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externalLinks/externalLink14.xml" ContentType="application/vnd.openxmlformats-officedocument.spreadsheetml.externalLink+xml"/>
  <Override PartName="/xl/externalLinks/externalLink1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12.xml" ContentType="application/vnd.openxmlformats-officedocument.spreadsheetml.externalLink+xml"/>
  <Override PartName="/xl/externalLinks/externalLink2.xml" ContentType="application/vnd.openxmlformats-officedocument.spreadsheetml.externalLink+xml"/>
  <Override PartName="/xl/externalLinks/externalLink4.xml" ContentType="application/vnd.openxmlformats-officedocument.spreadsheetml.externalLink+xml"/>
  <Override PartName="/xl/externalLinks/externalLink21.xml" ContentType="application/vnd.openxmlformats-officedocument.spreadsheetml.externalLink+xml"/>
  <Override PartName="/xl/externalLinks/externalLink19.xml" ContentType="application/vnd.openxmlformats-officedocument.spreadsheetml.externalLink+xml"/>
  <Override PartName="/xl/externalLinks/externalLink5.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20.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7.xml" ContentType="application/vnd.openxmlformats-officedocument.spreadsheetml.externalLink+xml"/>
  <Override PartName="/xl/externalLinks/externalLink13.xml" ContentType="application/vnd.openxmlformats-officedocument.spreadsheetml.externalLink+xml"/>
  <Override PartName="/xl/externalLinks/externalLink3.xml" ContentType="application/vnd.openxmlformats-officedocument.spreadsheetml.externalLink+xml"/>
  <Override PartName="/xl/externalLinks/externalLink8.xml" ContentType="application/vnd.openxmlformats-officedocument.spreadsheetml.externalLink+xml"/>
  <Override PartName="/xl/externalLinks/externalLink1.xml" ContentType="application/vnd.openxmlformats-officedocument.spreadsheetml.externalLink+xml"/>
  <Override PartName="/xl/externalLinks/externalLink18.xml" ContentType="application/vnd.openxmlformats-officedocument.spreadsheetml.externalLink+xml"/>
  <Override PartName="/xl/externalLinks/externalLink7.xml" ContentType="application/vnd.openxmlformats-officedocument.spreadsheetml.externalLink+xml"/>
  <Override PartName="/xl/externalLinks/externalLink6.xml" ContentType="application/vnd.openxmlformats-officedocument.spreadsheetml.externalLink+xml"/>
  <Override PartName="/xl/externalLinks/externalLink24.xml" ContentType="application/vnd.openxmlformats-officedocument.spreadsheetml.externalLink+xml"/>
  <Override PartName="/xl/theme/theme1.xml" ContentType="application/vnd.openxmlformats-officedocument.them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市民意见信息（12345）导出" sheetId="1" state="visible" r:id="rId3"/>
    <sheet name="市民意见信息（96166）导出" sheetId="2" state="visible" r:id="rId4"/>
    <sheet name="市民意见信息（其他）导出" sheetId="3" state="visible" r:id="rId5"/>
    <sheet name="专业退单（自行）" sheetId="4" state="visible" r:id="rId6"/>
  </sheets>
  <externalReferences>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s>
  <definedNames>
    <definedName function="false" hidden="true" localSheetId="0" name="_xlnm._FilterDatabase" vbProcedure="false">'市民意见信息（12345）导出'!$A$4:$CH$479</definedName>
    <definedName function="false" hidden="true" localSheetId="1" name="_xlnm._FilterDatabase" vbProcedure="false">'市民意见信息（96166）导出'!$A$3:$CF$323</definedName>
    <definedName function="false" hidden="true" localSheetId="2" name="_xlnm._FilterDatabase" vbProcedure="false">'市民意见信息（其他）导出'!$A$3:$BY$38</definedName>
    <definedName function="false" hidden="true" localSheetId="3" name="_xlnm._FilterDatabase" vbProcedure="false">'专业退单（自行）'!$A$3:$CC$35</definedName>
    <definedName function="false" hidden="false" name="_xlfn_IFERROR" vbProcedure="false">#REF!</definedName>
  </definedName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<sst xmlns="http://schemas.openxmlformats.org/spreadsheetml/2006/main" count="32840" uniqueCount="7806">
  <si>
    <r>
      <rPr>
        <sz val="24"/>
        <color rgb="FF000000"/>
        <rFont val="宋体"/>
        <family val="0"/>
      </rPr>
      <t xml:space="preserve">2025</t>
    </r>
    <r>
      <rPr>
        <sz val="24"/>
        <color rgb="FF000000"/>
        <rFont val="宋体"/>
        <family val="0"/>
        <charset val="134"/>
      </rPr>
      <t xml:space="preserve">年</t>
    </r>
    <r>
      <rPr>
        <sz val="24"/>
        <color rgb="FF000000"/>
        <rFont val="宋体"/>
        <family val="0"/>
      </rPr>
      <t xml:space="preserve">12</t>
    </r>
    <r>
      <rPr>
        <sz val="24"/>
        <color rgb="FF000000"/>
        <rFont val="宋体"/>
        <family val="0"/>
        <charset val="134"/>
      </rPr>
      <t xml:space="preserve">月</t>
    </r>
    <r>
      <rPr>
        <sz val="24"/>
        <color rgb="FF000000"/>
        <rFont val="宋体"/>
        <family val="0"/>
      </rPr>
      <t xml:space="preserve">19</t>
    </r>
    <r>
      <rPr>
        <sz val="24"/>
        <color rgb="FF000000"/>
        <rFont val="宋体"/>
        <family val="0"/>
        <charset val="134"/>
      </rPr>
      <t xml:space="preserve">日至</t>
    </r>
    <r>
      <rPr>
        <sz val="24"/>
        <color rgb="FF000000"/>
        <rFont val="宋体"/>
        <family val="0"/>
      </rPr>
      <t xml:space="preserve">2026</t>
    </r>
    <r>
      <rPr>
        <sz val="24"/>
        <color rgb="FF000000"/>
        <rFont val="宋体"/>
        <family val="0"/>
        <charset val="134"/>
      </rPr>
      <t xml:space="preserve">年</t>
    </r>
    <r>
      <rPr>
        <sz val="24"/>
        <color rgb="FF000000"/>
        <rFont val="宋体"/>
        <family val="0"/>
      </rPr>
      <t xml:space="preserve">4</t>
    </r>
    <r>
      <rPr>
        <sz val="24"/>
        <color rgb="FF000000"/>
        <rFont val="宋体"/>
        <family val="0"/>
        <charset val="134"/>
      </rPr>
      <t xml:space="preserve">月</t>
    </r>
    <r>
      <rPr>
        <sz val="24"/>
        <color rgb="FF000000"/>
        <rFont val="宋体"/>
        <family val="0"/>
      </rPr>
      <t xml:space="preserve">18</t>
    </r>
    <r>
      <rPr>
        <sz val="24"/>
        <color rgb="FF000000"/>
        <rFont val="宋体"/>
        <family val="0"/>
        <charset val="134"/>
      </rPr>
      <t xml:space="preserve">日接诉即办市级统计表（</t>
    </r>
    <r>
      <rPr>
        <sz val="24"/>
        <color rgb="FF000000"/>
        <rFont val="宋体"/>
        <family val="0"/>
      </rPr>
      <t xml:space="preserve">2026</t>
    </r>
    <r>
      <rPr>
        <sz val="24"/>
        <color rgb="FF000000"/>
        <rFont val="宋体"/>
        <family val="0"/>
        <charset val="134"/>
      </rPr>
      <t xml:space="preserve">年全年台账）</t>
    </r>
  </si>
  <si>
    <t xml:space="preserve">系统下载内容情况</t>
  </si>
  <si>
    <t xml:space="preserve">周报分析对应内容情况</t>
  </si>
  <si>
    <t xml:space="preserve">市中心</t>
  </si>
  <si>
    <t xml:space="preserve">发布周报</t>
  </si>
  <si>
    <t xml:space="preserve">工单编号</t>
  </si>
  <si>
    <t xml:space="preserve">派单时间</t>
  </si>
  <si>
    <t xml:space="preserve">签收日期</t>
  </si>
  <si>
    <t xml:space="preserve">下达日期</t>
  </si>
  <si>
    <t xml:space="preserve">联系人</t>
  </si>
  <si>
    <t xml:space="preserve">性别</t>
  </si>
  <si>
    <t xml:space="preserve">联系电话</t>
  </si>
  <si>
    <t xml:space="preserve">来电内容</t>
  </si>
  <si>
    <t xml:space="preserve">是否需答复</t>
  </si>
  <si>
    <t xml:space="preserve">性质</t>
  </si>
  <si>
    <t xml:space="preserve">部门</t>
  </si>
  <si>
    <t xml:space="preserve">问题分类</t>
  </si>
  <si>
    <t xml:space="preserve">标题</t>
  </si>
  <si>
    <t xml:space="preserve">单位</t>
  </si>
  <si>
    <t xml:space="preserve">线路号</t>
  </si>
  <si>
    <t xml:space="preserve">清分中心修改部门</t>
  </si>
  <si>
    <t xml:space="preserve">车队名称</t>
  </si>
  <si>
    <t xml:space="preserve">公司到期</t>
  </si>
  <si>
    <t xml:space="preserve">答复日期</t>
  </si>
  <si>
    <t xml:space="preserve">截至时间</t>
  </si>
  <si>
    <t xml:space="preserve">当前节点</t>
  </si>
  <si>
    <t xml:space="preserve">提醒次数</t>
  </si>
  <si>
    <t xml:space="preserve">核实处理</t>
  </si>
  <si>
    <t xml:space="preserve">回访情况</t>
  </si>
  <si>
    <t xml:space="preserve">处理结果</t>
  </si>
  <si>
    <t xml:space="preserve">纠正措施</t>
  </si>
  <si>
    <t xml:space="preserve">跟踪检查</t>
  </si>
  <si>
    <t xml:space="preserve">最终意见</t>
  </si>
  <si>
    <t xml:space="preserve">满意度</t>
  </si>
  <si>
    <t xml:space="preserve">来电主体</t>
  </si>
  <si>
    <t xml:space="preserve">来电时间</t>
  </si>
  <si>
    <t xml:space="preserve">TSBMID</t>
  </si>
  <si>
    <t xml:space="preserve">是否表扬告知单</t>
  </si>
  <si>
    <t xml:space="preserve">集团公司指标讲评问题</t>
  </si>
  <si>
    <t xml:space="preserve">问题分
类简述</t>
  </si>
  <si>
    <t xml:space="preserve">问题（部室）督办</t>
  </si>
  <si>
    <t xml:space="preserve">问题（分中心）办结</t>
  </si>
  <si>
    <t xml:space="preserve">序号</t>
  </si>
  <si>
    <t xml:space="preserve">月份</t>
  </si>
  <si>
    <t xml:space="preserve">接诉编号</t>
  </si>
  <si>
    <t xml:space="preserve">接诉分类</t>
  </si>
  <si>
    <t xml:space="preserve">接诉平台</t>
  </si>
  <si>
    <t xml:space="preserve">接诉时间</t>
  </si>
  <si>
    <t xml:space="preserve">责任部室（系统）</t>
  </si>
  <si>
    <t xml:space="preserve">所属分中心（系统）</t>
  </si>
  <si>
    <t xml:space="preserve">接诉事由</t>
  </si>
  <si>
    <t xml:space="preserve">内容简述</t>
  </si>
  <si>
    <t xml:space="preserve">是否内部职工</t>
  </si>
  <si>
    <t xml:space="preserve">是否物业</t>
  </si>
  <si>
    <t xml:space="preserve">作风问题</t>
  </si>
  <si>
    <t xml:space="preserve">七有五性</t>
  </si>
  <si>
    <t xml:space="preserve">目前状态</t>
  </si>
  <si>
    <r>
      <rPr>
        <sz val="11"/>
        <color rgb="FF000000"/>
        <rFont val="黑体"/>
        <family val="3"/>
        <charset val="134"/>
      </rPr>
      <t xml:space="preserve">办结</t>
    </r>
    <r>
      <rPr>
        <sz val="11"/>
        <color rgb="FF000000"/>
        <rFont val="黑体"/>
        <family val="3"/>
      </rPr>
      <t xml:space="preserve">/</t>
    </r>
    <r>
      <rPr>
        <sz val="11"/>
        <color rgb="FF000000"/>
        <rFont val="黑体"/>
        <family val="3"/>
        <charset val="134"/>
      </rPr>
      <t xml:space="preserve">截止日期</t>
    </r>
  </si>
  <si>
    <t xml:space="preserve">诉求简要分析</t>
  </si>
  <si>
    <t xml:space="preserve">责任部室</t>
  </si>
  <si>
    <t xml:space="preserve">所属分中心</t>
  </si>
  <si>
    <t xml:space="preserve">系统内归属单位</t>
  </si>
  <si>
    <t xml:space="preserve">责任划分</t>
  </si>
  <si>
    <t xml:space="preserve">是否可回访</t>
  </si>
  <si>
    <t xml:space="preserve">经办人员</t>
  </si>
  <si>
    <t xml:space="preserve">是否剔除</t>
  </si>
  <si>
    <t xml:space="preserve">是否次要责任</t>
  </si>
  <si>
    <t xml:space="preserve">派单分类</t>
  </si>
  <si>
    <t xml:space="preserve">多渠道投诉情况</t>
  </si>
  <si>
    <t xml:space="preserve">重复投诉</t>
  </si>
  <si>
    <t xml:space="preserve">诉求渠道顺序</t>
  </si>
  <si>
    <t xml:space="preserve">拆单情况</t>
  </si>
  <si>
    <t xml:space="preserve">岗位</t>
  </si>
  <si>
    <t xml:space="preserve">市服务热线编号</t>
  </si>
  <si>
    <t xml:space="preserve">集团反馈“七有五性”</t>
  </si>
  <si>
    <t xml:space="preserve">热线是否拆单</t>
  </si>
  <si>
    <t xml:space="preserve">诉求是否主责</t>
  </si>
  <si>
    <t xml:space="preserve">纳入考评件</t>
  </si>
  <si>
    <t xml:space="preserve">响应情况（联系）</t>
  </si>
  <si>
    <t xml:space="preserve">解决情况</t>
  </si>
  <si>
    <t xml:space="preserve">满意情况</t>
  </si>
  <si>
    <t xml:space="preserve">考核项目</t>
  </si>
  <si>
    <t xml:space="preserve">考核月份</t>
  </si>
  <si>
    <r>
      <rPr>
        <sz val="10"/>
        <rFont val="宋体"/>
        <family val="0"/>
        <charset val="134"/>
      </rPr>
      <t xml:space="preserve">是</t>
    </r>
    <r>
      <rPr>
        <sz val="10"/>
        <rFont val="宋体"/>
        <family val="0"/>
      </rPr>
      <t xml:space="preserve">*</t>
    </r>
    <r>
      <rPr>
        <sz val="10"/>
        <rFont val="宋体"/>
        <family val="0"/>
        <charset val="134"/>
      </rPr>
      <t xml:space="preserve">；否“”</t>
    </r>
  </si>
  <si>
    <r>
      <rPr>
        <sz val="10"/>
        <rFont val="宋体"/>
        <family val="0"/>
        <charset val="134"/>
      </rPr>
      <t xml:space="preserve">网络</t>
    </r>
    <r>
      <rPr>
        <sz val="10"/>
        <rFont val="Arial"/>
        <family val="2"/>
      </rPr>
      <t xml:space="preserve">-251219-005951-3</t>
    </r>
    <r>
      <rPr>
        <sz val="10"/>
        <rFont val="宋体"/>
        <family val="0"/>
        <charset val="134"/>
      </rPr>
      <t xml:space="preserve">（</t>
    </r>
    <r>
      <rPr>
        <sz val="10"/>
        <rFont val="Arial"/>
        <family val="2"/>
      </rPr>
      <t xml:space="preserve">1</t>
    </r>
    <r>
      <rPr>
        <sz val="10"/>
        <rFont val="宋体"/>
        <family val="0"/>
        <charset val="134"/>
      </rPr>
      <t xml:space="preserve">个附件）</t>
    </r>
  </si>
  <si>
    <t xml:space="preserve">2025-12-19 09:52:13</t>
  </si>
  <si>
    <t xml:space="preserve">2025-12-19 10:22:42</t>
  </si>
  <si>
    <t xml:space="preserve">2025-12-19 10:50:52</t>
  </si>
  <si>
    <t xml:space="preserve">雷靖静</t>
  </si>
  <si>
    <t xml:space="preserve">女</t>
  </si>
  <si>
    <r>
      <rPr>
        <sz val="10"/>
        <rFont val="宋体"/>
        <family val="0"/>
        <charset val="134"/>
      </rPr>
      <t xml:space="preserve">手机</t>
    </r>
    <r>
      <rPr>
        <sz val="10"/>
        <rFont val="Arial"/>
        <family val="2"/>
      </rPr>
      <t xml:space="preserve">,15059330130;</t>
    </r>
  </si>
  <si>
    <r>
      <rPr>
        <sz val="10"/>
        <rFont val="宋体"/>
        <family val="0"/>
        <charset val="134"/>
      </rPr>
      <t xml:space="preserve">工单来源：微信服务号，此工单内容为网民留言时填写的标题及原文。 </t>
    </r>
    <r>
      <rPr>
        <sz val="10"/>
        <rFont val="Arial"/>
        <family val="2"/>
      </rPr>
      <t xml:space="preserve">============================= </t>
    </r>
    <r>
      <rPr>
        <sz val="10"/>
        <rFont val="宋体"/>
        <family val="0"/>
        <charset val="134"/>
      </rPr>
      <t xml:space="preserve">留言标题：公交留言原文：公交车环境不好，味道太大了，建议及时通风。以及</t>
    </r>
    <r>
      <rPr>
        <sz val="10"/>
        <rFont val="Arial"/>
        <family val="2"/>
      </rPr>
      <t xml:space="preserve">982</t>
    </r>
    <r>
      <rPr>
        <sz val="10"/>
        <rFont val="宋体"/>
        <family val="0"/>
        <charset val="134"/>
      </rPr>
      <t xml:space="preserve">和</t>
    </r>
    <r>
      <rPr>
        <sz val="10"/>
        <rFont val="Arial"/>
        <family val="2"/>
      </rPr>
      <t xml:space="preserve">365</t>
    </r>
    <r>
      <rPr>
        <sz val="10"/>
        <rFont val="宋体"/>
        <family val="0"/>
        <charset val="134"/>
      </rPr>
      <t xml:space="preserve">线路有时候灯突然熄灭，也不再开启。整个车内漆黑一片，体验真的不好啊…市民填写的详细地址为：区、街道：海淀区上地街道详细地址：公交车内注：因不明具体公交信息，故回拨市民注：</t>
    </r>
    <r>
      <rPr>
        <sz val="10"/>
        <rFont val="Arial"/>
        <family val="2"/>
      </rPr>
      <t xml:space="preserve">2025</t>
    </r>
    <r>
      <rPr>
        <sz val="10"/>
        <rFont val="宋体"/>
        <family val="0"/>
        <charset val="134"/>
      </rPr>
      <t xml:space="preserve">年</t>
    </r>
    <r>
      <rPr>
        <sz val="10"/>
        <rFont val="Arial"/>
        <family val="2"/>
      </rPr>
      <t xml:space="preserve">12</t>
    </r>
    <r>
      <rPr>
        <sz val="10"/>
        <rFont val="宋体"/>
        <family val="0"/>
        <charset val="134"/>
      </rPr>
      <t xml:space="preserve">月</t>
    </r>
    <r>
      <rPr>
        <sz val="10"/>
        <rFont val="Arial"/>
        <family val="2"/>
      </rPr>
      <t xml:space="preserve">19</t>
    </r>
    <r>
      <rPr>
        <sz val="10"/>
        <rFont val="宋体"/>
        <family val="0"/>
        <charset val="134"/>
      </rPr>
      <t xml:space="preserve">日</t>
    </r>
    <r>
      <rPr>
        <sz val="10"/>
        <rFont val="Arial"/>
        <family val="2"/>
      </rPr>
      <t xml:space="preserve">08:48</t>
    </r>
    <r>
      <rPr>
        <sz val="10"/>
        <rFont val="宋体"/>
        <family val="0"/>
        <charset val="134"/>
      </rPr>
      <t xml:space="preserve">分</t>
    </r>
    <r>
      <rPr>
        <sz val="10"/>
        <rFont val="Arial"/>
        <family val="2"/>
      </rPr>
      <t xml:space="preserve">13203</t>
    </r>
    <r>
      <rPr>
        <sz val="10"/>
        <rFont val="宋体"/>
        <family val="0"/>
        <charset val="134"/>
      </rPr>
      <t xml:space="preserve">回拨市民，询问具体公交信息，无法接听，</t>
    </r>
    <r>
      <rPr>
        <sz val="10"/>
        <rFont val="Arial"/>
        <family val="2"/>
      </rPr>
      <t xml:space="preserve">2025</t>
    </r>
    <r>
      <rPr>
        <sz val="10"/>
        <rFont val="宋体"/>
        <family val="0"/>
        <charset val="134"/>
      </rPr>
      <t xml:space="preserve">年</t>
    </r>
    <r>
      <rPr>
        <sz val="10"/>
        <rFont val="Arial"/>
        <family val="2"/>
      </rPr>
      <t xml:space="preserve">12</t>
    </r>
    <r>
      <rPr>
        <sz val="10"/>
        <rFont val="宋体"/>
        <family val="0"/>
        <charset val="134"/>
      </rPr>
      <t xml:space="preserve">月</t>
    </r>
    <r>
      <rPr>
        <sz val="10"/>
        <rFont val="Arial"/>
        <family val="2"/>
      </rPr>
      <t xml:space="preserve">19</t>
    </r>
    <r>
      <rPr>
        <sz val="10"/>
        <rFont val="宋体"/>
        <family val="0"/>
        <charset val="134"/>
      </rPr>
      <t xml:space="preserve">日</t>
    </r>
    <r>
      <rPr>
        <sz val="10"/>
        <rFont val="Arial"/>
        <family val="2"/>
      </rPr>
      <t xml:space="preserve">09:20</t>
    </r>
    <r>
      <rPr>
        <sz val="10"/>
        <rFont val="宋体"/>
        <family val="0"/>
        <charset val="134"/>
      </rPr>
      <t xml:space="preserve">分</t>
    </r>
    <r>
      <rPr>
        <sz val="10"/>
        <rFont val="Arial"/>
        <family val="2"/>
      </rPr>
      <t xml:space="preserve">13203</t>
    </r>
    <r>
      <rPr>
        <sz val="10"/>
        <rFont val="宋体"/>
        <family val="0"/>
        <charset val="134"/>
      </rPr>
      <t xml:space="preserve">回拨市民，无人接听，</t>
    </r>
    <r>
      <rPr>
        <sz val="10"/>
        <rFont val="Arial"/>
        <family val="2"/>
      </rPr>
      <t xml:space="preserve">2025</t>
    </r>
    <r>
      <rPr>
        <sz val="10"/>
        <rFont val="宋体"/>
        <family val="0"/>
        <charset val="134"/>
      </rPr>
      <t xml:space="preserve">年</t>
    </r>
    <r>
      <rPr>
        <sz val="10"/>
        <rFont val="Arial"/>
        <family val="2"/>
      </rPr>
      <t xml:space="preserve">12</t>
    </r>
    <r>
      <rPr>
        <sz val="10"/>
        <rFont val="宋体"/>
        <family val="0"/>
        <charset val="134"/>
      </rPr>
      <t xml:space="preserve">月</t>
    </r>
    <r>
      <rPr>
        <sz val="10"/>
        <rFont val="Arial"/>
        <family val="2"/>
      </rPr>
      <t xml:space="preserve">19</t>
    </r>
    <r>
      <rPr>
        <sz val="10"/>
        <rFont val="宋体"/>
        <family val="0"/>
        <charset val="134"/>
      </rPr>
      <t xml:space="preserve">日</t>
    </r>
    <r>
      <rPr>
        <sz val="10"/>
        <rFont val="Arial"/>
        <family val="2"/>
      </rPr>
      <t xml:space="preserve">09:50</t>
    </r>
    <r>
      <rPr>
        <sz val="10"/>
        <rFont val="宋体"/>
        <family val="0"/>
        <charset val="134"/>
      </rPr>
      <t xml:space="preserve">分</t>
    </r>
    <r>
      <rPr>
        <sz val="10"/>
        <rFont val="Arial"/>
        <family val="2"/>
      </rPr>
      <t xml:space="preserve">13203</t>
    </r>
    <r>
      <rPr>
        <sz val="10"/>
        <rFont val="宋体"/>
        <family val="0"/>
        <charset val="134"/>
      </rPr>
      <t xml:space="preserve">回拨市民，无人接听。</t>
    </r>
  </si>
  <si>
    <t xml:space="preserve">是</t>
  </si>
  <si>
    <t xml:space="preserve">诉求</t>
  </si>
  <si>
    <t xml:space="preserve">行车安全服务部</t>
  </si>
  <si>
    <t xml:space="preserve">企业政策问题</t>
  </si>
  <si>
    <t xml:space="preserve">调整服务规范</t>
  </si>
  <si>
    <t xml:space="preserve">鸿运承物业管理中心</t>
  </si>
  <si>
    <t xml:space="preserve">西苑分中心</t>
  </si>
  <si>
    <t xml:space="preserve">物管行政部</t>
  </si>
  <si>
    <t xml:space="preserve">2025-12-26 23:59:59</t>
  </si>
  <si>
    <t xml:space="preserve">2025-12-20</t>
  </si>
  <si>
    <t xml:space="preserve">2025-12-24 08:59:59</t>
  </si>
  <si>
    <t xml:space="preserve">结束</t>
  </si>
  <si>
    <t xml:space="preserve">0</t>
  </si>
  <si>
    <t xml:space="preserve">您好，关于您反映问题的办理情况，鸿运承物业管理中心西苑分中心现对您回复如下：</t>
  </si>
  <si>
    <r>
      <rPr>
        <sz val="10"/>
        <rFont val="宋体"/>
        <family val="0"/>
        <charset val="134"/>
      </rPr>
      <t xml:space="preserve">我分中心已于</t>
    </r>
    <r>
      <rPr>
        <sz val="10"/>
        <rFont val="Arial"/>
        <family val="2"/>
      </rPr>
      <t xml:space="preserve">2025</t>
    </r>
    <r>
      <rPr>
        <sz val="10"/>
        <rFont val="宋体"/>
        <family val="0"/>
        <charset val="134"/>
      </rPr>
      <t xml:space="preserve">年</t>
    </r>
    <r>
      <rPr>
        <sz val="10"/>
        <rFont val="Arial"/>
        <family val="2"/>
      </rPr>
      <t xml:space="preserve">12</t>
    </r>
    <r>
      <rPr>
        <sz val="10"/>
        <rFont val="宋体"/>
        <family val="0"/>
        <charset val="134"/>
      </rPr>
      <t xml:space="preserve">月</t>
    </r>
    <r>
      <rPr>
        <sz val="10"/>
        <rFont val="Arial"/>
        <family val="2"/>
      </rPr>
      <t xml:space="preserve">19</t>
    </r>
    <r>
      <rPr>
        <sz val="10"/>
        <rFont val="宋体"/>
        <family val="0"/>
        <charset val="134"/>
      </rPr>
      <t xml:space="preserve">日下午</t>
    </r>
    <r>
      <rPr>
        <sz val="10"/>
        <rFont val="Arial"/>
        <family val="2"/>
      </rPr>
      <t xml:space="preserve">13</t>
    </r>
    <r>
      <rPr>
        <sz val="10"/>
        <rFont val="宋体"/>
        <family val="0"/>
        <charset val="134"/>
      </rPr>
      <t xml:space="preserve">点</t>
    </r>
    <r>
      <rPr>
        <sz val="10"/>
        <rFont val="Arial"/>
        <family val="2"/>
      </rPr>
      <t xml:space="preserve">21</t>
    </r>
    <r>
      <rPr>
        <sz val="10"/>
        <rFont val="宋体"/>
        <family val="0"/>
        <charset val="134"/>
      </rPr>
      <t xml:space="preserve">分对您进行电话回复。办理人：于德海；部门：鸿运承物业管理中心西苑分中心；职务；物管副主任。审核人：郑楠；部门：鸿运承物业管理中心物管行政部；职务：物管员。</t>
    </r>
  </si>
  <si>
    <r>
      <rPr>
        <sz val="10"/>
        <rFont val="宋体"/>
        <family val="0"/>
        <charset val="134"/>
      </rPr>
      <t xml:space="preserve">雷女士您好，</t>
    </r>
    <r>
      <rPr>
        <sz val="10"/>
        <rFont val="Arial"/>
        <family val="2"/>
      </rPr>
      <t xml:space="preserve">982</t>
    </r>
    <r>
      <rPr>
        <sz val="10"/>
        <rFont val="宋体"/>
        <family val="0"/>
        <charset val="134"/>
      </rPr>
      <t xml:space="preserve">路公交车我们在西北旺场站进行车厢服务工作，</t>
    </r>
    <r>
      <rPr>
        <sz val="10"/>
        <rFont val="Arial"/>
        <family val="2"/>
      </rPr>
      <t xml:space="preserve">365</t>
    </r>
    <r>
      <rPr>
        <sz val="10"/>
        <rFont val="宋体"/>
        <family val="0"/>
        <charset val="134"/>
      </rPr>
      <t xml:space="preserve">路公交车我们在永丰场站进行车厢服务工作，您所述车辆运营中公交车环境不好，味道太大了的问题，我们非常重视您的反馈，由于我们的工作没有做好，两条线路给您带来不好的乘车体验，实在是抱歉，雷女士。两条线路车辆回到我们的清洁地点后（西北旺场站、永丰场站），日常工作时段内，我们的保洁员在清理卫生的同时，已将车门、车窗全部打开，及时对车内进行了通风作业，对车内异味进行了处理，已整改完毕。</t>
    </r>
  </si>
  <si>
    <t xml:space="preserve">我们分中心及场站班组长再次与两条线路的保洁人员进行了沟通，日常工作中我们要密切关注车内空气质量，做好通风换气作业，确保给您带来一个空气清新的出行环境。</t>
  </si>
  <si>
    <t xml:space="preserve">我们定期会召开车厢服务工作专题会议，开展专项检查，日常工作中我们加大巡检力度，强化制度建设，不断提高管理水平。</t>
  </si>
  <si>
    <r>
      <rPr>
        <sz val="10"/>
        <rFont val="宋体"/>
        <family val="0"/>
        <charset val="134"/>
      </rPr>
      <t xml:space="preserve">您好，关于您反映问题的办理情况，鸿运承物业管理中心西苑分中心现对您回复如下：雷女士您好，</t>
    </r>
    <r>
      <rPr>
        <sz val="10"/>
        <rFont val="Arial"/>
        <family val="2"/>
      </rPr>
      <t xml:space="preserve">982</t>
    </r>
    <r>
      <rPr>
        <sz val="10"/>
        <rFont val="宋体"/>
        <family val="0"/>
        <charset val="134"/>
      </rPr>
      <t xml:space="preserve">路公交车我们在西北旺场站进行车厢服务工作，</t>
    </r>
    <r>
      <rPr>
        <sz val="10"/>
        <rFont val="Arial"/>
        <family val="2"/>
      </rPr>
      <t xml:space="preserve">365</t>
    </r>
    <r>
      <rPr>
        <sz val="10"/>
        <rFont val="宋体"/>
        <family val="0"/>
        <charset val="134"/>
      </rPr>
      <t xml:space="preserve">路公交车我们在永丰场站进行车厢服务工作，您所述车辆运营中公交车环境不好，味道太大了的问题，我们非常重视您的反馈，由于我们的工作没有做好，两条线路给您带来不好的乘车体验，实在是抱歉，雷女士。两条线路车辆回到我们的清洁地点后（西北旺场站、永丰场站），日常工作时段内，我们的保洁员在清理卫生的同时，已将车门、车窗全部打开，及时对车内进行了通风作业，对车内异味进行了处理，已整改完毕。我们定期会召开车厢服务工作专题会议，开展专项检查，日常工作中我们加大巡检力度，强化制度建设，不断提高管理水平。我分中心已于</t>
    </r>
    <r>
      <rPr>
        <sz val="10"/>
        <rFont val="Arial"/>
        <family val="2"/>
      </rPr>
      <t xml:space="preserve">2025</t>
    </r>
    <r>
      <rPr>
        <sz val="10"/>
        <rFont val="宋体"/>
        <family val="0"/>
        <charset val="134"/>
      </rPr>
      <t xml:space="preserve">年</t>
    </r>
    <r>
      <rPr>
        <sz val="10"/>
        <rFont val="Arial"/>
        <family val="2"/>
      </rPr>
      <t xml:space="preserve">12</t>
    </r>
    <r>
      <rPr>
        <sz val="10"/>
        <rFont val="宋体"/>
        <family val="0"/>
        <charset val="134"/>
      </rPr>
      <t xml:space="preserve">月</t>
    </r>
    <r>
      <rPr>
        <sz val="10"/>
        <rFont val="Arial"/>
        <family val="2"/>
      </rPr>
      <t xml:space="preserve">19</t>
    </r>
    <r>
      <rPr>
        <sz val="10"/>
        <rFont val="宋体"/>
        <family val="0"/>
        <charset val="134"/>
      </rPr>
      <t xml:space="preserve">日下午</t>
    </r>
    <r>
      <rPr>
        <sz val="10"/>
        <rFont val="Arial"/>
        <family val="2"/>
      </rPr>
      <t xml:space="preserve">13</t>
    </r>
    <r>
      <rPr>
        <sz val="10"/>
        <rFont val="宋体"/>
        <family val="0"/>
        <charset val="134"/>
      </rPr>
      <t xml:space="preserve">点</t>
    </r>
    <r>
      <rPr>
        <sz val="10"/>
        <rFont val="Arial"/>
        <family val="2"/>
      </rPr>
      <t xml:space="preserve">21</t>
    </r>
    <r>
      <rPr>
        <sz val="10"/>
        <rFont val="宋体"/>
        <family val="0"/>
        <charset val="134"/>
      </rPr>
      <t xml:space="preserve">分对您进行电话回复。我们分中心及场站班组长再次与两条线路的保洁人员进行了沟通，日常工作中我们要密切关注车内空气质量，做好通风换气作业，确保给您带来一个空气清新的出行环境。欢迎您随时对我们的工作进行监督，感谢您提出宝贵意见，给您的出行带来的不便我们和您说声抱歉，谢谢您的支持与谅解。</t>
    </r>
  </si>
  <si>
    <t xml:space="preserve">满意</t>
  </si>
  <si>
    <t xml:space="preserve">个人</t>
  </si>
  <si>
    <t xml:space="preserve">2025-12-18 17:36:34</t>
  </si>
  <si>
    <t xml:space="preserve">1725545785</t>
  </si>
  <si>
    <t xml:space="preserve">服务</t>
  </si>
  <si>
    <t xml:space="preserve">否</t>
  </si>
  <si>
    <r>
      <rPr>
        <sz val="11"/>
        <color rgb="FF000000"/>
        <rFont val="宋体"/>
        <family val="0"/>
        <charset val="134"/>
      </rPr>
      <t xml:space="preserve">七有五性</t>
    </r>
    <r>
      <rPr>
        <sz val="11"/>
        <color rgb="FF000000"/>
        <rFont val="宋体"/>
        <family val="0"/>
      </rPr>
      <t xml:space="preserve">,</t>
    </r>
    <r>
      <rPr>
        <sz val="11"/>
        <color rgb="FF000000"/>
        <rFont val="宋体"/>
        <family val="0"/>
        <charset val="134"/>
      </rPr>
      <t xml:space="preserve">宜居性</t>
    </r>
  </si>
  <si>
    <t xml:space="preserve">车辆卫生问题
（车内异味）</t>
  </si>
  <si>
    <t xml:space="preserve">未主动剔除</t>
  </si>
  <si>
    <t xml:space="preserve">业务类</t>
  </si>
  <si>
    <r>
      <rPr>
        <sz val="11"/>
        <color rgb="FF000000"/>
        <rFont val="宋体"/>
        <family val="0"/>
        <charset val="134"/>
      </rPr>
      <t xml:space="preserve">七有五性</t>
    </r>
    <r>
      <rPr>
        <sz val="11"/>
        <color rgb="FF000000"/>
        <rFont val="宋体"/>
        <family val="0"/>
      </rPr>
      <t xml:space="preserve">,</t>
    </r>
    <r>
      <rPr>
        <sz val="11"/>
        <color rgb="FF000000"/>
        <rFont val="宋体"/>
        <family val="0"/>
        <charset val="134"/>
      </rPr>
      <t xml:space="preserve">便利性</t>
    </r>
  </si>
  <si>
    <t xml:space="preserve">只评价响应率</t>
  </si>
  <si>
    <r>
      <rPr>
        <sz val="11"/>
        <color rgb="FF000000"/>
        <rFont val="宋体"/>
        <family val="0"/>
      </rPr>
      <t xml:space="preserve">1</t>
    </r>
    <r>
      <rPr>
        <sz val="11"/>
        <color rgb="FF000000"/>
        <rFont val="宋体"/>
        <family val="0"/>
        <charset val="134"/>
      </rPr>
      <t xml:space="preserve">月</t>
    </r>
  </si>
  <si>
    <r>
      <rPr>
        <sz val="10"/>
        <rFont val="宋体"/>
        <family val="0"/>
        <charset val="134"/>
      </rPr>
      <t xml:space="preserve">热线</t>
    </r>
    <r>
      <rPr>
        <sz val="10"/>
        <rFont val="Arial"/>
        <family val="2"/>
      </rPr>
      <t xml:space="preserve">-251218-074256-2</t>
    </r>
    <r>
      <rPr>
        <sz val="10"/>
        <rFont val="宋体"/>
        <family val="0"/>
        <charset val="134"/>
      </rPr>
      <t xml:space="preserve">（</t>
    </r>
    <r>
      <rPr>
        <sz val="10"/>
        <rFont val="Arial"/>
        <family val="2"/>
      </rPr>
      <t xml:space="preserve">1</t>
    </r>
    <r>
      <rPr>
        <sz val="10"/>
        <rFont val="宋体"/>
        <family val="0"/>
        <charset val="134"/>
      </rPr>
      <t xml:space="preserve">个附件）</t>
    </r>
  </si>
  <si>
    <t xml:space="preserve">2025-12-18 23:00:02</t>
  </si>
  <si>
    <t xml:space="preserve">2025-12-18 23:10:41</t>
  </si>
  <si>
    <t xml:space="preserve">2025-12-19 10:20:38</t>
  </si>
  <si>
    <t xml:space="preserve">李先生</t>
  </si>
  <si>
    <t xml:space="preserve">男</t>
  </si>
  <si>
    <r>
      <rPr>
        <sz val="10"/>
        <rFont val="宋体"/>
        <family val="0"/>
        <charset val="134"/>
      </rPr>
      <t xml:space="preserve">手机</t>
    </r>
    <r>
      <rPr>
        <sz val="10"/>
        <rFont val="Arial"/>
        <family val="2"/>
      </rPr>
      <t xml:space="preserve">,15120055651;</t>
    </r>
  </si>
  <si>
    <r>
      <rPr>
        <sz val="10"/>
        <rFont val="宋体"/>
        <family val="0"/>
        <charset val="134"/>
      </rPr>
      <t xml:space="preserve">市民反映，自己有一个东西丢在了密云区北京公交第七客运公司，上该公司门口来领东西，女工作人员的态度特别横，自己给值班人员打电话对方态度也特别横 ，</t>
    </r>
    <r>
      <rPr>
        <sz val="10"/>
        <rFont val="Arial"/>
        <family val="2"/>
      </rPr>
      <t xml:space="preserve">12</t>
    </r>
    <r>
      <rPr>
        <sz val="10"/>
        <rFont val="宋体"/>
        <family val="0"/>
        <charset val="134"/>
      </rPr>
      <t xml:space="preserve">月</t>
    </r>
    <r>
      <rPr>
        <sz val="10"/>
        <rFont val="Arial"/>
        <family val="2"/>
      </rPr>
      <t xml:space="preserve">18</t>
    </r>
    <r>
      <rPr>
        <sz val="10"/>
        <rFont val="宋体"/>
        <family val="0"/>
        <charset val="134"/>
      </rPr>
      <t xml:space="preserve">日</t>
    </r>
    <r>
      <rPr>
        <sz val="10"/>
        <rFont val="Arial"/>
        <family val="2"/>
      </rPr>
      <t xml:space="preserve">10:40</t>
    </r>
    <r>
      <rPr>
        <sz val="10"/>
        <rFont val="宋体"/>
        <family val="0"/>
        <charset val="134"/>
      </rPr>
      <t xml:space="preserve">自己打公交公司</t>
    </r>
    <r>
      <rPr>
        <sz val="10"/>
        <rFont val="Arial"/>
        <family val="2"/>
      </rPr>
      <t xml:space="preserve">96166</t>
    </r>
    <r>
      <rPr>
        <sz val="10"/>
        <rFont val="宋体"/>
        <family val="0"/>
        <charset val="134"/>
      </rPr>
      <t xml:space="preserve">后，也未处理好此问题，来电反映北京公交第七客运公司工作人员态度恶劣等问题。</t>
    </r>
  </si>
  <si>
    <t xml:space="preserve">安保部（应急管理中心）</t>
  </si>
  <si>
    <t xml:space="preserve">安保专业政策问题</t>
  </si>
  <si>
    <t xml:space="preserve">安保措施</t>
  </si>
  <si>
    <t xml:space="preserve">东直门分中心</t>
  </si>
  <si>
    <t xml:space="preserve">2025-12-25 23:59:59</t>
  </si>
  <si>
    <t xml:space="preserve">2025-12-22</t>
  </si>
  <si>
    <t xml:space="preserve">2025-12-23 08:59:59</t>
  </si>
  <si>
    <t xml:space="preserve">1</t>
  </si>
  <si>
    <t xml:space="preserve">经核实，市民反映场站职工警卫工作态度生硬不满问题，经了解乘客将物品丢失在运营车辆上，乘客打车到场站寻找，询问警卫人员，警卫人员告知需要联系车队值班人员协助寻找，其询问怎么说，警卫人员告知，跟车队人员说就可以，造成乘客误解警卫人员态度不好。造成市民不满。</t>
  </si>
  <si>
    <r>
      <rPr>
        <sz val="10"/>
        <rFont val="Arial"/>
        <family val="2"/>
      </rPr>
      <t xml:space="preserve">2025</t>
    </r>
    <r>
      <rPr>
        <sz val="10"/>
        <rFont val="宋体"/>
        <family val="0"/>
        <charset val="134"/>
      </rPr>
      <t xml:space="preserve">年</t>
    </r>
    <r>
      <rPr>
        <sz val="10"/>
        <rFont val="Arial"/>
        <family val="2"/>
      </rPr>
      <t xml:space="preserve">12</t>
    </r>
    <r>
      <rPr>
        <sz val="10"/>
        <rFont val="宋体"/>
        <family val="0"/>
        <charset val="134"/>
      </rPr>
      <t xml:space="preserve">月</t>
    </r>
    <r>
      <rPr>
        <sz val="10"/>
        <rFont val="Arial"/>
        <family val="2"/>
      </rPr>
      <t xml:space="preserve">22</t>
    </r>
    <r>
      <rPr>
        <sz val="10"/>
        <rFont val="宋体"/>
        <family val="0"/>
        <charset val="134"/>
      </rPr>
      <t xml:space="preserve">日</t>
    </r>
    <r>
      <rPr>
        <sz val="10"/>
        <rFont val="Arial"/>
        <family val="2"/>
      </rPr>
      <t xml:space="preserve">11</t>
    </r>
    <r>
      <rPr>
        <sz val="10"/>
        <rFont val="宋体"/>
        <family val="0"/>
        <charset val="134"/>
      </rPr>
      <t xml:space="preserve">点</t>
    </r>
    <r>
      <rPr>
        <sz val="10"/>
        <rFont val="Arial"/>
        <family val="2"/>
      </rPr>
      <t xml:space="preserve">33</t>
    </r>
    <r>
      <rPr>
        <sz val="10"/>
        <rFont val="宋体"/>
        <family val="0"/>
        <charset val="134"/>
      </rPr>
      <t xml:space="preserve">分，安保主任对投诉人员进行了电话回复，说明了原因。 办理人：侯映辉，东直门分中心安保主任。</t>
    </r>
  </si>
  <si>
    <t xml:space="preserve">东直门分中心安保专业针对这件事举一反三，要求各场站负责人对职工加强培训教育，并加强监督检查力度。</t>
  </si>
  <si>
    <t xml:space="preserve">东直门分中心安保专业针对此次事件进行了分析，加强对场站职工警卫培训教育，强化责任意识管理。</t>
  </si>
  <si>
    <t xml:space="preserve">2025-12-18 22:44:21</t>
  </si>
  <si>
    <t xml:space="preserve">1725545788</t>
  </si>
  <si>
    <r>
      <rPr>
        <sz val="11"/>
        <color rgb="FF000000"/>
        <rFont val="宋体"/>
        <family val="0"/>
        <charset val="134"/>
      </rPr>
      <t xml:space="preserve">七有五性</t>
    </r>
    <r>
      <rPr>
        <sz val="11"/>
        <color rgb="FF000000"/>
        <rFont val="宋体"/>
        <family val="0"/>
      </rPr>
      <t xml:space="preserve">,</t>
    </r>
    <r>
      <rPr>
        <sz val="11"/>
        <color rgb="FF000000"/>
        <rFont val="宋体"/>
        <family val="0"/>
        <charset val="134"/>
      </rPr>
      <t xml:space="preserve">便利性、安全性</t>
    </r>
  </si>
  <si>
    <t xml:space="preserve">场站安保问题
（寻找遗失物，反映工作人员态度）
同人同诉 多渠道</t>
  </si>
  <si>
    <t xml:space="preserve">安保部</t>
  </si>
  <si>
    <r>
      <rPr>
        <sz val="11"/>
        <color rgb="FF000000"/>
        <rFont val="宋体"/>
        <family val="0"/>
        <charset val="134"/>
      </rPr>
      <t xml:space="preserve">同人同诉该问题（先拨打</t>
    </r>
    <r>
      <rPr>
        <sz val="11"/>
        <color rgb="FF000000"/>
        <rFont val="宋体"/>
        <family val="0"/>
      </rPr>
      <t xml:space="preserve">96166</t>
    </r>
    <r>
      <rPr>
        <sz val="11"/>
        <color rgb="FF000000"/>
        <rFont val="宋体"/>
        <family val="0"/>
        <charset val="134"/>
      </rPr>
      <t xml:space="preserve">反映，后拨打</t>
    </r>
    <r>
      <rPr>
        <sz val="11"/>
        <color rgb="FF000000"/>
        <rFont val="宋体"/>
        <family val="0"/>
      </rPr>
      <t xml:space="preserve">12345</t>
    </r>
    <r>
      <rPr>
        <sz val="11"/>
        <color rgb="FF000000"/>
        <rFont val="宋体"/>
        <family val="0"/>
        <charset val="134"/>
      </rPr>
      <t xml:space="preserve">）
先拨打</t>
    </r>
    <r>
      <rPr>
        <sz val="11"/>
        <color rgb="FF000000"/>
        <rFont val="宋体"/>
        <family val="0"/>
      </rPr>
      <t xml:space="preserve">GJ-PHONE-20251218-2482-2</t>
    </r>
    <r>
      <rPr>
        <sz val="11"/>
        <color rgb="FF000000"/>
        <rFont val="宋体"/>
        <family val="0"/>
        <charset val="134"/>
      </rPr>
      <t xml:space="preserve">、后拨打热线</t>
    </r>
    <r>
      <rPr>
        <sz val="11"/>
        <color rgb="FF000000"/>
        <rFont val="宋体"/>
        <family val="0"/>
      </rPr>
      <t xml:space="preserve">-251218-074256-2</t>
    </r>
    <r>
      <rPr>
        <sz val="11"/>
        <color rgb="FF000000"/>
        <rFont val="宋体"/>
        <family val="0"/>
        <charset val="134"/>
      </rPr>
      <t xml:space="preserve">、热线</t>
    </r>
    <r>
      <rPr>
        <sz val="11"/>
        <color rgb="FF000000"/>
        <rFont val="宋体"/>
        <family val="0"/>
      </rPr>
      <t xml:space="preserve">-251218-074442-2</t>
    </r>
  </si>
  <si>
    <r>
      <rPr>
        <sz val="11"/>
        <color rgb="FF000000"/>
        <rFont val="宋体"/>
        <family val="0"/>
        <charset val="134"/>
      </rPr>
      <t xml:space="preserve">先</t>
    </r>
    <r>
      <rPr>
        <sz val="11"/>
        <color rgb="FF000000"/>
        <rFont val="宋体"/>
        <family val="0"/>
      </rPr>
      <t xml:space="preserve">96166</t>
    </r>
    <r>
      <rPr>
        <sz val="11"/>
        <color rgb="FF000000"/>
        <rFont val="宋体"/>
        <family val="0"/>
        <charset val="134"/>
      </rPr>
      <t xml:space="preserve">后</t>
    </r>
    <r>
      <rPr>
        <sz val="11"/>
        <color rgb="FF000000"/>
        <rFont val="宋体"/>
        <family val="0"/>
      </rPr>
      <t xml:space="preserve">12345</t>
    </r>
  </si>
  <si>
    <r>
      <rPr>
        <sz val="10"/>
        <rFont val="宋体"/>
        <family val="0"/>
        <charset val="134"/>
      </rPr>
      <t xml:space="preserve">热线</t>
    </r>
    <r>
      <rPr>
        <sz val="10"/>
        <rFont val="Arial"/>
        <family val="2"/>
      </rPr>
      <t xml:space="preserve">-251219-045803</t>
    </r>
    <r>
      <rPr>
        <sz val="10"/>
        <rFont val="宋体"/>
        <family val="0"/>
        <charset val="134"/>
      </rPr>
      <t xml:space="preserve">（</t>
    </r>
    <r>
      <rPr>
        <sz val="10"/>
        <rFont val="Arial"/>
        <family val="2"/>
      </rPr>
      <t xml:space="preserve">1</t>
    </r>
    <r>
      <rPr>
        <sz val="10"/>
        <rFont val="宋体"/>
        <family val="0"/>
        <charset val="134"/>
      </rPr>
      <t xml:space="preserve">个附件）</t>
    </r>
  </si>
  <si>
    <t xml:space="preserve">2025-12-19 15:20:09</t>
  </si>
  <si>
    <t xml:space="preserve">2025-12-19 15:30:24</t>
  </si>
  <si>
    <t xml:space="preserve">2025-12-19 15:48:19</t>
  </si>
  <si>
    <t xml:space="preserve">张女士</t>
  </si>
  <si>
    <r>
      <rPr>
        <sz val="10"/>
        <rFont val="宋体"/>
        <family val="0"/>
        <charset val="134"/>
      </rPr>
      <t xml:space="preserve">手机</t>
    </r>
    <r>
      <rPr>
        <sz val="10"/>
        <rFont val="Arial"/>
        <family val="2"/>
      </rPr>
      <t xml:space="preserve">,15600000314;</t>
    </r>
  </si>
  <si>
    <r>
      <rPr>
        <sz val="10"/>
        <rFont val="宋体"/>
        <family val="0"/>
        <charset val="134"/>
      </rPr>
      <t xml:space="preserve">市民反映，自己</t>
    </r>
    <r>
      <rPr>
        <sz val="10"/>
        <rFont val="Arial"/>
        <family val="2"/>
      </rPr>
      <t xml:space="preserve">12</t>
    </r>
    <r>
      <rPr>
        <sz val="10"/>
        <rFont val="宋体"/>
        <family val="0"/>
        <charset val="134"/>
      </rPr>
      <t xml:space="preserve">月</t>
    </r>
    <r>
      <rPr>
        <sz val="10"/>
        <rFont val="Arial"/>
        <family val="2"/>
      </rPr>
      <t xml:space="preserve">18</t>
    </r>
    <r>
      <rPr>
        <sz val="10"/>
        <rFont val="宋体"/>
        <family val="0"/>
        <charset val="134"/>
      </rPr>
      <t xml:space="preserve">日下午</t>
    </r>
    <r>
      <rPr>
        <sz val="10"/>
        <rFont val="Arial"/>
        <family val="2"/>
      </rPr>
      <t xml:space="preserve">4</t>
    </r>
    <r>
      <rPr>
        <sz val="10"/>
        <rFont val="宋体"/>
        <family val="0"/>
        <charset val="134"/>
      </rPr>
      <t xml:space="preserve">点</t>
    </r>
    <r>
      <rPr>
        <sz val="10"/>
        <rFont val="Arial"/>
        <family val="2"/>
      </rPr>
      <t xml:space="preserve">30</t>
    </r>
    <r>
      <rPr>
        <sz val="10"/>
        <rFont val="宋体"/>
        <family val="0"/>
        <charset val="134"/>
      </rPr>
      <t xml:space="preserve">分</t>
    </r>
    <r>
      <rPr>
        <sz val="10"/>
        <rFont val="Arial"/>
        <family val="2"/>
      </rPr>
      <t xml:space="preserve">-5</t>
    </r>
    <r>
      <rPr>
        <sz val="10"/>
        <rFont val="宋体"/>
        <family val="0"/>
        <charset val="134"/>
      </rPr>
      <t xml:space="preserve">点期间在和平门公交站乘坐</t>
    </r>
    <r>
      <rPr>
        <sz val="10"/>
        <rFont val="Arial"/>
        <family val="2"/>
      </rPr>
      <t xml:space="preserve">142</t>
    </r>
    <r>
      <rPr>
        <sz val="10"/>
        <rFont val="宋体"/>
        <family val="0"/>
        <charset val="134"/>
      </rPr>
      <t xml:space="preserve">路公交车，往丽泽桥方向行驶，乘车期间发现车窗上红色的小锤子以及窗框下面，很脏，落了一层灰尘，迟迟无人清理，后面也没有擦拭，都结成黑色的了，希望相关部门核实处理，来电反映希望</t>
    </r>
    <r>
      <rPr>
        <sz val="10"/>
        <rFont val="Arial"/>
        <family val="2"/>
      </rPr>
      <t xml:space="preserve">142</t>
    </r>
    <r>
      <rPr>
        <sz val="10"/>
        <rFont val="宋体"/>
        <family val="0"/>
        <charset val="134"/>
      </rPr>
      <t xml:space="preserve">路及时清理车内卫生的问题。</t>
    </r>
  </si>
  <si>
    <t xml:space="preserve">西客站分中心</t>
  </si>
  <si>
    <t xml:space="preserve">您好，关于您反映问题的办理情况，鸿运承物业管理中心西客站分中心现对您回复如下：</t>
  </si>
  <si>
    <r>
      <rPr>
        <sz val="10"/>
        <rFont val="宋体"/>
        <family val="0"/>
        <charset val="134"/>
      </rPr>
      <t xml:space="preserve">我分中心已于</t>
    </r>
    <r>
      <rPr>
        <sz val="10"/>
        <rFont val="Arial"/>
        <family val="2"/>
      </rPr>
      <t xml:space="preserve">2025</t>
    </r>
    <r>
      <rPr>
        <sz val="10"/>
        <rFont val="宋体"/>
        <family val="0"/>
        <charset val="134"/>
      </rPr>
      <t xml:space="preserve">年</t>
    </r>
    <r>
      <rPr>
        <sz val="10"/>
        <rFont val="Arial"/>
        <family val="2"/>
      </rPr>
      <t xml:space="preserve">12</t>
    </r>
    <r>
      <rPr>
        <sz val="10"/>
        <rFont val="宋体"/>
        <family val="0"/>
        <charset val="134"/>
      </rPr>
      <t xml:space="preserve">月</t>
    </r>
    <r>
      <rPr>
        <sz val="10"/>
        <rFont val="Arial"/>
        <family val="2"/>
      </rPr>
      <t xml:space="preserve">20</t>
    </r>
    <r>
      <rPr>
        <sz val="10"/>
        <rFont val="宋体"/>
        <family val="0"/>
        <charset val="134"/>
      </rPr>
      <t xml:space="preserve">日上午</t>
    </r>
    <r>
      <rPr>
        <sz val="10"/>
        <rFont val="Arial"/>
        <family val="2"/>
      </rPr>
      <t xml:space="preserve">11</t>
    </r>
    <r>
      <rPr>
        <sz val="10"/>
        <rFont val="宋体"/>
        <family val="0"/>
        <charset val="134"/>
      </rPr>
      <t xml:space="preserve">点</t>
    </r>
    <r>
      <rPr>
        <sz val="10"/>
        <rFont val="Arial"/>
        <family val="2"/>
      </rPr>
      <t xml:space="preserve">08</t>
    </r>
    <r>
      <rPr>
        <sz val="10"/>
        <rFont val="宋体"/>
        <family val="0"/>
        <charset val="134"/>
      </rPr>
      <t xml:space="preserve">分对您进行电话回复。办理人：穆鑫；部门：鸿运承物业管理中心西客站分中心；职务；物管副主任。审核人：郑楠；部门：鸿运承物业管理中心物管行政部；职务：物管员。</t>
    </r>
  </si>
  <si>
    <r>
      <rPr>
        <sz val="10"/>
        <rFont val="宋体"/>
        <family val="0"/>
        <charset val="134"/>
      </rPr>
      <t xml:space="preserve">张女士您好，</t>
    </r>
    <r>
      <rPr>
        <sz val="10"/>
        <rFont val="Arial"/>
        <family val="2"/>
      </rPr>
      <t xml:space="preserve">142</t>
    </r>
    <r>
      <rPr>
        <sz val="10"/>
        <rFont val="宋体"/>
        <family val="0"/>
        <charset val="134"/>
      </rPr>
      <t xml:space="preserve">路公交车我们在丽泽桥北场站进行洗车服务工作，您所述车辆运营中车内车窗上红色的小锤子以及窗框下面，很脏，落了一层灰尘，迟迟无人清理，后面也没有擦拭，都结成黑色的了的问题我们非常重视您的反馈，由于我们的工作没有做好，</t>
    </r>
    <r>
      <rPr>
        <sz val="10"/>
        <rFont val="Arial"/>
        <family val="2"/>
      </rPr>
      <t xml:space="preserve">142</t>
    </r>
    <r>
      <rPr>
        <sz val="10"/>
        <rFont val="宋体"/>
        <family val="0"/>
        <charset val="134"/>
      </rPr>
      <t xml:space="preserve">路给您带来不好的乘车体验，实在是抱歉，张女士。该线路车辆回到丽泽桥北场站后，在日常工作时段内，我们的保洁员已对车内卫生进行了全面的清理，确保我们的出场车辆卫生符合企业标准。您反馈的问题我们已整改完毕，同时我们要求保洁员对</t>
    </r>
    <r>
      <rPr>
        <sz val="10"/>
        <rFont val="Arial"/>
        <family val="2"/>
      </rPr>
      <t xml:space="preserve">142</t>
    </r>
    <r>
      <rPr>
        <sz val="10"/>
        <rFont val="宋体"/>
        <family val="0"/>
        <charset val="134"/>
      </rPr>
      <t xml:space="preserve">路所有运营车辆的卫生再次进行细化清理。我们对于运营车辆车内卫生的清洁工作是一直在做的，也从未停止，已经形成了长效的清洁机制，但有时候卫生清洁工作我们做的还有不尽人意之处，您多多谅解。</t>
    </r>
  </si>
  <si>
    <r>
      <rPr>
        <sz val="10"/>
        <rFont val="宋体"/>
        <family val="0"/>
        <charset val="134"/>
      </rPr>
      <t xml:space="preserve">我们分中心及场站班组长再次与</t>
    </r>
    <r>
      <rPr>
        <sz val="10"/>
        <rFont val="Arial"/>
        <family val="2"/>
      </rPr>
      <t xml:space="preserve">142</t>
    </r>
    <r>
      <rPr>
        <sz val="10"/>
        <rFont val="宋体"/>
        <family val="0"/>
        <charset val="134"/>
      </rPr>
      <t xml:space="preserve">路的保洁人员进行了沟通，日常工作中我们要把清洁质量做的更加细致，同时加强保洁员清洁技能的培训，熟练掌握清洁方法，确保给您带来一个干净、整洁的出行环境。</t>
    </r>
  </si>
  <si>
    <t xml:space="preserve">我们定期会召开车辆保洁专题会议，开展车辆卫生专项检查，日常工作中我们加大巡检力度，强化制度建设，不断提高管理水平。</t>
  </si>
  <si>
    <r>
      <rPr>
        <sz val="10"/>
        <rFont val="宋体"/>
        <family val="0"/>
        <charset val="134"/>
      </rPr>
      <t xml:space="preserve">您好，关于您反映问题的办理情况，鸿运承物业管理中心西客站分中心现对您回复如下：张女士您好，</t>
    </r>
    <r>
      <rPr>
        <sz val="10"/>
        <rFont val="Arial"/>
        <family val="2"/>
      </rPr>
      <t xml:space="preserve">142</t>
    </r>
    <r>
      <rPr>
        <sz val="10"/>
        <rFont val="宋体"/>
        <family val="0"/>
        <charset val="134"/>
      </rPr>
      <t xml:space="preserve">路公交车我们在丽泽桥北场站进行洗车服务工作，您所述车辆运营中车内车窗上红色的小锤子以及窗框下面，很脏，落了一层灰尘，迟迟无人清理，后面也没有擦拭，都结成黑色的了的问题我们非常重视您的反馈，由于我们的工作没有做好，</t>
    </r>
    <r>
      <rPr>
        <sz val="10"/>
        <rFont val="Arial"/>
        <family val="2"/>
      </rPr>
      <t xml:space="preserve">142</t>
    </r>
    <r>
      <rPr>
        <sz val="10"/>
        <rFont val="宋体"/>
        <family val="0"/>
        <charset val="134"/>
      </rPr>
      <t xml:space="preserve">路给您带来不好的乘车体验，实在是抱歉，张女士。该线路车辆回到丽泽桥北场站后，在日常工作时段内，我们的保洁员已对车内卫生进行了全面的清理，确保我们的出场车辆卫生符合企业标准。您反馈的问题我们已整改完毕，同时我们要求保洁员对</t>
    </r>
    <r>
      <rPr>
        <sz val="10"/>
        <rFont val="Arial"/>
        <family val="2"/>
      </rPr>
      <t xml:space="preserve">142</t>
    </r>
    <r>
      <rPr>
        <sz val="10"/>
        <rFont val="宋体"/>
        <family val="0"/>
        <charset val="134"/>
      </rPr>
      <t xml:space="preserve">路所有运营车辆的卫生再次进行细化清理。我们对于运营车辆车内卫生的清洁工作是一直在做的，也从未停止，已经形成了长效的清洁机制，但有时候卫生清洁工作我们做的还有不尽人意之处，您多多谅解。我们定期会召开车辆保洁专题会议，开展车辆卫生专项检查，日常工作中我们加大巡检力度，强化制度建设，不断提高管理水平。我分中心已于</t>
    </r>
    <r>
      <rPr>
        <sz val="10"/>
        <rFont val="Arial"/>
        <family val="2"/>
      </rPr>
      <t xml:space="preserve">2025</t>
    </r>
    <r>
      <rPr>
        <sz val="10"/>
        <rFont val="宋体"/>
        <family val="0"/>
        <charset val="134"/>
      </rPr>
      <t xml:space="preserve">年</t>
    </r>
    <r>
      <rPr>
        <sz val="10"/>
        <rFont val="Arial"/>
        <family val="2"/>
      </rPr>
      <t xml:space="preserve">12</t>
    </r>
    <r>
      <rPr>
        <sz val="10"/>
        <rFont val="宋体"/>
        <family val="0"/>
        <charset val="134"/>
      </rPr>
      <t xml:space="preserve">月</t>
    </r>
    <r>
      <rPr>
        <sz val="10"/>
        <rFont val="Arial"/>
        <family val="2"/>
      </rPr>
      <t xml:space="preserve">20</t>
    </r>
    <r>
      <rPr>
        <sz val="10"/>
        <rFont val="宋体"/>
        <family val="0"/>
        <charset val="134"/>
      </rPr>
      <t xml:space="preserve">日上午</t>
    </r>
    <r>
      <rPr>
        <sz val="10"/>
        <rFont val="Arial"/>
        <family val="2"/>
      </rPr>
      <t xml:space="preserve">11</t>
    </r>
    <r>
      <rPr>
        <sz val="10"/>
        <rFont val="宋体"/>
        <family val="0"/>
        <charset val="134"/>
      </rPr>
      <t xml:space="preserve">点</t>
    </r>
    <r>
      <rPr>
        <sz val="10"/>
        <rFont val="Arial"/>
        <family val="2"/>
      </rPr>
      <t xml:space="preserve">08</t>
    </r>
    <r>
      <rPr>
        <sz val="10"/>
        <rFont val="宋体"/>
        <family val="0"/>
        <charset val="134"/>
      </rPr>
      <t xml:space="preserve">分对您进行电话回复。我们分中心及场站班组长再次与</t>
    </r>
    <r>
      <rPr>
        <sz val="10"/>
        <rFont val="Arial"/>
        <family val="2"/>
      </rPr>
      <t xml:space="preserve">142</t>
    </r>
    <r>
      <rPr>
        <sz val="10"/>
        <rFont val="宋体"/>
        <family val="0"/>
        <charset val="134"/>
      </rPr>
      <t xml:space="preserve">路的保洁人员进行了沟通，日常工作中我们要把清洁质量做的更加细致，同时加强保洁员清洁技能的培训，熟练掌握清洁方法，确保给您带来一个干净、整洁的出行环境。欢迎您随时对我们的工作进行监督，感谢您提出宝贵意见，给您的出行带来的不便我们和您说声抱歉，谢谢您的支持与谅解。</t>
    </r>
  </si>
  <si>
    <t xml:space="preserve">2025-12-19 15:16:36</t>
  </si>
  <si>
    <t xml:space="preserve">1741937701</t>
  </si>
  <si>
    <t xml:space="preserve">车辆卫生问题
（车窗玻璃脏）</t>
  </si>
  <si>
    <r>
      <rPr>
        <sz val="10"/>
        <rFont val="宋体"/>
        <family val="0"/>
        <charset val="134"/>
      </rPr>
      <t xml:space="preserve">热线</t>
    </r>
    <r>
      <rPr>
        <sz val="10"/>
        <rFont val="Arial"/>
        <family val="2"/>
      </rPr>
      <t xml:space="preserve">-251218-074442-2</t>
    </r>
    <r>
      <rPr>
        <sz val="10"/>
        <rFont val="宋体"/>
        <family val="0"/>
        <charset val="134"/>
      </rPr>
      <t xml:space="preserve">（</t>
    </r>
    <r>
      <rPr>
        <sz val="10"/>
        <rFont val="Arial"/>
        <family val="2"/>
      </rPr>
      <t xml:space="preserve">1</t>
    </r>
    <r>
      <rPr>
        <sz val="10"/>
        <rFont val="宋体"/>
        <family val="0"/>
        <charset val="134"/>
      </rPr>
      <t xml:space="preserve">个附件）</t>
    </r>
  </si>
  <si>
    <t xml:space="preserve">2025-12-19 17:03:20</t>
  </si>
  <si>
    <t xml:space="preserve">2025-12-19 17:10:19</t>
  </si>
  <si>
    <t xml:space="preserve">2025-12-19 18:06:50</t>
  </si>
  <si>
    <r>
      <rPr>
        <sz val="10"/>
        <rFont val="宋体"/>
        <family val="0"/>
        <charset val="134"/>
      </rPr>
      <t xml:space="preserve">市民反映，密云区北京公交第七客运公司，</t>
    </r>
    <r>
      <rPr>
        <sz val="10"/>
        <rFont val="Arial"/>
        <family val="2"/>
      </rPr>
      <t xml:space="preserve">2025</t>
    </r>
    <r>
      <rPr>
        <sz val="10"/>
        <rFont val="宋体"/>
        <family val="0"/>
        <charset val="134"/>
      </rPr>
      <t xml:space="preserve">年</t>
    </r>
    <r>
      <rPr>
        <sz val="10"/>
        <rFont val="Arial"/>
        <family val="2"/>
      </rPr>
      <t xml:space="preserve">12</t>
    </r>
    <r>
      <rPr>
        <sz val="10"/>
        <rFont val="宋体"/>
        <family val="0"/>
        <charset val="134"/>
      </rPr>
      <t xml:space="preserve">月</t>
    </r>
    <r>
      <rPr>
        <sz val="10"/>
        <rFont val="Arial"/>
        <family val="2"/>
      </rPr>
      <t xml:space="preserve">18</t>
    </r>
    <r>
      <rPr>
        <sz val="10"/>
        <rFont val="宋体"/>
        <family val="0"/>
        <charset val="134"/>
      </rPr>
      <t xml:space="preserve">日</t>
    </r>
    <r>
      <rPr>
        <sz val="10"/>
        <rFont val="Arial"/>
        <family val="2"/>
      </rPr>
      <t xml:space="preserve">22:15</t>
    </r>
    <r>
      <rPr>
        <sz val="10"/>
        <rFont val="宋体"/>
        <family val="0"/>
        <charset val="134"/>
      </rPr>
      <t xml:space="preserve">自己丢东西了来这里找东西，门口的三个女的值班人员态度非常差，自己拨打值班电话</t>
    </r>
    <r>
      <rPr>
        <sz val="10"/>
        <rFont val="Arial"/>
        <family val="2"/>
      </rPr>
      <t xml:space="preserve">89012827</t>
    </r>
    <r>
      <rPr>
        <sz val="10"/>
        <rFont val="宋体"/>
        <family val="0"/>
        <charset val="134"/>
      </rPr>
      <t xml:space="preserve">态度更加恶劣，短头发值班女士态度恶劣，</t>
    </r>
    <r>
      <rPr>
        <sz val="10"/>
        <rFont val="Arial"/>
        <family val="2"/>
      </rPr>
      <t xml:space="preserve">8907</t>
    </r>
    <r>
      <rPr>
        <sz val="10"/>
        <rFont val="宋体"/>
        <family val="0"/>
        <charset val="134"/>
      </rPr>
      <t xml:space="preserve">值班男士态度不好，司机态度好，但是值班人员把责任往司机身上推，希望相关部门核实处理，从自己十点十分到这儿一直现在没有任何一个工作人员跟自己处理这个事情，职能部门使用私人电话</t>
    </r>
    <r>
      <rPr>
        <sz val="10"/>
        <rFont val="Arial"/>
        <family val="2"/>
      </rPr>
      <t xml:space="preserve">18515596640</t>
    </r>
    <r>
      <rPr>
        <sz val="10"/>
        <rFont val="宋体"/>
        <family val="0"/>
        <charset val="134"/>
      </rPr>
      <t xml:space="preserve">回复自己，态度差，值班人员态度差，来电反映密云区北京公交第七客运公司值班人员态度差问题。注：市民要求</t>
    </r>
    <r>
      <rPr>
        <sz val="10"/>
        <rFont val="Arial"/>
        <family val="2"/>
      </rPr>
      <t xml:space="preserve">2025</t>
    </r>
    <r>
      <rPr>
        <sz val="10"/>
        <rFont val="宋体"/>
        <family val="0"/>
        <charset val="134"/>
      </rPr>
      <t xml:space="preserve">年</t>
    </r>
    <r>
      <rPr>
        <sz val="10"/>
        <rFont val="Arial"/>
        <family val="2"/>
      </rPr>
      <t xml:space="preserve">12</t>
    </r>
    <r>
      <rPr>
        <sz val="10"/>
        <rFont val="宋体"/>
        <family val="0"/>
        <charset val="134"/>
      </rPr>
      <t xml:space="preserve">月</t>
    </r>
    <r>
      <rPr>
        <sz val="10"/>
        <rFont val="Arial"/>
        <family val="2"/>
      </rPr>
      <t xml:space="preserve">19</t>
    </r>
    <r>
      <rPr>
        <sz val="10"/>
        <rFont val="宋体"/>
        <family val="0"/>
        <charset val="134"/>
      </rPr>
      <t xml:space="preserve">日上午十点后回复。工单流转：密云区分中心退回：经与市民核实，北京公交第七客运公司属于公交集团监管，不属于密云区域公交监管范畴，请北京市公交集团处理市民诉求。对答复不满意</t>
    </r>
  </si>
  <si>
    <t xml:space="preserve">其他</t>
  </si>
  <si>
    <t xml:space="preserve">安保专业其他问题</t>
  </si>
  <si>
    <t xml:space="preserve">安保专业补充内容</t>
  </si>
  <si>
    <t xml:space="preserve">安全保卫部（应急管理中心）</t>
  </si>
  <si>
    <t xml:space="preserve">2025-12-18 22:54:16</t>
  </si>
  <si>
    <r>
      <rPr>
        <sz val="10"/>
        <rFont val="宋体"/>
        <family val="0"/>
        <charset val="134"/>
      </rPr>
      <t xml:space="preserve">网络</t>
    </r>
    <r>
      <rPr>
        <sz val="10"/>
        <rFont val="Arial"/>
        <family val="2"/>
      </rPr>
      <t xml:space="preserve">-251220-031514</t>
    </r>
  </si>
  <si>
    <t xml:space="preserve">2025-12-20 14:53:10</t>
  </si>
  <si>
    <t xml:space="preserve">2025-12-20 15:04:49</t>
  </si>
  <si>
    <t xml:space="preserve">2025-12-20 15:09:56</t>
  </si>
  <si>
    <t xml:space="preserve">保密</t>
  </si>
  <si>
    <r>
      <rPr>
        <sz val="10"/>
        <rFont val="宋体"/>
        <family val="0"/>
        <charset val="134"/>
      </rPr>
      <t xml:space="preserve">工单来源：微信服务号，此工单内容为网民留言时填写的标题及原文。 </t>
    </r>
    <r>
      <rPr>
        <sz val="10"/>
        <rFont val="Arial"/>
        <family val="2"/>
      </rPr>
      <t xml:space="preserve">============================= </t>
    </r>
    <r>
      <rPr>
        <sz val="10"/>
        <rFont val="宋体"/>
        <family val="0"/>
        <charset val="134"/>
      </rPr>
      <t xml:space="preserve">留言标题：</t>
    </r>
    <r>
      <rPr>
        <sz val="10"/>
        <rFont val="Arial"/>
        <family val="2"/>
      </rPr>
      <t xml:space="preserve">120</t>
    </r>
    <r>
      <rPr>
        <sz val="10"/>
        <rFont val="宋体"/>
        <family val="0"/>
        <charset val="134"/>
      </rPr>
      <t xml:space="preserve">公交车辆卫生差留言原文：今早在天坛乘坐</t>
    </r>
    <r>
      <rPr>
        <sz val="10"/>
        <rFont val="Arial"/>
        <family val="2"/>
      </rPr>
      <t xml:space="preserve">120</t>
    </r>
    <r>
      <rPr>
        <sz val="10"/>
        <rFont val="宋体"/>
        <family val="0"/>
        <charset val="134"/>
      </rPr>
      <t xml:space="preserve">公交车，发现车内卫生脏，座椅有灰尘，座椅缝隙全是垃圾。希望有关部门加强管理。市民填写的详细地址为：区、街道：东城区天坛街道详细地址：天桥</t>
    </r>
    <r>
      <rPr>
        <sz val="10"/>
        <rFont val="Arial"/>
        <family val="2"/>
      </rPr>
      <t xml:space="preserve">120</t>
    </r>
    <r>
      <rPr>
        <sz val="10"/>
        <rFont val="宋体"/>
        <family val="0"/>
        <charset val="134"/>
      </rPr>
      <t xml:space="preserve">公交车辆卫生差问题</t>
    </r>
  </si>
  <si>
    <t xml:space="preserve">乘车环境问题</t>
  </si>
  <si>
    <t xml:space="preserve">车辆卫生</t>
  </si>
  <si>
    <t xml:space="preserve">动物园分中心</t>
  </si>
  <si>
    <t xml:space="preserve">2025-12-27 23:59:59</t>
  </si>
  <si>
    <t xml:space="preserve">2025-12-25 08:59:59</t>
  </si>
  <si>
    <t xml:space="preserve">您好，关于您反映问题的办理情况，鸿运承物业管理中心动物园分中心现对您回复如下：</t>
  </si>
  <si>
    <t xml:space="preserve">因您的联系方式保密，我们未能对您进行电话回复。办理人：杜伟；部门：鸿运承物业管理中心动物园分中心；职务；物管副主任。审核人：郑楠；部门：鸿运承物业管理中心物管行政部；职务：物管员。</t>
  </si>
  <si>
    <r>
      <rPr>
        <sz val="10"/>
        <rFont val="宋体"/>
        <family val="0"/>
        <charset val="134"/>
      </rPr>
      <t xml:space="preserve">女士您好，</t>
    </r>
    <r>
      <rPr>
        <sz val="10"/>
        <rFont val="Arial"/>
        <family val="2"/>
      </rPr>
      <t xml:space="preserve">120</t>
    </r>
    <r>
      <rPr>
        <sz val="10"/>
        <rFont val="宋体"/>
        <family val="0"/>
        <charset val="134"/>
      </rPr>
      <t xml:space="preserve">路公交车我们在左家庄场站进行洗车服务工作，您所述车辆运营中车内卫生脏，座椅有灰尘，座椅缝隙全是垃圾的问题我们非常重视您的反馈，由于我们的工作没有做好，</t>
    </r>
    <r>
      <rPr>
        <sz val="10"/>
        <rFont val="Arial"/>
        <family val="2"/>
      </rPr>
      <t xml:space="preserve">120</t>
    </r>
    <r>
      <rPr>
        <sz val="10"/>
        <rFont val="宋体"/>
        <family val="0"/>
        <charset val="134"/>
      </rPr>
      <t xml:space="preserve">路给您带来不好的乘车体验，实在是抱歉，女士。该线路车辆回到左家庄场站后，在日常工作时段内，我们的保洁员已对车内座椅卫生进行了全面的清理，确保我们的出场车辆卫生符合企业标准。您反馈的问题我们已整改完毕，同时我们要求保洁员对</t>
    </r>
    <r>
      <rPr>
        <sz val="10"/>
        <rFont val="Arial"/>
        <family val="2"/>
      </rPr>
      <t xml:space="preserve">120</t>
    </r>
    <r>
      <rPr>
        <sz val="10"/>
        <rFont val="宋体"/>
        <family val="0"/>
        <charset val="134"/>
      </rPr>
      <t xml:space="preserve">路所有运营车辆的卫生再次进行细化清理。我们对于运营车辆车内卫生的清洁工作是一直在做的，也从未停止，已经形成了长效的清洁机制，但有时候卫生清洁工作我们做的还有不尽人意之处，您多多谅解。</t>
    </r>
  </si>
  <si>
    <r>
      <rPr>
        <sz val="10"/>
        <rFont val="宋体"/>
        <family val="0"/>
        <charset val="134"/>
      </rPr>
      <t xml:space="preserve">我们分中心及场站班组长再次与</t>
    </r>
    <r>
      <rPr>
        <sz val="10"/>
        <rFont val="Arial"/>
        <family val="2"/>
      </rPr>
      <t xml:space="preserve">120</t>
    </r>
    <r>
      <rPr>
        <sz val="10"/>
        <rFont val="宋体"/>
        <family val="0"/>
        <charset val="134"/>
      </rPr>
      <t xml:space="preserve">路的保洁人员进行了沟通，日常工作中我们要把清洁质量做的更加细致，同时加强保洁员清洁技能的培训，熟练掌握清洁方法，确保给您带来一个干净、整洁的出行环境。</t>
    </r>
  </si>
  <si>
    <t xml:space="preserve">欢迎您随时对我们的工作进行监督，感谢您提出宝贵意见，给您的出行带来的不便我们和您说声抱歉，谢谢您的支持与谅解。</t>
  </si>
  <si>
    <t xml:space="preserve">2025-12-20 09:53:24</t>
  </si>
  <si>
    <t xml:space="preserve">1741937703</t>
  </si>
  <si>
    <t xml:space="preserve">车辆卫生问题
（车内卫生脏、座椅脏）</t>
  </si>
  <si>
    <r>
      <rPr>
        <sz val="10"/>
        <rFont val="宋体"/>
        <family val="0"/>
        <charset val="134"/>
      </rPr>
      <t xml:space="preserve">网络</t>
    </r>
    <r>
      <rPr>
        <sz val="10"/>
        <rFont val="Arial"/>
        <family val="2"/>
      </rPr>
      <t xml:space="preserve">-251221-010505</t>
    </r>
  </si>
  <si>
    <t xml:space="preserve">2025-12-21 10:30:51</t>
  </si>
  <si>
    <t xml:space="preserve">2025-12-21 10:45:49</t>
  </si>
  <si>
    <t xml:space="preserve">2025-12-21 11:07:04</t>
  </si>
  <si>
    <r>
      <rPr>
        <sz val="10"/>
        <rFont val="宋体"/>
        <family val="0"/>
        <charset val="134"/>
      </rPr>
      <t xml:space="preserve">工单来源：微信服务号，此工单内容为网民留言时填写的标题及原文。</t>
    </r>
    <r>
      <rPr>
        <sz val="10"/>
        <rFont val="Arial"/>
        <family val="2"/>
      </rPr>
      <t xml:space="preserve">============================= </t>
    </r>
    <r>
      <rPr>
        <sz val="10"/>
        <rFont val="宋体"/>
        <family val="0"/>
        <charset val="134"/>
      </rPr>
      <t xml:space="preserve">留言标题：</t>
    </r>
    <r>
      <rPr>
        <sz val="10"/>
        <rFont val="Arial"/>
        <family val="2"/>
      </rPr>
      <t xml:space="preserve">362</t>
    </r>
    <r>
      <rPr>
        <sz val="10"/>
        <rFont val="宋体"/>
        <family val="0"/>
        <charset val="134"/>
      </rPr>
      <t xml:space="preserve">车卫生问题留言原文：今天下午从人民医院看完病在西直门南座</t>
    </r>
    <r>
      <rPr>
        <sz val="10"/>
        <rFont val="Arial"/>
        <family val="2"/>
      </rPr>
      <t xml:space="preserve">362</t>
    </r>
    <r>
      <rPr>
        <sz val="10"/>
        <rFont val="宋体"/>
        <family val="0"/>
        <charset val="134"/>
      </rPr>
      <t xml:space="preserve">公交车</t>
    </r>
    <r>
      <rPr>
        <sz val="10"/>
        <rFont val="Arial"/>
        <family val="2"/>
      </rPr>
      <t xml:space="preserve">,</t>
    </r>
    <r>
      <rPr>
        <sz val="10"/>
        <rFont val="宋体"/>
        <family val="0"/>
        <charset val="134"/>
      </rPr>
      <t xml:space="preserve">上车发现扶手又黑又脏</t>
    </r>
    <r>
      <rPr>
        <sz val="10"/>
        <rFont val="Arial"/>
        <family val="2"/>
      </rPr>
      <t xml:space="preserve">,</t>
    </r>
    <r>
      <rPr>
        <sz val="10"/>
        <rFont val="宋体"/>
        <family val="0"/>
        <charset val="134"/>
      </rPr>
      <t xml:space="preserve">现在冬季传染病多车内卫生差</t>
    </r>
    <r>
      <rPr>
        <sz val="10"/>
        <rFont val="Arial"/>
        <family val="2"/>
      </rPr>
      <t xml:space="preserve">.</t>
    </r>
    <r>
      <rPr>
        <sz val="10"/>
        <rFont val="宋体"/>
        <family val="0"/>
        <charset val="134"/>
      </rPr>
      <t xml:space="preserve">容易交叉感染。希望改正加强管理。市民填写的详细地址为：区、街道：海淀区花园路街道详细地址：西直门</t>
    </r>
  </si>
  <si>
    <t xml:space="preserve">2025-12-28 23:59:59</t>
  </si>
  <si>
    <t xml:space="preserve">2025-12-26 08:59:59</t>
  </si>
  <si>
    <r>
      <rPr>
        <sz val="10"/>
        <rFont val="宋体"/>
        <family val="0"/>
        <charset val="134"/>
      </rPr>
      <t xml:space="preserve">女士您好，</t>
    </r>
    <r>
      <rPr>
        <sz val="10"/>
        <rFont val="Arial"/>
        <family val="2"/>
      </rPr>
      <t xml:space="preserve">362</t>
    </r>
    <r>
      <rPr>
        <sz val="10"/>
        <rFont val="宋体"/>
        <family val="0"/>
        <charset val="134"/>
      </rPr>
      <t xml:space="preserve">路公交车我们在西直门南场站进行洗车服务工作，您所述车辆运营中扶手又黑又脏的问题我们非常重视您的反馈，由于我们的工作没有做好，</t>
    </r>
    <r>
      <rPr>
        <sz val="10"/>
        <rFont val="Arial"/>
        <family val="2"/>
      </rPr>
      <t xml:space="preserve">362</t>
    </r>
    <r>
      <rPr>
        <sz val="10"/>
        <rFont val="宋体"/>
        <family val="0"/>
        <charset val="134"/>
      </rPr>
      <t xml:space="preserve">路给您带来不好的乘车体验，实在是抱歉，女士。该线路车辆回到西直门南场站后，在日常工作时段内，我们的保洁员已对车内扶手卫生进行了全面的清理，确保我们的出场车辆卫生符合企业标准。您反馈的问题我们已整改完毕，同时我们要求保洁员对</t>
    </r>
    <r>
      <rPr>
        <sz val="10"/>
        <rFont val="Arial"/>
        <family val="2"/>
      </rPr>
      <t xml:space="preserve">362</t>
    </r>
    <r>
      <rPr>
        <sz val="10"/>
        <rFont val="宋体"/>
        <family val="0"/>
        <charset val="134"/>
      </rPr>
      <t xml:space="preserve">路所有运营车辆的卫生再次进行细化清理。我们对于运营车辆车内卫生的清洁工作是一直在做的，也从未停止，已经形成了长效的清洁机制，但有时候卫生清洁工作我们做的还有不尽人意之处，您多多谅解。</t>
    </r>
  </si>
  <si>
    <r>
      <rPr>
        <sz val="10"/>
        <rFont val="宋体"/>
        <family val="0"/>
        <charset val="134"/>
      </rPr>
      <t xml:space="preserve">我们分中心及场站班组长再次与</t>
    </r>
    <r>
      <rPr>
        <sz val="10"/>
        <rFont val="Arial"/>
        <family val="2"/>
      </rPr>
      <t xml:space="preserve">362</t>
    </r>
    <r>
      <rPr>
        <sz val="10"/>
        <rFont val="宋体"/>
        <family val="0"/>
        <charset val="134"/>
      </rPr>
      <t xml:space="preserve">路的保洁人员进行了沟通，日常工作中我们要把清洁质量做的更加细致，同时加强保洁员清洁技能的培训，熟练掌握清洁方法，确保给您带来一个干净、整洁的出行环境。</t>
    </r>
  </si>
  <si>
    <t xml:space="preserve">2025-12-20 18:13:34</t>
  </si>
  <si>
    <t xml:space="preserve">车辆卫生问题
（车内扶手脏）</t>
  </si>
  <si>
    <r>
      <rPr>
        <sz val="10"/>
        <rFont val="宋体"/>
        <family val="0"/>
        <charset val="134"/>
      </rPr>
      <t xml:space="preserve">热线</t>
    </r>
    <r>
      <rPr>
        <sz val="10"/>
        <rFont val="Arial"/>
        <family val="2"/>
      </rPr>
      <t xml:space="preserve">-251221-020766-1</t>
    </r>
    <r>
      <rPr>
        <sz val="10"/>
        <rFont val="宋体"/>
        <family val="0"/>
        <charset val="134"/>
      </rPr>
      <t xml:space="preserve">（</t>
    </r>
    <r>
      <rPr>
        <sz val="10"/>
        <rFont val="Arial"/>
        <family val="2"/>
      </rPr>
      <t xml:space="preserve">1</t>
    </r>
    <r>
      <rPr>
        <sz val="10"/>
        <rFont val="宋体"/>
        <family val="0"/>
        <charset val="134"/>
      </rPr>
      <t xml:space="preserve">个附件）</t>
    </r>
  </si>
  <si>
    <t xml:space="preserve">2025-12-21 15:27:36</t>
  </si>
  <si>
    <t xml:space="preserve">2025-12-21 15:30:26</t>
  </si>
  <si>
    <t xml:space="preserve">2025-12-21 15:47:06</t>
  </si>
  <si>
    <r>
      <rPr>
        <sz val="10"/>
        <rFont val="宋体"/>
        <family val="0"/>
        <charset val="134"/>
      </rPr>
      <t xml:space="preserve">手机</t>
    </r>
    <r>
      <rPr>
        <sz val="10"/>
        <rFont val="Arial"/>
        <family val="2"/>
      </rPr>
      <t xml:space="preserve">,15600091981;</t>
    </r>
  </si>
  <si>
    <r>
      <rPr>
        <sz val="10"/>
        <rFont val="宋体"/>
        <family val="0"/>
        <charset val="134"/>
      </rPr>
      <t xml:space="preserve">市民反映，自己是北京公交集团鸿运承物业管理中心方庄分中心的职工，领导给自己发了一条通知要求</t>
    </r>
    <r>
      <rPr>
        <sz val="10"/>
        <rFont val="Arial"/>
        <family val="2"/>
      </rPr>
      <t xml:space="preserve">12</t>
    </r>
    <r>
      <rPr>
        <sz val="10"/>
        <rFont val="宋体"/>
        <family val="0"/>
        <charset val="134"/>
      </rPr>
      <t xml:space="preserve">月上网课（匠心筑梦技能领航主题线上活动），没有说是自主学还是必须学，市民问领导该网课是否是必须上的，领导不予正面回复，问工会和党委书记不仅不答复市民还对市民大呼小叫，如果必须上的企业该给自己承担和网费，休息时间学要付加班费，注册地址：北京市西城区南礼士路</t>
    </r>
    <r>
      <rPr>
        <sz val="10"/>
        <rFont val="Arial"/>
        <family val="2"/>
      </rPr>
      <t xml:space="preserve">44</t>
    </r>
    <r>
      <rPr>
        <sz val="10"/>
        <rFont val="宋体"/>
        <family val="0"/>
        <charset val="134"/>
      </rPr>
      <t xml:space="preserve">号，来电反映企业领导的指示不明确及工会和党委书记态度不好不作为问题。企业领导的指示不明确及工会和党委书记态度不好不作为问题企业领导的指示不明确及工会和党委书记态度不好不作为问题组织人力</t>
    </r>
  </si>
  <si>
    <t xml:space="preserve">党委组织部（统战部）</t>
  </si>
  <si>
    <t xml:space="preserve">领导干部问题</t>
  </si>
  <si>
    <t xml:space="preserve">领导行为不当</t>
  </si>
  <si>
    <t xml:space="preserve">党委工作部</t>
  </si>
  <si>
    <t xml:space="preserve">机关</t>
  </si>
  <si>
    <t xml:space="preserve">接到市民反映的问题后，我们立即进行了核实，经核实，与实际情况不符。</t>
  </si>
  <si>
    <t xml:space="preserve">接到市民反映的问题后，党委工作部立即进行核实，经核实，投诉内容与事实不符，不存在投诉人反映的情况，方庄分中心不存在管理人员大喊大叫的行为，感谢职工对我们工作中的不足提出宝贵意见，党委工作部会继续做好干部监督管理。办理人：高伟；部门：鸿运承物业管理中心党委工作部；职务：党委工作部副部长。审核人：吕东霞；职务：党委工作部部长。</t>
  </si>
  <si>
    <t xml:space="preserve">无。</t>
  </si>
  <si>
    <t xml:space="preserve">接到市民反映的问题后，党委工作部立即进行核实，经核实，投诉内容与事实不符，不存在投诉人反映的情况，方庄分中心不存在管理人员大喊大叫的行为，感谢职工对我们工作中的不足提出宝贵意见，党委工作部会继续做好干部监督管理。</t>
  </si>
  <si>
    <t xml:space="preserve">2025-12-21 13:15:02</t>
  </si>
  <si>
    <t xml:space="preserve">1047563</t>
  </si>
  <si>
    <t xml:space="preserve">劳动合同及用工管理</t>
  </si>
  <si>
    <r>
      <rPr>
        <sz val="11"/>
        <color rgb="FF000000"/>
        <rFont val="宋体"/>
        <family val="0"/>
        <charset val="134"/>
      </rPr>
      <t xml:space="preserve">七有五性</t>
    </r>
    <r>
      <rPr>
        <sz val="11"/>
        <color rgb="FF000000"/>
        <rFont val="宋体"/>
        <family val="0"/>
      </rPr>
      <t xml:space="preserve">,</t>
    </r>
    <r>
      <rPr>
        <sz val="11"/>
        <color rgb="FF000000"/>
        <rFont val="宋体"/>
        <family val="0"/>
        <charset val="134"/>
      </rPr>
      <t xml:space="preserve">公正性</t>
    </r>
  </si>
  <si>
    <t xml:space="preserve">管理人员工作态度
（网上培训学习）拆单</t>
  </si>
  <si>
    <t xml:space="preserve">政策类</t>
  </si>
  <si>
    <t xml:space="preserve">拆单问题（内部职工拨打）</t>
  </si>
  <si>
    <t xml:space="preserve">由党工部、人力资源办理</t>
  </si>
  <si>
    <r>
      <rPr>
        <sz val="11"/>
        <color rgb="FF000000"/>
        <rFont val="宋体"/>
        <family val="0"/>
        <charset val="134"/>
      </rPr>
      <t xml:space="preserve">七有五性</t>
    </r>
    <r>
      <rPr>
        <sz val="11"/>
        <color rgb="FF000000"/>
        <rFont val="宋体"/>
        <family val="0"/>
      </rPr>
      <t xml:space="preserve">,</t>
    </r>
    <r>
      <rPr>
        <sz val="11"/>
        <color rgb="FF000000"/>
        <rFont val="宋体"/>
        <family val="0"/>
        <charset val="134"/>
      </rPr>
      <t xml:space="preserve">劳有所得</t>
    </r>
  </si>
  <si>
    <r>
      <rPr>
        <sz val="10"/>
        <rFont val="宋体"/>
        <family val="0"/>
        <charset val="134"/>
      </rPr>
      <t xml:space="preserve">热线</t>
    </r>
    <r>
      <rPr>
        <sz val="10"/>
        <rFont val="Arial"/>
        <family val="2"/>
      </rPr>
      <t xml:space="preserve">-251221-020766-2</t>
    </r>
    <r>
      <rPr>
        <sz val="10"/>
        <rFont val="宋体"/>
        <family val="0"/>
        <charset val="134"/>
      </rPr>
      <t xml:space="preserve">（</t>
    </r>
    <r>
      <rPr>
        <sz val="10"/>
        <rFont val="Arial"/>
        <family val="2"/>
      </rPr>
      <t xml:space="preserve">1</t>
    </r>
    <r>
      <rPr>
        <sz val="10"/>
        <rFont val="宋体"/>
        <family val="0"/>
        <charset val="134"/>
      </rPr>
      <t xml:space="preserve">个附件）</t>
    </r>
  </si>
  <si>
    <t xml:space="preserve">2025-12-21 15:47:05</t>
  </si>
  <si>
    <t xml:space="preserve">人力资源部（人力资源发展中心）</t>
  </si>
  <si>
    <t xml:space="preserve">培训及福利</t>
  </si>
  <si>
    <t xml:space="preserve">职工培训</t>
  </si>
  <si>
    <t xml:space="preserve">方庄分中心</t>
  </si>
  <si>
    <t xml:space="preserve">人力资源部</t>
  </si>
  <si>
    <t xml:space="preserve">经核实，来电人反映情况与实际不符，接到诉求后第一时间给职工讲解“匠心筑梦 技能领航”主题线上活动通知内容。</t>
  </si>
  <si>
    <r>
      <rPr>
        <sz val="10"/>
        <rFont val="Arial"/>
        <family val="2"/>
      </rPr>
      <t xml:space="preserve">2025</t>
    </r>
    <r>
      <rPr>
        <sz val="10"/>
        <rFont val="宋体"/>
        <family val="0"/>
        <charset val="134"/>
      </rPr>
      <t xml:space="preserve">年</t>
    </r>
    <r>
      <rPr>
        <sz val="10"/>
        <rFont val="Arial"/>
        <family val="2"/>
      </rPr>
      <t xml:space="preserve">12</t>
    </r>
    <r>
      <rPr>
        <sz val="10"/>
        <rFont val="宋体"/>
        <family val="0"/>
        <charset val="134"/>
      </rPr>
      <t xml:space="preserve">月</t>
    </r>
    <r>
      <rPr>
        <sz val="10"/>
        <rFont val="Arial"/>
        <family val="2"/>
      </rPr>
      <t xml:space="preserve">22</t>
    </r>
    <r>
      <rPr>
        <sz val="10"/>
        <rFont val="宋体"/>
        <family val="0"/>
        <charset val="134"/>
      </rPr>
      <t xml:space="preserve">日 上午</t>
    </r>
    <r>
      <rPr>
        <sz val="10"/>
        <rFont val="Arial"/>
        <family val="2"/>
      </rPr>
      <t xml:space="preserve">11</t>
    </r>
    <r>
      <rPr>
        <sz val="10"/>
        <rFont val="宋体"/>
        <family val="0"/>
        <charset val="134"/>
      </rPr>
      <t xml:space="preserve">点</t>
    </r>
    <r>
      <rPr>
        <sz val="10"/>
        <rFont val="Arial"/>
        <family val="2"/>
      </rPr>
      <t xml:space="preserve">02</t>
    </r>
    <r>
      <rPr>
        <sz val="10"/>
        <rFont val="宋体"/>
        <family val="0"/>
        <charset val="134"/>
      </rPr>
      <t xml:space="preserve">分电话回复来电人，我分中心劳动专业接到诉求后，第一时间给职工讲解“匠心筑梦 技能领航”主题线上活动通知内容，并进一步给职工解释本次活动以专栏学习、知识竞赛形式开展，职工可自愿参加。经过与来电人沟通，来电人表示知晓。办理人：吕琦，鸿运承物业管理中心方庄分中心，职务一般管理；审核人：高强；部门：鸿运承物业管理中心人力资源部；职务：中级管理。</t>
    </r>
  </si>
  <si>
    <r>
      <rPr>
        <sz val="10"/>
        <rFont val="Arial"/>
        <family val="2"/>
      </rPr>
      <t xml:space="preserve">2025</t>
    </r>
    <r>
      <rPr>
        <sz val="10"/>
        <rFont val="宋体"/>
        <family val="0"/>
        <charset val="134"/>
      </rPr>
      <t xml:space="preserve">年</t>
    </r>
    <r>
      <rPr>
        <sz val="10"/>
        <rFont val="Arial"/>
        <family val="2"/>
      </rPr>
      <t xml:space="preserve">12</t>
    </r>
    <r>
      <rPr>
        <sz val="10"/>
        <rFont val="宋体"/>
        <family val="0"/>
        <charset val="134"/>
      </rPr>
      <t xml:space="preserve">月</t>
    </r>
    <r>
      <rPr>
        <sz val="10"/>
        <rFont val="Arial"/>
        <family val="2"/>
      </rPr>
      <t xml:space="preserve">22</t>
    </r>
    <r>
      <rPr>
        <sz val="10"/>
        <rFont val="宋体"/>
        <family val="0"/>
        <charset val="134"/>
      </rPr>
      <t xml:space="preserve">日 上午</t>
    </r>
    <r>
      <rPr>
        <sz val="10"/>
        <rFont val="Arial"/>
        <family val="2"/>
      </rPr>
      <t xml:space="preserve">11</t>
    </r>
    <r>
      <rPr>
        <sz val="10"/>
        <rFont val="宋体"/>
        <family val="0"/>
        <charset val="134"/>
      </rPr>
      <t xml:space="preserve">点</t>
    </r>
    <r>
      <rPr>
        <sz val="10"/>
        <rFont val="Arial"/>
        <family val="2"/>
      </rPr>
      <t xml:space="preserve">02</t>
    </r>
    <r>
      <rPr>
        <sz val="10"/>
        <rFont val="宋体"/>
        <family val="0"/>
        <charset val="134"/>
      </rPr>
      <t xml:space="preserve">分电话回复来电人，我分中心劳动专业接到诉求后，第一时间给职工讲解“匠心筑梦 技能领航”主题线上活动通知内容，并进一步给职工解释本次活动以专栏学习、知识竞赛形式开展，职工可自愿参加。经过与来电人沟通，来电人表示知晓。</t>
    </r>
  </si>
  <si>
    <t xml:space="preserve">无</t>
  </si>
  <si>
    <t xml:space="preserve">1741937709</t>
  </si>
  <si>
    <t xml:space="preserve">劳动人员管理及劳动纪律
（网上培训学习）拆单</t>
  </si>
  <si>
    <r>
      <rPr>
        <sz val="10"/>
        <rFont val="宋体"/>
        <family val="0"/>
        <charset val="134"/>
      </rPr>
      <t xml:space="preserve">热线</t>
    </r>
    <r>
      <rPr>
        <sz val="10"/>
        <rFont val="Arial"/>
        <family val="2"/>
      </rPr>
      <t xml:space="preserve">-251222-018664</t>
    </r>
    <r>
      <rPr>
        <sz val="10"/>
        <rFont val="宋体"/>
        <family val="0"/>
        <charset val="134"/>
      </rPr>
      <t xml:space="preserve">（</t>
    </r>
    <r>
      <rPr>
        <sz val="10"/>
        <rFont val="Arial"/>
        <family val="2"/>
      </rPr>
      <t xml:space="preserve">3</t>
    </r>
    <r>
      <rPr>
        <sz val="10"/>
        <rFont val="宋体"/>
        <family val="0"/>
        <charset val="134"/>
      </rPr>
      <t xml:space="preserve">个附件）</t>
    </r>
  </si>
  <si>
    <t xml:space="preserve">2025-12-22 10:56:00</t>
  </si>
  <si>
    <t xml:space="preserve">2025-12-22 11:28:39</t>
  </si>
  <si>
    <t xml:space="preserve">2025-12-22 11:29:48</t>
  </si>
  <si>
    <t xml:space="preserve">胡亚静女士</t>
  </si>
  <si>
    <r>
      <rPr>
        <sz val="10"/>
        <rFont val="宋体"/>
        <family val="0"/>
        <charset val="134"/>
      </rPr>
      <t xml:space="preserve">手机</t>
    </r>
    <r>
      <rPr>
        <sz val="10"/>
        <rFont val="Arial"/>
        <family val="2"/>
      </rPr>
      <t xml:space="preserve">,13716588237;</t>
    </r>
  </si>
  <si>
    <r>
      <rPr>
        <sz val="10"/>
        <rFont val="宋体"/>
        <family val="0"/>
        <charset val="134"/>
      </rPr>
      <t xml:space="preserve">市民反映，市民是公交集团鸿运承物业管理中心的职工，鸿运承物业管理中心作为公交集团的下属二级单位，从</t>
    </r>
    <r>
      <rPr>
        <sz val="10"/>
        <rFont val="Arial"/>
        <family val="2"/>
      </rPr>
      <t xml:space="preserve">2022</t>
    </r>
    <r>
      <rPr>
        <sz val="10"/>
        <rFont val="宋体"/>
        <family val="0"/>
        <charset val="134"/>
      </rPr>
      <t xml:space="preserve">年</t>
    </r>
    <r>
      <rPr>
        <sz val="10"/>
        <rFont val="Arial"/>
        <family val="2"/>
      </rPr>
      <t xml:space="preserve">7</t>
    </r>
    <r>
      <rPr>
        <sz val="10"/>
        <rFont val="宋体"/>
        <family val="0"/>
        <charset val="134"/>
      </rPr>
      <t xml:space="preserve">月</t>
    </r>
    <r>
      <rPr>
        <sz val="10"/>
        <rFont val="Arial"/>
        <family val="2"/>
      </rPr>
      <t xml:space="preserve">1</t>
    </r>
    <r>
      <rPr>
        <sz val="10"/>
        <rFont val="宋体"/>
        <family val="0"/>
        <charset val="134"/>
      </rPr>
      <t xml:space="preserve">日至</t>
    </r>
    <r>
      <rPr>
        <sz val="10"/>
        <rFont val="Arial"/>
        <family val="2"/>
      </rPr>
      <t xml:space="preserve">2023</t>
    </r>
    <r>
      <rPr>
        <sz val="10"/>
        <rFont val="宋体"/>
        <family val="0"/>
        <charset val="134"/>
      </rPr>
      <t xml:space="preserve">年</t>
    </r>
    <r>
      <rPr>
        <sz val="10"/>
        <rFont val="Arial"/>
        <family val="2"/>
      </rPr>
      <t xml:space="preserve">8</t>
    </r>
    <r>
      <rPr>
        <sz val="10"/>
        <rFont val="宋体"/>
        <family val="0"/>
        <charset val="134"/>
      </rPr>
      <t xml:space="preserve">月，鸿运承物业管理中心违背北京公交集团下发的红头文件内容，违法给部分综合站务员</t>
    </r>
    <r>
      <rPr>
        <sz val="10"/>
        <rFont val="Arial"/>
        <family val="2"/>
      </rPr>
      <t xml:space="preserve">B</t>
    </r>
    <r>
      <rPr>
        <sz val="10"/>
        <rFont val="宋体"/>
        <family val="0"/>
        <charset val="134"/>
      </rPr>
      <t xml:space="preserve">岗</t>
    </r>
    <r>
      <rPr>
        <sz val="10"/>
        <rFont val="Arial"/>
        <family val="2"/>
      </rPr>
      <t xml:space="preserve">C</t>
    </r>
    <r>
      <rPr>
        <sz val="10"/>
        <rFont val="宋体"/>
        <family val="0"/>
        <charset val="134"/>
      </rPr>
      <t xml:space="preserve">岗职工转为综合站务员</t>
    </r>
    <r>
      <rPr>
        <sz val="10"/>
        <rFont val="Arial"/>
        <family val="2"/>
      </rPr>
      <t xml:space="preserve">A</t>
    </r>
    <r>
      <rPr>
        <sz val="10"/>
        <rFont val="宋体"/>
        <family val="0"/>
        <charset val="134"/>
      </rPr>
      <t xml:space="preserve">岗，这些转岗人员并没有履行集团公司下发红头文件的综合站务员</t>
    </r>
    <r>
      <rPr>
        <sz val="10"/>
        <rFont val="Arial"/>
        <family val="2"/>
      </rPr>
      <t xml:space="preserve">A</t>
    </r>
    <r>
      <rPr>
        <sz val="10"/>
        <rFont val="宋体"/>
        <family val="0"/>
        <charset val="134"/>
      </rPr>
      <t xml:space="preserve">岗岗位职责等内容，直接目的是为了追求</t>
    </r>
    <r>
      <rPr>
        <sz val="10"/>
        <rFont val="Arial"/>
        <family val="2"/>
      </rPr>
      <t xml:space="preserve">A</t>
    </r>
    <r>
      <rPr>
        <sz val="10"/>
        <rFont val="宋体"/>
        <family val="0"/>
        <charset val="134"/>
      </rPr>
      <t xml:space="preserve">岗工资，这番操作直接浪费了公交集团大量资金，从而使综合站务员</t>
    </r>
    <r>
      <rPr>
        <sz val="10"/>
        <rFont val="Arial"/>
        <family val="2"/>
      </rPr>
      <t xml:space="preserve">A</t>
    </r>
    <r>
      <rPr>
        <sz val="10"/>
        <rFont val="宋体"/>
        <family val="0"/>
        <charset val="134"/>
      </rPr>
      <t xml:space="preserve">岗人员杂乱不堪，以至于综合站务员</t>
    </r>
    <r>
      <rPr>
        <sz val="10"/>
        <rFont val="Arial"/>
        <family val="2"/>
      </rPr>
      <t xml:space="preserve">A</t>
    </r>
    <r>
      <rPr>
        <sz val="10"/>
        <rFont val="宋体"/>
        <family val="0"/>
        <charset val="134"/>
      </rPr>
      <t xml:space="preserve">岗人员称呼多样，如老综</t>
    </r>
    <r>
      <rPr>
        <sz val="10"/>
        <rFont val="Arial"/>
        <family val="2"/>
      </rPr>
      <t xml:space="preserve">A</t>
    </r>
    <r>
      <rPr>
        <sz val="10"/>
        <rFont val="宋体"/>
        <family val="0"/>
        <charset val="134"/>
      </rPr>
      <t xml:space="preserve">，旧综</t>
    </r>
    <r>
      <rPr>
        <sz val="10"/>
        <rFont val="Arial"/>
        <family val="2"/>
      </rPr>
      <t xml:space="preserve">A</t>
    </r>
    <r>
      <rPr>
        <sz val="10"/>
        <rFont val="宋体"/>
        <family val="0"/>
        <charset val="134"/>
      </rPr>
      <t xml:space="preserve">，原综</t>
    </r>
    <r>
      <rPr>
        <sz val="10"/>
        <rFont val="Arial"/>
        <family val="2"/>
      </rPr>
      <t xml:space="preserve">A</t>
    </r>
    <r>
      <rPr>
        <sz val="10"/>
        <rFont val="宋体"/>
        <family val="0"/>
        <charset val="134"/>
      </rPr>
      <t xml:space="preserve">，后转综</t>
    </r>
    <r>
      <rPr>
        <sz val="10"/>
        <rFont val="Arial"/>
        <family val="2"/>
      </rPr>
      <t xml:space="preserve">A</t>
    </r>
    <r>
      <rPr>
        <sz val="10"/>
        <rFont val="宋体"/>
        <family val="0"/>
        <charset val="134"/>
      </rPr>
      <t xml:space="preserve">，现在又弄出新综</t>
    </r>
    <r>
      <rPr>
        <sz val="10"/>
        <rFont val="Arial"/>
        <family val="2"/>
      </rPr>
      <t xml:space="preserve">A</t>
    </r>
    <r>
      <rPr>
        <sz val="10"/>
        <rFont val="宋体"/>
        <family val="0"/>
        <charset val="134"/>
      </rPr>
      <t xml:space="preserve">，从今年</t>
    </r>
    <r>
      <rPr>
        <sz val="10"/>
        <rFont val="Arial"/>
        <family val="2"/>
      </rPr>
      <t xml:space="preserve">3</t>
    </r>
    <r>
      <rPr>
        <sz val="10"/>
        <rFont val="宋体"/>
        <family val="0"/>
        <charset val="134"/>
      </rPr>
      <t xml:space="preserve">月份开始，鸿运承在没有任何集团下发文件的前提下，把违规转岗的</t>
    </r>
    <r>
      <rPr>
        <sz val="10"/>
        <rFont val="Arial"/>
        <family val="2"/>
      </rPr>
      <t xml:space="preserve">A</t>
    </r>
    <r>
      <rPr>
        <sz val="10"/>
        <rFont val="宋体"/>
        <family val="0"/>
        <charset val="134"/>
      </rPr>
      <t xml:space="preserve">岗职工保护起来，反而针对性给受红头文件保护的职工恶意调岗，共进行三次恶意调岗，性质特别恶劣，致使被针对职工，身心收到严重创伤，</t>
    </r>
    <r>
      <rPr>
        <sz val="10"/>
        <rFont val="Arial"/>
        <family val="2"/>
      </rPr>
      <t xml:space="preserve">11</t>
    </r>
    <r>
      <rPr>
        <sz val="10"/>
        <rFont val="宋体"/>
        <family val="0"/>
        <charset val="134"/>
      </rPr>
      <t xml:space="preserve">月</t>
    </r>
    <r>
      <rPr>
        <sz val="10"/>
        <rFont val="Arial"/>
        <family val="2"/>
      </rPr>
      <t xml:space="preserve">27</t>
    </r>
    <r>
      <rPr>
        <sz val="10"/>
        <rFont val="宋体"/>
        <family val="0"/>
        <charset val="134"/>
      </rPr>
      <t xml:space="preserve">日鸿运承人力资源部经理和工会主席，都承认此次改革是在没有集团公司相关书面文件前提下进行的，在我们坚持一切以劳动法为根基的基础上，他们承诺去和集团领导协商获取有效文件，并且还承诺一定会给职工明确答复，有录音为证，但现在在没有任何答复的前提下，</t>
    </r>
    <r>
      <rPr>
        <sz val="10"/>
        <rFont val="Arial"/>
        <family val="2"/>
      </rPr>
      <t xml:space="preserve">12</t>
    </r>
    <r>
      <rPr>
        <sz val="10"/>
        <rFont val="宋体"/>
        <family val="0"/>
        <charset val="134"/>
      </rPr>
      <t xml:space="preserve">月</t>
    </r>
    <r>
      <rPr>
        <sz val="10"/>
        <rFont val="Arial"/>
        <family val="2"/>
      </rPr>
      <t xml:space="preserve">26</t>
    </r>
    <r>
      <rPr>
        <sz val="10"/>
        <rFont val="宋体"/>
        <family val="0"/>
        <charset val="134"/>
      </rPr>
      <t xml:space="preserve">日已经停止排班，已下发排班表，我们职工真心不明白，身为下属二级单位领导，身为共产党干部，怎么会做出霸权主义的事情，敬请北京公交集团相关领导给予职工明确回复，职工姓名：胡亚静，来电反映敬请北京公交集团相关领导给予职工明确回复的问题。</t>
    </r>
  </si>
  <si>
    <t xml:space="preserve">工资及五险二金</t>
  </si>
  <si>
    <t xml:space="preserve">工资方面</t>
  </si>
  <si>
    <t xml:space="preserve">凌家庙分中心</t>
  </si>
  <si>
    <t xml:space="preserve">2025-12-29 23:59:59</t>
  </si>
  <si>
    <t xml:space="preserve">2025-12-25</t>
  </si>
  <si>
    <t xml:space="preserve">2025-12-27 08:59:59</t>
  </si>
  <si>
    <r>
      <rPr>
        <sz val="10"/>
        <rFont val="宋体"/>
        <family val="0"/>
        <charset val="134"/>
      </rPr>
      <t xml:space="preserve">经核实，与来电人所述情况存在出入。来电人胡亚静为我单位凌家庙分中心职工，此前我单位并未对来电人进行转岗，不涉及来电人所述的恶意调岗问题。本次企业改革是根据《鸿运承物业管理中心综合站务员优化配置改革工作实施方案》、《鸿运承物业管理中心综合站务员</t>
    </r>
    <r>
      <rPr>
        <sz val="10"/>
        <rFont val="Arial"/>
        <family val="2"/>
      </rPr>
      <t xml:space="preserve">A</t>
    </r>
    <r>
      <rPr>
        <sz val="10"/>
        <rFont val="宋体"/>
        <family val="0"/>
        <charset val="134"/>
      </rPr>
      <t xml:space="preserve">岗管理规定（试行）》等制度文件开展，我单位为落选的原综</t>
    </r>
    <r>
      <rPr>
        <sz val="10"/>
        <rFont val="Arial"/>
        <family val="2"/>
      </rPr>
      <t xml:space="preserve">A</t>
    </r>
    <r>
      <rPr>
        <sz val="10"/>
        <rFont val="宋体"/>
        <family val="0"/>
        <charset val="134"/>
      </rPr>
      <t xml:space="preserve">人员提供</t>
    </r>
    <r>
      <rPr>
        <sz val="10"/>
        <rFont val="Arial"/>
        <family val="2"/>
      </rPr>
      <t xml:space="preserve">4</t>
    </r>
    <r>
      <rPr>
        <sz val="10"/>
        <rFont val="宋体"/>
        <family val="0"/>
        <charset val="134"/>
      </rPr>
      <t xml:space="preserve">类转岗安置方案。此前我单位凌家庙分中心于</t>
    </r>
    <r>
      <rPr>
        <sz val="10"/>
        <rFont val="Arial"/>
        <family val="2"/>
      </rPr>
      <t xml:space="preserve">2025</t>
    </r>
    <r>
      <rPr>
        <sz val="10"/>
        <rFont val="宋体"/>
        <family val="0"/>
        <charset val="134"/>
      </rPr>
      <t xml:space="preserve">年</t>
    </r>
    <r>
      <rPr>
        <sz val="10"/>
        <rFont val="Arial"/>
        <family val="2"/>
      </rPr>
      <t xml:space="preserve">11</t>
    </r>
    <r>
      <rPr>
        <sz val="10"/>
        <rFont val="宋体"/>
        <family val="0"/>
        <charset val="134"/>
      </rPr>
      <t xml:space="preserve">月</t>
    </r>
    <r>
      <rPr>
        <sz val="10"/>
        <rFont val="Arial"/>
        <family val="2"/>
      </rPr>
      <t xml:space="preserve">27</t>
    </r>
    <r>
      <rPr>
        <sz val="10"/>
        <rFont val="宋体"/>
        <family val="0"/>
        <charset val="134"/>
      </rPr>
      <t xml:space="preserve">日、</t>
    </r>
    <r>
      <rPr>
        <sz val="10"/>
        <rFont val="Arial"/>
        <family val="2"/>
      </rPr>
      <t xml:space="preserve">12</t>
    </r>
    <r>
      <rPr>
        <sz val="10"/>
        <rFont val="宋体"/>
        <family val="0"/>
        <charset val="134"/>
      </rPr>
      <t xml:space="preserve">月</t>
    </r>
    <r>
      <rPr>
        <sz val="10"/>
        <rFont val="Arial"/>
        <family val="2"/>
      </rPr>
      <t xml:space="preserve">11</t>
    </r>
    <r>
      <rPr>
        <sz val="10"/>
        <rFont val="宋体"/>
        <family val="0"/>
        <charset val="134"/>
      </rPr>
      <t xml:space="preserve">日以及</t>
    </r>
    <r>
      <rPr>
        <sz val="10"/>
        <rFont val="Arial"/>
        <family val="2"/>
      </rPr>
      <t xml:space="preserve">22</t>
    </r>
    <r>
      <rPr>
        <sz val="10"/>
        <rFont val="宋体"/>
        <family val="0"/>
        <charset val="134"/>
      </rPr>
      <t xml:space="preserve">日多次与来电人进行面对面的沟通，来电人均表示坚决拒绝调整</t>
    </r>
    <r>
      <rPr>
        <sz val="10"/>
        <rFont val="Arial"/>
        <family val="2"/>
      </rPr>
      <t xml:space="preserve">A</t>
    </r>
    <r>
      <rPr>
        <sz val="10"/>
        <rFont val="宋体"/>
        <family val="0"/>
        <charset val="134"/>
      </rPr>
      <t xml:space="preserve">岗安置工作。</t>
    </r>
    <r>
      <rPr>
        <sz val="10"/>
        <rFont val="Arial"/>
        <family val="2"/>
      </rPr>
      <t xml:space="preserve">
</t>
    </r>
  </si>
  <si>
    <r>
      <rPr>
        <sz val="10"/>
        <rFont val="宋体"/>
        <family val="0"/>
        <charset val="134"/>
      </rPr>
      <t xml:space="preserve">经核实，与来电人所述情况存在出入。来电人胡亚静为我单位凌家庙分中心职工，此前我单位并未对来电人进行转岗，不涉及来电人所述的恶意调岗问题。本次企业改革是根据《鸿运承物业管理中心综合站务员优化配置改革工作实施方案》、《鸿运承物业管理中心综合站务员</t>
    </r>
    <r>
      <rPr>
        <sz val="10"/>
        <rFont val="Arial"/>
        <family val="2"/>
      </rPr>
      <t xml:space="preserve">A</t>
    </r>
    <r>
      <rPr>
        <sz val="10"/>
        <rFont val="宋体"/>
        <family val="0"/>
        <charset val="134"/>
      </rPr>
      <t xml:space="preserve">岗管理规定（试行）》等制度文件开展，我单位为落选的原综</t>
    </r>
    <r>
      <rPr>
        <sz val="10"/>
        <rFont val="Arial"/>
        <family val="2"/>
      </rPr>
      <t xml:space="preserve">A</t>
    </r>
    <r>
      <rPr>
        <sz val="10"/>
        <rFont val="宋体"/>
        <family val="0"/>
        <charset val="134"/>
      </rPr>
      <t xml:space="preserve">人员提供</t>
    </r>
    <r>
      <rPr>
        <sz val="10"/>
        <rFont val="Arial"/>
        <family val="2"/>
      </rPr>
      <t xml:space="preserve">4</t>
    </r>
    <r>
      <rPr>
        <sz val="10"/>
        <rFont val="宋体"/>
        <family val="0"/>
        <charset val="134"/>
      </rPr>
      <t xml:space="preserve">类转岗安置方案。此前我单位凌家庙分中心于</t>
    </r>
    <r>
      <rPr>
        <sz val="10"/>
        <rFont val="Arial"/>
        <family val="2"/>
      </rPr>
      <t xml:space="preserve">2025</t>
    </r>
    <r>
      <rPr>
        <sz val="10"/>
        <rFont val="宋体"/>
        <family val="0"/>
        <charset val="134"/>
      </rPr>
      <t xml:space="preserve">年</t>
    </r>
    <r>
      <rPr>
        <sz val="10"/>
        <rFont val="Arial"/>
        <family val="2"/>
      </rPr>
      <t xml:space="preserve">11</t>
    </r>
    <r>
      <rPr>
        <sz val="10"/>
        <rFont val="宋体"/>
        <family val="0"/>
        <charset val="134"/>
      </rPr>
      <t xml:space="preserve">月</t>
    </r>
    <r>
      <rPr>
        <sz val="10"/>
        <rFont val="Arial"/>
        <family val="2"/>
      </rPr>
      <t xml:space="preserve">27</t>
    </r>
    <r>
      <rPr>
        <sz val="10"/>
        <rFont val="宋体"/>
        <family val="0"/>
        <charset val="134"/>
      </rPr>
      <t xml:space="preserve">日、</t>
    </r>
    <r>
      <rPr>
        <sz val="10"/>
        <rFont val="Arial"/>
        <family val="2"/>
      </rPr>
      <t xml:space="preserve">12</t>
    </r>
    <r>
      <rPr>
        <sz val="10"/>
        <rFont val="宋体"/>
        <family val="0"/>
        <charset val="134"/>
      </rPr>
      <t xml:space="preserve">月</t>
    </r>
    <r>
      <rPr>
        <sz val="10"/>
        <rFont val="Arial"/>
        <family val="2"/>
      </rPr>
      <t xml:space="preserve">11</t>
    </r>
    <r>
      <rPr>
        <sz val="10"/>
        <rFont val="宋体"/>
        <family val="0"/>
        <charset val="134"/>
      </rPr>
      <t xml:space="preserve">日以及</t>
    </r>
    <r>
      <rPr>
        <sz val="10"/>
        <rFont val="Arial"/>
        <family val="2"/>
      </rPr>
      <t xml:space="preserve">22</t>
    </r>
    <r>
      <rPr>
        <sz val="10"/>
        <rFont val="宋体"/>
        <family val="0"/>
        <charset val="134"/>
      </rPr>
      <t xml:space="preserve">日多次与来电人进行面对面的沟通，来电人均表示坚决拒绝调整</t>
    </r>
    <r>
      <rPr>
        <sz val="10"/>
        <rFont val="Arial"/>
        <family val="2"/>
      </rPr>
      <t xml:space="preserve">A</t>
    </r>
    <r>
      <rPr>
        <sz val="10"/>
        <rFont val="宋体"/>
        <family val="0"/>
        <charset val="134"/>
      </rPr>
      <t xml:space="preserve">岗安置工作。</t>
    </r>
    <r>
      <rPr>
        <sz val="10"/>
        <rFont val="Arial"/>
        <family val="2"/>
      </rPr>
      <t xml:space="preserve">
</t>
    </r>
    <r>
      <rPr>
        <sz val="10"/>
        <rFont val="宋体"/>
        <family val="0"/>
        <charset val="134"/>
      </rPr>
      <t xml:space="preserve">接到诉求后，我单位凌家庙分中心于</t>
    </r>
    <r>
      <rPr>
        <sz val="10"/>
        <rFont val="Arial"/>
        <family val="2"/>
      </rPr>
      <t xml:space="preserve">2025</t>
    </r>
    <r>
      <rPr>
        <sz val="10"/>
        <rFont val="宋体"/>
        <family val="0"/>
        <charset val="134"/>
      </rPr>
      <t xml:space="preserve">年</t>
    </r>
    <r>
      <rPr>
        <sz val="10"/>
        <rFont val="Arial"/>
        <family val="2"/>
      </rPr>
      <t xml:space="preserve">12</t>
    </r>
    <r>
      <rPr>
        <sz val="10"/>
        <rFont val="宋体"/>
        <family val="0"/>
        <charset val="134"/>
      </rPr>
      <t xml:space="preserve">月</t>
    </r>
    <r>
      <rPr>
        <sz val="10"/>
        <rFont val="Arial"/>
        <family val="2"/>
      </rPr>
      <t xml:space="preserve">25</t>
    </r>
    <r>
      <rPr>
        <sz val="10"/>
        <rFont val="宋体"/>
        <family val="0"/>
        <charset val="134"/>
      </rPr>
      <t xml:space="preserve">日</t>
    </r>
    <r>
      <rPr>
        <sz val="10"/>
        <rFont val="Arial"/>
        <family val="2"/>
      </rPr>
      <t xml:space="preserve">9</t>
    </r>
    <r>
      <rPr>
        <sz val="10"/>
        <rFont val="宋体"/>
        <family val="0"/>
        <charset val="134"/>
      </rPr>
      <t xml:space="preserve">点</t>
    </r>
    <r>
      <rPr>
        <sz val="10"/>
        <rFont val="Arial"/>
        <family val="2"/>
      </rPr>
      <t xml:space="preserve">53</t>
    </r>
    <r>
      <rPr>
        <sz val="10"/>
        <rFont val="宋体"/>
        <family val="0"/>
        <charset val="134"/>
      </rPr>
      <t xml:space="preserve">分电话回复来电人，来电人将电话挂断，故我单位再次通过短信形式告知来电人办理结果。</t>
    </r>
    <r>
      <rPr>
        <sz val="10"/>
        <rFont val="Arial"/>
        <family val="2"/>
      </rPr>
      <t xml:space="preserve">
</t>
    </r>
    <r>
      <rPr>
        <sz val="10"/>
        <rFont val="宋体"/>
        <family val="0"/>
        <charset val="134"/>
      </rPr>
      <t xml:space="preserve">办理人：王跃，鸿运承物业管理中心凌家庙分中心，职务：一般管理；</t>
    </r>
    <r>
      <rPr>
        <sz val="10"/>
        <rFont val="Arial"/>
        <family val="2"/>
      </rPr>
      <t xml:space="preserve">
</t>
    </r>
    <r>
      <rPr>
        <sz val="10"/>
        <rFont val="宋体"/>
        <family val="0"/>
        <charset val="134"/>
      </rPr>
      <t xml:space="preserve">审核人：高强；部门：鸿运承物业管理中心人力资源部；职务：中级管理。</t>
    </r>
  </si>
  <si>
    <r>
      <rPr>
        <sz val="10"/>
        <rFont val="宋体"/>
        <family val="0"/>
        <charset val="134"/>
      </rPr>
      <t xml:space="preserve">接到诉求后，我单位凌家庙分中心于</t>
    </r>
    <r>
      <rPr>
        <sz val="10"/>
        <rFont val="Arial"/>
        <family val="2"/>
      </rPr>
      <t xml:space="preserve">2025</t>
    </r>
    <r>
      <rPr>
        <sz val="10"/>
        <rFont val="宋体"/>
        <family val="0"/>
        <charset val="134"/>
      </rPr>
      <t xml:space="preserve">年</t>
    </r>
    <r>
      <rPr>
        <sz val="10"/>
        <rFont val="Arial"/>
        <family val="2"/>
      </rPr>
      <t xml:space="preserve">12</t>
    </r>
    <r>
      <rPr>
        <sz val="10"/>
        <rFont val="宋体"/>
        <family val="0"/>
        <charset val="134"/>
      </rPr>
      <t xml:space="preserve">月</t>
    </r>
    <r>
      <rPr>
        <sz val="10"/>
        <rFont val="Arial"/>
        <family val="2"/>
      </rPr>
      <t xml:space="preserve">25</t>
    </r>
    <r>
      <rPr>
        <sz val="10"/>
        <rFont val="宋体"/>
        <family val="0"/>
        <charset val="134"/>
      </rPr>
      <t xml:space="preserve">日</t>
    </r>
    <r>
      <rPr>
        <sz val="10"/>
        <rFont val="Arial"/>
        <family val="2"/>
      </rPr>
      <t xml:space="preserve">9</t>
    </r>
    <r>
      <rPr>
        <sz val="10"/>
        <rFont val="宋体"/>
        <family val="0"/>
        <charset val="134"/>
      </rPr>
      <t xml:space="preserve">点</t>
    </r>
    <r>
      <rPr>
        <sz val="10"/>
        <rFont val="Arial"/>
        <family val="2"/>
      </rPr>
      <t xml:space="preserve">53</t>
    </r>
    <r>
      <rPr>
        <sz val="10"/>
        <rFont val="宋体"/>
        <family val="0"/>
        <charset val="134"/>
      </rPr>
      <t xml:space="preserve">分电话回复来电人，来电人将电话挂断，故我单位再次通过短信形式告知来电人办理结果。</t>
    </r>
  </si>
  <si>
    <r>
      <rPr>
        <sz val="10"/>
        <rFont val="宋体"/>
        <family val="0"/>
        <charset val="134"/>
      </rPr>
      <t xml:space="preserve">经核实，与来电人所述情况存在出入。来电人胡亚静为我单位凌家庙分中心职工，此前我单位并未对来电人进行转岗，不涉及来电人所述的恶意调岗问题。本次企业改革是根据《鸿运承物业管理中心综合站务员优化配置改革工作实施方案》、《鸿运承物业管理中心综合站务员</t>
    </r>
    <r>
      <rPr>
        <sz val="10"/>
        <rFont val="Arial"/>
        <family val="2"/>
      </rPr>
      <t xml:space="preserve">A</t>
    </r>
    <r>
      <rPr>
        <sz val="10"/>
        <rFont val="宋体"/>
        <family val="0"/>
        <charset val="134"/>
      </rPr>
      <t xml:space="preserve">岗管理规定（试行）》等制度文件开展，我单位为落选的原综</t>
    </r>
    <r>
      <rPr>
        <sz val="10"/>
        <rFont val="Arial"/>
        <family val="2"/>
      </rPr>
      <t xml:space="preserve">A</t>
    </r>
    <r>
      <rPr>
        <sz val="10"/>
        <rFont val="宋体"/>
        <family val="0"/>
        <charset val="134"/>
      </rPr>
      <t xml:space="preserve">人员提供</t>
    </r>
    <r>
      <rPr>
        <sz val="10"/>
        <rFont val="Arial"/>
        <family val="2"/>
      </rPr>
      <t xml:space="preserve">4</t>
    </r>
    <r>
      <rPr>
        <sz val="10"/>
        <rFont val="宋体"/>
        <family val="0"/>
        <charset val="134"/>
      </rPr>
      <t xml:space="preserve">类转岗安置方案。此前我单位凌家庙分中心于</t>
    </r>
    <r>
      <rPr>
        <sz val="10"/>
        <rFont val="Arial"/>
        <family val="2"/>
      </rPr>
      <t xml:space="preserve">2025</t>
    </r>
    <r>
      <rPr>
        <sz val="10"/>
        <rFont val="宋体"/>
        <family val="0"/>
        <charset val="134"/>
      </rPr>
      <t xml:space="preserve">年</t>
    </r>
    <r>
      <rPr>
        <sz val="10"/>
        <rFont val="Arial"/>
        <family val="2"/>
      </rPr>
      <t xml:space="preserve">11</t>
    </r>
    <r>
      <rPr>
        <sz val="10"/>
        <rFont val="宋体"/>
        <family val="0"/>
        <charset val="134"/>
      </rPr>
      <t xml:space="preserve">月</t>
    </r>
    <r>
      <rPr>
        <sz val="10"/>
        <rFont val="Arial"/>
        <family val="2"/>
      </rPr>
      <t xml:space="preserve">27</t>
    </r>
    <r>
      <rPr>
        <sz val="10"/>
        <rFont val="宋体"/>
        <family val="0"/>
        <charset val="134"/>
      </rPr>
      <t xml:space="preserve">日、</t>
    </r>
    <r>
      <rPr>
        <sz val="10"/>
        <rFont val="Arial"/>
        <family val="2"/>
      </rPr>
      <t xml:space="preserve">12</t>
    </r>
    <r>
      <rPr>
        <sz val="10"/>
        <rFont val="宋体"/>
        <family val="0"/>
        <charset val="134"/>
      </rPr>
      <t xml:space="preserve">月</t>
    </r>
    <r>
      <rPr>
        <sz val="10"/>
        <rFont val="Arial"/>
        <family val="2"/>
      </rPr>
      <t xml:space="preserve">11</t>
    </r>
    <r>
      <rPr>
        <sz val="10"/>
        <rFont val="宋体"/>
        <family val="0"/>
        <charset val="134"/>
      </rPr>
      <t xml:space="preserve">日以及</t>
    </r>
    <r>
      <rPr>
        <sz val="10"/>
        <rFont val="Arial"/>
        <family val="2"/>
      </rPr>
      <t xml:space="preserve">22</t>
    </r>
    <r>
      <rPr>
        <sz val="10"/>
        <rFont val="宋体"/>
        <family val="0"/>
        <charset val="134"/>
      </rPr>
      <t xml:space="preserve">日多次与来电人进行面对面的沟通，来电人均表示坚决拒绝调整</t>
    </r>
    <r>
      <rPr>
        <sz val="10"/>
        <rFont val="Arial"/>
        <family val="2"/>
      </rPr>
      <t xml:space="preserve">A</t>
    </r>
    <r>
      <rPr>
        <sz val="10"/>
        <rFont val="宋体"/>
        <family val="0"/>
        <charset val="134"/>
      </rPr>
      <t xml:space="preserve">岗安置工作。</t>
    </r>
    <r>
      <rPr>
        <sz val="10"/>
        <rFont val="Arial"/>
        <family val="2"/>
      </rPr>
      <t xml:space="preserve">
</t>
    </r>
    <r>
      <rPr>
        <sz val="10"/>
        <rFont val="宋体"/>
        <family val="0"/>
        <charset val="134"/>
      </rPr>
      <t xml:space="preserve">接到诉求后，我单位凌家庙分中心于</t>
    </r>
    <r>
      <rPr>
        <sz val="10"/>
        <rFont val="Arial"/>
        <family val="2"/>
      </rPr>
      <t xml:space="preserve">2025</t>
    </r>
    <r>
      <rPr>
        <sz val="10"/>
        <rFont val="宋体"/>
        <family val="0"/>
        <charset val="134"/>
      </rPr>
      <t xml:space="preserve">年</t>
    </r>
    <r>
      <rPr>
        <sz val="10"/>
        <rFont val="Arial"/>
        <family val="2"/>
      </rPr>
      <t xml:space="preserve">12</t>
    </r>
    <r>
      <rPr>
        <sz val="10"/>
        <rFont val="宋体"/>
        <family val="0"/>
        <charset val="134"/>
      </rPr>
      <t xml:space="preserve">月</t>
    </r>
    <r>
      <rPr>
        <sz val="10"/>
        <rFont val="Arial"/>
        <family val="2"/>
      </rPr>
      <t xml:space="preserve">25</t>
    </r>
    <r>
      <rPr>
        <sz val="10"/>
        <rFont val="宋体"/>
        <family val="0"/>
        <charset val="134"/>
      </rPr>
      <t xml:space="preserve">日</t>
    </r>
    <r>
      <rPr>
        <sz val="10"/>
        <rFont val="Arial"/>
        <family val="2"/>
      </rPr>
      <t xml:space="preserve">9</t>
    </r>
    <r>
      <rPr>
        <sz val="10"/>
        <rFont val="宋体"/>
        <family val="0"/>
        <charset val="134"/>
      </rPr>
      <t xml:space="preserve">点</t>
    </r>
    <r>
      <rPr>
        <sz val="10"/>
        <rFont val="Arial"/>
        <family val="2"/>
      </rPr>
      <t xml:space="preserve">53</t>
    </r>
    <r>
      <rPr>
        <sz val="10"/>
        <rFont val="宋体"/>
        <family val="0"/>
        <charset val="134"/>
      </rPr>
      <t xml:space="preserve">分电话回复来电人，来电人将电话挂断，故我单位再次通过短信形式告知来电人办理结果。</t>
    </r>
  </si>
  <si>
    <t xml:space="preserve">2025-12-22 10:37:01</t>
  </si>
  <si>
    <t xml:space="preserve">1862108387</t>
  </si>
  <si>
    <t xml:space="preserve">运营调度</t>
  </si>
  <si>
    <r>
      <rPr>
        <sz val="11"/>
        <color rgb="FF000000"/>
        <rFont val="宋体"/>
        <family val="0"/>
        <charset val="134"/>
      </rPr>
      <t xml:space="preserve">劳动人员调配及薪酬
（公开选聘综</t>
    </r>
    <r>
      <rPr>
        <sz val="11"/>
        <color rgb="FF000000"/>
        <rFont val="宋体"/>
        <family val="0"/>
      </rPr>
      <t xml:space="preserve">A</t>
    </r>
    <r>
      <rPr>
        <sz val="11"/>
        <color rgb="FF000000"/>
        <rFont val="宋体"/>
        <family val="0"/>
        <charset val="134"/>
      </rPr>
      <t xml:space="preserve">岗</t>
    </r>
    <r>
      <rPr>
        <sz val="11"/>
        <color rgb="FF000000"/>
        <rFont val="宋体"/>
        <family val="0"/>
      </rPr>
      <t xml:space="preserve">-</t>
    </r>
    <r>
      <rPr>
        <sz val="11"/>
        <color rgb="FF000000"/>
        <rFont val="宋体"/>
        <family val="0"/>
        <charset val="134"/>
      </rPr>
      <t xml:space="preserve">学历问题）
多渠道同人同诉</t>
    </r>
  </si>
  <si>
    <r>
      <rPr>
        <sz val="11"/>
        <color rgb="FF000000"/>
        <rFont val="宋体"/>
        <family val="0"/>
        <charset val="134"/>
      </rPr>
      <t xml:space="preserve">综</t>
    </r>
    <r>
      <rPr>
        <sz val="11"/>
        <color rgb="FF000000"/>
        <rFont val="宋体"/>
        <family val="0"/>
      </rPr>
      <t xml:space="preserve">A</t>
    </r>
    <r>
      <rPr>
        <sz val="11"/>
        <color rgb="FF000000"/>
        <rFont val="宋体"/>
        <family val="0"/>
        <charset val="134"/>
      </rPr>
      <t xml:space="preserve">公开招聘，针对政策条件不认可。（同人同诉）：热线</t>
    </r>
    <r>
      <rPr>
        <sz val="11"/>
        <color rgb="FF000000"/>
        <rFont val="宋体"/>
        <family val="0"/>
      </rPr>
      <t xml:space="preserve">-250611-039775</t>
    </r>
    <r>
      <rPr>
        <sz val="11"/>
        <color rgb="FF000000"/>
        <rFont val="宋体"/>
        <family val="0"/>
        <charset val="134"/>
      </rPr>
      <t xml:space="preserve">、热线</t>
    </r>
    <r>
      <rPr>
        <sz val="11"/>
        <color rgb="FF000000"/>
        <rFont val="宋体"/>
        <family val="0"/>
      </rPr>
      <t xml:space="preserve">-250611-059472-1</t>
    </r>
    <r>
      <rPr>
        <sz val="11"/>
        <color rgb="FF000000"/>
        <rFont val="宋体"/>
        <family val="0"/>
        <charset val="134"/>
      </rPr>
      <t xml:space="preserve">、热线</t>
    </r>
    <r>
      <rPr>
        <sz val="11"/>
        <color rgb="FF000000"/>
        <rFont val="宋体"/>
        <family val="0"/>
      </rPr>
      <t xml:space="preserve">-250618-048072-1</t>
    </r>
    <r>
      <rPr>
        <sz val="11"/>
        <color rgb="FF000000"/>
        <rFont val="宋体"/>
        <family val="0"/>
        <charset val="134"/>
      </rPr>
      <t xml:space="preserve">、热线</t>
    </r>
    <r>
      <rPr>
        <sz val="11"/>
        <color rgb="FF000000"/>
        <rFont val="宋体"/>
        <family val="0"/>
      </rPr>
      <t xml:space="preserve">-250708-035022</t>
    </r>
    <r>
      <rPr>
        <sz val="11"/>
        <color rgb="FF000000"/>
        <rFont val="宋体"/>
        <family val="0"/>
        <charset val="134"/>
      </rPr>
      <t xml:space="preserve">、热线</t>
    </r>
    <r>
      <rPr>
        <sz val="11"/>
        <color rgb="FF000000"/>
        <rFont val="宋体"/>
        <family val="0"/>
      </rPr>
      <t xml:space="preserve">-251222-018664</t>
    </r>
  </si>
  <si>
    <r>
      <rPr>
        <sz val="10"/>
        <rFont val="宋体"/>
        <family val="0"/>
        <charset val="134"/>
      </rPr>
      <t xml:space="preserve">网络</t>
    </r>
    <r>
      <rPr>
        <sz val="10"/>
        <rFont val="Arial"/>
        <family val="2"/>
      </rPr>
      <t xml:space="preserve">-251222-008037</t>
    </r>
    <r>
      <rPr>
        <sz val="10"/>
        <rFont val="宋体"/>
        <family val="0"/>
      </rPr>
      <t xml:space="preserve">（</t>
    </r>
    <r>
      <rPr>
        <sz val="10"/>
        <rFont val="Arial"/>
        <family val="2"/>
      </rPr>
      <t xml:space="preserve">1</t>
    </r>
    <r>
      <rPr>
        <sz val="10"/>
        <rFont val="宋体"/>
        <family val="0"/>
      </rPr>
      <t xml:space="preserve">个附件）</t>
    </r>
  </si>
  <si>
    <t xml:space="preserve">2025-12-22 09:15:32</t>
  </si>
  <si>
    <t xml:space="preserve">2025-12-22 09:41:01</t>
  </si>
  <si>
    <t xml:space="preserve">倪大伟</t>
  </si>
  <si>
    <r>
      <rPr>
        <sz val="10"/>
        <rFont val="宋体"/>
        <family val="0"/>
        <charset val="134"/>
      </rPr>
      <t xml:space="preserve">手机</t>
    </r>
    <r>
      <rPr>
        <sz val="10"/>
        <rFont val="Arial"/>
        <family val="2"/>
      </rPr>
      <t xml:space="preserve">,13681321121;</t>
    </r>
  </si>
  <si>
    <r>
      <rPr>
        <sz val="10"/>
        <rFont val="宋体"/>
        <family val="0"/>
        <charset val="134"/>
      </rPr>
      <t xml:space="preserve">工单来源：微信服务号，此工单内容为网民留言时填写的标题及原文。 </t>
    </r>
    <r>
      <rPr>
        <sz val="10"/>
        <rFont val="Arial"/>
        <family val="2"/>
      </rPr>
      <t xml:space="preserve">============================= </t>
    </r>
    <r>
      <rPr>
        <sz val="10"/>
        <rFont val="宋体"/>
        <family val="0"/>
        <charset val="134"/>
      </rPr>
      <t xml:space="preserve">留言标题：投诉公交集团压榨员工留言原文：尊敬的北京公交鸿运承物业管理有限公司领导 </t>
    </r>
    <r>
      <rPr>
        <sz val="10"/>
        <rFont val="Arial"/>
        <family val="2"/>
      </rPr>
      <t xml:space="preserve">/ </t>
    </r>
    <r>
      <rPr>
        <sz val="10"/>
        <rFont val="宋体"/>
        <family val="0"/>
        <charset val="134"/>
      </rPr>
      <t xml:space="preserve">上级主管部门： 您好！ 我是贵公司的一名老员工的家属。我怀着非常沉重和无奈的心情，向您反映公司近期对我爱人进行的不合理调岗降薪问题。 一、 本人基本情况与工作履历我爱你自进入公交系统工作，至今已有</t>
    </r>
    <r>
      <rPr>
        <sz val="10"/>
        <rFont val="Arial"/>
        <family val="2"/>
      </rPr>
      <t xml:space="preserve">31</t>
    </r>
    <r>
      <rPr>
        <sz val="10"/>
        <rFont val="宋体"/>
        <family val="0"/>
        <charset val="134"/>
      </rPr>
      <t xml:space="preserve">年工龄。其中，她在运营一线担任调度员长达</t>
    </r>
    <r>
      <rPr>
        <sz val="10"/>
        <rFont val="Arial"/>
        <family val="2"/>
      </rPr>
      <t xml:space="preserve">20</t>
    </r>
    <r>
      <rPr>
        <sz val="10"/>
        <rFont val="宋体"/>
        <family val="0"/>
        <charset val="134"/>
      </rPr>
      <t xml:space="preserve">多年，积累了丰富的管理经验和业务能力。</t>
    </r>
    <r>
      <rPr>
        <sz val="10"/>
        <rFont val="Arial"/>
        <family val="2"/>
      </rPr>
      <t xml:space="preserve">2022</t>
    </r>
    <r>
      <rPr>
        <sz val="10"/>
        <rFont val="宋体"/>
        <family val="0"/>
        <charset val="134"/>
      </rPr>
      <t xml:space="preserve">年，转岗至北京公交鸿运承物业管理有限公司，担任综合站务员</t>
    </r>
    <r>
      <rPr>
        <sz val="10"/>
        <rFont val="Arial"/>
        <family val="2"/>
      </rPr>
      <t xml:space="preserve">A</t>
    </r>
    <r>
      <rPr>
        <sz val="10"/>
        <rFont val="宋体"/>
        <family val="0"/>
        <charset val="134"/>
      </rPr>
      <t xml:space="preserve">岗，至今已在该岗位稳定工作</t>
    </r>
    <r>
      <rPr>
        <sz val="10"/>
        <rFont val="Arial"/>
        <family val="2"/>
      </rPr>
      <t xml:space="preserve">3</t>
    </r>
    <r>
      <rPr>
        <sz val="10"/>
        <rFont val="宋体"/>
        <family val="0"/>
        <charset val="134"/>
      </rPr>
      <t xml:space="preserve">年。 二、 投诉事由：不合理的“岗变薪变”与学历歧视近期，公司以持有“红头文件”为由，突然要求综合站务员</t>
    </r>
    <r>
      <rPr>
        <sz val="10"/>
        <rFont val="Arial"/>
        <family val="2"/>
      </rPr>
      <t xml:space="preserve">A</t>
    </r>
    <r>
      <rPr>
        <sz val="10"/>
        <rFont val="宋体"/>
        <family val="0"/>
        <charset val="134"/>
      </rPr>
      <t xml:space="preserve">岗必须具备大专学历，并以此为由要求我爱人转岗降薪。我认为这一决定极不合理，理由如下： </t>
    </r>
    <r>
      <rPr>
        <sz val="10"/>
        <rFont val="Arial"/>
        <family val="2"/>
      </rPr>
      <t xml:space="preserve">1. </t>
    </r>
    <r>
      <rPr>
        <sz val="10"/>
        <rFont val="宋体"/>
        <family val="0"/>
        <charset val="134"/>
      </rPr>
      <t xml:space="preserve">岗位实质未变，能力完全胜任：目前的综合站务员</t>
    </r>
    <r>
      <rPr>
        <sz val="10"/>
        <rFont val="Arial"/>
        <family val="2"/>
      </rPr>
      <t xml:space="preserve">A</t>
    </r>
    <r>
      <rPr>
        <sz val="10"/>
        <rFont val="宋体"/>
        <family val="0"/>
        <charset val="134"/>
      </rPr>
      <t xml:space="preserve">岗，其岗位职责与我爱人过去三年所从事的工作基本一致。我爱人在公交系统工作</t>
    </r>
    <r>
      <rPr>
        <sz val="10"/>
        <rFont val="Arial"/>
        <family val="2"/>
      </rPr>
      <t xml:space="preserve">31</t>
    </r>
    <r>
      <rPr>
        <sz val="10"/>
        <rFont val="宋体"/>
        <family val="0"/>
        <charset val="134"/>
      </rPr>
      <t xml:space="preserve">年，拥有</t>
    </r>
    <r>
      <rPr>
        <sz val="10"/>
        <rFont val="Arial"/>
        <family val="2"/>
      </rPr>
      <t xml:space="preserve">20</t>
    </r>
    <r>
      <rPr>
        <sz val="10"/>
        <rFont val="宋体"/>
        <family val="0"/>
        <charset val="134"/>
      </rPr>
      <t xml:space="preserve">多年调度经验和</t>
    </r>
    <r>
      <rPr>
        <sz val="10"/>
        <rFont val="Arial"/>
        <family val="2"/>
      </rPr>
      <t xml:space="preserve">3</t>
    </r>
    <r>
      <rPr>
        <sz val="10"/>
        <rFont val="宋体"/>
        <family val="0"/>
        <charset val="134"/>
      </rPr>
      <t xml:space="preserve">年</t>
    </r>
    <r>
      <rPr>
        <sz val="10"/>
        <rFont val="Arial"/>
        <family val="2"/>
      </rPr>
      <t xml:space="preserve">A</t>
    </r>
    <r>
      <rPr>
        <sz val="10"/>
        <rFont val="宋体"/>
        <family val="0"/>
        <charset val="134"/>
      </rPr>
      <t xml:space="preserve">岗实操经验，我爱人的业务能力和工作表现完全能够胜任当前岗位。公司在我爱人已熟练掌握岗位技能的情况下，突然以“学历”卡人，属于典型的形式主义，忽视了员工的实际工作能力。​</t>
    </r>
    <r>
      <rPr>
        <sz val="10"/>
        <rFont val="Arial"/>
        <family val="2"/>
      </rPr>
      <t xml:space="preserve">2. </t>
    </r>
    <r>
      <rPr>
        <sz val="10"/>
        <rFont val="宋体"/>
        <family val="0"/>
        <charset val="134"/>
      </rPr>
      <t xml:space="preserve">临近退休，此举缺乏人文关怀：我爱人距离法定退休年龄仅剩两年多。在企业工作了大半辈子，临近退休却面临如此大幅度的降薪，这对我爱人的生活和精神造成了巨大打击。公司的这种做法，严重违背了《劳动合同法》中关于“在本单位连续工作满十五年且距法定退休年龄不足五年的，用人单位不得依照本法第四十条、第四十一条的规定解除劳动合同”的精神，虽然公司未直接解除合同，但通过降薪逼迫员工离职，性质同样恶劣。 三、 协商过程中的不公待遇在与公司协商过程中，公司给出了四项安置方案，实则是“霸王条款”： </t>
    </r>
    <r>
      <rPr>
        <sz val="10"/>
        <rFont val="Arial"/>
        <family val="2"/>
      </rPr>
      <t xml:space="preserve">1. </t>
    </r>
    <r>
      <rPr>
        <sz val="10"/>
        <rFont val="宋体"/>
        <family val="0"/>
        <charset val="134"/>
      </rPr>
      <t xml:space="preserve">转岗至综合站务员</t>
    </r>
    <r>
      <rPr>
        <sz val="10"/>
        <rFont val="Arial"/>
        <family val="2"/>
      </rPr>
      <t xml:space="preserve">C</t>
    </r>
    <r>
      <rPr>
        <sz val="10"/>
        <rFont val="宋体"/>
        <family val="0"/>
        <charset val="134"/>
      </rPr>
      <t xml:space="preserve">岗： 工资从原</t>
    </r>
    <r>
      <rPr>
        <sz val="10"/>
        <rFont val="Arial"/>
        <family val="2"/>
      </rPr>
      <t xml:space="preserve">A</t>
    </r>
    <r>
      <rPr>
        <sz val="10"/>
        <rFont val="宋体"/>
        <family val="0"/>
        <charset val="134"/>
      </rPr>
      <t xml:space="preserve">岗的（岗资</t>
    </r>
    <r>
      <rPr>
        <sz val="10"/>
        <rFont val="Arial"/>
        <family val="2"/>
      </rPr>
      <t xml:space="preserve">3700+</t>
    </r>
    <r>
      <rPr>
        <sz val="10"/>
        <rFont val="宋体"/>
        <family val="0"/>
        <charset val="134"/>
      </rPr>
      <t xml:space="preserve">绩效</t>
    </r>
    <r>
      <rPr>
        <sz val="10"/>
        <rFont val="Arial"/>
        <family val="2"/>
      </rPr>
      <t xml:space="preserve">4720</t>
    </r>
    <r>
      <rPr>
        <sz val="10"/>
        <rFont val="宋体"/>
        <family val="0"/>
        <charset val="134"/>
      </rPr>
      <t xml:space="preserve">）降至（岗资</t>
    </r>
    <r>
      <rPr>
        <sz val="10"/>
        <rFont val="Arial"/>
        <family val="2"/>
      </rPr>
      <t xml:space="preserve">3100+</t>
    </r>
    <r>
      <rPr>
        <sz val="10"/>
        <rFont val="宋体"/>
        <family val="0"/>
        <charset val="134"/>
      </rPr>
      <t xml:space="preserve">绩效</t>
    </r>
    <r>
      <rPr>
        <sz val="10"/>
        <rFont val="Arial"/>
        <family val="2"/>
      </rPr>
      <t xml:space="preserve">2720</t>
    </r>
    <r>
      <rPr>
        <sz val="10"/>
        <rFont val="宋体"/>
        <family val="0"/>
        <charset val="134"/>
      </rPr>
      <t xml:space="preserve">），降幅超过</t>
    </r>
    <r>
      <rPr>
        <sz val="10"/>
        <rFont val="Arial"/>
        <family val="2"/>
      </rPr>
      <t xml:space="preserve">30%</t>
    </r>
    <r>
      <rPr>
        <sz val="10"/>
        <rFont val="宋体"/>
        <family val="0"/>
        <charset val="134"/>
      </rPr>
      <t xml:space="preserve">，这是我无法接受的。​</t>
    </r>
    <r>
      <rPr>
        <sz val="10"/>
        <rFont val="Arial"/>
        <family val="2"/>
      </rPr>
      <t xml:space="preserve">2. </t>
    </r>
    <r>
      <rPr>
        <sz val="10"/>
        <rFont val="宋体"/>
        <family val="0"/>
        <charset val="134"/>
      </rPr>
      <t xml:space="preserve">转岗至巡检员： 同样面临降薪。​</t>
    </r>
    <r>
      <rPr>
        <sz val="10"/>
        <rFont val="Arial"/>
        <family val="2"/>
      </rPr>
      <t xml:space="preserve">3. </t>
    </r>
    <r>
      <rPr>
        <sz val="10"/>
        <rFont val="宋体"/>
        <family val="0"/>
        <charset val="134"/>
      </rPr>
      <t xml:space="preserve">买断工龄。​</t>
    </r>
    <r>
      <rPr>
        <sz val="10"/>
        <rFont val="Arial"/>
        <family val="2"/>
      </rPr>
      <t xml:space="preserve">4. </t>
    </r>
    <r>
      <rPr>
        <sz val="10"/>
        <rFont val="宋体"/>
        <family val="0"/>
        <charset val="134"/>
      </rPr>
      <t xml:space="preserve">如不选择以上方案，则视为“下岗代工”。 由于我爱人拒绝签字同意这种不合理的降薪，公司相关人员频繁找我爱人“约谈”。这种高频次的约谈已经严重干扰了我爱人的正常工作和生活，导致我爱人精神压力巨大，身心状态极差。 四、 诉求综上所述，我恳请公司： </t>
    </r>
    <r>
      <rPr>
        <sz val="10"/>
        <rFont val="Arial"/>
        <family val="2"/>
      </rPr>
      <t xml:space="preserve">1. </t>
    </r>
    <r>
      <rPr>
        <sz val="10"/>
        <rFont val="宋体"/>
        <family val="0"/>
        <charset val="134"/>
      </rPr>
      <t xml:space="preserve">立即停止这种针对老员工的不合理调岗降薪行为，尊重我</t>
    </r>
    <r>
      <rPr>
        <sz val="10"/>
        <rFont val="Arial"/>
        <family val="2"/>
      </rPr>
      <t xml:space="preserve">31</t>
    </r>
    <r>
      <rPr>
        <sz val="10"/>
        <rFont val="宋体"/>
        <family val="0"/>
        <charset val="134"/>
      </rPr>
      <t xml:space="preserve">年的工作贡献和实际业务能力。​</t>
    </r>
    <r>
      <rPr>
        <sz val="10"/>
        <rFont val="Arial"/>
        <family val="2"/>
      </rPr>
      <t xml:space="preserve">2. </t>
    </r>
    <r>
      <rPr>
        <sz val="10"/>
        <rFont val="宋体"/>
        <family val="0"/>
        <charset val="134"/>
      </rPr>
      <t xml:space="preserve">维持我爱人目前的综合站务员</t>
    </r>
    <r>
      <rPr>
        <sz val="10"/>
        <rFont val="Arial"/>
        <family val="2"/>
      </rPr>
      <t xml:space="preserve">A</t>
    </r>
    <r>
      <rPr>
        <sz val="10"/>
        <rFont val="宋体"/>
        <family val="0"/>
        <charset val="134"/>
      </rPr>
      <t xml:space="preserve">岗待遇，直至退休。​</t>
    </r>
    <r>
      <rPr>
        <sz val="10"/>
        <rFont val="Arial"/>
        <family val="2"/>
      </rPr>
      <t xml:space="preserve">3. </t>
    </r>
    <r>
      <rPr>
        <sz val="10"/>
        <rFont val="宋体"/>
        <family val="0"/>
        <charset val="134"/>
      </rPr>
      <t xml:space="preserve">停止高频次的施压约谈，给老员工一个安稳的工作环境。 我希望公司能从实际出发，妥善解决我爱人的问题，不要让一名即将退休的老员工寒心。 此致敬礼   市民填写的详细地址为：区：朝阳区街道：不详详细地址：北京市公共交通有限公司鸿运城物业中心</t>
    </r>
  </si>
  <si>
    <t xml:space="preserve">2025-12-23</t>
  </si>
  <si>
    <r>
      <rPr>
        <sz val="10"/>
        <rFont val="宋体"/>
        <family val="0"/>
        <charset val="134"/>
      </rPr>
      <t xml:space="preserve">经核实，与来电人所述情况存在出入：</t>
    </r>
    <r>
      <rPr>
        <sz val="10"/>
        <rFont val="Arial"/>
        <family val="2"/>
      </rPr>
      <t xml:space="preserve">1.</t>
    </r>
    <r>
      <rPr>
        <sz val="10"/>
        <rFont val="宋体"/>
        <family val="0"/>
        <charset val="134"/>
      </rPr>
      <t xml:space="preserve">本次企业改革是根据《鸿运承物业管理中心综合站务员优化配置改革工作实施方案》、《鸿运承物业管理中心综合站务员</t>
    </r>
    <r>
      <rPr>
        <sz val="10"/>
        <rFont val="Arial"/>
        <family val="2"/>
      </rPr>
      <t xml:space="preserve">A</t>
    </r>
    <r>
      <rPr>
        <sz val="10"/>
        <rFont val="宋体"/>
        <family val="0"/>
        <charset val="134"/>
      </rPr>
      <t xml:space="preserve">岗管理规定（试行）》等制度文件开展，综合站务员</t>
    </r>
    <r>
      <rPr>
        <sz val="10"/>
        <rFont val="Arial"/>
        <family val="2"/>
      </rPr>
      <t xml:space="preserve">A</t>
    </r>
    <r>
      <rPr>
        <sz val="10"/>
        <rFont val="宋体"/>
        <family val="0"/>
        <charset val="134"/>
      </rPr>
      <t xml:space="preserve">岗岗位职责，管理方式均发生改变，现综合站务员</t>
    </r>
    <r>
      <rPr>
        <sz val="10"/>
        <rFont val="Arial"/>
        <family val="2"/>
      </rPr>
      <t xml:space="preserve">A</t>
    </r>
    <r>
      <rPr>
        <sz val="10"/>
        <rFont val="宋体"/>
        <family val="0"/>
        <charset val="134"/>
      </rPr>
      <t xml:space="preserve">岗负责物业场站和人员的现场管理，以及辅助客运单位开展驾驶员安全叮嘱工作，与诉求中“岗位实质未变”存在出入。</t>
    </r>
    <r>
      <rPr>
        <sz val="10"/>
        <rFont val="Arial"/>
        <family val="2"/>
      </rPr>
      <t xml:space="preserve">
2.</t>
    </r>
    <r>
      <rPr>
        <sz val="10"/>
        <rFont val="宋体"/>
        <family val="0"/>
        <charset val="134"/>
      </rPr>
      <t xml:space="preserve">企业根据实际业务需要进行岗位职责调整，适用于每一位职工，并非是针对来电人个人，鸿运承物业管理中心综合站务员</t>
    </r>
    <r>
      <rPr>
        <sz val="10"/>
        <rFont val="Arial"/>
        <family val="2"/>
      </rPr>
      <t xml:space="preserve">A</t>
    </r>
    <r>
      <rPr>
        <sz val="10"/>
        <rFont val="宋体"/>
        <family val="0"/>
        <charset val="134"/>
      </rPr>
      <t xml:space="preserve">岗管理规定（试行）明确说明，新聘综合站务员</t>
    </r>
    <r>
      <rPr>
        <sz val="10"/>
        <rFont val="Arial"/>
        <family val="2"/>
      </rPr>
      <t xml:space="preserve">A</t>
    </r>
    <r>
      <rPr>
        <sz val="10"/>
        <rFont val="宋体"/>
        <family val="0"/>
        <charset val="134"/>
      </rPr>
      <t xml:space="preserve">岗需具有大专学历，属工作需要并非学历歧视。</t>
    </r>
    <r>
      <rPr>
        <sz val="10"/>
        <rFont val="Arial"/>
        <family val="2"/>
      </rPr>
      <t xml:space="preserve">
3.</t>
    </r>
    <r>
      <rPr>
        <sz val="10"/>
        <rFont val="宋体"/>
        <family val="0"/>
        <charset val="134"/>
      </rPr>
      <t xml:space="preserve">分中心与职工谈话属于正常工作谈话，旨在为职工详细讲解政策，情绪疏导，帮助落选人员进行安置，不存在“高频次施压”行为。</t>
    </r>
  </si>
  <si>
    <r>
      <rPr>
        <sz val="10"/>
        <rFont val="宋体"/>
        <family val="0"/>
        <charset val="134"/>
      </rPr>
      <t xml:space="preserve">经核实，与来电人所述情况存在出入：</t>
    </r>
    <r>
      <rPr>
        <sz val="10"/>
        <rFont val="Arial"/>
        <family val="2"/>
      </rPr>
      <t xml:space="preserve">1.</t>
    </r>
    <r>
      <rPr>
        <sz val="10"/>
        <rFont val="宋体"/>
        <family val="0"/>
        <charset val="134"/>
      </rPr>
      <t xml:space="preserve">本次企业改革是根据《鸿运承物业管理中心综合站务员优化配置改革工作实施方案》、《鸿运承物业管理中心综合站务员</t>
    </r>
    <r>
      <rPr>
        <sz val="10"/>
        <rFont val="Arial"/>
        <family val="2"/>
      </rPr>
      <t xml:space="preserve">A</t>
    </r>
    <r>
      <rPr>
        <sz val="10"/>
        <rFont val="宋体"/>
        <family val="0"/>
        <charset val="134"/>
      </rPr>
      <t xml:space="preserve">岗管理规定（试行）》等制度文件开展，综合站务员</t>
    </r>
    <r>
      <rPr>
        <sz val="10"/>
        <rFont val="Arial"/>
        <family val="2"/>
      </rPr>
      <t xml:space="preserve">A</t>
    </r>
    <r>
      <rPr>
        <sz val="10"/>
        <rFont val="宋体"/>
        <family val="0"/>
        <charset val="134"/>
      </rPr>
      <t xml:space="preserve">岗岗位职责，管理方式均发生改变，现综合站务员</t>
    </r>
    <r>
      <rPr>
        <sz val="10"/>
        <rFont val="Arial"/>
        <family val="2"/>
      </rPr>
      <t xml:space="preserve">A</t>
    </r>
    <r>
      <rPr>
        <sz val="10"/>
        <rFont val="宋体"/>
        <family val="0"/>
        <charset val="134"/>
      </rPr>
      <t xml:space="preserve">岗负责物业场站和人员的现场管理，以及辅助客运单位开展驾驶员安全叮嘱工作，与诉求中“岗位实质未变”存在出入。</t>
    </r>
    <r>
      <rPr>
        <sz val="10"/>
        <rFont val="Arial"/>
        <family val="2"/>
      </rPr>
      <t xml:space="preserve">
2.</t>
    </r>
    <r>
      <rPr>
        <sz val="10"/>
        <rFont val="宋体"/>
        <family val="0"/>
        <charset val="134"/>
      </rPr>
      <t xml:space="preserve">企业根据实际业务需要进行岗位职责调整，适用于每一位职工，并非是针对来电人个人，鸿运承物业管理中心综合站务员</t>
    </r>
    <r>
      <rPr>
        <sz val="10"/>
        <rFont val="Arial"/>
        <family val="2"/>
      </rPr>
      <t xml:space="preserve">A</t>
    </r>
    <r>
      <rPr>
        <sz val="10"/>
        <rFont val="宋体"/>
        <family val="0"/>
        <charset val="134"/>
      </rPr>
      <t xml:space="preserve">岗管理规定（试行）明确说明，新聘综合站务员</t>
    </r>
    <r>
      <rPr>
        <sz val="10"/>
        <rFont val="Arial"/>
        <family val="2"/>
      </rPr>
      <t xml:space="preserve">A</t>
    </r>
    <r>
      <rPr>
        <sz val="10"/>
        <rFont val="宋体"/>
        <family val="0"/>
        <charset val="134"/>
      </rPr>
      <t xml:space="preserve">岗需具有大专学历，属工作需要并非学历歧视。</t>
    </r>
    <r>
      <rPr>
        <sz val="10"/>
        <rFont val="Arial"/>
        <family val="2"/>
      </rPr>
      <t xml:space="preserve">
3.</t>
    </r>
    <r>
      <rPr>
        <sz val="10"/>
        <rFont val="宋体"/>
        <family val="0"/>
        <charset val="134"/>
      </rPr>
      <t xml:space="preserve">分中心与职工谈话属于正常工作谈话，旨在为职工详细讲解政策，情绪疏导，帮助落选人员进行安置，不存在“高频次施压”行为。</t>
    </r>
    <r>
      <rPr>
        <sz val="10"/>
        <rFont val="Arial"/>
        <family val="2"/>
      </rPr>
      <t xml:space="preserve">
2025</t>
    </r>
    <r>
      <rPr>
        <sz val="10"/>
        <rFont val="宋体"/>
        <family val="0"/>
        <charset val="134"/>
      </rPr>
      <t xml:space="preserve">年</t>
    </r>
    <r>
      <rPr>
        <sz val="10"/>
        <rFont val="Arial"/>
        <family val="2"/>
      </rPr>
      <t xml:space="preserve">12</t>
    </r>
    <r>
      <rPr>
        <sz val="10"/>
        <rFont val="宋体"/>
        <family val="0"/>
        <charset val="134"/>
      </rPr>
      <t xml:space="preserve">月</t>
    </r>
    <r>
      <rPr>
        <sz val="10"/>
        <rFont val="Arial"/>
        <family val="2"/>
      </rPr>
      <t xml:space="preserve">23</t>
    </r>
    <r>
      <rPr>
        <sz val="10"/>
        <rFont val="宋体"/>
        <family val="0"/>
        <charset val="134"/>
      </rPr>
      <t xml:space="preserve">日上午</t>
    </r>
    <r>
      <rPr>
        <sz val="10"/>
        <rFont val="Arial"/>
        <family val="2"/>
      </rPr>
      <t xml:space="preserve">9</t>
    </r>
    <r>
      <rPr>
        <sz val="10"/>
        <rFont val="宋体"/>
        <family val="0"/>
        <charset val="134"/>
      </rPr>
      <t xml:space="preserve">点</t>
    </r>
    <r>
      <rPr>
        <sz val="10"/>
        <rFont val="Arial"/>
        <family val="2"/>
      </rPr>
      <t xml:space="preserve">47</t>
    </r>
    <r>
      <rPr>
        <sz val="10"/>
        <rFont val="宋体"/>
        <family val="0"/>
        <charset val="134"/>
      </rPr>
      <t xml:space="preserve">分左右电话与来电人回复，经过与来电人沟通，来电人对此表示不认可。</t>
    </r>
    <r>
      <rPr>
        <sz val="10"/>
        <rFont val="Arial"/>
        <family val="2"/>
      </rPr>
      <t xml:space="preserve">
</t>
    </r>
    <r>
      <rPr>
        <sz val="10"/>
        <rFont val="宋体"/>
        <family val="0"/>
        <charset val="134"/>
      </rPr>
      <t xml:space="preserve">办理人：周健辉，鸿运承物业管理中心人力资源部，职务：一般管理；</t>
    </r>
    <r>
      <rPr>
        <sz val="10"/>
        <rFont val="Arial"/>
        <family val="2"/>
      </rPr>
      <t xml:space="preserve">
</t>
    </r>
    <r>
      <rPr>
        <sz val="10"/>
        <rFont val="宋体"/>
        <family val="0"/>
        <charset val="134"/>
      </rPr>
      <t xml:space="preserve">审核人：高强；部门：鸿运承物业管理中心人力资源部；职务：中级管理。</t>
    </r>
  </si>
  <si>
    <r>
      <rPr>
        <sz val="10"/>
        <rFont val="Arial"/>
        <family val="2"/>
      </rPr>
      <t xml:space="preserve">2025</t>
    </r>
    <r>
      <rPr>
        <sz val="10"/>
        <rFont val="宋体"/>
        <family val="0"/>
        <charset val="134"/>
      </rPr>
      <t xml:space="preserve">年</t>
    </r>
    <r>
      <rPr>
        <sz val="10"/>
        <rFont val="Arial"/>
        <family val="2"/>
      </rPr>
      <t xml:space="preserve">12</t>
    </r>
    <r>
      <rPr>
        <sz val="10"/>
        <rFont val="宋体"/>
        <family val="0"/>
        <charset val="134"/>
      </rPr>
      <t xml:space="preserve">月</t>
    </r>
    <r>
      <rPr>
        <sz val="10"/>
        <rFont val="Arial"/>
        <family val="2"/>
      </rPr>
      <t xml:space="preserve">23</t>
    </r>
    <r>
      <rPr>
        <sz val="10"/>
        <rFont val="宋体"/>
        <family val="0"/>
        <charset val="134"/>
      </rPr>
      <t xml:space="preserve">日上午</t>
    </r>
    <r>
      <rPr>
        <sz val="10"/>
        <rFont val="Arial"/>
        <family val="2"/>
      </rPr>
      <t xml:space="preserve">9</t>
    </r>
    <r>
      <rPr>
        <sz val="10"/>
        <rFont val="宋体"/>
        <family val="0"/>
        <charset val="134"/>
      </rPr>
      <t xml:space="preserve">点</t>
    </r>
    <r>
      <rPr>
        <sz val="10"/>
        <rFont val="Arial"/>
        <family val="2"/>
      </rPr>
      <t xml:space="preserve">47</t>
    </r>
    <r>
      <rPr>
        <sz val="10"/>
        <rFont val="宋体"/>
        <family val="0"/>
        <charset val="134"/>
      </rPr>
      <t xml:space="preserve">分左右电话与来电人回复，经过与来电人沟通，来电人对此表示不认可。</t>
    </r>
  </si>
  <si>
    <r>
      <rPr>
        <sz val="10"/>
        <rFont val="宋体"/>
        <family val="0"/>
        <charset val="134"/>
      </rPr>
      <t xml:space="preserve">经核实，与来电人所述情况存在出入：</t>
    </r>
    <r>
      <rPr>
        <sz val="10"/>
        <rFont val="Arial"/>
        <family val="2"/>
      </rPr>
      <t xml:space="preserve">1.</t>
    </r>
    <r>
      <rPr>
        <sz val="10"/>
        <rFont val="宋体"/>
        <family val="0"/>
        <charset val="134"/>
      </rPr>
      <t xml:space="preserve">本次企业改革是根据《鸿运承物业管理中心综合站务员优化配置改革工作实施方案》、《鸿运承物业管理中心综合站务员</t>
    </r>
    <r>
      <rPr>
        <sz val="10"/>
        <rFont val="Arial"/>
        <family val="2"/>
      </rPr>
      <t xml:space="preserve">A</t>
    </r>
    <r>
      <rPr>
        <sz val="10"/>
        <rFont val="宋体"/>
        <family val="0"/>
        <charset val="134"/>
      </rPr>
      <t xml:space="preserve">岗管理规定（试行）》等制度文件开展，综合站务员</t>
    </r>
    <r>
      <rPr>
        <sz val="10"/>
        <rFont val="Arial"/>
        <family val="2"/>
      </rPr>
      <t xml:space="preserve">A</t>
    </r>
    <r>
      <rPr>
        <sz val="10"/>
        <rFont val="宋体"/>
        <family val="0"/>
        <charset val="134"/>
      </rPr>
      <t xml:space="preserve">岗岗位职责，管理方式均发生改变，现综合站务员</t>
    </r>
    <r>
      <rPr>
        <sz val="10"/>
        <rFont val="Arial"/>
        <family val="2"/>
      </rPr>
      <t xml:space="preserve">A</t>
    </r>
    <r>
      <rPr>
        <sz val="10"/>
        <rFont val="宋体"/>
        <family val="0"/>
        <charset val="134"/>
      </rPr>
      <t xml:space="preserve">岗负责物业场站和人员的现场管理，以及辅助客运单位开展驾驶员安全叮嘱工作，与诉求中“岗位实质未变”存在出入。</t>
    </r>
    <r>
      <rPr>
        <sz val="10"/>
        <rFont val="Arial"/>
        <family val="2"/>
      </rPr>
      <t xml:space="preserve">
2.</t>
    </r>
    <r>
      <rPr>
        <sz val="10"/>
        <rFont val="宋体"/>
        <family val="0"/>
        <charset val="134"/>
      </rPr>
      <t xml:space="preserve">企业根据实际业务需要进行岗位职责调整，适用于每一位职工，并非是针对来电人个人，鸿运承物业管理中心综合站务员</t>
    </r>
    <r>
      <rPr>
        <sz val="10"/>
        <rFont val="Arial"/>
        <family val="2"/>
      </rPr>
      <t xml:space="preserve">A</t>
    </r>
    <r>
      <rPr>
        <sz val="10"/>
        <rFont val="宋体"/>
        <family val="0"/>
        <charset val="134"/>
      </rPr>
      <t xml:space="preserve">岗管理规定（试行）明确说明，新聘综合站务员</t>
    </r>
    <r>
      <rPr>
        <sz val="10"/>
        <rFont val="Arial"/>
        <family val="2"/>
      </rPr>
      <t xml:space="preserve">A</t>
    </r>
    <r>
      <rPr>
        <sz val="10"/>
        <rFont val="宋体"/>
        <family val="0"/>
        <charset val="134"/>
      </rPr>
      <t xml:space="preserve">岗需具有大专学历，属工作需要并非学历歧视。</t>
    </r>
    <r>
      <rPr>
        <sz val="10"/>
        <rFont val="Arial"/>
        <family val="2"/>
      </rPr>
      <t xml:space="preserve">
3.</t>
    </r>
    <r>
      <rPr>
        <sz val="10"/>
        <rFont val="宋体"/>
        <family val="0"/>
        <charset val="134"/>
      </rPr>
      <t xml:space="preserve">分中心与职工谈话属于正常工作谈话，旨在为职工详细讲解政策，情绪疏导，帮助落选人员进行安置，不存在“高频次施压”行为。</t>
    </r>
    <r>
      <rPr>
        <sz val="10"/>
        <rFont val="Arial"/>
        <family val="2"/>
      </rPr>
      <t xml:space="preserve">
2025</t>
    </r>
    <r>
      <rPr>
        <sz val="10"/>
        <rFont val="宋体"/>
        <family val="0"/>
        <charset val="134"/>
      </rPr>
      <t xml:space="preserve">年</t>
    </r>
    <r>
      <rPr>
        <sz val="10"/>
        <rFont val="Arial"/>
        <family val="2"/>
      </rPr>
      <t xml:space="preserve">12</t>
    </r>
    <r>
      <rPr>
        <sz val="10"/>
        <rFont val="宋体"/>
        <family val="0"/>
        <charset val="134"/>
      </rPr>
      <t xml:space="preserve">月</t>
    </r>
    <r>
      <rPr>
        <sz val="10"/>
        <rFont val="Arial"/>
        <family val="2"/>
      </rPr>
      <t xml:space="preserve">23</t>
    </r>
    <r>
      <rPr>
        <sz val="10"/>
        <rFont val="宋体"/>
        <family val="0"/>
        <charset val="134"/>
      </rPr>
      <t xml:space="preserve">日上午</t>
    </r>
    <r>
      <rPr>
        <sz val="10"/>
        <rFont val="Arial"/>
        <family val="2"/>
      </rPr>
      <t xml:space="preserve">9</t>
    </r>
    <r>
      <rPr>
        <sz val="10"/>
        <rFont val="宋体"/>
        <family val="0"/>
        <charset val="134"/>
      </rPr>
      <t xml:space="preserve">点</t>
    </r>
    <r>
      <rPr>
        <sz val="10"/>
        <rFont val="Arial"/>
        <family val="2"/>
      </rPr>
      <t xml:space="preserve">47</t>
    </r>
    <r>
      <rPr>
        <sz val="10"/>
        <rFont val="宋体"/>
        <family val="0"/>
        <charset val="134"/>
      </rPr>
      <t xml:space="preserve">分左右电话与来电人回复，经过与来电人沟通，来电人对此表示不认可。</t>
    </r>
  </si>
  <si>
    <t xml:space="preserve">2025-12-21 15:18:26</t>
  </si>
  <si>
    <t xml:space="preserve">1049051</t>
  </si>
  <si>
    <r>
      <rPr>
        <sz val="11"/>
        <color rgb="FF000000"/>
        <rFont val="宋体"/>
        <family val="0"/>
        <charset val="134"/>
      </rPr>
      <t xml:space="preserve">劳动人员调配及薪酬
（公开选聘综</t>
    </r>
    <r>
      <rPr>
        <sz val="11"/>
        <color rgb="FF000000"/>
        <rFont val="宋体"/>
        <family val="0"/>
      </rPr>
      <t xml:space="preserve">A</t>
    </r>
    <r>
      <rPr>
        <sz val="11"/>
        <color rgb="FF000000"/>
        <rFont val="宋体"/>
        <family val="0"/>
        <charset val="134"/>
      </rPr>
      <t xml:space="preserve">岗</t>
    </r>
    <r>
      <rPr>
        <sz val="11"/>
        <color rgb="FF000000"/>
        <rFont val="宋体"/>
        <family val="0"/>
      </rPr>
      <t xml:space="preserve">-</t>
    </r>
    <r>
      <rPr>
        <sz val="11"/>
        <color rgb="FF000000"/>
        <rFont val="宋体"/>
        <family val="0"/>
        <charset val="134"/>
      </rPr>
      <t xml:space="preserve">学历问题）同人同诉</t>
    </r>
  </si>
  <si>
    <r>
      <rPr>
        <sz val="10"/>
        <rFont val="宋体"/>
        <family val="0"/>
        <charset val="134"/>
      </rPr>
      <t xml:space="preserve">同人同诉：网络</t>
    </r>
    <r>
      <rPr>
        <sz val="10"/>
        <rFont val="宋体"/>
        <family val="0"/>
      </rPr>
      <t xml:space="preserve">-251222-008037</t>
    </r>
    <r>
      <rPr>
        <sz val="10"/>
        <rFont val="宋体"/>
        <family val="0"/>
        <charset val="134"/>
      </rPr>
      <t xml:space="preserve">、网络</t>
    </r>
    <r>
      <rPr>
        <sz val="10"/>
        <rFont val="Arial"/>
        <family val="2"/>
      </rPr>
      <t xml:space="preserve">-251223-037876</t>
    </r>
  </si>
  <si>
    <r>
      <rPr>
        <sz val="10"/>
        <rFont val="宋体"/>
        <family val="0"/>
        <charset val="134"/>
      </rPr>
      <t xml:space="preserve">热线</t>
    </r>
    <r>
      <rPr>
        <sz val="10"/>
        <rFont val="Arial"/>
        <family val="2"/>
      </rPr>
      <t xml:space="preserve">-251222-022648</t>
    </r>
    <r>
      <rPr>
        <sz val="10"/>
        <rFont val="宋体"/>
        <family val="0"/>
        <charset val="134"/>
      </rPr>
      <t xml:space="preserve">（</t>
    </r>
    <r>
      <rPr>
        <sz val="10"/>
        <rFont val="Arial"/>
        <family val="2"/>
      </rPr>
      <t xml:space="preserve">2</t>
    </r>
    <r>
      <rPr>
        <sz val="10"/>
        <rFont val="宋体"/>
        <family val="0"/>
        <charset val="134"/>
      </rPr>
      <t xml:space="preserve">个附件）</t>
    </r>
  </si>
  <si>
    <t xml:space="preserve">2025-12-22 11:12:47</t>
  </si>
  <si>
    <t xml:space="preserve">2025-12-22 11:32:06</t>
  </si>
  <si>
    <t xml:space="preserve">2025-12-22 11:33:40</t>
  </si>
  <si>
    <t xml:space="preserve">姜长明女士</t>
  </si>
  <si>
    <r>
      <rPr>
        <sz val="10"/>
        <rFont val="宋体"/>
        <family val="0"/>
        <charset val="134"/>
      </rPr>
      <t xml:space="preserve">手机</t>
    </r>
    <r>
      <rPr>
        <sz val="10"/>
        <rFont val="Arial"/>
        <family val="2"/>
      </rPr>
      <t xml:space="preserve">,15210100103;</t>
    </r>
  </si>
  <si>
    <r>
      <rPr>
        <sz val="10"/>
        <rFont val="宋体"/>
        <family val="0"/>
        <charset val="134"/>
      </rPr>
      <t xml:space="preserve">市民反映，自己是在北京公交集团的下属二级单位鸿运承物业管理中心职工，属于公交集团的下属二级单位，被所述下级公司恶意调岗，也向鸿运承物业管理中心公司的人力资源经理高强反馈过，公司承认是没有经过公交集团文件下发处理的，说沟通文件下发后给出回复，现在既没有回复，还直接没有任何排岗排班，市民现在岗位都是北京公交集团直接下发确认的岗位，都有红头文件，也从</t>
    </r>
    <r>
      <rPr>
        <sz val="10"/>
        <rFont val="Arial"/>
        <family val="2"/>
      </rPr>
      <t xml:space="preserve">2025</t>
    </r>
    <r>
      <rPr>
        <sz val="10"/>
        <rFont val="宋体"/>
        <family val="0"/>
        <charset val="134"/>
      </rPr>
      <t xml:space="preserve">年</t>
    </r>
    <r>
      <rPr>
        <sz val="10"/>
        <rFont val="Arial"/>
        <family val="2"/>
      </rPr>
      <t xml:space="preserve">3</t>
    </r>
    <r>
      <rPr>
        <sz val="10"/>
        <rFont val="宋体"/>
        <family val="0"/>
        <charset val="134"/>
      </rPr>
      <t xml:space="preserve">月开始变相调岗三次了，希望公交集团负责的领导给予处理回复，因为本次调岗是公交集团下属二级单位调岗操作，并不是公交集团进行处理的，故希望公交集团负责领导给出回复，姓名：姜长明，来电反映北京公交集团下属单位恶意调岗问题。</t>
    </r>
  </si>
  <si>
    <r>
      <rPr>
        <sz val="10"/>
        <rFont val="宋体"/>
        <family val="0"/>
        <charset val="134"/>
      </rPr>
      <t xml:space="preserve">经核实，与来电人所述情况存在出入。来电人姜长明为我单位凌家庙分中心职工，其此前并未转岗，不涉及来电人所述的恶意调岗问题。本次企业改革是根据《鸿运承物业管理中心综合站务员优化配置改革工作实施方案》、《鸿运承物业管理中心综合站务员</t>
    </r>
    <r>
      <rPr>
        <sz val="10"/>
        <rFont val="Arial"/>
        <family val="2"/>
      </rPr>
      <t xml:space="preserve">A</t>
    </r>
    <r>
      <rPr>
        <sz val="10"/>
        <rFont val="宋体"/>
        <family val="0"/>
        <charset val="134"/>
      </rPr>
      <t xml:space="preserve">岗管理规定（试行）》等制度文件开展，我单位为落选的原综</t>
    </r>
    <r>
      <rPr>
        <sz val="10"/>
        <rFont val="Arial"/>
        <family val="2"/>
      </rPr>
      <t xml:space="preserve">A</t>
    </r>
    <r>
      <rPr>
        <sz val="10"/>
        <rFont val="宋体"/>
        <family val="0"/>
        <charset val="134"/>
      </rPr>
      <t xml:space="preserve">人员提供</t>
    </r>
    <r>
      <rPr>
        <sz val="10"/>
        <rFont val="Arial"/>
        <family val="2"/>
      </rPr>
      <t xml:space="preserve">4</t>
    </r>
    <r>
      <rPr>
        <sz val="10"/>
        <rFont val="宋体"/>
        <family val="0"/>
        <charset val="134"/>
      </rPr>
      <t xml:space="preserve">类转岗安置方案。此前我单位凌家庙分中心于</t>
    </r>
    <r>
      <rPr>
        <sz val="10"/>
        <rFont val="Arial"/>
        <family val="2"/>
      </rPr>
      <t xml:space="preserve">2025</t>
    </r>
    <r>
      <rPr>
        <sz val="10"/>
        <rFont val="宋体"/>
        <family val="0"/>
        <charset val="134"/>
      </rPr>
      <t xml:space="preserve">年</t>
    </r>
    <r>
      <rPr>
        <sz val="10"/>
        <rFont val="Arial"/>
        <family val="2"/>
      </rPr>
      <t xml:space="preserve">11</t>
    </r>
    <r>
      <rPr>
        <sz val="10"/>
        <rFont val="宋体"/>
        <family val="0"/>
        <charset val="134"/>
      </rPr>
      <t xml:space="preserve">月</t>
    </r>
    <r>
      <rPr>
        <sz val="10"/>
        <rFont val="Arial"/>
        <family val="2"/>
      </rPr>
      <t xml:space="preserve">27</t>
    </r>
    <r>
      <rPr>
        <sz val="10"/>
        <rFont val="宋体"/>
        <family val="0"/>
        <charset val="134"/>
      </rPr>
      <t xml:space="preserve">日、</t>
    </r>
    <r>
      <rPr>
        <sz val="10"/>
        <rFont val="Arial"/>
        <family val="2"/>
      </rPr>
      <t xml:space="preserve">12</t>
    </r>
    <r>
      <rPr>
        <sz val="10"/>
        <rFont val="宋体"/>
        <family val="0"/>
        <charset val="134"/>
      </rPr>
      <t xml:space="preserve">月</t>
    </r>
    <r>
      <rPr>
        <sz val="10"/>
        <rFont val="Arial"/>
        <family val="2"/>
      </rPr>
      <t xml:space="preserve">11</t>
    </r>
    <r>
      <rPr>
        <sz val="10"/>
        <rFont val="宋体"/>
        <family val="0"/>
        <charset val="134"/>
      </rPr>
      <t xml:space="preserve">日以及</t>
    </r>
    <r>
      <rPr>
        <sz val="10"/>
        <rFont val="Arial"/>
        <family val="2"/>
      </rPr>
      <t xml:space="preserve">22</t>
    </r>
    <r>
      <rPr>
        <sz val="10"/>
        <rFont val="宋体"/>
        <family val="0"/>
        <charset val="134"/>
      </rPr>
      <t xml:space="preserve">日多次与来电人进行面对面的沟通，来电人均表示坚决拒绝调整</t>
    </r>
    <r>
      <rPr>
        <sz val="10"/>
        <rFont val="Arial"/>
        <family val="2"/>
      </rPr>
      <t xml:space="preserve">A</t>
    </r>
    <r>
      <rPr>
        <sz val="10"/>
        <rFont val="宋体"/>
        <family val="0"/>
        <charset val="134"/>
      </rPr>
      <t xml:space="preserve">岗安置工作。</t>
    </r>
  </si>
  <si>
    <r>
      <rPr>
        <sz val="10"/>
        <rFont val="宋体"/>
        <family val="0"/>
        <charset val="134"/>
      </rPr>
      <t xml:space="preserve">经核实，与来电人所述情况存在出入。来电人姜长明为我单位凌家庙分中心职工，其此前并未转岗，不涉及来电人所述的恶意调岗问题。本次企业改革是根据《鸿运承物业管理中心综合站务员优化配置改革工作实施方案》、《鸿运承物业管理中心综合站务员</t>
    </r>
    <r>
      <rPr>
        <sz val="10"/>
        <rFont val="Arial"/>
        <family val="2"/>
      </rPr>
      <t xml:space="preserve">A</t>
    </r>
    <r>
      <rPr>
        <sz val="10"/>
        <rFont val="宋体"/>
        <family val="0"/>
        <charset val="134"/>
      </rPr>
      <t xml:space="preserve">岗管理规定（试行）》等制度文件开展，我单位为落选的原综</t>
    </r>
    <r>
      <rPr>
        <sz val="10"/>
        <rFont val="Arial"/>
        <family val="2"/>
      </rPr>
      <t xml:space="preserve">A</t>
    </r>
    <r>
      <rPr>
        <sz val="10"/>
        <rFont val="宋体"/>
        <family val="0"/>
        <charset val="134"/>
      </rPr>
      <t xml:space="preserve">人员提供</t>
    </r>
    <r>
      <rPr>
        <sz val="10"/>
        <rFont val="Arial"/>
        <family val="2"/>
      </rPr>
      <t xml:space="preserve">4</t>
    </r>
    <r>
      <rPr>
        <sz val="10"/>
        <rFont val="宋体"/>
        <family val="0"/>
        <charset val="134"/>
      </rPr>
      <t xml:space="preserve">类转岗安置方案。此前我单位凌家庙分中心于</t>
    </r>
    <r>
      <rPr>
        <sz val="10"/>
        <rFont val="Arial"/>
        <family val="2"/>
      </rPr>
      <t xml:space="preserve">2025</t>
    </r>
    <r>
      <rPr>
        <sz val="10"/>
        <rFont val="宋体"/>
        <family val="0"/>
        <charset val="134"/>
      </rPr>
      <t xml:space="preserve">年</t>
    </r>
    <r>
      <rPr>
        <sz val="10"/>
        <rFont val="Arial"/>
        <family val="2"/>
      </rPr>
      <t xml:space="preserve">11</t>
    </r>
    <r>
      <rPr>
        <sz val="10"/>
        <rFont val="宋体"/>
        <family val="0"/>
        <charset val="134"/>
      </rPr>
      <t xml:space="preserve">月</t>
    </r>
    <r>
      <rPr>
        <sz val="10"/>
        <rFont val="Arial"/>
        <family val="2"/>
      </rPr>
      <t xml:space="preserve">27</t>
    </r>
    <r>
      <rPr>
        <sz val="10"/>
        <rFont val="宋体"/>
        <family val="0"/>
        <charset val="134"/>
      </rPr>
      <t xml:space="preserve">日、</t>
    </r>
    <r>
      <rPr>
        <sz val="10"/>
        <rFont val="Arial"/>
        <family val="2"/>
      </rPr>
      <t xml:space="preserve">12</t>
    </r>
    <r>
      <rPr>
        <sz val="10"/>
        <rFont val="宋体"/>
        <family val="0"/>
        <charset val="134"/>
      </rPr>
      <t xml:space="preserve">月</t>
    </r>
    <r>
      <rPr>
        <sz val="10"/>
        <rFont val="Arial"/>
        <family val="2"/>
      </rPr>
      <t xml:space="preserve">11</t>
    </r>
    <r>
      <rPr>
        <sz val="10"/>
        <rFont val="宋体"/>
        <family val="0"/>
        <charset val="134"/>
      </rPr>
      <t xml:space="preserve">日以及</t>
    </r>
    <r>
      <rPr>
        <sz val="10"/>
        <rFont val="Arial"/>
        <family val="2"/>
      </rPr>
      <t xml:space="preserve">22</t>
    </r>
    <r>
      <rPr>
        <sz val="10"/>
        <rFont val="宋体"/>
        <family val="0"/>
        <charset val="134"/>
      </rPr>
      <t xml:space="preserve">日多次与来电人进行面对面的沟通，来电人均表示坚决拒绝调整</t>
    </r>
    <r>
      <rPr>
        <sz val="10"/>
        <rFont val="Arial"/>
        <family val="2"/>
      </rPr>
      <t xml:space="preserve">A</t>
    </r>
    <r>
      <rPr>
        <sz val="10"/>
        <rFont val="宋体"/>
        <family val="0"/>
        <charset val="134"/>
      </rPr>
      <t xml:space="preserve">岗安置工作。</t>
    </r>
    <r>
      <rPr>
        <sz val="10"/>
        <rFont val="Arial"/>
        <family val="2"/>
      </rPr>
      <t xml:space="preserve">
</t>
    </r>
    <r>
      <rPr>
        <sz val="10"/>
        <rFont val="宋体"/>
        <family val="0"/>
        <charset val="134"/>
      </rPr>
      <t xml:space="preserve">接到诉求后，于</t>
    </r>
    <r>
      <rPr>
        <sz val="10"/>
        <rFont val="Arial"/>
        <family val="2"/>
      </rPr>
      <t xml:space="preserve">2025</t>
    </r>
    <r>
      <rPr>
        <sz val="10"/>
        <rFont val="宋体"/>
        <family val="0"/>
        <charset val="134"/>
      </rPr>
      <t xml:space="preserve">年</t>
    </r>
    <r>
      <rPr>
        <sz val="10"/>
        <rFont val="Arial"/>
        <family val="2"/>
      </rPr>
      <t xml:space="preserve">12</t>
    </r>
    <r>
      <rPr>
        <sz val="10"/>
        <rFont val="宋体"/>
        <family val="0"/>
        <charset val="134"/>
      </rPr>
      <t xml:space="preserve">月</t>
    </r>
    <r>
      <rPr>
        <sz val="10"/>
        <rFont val="Arial"/>
        <family val="2"/>
      </rPr>
      <t xml:space="preserve">25</t>
    </r>
    <r>
      <rPr>
        <sz val="10"/>
        <rFont val="宋体"/>
        <family val="0"/>
        <charset val="134"/>
      </rPr>
      <t xml:space="preserve">日</t>
    </r>
    <r>
      <rPr>
        <sz val="10"/>
        <rFont val="Arial"/>
        <family val="2"/>
      </rPr>
      <t xml:space="preserve">10</t>
    </r>
    <r>
      <rPr>
        <sz val="10"/>
        <rFont val="宋体"/>
        <family val="0"/>
        <charset val="134"/>
      </rPr>
      <t xml:space="preserve">点</t>
    </r>
    <r>
      <rPr>
        <sz val="10"/>
        <rFont val="Arial"/>
        <family val="2"/>
      </rPr>
      <t xml:space="preserve">01</t>
    </r>
    <r>
      <rPr>
        <sz val="10"/>
        <rFont val="宋体"/>
        <family val="0"/>
        <charset val="134"/>
      </rPr>
      <t xml:space="preserve">分电话回复来电人，来电人表示已知晓后挂断电话，为确保来电人知晓政策，故我单位再次通过短信形式告知来电人办理结果。</t>
    </r>
    <r>
      <rPr>
        <sz val="10"/>
        <rFont val="Arial"/>
        <family val="2"/>
      </rPr>
      <t xml:space="preserve">
</t>
    </r>
    <r>
      <rPr>
        <sz val="10"/>
        <rFont val="宋体"/>
        <family val="0"/>
        <charset val="134"/>
      </rPr>
      <t xml:space="preserve">办理人：王跃，鸿运承物业管理中心凌家庙分中心，职务：一般管理；</t>
    </r>
    <r>
      <rPr>
        <sz val="10"/>
        <rFont val="Arial"/>
        <family val="2"/>
      </rPr>
      <t xml:space="preserve">
</t>
    </r>
    <r>
      <rPr>
        <sz val="10"/>
        <rFont val="宋体"/>
        <family val="0"/>
        <charset val="134"/>
      </rPr>
      <t xml:space="preserve">审核人：高强；部门：鸿运承物业管理中心人力资源部；职务：中级管理。</t>
    </r>
  </si>
  <si>
    <r>
      <rPr>
        <sz val="10"/>
        <rFont val="宋体"/>
        <family val="0"/>
        <charset val="134"/>
      </rPr>
      <t xml:space="preserve">接到诉求后，于</t>
    </r>
    <r>
      <rPr>
        <sz val="10"/>
        <rFont val="Arial"/>
        <family val="2"/>
      </rPr>
      <t xml:space="preserve">2025</t>
    </r>
    <r>
      <rPr>
        <sz val="10"/>
        <rFont val="宋体"/>
        <family val="0"/>
        <charset val="134"/>
      </rPr>
      <t xml:space="preserve">年</t>
    </r>
    <r>
      <rPr>
        <sz val="10"/>
        <rFont val="Arial"/>
        <family val="2"/>
      </rPr>
      <t xml:space="preserve">12</t>
    </r>
    <r>
      <rPr>
        <sz val="10"/>
        <rFont val="宋体"/>
        <family val="0"/>
        <charset val="134"/>
      </rPr>
      <t xml:space="preserve">月</t>
    </r>
    <r>
      <rPr>
        <sz val="10"/>
        <rFont val="Arial"/>
        <family val="2"/>
      </rPr>
      <t xml:space="preserve">25</t>
    </r>
    <r>
      <rPr>
        <sz val="10"/>
        <rFont val="宋体"/>
        <family val="0"/>
        <charset val="134"/>
      </rPr>
      <t xml:space="preserve">日</t>
    </r>
    <r>
      <rPr>
        <sz val="10"/>
        <rFont val="Arial"/>
        <family val="2"/>
      </rPr>
      <t xml:space="preserve">10</t>
    </r>
    <r>
      <rPr>
        <sz val="10"/>
        <rFont val="宋体"/>
        <family val="0"/>
        <charset val="134"/>
      </rPr>
      <t xml:space="preserve">点</t>
    </r>
    <r>
      <rPr>
        <sz val="10"/>
        <rFont val="Arial"/>
        <family val="2"/>
      </rPr>
      <t xml:space="preserve">01</t>
    </r>
    <r>
      <rPr>
        <sz val="10"/>
        <rFont val="宋体"/>
        <family val="0"/>
        <charset val="134"/>
      </rPr>
      <t xml:space="preserve">分电话回复来电人，来电人表示已知晓后挂断电话，为确保来电人知晓政策，故我单位再次通过短信形式告知来电人办理结果。</t>
    </r>
  </si>
  <si>
    <r>
      <rPr>
        <sz val="10"/>
        <rFont val="宋体"/>
        <family val="0"/>
        <charset val="134"/>
      </rPr>
      <t xml:space="preserve">经核实，与来电人所述情况存在出入。来电人姜长明为我单位凌家庙分中心职工，其此前并未转岗，不涉及来电人所述的恶意调岗问题。本次企业改革是根据《鸿运承物业管理中心综合站务员优化配置改革工作实施方案》、《鸿运承物业管理中心综合站务员</t>
    </r>
    <r>
      <rPr>
        <sz val="10"/>
        <rFont val="Arial"/>
        <family val="2"/>
      </rPr>
      <t xml:space="preserve">A</t>
    </r>
    <r>
      <rPr>
        <sz val="10"/>
        <rFont val="宋体"/>
        <family val="0"/>
        <charset val="134"/>
      </rPr>
      <t xml:space="preserve">岗管理规定（试行）》等制度文件开展，我单位为落选的原综</t>
    </r>
    <r>
      <rPr>
        <sz val="10"/>
        <rFont val="Arial"/>
        <family val="2"/>
      </rPr>
      <t xml:space="preserve">A</t>
    </r>
    <r>
      <rPr>
        <sz val="10"/>
        <rFont val="宋体"/>
        <family val="0"/>
        <charset val="134"/>
      </rPr>
      <t xml:space="preserve">人员提供</t>
    </r>
    <r>
      <rPr>
        <sz val="10"/>
        <rFont val="Arial"/>
        <family val="2"/>
      </rPr>
      <t xml:space="preserve">4</t>
    </r>
    <r>
      <rPr>
        <sz val="10"/>
        <rFont val="宋体"/>
        <family val="0"/>
        <charset val="134"/>
      </rPr>
      <t xml:space="preserve">类转岗安置方案。此前我单位凌家庙分中心于</t>
    </r>
    <r>
      <rPr>
        <sz val="10"/>
        <rFont val="Arial"/>
        <family val="2"/>
      </rPr>
      <t xml:space="preserve">2025</t>
    </r>
    <r>
      <rPr>
        <sz val="10"/>
        <rFont val="宋体"/>
        <family val="0"/>
        <charset val="134"/>
      </rPr>
      <t xml:space="preserve">年</t>
    </r>
    <r>
      <rPr>
        <sz val="10"/>
        <rFont val="Arial"/>
        <family val="2"/>
      </rPr>
      <t xml:space="preserve">11</t>
    </r>
    <r>
      <rPr>
        <sz val="10"/>
        <rFont val="宋体"/>
        <family val="0"/>
        <charset val="134"/>
      </rPr>
      <t xml:space="preserve">月</t>
    </r>
    <r>
      <rPr>
        <sz val="10"/>
        <rFont val="Arial"/>
        <family val="2"/>
      </rPr>
      <t xml:space="preserve">27</t>
    </r>
    <r>
      <rPr>
        <sz val="10"/>
        <rFont val="宋体"/>
        <family val="0"/>
        <charset val="134"/>
      </rPr>
      <t xml:space="preserve">日、</t>
    </r>
    <r>
      <rPr>
        <sz val="10"/>
        <rFont val="Arial"/>
        <family val="2"/>
      </rPr>
      <t xml:space="preserve">12</t>
    </r>
    <r>
      <rPr>
        <sz val="10"/>
        <rFont val="宋体"/>
        <family val="0"/>
        <charset val="134"/>
      </rPr>
      <t xml:space="preserve">月</t>
    </r>
    <r>
      <rPr>
        <sz val="10"/>
        <rFont val="Arial"/>
        <family val="2"/>
      </rPr>
      <t xml:space="preserve">11</t>
    </r>
    <r>
      <rPr>
        <sz val="10"/>
        <rFont val="宋体"/>
        <family val="0"/>
        <charset val="134"/>
      </rPr>
      <t xml:space="preserve">日以及</t>
    </r>
    <r>
      <rPr>
        <sz val="10"/>
        <rFont val="Arial"/>
        <family val="2"/>
      </rPr>
      <t xml:space="preserve">22</t>
    </r>
    <r>
      <rPr>
        <sz val="10"/>
        <rFont val="宋体"/>
        <family val="0"/>
        <charset val="134"/>
      </rPr>
      <t xml:space="preserve">日多次与来电人进行面对面的沟通，来电人均表示坚决拒绝调整</t>
    </r>
    <r>
      <rPr>
        <sz val="10"/>
        <rFont val="Arial"/>
        <family val="2"/>
      </rPr>
      <t xml:space="preserve">A</t>
    </r>
    <r>
      <rPr>
        <sz val="10"/>
        <rFont val="宋体"/>
        <family val="0"/>
        <charset val="134"/>
      </rPr>
      <t xml:space="preserve">岗安置工作。</t>
    </r>
    <r>
      <rPr>
        <sz val="10"/>
        <rFont val="Arial"/>
        <family val="2"/>
      </rPr>
      <t xml:space="preserve">
</t>
    </r>
    <r>
      <rPr>
        <sz val="10"/>
        <rFont val="宋体"/>
        <family val="0"/>
        <charset val="134"/>
      </rPr>
      <t xml:space="preserve">接到诉求后，于</t>
    </r>
    <r>
      <rPr>
        <sz val="10"/>
        <rFont val="Arial"/>
        <family val="2"/>
      </rPr>
      <t xml:space="preserve">2025</t>
    </r>
    <r>
      <rPr>
        <sz val="10"/>
        <rFont val="宋体"/>
        <family val="0"/>
        <charset val="134"/>
      </rPr>
      <t xml:space="preserve">年</t>
    </r>
    <r>
      <rPr>
        <sz val="10"/>
        <rFont val="Arial"/>
        <family val="2"/>
      </rPr>
      <t xml:space="preserve">12</t>
    </r>
    <r>
      <rPr>
        <sz val="10"/>
        <rFont val="宋体"/>
        <family val="0"/>
        <charset val="134"/>
      </rPr>
      <t xml:space="preserve">月</t>
    </r>
    <r>
      <rPr>
        <sz val="10"/>
        <rFont val="Arial"/>
        <family val="2"/>
      </rPr>
      <t xml:space="preserve">25</t>
    </r>
    <r>
      <rPr>
        <sz val="10"/>
        <rFont val="宋体"/>
        <family val="0"/>
        <charset val="134"/>
      </rPr>
      <t xml:space="preserve">日</t>
    </r>
    <r>
      <rPr>
        <sz val="10"/>
        <rFont val="Arial"/>
        <family val="2"/>
      </rPr>
      <t xml:space="preserve">10</t>
    </r>
    <r>
      <rPr>
        <sz val="10"/>
        <rFont val="宋体"/>
        <family val="0"/>
        <charset val="134"/>
      </rPr>
      <t xml:space="preserve">点</t>
    </r>
    <r>
      <rPr>
        <sz val="10"/>
        <rFont val="Arial"/>
        <family val="2"/>
      </rPr>
      <t xml:space="preserve">01</t>
    </r>
    <r>
      <rPr>
        <sz val="10"/>
        <rFont val="宋体"/>
        <family val="0"/>
        <charset val="134"/>
      </rPr>
      <t xml:space="preserve">分电话回复来电人，来电人表示已知晓后挂断电话，为确保来电人知晓政策，故我单位再次通过短信形式告知来电人办理结果。</t>
    </r>
  </si>
  <si>
    <t xml:space="preserve">2025-12-22 11:03:19</t>
  </si>
  <si>
    <r>
      <rPr>
        <sz val="11"/>
        <color rgb="FF000000"/>
        <rFont val="宋体"/>
        <family val="0"/>
        <charset val="134"/>
      </rPr>
      <t xml:space="preserve">劳动人员调配及薪酬
（综</t>
    </r>
    <r>
      <rPr>
        <sz val="11"/>
        <color rgb="FF000000"/>
        <rFont val="宋体"/>
        <family val="0"/>
      </rPr>
      <t xml:space="preserve">A</t>
    </r>
    <r>
      <rPr>
        <sz val="11"/>
        <color rgb="FF000000"/>
        <rFont val="宋体"/>
        <family val="0"/>
        <charset val="134"/>
      </rPr>
      <t xml:space="preserve">岗调整）
多渠道同人同诉</t>
    </r>
  </si>
  <si>
    <r>
      <rPr>
        <sz val="11"/>
        <color rgb="FF000000"/>
        <rFont val="宋体"/>
        <family val="0"/>
        <charset val="134"/>
      </rPr>
      <t xml:space="preserve">综</t>
    </r>
    <r>
      <rPr>
        <sz val="11"/>
        <color rgb="FF000000"/>
        <rFont val="宋体"/>
        <family val="0"/>
      </rPr>
      <t xml:space="preserve">A</t>
    </r>
    <r>
      <rPr>
        <sz val="11"/>
        <color rgb="FF000000"/>
        <rFont val="宋体"/>
        <family val="0"/>
        <charset val="134"/>
      </rPr>
      <t xml:space="preserve">公开招聘，针对政策条件不认可。（同人同诉多渠道）：</t>
    </r>
    <r>
      <rPr>
        <sz val="11"/>
        <color rgb="FF000000"/>
        <rFont val="宋体"/>
        <family val="0"/>
      </rPr>
      <t xml:space="preserve">GJ-PHONE-20251222-0767</t>
    </r>
    <r>
      <rPr>
        <sz val="11"/>
        <color rgb="FF000000"/>
        <rFont val="宋体"/>
        <family val="0"/>
        <charset val="134"/>
      </rPr>
      <t xml:space="preserve">、热线</t>
    </r>
    <r>
      <rPr>
        <sz val="11"/>
        <color rgb="FF000000"/>
        <rFont val="宋体"/>
        <family val="0"/>
      </rPr>
      <t xml:space="preserve">-251222-022648</t>
    </r>
  </si>
  <si>
    <r>
      <rPr>
        <sz val="10"/>
        <rFont val="宋体"/>
        <family val="0"/>
        <charset val="134"/>
      </rPr>
      <t xml:space="preserve">热线</t>
    </r>
    <r>
      <rPr>
        <sz val="10"/>
        <rFont val="Arial"/>
        <family val="2"/>
      </rPr>
      <t xml:space="preserve">-251222-060978</t>
    </r>
    <r>
      <rPr>
        <sz val="10"/>
        <rFont val="宋体"/>
        <family val="0"/>
        <charset val="134"/>
      </rPr>
      <t xml:space="preserve">（</t>
    </r>
    <r>
      <rPr>
        <sz val="10"/>
        <rFont val="Arial"/>
        <family val="2"/>
      </rPr>
      <t xml:space="preserve">1</t>
    </r>
    <r>
      <rPr>
        <sz val="10"/>
        <rFont val="宋体"/>
        <family val="0"/>
        <charset val="134"/>
      </rPr>
      <t xml:space="preserve">个附件）</t>
    </r>
  </si>
  <si>
    <t xml:space="preserve">2025-12-22 17:13:13</t>
  </si>
  <si>
    <t xml:space="preserve">2025-12-22 17:21:15</t>
  </si>
  <si>
    <t xml:space="preserve">2025-12-22 17:25:24</t>
  </si>
  <si>
    <t xml:space="preserve">何威涛女士</t>
  </si>
  <si>
    <r>
      <rPr>
        <sz val="10"/>
        <rFont val="宋体"/>
        <family val="0"/>
        <charset val="134"/>
      </rPr>
      <t xml:space="preserve">手机</t>
    </r>
    <r>
      <rPr>
        <sz val="10"/>
        <rFont val="Arial"/>
        <family val="2"/>
      </rPr>
      <t xml:space="preserve">,13520598546;</t>
    </r>
  </si>
  <si>
    <r>
      <rPr>
        <sz val="10"/>
        <rFont val="宋体"/>
        <family val="0"/>
        <charset val="134"/>
      </rPr>
      <t xml:space="preserve">市民反映，自己是肢体四级残疾人，一直在北京公交集团鸿运承物业九龙分中心工作，属于北京公交集团有限公司，今年</t>
    </r>
    <r>
      <rPr>
        <sz val="10"/>
        <rFont val="Arial"/>
        <family val="2"/>
      </rPr>
      <t xml:space="preserve">49</t>
    </r>
    <r>
      <rPr>
        <sz val="10"/>
        <rFont val="宋体"/>
        <family val="0"/>
        <charset val="134"/>
      </rPr>
      <t xml:space="preserve">岁，是综合站务</t>
    </r>
    <r>
      <rPr>
        <sz val="10"/>
        <rFont val="Arial"/>
        <family val="2"/>
      </rPr>
      <t xml:space="preserve">A</t>
    </r>
    <r>
      <rPr>
        <sz val="10"/>
        <rFont val="宋体"/>
        <family val="0"/>
        <charset val="134"/>
      </rPr>
      <t xml:space="preserve">岗，还有不到</t>
    </r>
    <r>
      <rPr>
        <sz val="10"/>
        <rFont val="Arial"/>
        <family val="2"/>
      </rPr>
      <t xml:space="preserve">1</t>
    </r>
    <r>
      <rPr>
        <sz val="10"/>
        <rFont val="宋体"/>
        <family val="0"/>
        <charset val="134"/>
      </rPr>
      <t xml:space="preserve">年退休，之前因自己学历不够单位不让自己报名乘务巡查员，现在告知从</t>
    </r>
    <r>
      <rPr>
        <sz val="10"/>
        <rFont val="Arial"/>
        <family val="2"/>
      </rPr>
      <t xml:space="preserve">1</t>
    </r>
    <r>
      <rPr>
        <sz val="10"/>
        <rFont val="宋体"/>
        <family val="0"/>
        <charset val="134"/>
      </rPr>
      <t xml:space="preserve">月</t>
    </r>
    <r>
      <rPr>
        <sz val="10"/>
        <rFont val="Arial"/>
        <family val="2"/>
      </rPr>
      <t xml:space="preserve">15</t>
    </r>
    <r>
      <rPr>
        <sz val="10"/>
        <rFont val="宋体"/>
        <family val="0"/>
        <charset val="134"/>
      </rPr>
      <t xml:space="preserve">日起将对自己执行</t>
    </r>
    <r>
      <rPr>
        <sz val="10"/>
        <rFont val="Arial"/>
        <family val="2"/>
      </rPr>
      <t xml:space="preserve">C</t>
    </r>
    <r>
      <rPr>
        <sz val="10"/>
        <rFont val="宋体"/>
        <family val="0"/>
        <charset val="134"/>
      </rPr>
      <t xml:space="preserve">岗工资，直降</t>
    </r>
    <r>
      <rPr>
        <sz val="10"/>
        <rFont val="Arial"/>
        <family val="2"/>
      </rPr>
      <t xml:space="preserve">2600</t>
    </r>
    <r>
      <rPr>
        <sz val="10"/>
        <rFont val="宋体"/>
        <family val="0"/>
        <charset val="134"/>
      </rPr>
      <t xml:space="preserve">元，自己同意但是没有签字，期间劳人部门及工会主席，共给自己打</t>
    </r>
    <r>
      <rPr>
        <sz val="10"/>
        <rFont val="Arial"/>
        <family val="2"/>
      </rPr>
      <t xml:space="preserve">9</t>
    </r>
    <r>
      <rPr>
        <sz val="10"/>
        <rFont val="宋体"/>
        <family val="0"/>
        <charset val="134"/>
      </rPr>
      <t xml:space="preserve">次电话及三次面谈，导致自己精神压力大现在患有焦虑症，姓名：何威涛， 希望单位不要再因此事联系自己，给自己造成精神压力导致病情加重，来电反映希望单位领导不要再给自己施加压力导致病情加重。注：另一问题见热线</t>
    </r>
    <r>
      <rPr>
        <sz val="10"/>
        <rFont val="Arial"/>
        <family val="2"/>
      </rPr>
      <t xml:space="preserve">-251222-062831</t>
    </r>
  </si>
  <si>
    <t xml:space="preserve">人力资源方面其他问题</t>
  </si>
  <si>
    <t xml:space="preserve">人力资源方面补充内容</t>
  </si>
  <si>
    <t xml:space="preserve">九龙分中心</t>
  </si>
  <si>
    <t xml:space="preserve">接到职工投诉九龙分中心高度重视，立即核实情况。何威涛明春苑场站职工，按鸿运承物业管理中心综合站务员优化配置改革工作实施方案，对职工进行面对面告知。</t>
  </si>
  <si>
    <r>
      <rPr>
        <sz val="10"/>
        <rFont val="宋体"/>
        <family val="0"/>
        <charset val="134"/>
      </rPr>
      <t xml:space="preserve">对以上内容于</t>
    </r>
    <r>
      <rPr>
        <sz val="10"/>
        <rFont val="Arial"/>
        <family val="2"/>
      </rPr>
      <t xml:space="preserve">2025</t>
    </r>
    <r>
      <rPr>
        <sz val="10"/>
        <rFont val="宋体"/>
        <family val="0"/>
        <charset val="134"/>
      </rPr>
      <t xml:space="preserve">年</t>
    </r>
    <r>
      <rPr>
        <sz val="10"/>
        <rFont val="Arial"/>
        <family val="2"/>
      </rPr>
      <t xml:space="preserve">12</t>
    </r>
    <r>
      <rPr>
        <sz val="10"/>
        <rFont val="宋体"/>
        <family val="0"/>
        <charset val="134"/>
      </rPr>
      <t xml:space="preserve">月</t>
    </r>
    <r>
      <rPr>
        <sz val="10"/>
        <rFont val="Arial"/>
        <family val="2"/>
      </rPr>
      <t xml:space="preserve">23</t>
    </r>
    <r>
      <rPr>
        <sz val="10"/>
        <rFont val="宋体"/>
        <family val="0"/>
        <charset val="134"/>
      </rPr>
      <t xml:space="preserve">日下午</t>
    </r>
    <r>
      <rPr>
        <sz val="10"/>
        <rFont val="Arial"/>
        <family val="2"/>
      </rPr>
      <t xml:space="preserve">15</t>
    </r>
    <r>
      <rPr>
        <sz val="10"/>
        <rFont val="宋体"/>
        <family val="0"/>
        <charset val="134"/>
      </rPr>
      <t xml:space="preserve">点进行电话回复，对以上问题进行回复，职工表示基本满意。</t>
    </r>
  </si>
  <si>
    <r>
      <rPr>
        <sz val="10"/>
        <rFont val="宋体"/>
        <family val="0"/>
        <charset val="134"/>
      </rPr>
      <t xml:space="preserve">接到职工投诉九龙分中心高度重视，立即核实情况。何威涛明春苑场站职工，按鸿运承物业管理中心综合站务员优化配置改革工作实施方案，对职工进行面对面告知。对以上内容于</t>
    </r>
    <r>
      <rPr>
        <sz val="10"/>
        <rFont val="Arial"/>
        <family val="2"/>
      </rPr>
      <t xml:space="preserve">2025</t>
    </r>
    <r>
      <rPr>
        <sz val="10"/>
        <rFont val="宋体"/>
        <family val="0"/>
        <charset val="134"/>
      </rPr>
      <t xml:space="preserve">年</t>
    </r>
    <r>
      <rPr>
        <sz val="10"/>
        <rFont val="Arial"/>
        <family val="2"/>
      </rPr>
      <t xml:space="preserve">12</t>
    </r>
    <r>
      <rPr>
        <sz val="10"/>
        <rFont val="宋体"/>
        <family val="0"/>
        <charset val="134"/>
      </rPr>
      <t xml:space="preserve">月</t>
    </r>
    <r>
      <rPr>
        <sz val="10"/>
        <rFont val="Arial"/>
        <family val="2"/>
      </rPr>
      <t xml:space="preserve">23</t>
    </r>
    <r>
      <rPr>
        <sz val="10"/>
        <rFont val="宋体"/>
        <family val="0"/>
        <charset val="134"/>
      </rPr>
      <t xml:space="preserve">日下午</t>
    </r>
    <r>
      <rPr>
        <sz val="10"/>
        <rFont val="Arial"/>
        <family val="2"/>
      </rPr>
      <t xml:space="preserve">15</t>
    </r>
    <r>
      <rPr>
        <sz val="10"/>
        <rFont val="宋体"/>
        <family val="0"/>
        <charset val="134"/>
      </rPr>
      <t xml:space="preserve">点进行电话回复，对以上问题进行回复，职工表示基本满意。</t>
    </r>
  </si>
  <si>
    <t xml:space="preserve">2025-12-22 16:51:03</t>
  </si>
  <si>
    <t xml:space="preserve">1741937714</t>
  </si>
  <si>
    <r>
      <rPr>
        <sz val="10"/>
        <rFont val="宋体"/>
        <family val="0"/>
        <charset val="134"/>
      </rPr>
      <t xml:space="preserve">热线</t>
    </r>
    <r>
      <rPr>
        <sz val="10"/>
        <rFont val="Arial"/>
        <family val="2"/>
      </rPr>
      <t xml:space="preserve">-251223-016057</t>
    </r>
    <r>
      <rPr>
        <sz val="10"/>
        <rFont val="宋体"/>
        <family val="0"/>
        <charset val="134"/>
      </rPr>
      <t xml:space="preserve">（</t>
    </r>
    <r>
      <rPr>
        <sz val="10"/>
        <rFont val="Arial"/>
        <family val="2"/>
      </rPr>
      <t xml:space="preserve">2</t>
    </r>
    <r>
      <rPr>
        <sz val="10"/>
        <rFont val="宋体"/>
        <family val="0"/>
        <charset val="134"/>
      </rPr>
      <t xml:space="preserve">个附件）</t>
    </r>
  </si>
  <si>
    <t xml:space="preserve">2025-12-23 10:13:34</t>
  </si>
  <si>
    <t xml:space="preserve">2025-12-23 11:14:51</t>
  </si>
  <si>
    <t xml:space="preserve">2025-12-23 11:30:26</t>
  </si>
  <si>
    <r>
      <rPr>
        <sz val="10"/>
        <rFont val="宋体"/>
        <family val="0"/>
        <charset val="134"/>
      </rPr>
      <t xml:space="preserve">市民反映，市民是公交集团鸿运承物业管理中心的职工，鸿运承物业管理中心作为公交集团的下属二级单位，从</t>
    </r>
    <r>
      <rPr>
        <sz val="10"/>
        <rFont val="Arial"/>
        <family val="2"/>
      </rPr>
      <t xml:space="preserve">2022</t>
    </r>
    <r>
      <rPr>
        <sz val="10"/>
        <rFont val="宋体"/>
        <family val="0"/>
        <charset val="134"/>
      </rPr>
      <t xml:space="preserve">年</t>
    </r>
    <r>
      <rPr>
        <sz val="10"/>
        <rFont val="Arial"/>
        <family val="2"/>
      </rPr>
      <t xml:space="preserve">7</t>
    </r>
    <r>
      <rPr>
        <sz val="10"/>
        <rFont val="宋体"/>
        <family val="0"/>
        <charset val="134"/>
      </rPr>
      <t xml:space="preserve">月</t>
    </r>
    <r>
      <rPr>
        <sz val="10"/>
        <rFont val="Arial"/>
        <family val="2"/>
      </rPr>
      <t xml:space="preserve">1</t>
    </r>
    <r>
      <rPr>
        <sz val="10"/>
        <rFont val="宋体"/>
        <family val="0"/>
        <charset val="134"/>
      </rPr>
      <t xml:space="preserve">日至</t>
    </r>
    <r>
      <rPr>
        <sz val="10"/>
        <rFont val="Arial"/>
        <family val="2"/>
      </rPr>
      <t xml:space="preserve">2023</t>
    </r>
    <r>
      <rPr>
        <sz val="10"/>
        <rFont val="宋体"/>
        <family val="0"/>
        <charset val="134"/>
      </rPr>
      <t xml:space="preserve">年</t>
    </r>
    <r>
      <rPr>
        <sz val="10"/>
        <rFont val="Arial"/>
        <family val="2"/>
      </rPr>
      <t xml:space="preserve">8</t>
    </r>
    <r>
      <rPr>
        <sz val="10"/>
        <rFont val="宋体"/>
        <family val="0"/>
        <charset val="134"/>
      </rPr>
      <t xml:space="preserve">月，鸿运承物业管理中心违背北京公交集团下发的红头文件内容，违法给部分综合站务员</t>
    </r>
    <r>
      <rPr>
        <sz val="10"/>
        <rFont val="Arial"/>
        <family val="2"/>
      </rPr>
      <t xml:space="preserve">B</t>
    </r>
    <r>
      <rPr>
        <sz val="10"/>
        <rFont val="宋体"/>
        <family val="0"/>
        <charset val="134"/>
      </rPr>
      <t xml:space="preserve">岗</t>
    </r>
    <r>
      <rPr>
        <sz val="10"/>
        <rFont val="Arial"/>
        <family val="2"/>
      </rPr>
      <t xml:space="preserve">C</t>
    </r>
    <r>
      <rPr>
        <sz val="10"/>
        <rFont val="宋体"/>
        <family val="0"/>
        <charset val="134"/>
      </rPr>
      <t xml:space="preserve">岗职工转为综合站务员</t>
    </r>
    <r>
      <rPr>
        <sz val="10"/>
        <rFont val="Arial"/>
        <family val="2"/>
      </rPr>
      <t xml:space="preserve">A</t>
    </r>
    <r>
      <rPr>
        <sz val="10"/>
        <rFont val="宋体"/>
        <family val="0"/>
        <charset val="134"/>
      </rPr>
      <t xml:space="preserve">岗，这些转岗人员并没有履行集团公司下发红头文件的综合站务员</t>
    </r>
    <r>
      <rPr>
        <sz val="10"/>
        <rFont val="Arial"/>
        <family val="2"/>
      </rPr>
      <t xml:space="preserve">A</t>
    </r>
    <r>
      <rPr>
        <sz val="10"/>
        <rFont val="宋体"/>
        <family val="0"/>
        <charset val="134"/>
      </rPr>
      <t xml:space="preserve">岗岗位职责等内容，直接目的是为了追求</t>
    </r>
    <r>
      <rPr>
        <sz val="10"/>
        <rFont val="Arial"/>
        <family val="2"/>
      </rPr>
      <t xml:space="preserve">A</t>
    </r>
    <r>
      <rPr>
        <sz val="10"/>
        <rFont val="宋体"/>
        <family val="0"/>
        <charset val="134"/>
      </rPr>
      <t xml:space="preserve">岗工资，这番操作直接浪费了公交集团大量资金，从而使综合站务员</t>
    </r>
    <r>
      <rPr>
        <sz val="10"/>
        <rFont val="Arial"/>
        <family val="2"/>
      </rPr>
      <t xml:space="preserve">A</t>
    </r>
    <r>
      <rPr>
        <sz val="10"/>
        <rFont val="宋体"/>
        <family val="0"/>
        <charset val="134"/>
      </rPr>
      <t xml:space="preserve">岗人员杂乱不堪，以至于综合站务员</t>
    </r>
    <r>
      <rPr>
        <sz val="10"/>
        <rFont val="Arial"/>
        <family val="2"/>
      </rPr>
      <t xml:space="preserve">A</t>
    </r>
    <r>
      <rPr>
        <sz val="10"/>
        <rFont val="宋体"/>
        <family val="0"/>
        <charset val="134"/>
      </rPr>
      <t xml:space="preserve">岗人员称呼多样，如老综</t>
    </r>
    <r>
      <rPr>
        <sz val="10"/>
        <rFont val="Arial"/>
        <family val="2"/>
      </rPr>
      <t xml:space="preserve">A</t>
    </r>
    <r>
      <rPr>
        <sz val="10"/>
        <rFont val="宋体"/>
        <family val="0"/>
        <charset val="134"/>
      </rPr>
      <t xml:space="preserve">，旧综</t>
    </r>
    <r>
      <rPr>
        <sz val="10"/>
        <rFont val="Arial"/>
        <family val="2"/>
      </rPr>
      <t xml:space="preserve">A</t>
    </r>
    <r>
      <rPr>
        <sz val="10"/>
        <rFont val="宋体"/>
        <family val="0"/>
        <charset val="134"/>
      </rPr>
      <t xml:space="preserve">，原综</t>
    </r>
    <r>
      <rPr>
        <sz val="10"/>
        <rFont val="Arial"/>
        <family val="2"/>
      </rPr>
      <t xml:space="preserve">A</t>
    </r>
    <r>
      <rPr>
        <sz val="10"/>
        <rFont val="宋体"/>
        <family val="0"/>
        <charset val="134"/>
      </rPr>
      <t xml:space="preserve">，后转综</t>
    </r>
    <r>
      <rPr>
        <sz val="10"/>
        <rFont val="Arial"/>
        <family val="2"/>
      </rPr>
      <t xml:space="preserve">A</t>
    </r>
    <r>
      <rPr>
        <sz val="10"/>
        <rFont val="宋体"/>
        <family val="0"/>
        <charset val="134"/>
      </rPr>
      <t xml:space="preserve">，现在又弄出新综</t>
    </r>
    <r>
      <rPr>
        <sz val="10"/>
        <rFont val="Arial"/>
        <family val="2"/>
      </rPr>
      <t xml:space="preserve">A</t>
    </r>
    <r>
      <rPr>
        <sz val="10"/>
        <rFont val="宋体"/>
        <family val="0"/>
        <charset val="134"/>
      </rPr>
      <t xml:space="preserve">，从今年</t>
    </r>
    <r>
      <rPr>
        <sz val="10"/>
        <rFont val="Arial"/>
        <family val="2"/>
      </rPr>
      <t xml:space="preserve">3</t>
    </r>
    <r>
      <rPr>
        <sz val="10"/>
        <rFont val="宋体"/>
        <family val="0"/>
        <charset val="134"/>
      </rPr>
      <t xml:space="preserve">月份开始，鸿运承在没有任何集团下发文件的前提下，把违规转岗的</t>
    </r>
    <r>
      <rPr>
        <sz val="10"/>
        <rFont val="Arial"/>
        <family val="2"/>
      </rPr>
      <t xml:space="preserve">A</t>
    </r>
    <r>
      <rPr>
        <sz val="10"/>
        <rFont val="宋体"/>
        <family val="0"/>
        <charset val="134"/>
      </rPr>
      <t xml:space="preserve">岗职工保护起来，反而针对性给受红头文件保护的职工恶意调岗，共进行三次恶意调岗，性质特别恶劣，致使被针对职工，身心收到严重创伤，</t>
    </r>
    <r>
      <rPr>
        <sz val="10"/>
        <rFont val="Arial"/>
        <family val="2"/>
      </rPr>
      <t xml:space="preserve">11</t>
    </r>
    <r>
      <rPr>
        <sz val="10"/>
        <rFont val="宋体"/>
        <family val="0"/>
        <charset val="134"/>
      </rPr>
      <t xml:space="preserve">月</t>
    </r>
    <r>
      <rPr>
        <sz val="10"/>
        <rFont val="Arial"/>
        <family val="2"/>
      </rPr>
      <t xml:space="preserve">27</t>
    </r>
    <r>
      <rPr>
        <sz val="10"/>
        <rFont val="宋体"/>
        <family val="0"/>
        <charset val="134"/>
      </rPr>
      <t xml:space="preserve">日鸿运承人力资源部经理和工会主席，都承认此次改革是在没有集团公司相关书面文件前提下进行的，在我们坚持一切以劳动法为根基的基础上，他们承诺去和集团领导协商获取有效文件，并且还承诺一定会给职工明确答复，有录音为证，但现在在没有任何答复的前提下，</t>
    </r>
    <r>
      <rPr>
        <sz val="10"/>
        <rFont val="Arial"/>
        <family val="2"/>
      </rPr>
      <t xml:space="preserve">12</t>
    </r>
    <r>
      <rPr>
        <sz val="10"/>
        <rFont val="宋体"/>
        <family val="0"/>
        <charset val="134"/>
      </rPr>
      <t xml:space="preserve">月</t>
    </r>
    <r>
      <rPr>
        <sz val="10"/>
        <rFont val="Arial"/>
        <family val="2"/>
      </rPr>
      <t xml:space="preserve">26</t>
    </r>
    <r>
      <rPr>
        <sz val="10"/>
        <rFont val="宋体"/>
        <family val="0"/>
        <charset val="134"/>
      </rPr>
      <t xml:space="preserve">日已经停止排班，已下发排班表，我们职工真心不明白，身为下属二级单位领导，身为共产党干部，怎么会做出霸权主义的事情，敬请北京公交集团相关领导给予职工明确回复，职工姓名：胡亚静，自己来到了公交集团，但没有公交集团的人员来处理问题，来电反映敬请北京公交集团相关领导给予职工明确回复的问题。</t>
    </r>
  </si>
  <si>
    <t xml:space="preserve">2025-12-30 23:59:59</t>
  </si>
  <si>
    <t xml:space="preserve">2025-12-28 08:59:59</t>
  </si>
  <si>
    <t xml:space="preserve">2025-12-23 10:11:21</t>
  </si>
  <si>
    <r>
      <rPr>
        <sz val="11"/>
        <color rgb="FF000000"/>
        <rFont val="宋体"/>
        <family val="0"/>
        <charset val="134"/>
      </rPr>
      <t xml:space="preserve">劳动人员调配及薪酬
（公开选聘综</t>
    </r>
    <r>
      <rPr>
        <sz val="11"/>
        <color rgb="FF000000"/>
        <rFont val="宋体"/>
        <family val="0"/>
      </rPr>
      <t xml:space="preserve">A</t>
    </r>
    <r>
      <rPr>
        <sz val="11"/>
        <color rgb="FF000000"/>
        <rFont val="宋体"/>
        <family val="0"/>
        <charset val="134"/>
      </rPr>
      <t xml:space="preserve">岗</t>
    </r>
    <r>
      <rPr>
        <sz val="11"/>
        <color rgb="FF000000"/>
        <rFont val="宋体"/>
        <family val="0"/>
      </rPr>
      <t xml:space="preserve">-</t>
    </r>
    <r>
      <rPr>
        <sz val="11"/>
        <color rgb="FF000000"/>
        <rFont val="宋体"/>
        <family val="0"/>
        <charset val="134"/>
      </rPr>
      <t xml:space="preserve">学历问题）
多渠道同人同诉 多次</t>
    </r>
  </si>
  <si>
    <r>
      <rPr>
        <sz val="11"/>
        <color rgb="FF000000"/>
        <rFont val="宋体"/>
        <family val="0"/>
        <charset val="134"/>
      </rPr>
      <t xml:space="preserve">综</t>
    </r>
    <r>
      <rPr>
        <sz val="11"/>
        <color rgb="FF000000"/>
        <rFont val="宋体"/>
        <family val="0"/>
      </rPr>
      <t xml:space="preserve">A</t>
    </r>
    <r>
      <rPr>
        <sz val="11"/>
        <color rgb="FF000000"/>
        <rFont val="宋体"/>
        <family val="0"/>
        <charset val="134"/>
      </rPr>
      <t xml:space="preserve">公开招聘，针对政策条件不认可。（同人同诉）：热线</t>
    </r>
    <r>
      <rPr>
        <sz val="11"/>
        <color rgb="FF000000"/>
        <rFont val="宋体"/>
        <family val="0"/>
      </rPr>
      <t xml:space="preserve">-250611-039775</t>
    </r>
    <r>
      <rPr>
        <sz val="11"/>
        <color rgb="FF000000"/>
        <rFont val="宋体"/>
        <family val="0"/>
        <charset val="134"/>
      </rPr>
      <t xml:space="preserve">、热线</t>
    </r>
    <r>
      <rPr>
        <sz val="11"/>
        <color rgb="FF000000"/>
        <rFont val="宋体"/>
        <family val="0"/>
      </rPr>
      <t xml:space="preserve">-250611-059472-1</t>
    </r>
    <r>
      <rPr>
        <sz val="11"/>
        <color rgb="FF000000"/>
        <rFont val="宋体"/>
        <family val="0"/>
        <charset val="134"/>
      </rPr>
      <t xml:space="preserve">、热线</t>
    </r>
    <r>
      <rPr>
        <sz val="11"/>
        <color rgb="FF000000"/>
        <rFont val="宋体"/>
        <family val="0"/>
      </rPr>
      <t xml:space="preserve">-250618-048072-1</t>
    </r>
    <r>
      <rPr>
        <sz val="11"/>
        <color rgb="FF000000"/>
        <rFont val="宋体"/>
        <family val="0"/>
        <charset val="134"/>
      </rPr>
      <t xml:space="preserve">、热线</t>
    </r>
    <r>
      <rPr>
        <sz val="11"/>
        <color rgb="FF000000"/>
        <rFont val="宋体"/>
        <family val="0"/>
      </rPr>
      <t xml:space="preserve">-250708-035022</t>
    </r>
    <r>
      <rPr>
        <sz val="11"/>
        <color rgb="FF000000"/>
        <rFont val="宋体"/>
        <family val="0"/>
        <charset val="134"/>
      </rPr>
      <t xml:space="preserve">、热线</t>
    </r>
    <r>
      <rPr>
        <sz val="11"/>
        <color rgb="FF000000"/>
        <rFont val="宋体"/>
        <family val="0"/>
      </rPr>
      <t xml:space="preserve">-251222-018664</t>
    </r>
    <r>
      <rPr>
        <sz val="11"/>
        <color rgb="FF000000"/>
        <rFont val="宋体"/>
        <family val="0"/>
        <charset val="134"/>
      </rPr>
      <t xml:space="preserve">、热线</t>
    </r>
    <r>
      <rPr>
        <sz val="11"/>
        <color rgb="FF000000"/>
        <rFont val="宋体"/>
        <family val="0"/>
      </rPr>
      <t xml:space="preserve">-251223-016057</t>
    </r>
  </si>
  <si>
    <r>
      <rPr>
        <sz val="10"/>
        <rFont val="宋体"/>
        <family val="0"/>
        <charset val="134"/>
      </rPr>
      <t xml:space="preserve">网络</t>
    </r>
    <r>
      <rPr>
        <sz val="10"/>
        <rFont val="Arial"/>
        <family val="2"/>
      </rPr>
      <t xml:space="preserve">-251223-037876</t>
    </r>
    <r>
      <rPr>
        <sz val="10"/>
        <rFont val="宋体"/>
        <family val="0"/>
        <charset val="134"/>
      </rPr>
      <t xml:space="preserve">（</t>
    </r>
    <r>
      <rPr>
        <sz val="10"/>
        <rFont val="Arial"/>
        <family val="2"/>
      </rPr>
      <t xml:space="preserve">2</t>
    </r>
    <r>
      <rPr>
        <sz val="10"/>
        <rFont val="宋体"/>
        <family val="0"/>
        <charset val="134"/>
      </rPr>
      <t xml:space="preserve">个附件）</t>
    </r>
  </si>
  <si>
    <t xml:space="preserve">2025-12-23 14:06:32</t>
  </si>
  <si>
    <t xml:space="preserve">2025-12-23 14:10:21</t>
  </si>
  <si>
    <t xml:space="preserve">2025-12-23 14:27:48</t>
  </si>
  <si>
    <r>
      <rPr>
        <sz val="10"/>
        <rFont val="宋体"/>
        <family val="0"/>
        <charset val="134"/>
      </rPr>
      <t xml:space="preserve"> 工单来源：微信服务号，此工单内容为网民留言时填写的标题及原文。 </t>
    </r>
    <r>
      <rPr>
        <sz val="10"/>
        <rFont val="Arial"/>
        <family val="2"/>
      </rPr>
      <t xml:space="preserve">============================= </t>
    </r>
    <r>
      <rPr>
        <sz val="10"/>
        <rFont val="宋体"/>
        <family val="0"/>
        <charset val="134"/>
      </rPr>
      <t xml:space="preserve">留言标题：北京公交鸿运承物业管理有限公司不合理调岗降薪的投诉信留言原文： 尊敬的北京公共交通控股集团有限公司领导： 您好！ 我是贵公司下属北京公交鸿运承物业管理有限公司一名老员工的家属，怀着无奈与失望的心情，向您反映公司针对我爱人的不合理调岗降薪问题。 一、员工基本情况与工作履历 我爱人在公交系统工作长达</t>
    </r>
    <r>
      <rPr>
        <sz val="10"/>
        <rFont val="Arial"/>
        <family val="2"/>
      </rPr>
      <t xml:space="preserve">31</t>
    </r>
    <r>
      <rPr>
        <sz val="10"/>
        <rFont val="宋体"/>
        <family val="0"/>
        <charset val="134"/>
      </rPr>
      <t xml:space="preserve">年，其中在运营一线担任调度员</t>
    </r>
    <r>
      <rPr>
        <sz val="10"/>
        <rFont val="Arial"/>
        <family val="2"/>
      </rPr>
      <t xml:space="preserve">20</t>
    </r>
    <r>
      <rPr>
        <sz val="10"/>
        <rFont val="宋体"/>
        <family val="0"/>
        <charset val="134"/>
      </rPr>
      <t xml:space="preserve">多年，积累了丰富管理经验与业务能力。</t>
    </r>
    <r>
      <rPr>
        <sz val="10"/>
        <rFont val="Arial"/>
        <family val="2"/>
      </rPr>
      <t xml:space="preserve">2022</t>
    </r>
    <r>
      <rPr>
        <sz val="10"/>
        <rFont val="宋体"/>
        <family val="0"/>
        <charset val="134"/>
      </rPr>
      <t xml:space="preserve">年转岗至北京公交鸿运承物业管理有限公司，任综合站务员</t>
    </r>
    <r>
      <rPr>
        <sz val="10"/>
        <rFont val="Arial"/>
        <family val="2"/>
      </rPr>
      <t xml:space="preserve">A</t>
    </r>
    <r>
      <rPr>
        <sz val="10"/>
        <rFont val="宋体"/>
        <family val="0"/>
        <charset val="134"/>
      </rPr>
      <t xml:space="preserve">岗，至今已稳定工作</t>
    </r>
    <r>
      <rPr>
        <sz val="10"/>
        <rFont val="Arial"/>
        <family val="2"/>
      </rPr>
      <t xml:space="preserve">3</t>
    </r>
    <r>
      <rPr>
        <sz val="10"/>
        <rFont val="宋体"/>
        <family val="0"/>
        <charset val="134"/>
      </rPr>
      <t xml:space="preserve">年。 二、投诉事由 （一）不合理的“岗变薪变”与学历歧视 </t>
    </r>
    <r>
      <rPr>
        <sz val="10"/>
        <rFont val="Arial"/>
        <family val="2"/>
      </rPr>
      <t xml:space="preserve">1. </t>
    </r>
    <r>
      <rPr>
        <sz val="10"/>
        <rFont val="宋体"/>
        <family val="0"/>
        <charset val="134"/>
      </rPr>
      <t xml:space="preserve">岗位实质与能力匹配：当前综合站务员</t>
    </r>
    <r>
      <rPr>
        <sz val="10"/>
        <rFont val="Arial"/>
        <family val="2"/>
      </rPr>
      <t xml:space="preserve">A</t>
    </r>
    <r>
      <rPr>
        <sz val="10"/>
        <rFont val="宋体"/>
        <family val="0"/>
        <charset val="134"/>
      </rPr>
      <t xml:space="preserve">岗的岗位职责与我爱人过去</t>
    </r>
    <r>
      <rPr>
        <sz val="10"/>
        <rFont val="Arial"/>
        <family val="2"/>
      </rPr>
      <t xml:space="preserve">3</t>
    </r>
    <r>
      <rPr>
        <sz val="10"/>
        <rFont val="宋体"/>
        <family val="0"/>
        <charset val="134"/>
      </rPr>
      <t xml:space="preserve">年从事的工作基本一致。她拥有</t>
    </r>
    <r>
      <rPr>
        <sz val="10"/>
        <rFont val="Arial"/>
        <family val="2"/>
      </rPr>
      <t xml:space="preserve">31</t>
    </r>
    <r>
      <rPr>
        <sz val="10"/>
        <rFont val="宋体"/>
        <family val="0"/>
        <charset val="134"/>
      </rPr>
      <t xml:space="preserve">年公交系统工作经验，其中包括</t>
    </r>
    <r>
      <rPr>
        <sz val="10"/>
        <rFont val="Arial"/>
        <family val="2"/>
      </rPr>
      <t xml:space="preserve">20</t>
    </r>
    <r>
      <rPr>
        <sz val="10"/>
        <rFont val="宋体"/>
        <family val="0"/>
        <charset val="134"/>
      </rPr>
      <t xml:space="preserve">多年调度经验和</t>
    </r>
    <r>
      <rPr>
        <sz val="10"/>
        <rFont val="Arial"/>
        <family val="2"/>
      </rPr>
      <t xml:space="preserve">3</t>
    </r>
    <r>
      <rPr>
        <sz val="10"/>
        <rFont val="宋体"/>
        <family val="0"/>
        <charset val="134"/>
      </rPr>
      <t xml:space="preserve">年</t>
    </r>
    <r>
      <rPr>
        <sz val="10"/>
        <rFont val="Arial"/>
        <family val="2"/>
      </rPr>
      <t xml:space="preserve">A</t>
    </r>
    <r>
      <rPr>
        <sz val="10"/>
        <rFont val="宋体"/>
        <family val="0"/>
        <charset val="134"/>
      </rPr>
      <t xml:space="preserve">岗实操经验，完全能够胜任岗位。公司此时以“学历”为由卡人，属于形式主义，忽视员工实际工作能力。​</t>
    </r>
    <r>
      <rPr>
        <sz val="10"/>
        <rFont val="Arial"/>
        <family val="2"/>
      </rPr>
      <t xml:space="preserve">2. </t>
    </r>
    <r>
      <rPr>
        <sz val="10"/>
        <rFont val="宋体"/>
        <family val="0"/>
        <charset val="134"/>
      </rPr>
      <t xml:space="preserve">临近退休缺乏人文关怀：我爱人距法定退休年龄仅剩两年多，在企业奉献大半辈子，临近退休却面临大幅降薪，这对其生活和精神造成巨大打击。公司此举违背了《劳动合同法》第四十二条规定，即“在本单位连续工作满十五年且距法定退休年龄不足五年的，用人单位不得依照本法第四十条、第四十一条的规定解除劳动合同”。虽公司未直接解除合同，但通过降薪逼迫员工离职，性质恶劣。 （二）协商过程中的不公待遇 在与公司协商过程中，公司给出的四项安置方案实为“霸王条款”： </t>
    </r>
    <r>
      <rPr>
        <sz val="10"/>
        <rFont val="Arial"/>
        <family val="2"/>
      </rPr>
      <t xml:space="preserve">1. </t>
    </r>
    <r>
      <rPr>
        <sz val="10"/>
        <rFont val="宋体"/>
        <family val="0"/>
        <charset val="134"/>
      </rPr>
      <t xml:space="preserve">转岗至综合站务员</t>
    </r>
    <r>
      <rPr>
        <sz val="10"/>
        <rFont val="Arial"/>
        <family val="2"/>
      </rPr>
      <t xml:space="preserve">C</t>
    </r>
    <r>
      <rPr>
        <sz val="10"/>
        <rFont val="宋体"/>
        <family val="0"/>
        <charset val="134"/>
      </rPr>
      <t xml:space="preserve">岗：工资从原</t>
    </r>
    <r>
      <rPr>
        <sz val="10"/>
        <rFont val="Arial"/>
        <family val="2"/>
      </rPr>
      <t xml:space="preserve">A</t>
    </r>
    <r>
      <rPr>
        <sz val="10"/>
        <rFont val="宋体"/>
        <family val="0"/>
        <charset val="134"/>
      </rPr>
      <t xml:space="preserve">岗的（岗资</t>
    </r>
    <r>
      <rPr>
        <sz val="10"/>
        <rFont val="Arial"/>
        <family val="2"/>
      </rPr>
      <t xml:space="preserve">3700 + </t>
    </r>
    <r>
      <rPr>
        <sz val="10"/>
        <rFont val="宋体"/>
        <family val="0"/>
        <charset val="134"/>
      </rPr>
      <t xml:space="preserve">绩效</t>
    </r>
    <r>
      <rPr>
        <sz val="10"/>
        <rFont val="Arial"/>
        <family val="2"/>
      </rPr>
      <t xml:space="preserve">4720</t>
    </r>
    <r>
      <rPr>
        <sz val="10"/>
        <rFont val="宋体"/>
        <family val="0"/>
        <charset val="134"/>
      </rPr>
      <t xml:space="preserve">）降至（岗资</t>
    </r>
    <r>
      <rPr>
        <sz val="10"/>
        <rFont val="Arial"/>
        <family val="2"/>
      </rPr>
      <t xml:space="preserve">3100 + </t>
    </r>
    <r>
      <rPr>
        <sz val="10"/>
        <rFont val="宋体"/>
        <family val="0"/>
        <charset val="134"/>
      </rPr>
      <t xml:space="preserve">绩效</t>
    </r>
    <r>
      <rPr>
        <sz val="10"/>
        <rFont val="Arial"/>
        <family val="2"/>
      </rPr>
      <t xml:space="preserve">2720</t>
    </r>
    <r>
      <rPr>
        <sz val="10"/>
        <rFont val="宋体"/>
        <family val="0"/>
        <charset val="134"/>
      </rPr>
      <t xml:space="preserve">），降幅超</t>
    </r>
    <r>
      <rPr>
        <sz val="10"/>
        <rFont val="Arial"/>
        <family val="2"/>
      </rPr>
      <t xml:space="preserve">30%</t>
    </r>
    <r>
      <rPr>
        <sz val="10"/>
        <rFont val="宋体"/>
        <family val="0"/>
        <charset val="134"/>
      </rPr>
      <t xml:space="preserve">，难以接受。​</t>
    </r>
    <r>
      <rPr>
        <sz val="10"/>
        <rFont val="Arial"/>
        <family val="2"/>
      </rPr>
      <t xml:space="preserve">2. </t>
    </r>
    <r>
      <rPr>
        <sz val="10"/>
        <rFont val="宋体"/>
        <family val="0"/>
        <charset val="134"/>
      </rPr>
      <t xml:space="preserve">转岗至巡检员：同样面临降薪。​</t>
    </r>
    <r>
      <rPr>
        <sz val="10"/>
        <rFont val="Arial"/>
        <family val="2"/>
      </rPr>
      <t xml:space="preserve">3. </t>
    </r>
    <r>
      <rPr>
        <sz val="10"/>
        <rFont val="宋体"/>
        <family val="0"/>
        <charset val="134"/>
      </rPr>
      <t xml:space="preserve">买断工龄。​</t>
    </r>
    <r>
      <rPr>
        <sz val="10"/>
        <rFont val="Arial"/>
        <family val="2"/>
      </rPr>
      <t xml:space="preserve">4. **</t>
    </r>
    <r>
      <rPr>
        <sz val="10"/>
        <rFont val="宋体"/>
        <family val="0"/>
        <charset val="134"/>
      </rPr>
      <t xml:space="preserve">如不选择以上方案，则视为“下岗代工”。 因我爱人拒绝签字同意不合理降薪，公司相关人员频繁“约谈”，严重干扰其正常工作和生活，导致她精神压力巨大，身心状态极差。在录音中也可明确听到，我爱人明确表示不同意，但公司人员却歪曲事实，称其同意签字认可，这种行为极其不妥。 （三）内部反映无果 此前，我们已向北京公交鸿运承物业管理有限公司反映该问题，希望公司能重视员工权益，合理解决调岗降薪事宜。然而，公司反馈称其做法合理，并未对不合理之处进行纠正，这让我们深感失望。我们认为公司未能充分考虑员工实际情况和合法权益，处理方式有失公正。 三、诉求 综上所述，恳请贵集团： </t>
    </r>
    <r>
      <rPr>
        <sz val="10"/>
        <rFont val="Arial"/>
        <family val="2"/>
      </rPr>
      <t xml:space="preserve">1. </t>
    </r>
    <r>
      <rPr>
        <sz val="10"/>
        <rFont val="宋体"/>
        <family val="0"/>
        <charset val="134"/>
      </rPr>
      <t xml:space="preserve">立即停止下属公司针对老员工的不合理调岗降薪行为，尊重我爱人</t>
    </r>
    <r>
      <rPr>
        <sz val="10"/>
        <rFont val="Arial"/>
        <family val="2"/>
      </rPr>
      <t xml:space="preserve">31</t>
    </r>
    <r>
      <rPr>
        <sz val="10"/>
        <rFont val="宋体"/>
        <family val="0"/>
        <charset val="134"/>
      </rPr>
      <t xml:space="preserve">年的工作贡献和实际业务能力。​</t>
    </r>
    <r>
      <rPr>
        <sz val="10"/>
        <rFont val="Arial"/>
        <family val="2"/>
      </rPr>
      <t xml:space="preserve">2. </t>
    </r>
    <r>
      <rPr>
        <sz val="10"/>
        <rFont val="宋体"/>
        <family val="0"/>
        <charset val="134"/>
      </rPr>
      <t xml:space="preserve">督促北京公交鸿运承物业管理有限公司维持我爱人目前的综合站务员</t>
    </r>
    <r>
      <rPr>
        <sz val="10"/>
        <rFont val="Arial"/>
        <family val="2"/>
      </rPr>
      <t xml:space="preserve">A</t>
    </r>
    <r>
      <rPr>
        <sz val="10"/>
        <rFont val="宋体"/>
        <family val="0"/>
        <charset val="134"/>
      </rPr>
      <t xml:space="preserve">岗待遇，直至退休。​</t>
    </r>
    <r>
      <rPr>
        <sz val="10"/>
        <rFont val="Arial"/>
        <family val="2"/>
      </rPr>
      <t xml:space="preserve">3. </t>
    </r>
    <r>
      <rPr>
        <sz val="10"/>
        <rFont val="宋体"/>
        <family val="0"/>
        <charset val="134"/>
      </rPr>
      <t xml:space="preserve">要求下属公司停止高频次的施压约谈，给予老员工安稳的工作环境。 希望贵集团能从实际出发，妥善解决问题，不要让为公交系统奉献多年的老员工寒心。 此致 敬礼！ 市民填写的详细地址为：区、街道：丰台区卢沟桥街道详细地址：北京公交集团</t>
    </r>
  </si>
  <si>
    <t xml:space="preserve">单店分中心</t>
  </si>
  <si>
    <r>
      <rPr>
        <sz val="10"/>
        <rFont val="宋体"/>
        <family val="0"/>
        <charset val="134"/>
      </rPr>
      <t xml:space="preserve">经核实，来电人为我单位职工家属，与来电人所述情况存在出入。首先，本次企业改革是根据《鸿运承物业管理中心综合站务员优化配置改革工作实施方案》、《鸿运承物业管理中心综合站务员</t>
    </r>
    <r>
      <rPr>
        <sz val="10"/>
        <rFont val="Arial"/>
        <family val="2"/>
      </rPr>
      <t xml:space="preserve">A</t>
    </r>
    <r>
      <rPr>
        <sz val="10"/>
        <rFont val="宋体"/>
        <family val="0"/>
        <charset val="134"/>
      </rPr>
      <t xml:space="preserve">岗管理规定（试行）》等制度文件开展，综合站务员</t>
    </r>
    <r>
      <rPr>
        <sz val="10"/>
        <rFont val="Arial"/>
        <family val="2"/>
      </rPr>
      <t xml:space="preserve">A</t>
    </r>
    <r>
      <rPr>
        <sz val="10"/>
        <rFont val="宋体"/>
        <family val="0"/>
        <charset val="134"/>
      </rPr>
      <t xml:space="preserve">岗岗位职责，管理方式均发生改变，现综合站务员</t>
    </r>
    <r>
      <rPr>
        <sz val="10"/>
        <rFont val="Arial"/>
        <family val="2"/>
      </rPr>
      <t xml:space="preserve">A</t>
    </r>
    <r>
      <rPr>
        <sz val="10"/>
        <rFont val="宋体"/>
        <family val="0"/>
        <charset val="134"/>
      </rPr>
      <t xml:space="preserve">岗负责物业场站和人员的现场管理，以及辅助客运单位开展驾驶员安全叮嘱工作，与诉求中“岗位实质未变”存在出入。</t>
    </r>
    <r>
      <rPr>
        <sz val="10"/>
        <rFont val="Arial"/>
        <family val="2"/>
      </rPr>
      <t xml:space="preserve">
</t>
    </r>
    <r>
      <rPr>
        <sz val="10"/>
        <rFont val="宋体"/>
        <family val="0"/>
        <charset val="134"/>
      </rPr>
      <t xml:space="preserve">企业根据实际业务需要进行岗位职责调整，适用于每一位职工，并非是针对来电人家属个人，鸿运承物业管理中心综合站务员</t>
    </r>
    <r>
      <rPr>
        <sz val="10"/>
        <rFont val="Arial"/>
        <family val="2"/>
      </rPr>
      <t xml:space="preserve">A</t>
    </r>
    <r>
      <rPr>
        <sz val="10"/>
        <rFont val="宋体"/>
        <family val="0"/>
        <charset val="134"/>
      </rPr>
      <t xml:space="preserve">岗管理规定（试行）明确说明，新聘综合站务员</t>
    </r>
    <r>
      <rPr>
        <sz val="10"/>
        <rFont val="Arial"/>
        <family val="2"/>
      </rPr>
      <t xml:space="preserve">A</t>
    </r>
    <r>
      <rPr>
        <sz val="10"/>
        <rFont val="宋体"/>
        <family val="0"/>
        <charset val="134"/>
      </rPr>
      <t xml:space="preserve">岗需具有大专学历，属工作需要并非学历歧视。</t>
    </r>
    <r>
      <rPr>
        <sz val="10"/>
        <rFont val="Arial"/>
        <family val="2"/>
      </rPr>
      <t xml:space="preserve">
</t>
    </r>
    <r>
      <rPr>
        <sz val="10"/>
        <rFont val="宋体"/>
        <family val="0"/>
        <charset val="134"/>
      </rPr>
      <t xml:space="preserve">分中心与职工谈话属于正常工作谈话，旨在为职工详细讲解政策，情绪疏导，帮助落选人员进行安置，不存在“高频次施压”行为。</t>
    </r>
  </si>
  <si>
    <r>
      <rPr>
        <sz val="10"/>
        <rFont val="宋体"/>
        <family val="0"/>
        <charset val="134"/>
      </rPr>
      <t xml:space="preserve">经核实，来电人为我单位职工家属，与来电人所述情况存在出入。首先，本次企业改革是根据《鸿运承物业管理中心综合站务员优化配置改革工作实施方案》、《鸿运承物业管理中心综合站务员</t>
    </r>
    <r>
      <rPr>
        <sz val="10"/>
        <rFont val="Arial"/>
        <family val="2"/>
      </rPr>
      <t xml:space="preserve">A</t>
    </r>
    <r>
      <rPr>
        <sz val="10"/>
        <rFont val="宋体"/>
        <family val="0"/>
        <charset val="134"/>
      </rPr>
      <t xml:space="preserve">岗管理规定（试行）》等制度文件开展，综合站务员</t>
    </r>
    <r>
      <rPr>
        <sz val="10"/>
        <rFont val="Arial"/>
        <family val="2"/>
      </rPr>
      <t xml:space="preserve">A</t>
    </r>
    <r>
      <rPr>
        <sz val="10"/>
        <rFont val="宋体"/>
        <family val="0"/>
        <charset val="134"/>
      </rPr>
      <t xml:space="preserve">岗岗位职责，管理方式均发生改变，现综合站务员</t>
    </r>
    <r>
      <rPr>
        <sz val="10"/>
        <rFont val="Arial"/>
        <family val="2"/>
      </rPr>
      <t xml:space="preserve">A</t>
    </r>
    <r>
      <rPr>
        <sz val="10"/>
        <rFont val="宋体"/>
        <family val="0"/>
        <charset val="134"/>
      </rPr>
      <t xml:space="preserve">岗负责物业场站和人员的现场管理，以及辅助客运单位开展驾驶员安全叮嘱工作，与诉求中“岗位实质未变”存在出入。</t>
    </r>
    <r>
      <rPr>
        <sz val="10"/>
        <rFont val="Arial"/>
        <family val="2"/>
      </rPr>
      <t xml:space="preserve">
</t>
    </r>
    <r>
      <rPr>
        <sz val="10"/>
        <rFont val="宋体"/>
        <family val="0"/>
        <charset val="134"/>
      </rPr>
      <t xml:space="preserve">企业根据实际业务需要进行岗位职责调整，适用于每一位职工，并非是针对来电人家属个人，鸿运承物业管理中心综合站务员</t>
    </r>
    <r>
      <rPr>
        <sz val="10"/>
        <rFont val="Arial"/>
        <family val="2"/>
      </rPr>
      <t xml:space="preserve">A</t>
    </r>
    <r>
      <rPr>
        <sz val="10"/>
        <rFont val="宋体"/>
        <family val="0"/>
        <charset val="134"/>
      </rPr>
      <t xml:space="preserve">岗管理规定（试行）明确说明，新聘综合站务员</t>
    </r>
    <r>
      <rPr>
        <sz val="10"/>
        <rFont val="Arial"/>
        <family val="2"/>
      </rPr>
      <t xml:space="preserve">A</t>
    </r>
    <r>
      <rPr>
        <sz val="10"/>
        <rFont val="宋体"/>
        <family val="0"/>
        <charset val="134"/>
      </rPr>
      <t xml:space="preserve">岗需具有大专学历，属工作需要并非学历歧视。</t>
    </r>
    <r>
      <rPr>
        <sz val="10"/>
        <rFont val="Arial"/>
        <family val="2"/>
      </rPr>
      <t xml:space="preserve">
</t>
    </r>
    <r>
      <rPr>
        <sz val="10"/>
        <rFont val="宋体"/>
        <family val="0"/>
        <charset val="134"/>
      </rPr>
      <t xml:space="preserve">分中心与职工谈话属于正常工作谈话，旨在为职工详细讲解政策，情绪疏导，帮助落选人员进行安置，不存在“高频次施压”行为。</t>
    </r>
    <r>
      <rPr>
        <sz val="10"/>
        <rFont val="Arial"/>
        <family val="2"/>
      </rPr>
      <t xml:space="preserve">
</t>
    </r>
    <r>
      <rPr>
        <sz val="10"/>
        <rFont val="宋体"/>
        <family val="0"/>
        <charset val="134"/>
      </rPr>
      <t xml:space="preserve">接到本条投诉后，分中心于</t>
    </r>
    <r>
      <rPr>
        <sz val="10"/>
        <rFont val="Arial"/>
        <family val="2"/>
      </rPr>
      <t xml:space="preserve">2025</t>
    </r>
    <r>
      <rPr>
        <sz val="10"/>
        <rFont val="宋体"/>
        <family val="0"/>
        <charset val="134"/>
      </rPr>
      <t xml:space="preserve">年</t>
    </r>
    <r>
      <rPr>
        <sz val="10"/>
        <rFont val="Arial"/>
        <family val="2"/>
      </rPr>
      <t xml:space="preserve">12</t>
    </r>
    <r>
      <rPr>
        <sz val="10"/>
        <rFont val="宋体"/>
        <family val="0"/>
        <charset val="134"/>
      </rPr>
      <t xml:space="preserve">月</t>
    </r>
    <r>
      <rPr>
        <sz val="10"/>
        <rFont val="Arial"/>
        <family val="2"/>
      </rPr>
      <t xml:space="preserve">25</t>
    </r>
    <r>
      <rPr>
        <sz val="10"/>
        <rFont val="宋体"/>
        <family val="0"/>
        <charset val="134"/>
      </rPr>
      <t xml:space="preserve">日下午</t>
    </r>
    <r>
      <rPr>
        <sz val="10"/>
        <rFont val="Arial"/>
        <family val="2"/>
      </rPr>
      <t xml:space="preserve">13</t>
    </r>
    <r>
      <rPr>
        <sz val="10"/>
        <rFont val="宋体"/>
        <family val="0"/>
        <charset val="134"/>
      </rPr>
      <t xml:space="preserve">点</t>
    </r>
    <r>
      <rPr>
        <sz val="10"/>
        <rFont val="Arial"/>
        <family val="2"/>
      </rPr>
      <t xml:space="preserve">56</t>
    </r>
    <r>
      <rPr>
        <sz val="10"/>
        <rFont val="宋体"/>
        <family val="0"/>
        <charset val="134"/>
      </rPr>
      <t xml:space="preserve">分左右电话回复，来电人未听完回复就挂断电话，后我单位又以短信形式再次与来电人进行回复。</t>
    </r>
    <r>
      <rPr>
        <sz val="10"/>
        <rFont val="Arial"/>
        <family val="2"/>
      </rPr>
      <t xml:space="preserve">
</t>
    </r>
    <r>
      <rPr>
        <sz val="10"/>
        <rFont val="宋体"/>
        <family val="0"/>
        <charset val="134"/>
      </rPr>
      <t xml:space="preserve">办理人：杨飞，部门：鸿运承物业管理中心单店分中心，职务：一般管理；</t>
    </r>
    <r>
      <rPr>
        <sz val="10"/>
        <rFont val="Arial"/>
        <family val="2"/>
      </rPr>
      <t xml:space="preserve">
</t>
    </r>
    <r>
      <rPr>
        <sz val="10"/>
        <rFont val="宋体"/>
        <family val="0"/>
        <charset val="134"/>
      </rPr>
      <t xml:space="preserve">审核人：高强；部门：鸿运承物业管理中心人力资源部；职务：中级管理。</t>
    </r>
  </si>
  <si>
    <r>
      <rPr>
        <sz val="10"/>
        <rFont val="宋体"/>
        <family val="0"/>
        <charset val="134"/>
      </rPr>
      <t xml:space="preserve">接到本条投诉后，分中心于</t>
    </r>
    <r>
      <rPr>
        <sz val="10"/>
        <rFont val="Arial"/>
        <family val="2"/>
      </rPr>
      <t xml:space="preserve">2025</t>
    </r>
    <r>
      <rPr>
        <sz val="10"/>
        <rFont val="宋体"/>
        <family val="0"/>
        <charset val="134"/>
      </rPr>
      <t xml:space="preserve">年</t>
    </r>
    <r>
      <rPr>
        <sz val="10"/>
        <rFont val="Arial"/>
        <family val="2"/>
      </rPr>
      <t xml:space="preserve">12</t>
    </r>
    <r>
      <rPr>
        <sz val="10"/>
        <rFont val="宋体"/>
        <family val="0"/>
        <charset val="134"/>
      </rPr>
      <t xml:space="preserve">月</t>
    </r>
    <r>
      <rPr>
        <sz val="10"/>
        <rFont val="Arial"/>
        <family val="2"/>
      </rPr>
      <t xml:space="preserve">25</t>
    </r>
    <r>
      <rPr>
        <sz val="10"/>
        <rFont val="宋体"/>
        <family val="0"/>
        <charset val="134"/>
      </rPr>
      <t xml:space="preserve">日下午</t>
    </r>
    <r>
      <rPr>
        <sz val="10"/>
        <rFont val="Arial"/>
        <family val="2"/>
      </rPr>
      <t xml:space="preserve">13</t>
    </r>
    <r>
      <rPr>
        <sz val="10"/>
        <rFont val="宋体"/>
        <family val="0"/>
        <charset val="134"/>
      </rPr>
      <t xml:space="preserve">点</t>
    </r>
    <r>
      <rPr>
        <sz val="10"/>
        <rFont val="Arial"/>
        <family val="2"/>
      </rPr>
      <t xml:space="preserve">56</t>
    </r>
    <r>
      <rPr>
        <sz val="10"/>
        <rFont val="宋体"/>
        <family val="0"/>
        <charset val="134"/>
      </rPr>
      <t xml:space="preserve">分左右电话回复，来电人未听完回复就挂断电话，后我单位又以短信形式再次与来电人进行回复。</t>
    </r>
  </si>
  <si>
    <r>
      <rPr>
        <sz val="10"/>
        <rFont val="宋体"/>
        <family val="0"/>
        <charset val="134"/>
      </rPr>
      <t xml:space="preserve">经核实，来电人为我单位职工家属，与来电人所述情况存在出入。首先，本次企业改革是根据《鸿运承物业管理中心综合站务员优化配置改革工作实施方案》、《鸿运承物业管理中心综合站务员</t>
    </r>
    <r>
      <rPr>
        <sz val="10"/>
        <rFont val="Arial"/>
        <family val="2"/>
      </rPr>
      <t xml:space="preserve">A</t>
    </r>
    <r>
      <rPr>
        <sz val="10"/>
        <rFont val="宋体"/>
        <family val="0"/>
        <charset val="134"/>
      </rPr>
      <t xml:space="preserve">岗管理规定（试行）》等制度文件开展，综合站务员</t>
    </r>
    <r>
      <rPr>
        <sz val="10"/>
        <rFont val="Arial"/>
        <family val="2"/>
      </rPr>
      <t xml:space="preserve">A</t>
    </r>
    <r>
      <rPr>
        <sz val="10"/>
        <rFont val="宋体"/>
        <family val="0"/>
        <charset val="134"/>
      </rPr>
      <t xml:space="preserve">岗岗位职责，管理方式均发生改变，现综合站务员</t>
    </r>
    <r>
      <rPr>
        <sz val="10"/>
        <rFont val="Arial"/>
        <family val="2"/>
      </rPr>
      <t xml:space="preserve">A</t>
    </r>
    <r>
      <rPr>
        <sz val="10"/>
        <rFont val="宋体"/>
        <family val="0"/>
        <charset val="134"/>
      </rPr>
      <t xml:space="preserve">岗负责物业场站和人员的现场管理，以及辅助客运单位开展驾驶员安全叮嘱工作，与诉求中“岗位实质未变”存在出入。</t>
    </r>
    <r>
      <rPr>
        <sz val="10"/>
        <rFont val="Arial"/>
        <family val="2"/>
      </rPr>
      <t xml:space="preserve">
</t>
    </r>
    <r>
      <rPr>
        <sz val="10"/>
        <rFont val="宋体"/>
        <family val="0"/>
        <charset val="134"/>
      </rPr>
      <t xml:space="preserve">企业根据实际业务需要进行岗位职责调整，适用于每一位职工，并非是针对来电人家属个人，鸿运承物业管理中心综合站务员</t>
    </r>
    <r>
      <rPr>
        <sz val="10"/>
        <rFont val="Arial"/>
        <family val="2"/>
      </rPr>
      <t xml:space="preserve">A</t>
    </r>
    <r>
      <rPr>
        <sz val="10"/>
        <rFont val="宋体"/>
        <family val="0"/>
        <charset val="134"/>
      </rPr>
      <t xml:space="preserve">岗管理规定（试行）明确说明，新聘综合站务员</t>
    </r>
    <r>
      <rPr>
        <sz val="10"/>
        <rFont val="Arial"/>
        <family val="2"/>
      </rPr>
      <t xml:space="preserve">A</t>
    </r>
    <r>
      <rPr>
        <sz val="10"/>
        <rFont val="宋体"/>
        <family val="0"/>
        <charset val="134"/>
      </rPr>
      <t xml:space="preserve">岗需具有大专学历，属工作需要并非学历歧视。</t>
    </r>
    <r>
      <rPr>
        <sz val="10"/>
        <rFont val="Arial"/>
        <family val="2"/>
      </rPr>
      <t xml:space="preserve">
</t>
    </r>
    <r>
      <rPr>
        <sz val="10"/>
        <rFont val="宋体"/>
        <family val="0"/>
        <charset val="134"/>
      </rPr>
      <t xml:space="preserve">分中心与职工谈话属于正常工作谈话，旨在为职工详细讲解政策，情绪疏导，帮助落选人员进行安置，不存在“高频次施压”行为。</t>
    </r>
    <r>
      <rPr>
        <sz val="10"/>
        <rFont val="Arial"/>
        <family val="2"/>
      </rPr>
      <t xml:space="preserve">
</t>
    </r>
    <r>
      <rPr>
        <sz val="10"/>
        <rFont val="宋体"/>
        <family val="0"/>
        <charset val="134"/>
      </rPr>
      <t xml:space="preserve">接到本条投诉后，分中心于</t>
    </r>
    <r>
      <rPr>
        <sz val="10"/>
        <rFont val="Arial"/>
        <family val="2"/>
      </rPr>
      <t xml:space="preserve">2025</t>
    </r>
    <r>
      <rPr>
        <sz val="10"/>
        <rFont val="宋体"/>
        <family val="0"/>
        <charset val="134"/>
      </rPr>
      <t xml:space="preserve">年</t>
    </r>
    <r>
      <rPr>
        <sz val="10"/>
        <rFont val="Arial"/>
        <family val="2"/>
      </rPr>
      <t xml:space="preserve">12</t>
    </r>
    <r>
      <rPr>
        <sz val="10"/>
        <rFont val="宋体"/>
        <family val="0"/>
        <charset val="134"/>
      </rPr>
      <t xml:space="preserve">月</t>
    </r>
    <r>
      <rPr>
        <sz val="10"/>
        <rFont val="Arial"/>
        <family val="2"/>
      </rPr>
      <t xml:space="preserve">25</t>
    </r>
    <r>
      <rPr>
        <sz val="10"/>
        <rFont val="宋体"/>
        <family val="0"/>
        <charset val="134"/>
      </rPr>
      <t xml:space="preserve">日下午</t>
    </r>
    <r>
      <rPr>
        <sz val="10"/>
        <rFont val="Arial"/>
        <family val="2"/>
      </rPr>
      <t xml:space="preserve">13</t>
    </r>
    <r>
      <rPr>
        <sz val="10"/>
        <rFont val="宋体"/>
        <family val="0"/>
        <charset val="134"/>
      </rPr>
      <t xml:space="preserve">点</t>
    </r>
    <r>
      <rPr>
        <sz val="10"/>
        <rFont val="Arial"/>
        <family val="2"/>
      </rPr>
      <t xml:space="preserve">56</t>
    </r>
    <r>
      <rPr>
        <sz val="10"/>
        <rFont val="宋体"/>
        <family val="0"/>
        <charset val="134"/>
      </rPr>
      <t xml:space="preserve">分左右电话回复，来电人未听完回复就挂断电话，后我单位又以短信形式再次与来电人进行回复。</t>
    </r>
  </si>
  <si>
    <t xml:space="preserve">2025-12-23 11:41:15</t>
  </si>
  <si>
    <t xml:space="preserve">1741937706</t>
  </si>
  <si>
    <r>
      <rPr>
        <sz val="10"/>
        <rFont val="宋体"/>
        <family val="0"/>
        <charset val="134"/>
      </rPr>
      <t xml:space="preserve">网络</t>
    </r>
    <r>
      <rPr>
        <sz val="10"/>
        <rFont val="Arial"/>
        <family val="2"/>
      </rPr>
      <t xml:space="preserve">-251223-042262-4</t>
    </r>
  </si>
  <si>
    <t xml:space="preserve">2025-12-23 14:43:46</t>
  </si>
  <si>
    <t xml:space="preserve">2025-12-23 14:53:58</t>
  </si>
  <si>
    <t xml:space="preserve">2025-12-23 15:04:49</t>
  </si>
  <si>
    <t xml:space="preserve">高新生</t>
  </si>
  <si>
    <r>
      <rPr>
        <sz val="10"/>
        <rFont val="宋体"/>
        <family val="0"/>
        <charset val="134"/>
      </rPr>
      <t xml:space="preserve">手机</t>
    </r>
    <r>
      <rPr>
        <sz val="10"/>
        <rFont val="Arial"/>
        <family val="2"/>
      </rPr>
      <t xml:space="preserve">,13717801036;</t>
    </r>
  </si>
  <si>
    <r>
      <rPr>
        <sz val="10"/>
        <rFont val="宋体"/>
        <family val="0"/>
        <charset val="134"/>
      </rPr>
      <t xml:space="preserve">工单来源：微信服务号，此工单内容为网民留言时填写的标题及原文。 </t>
    </r>
    <r>
      <rPr>
        <sz val="10"/>
        <rFont val="Arial"/>
        <family val="2"/>
      </rPr>
      <t xml:space="preserve">============================= </t>
    </r>
    <r>
      <rPr>
        <sz val="10"/>
        <rFont val="宋体"/>
        <family val="0"/>
        <charset val="134"/>
      </rPr>
      <t xml:space="preserve">留言标题：不雅</t>
    </r>
    <r>
      <rPr>
        <sz val="10"/>
        <rFont val="Arial"/>
        <family val="2"/>
      </rPr>
      <t xml:space="preserve">.</t>
    </r>
    <r>
      <rPr>
        <sz val="10"/>
        <rFont val="宋体"/>
        <family val="0"/>
        <charset val="134"/>
      </rPr>
      <t xml:space="preserve">肮脏</t>
    </r>
    <r>
      <rPr>
        <sz val="10"/>
        <rFont val="Arial"/>
        <family val="2"/>
      </rPr>
      <t xml:space="preserve">.</t>
    </r>
    <r>
      <rPr>
        <sz val="10"/>
        <rFont val="宋体"/>
        <family val="0"/>
        <charset val="134"/>
      </rPr>
      <t xml:space="preserve">懒政</t>
    </r>
    <r>
      <rPr>
        <sz val="10"/>
        <rFont val="Arial"/>
        <family val="2"/>
      </rPr>
      <t xml:space="preserve">.</t>
    </r>
    <r>
      <rPr>
        <sz val="10"/>
        <rFont val="宋体"/>
        <family val="0"/>
        <charset val="134"/>
      </rPr>
      <t xml:space="preserve">失职的北京市</t>
    </r>
    <r>
      <rPr>
        <sz val="10"/>
        <rFont val="Arial"/>
        <family val="2"/>
      </rPr>
      <t xml:space="preserve">599</t>
    </r>
    <r>
      <rPr>
        <sz val="10"/>
        <rFont val="宋体"/>
        <family val="0"/>
        <charset val="134"/>
      </rPr>
      <t xml:space="preserve">路公交车（当值随车保安和司机）留言原文：</t>
    </r>
    <r>
      <rPr>
        <sz val="10"/>
        <rFont val="Arial"/>
        <family val="2"/>
      </rPr>
      <t xml:space="preserve">2025-12-16</t>
    </r>
    <r>
      <rPr>
        <sz val="10"/>
        <rFont val="宋体"/>
        <family val="0"/>
        <charset val="134"/>
      </rPr>
      <t xml:space="preserve">下午</t>
    </r>
    <r>
      <rPr>
        <sz val="10"/>
        <rFont val="Arial"/>
        <family val="2"/>
      </rPr>
      <t xml:space="preserve">16</t>
    </r>
    <r>
      <rPr>
        <sz val="10"/>
        <rFont val="宋体"/>
        <family val="0"/>
        <charset val="134"/>
      </rPr>
      <t xml:space="preserve">：</t>
    </r>
    <r>
      <rPr>
        <sz val="10"/>
        <rFont val="Arial"/>
        <family val="2"/>
      </rPr>
      <t xml:space="preserve">26</t>
    </r>
    <r>
      <rPr>
        <sz val="10"/>
        <rFont val="宋体"/>
        <family val="0"/>
        <charset val="134"/>
      </rPr>
      <t xml:space="preserve">本人在此车内，发现有许多区域肮脏</t>
    </r>
    <r>
      <rPr>
        <sz val="10"/>
        <rFont val="Arial"/>
        <family val="2"/>
      </rPr>
      <t xml:space="preserve">.</t>
    </r>
    <r>
      <rPr>
        <sz val="10"/>
        <rFont val="宋体"/>
        <family val="0"/>
        <charset val="134"/>
      </rPr>
      <t xml:space="preserve">不雅</t>
    </r>
    <r>
      <rPr>
        <sz val="10"/>
        <rFont val="Arial"/>
        <family val="2"/>
      </rPr>
      <t xml:space="preserve">.</t>
    </r>
    <r>
      <rPr>
        <sz val="10"/>
        <rFont val="宋体"/>
        <family val="0"/>
        <charset val="134"/>
      </rPr>
      <t xml:space="preserve">上座前还需本人自行清理（车号</t>
    </r>
    <r>
      <rPr>
        <sz val="10"/>
        <rFont val="Arial"/>
        <family val="2"/>
      </rPr>
      <t xml:space="preserve">3628334</t>
    </r>
    <r>
      <rPr>
        <sz val="10"/>
        <rFont val="宋体"/>
        <family val="0"/>
        <charset val="134"/>
      </rPr>
      <t xml:space="preserve">），这又一次证明此车队人员不尽责；车队领导们不作为（书记王广宇</t>
    </r>
    <r>
      <rPr>
        <sz val="10"/>
        <rFont val="Arial"/>
        <family val="2"/>
      </rPr>
      <t xml:space="preserve">13910701906</t>
    </r>
    <r>
      <rPr>
        <sz val="10"/>
        <rFont val="宋体"/>
        <family val="0"/>
        <charset val="134"/>
      </rPr>
      <t xml:space="preserve">；队长王璐女</t>
    </r>
    <r>
      <rPr>
        <sz val="10"/>
        <rFont val="Arial"/>
        <family val="2"/>
      </rPr>
      <t xml:space="preserve">15910568188</t>
    </r>
    <r>
      <rPr>
        <sz val="10"/>
        <rFont val="宋体"/>
        <family val="0"/>
        <charset val="134"/>
      </rPr>
      <t xml:space="preserve">等数名责任人员）问题仍存在！急需整顿</t>
    </r>
    <r>
      <rPr>
        <sz val="10"/>
        <rFont val="Arial"/>
        <family val="2"/>
      </rPr>
      <t xml:space="preserve">.</t>
    </r>
    <r>
      <rPr>
        <sz val="10"/>
        <rFont val="宋体"/>
        <family val="0"/>
        <charset val="134"/>
      </rPr>
      <t xml:space="preserve">治理</t>
    </r>
    <r>
      <rPr>
        <sz val="10"/>
        <rFont val="Arial"/>
        <family val="2"/>
      </rPr>
      <t xml:space="preserve">.</t>
    </r>
    <r>
      <rPr>
        <sz val="10"/>
        <rFont val="宋体"/>
        <family val="0"/>
        <charset val="134"/>
      </rPr>
      <t xml:space="preserve">纠正和换人！望市民热线和上级职能部门做深入督查和惩处！还市民对北京市公共交道以信心！！！市民填写的详细地址为：区、街道：大兴区黄村镇详细地址：博兴六路公交场站，</t>
    </r>
    <r>
      <rPr>
        <sz val="10"/>
        <rFont val="Arial"/>
        <family val="2"/>
      </rPr>
      <t xml:space="preserve">67834230/67656962</t>
    </r>
    <r>
      <rPr>
        <sz val="10"/>
        <rFont val="宋体"/>
        <family val="0"/>
        <charset val="134"/>
      </rPr>
      <t xml:space="preserve">。安服安保组织 鸿运承</t>
    </r>
  </si>
  <si>
    <t xml:space="preserve">明月湾分中心</t>
  </si>
  <si>
    <t xml:space="preserve">2025-12-24</t>
  </si>
  <si>
    <t xml:space="preserve">您好，关于您反映问题的办理情况，鸿运承物业管理中心明月湾分中心现对您回复如下：</t>
  </si>
  <si>
    <r>
      <rPr>
        <sz val="10"/>
        <rFont val="宋体"/>
        <family val="0"/>
        <charset val="134"/>
      </rPr>
      <t xml:space="preserve">我分中心已于</t>
    </r>
    <r>
      <rPr>
        <sz val="10"/>
        <rFont val="Arial"/>
        <family val="2"/>
      </rPr>
      <t xml:space="preserve">2025</t>
    </r>
    <r>
      <rPr>
        <sz val="10"/>
        <rFont val="宋体"/>
        <family val="0"/>
        <charset val="134"/>
      </rPr>
      <t xml:space="preserve">年</t>
    </r>
    <r>
      <rPr>
        <sz val="10"/>
        <rFont val="Arial"/>
        <family val="2"/>
      </rPr>
      <t xml:space="preserve">12</t>
    </r>
    <r>
      <rPr>
        <sz val="10"/>
        <rFont val="宋体"/>
        <family val="0"/>
        <charset val="134"/>
      </rPr>
      <t xml:space="preserve">月</t>
    </r>
    <r>
      <rPr>
        <sz val="10"/>
        <rFont val="Arial"/>
        <family val="2"/>
      </rPr>
      <t xml:space="preserve">24</t>
    </r>
    <r>
      <rPr>
        <sz val="10"/>
        <rFont val="宋体"/>
        <family val="0"/>
        <charset val="134"/>
      </rPr>
      <t xml:space="preserve">日上午</t>
    </r>
    <r>
      <rPr>
        <sz val="10"/>
        <rFont val="Arial"/>
        <family val="2"/>
      </rPr>
      <t xml:space="preserve">10</t>
    </r>
    <r>
      <rPr>
        <sz val="10"/>
        <rFont val="宋体"/>
        <family val="0"/>
        <charset val="134"/>
      </rPr>
      <t xml:space="preserve">点</t>
    </r>
    <r>
      <rPr>
        <sz val="10"/>
        <rFont val="Arial"/>
        <family val="2"/>
      </rPr>
      <t xml:space="preserve">52</t>
    </r>
    <r>
      <rPr>
        <sz val="10"/>
        <rFont val="宋体"/>
        <family val="0"/>
        <charset val="134"/>
      </rPr>
      <t xml:space="preserve">分对您进行电话回复。办理人：吴岩；部门：鸿运承物业管理中心明月湾分中心；职务；物管副主任。审核人：郑楠；部门：鸿运承物业管理中心物管行政部；职务：物管员。</t>
    </r>
  </si>
  <si>
    <r>
      <rPr>
        <sz val="10"/>
        <rFont val="宋体"/>
        <family val="0"/>
        <charset val="134"/>
      </rPr>
      <t xml:space="preserve">高先生您好，</t>
    </r>
    <r>
      <rPr>
        <sz val="10"/>
        <rFont val="Arial"/>
        <family val="2"/>
      </rPr>
      <t xml:space="preserve">599</t>
    </r>
    <r>
      <rPr>
        <sz val="10"/>
        <rFont val="宋体"/>
        <family val="0"/>
        <charset val="134"/>
      </rPr>
      <t xml:space="preserve">路公交车我们在泰和园三里场站进行洗车服务工作，您所述</t>
    </r>
    <r>
      <rPr>
        <sz val="10"/>
        <rFont val="Arial"/>
        <family val="2"/>
      </rPr>
      <t xml:space="preserve">3628334</t>
    </r>
    <r>
      <rPr>
        <sz val="10"/>
        <rFont val="宋体"/>
        <family val="0"/>
        <charset val="134"/>
      </rPr>
      <t xml:space="preserve">号车，车辆运营中发现有许多区域肮脏、不雅、上座前还需您自行清理的问题，我们非常重视您的反馈，您提供的问题照片我们已收到，由于我们的工作没有做好，</t>
    </r>
    <r>
      <rPr>
        <sz val="10"/>
        <rFont val="Arial"/>
        <family val="2"/>
      </rPr>
      <t xml:space="preserve">599</t>
    </r>
    <r>
      <rPr>
        <sz val="10"/>
        <rFont val="宋体"/>
        <family val="0"/>
        <charset val="134"/>
      </rPr>
      <t xml:space="preserve">路给您带来不好的乘车体验，实在是抱歉，高先生。该车辆回到泰和园三里场站后，在日常工作时段内，我们保洁员已对车内玻璃、座椅、内壁等部位的卫生进行了全面的清理，确保我们的出场车辆卫生符合企业标准。您反馈的问题我们已整改完毕，同时我们要求保洁员对</t>
    </r>
    <r>
      <rPr>
        <sz val="10"/>
        <rFont val="Arial"/>
        <family val="2"/>
      </rPr>
      <t xml:space="preserve">599</t>
    </r>
    <r>
      <rPr>
        <sz val="10"/>
        <rFont val="宋体"/>
        <family val="0"/>
        <charset val="134"/>
      </rPr>
      <t xml:space="preserve">路所有运营车辆的卫生再次进行细化清理。我们对于运营车辆车内卫生的清洁工作是一直在做的，也从未停止，已经形成了长效的清洁机制，但有时候卫生清洁工作我们做的还有不尽人意之处，您多多谅解。</t>
    </r>
  </si>
  <si>
    <r>
      <rPr>
        <sz val="10"/>
        <rFont val="宋体"/>
        <family val="0"/>
        <charset val="134"/>
      </rPr>
      <t xml:space="preserve">我们分中心及场站班组长再次与</t>
    </r>
    <r>
      <rPr>
        <sz val="10"/>
        <rFont val="Arial"/>
        <family val="2"/>
      </rPr>
      <t xml:space="preserve">599</t>
    </r>
    <r>
      <rPr>
        <sz val="10"/>
        <rFont val="宋体"/>
        <family val="0"/>
        <charset val="134"/>
      </rPr>
      <t xml:space="preserve">路的保洁人员进行了沟通，日常工作中我们要把清洁质量做的更加细致，同时加强保洁员清洁技能的培训，熟练掌握清洁方法，确保给您带来一个干净、整洁的出行环境。</t>
    </r>
  </si>
  <si>
    <t xml:space="preserve">2025-12-23 11:56:07</t>
  </si>
  <si>
    <t xml:space="preserve">1741937713</t>
  </si>
  <si>
    <t xml:space="preserve">车辆卫生问题
（车内卫生、玻璃）</t>
  </si>
  <si>
    <r>
      <rPr>
        <sz val="11"/>
        <color rgb="FF000000"/>
        <rFont val="宋体"/>
        <family val="0"/>
        <charset val="134"/>
      </rPr>
      <t xml:space="preserve">多渠道同人同诉：网络</t>
    </r>
    <r>
      <rPr>
        <sz val="11"/>
        <color rgb="FF000000"/>
        <rFont val="宋体"/>
        <family val="0"/>
      </rPr>
      <t xml:space="preserve">-251223-042262-4</t>
    </r>
    <r>
      <rPr>
        <sz val="11"/>
        <color rgb="FF000000"/>
        <rFont val="宋体"/>
        <family val="0"/>
        <charset val="134"/>
      </rPr>
      <t xml:space="preserve">、热线</t>
    </r>
    <r>
      <rPr>
        <sz val="11"/>
        <color rgb="FF000000"/>
        <rFont val="宋体"/>
        <family val="0"/>
      </rPr>
      <t xml:space="preserve">-260105-038505-2</t>
    </r>
    <r>
      <rPr>
        <sz val="11"/>
        <color rgb="FF000000"/>
        <rFont val="宋体"/>
        <family val="0"/>
        <charset val="134"/>
      </rPr>
      <t xml:space="preserve">、网络</t>
    </r>
    <r>
      <rPr>
        <sz val="11"/>
        <color rgb="FF000000"/>
        <rFont val="宋体"/>
        <family val="0"/>
      </rPr>
      <t xml:space="preserve">-260109-053098-1</t>
    </r>
    <r>
      <rPr>
        <sz val="11"/>
        <color rgb="FF000000"/>
        <rFont val="宋体"/>
        <family val="0"/>
        <charset val="134"/>
      </rPr>
      <t xml:space="preserve">、</t>
    </r>
    <r>
      <rPr>
        <sz val="11"/>
        <color rgb="FF000000"/>
        <rFont val="宋体"/>
        <family val="0"/>
      </rPr>
      <t xml:space="preserve">GJ-PHONE-20260111-0012</t>
    </r>
  </si>
  <si>
    <r>
      <rPr>
        <sz val="11"/>
        <color rgb="FF000000"/>
        <rFont val="宋体"/>
        <family val="0"/>
        <charset val="134"/>
      </rPr>
      <t xml:space="preserve">先</t>
    </r>
    <r>
      <rPr>
        <sz val="11"/>
        <color rgb="FF000000"/>
        <rFont val="宋体"/>
        <family val="0"/>
      </rPr>
      <t xml:space="preserve">12345</t>
    </r>
    <r>
      <rPr>
        <sz val="11"/>
        <color rgb="FF000000"/>
        <rFont val="宋体"/>
        <family val="0"/>
        <charset val="134"/>
      </rPr>
      <t xml:space="preserve">再</t>
    </r>
    <r>
      <rPr>
        <sz val="11"/>
        <color rgb="FF000000"/>
        <rFont val="宋体"/>
        <family val="0"/>
      </rPr>
      <t xml:space="preserve">96166</t>
    </r>
  </si>
  <si>
    <r>
      <rPr>
        <sz val="10"/>
        <rFont val="宋体"/>
        <family val="0"/>
        <charset val="134"/>
      </rPr>
      <t xml:space="preserve">热线</t>
    </r>
    <r>
      <rPr>
        <sz val="10"/>
        <rFont val="Arial"/>
        <family val="2"/>
      </rPr>
      <t xml:space="preserve">-251222-074443</t>
    </r>
    <r>
      <rPr>
        <sz val="10"/>
        <rFont val="宋体"/>
        <family val="0"/>
        <charset val="134"/>
      </rPr>
      <t xml:space="preserve">（</t>
    </r>
    <r>
      <rPr>
        <sz val="10"/>
        <rFont val="Arial"/>
        <family val="2"/>
      </rPr>
      <t xml:space="preserve">1</t>
    </r>
    <r>
      <rPr>
        <sz val="10"/>
        <rFont val="宋体"/>
        <family val="0"/>
        <charset val="134"/>
      </rPr>
      <t xml:space="preserve">个附件）</t>
    </r>
  </si>
  <si>
    <t xml:space="preserve">2025-12-23 17:32:42</t>
  </si>
  <si>
    <t xml:space="preserve">2025-12-23 17:42:33</t>
  </si>
  <si>
    <t xml:space="preserve">2025-12-23 17:47:18</t>
  </si>
  <si>
    <t xml:space="preserve">樊女士</t>
  </si>
  <si>
    <r>
      <rPr>
        <sz val="10"/>
        <rFont val="宋体"/>
        <family val="0"/>
        <charset val="134"/>
      </rPr>
      <t xml:space="preserve">手机</t>
    </r>
    <r>
      <rPr>
        <sz val="10"/>
        <rFont val="Arial"/>
        <family val="2"/>
      </rPr>
      <t xml:space="preserve">,13513266399;</t>
    </r>
  </si>
  <si>
    <r>
      <rPr>
        <sz val="10"/>
        <rFont val="宋体"/>
        <family val="0"/>
        <charset val="134"/>
      </rPr>
      <t xml:space="preserve">市民反映，自己是公交集团（公司名称：北京公共交通控股（集团）有限公司，地址：西城区南礼士路</t>
    </r>
    <r>
      <rPr>
        <sz val="10"/>
        <rFont val="Arial"/>
        <family val="2"/>
      </rPr>
      <t xml:space="preserve">44</t>
    </r>
    <r>
      <rPr>
        <sz val="10"/>
        <rFont val="宋体"/>
        <family val="0"/>
        <charset val="134"/>
      </rPr>
      <t xml:space="preserve">号）的员工，自己生育后回到公司，公司给自己安排的都是体力活，对此不认可，沟通后说让自己待岗三个月，每月</t>
    </r>
    <r>
      <rPr>
        <sz val="10"/>
        <rFont val="Arial"/>
        <family val="2"/>
      </rPr>
      <t xml:space="preserve">1800</t>
    </r>
    <r>
      <rPr>
        <sz val="10"/>
        <rFont val="宋体"/>
        <family val="0"/>
        <charset val="134"/>
      </rPr>
      <t xml:space="preserve">元，来电反映公司安排工作不合理问题。工单流转：西城区分中心退回：经核实，诉求人反映北京公共交通控股（集团）有限公司鸿运承物业管理中心工作安排不合理的问题。市民表示其产假后返岗后在河北香河县工作，公司拟安排市民返回单位内部分配的</t>
    </r>
    <r>
      <rPr>
        <sz val="10"/>
        <rFont val="Arial"/>
        <family val="2"/>
      </rPr>
      <t xml:space="preserve">B</t>
    </r>
    <r>
      <rPr>
        <sz val="10"/>
        <rFont val="宋体"/>
        <family val="0"/>
        <charset val="134"/>
      </rPr>
      <t xml:space="preserve">、</t>
    </r>
    <r>
      <rPr>
        <sz val="10"/>
        <rFont val="Arial"/>
        <family val="2"/>
      </rPr>
      <t xml:space="preserve">C</t>
    </r>
    <r>
      <rPr>
        <sz val="10"/>
        <rFont val="宋体"/>
        <family val="0"/>
        <charset val="134"/>
      </rPr>
      <t xml:space="preserve">岗位或继续待岗，市民认为其市民身体情况不适宜</t>
    </r>
    <r>
      <rPr>
        <sz val="10"/>
        <rFont val="Arial"/>
        <family val="2"/>
      </rPr>
      <t xml:space="preserve">B</t>
    </r>
    <r>
      <rPr>
        <sz val="10"/>
        <rFont val="宋体"/>
        <family val="0"/>
        <charset val="134"/>
      </rPr>
      <t xml:space="preserve">、</t>
    </r>
    <r>
      <rPr>
        <sz val="10"/>
        <rFont val="Arial"/>
        <family val="2"/>
      </rPr>
      <t xml:space="preserve">C</t>
    </r>
    <r>
      <rPr>
        <sz val="10"/>
        <rFont val="宋体"/>
        <family val="0"/>
        <charset val="134"/>
      </rPr>
      <t xml:space="preserve">岗位，希望单位或上级单位能够重新考虑安排。经查，鸿运承物业管理中心上级单位为北京公共交通控股（集团）有限公司。工作人员告知市民希望与单位协商工作安排事宜属于单位内部管理问题，烦请市中心转上级单位北京公共交通控股（集团）有限公司进行协调。</t>
    </r>
  </si>
  <si>
    <r>
      <rPr>
        <sz val="10"/>
        <rFont val="宋体"/>
        <family val="0"/>
        <charset val="134"/>
      </rPr>
      <t xml:space="preserve">经核实，来电人为我单位凌家庙分中心职工，与来电人所述情况存在出入。本次企业改革是根据《鸿运承物业管理中心综合站务员优化配置改革工作实施方案》、《鸿运承物业管理中心综合站务员</t>
    </r>
    <r>
      <rPr>
        <sz val="10"/>
        <rFont val="Arial"/>
        <family val="2"/>
      </rPr>
      <t xml:space="preserve">A</t>
    </r>
    <r>
      <rPr>
        <sz val="10"/>
        <rFont val="宋体"/>
        <family val="0"/>
        <charset val="134"/>
      </rPr>
      <t xml:space="preserve">岗管理规定（试行）》等制度文件开展，我单位为落选的原综</t>
    </r>
    <r>
      <rPr>
        <sz val="10"/>
        <rFont val="Arial"/>
        <family val="2"/>
      </rPr>
      <t xml:space="preserve">A</t>
    </r>
    <r>
      <rPr>
        <sz val="10"/>
        <rFont val="宋体"/>
        <family val="0"/>
        <charset val="134"/>
      </rPr>
      <t xml:space="preserve">人员提供</t>
    </r>
    <r>
      <rPr>
        <sz val="10"/>
        <rFont val="Arial"/>
        <family val="2"/>
      </rPr>
      <t xml:space="preserve">4</t>
    </r>
    <r>
      <rPr>
        <sz val="10"/>
        <rFont val="宋体"/>
        <family val="0"/>
        <charset val="134"/>
      </rPr>
      <t xml:space="preserve">类转岗安置方案，并非直接安排</t>
    </r>
    <r>
      <rPr>
        <sz val="10"/>
        <rFont val="Arial"/>
        <family val="2"/>
      </rPr>
      <t xml:space="preserve">B</t>
    </r>
    <r>
      <rPr>
        <sz val="10"/>
        <rFont val="宋体"/>
        <family val="0"/>
        <charset val="134"/>
      </rPr>
      <t xml:space="preserve">岗、</t>
    </r>
    <r>
      <rPr>
        <sz val="10"/>
        <rFont val="Arial"/>
        <family val="2"/>
      </rPr>
      <t xml:space="preserve">C</t>
    </r>
    <r>
      <rPr>
        <sz val="10"/>
        <rFont val="宋体"/>
        <family val="0"/>
        <charset val="134"/>
      </rPr>
      <t xml:space="preserve">岗工作。且分中心于</t>
    </r>
    <r>
      <rPr>
        <sz val="10"/>
        <rFont val="Arial"/>
        <family val="2"/>
      </rPr>
      <t xml:space="preserve">12</t>
    </r>
    <r>
      <rPr>
        <sz val="10"/>
        <rFont val="宋体"/>
        <family val="0"/>
        <charset val="134"/>
      </rPr>
      <t xml:space="preserve">月</t>
    </r>
    <r>
      <rPr>
        <sz val="10"/>
        <rFont val="Arial"/>
        <family val="2"/>
      </rPr>
      <t xml:space="preserve">15</t>
    </r>
    <r>
      <rPr>
        <sz val="10"/>
        <rFont val="宋体"/>
        <family val="0"/>
        <charset val="134"/>
      </rPr>
      <t xml:space="preserve">日通过微信形式通知来电人可参与乘务巡检员竞聘，来电人未报名。</t>
    </r>
    <r>
      <rPr>
        <sz val="10"/>
        <rFont val="Arial"/>
        <family val="2"/>
      </rPr>
      <t xml:space="preserve">12</t>
    </r>
    <r>
      <rPr>
        <sz val="10"/>
        <rFont val="宋体"/>
        <family val="0"/>
        <charset val="134"/>
      </rPr>
      <t xml:space="preserve">月</t>
    </r>
    <r>
      <rPr>
        <sz val="10"/>
        <rFont val="Arial"/>
        <family val="2"/>
      </rPr>
      <t xml:space="preserve">22</t>
    </r>
    <r>
      <rPr>
        <sz val="10"/>
        <rFont val="宋体"/>
        <family val="0"/>
        <charset val="134"/>
      </rPr>
      <t xml:space="preserve">日凌家庙分中心相关领导及劳人员也与来电人进行面对面沟通。</t>
    </r>
  </si>
  <si>
    <r>
      <rPr>
        <sz val="10"/>
        <rFont val="宋体"/>
        <family val="0"/>
        <charset val="134"/>
      </rPr>
      <t xml:space="preserve">经核实，来电人为我单位凌家庙分中心职工，与来电人所述情况存在出入。本次企业改革是根据《鸿运承物业管理中心综合站务员优化配置改革工作实施方案》、《鸿运承物业管理中心综合站务员</t>
    </r>
    <r>
      <rPr>
        <sz val="10"/>
        <rFont val="Arial"/>
        <family val="2"/>
      </rPr>
      <t xml:space="preserve">A</t>
    </r>
    <r>
      <rPr>
        <sz val="10"/>
        <rFont val="宋体"/>
        <family val="0"/>
        <charset val="134"/>
      </rPr>
      <t xml:space="preserve">岗管理规定（试行）》等制度文件开展，我单位为落选的原综</t>
    </r>
    <r>
      <rPr>
        <sz val="10"/>
        <rFont val="Arial"/>
        <family val="2"/>
      </rPr>
      <t xml:space="preserve">A</t>
    </r>
    <r>
      <rPr>
        <sz val="10"/>
        <rFont val="宋体"/>
        <family val="0"/>
        <charset val="134"/>
      </rPr>
      <t xml:space="preserve">人员提供</t>
    </r>
    <r>
      <rPr>
        <sz val="10"/>
        <rFont val="Arial"/>
        <family val="2"/>
      </rPr>
      <t xml:space="preserve">4</t>
    </r>
    <r>
      <rPr>
        <sz val="10"/>
        <rFont val="宋体"/>
        <family val="0"/>
        <charset val="134"/>
      </rPr>
      <t xml:space="preserve">类转岗安置方案，并非直接安排</t>
    </r>
    <r>
      <rPr>
        <sz val="10"/>
        <rFont val="Arial"/>
        <family val="2"/>
      </rPr>
      <t xml:space="preserve">B</t>
    </r>
    <r>
      <rPr>
        <sz val="10"/>
        <rFont val="宋体"/>
        <family val="0"/>
        <charset val="134"/>
      </rPr>
      <t xml:space="preserve">岗、</t>
    </r>
    <r>
      <rPr>
        <sz val="10"/>
        <rFont val="Arial"/>
        <family val="2"/>
      </rPr>
      <t xml:space="preserve">C</t>
    </r>
    <r>
      <rPr>
        <sz val="10"/>
        <rFont val="宋体"/>
        <family val="0"/>
        <charset val="134"/>
      </rPr>
      <t xml:space="preserve">岗工作。且分中心于</t>
    </r>
    <r>
      <rPr>
        <sz val="10"/>
        <rFont val="Arial"/>
        <family val="2"/>
      </rPr>
      <t xml:space="preserve">12</t>
    </r>
    <r>
      <rPr>
        <sz val="10"/>
        <rFont val="宋体"/>
        <family val="0"/>
        <charset val="134"/>
      </rPr>
      <t xml:space="preserve">月</t>
    </r>
    <r>
      <rPr>
        <sz val="10"/>
        <rFont val="Arial"/>
        <family val="2"/>
      </rPr>
      <t xml:space="preserve">15</t>
    </r>
    <r>
      <rPr>
        <sz val="10"/>
        <rFont val="宋体"/>
        <family val="0"/>
        <charset val="134"/>
      </rPr>
      <t xml:space="preserve">日通过微信形式通知来电人可参与乘务巡检员竞聘，来电人未报名。</t>
    </r>
    <r>
      <rPr>
        <sz val="10"/>
        <rFont val="Arial"/>
        <family val="2"/>
      </rPr>
      <t xml:space="preserve">12</t>
    </r>
    <r>
      <rPr>
        <sz val="10"/>
        <rFont val="宋体"/>
        <family val="0"/>
        <charset val="134"/>
      </rPr>
      <t xml:space="preserve">月</t>
    </r>
    <r>
      <rPr>
        <sz val="10"/>
        <rFont val="Arial"/>
        <family val="2"/>
      </rPr>
      <t xml:space="preserve">22</t>
    </r>
    <r>
      <rPr>
        <sz val="10"/>
        <rFont val="宋体"/>
        <family val="0"/>
        <charset val="134"/>
      </rPr>
      <t xml:space="preserve">日凌家庙分中心相关领导及劳人员也与来电人进行面对面沟通。</t>
    </r>
    <r>
      <rPr>
        <sz val="10"/>
        <rFont val="Arial"/>
        <family val="2"/>
      </rPr>
      <t xml:space="preserve">
</t>
    </r>
    <r>
      <rPr>
        <sz val="10"/>
        <rFont val="宋体"/>
        <family val="0"/>
        <charset val="134"/>
      </rPr>
      <t xml:space="preserve">接到诉求后，我单位分中心于</t>
    </r>
    <r>
      <rPr>
        <sz val="10"/>
        <rFont val="Arial"/>
        <family val="2"/>
      </rPr>
      <t xml:space="preserve">12</t>
    </r>
    <r>
      <rPr>
        <sz val="10"/>
        <rFont val="宋体"/>
        <family val="0"/>
        <charset val="134"/>
      </rPr>
      <t xml:space="preserve">月</t>
    </r>
    <r>
      <rPr>
        <sz val="10"/>
        <rFont val="Arial"/>
        <family val="2"/>
      </rPr>
      <t xml:space="preserve">25</t>
    </r>
    <r>
      <rPr>
        <sz val="10"/>
        <rFont val="宋体"/>
        <family val="0"/>
        <charset val="134"/>
      </rPr>
      <t xml:space="preserve">日</t>
    </r>
    <r>
      <rPr>
        <sz val="10"/>
        <rFont val="Arial"/>
        <family val="2"/>
      </rPr>
      <t xml:space="preserve">10</t>
    </r>
    <r>
      <rPr>
        <sz val="10"/>
        <rFont val="宋体"/>
        <family val="0"/>
        <charset val="134"/>
      </rPr>
      <t xml:space="preserve">点</t>
    </r>
    <r>
      <rPr>
        <sz val="10"/>
        <rFont val="Arial"/>
        <family val="2"/>
      </rPr>
      <t xml:space="preserve">31</t>
    </r>
    <r>
      <rPr>
        <sz val="10"/>
        <rFont val="宋体"/>
        <family val="0"/>
        <charset val="134"/>
      </rPr>
      <t xml:space="preserve">分与来电人进行电话回复，经过与来电人沟通，来电人表示已知晓。</t>
    </r>
    <r>
      <rPr>
        <sz val="10"/>
        <rFont val="Arial"/>
        <family val="2"/>
      </rPr>
      <t xml:space="preserve">
</t>
    </r>
    <r>
      <rPr>
        <sz val="10"/>
        <rFont val="宋体"/>
        <family val="0"/>
        <charset val="134"/>
      </rPr>
      <t xml:space="preserve">办理人：王跃，鸿运承物业管理中心凌家庙分中心，职务：一般管理；</t>
    </r>
    <r>
      <rPr>
        <sz val="10"/>
        <rFont val="Arial"/>
        <family val="2"/>
      </rPr>
      <t xml:space="preserve">
</t>
    </r>
    <r>
      <rPr>
        <sz val="10"/>
        <rFont val="宋体"/>
        <family val="0"/>
        <charset val="134"/>
      </rPr>
      <t xml:space="preserve">审核人：高强；部门：鸿运承物业管理中心人力资源部；职务：中级管理。</t>
    </r>
  </si>
  <si>
    <r>
      <rPr>
        <sz val="10"/>
        <rFont val="宋体"/>
        <family val="0"/>
        <charset val="134"/>
      </rPr>
      <t xml:space="preserve">接到诉求后，我单位分中心于</t>
    </r>
    <r>
      <rPr>
        <sz val="10"/>
        <rFont val="Arial"/>
        <family val="2"/>
      </rPr>
      <t xml:space="preserve">12</t>
    </r>
    <r>
      <rPr>
        <sz val="10"/>
        <rFont val="宋体"/>
        <family val="0"/>
        <charset val="134"/>
      </rPr>
      <t xml:space="preserve">月</t>
    </r>
    <r>
      <rPr>
        <sz val="10"/>
        <rFont val="Arial"/>
        <family val="2"/>
      </rPr>
      <t xml:space="preserve">25</t>
    </r>
    <r>
      <rPr>
        <sz val="10"/>
        <rFont val="宋体"/>
        <family val="0"/>
        <charset val="134"/>
      </rPr>
      <t xml:space="preserve">日</t>
    </r>
    <r>
      <rPr>
        <sz val="10"/>
        <rFont val="Arial"/>
        <family val="2"/>
      </rPr>
      <t xml:space="preserve">10</t>
    </r>
    <r>
      <rPr>
        <sz val="10"/>
        <rFont val="宋体"/>
        <family val="0"/>
        <charset val="134"/>
      </rPr>
      <t xml:space="preserve">点</t>
    </r>
    <r>
      <rPr>
        <sz val="10"/>
        <rFont val="Arial"/>
        <family val="2"/>
      </rPr>
      <t xml:space="preserve">31</t>
    </r>
    <r>
      <rPr>
        <sz val="10"/>
        <rFont val="宋体"/>
        <family val="0"/>
        <charset val="134"/>
      </rPr>
      <t xml:space="preserve">分与来电人进行电话回复，经过与来电人沟通，来电人表示已知晓。</t>
    </r>
  </si>
  <si>
    <r>
      <rPr>
        <sz val="10"/>
        <rFont val="宋体"/>
        <family val="0"/>
        <charset val="134"/>
      </rPr>
      <t xml:space="preserve">经核实，来电人为我单位凌家庙分中心职工，与来电人所述情况存在出入。本次企业改革是根据《鸿运承物业管理中心综合站务员优化配置改革工作实施方案》、《鸿运承物业管理中心综合站务员</t>
    </r>
    <r>
      <rPr>
        <sz val="10"/>
        <rFont val="Arial"/>
        <family val="2"/>
      </rPr>
      <t xml:space="preserve">A</t>
    </r>
    <r>
      <rPr>
        <sz val="10"/>
        <rFont val="宋体"/>
        <family val="0"/>
        <charset val="134"/>
      </rPr>
      <t xml:space="preserve">岗管理规定（试行）》等制度文件开展，我单位为落选的原综</t>
    </r>
    <r>
      <rPr>
        <sz val="10"/>
        <rFont val="Arial"/>
        <family val="2"/>
      </rPr>
      <t xml:space="preserve">A</t>
    </r>
    <r>
      <rPr>
        <sz val="10"/>
        <rFont val="宋体"/>
        <family val="0"/>
        <charset val="134"/>
      </rPr>
      <t xml:space="preserve">人员提供</t>
    </r>
    <r>
      <rPr>
        <sz val="10"/>
        <rFont val="Arial"/>
        <family val="2"/>
      </rPr>
      <t xml:space="preserve">4</t>
    </r>
    <r>
      <rPr>
        <sz val="10"/>
        <rFont val="宋体"/>
        <family val="0"/>
        <charset val="134"/>
      </rPr>
      <t xml:space="preserve">类转岗安置方案，并非直接安排</t>
    </r>
    <r>
      <rPr>
        <sz val="10"/>
        <rFont val="Arial"/>
        <family val="2"/>
      </rPr>
      <t xml:space="preserve">B</t>
    </r>
    <r>
      <rPr>
        <sz val="10"/>
        <rFont val="宋体"/>
        <family val="0"/>
        <charset val="134"/>
      </rPr>
      <t xml:space="preserve">岗、</t>
    </r>
    <r>
      <rPr>
        <sz val="10"/>
        <rFont val="Arial"/>
        <family val="2"/>
      </rPr>
      <t xml:space="preserve">C</t>
    </r>
    <r>
      <rPr>
        <sz val="10"/>
        <rFont val="宋体"/>
        <family val="0"/>
        <charset val="134"/>
      </rPr>
      <t xml:space="preserve">岗工作。且分中心于</t>
    </r>
    <r>
      <rPr>
        <sz val="10"/>
        <rFont val="Arial"/>
        <family val="2"/>
      </rPr>
      <t xml:space="preserve">12</t>
    </r>
    <r>
      <rPr>
        <sz val="10"/>
        <rFont val="宋体"/>
        <family val="0"/>
        <charset val="134"/>
      </rPr>
      <t xml:space="preserve">月</t>
    </r>
    <r>
      <rPr>
        <sz val="10"/>
        <rFont val="Arial"/>
        <family val="2"/>
      </rPr>
      <t xml:space="preserve">15</t>
    </r>
    <r>
      <rPr>
        <sz val="10"/>
        <rFont val="宋体"/>
        <family val="0"/>
        <charset val="134"/>
      </rPr>
      <t xml:space="preserve">日通过微信形式通知来电人可参与乘务巡检员竞聘，来电人未报名。</t>
    </r>
    <r>
      <rPr>
        <sz val="10"/>
        <rFont val="Arial"/>
        <family val="2"/>
      </rPr>
      <t xml:space="preserve">12</t>
    </r>
    <r>
      <rPr>
        <sz val="10"/>
        <rFont val="宋体"/>
        <family val="0"/>
        <charset val="134"/>
      </rPr>
      <t xml:space="preserve">月</t>
    </r>
    <r>
      <rPr>
        <sz val="10"/>
        <rFont val="Arial"/>
        <family val="2"/>
      </rPr>
      <t xml:space="preserve">22</t>
    </r>
    <r>
      <rPr>
        <sz val="10"/>
        <rFont val="宋体"/>
        <family val="0"/>
        <charset val="134"/>
      </rPr>
      <t xml:space="preserve">日凌家庙分中心相关领导及劳人员也与来电人进行面对面沟通。</t>
    </r>
    <r>
      <rPr>
        <sz val="10"/>
        <rFont val="Arial"/>
        <family val="2"/>
      </rPr>
      <t xml:space="preserve">
</t>
    </r>
    <r>
      <rPr>
        <sz val="10"/>
        <rFont val="宋体"/>
        <family val="0"/>
        <charset val="134"/>
      </rPr>
      <t xml:space="preserve">接到诉求后，我单位分中心于</t>
    </r>
    <r>
      <rPr>
        <sz val="10"/>
        <rFont val="Arial"/>
        <family val="2"/>
      </rPr>
      <t xml:space="preserve">12</t>
    </r>
    <r>
      <rPr>
        <sz val="10"/>
        <rFont val="宋体"/>
        <family val="0"/>
        <charset val="134"/>
      </rPr>
      <t xml:space="preserve">月</t>
    </r>
    <r>
      <rPr>
        <sz val="10"/>
        <rFont val="Arial"/>
        <family val="2"/>
      </rPr>
      <t xml:space="preserve">25</t>
    </r>
    <r>
      <rPr>
        <sz val="10"/>
        <rFont val="宋体"/>
        <family val="0"/>
        <charset val="134"/>
      </rPr>
      <t xml:space="preserve">日</t>
    </r>
    <r>
      <rPr>
        <sz val="10"/>
        <rFont val="Arial"/>
        <family val="2"/>
      </rPr>
      <t xml:space="preserve">10</t>
    </r>
    <r>
      <rPr>
        <sz val="10"/>
        <rFont val="宋体"/>
        <family val="0"/>
        <charset val="134"/>
      </rPr>
      <t xml:space="preserve">点</t>
    </r>
    <r>
      <rPr>
        <sz val="10"/>
        <rFont val="Arial"/>
        <family val="2"/>
      </rPr>
      <t xml:space="preserve">31</t>
    </r>
    <r>
      <rPr>
        <sz val="10"/>
        <rFont val="宋体"/>
        <family val="0"/>
        <charset val="134"/>
      </rPr>
      <t xml:space="preserve">分与来电人进行电话回复，经过与来电人沟通，来电人表示已知晓。</t>
    </r>
  </si>
  <si>
    <t xml:space="preserve">2025-12-22 20:31:08</t>
  </si>
  <si>
    <r>
      <rPr>
        <sz val="11"/>
        <color rgb="FF000000"/>
        <rFont val="宋体"/>
        <family val="0"/>
        <charset val="134"/>
      </rPr>
      <t xml:space="preserve">劳动人员调配及薪酬
（综</t>
    </r>
    <r>
      <rPr>
        <sz val="11"/>
        <color rgb="FF000000"/>
        <rFont val="宋体"/>
        <family val="0"/>
      </rPr>
      <t xml:space="preserve">A</t>
    </r>
    <r>
      <rPr>
        <sz val="11"/>
        <color rgb="FF000000"/>
        <rFont val="宋体"/>
        <family val="0"/>
        <charset val="134"/>
      </rPr>
      <t xml:space="preserve">岗</t>
    </r>
    <r>
      <rPr>
        <sz val="11"/>
        <color rgb="FF000000"/>
        <rFont val="宋体"/>
        <family val="0"/>
      </rPr>
      <t xml:space="preserve">-</t>
    </r>
    <r>
      <rPr>
        <sz val="11"/>
        <color rgb="FF000000"/>
        <rFont val="宋体"/>
        <family val="0"/>
        <charset val="134"/>
      </rPr>
      <t xml:space="preserve">产后复岗）</t>
    </r>
  </si>
  <si>
    <r>
      <rPr>
        <sz val="10"/>
        <rFont val="宋体"/>
        <family val="0"/>
        <charset val="134"/>
      </rPr>
      <t xml:space="preserve">热线</t>
    </r>
    <r>
      <rPr>
        <sz val="10"/>
        <rFont val="Arial"/>
        <family val="2"/>
      </rPr>
      <t xml:space="preserve">-251223-071646-3</t>
    </r>
    <r>
      <rPr>
        <sz val="10"/>
        <rFont val="宋体"/>
        <family val="0"/>
      </rPr>
      <t xml:space="preserve">（1个附件）</t>
    </r>
  </si>
  <si>
    <t xml:space="preserve">2025-12-23 20:41:51</t>
  </si>
  <si>
    <t xml:space="preserve">2025-12-23 20:52:29</t>
  </si>
  <si>
    <t xml:space="preserve">2025-12-23 20:56:51</t>
  </si>
  <si>
    <t xml:space="preserve">高先生</t>
  </si>
  <si>
    <r>
      <rPr>
        <sz val="10"/>
        <rFont val="宋体"/>
        <family val="0"/>
        <charset val="134"/>
      </rPr>
      <t xml:space="preserve">手机</t>
    </r>
    <r>
      <rPr>
        <sz val="10"/>
        <rFont val="Arial"/>
        <family val="2"/>
      </rPr>
      <t xml:space="preserve">,18701035101;</t>
    </r>
  </si>
  <si>
    <r>
      <rPr>
        <sz val="10"/>
        <rFont val="宋体"/>
        <family val="0"/>
        <charset val="134"/>
      </rPr>
      <t xml:space="preserve">市民反映，</t>
    </r>
    <r>
      <rPr>
        <sz val="10"/>
        <rFont val="Arial"/>
        <family val="2"/>
      </rPr>
      <t xml:space="preserve">12</t>
    </r>
    <r>
      <rPr>
        <sz val="10"/>
        <rFont val="宋体"/>
        <family val="0"/>
        <charset val="134"/>
      </rPr>
      <t xml:space="preserve">月</t>
    </r>
    <r>
      <rPr>
        <sz val="10"/>
        <rFont val="Arial"/>
        <family val="2"/>
      </rPr>
      <t xml:space="preserve">23</t>
    </r>
    <r>
      <rPr>
        <sz val="10"/>
        <rFont val="宋体"/>
        <family val="0"/>
        <charset val="134"/>
      </rPr>
      <t xml:space="preserve">号双峪车站（去往新桥方向）的</t>
    </r>
    <r>
      <rPr>
        <sz val="10"/>
        <rFont val="Arial"/>
        <family val="2"/>
      </rPr>
      <t xml:space="preserve">992</t>
    </r>
    <r>
      <rPr>
        <sz val="10"/>
        <rFont val="宋体"/>
        <family val="0"/>
        <charset val="134"/>
      </rPr>
      <t xml:space="preserve">路公交车没有窗帘，而且车内还很脏乱，市民认为作为交通运输服务行业，窗帘是最基本的，原来反映过其他车队，给出回复说没钱，市民不认可，市民表示问题没有解决，来电反映公交车没有窗帘问题。科信 安服 鸿运承</t>
    </r>
  </si>
  <si>
    <t xml:space="preserve">河滩分中心</t>
  </si>
  <si>
    <t xml:space="preserve">您好，关于您反映问题的办理情况，鸿运承物业管理中心河滩分中心现对您回复如下：</t>
  </si>
  <si>
    <r>
      <rPr>
        <sz val="10"/>
        <rFont val="宋体"/>
        <family val="0"/>
        <charset val="134"/>
      </rPr>
      <t xml:space="preserve">我分中心已于</t>
    </r>
    <r>
      <rPr>
        <sz val="10"/>
        <rFont val="Arial"/>
        <family val="2"/>
      </rPr>
      <t xml:space="preserve">2025</t>
    </r>
    <r>
      <rPr>
        <sz val="10"/>
        <rFont val="宋体"/>
        <family val="0"/>
        <charset val="134"/>
      </rPr>
      <t xml:space="preserve">年</t>
    </r>
    <r>
      <rPr>
        <sz val="10"/>
        <rFont val="Arial"/>
        <family val="2"/>
      </rPr>
      <t xml:space="preserve">12</t>
    </r>
    <r>
      <rPr>
        <sz val="10"/>
        <rFont val="宋体"/>
        <family val="0"/>
        <charset val="134"/>
      </rPr>
      <t xml:space="preserve">月</t>
    </r>
    <r>
      <rPr>
        <sz val="10"/>
        <rFont val="Arial"/>
        <family val="2"/>
      </rPr>
      <t xml:space="preserve">24</t>
    </r>
    <r>
      <rPr>
        <sz val="10"/>
        <rFont val="宋体"/>
        <family val="0"/>
        <charset val="134"/>
      </rPr>
      <t xml:space="preserve">日下午</t>
    </r>
    <r>
      <rPr>
        <sz val="10"/>
        <rFont val="Arial"/>
        <family val="2"/>
      </rPr>
      <t xml:space="preserve">13</t>
    </r>
    <r>
      <rPr>
        <sz val="10"/>
        <rFont val="宋体"/>
        <family val="0"/>
        <charset val="134"/>
      </rPr>
      <t xml:space="preserve">点</t>
    </r>
    <r>
      <rPr>
        <sz val="10"/>
        <rFont val="Arial"/>
        <family val="2"/>
      </rPr>
      <t xml:space="preserve">59</t>
    </r>
    <r>
      <rPr>
        <sz val="10"/>
        <rFont val="宋体"/>
        <family val="0"/>
        <charset val="134"/>
      </rPr>
      <t xml:space="preserve">分对您进行电话回复，我对您没有答复完整，通话中您在与其他人对话，故我冒昧给您发送短信告诉您一下我们对您反映问题的办理结果。办理人：杨壑松；部门：鸿运承物业管理中心河滩分中心；职务；物管副主任。审核人：郑楠；部门：鸿运承物业管理中心物管行政部；职务：物管员。</t>
    </r>
  </si>
  <si>
    <r>
      <rPr>
        <sz val="10"/>
        <rFont val="宋体"/>
        <family val="0"/>
        <charset val="134"/>
      </rPr>
      <t xml:space="preserve">高先生您好，</t>
    </r>
    <r>
      <rPr>
        <sz val="10"/>
        <rFont val="Arial"/>
        <family val="2"/>
      </rPr>
      <t xml:space="preserve">992</t>
    </r>
    <r>
      <rPr>
        <sz val="10"/>
        <rFont val="宋体"/>
        <family val="0"/>
        <charset val="134"/>
      </rPr>
      <t xml:space="preserve">路公交车我们在龙泉西场站进行洗车服务工作，您所述车辆运营中车内很脏乱的问题我们非常重视您的反馈，由于我们的工作没有做好，</t>
    </r>
    <r>
      <rPr>
        <sz val="10"/>
        <rFont val="Arial"/>
        <family val="2"/>
      </rPr>
      <t xml:space="preserve">992</t>
    </r>
    <r>
      <rPr>
        <sz val="10"/>
        <rFont val="宋体"/>
        <family val="0"/>
        <charset val="134"/>
      </rPr>
      <t xml:space="preserve">路给您带来不好的乘车体验，实在是抱歉，高先生。该线路车辆回到龙泉西场站后，在日常工作时段内，我们的保洁员已对车内卫生进行了全面的清理，确保我们的出场车辆卫生符合企业标准。您反馈的问题我们已整改完毕，同时我们要求保洁员对</t>
    </r>
    <r>
      <rPr>
        <sz val="10"/>
        <rFont val="Arial"/>
        <family val="2"/>
      </rPr>
      <t xml:space="preserve">992</t>
    </r>
    <r>
      <rPr>
        <sz val="10"/>
        <rFont val="宋体"/>
        <family val="0"/>
        <charset val="134"/>
      </rPr>
      <t xml:space="preserve">路所有运营车辆的卫生再次进行细化清理。我们对于运营车辆车内卫生的清洁工作是一直在做的，也从未停止，已经形成了长效的清洁机制，但有时候卫生清洁工作我们做的还有不尽人意之处，您多多谅解。部分车辆车内未安装窗帘的问题，待车队配齐窗帘后，我们会立即进行安装。</t>
    </r>
  </si>
  <si>
    <r>
      <rPr>
        <sz val="10"/>
        <rFont val="宋体"/>
        <family val="0"/>
        <charset val="134"/>
      </rPr>
      <t xml:space="preserve">我们分中心及场站班组长再次与</t>
    </r>
    <r>
      <rPr>
        <sz val="10"/>
        <rFont val="Arial"/>
        <family val="2"/>
      </rPr>
      <t xml:space="preserve">992</t>
    </r>
    <r>
      <rPr>
        <sz val="10"/>
        <rFont val="宋体"/>
        <family val="0"/>
        <charset val="134"/>
      </rPr>
      <t xml:space="preserve">路的保洁人员进行了沟通，日常工作中我们要把清洁质量做的更加细致，同时加强保洁员清洁技能的培训，熟练掌握清洁方法，确保给您带来一个干净、整洁的出行环境。</t>
    </r>
  </si>
  <si>
    <r>
      <rPr>
        <sz val="10"/>
        <rFont val="宋体"/>
        <family val="0"/>
        <charset val="134"/>
      </rPr>
      <t xml:space="preserve">您好，关于您反映问题的办理情况，鸿运承物业管理中心河滩分中心现对您回复如下：高先生您好，</t>
    </r>
    <r>
      <rPr>
        <sz val="10"/>
        <rFont val="Arial"/>
        <family val="2"/>
      </rPr>
      <t xml:space="preserve">992</t>
    </r>
    <r>
      <rPr>
        <sz val="10"/>
        <rFont val="宋体"/>
        <family val="0"/>
        <charset val="134"/>
      </rPr>
      <t xml:space="preserve">路公交车我们在龙泉西场站进行洗车服务工作，您所述车辆运营中车内很脏乱的问题我们非常重视您的反馈，由于我们的工作没有做好，</t>
    </r>
    <r>
      <rPr>
        <sz val="10"/>
        <rFont val="Arial"/>
        <family val="2"/>
      </rPr>
      <t xml:space="preserve">992</t>
    </r>
    <r>
      <rPr>
        <sz val="10"/>
        <rFont val="宋体"/>
        <family val="0"/>
        <charset val="134"/>
      </rPr>
      <t xml:space="preserve">路给您带来不好的乘车体验，实在是抱歉，高先生。该线路车辆回到龙泉西场站后，在日常工作时段内，我们的保洁员已对车内卫生进行了全面的清理，确保我们的出场车辆卫生符合企业标准。您反馈的问题我们已整改完毕，同时我们要求保洁员对</t>
    </r>
    <r>
      <rPr>
        <sz val="10"/>
        <rFont val="Arial"/>
        <family val="2"/>
      </rPr>
      <t xml:space="preserve">992</t>
    </r>
    <r>
      <rPr>
        <sz val="10"/>
        <rFont val="宋体"/>
        <family val="0"/>
        <charset val="134"/>
      </rPr>
      <t xml:space="preserve">路所有运营车辆的卫生再次进行细化清理。我们对于运营车辆车内卫生的清洁工作是一直在做的，也从未停止，已经形成了长效的清洁机制，但有时候卫生清洁工作我们做的还有不尽人意之处，您多多谅解。部分车辆车内未安装窗帘的问题，待车队配齐窗帘后，我们会立即进行安装。我们定期会召开车辆保洁专题会议，开展车辆卫生专项检查，日常工作中我们加大巡检力度，强化制度建设，不断提高管理水平。我分中心已于</t>
    </r>
    <r>
      <rPr>
        <sz val="10"/>
        <rFont val="Arial"/>
        <family val="2"/>
      </rPr>
      <t xml:space="preserve">2025</t>
    </r>
    <r>
      <rPr>
        <sz val="10"/>
        <rFont val="宋体"/>
        <family val="0"/>
        <charset val="134"/>
      </rPr>
      <t xml:space="preserve">年</t>
    </r>
    <r>
      <rPr>
        <sz val="10"/>
        <rFont val="Arial"/>
        <family val="2"/>
      </rPr>
      <t xml:space="preserve">12</t>
    </r>
    <r>
      <rPr>
        <sz val="10"/>
        <rFont val="宋体"/>
        <family val="0"/>
        <charset val="134"/>
      </rPr>
      <t xml:space="preserve">月</t>
    </r>
    <r>
      <rPr>
        <sz val="10"/>
        <rFont val="Arial"/>
        <family val="2"/>
      </rPr>
      <t xml:space="preserve">24</t>
    </r>
    <r>
      <rPr>
        <sz val="10"/>
        <rFont val="宋体"/>
        <family val="0"/>
        <charset val="134"/>
      </rPr>
      <t xml:space="preserve">日下午</t>
    </r>
    <r>
      <rPr>
        <sz val="10"/>
        <rFont val="Arial"/>
        <family val="2"/>
      </rPr>
      <t xml:space="preserve">13</t>
    </r>
    <r>
      <rPr>
        <sz val="10"/>
        <rFont val="宋体"/>
        <family val="0"/>
        <charset val="134"/>
      </rPr>
      <t xml:space="preserve">点</t>
    </r>
    <r>
      <rPr>
        <sz val="10"/>
        <rFont val="Arial"/>
        <family val="2"/>
      </rPr>
      <t xml:space="preserve">59</t>
    </r>
    <r>
      <rPr>
        <sz val="10"/>
        <rFont val="宋体"/>
        <family val="0"/>
        <charset val="134"/>
      </rPr>
      <t xml:space="preserve">分对您进行电话回复，我对您没有答复完整，通话中您在与其他人对话，故我冒昧给您发送短信告诉您一下我们对您反映问题的办理结果。我们分中心及场站班组长再次与</t>
    </r>
    <r>
      <rPr>
        <sz val="10"/>
        <rFont val="Arial"/>
        <family val="2"/>
      </rPr>
      <t xml:space="preserve">992</t>
    </r>
    <r>
      <rPr>
        <sz val="10"/>
        <rFont val="宋体"/>
        <family val="0"/>
        <charset val="134"/>
      </rPr>
      <t xml:space="preserve">路的保洁人员进行了沟通，日常工作中我们要把清洁质量做的更加细致，同时加强保洁员清洁技能的培训，熟练掌握清洁方法，确保给您带来一个干净、整洁的出行环境。欢迎您随时对我们的工作进行监督，感谢您提出宝贵意见，给您的出行带来的不便我们和您说声抱歉，谢谢您的支持与谅解。</t>
    </r>
  </si>
  <si>
    <t xml:space="preserve">2025-12-23 20:31:05</t>
  </si>
  <si>
    <t xml:space="preserve">1725545789</t>
  </si>
  <si>
    <t xml:space="preserve">设施设备</t>
  </si>
  <si>
    <t xml:space="preserve">车辆卫生问题
（车内脏、窗帘）</t>
  </si>
  <si>
    <r>
      <rPr>
        <sz val="10"/>
        <rFont val="宋体"/>
        <family val="0"/>
        <charset val="134"/>
      </rPr>
      <t xml:space="preserve">热线</t>
    </r>
    <r>
      <rPr>
        <sz val="10"/>
        <rFont val="Arial"/>
        <family val="2"/>
      </rPr>
      <t xml:space="preserve">-251223-074632</t>
    </r>
    <r>
      <rPr>
        <sz val="10"/>
        <rFont val="宋体"/>
        <family val="0"/>
      </rPr>
      <t xml:space="preserve">（</t>
    </r>
    <r>
      <rPr>
        <sz val="10"/>
        <rFont val="Arial"/>
        <family val="2"/>
      </rPr>
      <t xml:space="preserve">3</t>
    </r>
    <r>
      <rPr>
        <sz val="10"/>
        <rFont val="宋体"/>
        <family val="0"/>
      </rPr>
      <t xml:space="preserve">个附件）</t>
    </r>
  </si>
  <si>
    <t xml:space="preserve">2025-12-23 22:03:04</t>
  </si>
  <si>
    <t xml:space="preserve">2025-12-24 00:13:27</t>
  </si>
  <si>
    <t xml:space="preserve">2025-12-24 08:38:42</t>
  </si>
  <si>
    <t xml:space="preserve">刘先生</t>
  </si>
  <si>
    <r>
      <rPr>
        <sz val="10"/>
        <rFont val="宋体"/>
        <family val="0"/>
        <charset val="134"/>
      </rPr>
      <t xml:space="preserve">手机</t>
    </r>
    <r>
      <rPr>
        <sz val="10"/>
        <rFont val="Arial"/>
        <family val="2"/>
      </rPr>
      <t xml:space="preserve">,15210598471;</t>
    </r>
  </si>
  <si>
    <r>
      <rPr>
        <sz val="10"/>
        <rFont val="宋体"/>
        <family val="0"/>
        <charset val="134"/>
      </rPr>
      <t xml:space="preserve">市民反映，朝阳区朝阳五路居公交场站（</t>
    </r>
    <r>
      <rPr>
        <sz val="10"/>
        <rFont val="Arial"/>
        <family val="2"/>
      </rPr>
      <t xml:space="preserve">117</t>
    </r>
    <r>
      <rPr>
        <sz val="10"/>
        <rFont val="宋体"/>
        <family val="0"/>
      </rPr>
      <t xml:space="preserve">路与</t>
    </r>
    <r>
      <rPr>
        <sz val="10"/>
        <rFont val="Arial"/>
        <family val="2"/>
      </rPr>
      <t xml:space="preserve">107</t>
    </r>
    <r>
      <rPr>
        <sz val="10"/>
        <rFont val="宋体"/>
        <family val="0"/>
      </rPr>
      <t xml:space="preserve">路等车辆），门口保安人员向路侧建安东路停车人员主动索要停车费，不交费不让停车，市民表示公交场站门口建安东路路段是违停路段，属于非法索要停车费，要求核查，来电反映非法索要停车费问题。</t>
    </r>
  </si>
  <si>
    <t xml:space="preserve">场站保安问题</t>
  </si>
  <si>
    <t xml:space="preserve">场站保安</t>
  </si>
  <si>
    <t xml:space="preserve">小营分中心</t>
  </si>
  <si>
    <r>
      <rPr>
        <sz val="10"/>
        <rFont val="宋体"/>
        <family val="0"/>
        <charset val="134"/>
      </rPr>
      <t xml:space="preserve">市民反映，朝阳区朝阳五路居公交场站（</t>
    </r>
    <r>
      <rPr>
        <sz val="10"/>
        <rFont val="Arial"/>
        <family val="2"/>
      </rPr>
      <t xml:space="preserve">117</t>
    </r>
    <r>
      <rPr>
        <sz val="10"/>
        <rFont val="宋体"/>
        <family val="0"/>
        <charset val="134"/>
      </rPr>
      <t xml:space="preserve">路与</t>
    </r>
    <r>
      <rPr>
        <sz val="10"/>
        <rFont val="Arial"/>
        <family val="2"/>
      </rPr>
      <t xml:space="preserve">107</t>
    </r>
    <r>
      <rPr>
        <sz val="10"/>
        <rFont val="宋体"/>
        <family val="0"/>
        <charset val="134"/>
      </rPr>
      <t xml:space="preserve">路等车辆），门口保安人员向路侧建安东路停车人员主动索要停车费，不交费不让停车，市民表示公交场站门口建安东路路段是违停路段，属于非法索要停车费，要求核查，来电反映非法索要停车费问题。经核实：   经核实：分中心接到投诉人所反映的问题后，给予了高度重视，第一时间与场站班长及保安负责人进行了核实，核实后是投诉人停车的位置属于公交车进出入场站的必要位置，门岗警卫人员也告知了投诉人此处不能停车，容易产生安全隐患，并告知投诉人场站门放置了锥桶，并也没有向投诉人所反映的门岗警卫人员存在，向车主收取费用一事，故与投诉人所说内容不属实申请剔除。与投诉人电话回访后，以得到投诉人的理解。</t>
    </r>
  </si>
  <si>
    <r>
      <rPr>
        <sz val="10"/>
        <rFont val="Arial"/>
        <family val="2"/>
      </rPr>
      <t xml:space="preserve">
</t>
    </r>
    <r>
      <rPr>
        <sz val="10"/>
        <rFont val="宋体"/>
        <family val="0"/>
        <charset val="134"/>
      </rPr>
      <t xml:space="preserve">回访情况：</t>
    </r>
    <r>
      <rPr>
        <sz val="10"/>
        <rFont val="Arial"/>
        <family val="2"/>
      </rPr>
      <t xml:space="preserve">2025</t>
    </r>
    <r>
      <rPr>
        <sz val="10"/>
        <rFont val="宋体"/>
        <family val="0"/>
        <charset val="134"/>
      </rPr>
      <t xml:space="preserve">年</t>
    </r>
    <r>
      <rPr>
        <sz val="10"/>
        <rFont val="Arial"/>
        <family val="2"/>
      </rPr>
      <t xml:space="preserve">12</t>
    </r>
    <r>
      <rPr>
        <sz val="10"/>
        <rFont val="宋体"/>
        <family val="0"/>
        <charset val="134"/>
      </rPr>
      <t xml:space="preserve">月</t>
    </r>
    <r>
      <rPr>
        <sz val="10"/>
        <rFont val="Arial"/>
        <family val="2"/>
      </rPr>
      <t xml:space="preserve">24</t>
    </r>
    <r>
      <rPr>
        <sz val="10"/>
        <rFont val="宋体"/>
        <family val="0"/>
        <charset val="134"/>
      </rPr>
      <t xml:space="preserve">日下午</t>
    </r>
    <r>
      <rPr>
        <sz val="10"/>
        <rFont val="Arial"/>
        <family val="2"/>
      </rPr>
      <t xml:space="preserve">10:34</t>
    </r>
    <r>
      <rPr>
        <sz val="10"/>
        <rFont val="宋体"/>
        <family val="0"/>
        <charset val="134"/>
      </rPr>
      <t xml:space="preserve">分，电话回访市民，以得到市民的谅解（回访电话：</t>
    </r>
    <r>
      <rPr>
        <sz val="10"/>
        <rFont val="Arial"/>
        <family val="2"/>
      </rPr>
      <t xml:space="preserve">13439848360</t>
    </r>
    <r>
      <rPr>
        <sz val="10"/>
        <rFont val="宋体"/>
        <family val="0"/>
        <charset val="134"/>
      </rPr>
      <t xml:space="preserve">）办理人：何少楠。审核员：贾志尧。单位：小营分中心。职务：副主任</t>
    </r>
    <r>
      <rPr>
        <sz val="10"/>
        <rFont val="Arial"/>
        <family val="2"/>
      </rPr>
      <t xml:space="preserve">
</t>
    </r>
  </si>
  <si>
    <r>
      <rPr>
        <sz val="10"/>
        <rFont val="Arial"/>
        <family val="2"/>
      </rPr>
      <t xml:space="preserve">
    </t>
    </r>
    <r>
      <rPr>
        <sz val="10"/>
        <rFont val="宋体"/>
        <family val="0"/>
        <charset val="134"/>
      </rPr>
      <t xml:space="preserve">分中心再次对门岗警卫值守加强检查，及时发现问题后立即作出相关处理。</t>
    </r>
  </si>
  <si>
    <r>
      <rPr>
        <sz val="10"/>
        <rFont val="Arial"/>
        <family val="2"/>
      </rPr>
      <t xml:space="preserve">
   </t>
    </r>
    <r>
      <rPr>
        <sz val="10"/>
        <rFont val="宋体"/>
        <family val="0"/>
        <charset val="134"/>
      </rPr>
      <t xml:space="preserve">对场站所有的警卫职工，在岗期间继续履行好自己的岗位职责，严格按照物业公司对门岗警卫人员工作要求的相关文件，做好本职工作，  分中心对在其在职保安公司人员，进行严格检查及培训。发现问题第一时间整改，做出处理。</t>
    </r>
  </si>
  <si>
    <t xml:space="preserve">对场站所有的警卫职工，分中心要求在岗期间继续履行好自己的岗位职责，做到生人必问，生车必拦做到登记工作。</t>
  </si>
  <si>
    <t xml:space="preserve">2025-12-23 21:49:47</t>
  </si>
  <si>
    <t xml:space="preserve">1741937704</t>
  </si>
  <si>
    <r>
      <rPr>
        <sz val="11"/>
        <color rgb="FF000000"/>
        <rFont val="宋体"/>
        <family val="0"/>
        <charset val="134"/>
      </rPr>
      <t xml:space="preserve">七有五性</t>
    </r>
    <r>
      <rPr>
        <sz val="11"/>
        <color rgb="FF000000"/>
        <rFont val="宋体"/>
        <family val="0"/>
      </rPr>
      <t xml:space="preserve">,</t>
    </r>
    <r>
      <rPr>
        <sz val="11"/>
        <color rgb="FF000000"/>
        <rFont val="宋体"/>
        <family val="0"/>
        <charset val="134"/>
      </rPr>
      <t xml:space="preserve">安全性</t>
    </r>
    <r>
      <rPr>
        <sz val="11"/>
        <color rgb="FF000000"/>
        <rFont val="宋体"/>
        <family val="0"/>
      </rPr>
      <t xml:space="preserve">,</t>
    </r>
    <r>
      <rPr>
        <sz val="11"/>
        <color rgb="FF000000"/>
        <rFont val="宋体"/>
        <family val="0"/>
        <charset val="134"/>
      </rPr>
      <t xml:space="preserve">便利性</t>
    </r>
  </si>
  <si>
    <t xml:space="preserve">场站安保问题
（私家车停车收费）</t>
  </si>
  <si>
    <r>
      <rPr>
        <sz val="10"/>
        <rFont val="宋体"/>
        <family val="0"/>
        <charset val="134"/>
      </rPr>
      <t xml:space="preserve">网络</t>
    </r>
    <r>
      <rPr>
        <sz val="10"/>
        <rFont val="Arial"/>
        <family val="2"/>
      </rPr>
      <t xml:space="preserve">-251224-000503</t>
    </r>
  </si>
  <si>
    <t xml:space="preserve">2025-12-24 00:49:36</t>
  </si>
  <si>
    <t xml:space="preserve">2025-12-24 00:58:28</t>
  </si>
  <si>
    <t xml:space="preserve">2025-12-24 08:50:42</t>
  </si>
  <si>
    <r>
      <rPr>
        <sz val="10"/>
        <rFont val="宋体"/>
        <family val="0"/>
        <charset val="134"/>
      </rPr>
      <t xml:space="preserve">工单来源：微信服务号，此工单内容为网民留言时填写的标题及原文。 </t>
    </r>
    <r>
      <rPr>
        <sz val="10"/>
        <rFont val="Arial"/>
        <family val="2"/>
      </rPr>
      <t xml:space="preserve">============================= </t>
    </r>
    <r>
      <rPr>
        <sz val="10"/>
        <rFont val="宋体"/>
        <family val="0"/>
        <charset val="134"/>
      </rPr>
      <t xml:space="preserve">留言标题：动物园地下一层回复不满意。留言原文：就动物园枢纽换乘大厅一事回复不满意。原文回复内容如下。【北京公共交通控股（集团）有限公司回复反馈】</t>
    </r>
    <r>
      <rPr>
        <sz val="10"/>
        <rFont val="Arial"/>
        <family val="2"/>
      </rPr>
      <t xml:space="preserve">:</t>
    </r>
    <r>
      <rPr>
        <sz val="10"/>
        <rFont val="宋体"/>
        <family val="0"/>
        <charset val="134"/>
      </rPr>
      <t xml:space="preserve">您好，关于您反映问题的办理情况，公交集团回复如下</t>
    </r>
    <r>
      <rPr>
        <sz val="10"/>
        <rFont val="Arial"/>
        <family val="2"/>
      </rPr>
      <t xml:space="preserve">:</t>
    </r>
    <r>
      <rPr>
        <sz val="10"/>
        <rFont val="宋体"/>
        <family val="0"/>
        <charset val="134"/>
      </rPr>
      <t xml:space="preserve">经动物园分中心核实此情况，动物园公交枢纽的所有滚动扶梯已停用，并且枢纽地下公交</t>
    </r>
    <r>
      <rPr>
        <sz val="10"/>
        <rFont val="Arial"/>
        <family val="2"/>
      </rPr>
      <t xml:space="preserve">IC</t>
    </r>
    <r>
      <rPr>
        <sz val="10"/>
        <rFont val="宋体"/>
        <family val="0"/>
        <charset val="134"/>
      </rPr>
      <t xml:space="preserve">卡充值点已撤点多年，枢纽地上能满足公交与地铁的换乘，并且动物园公交枢纽场站地下空间现在是公交区域调度、公交电车客运分公司车队和公交物业动物园分中心的办公场所和公交职工食堂，为了确保办公区域安全，关闭卷帘门。就动物园枢纽换乘大厅一事回复不满意。认为不调查，敷衍了事，原来动物园枢纽出了地铁就是地下一层换乘大厅，非常利于乘客方便换乘。现在成了职工食堂，运营车队办公室和物业办公室，这不是属于占用公共资源，不服务于人民。说滚动扶梯停用，这是方便乘客换乘，凭什么不使用。本身是服务于人民，方便于换乘，现成为单位的办公区域。希望领导重视，早日打开换乘大厅。市民填写的详细地址为：区、街道：海淀区甘家口街道详细地址：动物园公交枢纽地下一层    答复不满意</t>
    </r>
  </si>
  <si>
    <t xml:space="preserve">2025-12-31 23:59:59</t>
  </si>
  <si>
    <t xml:space="preserve">2025-12-29 08:59:59</t>
  </si>
  <si>
    <t xml:space="preserve">2</t>
  </si>
  <si>
    <t xml:space="preserve">经动物园分中心再次调查核实此情况，动物园公交枢纽地上能满足市民公交与地铁的换乘，动物园公交枢纽场站地下空间现在是公交内部办公场所，为了确保公交办公区域安全，关闭卷帘门。</t>
  </si>
  <si>
    <t xml:space="preserve">由于诉求人未留联系姓名和联系电话，无法取得联系。处理人动物园分中心安保主任翟祺。 </t>
  </si>
  <si>
    <t xml:space="preserve">通过此事件提醒动物园公交枢纽场站工作人员遇有乘客询问时耐心做好解释。</t>
  </si>
  <si>
    <t xml:space="preserve">经动物园分中心再次调查核实此情况，动物园公交枢纽地上能满足市民公交与地铁的换乘，动物园公交枢纽场站地下空间现在是公交内部办公场所，为了确保公交办公区域安全，关闭卷帘门。通过此事件提醒动物园公交枢纽场站工作人员遇有乘客询问时耐心做好解释。由于诉求人未留联系姓名和联系电话，无法取得联系。处理人动物园分中心安保主任翟祺。 </t>
  </si>
  <si>
    <t xml:space="preserve">2025-12-21 12:09:39</t>
  </si>
  <si>
    <t xml:space="preserve">场站安保问题
（咨询换乘大厅启用）</t>
  </si>
  <si>
    <r>
      <rPr>
        <sz val="10"/>
        <rFont val="宋体"/>
        <family val="0"/>
        <charset val="134"/>
      </rPr>
      <t xml:space="preserve">热线</t>
    </r>
    <r>
      <rPr>
        <sz val="10"/>
        <rFont val="Arial"/>
        <family val="2"/>
      </rPr>
      <t xml:space="preserve">-251224-024222</t>
    </r>
    <r>
      <rPr>
        <sz val="10"/>
        <rFont val="宋体"/>
        <family val="0"/>
        <charset val="134"/>
      </rPr>
      <t xml:space="preserve">（</t>
    </r>
    <r>
      <rPr>
        <sz val="10"/>
        <rFont val="Arial"/>
        <family val="2"/>
      </rPr>
      <t xml:space="preserve">2</t>
    </r>
    <r>
      <rPr>
        <sz val="10"/>
        <rFont val="宋体"/>
        <family val="0"/>
        <charset val="134"/>
      </rPr>
      <t xml:space="preserve">个附件）</t>
    </r>
  </si>
  <si>
    <t xml:space="preserve">2025-12-24 11:21:46</t>
  </si>
  <si>
    <t xml:space="preserve">2025-12-24 11:31:43</t>
  </si>
  <si>
    <t xml:space="preserve">2025-12-24 11:48:14</t>
  </si>
  <si>
    <r>
      <rPr>
        <sz val="10"/>
        <rFont val="宋体"/>
        <family val="0"/>
        <charset val="134"/>
      </rPr>
      <t xml:space="preserve">手机</t>
    </r>
    <r>
      <rPr>
        <sz val="10"/>
        <rFont val="Arial"/>
        <family val="2"/>
      </rPr>
      <t xml:space="preserve">,13387580220;</t>
    </r>
  </si>
  <si>
    <r>
      <rPr>
        <sz val="10"/>
        <rFont val="宋体"/>
        <family val="0"/>
        <charset val="134"/>
      </rPr>
      <t xml:space="preserve">市民举报，北京公共交通控股（集团）有限公司的售票员刘婷婷，这位工作人员涉嫌挪用单位公章，为自己开具虚假过高的收入证明材料，违反事业单位管理条例规定，在外参与金融借贷活动从中获利，违反了中华人民共和国政务处分法规定，售票员身份证号：</t>
    </r>
    <r>
      <rPr>
        <sz val="10"/>
        <rFont val="Arial"/>
        <family val="2"/>
      </rPr>
      <t xml:space="preserve">110111198205082844</t>
    </r>
    <r>
      <rPr>
        <sz val="10"/>
        <rFont val="宋体"/>
        <family val="0"/>
        <charset val="134"/>
      </rPr>
      <t xml:space="preserve">，盖章单位：公共交通控股有限公司鸿运承物业管理中心，来电举报北京公共交通控股（集团）有限公司的售票员刘婷婷问题</t>
    </r>
  </si>
  <si>
    <r>
      <rPr>
        <sz val="10"/>
        <rFont val="宋体"/>
        <family val="0"/>
        <charset val="134"/>
      </rPr>
      <t xml:space="preserve">经核实，与来电人所述情况存在出入。来电人所述职工刘婷婷已于</t>
    </r>
    <r>
      <rPr>
        <sz val="10"/>
        <rFont val="Arial"/>
        <family val="2"/>
      </rPr>
      <t xml:space="preserve">2025</t>
    </r>
    <r>
      <rPr>
        <sz val="10"/>
        <rFont val="宋体"/>
        <family val="0"/>
        <charset val="134"/>
      </rPr>
      <t xml:space="preserve">年</t>
    </r>
    <r>
      <rPr>
        <sz val="10"/>
        <rFont val="Arial"/>
        <family val="2"/>
      </rPr>
      <t xml:space="preserve">11</t>
    </r>
    <r>
      <rPr>
        <sz val="10"/>
        <rFont val="宋体"/>
        <family val="0"/>
        <charset val="134"/>
      </rPr>
      <t xml:space="preserve">月与我单位鸿运承物业管理中心协商一致解除劳动合同。该职工</t>
    </r>
    <r>
      <rPr>
        <sz val="10"/>
        <rFont val="Arial"/>
        <family val="2"/>
      </rPr>
      <t xml:space="preserve">2020</t>
    </r>
    <r>
      <rPr>
        <sz val="10"/>
        <rFont val="宋体"/>
        <family val="0"/>
        <charset val="134"/>
      </rPr>
      <t xml:space="preserve">年</t>
    </r>
    <r>
      <rPr>
        <sz val="10"/>
        <rFont val="Arial"/>
        <family val="2"/>
      </rPr>
      <t xml:space="preserve">11</t>
    </r>
    <r>
      <rPr>
        <sz val="10"/>
        <rFont val="宋体"/>
        <family val="0"/>
        <charset val="134"/>
      </rPr>
      <t xml:space="preserve">月划转至我单位，离职前原为我单位鸿运承物业管理中心九龙分中心职工，职工原分中心自刘婷婷划转到</t>
    </r>
    <r>
      <rPr>
        <sz val="10"/>
        <rFont val="Arial"/>
        <family val="2"/>
      </rPr>
      <t xml:space="preserve">2025</t>
    </r>
    <r>
      <rPr>
        <sz val="10"/>
        <rFont val="宋体"/>
        <family val="0"/>
        <charset val="134"/>
      </rPr>
      <t xml:space="preserve">年</t>
    </r>
    <r>
      <rPr>
        <sz val="10"/>
        <rFont val="Arial"/>
        <family val="2"/>
      </rPr>
      <t xml:space="preserve">11</t>
    </r>
    <r>
      <rPr>
        <sz val="10"/>
        <rFont val="宋体"/>
        <family val="0"/>
        <charset val="134"/>
      </rPr>
      <t xml:space="preserve">月未给其开具过相关收入证明。且经电话和李先生沟通，其表明反映的是</t>
    </r>
    <r>
      <rPr>
        <sz val="10"/>
        <rFont val="Arial"/>
        <family val="2"/>
      </rPr>
      <t xml:space="preserve">2017</t>
    </r>
    <r>
      <rPr>
        <sz val="10"/>
        <rFont val="宋体"/>
        <family val="0"/>
        <charset val="134"/>
      </rPr>
      <t xml:space="preserve">年的相关情况，刘婷婷</t>
    </r>
    <r>
      <rPr>
        <sz val="10"/>
        <rFont val="Arial"/>
        <family val="2"/>
      </rPr>
      <t xml:space="preserve">2017</t>
    </r>
    <r>
      <rPr>
        <sz val="10"/>
        <rFont val="宋体"/>
        <family val="0"/>
        <charset val="134"/>
      </rPr>
      <t xml:space="preserve">年非我单位职工。</t>
    </r>
  </si>
  <si>
    <r>
      <rPr>
        <sz val="10"/>
        <rFont val="宋体"/>
        <family val="0"/>
        <charset val="134"/>
      </rPr>
      <t xml:space="preserve">经核实，与来电人所述情况存在出入。来电人所述职工刘婷婷已于</t>
    </r>
    <r>
      <rPr>
        <sz val="10"/>
        <rFont val="Arial"/>
        <family val="2"/>
      </rPr>
      <t xml:space="preserve">2025</t>
    </r>
    <r>
      <rPr>
        <sz val="10"/>
        <rFont val="宋体"/>
        <family val="0"/>
        <charset val="134"/>
      </rPr>
      <t xml:space="preserve">年</t>
    </r>
    <r>
      <rPr>
        <sz val="10"/>
        <rFont val="Arial"/>
        <family val="2"/>
      </rPr>
      <t xml:space="preserve">11</t>
    </r>
    <r>
      <rPr>
        <sz val="10"/>
        <rFont val="宋体"/>
        <family val="0"/>
        <charset val="134"/>
      </rPr>
      <t xml:space="preserve">月与我单位鸿运承物业管理中心协商一致解除劳动合同。该职工</t>
    </r>
    <r>
      <rPr>
        <sz val="10"/>
        <rFont val="Arial"/>
        <family val="2"/>
      </rPr>
      <t xml:space="preserve">2020</t>
    </r>
    <r>
      <rPr>
        <sz val="10"/>
        <rFont val="宋体"/>
        <family val="0"/>
        <charset val="134"/>
      </rPr>
      <t xml:space="preserve">年</t>
    </r>
    <r>
      <rPr>
        <sz val="10"/>
        <rFont val="Arial"/>
        <family val="2"/>
      </rPr>
      <t xml:space="preserve">11</t>
    </r>
    <r>
      <rPr>
        <sz val="10"/>
        <rFont val="宋体"/>
        <family val="0"/>
        <charset val="134"/>
      </rPr>
      <t xml:space="preserve">月划转至我单位，离职前原为我单位鸿运承物业管理中心九龙分中心职工，职工原分中心自刘婷婷划转到</t>
    </r>
    <r>
      <rPr>
        <sz val="10"/>
        <rFont val="Arial"/>
        <family val="2"/>
      </rPr>
      <t xml:space="preserve">2025</t>
    </r>
    <r>
      <rPr>
        <sz val="10"/>
        <rFont val="宋体"/>
        <family val="0"/>
        <charset val="134"/>
      </rPr>
      <t xml:space="preserve">年</t>
    </r>
    <r>
      <rPr>
        <sz val="10"/>
        <rFont val="Arial"/>
        <family val="2"/>
      </rPr>
      <t xml:space="preserve">11</t>
    </r>
    <r>
      <rPr>
        <sz val="10"/>
        <rFont val="宋体"/>
        <family val="0"/>
        <charset val="134"/>
      </rPr>
      <t xml:space="preserve">月未给其开具过相关收入证明。且经电话和李先生沟通，其表明反映的是</t>
    </r>
    <r>
      <rPr>
        <sz val="10"/>
        <rFont val="Arial"/>
        <family val="2"/>
      </rPr>
      <t xml:space="preserve">2017</t>
    </r>
    <r>
      <rPr>
        <sz val="10"/>
        <rFont val="宋体"/>
        <family val="0"/>
        <charset val="134"/>
      </rPr>
      <t xml:space="preserve">年的相关情况，刘婷婷</t>
    </r>
    <r>
      <rPr>
        <sz val="10"/>
        <rFont val="Arial"/>
        <family val="2"/>
      </rPr>
      <t xml:space="preserve">2017</t>
    </r>
    <r>
      <rPr>
        <sz val="10"/>
        <rFont val="宋体"/>
        <family val="0"/>
        <charset val="134"/>
      </rPr>
      <t xml:space="preserve">年非我单位职工。</t>
    </r>
    <r>
      <rPr>
        <sz val="10"/>
        <rFont val="Arial"/>
        <family val="2"/>
      </rPr>
      <t xml:space="preserve">
</t>
    </r>
    <r>
      <rPr>
        <sz val="10"/>
        <rFont val="宋体"/>
        <family val="0"/>
        <charset val="134"/>
      </rPr>
      <t xml:space="preserve">接到市民举报，我单位立即核实信息，并于</t>
    </r>
    <r>
      <rPr>
        <sz val="10"/>
        <rFont val="Arial"/>
        <family val="2"/>
      </rPr>
      <t xml:space="preserve">2025</t>
    </r>
    <r>
      <rPr>
        <sz val="10"/>
        <rFont val="宋体"/>
        <family val="0"/>
        <charset val="134"/>
      </rPr>
      <t xml:space="preserve">年</t>
    </r>
    <r>
      <rPr>
        <sz val="10"/>
        <rFont val="Arial"/>
        <family val="2"/>
      </rPr>
      <t xml:space="preserve">12</t>
    </r>
    <r>
      <rPr>
        <sz val="10"/>
        <rFont val="宋体"/>
        <family val="0"/>
        <charset val="134"/>
      </rPr>
      <t xml:space="preserve">月</t>
    </r>
    <r>
      <rPr>
        <sz val="10"/>
        <rFont val="Arial"/>
        <family val="2"/>
      </rPr>
      <t xml:space="preserve">25</t>
    </r>
    <r>
      <rPr>
        <sz val="10"/>
        <rFont val="宋体"/>
        <family val="0"/>
        <charset val="134"/>
      </rPr>
      <t xml:space="preserve">日上午</t>
    </r>
    <r>
      <rPr>
        <sz val="10"/>
        <rFont val="Arial"/>
        <family val="2"/>
      </rPr>
      <t xml:space="preserve">9</t>
    </r>
    <r>
      <rPr>
        <sz val="10"/>
        <rFont val="宋体"/>
        <family val="0"/>
        <charset val="134"/>
      </rPr>
      <t xml:space="preserve">点</t>
    </r>
    <r>
      <rPr>
        <sz val="10"/>
        <rFont val="Arial"/>
        <family val="2"/>
      </rPr>
      <t xml:space="preserve">24</t>
    </r>
    <r>
      <rPr>
        <sz val="10"/>
        <rFont val="宋体"/>
        <family val="0"/>
        <charset val="134"/>
      </rPr>
      <t xml:space="preserve">分左右与来电人核实情况，于下午</t>
    </r>
    <r>
      <rPr>
        <sz val="10"/>
        <rFont val="Arial"/>
        <family val="2"/>
      </rPr>
      <t xml:space="preserve">13</t>
    </r>
    <r>
      <rPr>
        <sz val="10"/>
        <rFont val="宋体"/>
        <family val="0"/>
        <charset val="134"/>
      </rPr>
      <t xml:space="preserve">点</t>
    </r>
    <r>
      <rPr>
        <sz val="10"/>
        <rFont val="Arial"/>
        <family val="2"/>
      </rPr>
      <t xml:space="preserve">38</t>
    </r>
    <r>
      <rPr>
        <sz val="10"/>
        <rFont val="宋体"/>
        <family val="0"/>
        <charset val="134"/>
      </rPr>
      <t xml:space="preserve">分再次告知来电人情况。</t>
    </r>
    <r>
      <rPr>
        <sz val="10"/>
        <rFont val="Arial"/>
        <family val="2"/>
      </rPr>
      <t xml:space="preserve">
</t>
    </r>
    <r>
      <rPr>
        <sz val="10"/>
        <rFont val="宋体"/>
        <family val="0"/>
        <charset val="134"/>
      </rPr>
      <t xml:space="preserve">办理人：唐国云，部门：鸿运承物业管理中心九龙分中心，职务：一般管理；</t>
    </r>
    <r>
      <rPr>
        <sz val="10"/>
        <rFont val="Arial"/>
        <family val="2"/>
      </rPr>
      <t xml:space="preserve">
</t>
    </r>
    <r>
      <rPr>
        <sz val="10"/>
        <rFont val="宋体"/>
        <family val="0"/>
        <charset val="134"/>
      </rPr>
      <t xml:space="preserve">审核人：高强；部门：鸿运承物业管理中心人力资源部；职务：中级管理。</t>
    </r>
  </si>
  <si>
    <r>
      <rPr>
        <sz val="10"/>
        <rFont val="宋体"/>
        <family val="0"/>
        <charset val="134"/>
      </rPr>
      <t xml:space="preserve">接到市民举报，我单位立即核实信息，并于</t>
    </r>
    <r>
      <rPr>
        <sz val="10"/>
        <rFont val="Arial"/>
        <family val="2"/>
      </rPr>
      <t xml:space="preserve">2025</t>
    </r>
    <r>
      <rPr>
        <sz val="10"/>
        <rFont val="宋体"/>
        <family val="0"/>
        <charset val="134"/>
      </rPr>
      <t xml:space="preserve">年</t>
    </r>
    <r>
      <rPr>
        <sz val="10"/>
        <rFont val="Arial"/>
        <family val="2"/>
      </rPr>
      <t xml:space="preserve">12</t>
    </r>
    <r>
      <rPr>
        <sz val="10"/>
        <rFont val="宋体"/>
        <family val="0"/>
        <charset val="134"/>
      </rPr>
      <t xml:space="preserve">月</t>
    </r>
    <r>
      <rPr>
        <sz val="10"/>
        <rFont val="Arial"/>
        <family val="2"/>
      </rPr>
      <t xml:space="preserve">25</t>
    </r>
    <r>
      <rPr>
        <sz val="10"/>
        <rFont val="宋体"/>
        <family val="0"/>
        <charset val="134"/>
      </rPr>
      <t xml:space="preserve">日上午</t>
    </r>
    <r>
      <rPr>
        <sz val="10"/>
        <rFont val="Arial"/>
        <family val="2"/>
      </rPr>
      <t xml:space="preserve">9</t>
    </r>
    <r>
      <rPr>
        <sz val="10"/>
        <rFont val="宋体"/>
        <family val="0"/>
        <charset val="134"/>
      </rPr>
      <t xml:space="preserve">点</t>
    </r>
    <r>
      <rPr>
        <sz val="10"/>
        <rFont val="Arial"/>
        <family val="2"/>
      </rPr>
      <t xml:space="preserve">24</t>
    </r>
    <r>
      <rPr>
        <sz val="10"/>
        <rFont val="宋体"/>
        <family val="0"/>
        <charset val="134"/>
      </rPr>
      <t xml:space="preserve">分左右与来电人核实情况，于下午</t>
    </r>
    <r>
      <rPr>
        <sz val="10"/>
        <rFont val="Arial"/>
        <family val="2"/>
      </rPr>
      <t xml:space="preserve">13</t>
    </r>
    <r>
      <rPr>
        <sz val="10"/>
        <rFont val="宋体"/>
        <family val="0"/>
        <charset val="134"/>
      </rPr>
      <t xml:space="preserve">点</t>
    </r>
    <r>
      <rPr>
        <sz val="10"/>
        <rFont val="Arial"/>
        <family val="2"/>
      </rPr>
      <t xml:space="preserve">38</t>
    </r>
    <r>
      <rPr>
        <sz val="10"/>
        <rFont val="宋体"/>
        <family val="0"/>
        <charset val="134"/>
      </rPr>
      <t xml:space="preserve">分再次告知来电人情况。</t>
    </r>
  </si>
  <si>
    <r>
      <rPr>
        <sz val="10"/>
        <rFont val="宋体"/>
        <family val="0"/>
        <charset val="134"/>
      </rPr>
      <t xml:space="preserve">经核实，与来电人所述情况存在出入。来电人所述职工刘婷婷已于</t>
    </r>
    <r>
      <rPr>
        <sz val="10"/>
        <rFont val="Arial"/>
        <family val="2"/>
      </rPr>
      <t xml:space="preserve">2025</t>
    </r>
    <r>
      <rPr>
        <sz val="10"/>
        <rFont val="宋体"/>
        <family val="0"/>
        <charset val="134"/>
      </rPr>
      <t xml:space="preserve">年</t>
    </r>
    <r>
      <rPr>
        <sz val="10"/>
        <rFont val="Arial"/>
        <family val="2"/>
      </rPr>
      <t xml:space="preserve">11</t>
    </r>
    <r>
      <rPr>
        <sz val="10"/>
        <rFont val="宋体"/>
        <family val="0"/>
        <charset val="134"/>
      </rPr>
      <t xml:space="preserve">月与我单位鸿运承物业管理中心协商一致解除劳动合同。该职工</t>
    </r>
    <r>
      <rPr>
        <sz val="10"/>
        <rFont val="Arial"/>
        <family val="2"/>
      </rPr>
      <t xml:space="preserve">2020</t>
    </r>
    <r>
      <rPr>
        <sz val="10"/>
        <rFont val="宋体"/>
        <family val="0"/>
        <charset val="134"/>
      </rPr>
      <t xml:space="preserve">年</t>
    </r>
    <r>
      <rPr>
        <sz val="10"/>
        <rFont val="Arial"/>
        <family val="2"/>
      </rPr>
      <t xml:space="preserve">11</t>
    </r>
    <r>
      <rPr>
        <sz val="10"/>
        <rFont val="宋体"/>
        <family val="0"/>
        <charset val="134"/>
      </rPr>
      <t xml:space="preserve">月划转至我单位，离职前原为我单位鸿运承物业管理中心九龙分中心职工，职工原分中心自刘婷婷划转到</t>
    </r>
    <r>
      <rPr>
        <sz val="10"/>
        <rFont val="Arial"/>
        <family val="2"/>
      </rPr>
      <t xml:space="preserve">2025</t>
    </r>
    <r>
      <rPr>
        <sz val="10"/>
        <rFont val="宋体"/>
        <family val="0"/>
        <charset val="134"/>
      </rPr>
      <t xml:space="preserve">年</t>
    </r>
    <r>
      <rPr>
        <sz val="10"/>
        <rFont val="Arial"/>
        <family val="2"/>
      </rPr>
      <t xml:space="preserve">11</t>
    </r>
    <r>
      <rPr>
        <sz val="10"/>
        <rFont val="宋体"/>
        <family val="0"/>
        <charset val="134"/>
      </rPr>
      <t xml:space="preserve">月未给其开具过相关收入证明。且经电话和李先生沟通，其表明反映的是</t>
    </r>
    <r>
      <rPr>
        <sz val="10"/>
        <rFont val="Arial"/>
        <family val="2"/>
      </rPr>
      <t xml:space="preserve">2017</t>
    </r>
    <r>
      <rPr>
        <sz val="10"/>
        <rFont val="宋体"/>
        <family val="0"/>
        <charset val="134"/>
      </rPr>
      <t xml:space="preserve">年的相关情况，刘婷婷</t>
    </r>
    <r>
      <rPr>
        <sz val="10"/>
        <rFont val="Arial"/>
        <family val="2"/>
      </rPr>
      <t xml:space="preserve">2017</t>
    </r>
    <r>
      <rPr>
        <sz val="10"/>
        <rFont val="宋体"/>
        <family val="0"/>
        <charset val="134"/>
      </rPr>
      <t xml:space="preserve">年非我单位职工。</t>
    </r>
    <r>
      <rPr>
        <sz val="10"/>
        <rFont val="Arial"/>
        <family val="2"/>
      </rPr>
      <t xml:space="preserve">
</t>
    </r>
    <r>
      <rPr>
        <sz val="10"/>
        <rFont val="宋体"/>
        <family val="0"/>
        <charset val="134"/>
      </rPr>
      <t xml:space="preserve">接到市民举报，我单位立即核实信息，并于</t>
    </r>
    <r>
      <rPr>
        <sz val="10"/>
        <rFont val="Arial"/>
        <family val="2"/>
      </rPr>
      <t xml:space="preserve">2025</t>
    </r>
    <r>
      <rPr>
        <sz val="10"/>
        <rFont val="宋体"/>
        <family val="0"/>
        <charset val="134"/>
      </rPr>
      <t xml:space="preserve">年</t>
    </r>
    <r>
      <rPr>
        <sz val="10"/>
        <rFont val="Arial"/>
        <family val="2"/>
      </rPr>
      <t xml:space="preserve">12</t>
    </r>
    <r>
      <rPr>
        <sz val="10"/>
        <rFont val="宋体"/>
        <family val="0"/>
        <charset val="134"/>
      </rPr>
      <t xml:space="preserve">月</t>
    </r>
    <r>
      <rPr>
        <sz val="10"/>
        <rFont val="Arial"/>
        <family val="2"/>
      </rPr>
      <t xml:space="preserve">25</t>
    </r>
    <r>
      <rPr>
        <sz val="10"/>
        <rFont val="宋体"/>
        <family val="0"/>
        <charset val="134"/>
      </rPr>
      <t xml:space="preserve">日上午</t>
    </r>
    <r>
      <rPr>
        <sz val="10"/>
        <rFont val="Arial"/>
        <family val="2"/>
      </rPr>
      <t xml:space="preserve">9</t>
    </r>
    <r>
      <rPr>
        <sz val="10"/>
        <rFont val="宋体"/>
        <family val="0"/>
        <charset val="134"/>
      </rPr>
      <t xml:space="preserve">点</t>
    </r>
    <r>
      <rPr>
        <sz val="10"/>
        <rFont val="Arial"/>
        <family val="2"/>
      </rPr>
      <t xml:space="preserve">24</t>
    </r>
    <r>
      <rPr>
        <sz val="10"/>
        <rFont val="宋体"/>
        <family val="0"/>
        <charset val="134"/>
      </rPr>
      <t xml:space="preserve">分左右与来电人核实情况，于下午</t>
    </r>
    <r>
      <rPr>
        <sz val="10"/>
        <rFont val="Arial"/>
        <family val="2"/>
      </rPr>
      <t xml:space="preserve">13</t>
    </r>
    <r>
      <rPr>
        <sz val="10"/>
        <rFont val="宋体"/>
        <family val="0"/>
        <charset val="134"/>
      </rPr>
      <t xml:space="preserve">点</t>
    </r>
    <r>
      <rPr>
        <sz val="10"/>
        <rFont val="Arial"/>
        <family val="2"/>
      </rPr>
      <t xml:space="preserve">38</t>
    </r>
    <r>
      <rPr>
        <sz val="10"/>
        <rFont val="宋体"/>
        <family val="0"/>
        <charset val="134"/>
      </rPr>
      <t xml:space="preserve">分再次告知来电人情况。</t>
    </r>
  </si>
  <si>
    <t xml:space="preserve">2025-12-24 11:13:45</t>
  </si>
  <si>
    <r>
      <rPr>
        <sz val="11"/>
        <color rgb="FF000000"/>
        <rFont val="宋体"/>
        <family val="0"/>
        <charset val="134"/>
      </rPr>
      <t xml:space="preserve">七有五性</t>
    </r>
    <r>
      <rPr>
        <sz val="11"/>
        <color rgb="FF000000"/>
        <rFont val="宋体"/>
        <family val="0"/>
      </rPr>
      <t xml:space="preserve">,</t>
    </r>
    <r>
      <rPr>
        <sz val="11"/>
        <color rgb="FF000000"/>
        <rFont val="宋体"/>
        <family val="0"/>
        <charset val="134"/>
      </rPr>
      <t xml:space="preserve">多样性</t>
    </r>
  </si>
  <si>
    <t xml:space="preserve">劳动人员管理</t>
  </si>
  <si>
    <r>
      <rPr>
        <sz val="10"/>
        <rFont val="宋体"/>
        <family val="0"/>
        <charset val="134"/>
      </rPr>
      <t xml:space="preserve">热线</t>
    </r>
    <r>
      <rPr>
        <sz val="10"/>
        <rFont val="Arial"/>
        <family val="2"/>
      </rPr>
      <t xml:space="preserve">-251224-022346-1</t>
    </r>
    <r>
      <rPr>
        <sz val="10"/>
        <rFont val="宋体"/>
        <family val="0"/>
        <charset val="134"/>
      </rPr>
      <t xml:space="preserve">（</t>
    </r>
    <r>
      <rPr>
        <sz val="10"/>
        <rFont val="Arial"/>
        <family val="2"/>
      </rPr>
      <t xml:space="preserve">3</t>
    </r>
    <r>
      <rPr>
        <sz val="10"/>
        <rFont val="宋体"/>
        <family val="0"/>
        <charset val="134"/>
      </rPr>
      <t xml:space="preserve">个附件）</t>
    </r>
  </si>
  <si>
    <t xml:space="preserve">2025-12-24 13:34:58</t>
  </si>
  <si>
    <t xml:space="preserve">2025-12-24 13:43:03</t>
  </si>
  <si>
    <t xml:space="preserve">2025-12-24 13:56:20</t>
  </si>
  <si>
    <t xml:space="preserve">陈先生</t>
  </si>
  <si>
    <r>
      <rPr>
        <sz val="10"/>
        <rFont val="宋体"/>
        <family val="0"/>
        <charset val="134"/>
      </rPr>
      <t xml:space="preserve">手机</t>
    </r>
    <r>
      <rPr>
        <sz val="10"/>
        <rFont val="Arial"/>
        <family val="2"/>
      </rPr>
      <t xml:space="preserve">,15510303087;</t>
    </r>
  </si>
  <si>
    <t xml:space="preserve">市民反映，朝阳区望京大西洋新城公交场站，场站内出口车道设置为靠左行，但是出口后立即和社会车辆交叉，存在较大的安全隐患，靠左行设置不合理，自己联系过公交集团，公交集团答复的是方便场内车辆调头运行，市民对此不认可，按照中国道路交通法规，应该靠右行驶，不知道在场站内设置为靠左行驶是否合理，来电反映核实大西洋新城公交场站内设置靠左行驶是否合理的问题。答复不满</t>
  </si>
  <si>
    <t xml:space="preserve">基建行政部</t>
  </si>
  <si>
    <t xml:space="preserve">基建行政专业其他问题</t>
  </si>
  <si>
    <t xml:space="preserve">基建行政专业补充内容</t>
  </si>
  <si>
    <t xml:space="preserve">南湖分中心</t>
  </si>
  <si>
    <r>
      <rPr>
        <sz val="10"/>
        <rFont val="宋体"/>
        <family val="0"/>
        <charset val="134"/>
      </rPr>
      <t xml:space="preserve">此单为拆单投诉，公交物业负责回复“场站内引导标线施画方向违法，从而导致存在安全隐患”的问题。市民反映的是南湖公交场站站务设施设置问题。南湖公交场站是公交首末站。接到市民诉求后，公交物业公司南湖分中心非常重视，我们立即对相关情况进行多方咨询和求证。</t>
    </r>
    <r>
      <rPr>
        <sz val="10"/>
        <rFont val="Arial"/>
        <family val="2"/>
      </rPr>
      <t xml:space="preserve">1.</t>
    </r>
    <r>
      <rPr>
        <sz val="10"/>
        <rFont val="宋体"/>
        <family val="0"/>
        <charset val="134"/>
      </rPr>
      <t xml:space="preserve">市民所说的大西洋新城公交场站（公交内部该场站叫南湖公交场站），场站自建成启用已经十余年，该场站内部设施设计、功能区域划分、行车导向线等都是由专业设计单位结合场站实际情况以及公交车运营需求设计（公交车车身长，进、出场站要考虑到拐弯半径以及在场站内安全运行线路），符合相关安全标准。</t>
    </r>
    <r>
      <rPr>
        <sz val="10"/>
        <rFont val="Arial"/>
        <family val="2"/>
      </rPr>
      <t xml:space="preserve">2.</t>
    </r>
    <r>
      <rPr>
        <sz val="10"/>
        <rFont val="宋体"/>
        <family val="0"/>
        <charset val="134"/>
      </rPr>
      <t xml:space="preserve">该公交场站的车辆进、出口仅此一个，公交车进出也是此口。</t>
    </r>
    <r>
      <rPr>
        <sz val="10"/>
        <rFont val="Arial"/>
        <family val="2"/>
      </rPr>
      <t xml:space="preserve">3.</t>
    </r>
    <r>
      <rPr>
        <sz val="10"/>
        <rFont val="宋体"/>
        <family val="0"/>
        <charset val="134"/>
      </rPr>
      <t xml:space="preserve">公交场站内部行车导向线也是由正规施工单位负责施画。</t>
    </r>
    <r>
      <rPr>
        <sz val="10"/>
        <rFont val="Arial"/>
        <family val="2"/>
      </rPr>
      <t xml:space="preserve">4.</t>
    </r>
    <r>
      <rPr>
        <sz val="10"/>
        <rFont val="宋体"/>
        <family val="0"/>
        <charset val="134"/>
      </rPr>
      <t xml:space="preserve">针对市民的诉求点，我们于</t>
    </r>
    <r>
      <rPr>
        <sz val="10"/>
        <rFont val="Arial"/>
        <family val="2"/>
      </rPr>
      <t xml:space="preserve">2025</t>
    </r>
    <r>
      <rPr>
        <sz val="10"/>
        <rFont val="宋体"/>
        <family val="0"/>
        <charset val="134"/>
      </rPr>
      <t xml:space="preserve">年</t>
    </r>
    <r>
      <rPr>
        <sz val="10"/>
        <rFont val="Arial"/>
        <family val="2"/>
      </rPr>
      <t xml:space="preserve">12</t>
    </r>
    <r>
      <rPr>
        <sz val="10"/>
        <rFont val="宋体"/>
        <family val="0"/>
        <charset val="134"/>
      </rPr>
      <t xml:space="preserve">月</t>
    </r>
    <r>
      <rPr>
        <sz val="10"/>
        <rFont val="Arial"/>
        <family val="2"/>
      </rPr>
      <t xml:space="preserve">24</t>
    </r>
    <r>
      <rPr>
        <sz val="10"/>
        <rFont val="宋体"/>
        <family val="0"/>
        <charset val="134"/>
      </rPr>
      <t xml:space="preserve">日再次向属地交通安全管理部门进行求证，经与朝阳交通支队询问沟通，朝阳交通支队答复“不违规、不违法”。公交场站内正规内部行车导向线属于场站内部标线，符合交通部门法律法规，不涉及标线违规施划，同时场站大门位置的出车或进车也不影响社会交通通行。</t>
    </r>
  </si>
  <si>
    <r>
      <rPr>
        <sz val="10"/>
        <rFont val="宋体"/>
        <family val="0"/>
        <charset val="134"/>
      </rPr>
      <t xml:space="preserve">南湖分中心于</t>
    </r>
    <r>
      <rPr>
        <sz val="10"/>
        <rFont val="Arial"/>
        <family val="2"/>
      </rPr>
      <t xml:space="preserve">2025</t>
    </r>
    <r>
      <rPr>
        <sz val="10"/>
        <rFont val="宋体"/>
        <family val="0"/>
        <charset val="134"/>
      </rPr>
      <t xml:space="preserve">年</t>
    </r>
    <r>
      <rPr>
        <sz val="10"/>
        <rFont val="Arial"/>
        <family val="2"/>
      </rPr>
      <t xml:space="preserve">12</t>
    </r>
    <r>
      <rPr>
        <sz val="10"/>
        <rFont val="宋体"/>
        <family val="0"/>
        <charset val="134"/>
      </rPr>
      <t xml:space="preserve">月</t>
    </r>
    <r>
      <rPr>
        <sz val="10"/>
        <rFont val="Arial"/>
        <family val="2"/>
      </rPr>
      <t xml:space="preserve">25</t>
    </r>
    <r>
      <rPr>
        <sz val="10"/>
        <rFont val="宋体"/>
        <family val="0"/>
        <charset val="134"/>
      </rPr>
      <t xml:space="preserve">日</t>
    </r>
    <r>
      <rPr>
        <sz val="10"/>
        <rFont val="Arial"/>
        <family val="2"/>
      </rPr>
      <t xml:space="preserve">9</t>
    </r>
    <r>
      <rPr>
        <sz val="10"/>
        <rFont val="宋体"/>
        <family val="0"/>
        <charset val="134"/>
      </rPr>
      <t xml:space="preserve">点</t>
    </r>
    <r>
      <rPr>
        <sz val="10"/>
        <rFont val="Arial"/>
        <family val="2"/>
      </rPr>
      <t xml:space="preserve">47</t>
    </r>
    <r>
      <rPr>
        <sz val="10"/>
        <rFont val="宋体"/>
        <family val="0"/>
        <charset val="134"/>
      </rPr>
      <t xml:space="preserve">分与市民进行电话沟通与答复，和市民说明我们核实的情况，标线合规。市民不认可我们的解释说明，认为就是因为标线不合规，影响场站门口骑电动车出行。因为没有满足市民（要求更改场站引导标线）诉求，所以市民不认可、不满意。办理人：左强 鸿运承物业管理中心南湖分中心 物管设备主任。审核人：华菲 物管中心工程设备部 一般管理</t>
    </r>
  </si>
  <si>
    <r>
      <rPr>
        <sz val="10"/>
        <rFont val="宋体"/>
        <family val="0"/>
        <charset val="134"/>
      </rPr>
      <t xml:space="preserve">针对市民的诉求点，我们于</t>
    </r>
    <r>
      <rPr>
        <sz val="10"/>
        <rFont val="Arial"/>
        <family val="2"/>
      </rPr>
      <t xml:space="preserve">2025</t>
    </r>
    <r>
      <rPr>
        <sz val="10"/>
        <rFont val="宋体"/>
        <family val="0"/>
        <charset val="134"/>
      </rPr>
      <t xml:space="preserve">年</t>
    </r>
    <r>
      <rPr>
        <sz val="10"/>
        <rFont val="Arial"/>
        <family val="2"/>
      </rPr>
      <t xml:space="preserve">12</t>
    </r>
    <r>
      <rPr>
        <sz val="10"/>
        <rFont val="宋体"/>
        <family val="0"/>
        <charset val="134"/>
      </rPr>
      <t xml:space="preserve">月</t>
    </r>
    <r>
      <rPr>
        <sz val="10"/>
        <rFont val="Arial"/>
        <family val="2"/>
      </rPr>
      <t xml:space="preserve">24</t>
    </r>
    <r>
      <rPr>
        <sz val="10"/>
        <rFont val="宋体"/>
        <family val="0"/>
        <charset val="134"/>
      </rPr>
      <t xml:space="preserve">日再次向属地交通安全管理部门进行求证，经与朝阳交通支队询问沟通，朝阳交通支队答复“不违规、不违法”。公交场站内正规内部行车导向线属于场站内部标线，符合交通部门法律法规，不涉及标线违规施划，同时场站大门位置的出车或进车也不影响社会交通通行。</t>
    </r>
  </si>
  <si>
    <t xml:space="preserve">针对投诉人所反映情况，分中心要求各场站进一步细化服务工作，避免类似情况造成投诉。</t>
  </si>
  <si>
    <r>
      <rPr>
        <sz val="10"/>
        <rFont val="宋体"/>
        <family val="0"/>
        <charset val="134"/>
      </rPr>
      <t xml:space="preserve">此单为拆单投诉，公交物业负责回复“场站内引导标线施画方向违法，从而导致存在安全隐患”的问题。市民反映的是南湖公交场站站务设施设置问题。南湖公交场站是公交首末站。接到市民诉求后，公交物业公司南湖分中心非常重视，我们立即对相关情况进行多方咨询和求证。</t>
    </r>
    <r>
      <rPr>
        <sz val="10"/>
        <rFont val="Arial"/>
        <family val="2"/>
      </rPr>
      <t xml:space="preserve">1.</t>
    </r>
    <r>
      <rPr>
        <sz val="10"/>
        <rFont val="宋体"/>
        <family val="0"/>
        <charset val="134"/>
      </rPr>
      <t xml:space="preserve">市民所说的大西洋新城公交场站（公交内部该场站叫南湖公交场站），场站自建成启用已经十余年，该场站内部设施设计、功能区域划分、行车导向线等都是由专业设计单位结合场站实际情况以及公交车运营需求设计（公交车车身长，进、出场站要考虑到拐弯半径以及在场站内安全运行线路），符合相关安全标准。</t>
    </r>
    <r>
      <rPr>
        <sz val="10"/>
        <rFont val="Arial"/>
        <family val="2"/>
      </rPr>
      <t xml:space="preserve">2.</t>
    </r>
    <r>
      <rPr>
        <sz val="10"/>
        <rFont val="宋体"/>
        <family val="0"/>
        <charset val="134"/>
      </rPr>
      <t xml:space="preserve">该公交场站的车辆进、出口仅此一个，公交车进出也是此口。</t>
    </r>
    <r>
      <rPr>
        <sz val="10"/>
        <rFont val="Arial"/>
        <family val="2"/>
      </rPr>
      <t xml:space="preserve">3.</t>
    </r>
    <r>
      <rPr>
        <sz val="10"/>
        <rFont val="宋体"/>
        <family val="0"/>
        <charset val="134"/>
      </rPr>
      <t xml:space="preserve">公交场站内部行车导向线也是由正规施工单位负责施画。</t>
    </r>
    <r>
      <rPr>
        <sz val="10"/>
        <rFont val="Arial"/>
        <family val="2"/>
      </rPr>
      <t xml:space="preserve">4.</t>
    </r>
    <r>
      <rPr>
        <sz val="10"/>
        <rFont val="宋体"/>
        <family val="0"/>
        <charset val="134"/>
      </rPr>
      <t xml:space="preserve">针对市民的诉求点，我们于</t>
    </r>
    <r>
      <rPr>
        <sz val="10"/>
        <rFont val="Arial"/>
        <family val="2"/>
      </rPr>
      <t xml:space="preserve">2025</t>
    </r>
    <r>
      <rPr>
        <sz val="10"/>
        <rFont val="宋体"/>
        <family val="0"/>
        <charset val="134"/>
      </rPr>
      <t xml:space="preserve">年</t>
    </r>
    <r>
      <rPr>
        <sz val="10"/>
        <rFont val="Arial"/>
        <family val="2"/>
      </rPr>
      <t xml:space="preserve">12</t>
    </r>
    <r>
      <rPr>
        <sz val="10"/>
        <rFont val="宋体"/>
        <family val="0"/>
        <charset val="134"/>
      </rPr>
      <t xml:space="preserve">月</t>
    </r>
    <r>
      <rPr>
        <sz val="10"/>
        <rFont val="Arial"/>
        <family val="2"/>
      </rPr>
      <t xml:space="preserve">24</t>
    </r>
    <r>
      <rPr>
        <sz val="10"/>
        <rFont val="宋体"/>
        <family val="0"/>
        <charset val="134"/>
      </rPr>
      <t xml:space="preserve">日再次向属地交通安全管理部门进行求证，经与朝阳交通支队询问沟通，朝阳交通支队答复“不违规、不违法”。公交场站内正规内部行车导向线属于场站内部标线，符合交通部门法律法规，不涉及标线违规施划，同时场站大门位置的出车或进车也不影响社会交通通行。南湖分中心于</t>
    </r>
    <r>
      <rPr>
        <sz val="10"/>
        <rFont val="Arial"/>
        <family val="2"/>
      </rPr>
      <t xml:space="preserve">2025</t>
    </r>
    <r>
      <rPr>
        <sz val="10"/>
        <rFont val="宋体"/>
        <family val="0"/>
        <charset val="134"/>
      </rPr>
      <t xml:space="preserve">年</t>
    </r>
    <r>
      <rPr>
        <sz val="10"/>
        <rFont val="Arial"/>
        <family val="2"/>
      </rPr>
      <t xml:space="preserve">12</t>
    </r>
    <r>
      <rPr>
        <sz val="10"/>
        <rFont val="宋体"/>
        <family val="0"/>
        <charset val="134"/>
      </rPr>
      <t xml:space="preserve">月</t>
    </r>
    <r>
      <rPr>
        <sz val="10"/>
        <rFont val="Arial"/>
        <family val="2"/>
      </rPr>
      <t xml:space="preserve">25</t>
    </r>
    <r>
      <rPr>
        <sz val="10"/>
        <rFont val="宋体"/>
        <family val="0"/>
        <charset val="134"/>
      </rPr>
      <t xml:space="preserve">日</t>
    </r>
    <r>
      <rPr>
        <sz val="10"/>
        <rFont val="Arial"/>
        <family val="2"/>
      </rPr>
      <t xml:space="preserve">9</t>
    </r>
    <r>
      <rPr>
        <sz val="10"/>
        <rFont val="宋体"/>
        <family val="0"/>
        <charset val="134"/>
      </rPr>
      <t xml:space="preserve">点</t>
    </r>
    <r>
      <rPr>
        <sz val="10"/>
        <rFont val="Arial"/>
        <family val="2"/>
      </rPr>
      <t xml:space="preserve">47</t>
    </r>
    <r>
      <rPr>
        <sz val="10"/>
        <rFont val="宋体"/>
        <family val="0"/>
        <charset val="134"/>
      </rPr>
      <t xml:space="preserve">分与市民进行电话沟通与答复，和市民说明我们核实的情况，标线合规。市民不认可我们的解释说明，认为就是因为标线不合规，影响场站门口骑电动车出行。因为没有满足市民（要求更改场站引导标线）诉求，所以市民不认可、不满意。</t>
    </r>
  </si>
  <si>
    <t xml:space="preserve">2025-12-24 10:57:49</t>
  </si>
  <si>
    <t xml:space="preserve">1741937705</t>
  </si>
  <si>
    <t xml:space="preserve">线路站点</t>
  </si>
  <si>
    <t xml:space="preserve">站务设施设置
（站内行车方向设置）多渠道同人同诉 </t>
  </si>
  <si>
    <t xml:space="preserve">工程设备部</t>
  </si>
  <si>
    <r>
      <rPr>
        <sz val="11"/>
        <color rgb="FF000000"/>
        <rFont val="宋体"/>
        <family val="0"/>
        <charset val="134"/>
      </rPr>
      <t xml:space="preserve">多渠道同人同诉问题：</t>
    </r>
    <r>
      <rPr>
        <sz val="11"/>
        <color rgb="FF000000"/>
        <rFont val="宋体"/>
        <family val="0"/>
      </rPr>
      <t xml:space="preserve">GJ-PHONE-20251223-0664</t>
    </r>
    <r>
      <rPr>
        <sz val="11"/>
        <color rgb="FF000000"/>
        <rFont val="宋体"/>
        <family val="0"/>
        <charset val="134"/>
      </rPr>
      <t xml:space="preserve">、热线</t>
    </r>
    <r>
      <rPr>
        <sz val="11"/>
        <color rgb="FF000000"/>
        <rFont val="宋体"/>
        <family val="0"/>
      </rPr>
      <t xml:space="preserve">-251224-022346-1</t>
    </r>
  </si>
  <si>
    <r>
      <rPr>
        <sz val="10"/>
        <rFont val="宋体"/>
        <family val="0"/>
        <charset val="134"/>
      </rPr>
      <t xml:space="preserve">热线</t>
    </r>
    <r>
      <rPr>
        <sz val="10"/>
        <rFont val="Arial"/>
        <family val="2"/>
      </rPr>
      <t xml:space="preserve">-251225-059571</t>
    </r>
    <r>
      <rPr>
        <sz val="10"/>
        <rFont val="宋体"/>
        <family val="0"/>
        <charset val="134"/>
      </rPr>
      <t xml:space="preserve">（</t>
    </r>
    <r>
      <rPr>
        <sz val="10"/>
        <rFont val="Arial"/>
        <family val="2"/>
      </rPr>
      <t xml:space="preserve">1</t>
    </r>
    <r>
      <rPr>
        <sz val="10"/>
        <rFont val="宋体"/>
        <family val="0"/>
        <charset val="134"/>
      </rPr>
      <t xml:space="preserve">个附件）</t>
    </r>
  </si>
  <si>
    <t xml:space="preserve">2025-12-25 17:22:28</t>
  </si>
  <si>
    <t xml:space="preserve">2025-12-25 17:43:49</t>
  </si>
  <si>
    <t xml:space="preserve">2025-12-25 20:04:36</t>
  </si>
  <si>
    <r>
      <rPr>
        <sz val="10"/>
        <rFont val="宋体"/>
        <family val="0"/>
        <charset val="134"/>
      </rPr>
      <t xml:space="preserve">手机</t>
    </r>
    <r>
      <rPr>
        <sz val="10"/>
        <rFont val="Arial"/>
        <family val="2"/>
      </rPr>
      <t xml:space="preserve">,13552107771;</t>
    </r>
  </si>
  <si>
    <r>
      <rPr>
        <sz val="10"/>
        <rFont val="宋体"/>
        <family val="0"/>
        <charset val="134"/>
      </rPr>
      <t xml:space="preserve">市民反映，前几天自己乘坐</t>
    </r>
    <r>
      <rPr>
        <sz val="10"/>
        <rFont val="Arial"/>
        <family val="2"/>
      </rPr>
      <t xml:space="preserve">2</t>
    </r>
    <r>
      <rPr>
        <sz val="10"/>
        <rFont val="宋体"/>
        <family val="0"/>
        <charset val="134"/>
      </rPr>
      <t xml:space="preserve">次</t>
    </r>
    <r>
      <rPr>
        <sz val="10"/>
        <rFont val="Arial"/>
        <family val="2"/>
      </rPr>
      <t xml:space="preserve">896</t>
    </r>
    <r>
      <rPr>
        <sz val="10"/>
        <rFont val="宋体"/>
        <family val="0"/>
        <charset val="134"/>
      </rPr>
      <t xml:space="preserve">路公交车，公交车特别脏，车厢内有痰，还有唾沫，玻璃上有头油，没有人打扫，希望相关职能部门核实处理，来电反映协调公交集团打扫公交车内卫生问题</t>
    </r>
  </si>
  <si>
    <t xml:space="preserve">2026-01-01 23:59:59</t>
  </si>
  <si>
    <t xml:space="preserve">2025-12-26</t>
  </si>
  <si>
    <t xml:space="preserve">2025-12-30 08:59:59</t>
  </si>
  <si>
    <t xml:space="preserve">您好，关于您反映问题的办理情况，鸿运承物业管理中心九龙分中心现对您回复如下：</t>
  </si>
  <si>
    <r>
      <rPr>
        <sz val="10"/>
        <rFont val="宋体"/>
        <family val="0"/>
        <charset val="134"/>
      </rPr>
      <t xml:space="preserve">我分中心已于</t>
    </r>
    <r>
      <rPr>
        <sz val="10"/>
        <rFont val="Arial"/>
        <family val="2"/>
      </rPr>
      <t xml:space="preserve">2025</t>
    </r>
    <r>
      <rPr>
        <sz val="10"/>
        <rFont val="宋体"/>
        <family val="0"/>
        <charset val="134"/>
      </rPr>
      <t xml:space="preserve">年</t>
    </r>
    <r>
      <rPr>
        <sz val="10"/>
        <rFont val="Arial"/>
        <family val="2"/>
      </rPr>
      <t xml:space="preserve">12</t>
    </r>
    <r>
      <rPr>
        <sz val="10"/>
        <rFont val="宋体"/>
        <family val="0"/>
        <charset val="134"/>
      </rPr>
      <t xml:space="preserve">月</t>
    </r>
    <r>
      <rPr>
        <sz val="10"/>
        <rFont val="Arial"/>
        <family val="2"/>
      </rPr>
      <t xml:space="preserve">26</t>
    </r>
    <r>
      <rPr>
        <sz val="10"/>
        <rFont val="宋体"/>
        <family val="0"/>
        <charset val="134"/>
      </rPr>
      <t xml:space="preserve">日中午</t>
    </r>
    <r>
      <rPr>
        <sz val="10"/>
        <rFont val="Arial"/>
        <family val="2"/>
      </rPr>
      <t xml:space="preserve">12</t>
    </r>
    <r>
      <rPr>
        <sz val="10"/>
        <rFont val="宋体"/>
        <family val="0"/>
        <charset val="134"/>
      </rPr>
      <t xml:space="preserve">点</t>
    </r>
    <r>
      <rPr>
        <sz val="10"/>
        <rFont val="Arial"/>
        <family val="2"/>
      </rPr>
      <t xml:space="preserve">33</t>
    </r>
    <r>
      <rPr>
        <sz val="10"/>
        <rFont val="宋体"/>
        <family val="0"/>
        <charset val="134"/>
      </rPr>
      <t xml:space="preserve">分对您进行电话回复。办理人：潘志清；部门：鸿运承物业管理中心九龙分中心；职务；物管副主任。审核人：郑楠；部门：鸿运承物业管理中心物管行政部；职务：物管员。</t>
    </r>
  </si>
  <si>
    <r>
      <rPr>
        <sz val="10"/>
        <rFont val="宋体"/>
        <family val="0"/>
        <charset val="134"/>
      </rPr>
      <t xml:space="preserve">刘先生您好，</t>
    </r>
    <r>
      <rPr>
        <sz val="10"/>
        <rFont val="Arial"/>
        <family val="2"/>
      </rPr>
      <t xml:space="preserve">896</t>
    </r>
    <r>
      <rPr>
        <sz val="10"/>
        <rFont val="宋体"/>
        <family val="0"/>
        <charset val="134"/>
      </rPr>
      <t xml:space="preserve">路公交车我们在梨村场站进行洗车服务工作，您所述车辆运营中公交车特别脏，车厢内有痰，还有唾沫，玻璃上有头油，没有人打扫的问题我们非常重视您的反馈，由于我们的工作没有做好，</t>
    </r>
    <r>
      <rPr>
        <sz val="10"/>
        <rFont val="Arial"/>
        <family val="2"/>
      </rPr>
      <t xml:space="preserve">896</t>
    </r>
    <r>
      <rPr>
        <sz val="10"/>
        <rFont val="宋体"/>
        <family val="0"/>
        <charset val="134"/>
      </rPr>
      <t xml:space="preserve">路给您带来不好的乘车体验，实在是抱歉，刘先生。该线路车辆回到梨村场站后，在日常工作时段内，我们的保洁员已对车内卫生进行了全面的清理，确保我们的出场车辆卫生符合企业标准。您反馈的问题我们已整改完毕，同时我们要求保洁员对</t>
    </r>
    <r>
      <rPr>
        <sz val="10"/>
        <rFont val="Arial"/>
        <family val="2"/>
      </rPr>
      <t xml:space="preserve">896</t>
    </r>
    <r>
      <rPr>
        <sz val="10"/>
        <rFont val="宋体"/>
        <family val="0"/>
        <charset val="134"/>
      </rPr>
      <t xml:space="preserve">路所有运营车辆的卫生再次进行细化清理。我们对于运营车辆车内卫生的清洁工作是一直在做的，也从未停止，已经形成了长效的清洁机制，但有时候卫生清洁工作我们做的还有不尽人意之处，您多多谅解。</t>
    </r>
  </si>
  <si>
    <r>
      <rPr>
        <sz val="10"/>
        <rFont val="宋体"/>
        <family val="0"/>
        <charset val="134"/>
      </rPr>
      <t xml:space="preserve">我们分中心及场站班组长再次与</t>
    </r>
    <r>
      <rPr>
        <sz val="10"/>
        <rFont val="Arial"/>
        <family val="2"/>
      </rPr>
      <t xml:space="preserve">896</t>
    </r>
    <r>
      <rPr>
        <sz val="10"/>
        <rFont val="宋体"/>
        <family val="0"/>
        <charset val="134"/>
      </rPr>
      <t xml:space="preserve">路的保洁人员进行了沟通，日常工作中我们要把清洁质量做的更加细致，同时加强保洁员清洁技能的培训，熟练掌握清洁方法，确保给您带来一个干净、整洁的出行环境。</t>
    </r>
  </si>
  <si>
    <r>
      <rPr>
        <sz val="10"/>
        <rFont val="宋体"/>
        <family val="0"/>
        <charset val="134"/>
      </rPr>
      <t xml:space="preserve">您好，关于您反映问题的办理情况，鸿运承物业管理中心九龙分中心现对您回复如下：刘先生您好，</t>
    </r>
    <r>
      <rPr>
        <sz val="10"/>
        <rFont val="Arial"/>
        <family val="2"/>
      </rPr>
      <t xml:space="preserve">896</t>
    </r>
    <r>
      <rPr>
        <sz val="10"/>
        <rFont val="宋体"/>
        <family val="0"/>
        <charset val="134"/>
      </rPr>
      <t xml:space="preserve">路公交车我们在梨村场站进行洗车服务工作，您所述车辆运营中公交车特别脏，车厢内有痰，还有唾沫，玻璃上有头油，没有人打扫的问题我们非常重视您的反馈，由于我们的工作没有做好，</t>
    </r>
    <r>
      <rPr>
        <sz val="10"/>
        <rFont val="Arial"/>
        <family val="2"/>
      </rPr>
      <t xml:space="preserve">896</t>
    </r>
    <r>
      <rPr>
        <sz val="10"/>
        <rFont val="宋体"/>
        <family val="0"/>
        <charset val="134"/>
      </rPr>
      <t xml:space="preserve">路给您带来不好的乘车体验，实在是抱歉，刘先生。该线路车辆回到梨村场站后，在日常工作时段内，我们的保洁员已对车内卫生进行了全面的清理，确保我们的出场车辆卫生符合企业标准。您反馈的问题我们已整改完毕，同时我们要求保洁员对</t>
    </r>
    <r>
      <rPr>
        <sz val="10"/>
        <rFont val="Arial"/>
        <family val="2"/>
      </rPr>
      <t xml:space="preserve">896</t>
    </r>
    <r>
      <rPr>
        <sz val="10"/>
        <rFont val="宋体"/>
        <family val="0"/>
        <charset val="134"/>
      </rPr>
      <t xml:space="preserve">路所有运营车辆的卫生再次进行细化清理。我们对于运营车辆车内卫生的清洁工作是一直在做的，也从未停止，已经形成了长效的清洁机制，但有时候卫生清洁工作我们做的还有不尽人意之处，您多多谅解。我们定期会召开车辆保洁专题会议，开展车辆卫生专项检查，日常工作中我们加大巡检力度，强化制度建设，不断提高管理水平。我分中心已于</t>
    </r>
    <r>
      <rPr>
        <sz val="10"/>
        <rFont val="Arial"/>
        <family val="2"/>
      </rPr>
      <t xml:space="preserve">2025</t>
    </r>
    <r>
      <rPr>
        <sz val="10"/>
        <rFont val="宋体"/>
        <family val="0"/>
        <charset val="134"/>
      </rPr>
      <t xml:space="preserve">年</t>
    </r>
    <r>
      <rPr>
        <sz val="10"/>
        <rFont val="Arial"/>
        <family val="2"/>
      </rPr>
      <t xml:space="preserve">12</t>
    </r>
    <r>
      <rPr>
        <sz val="10"/>
        <rFont val="宋体"/>
        <family val="0"/>
        <charset val="134"/>
      </rPr>
      <t xml:space="preserve">月</t>
    </r>
    <r>
      <rPr>
        <sz val="10"/>
        <rFont val="Arial"/>
        <family val="2"/>
      </rPr>
      <t xml:space="preserve">26</t>
    </r>
    <r>
      <rPr>
        <sz val="10"/>
        <rFont val="宋体"/>
        <family val="0"/>
        <charset val="134"/>
      </rPr>
      <t xml:space="preserve">日中午</t>
    </r>
    <r>
      <rPr>
        <sz val="10"/>
        <rFont val="Arial"/>
        <family val="2"/>
      </rPr>
      <t xml:space="preserve">12</t>
    </r>
    <r>
      <rPr>
        <sz val="10"/>
        <rFont val="宋体"/>
        <family val="0"/>
        <charset val="134"/>
      </rPr>
      <t xml:space="preserve">点</t>
    </r>
    <r>
      <rPr>
        <sz val="10"/>
        <rFont val="Arial"/>
        <family val="2"/>
      </rPr>
      <t xml:space="preserve">33</t>
    </r>
    <r>
      <rPr>
        <sz val="10"/>
        <rFont val="宋体"/>
        <family val="0"/>
        <charset val="134"/>
      </rPr>
      <t xml:space="preserve">分对您进行电话回复。我们分中心及场站班组长再次与</t>
    </r>
    <r>
      <rPr>
        <sz val="10"/>
        <rFont val="Arial"/>
        <family val="2"/>
      </rPr>
      <t xml:space="preserve">896</t>
    </r>
    <r>
      <rPr>
        <sz val="10"/>
        <rFont val="宋体"/>
        <family val="0"/>
        <charset val="134"/>
      </rPr>
      <t xml:space="preserve">路的保洁人员进行了沟通，日常工作中我们要把清洁质量做的更加细致，同时加强保洁员清洁技能的培训，熟练掌握清洁方法，确保给您带来一个干净、整洁的出行环境。欢迎您随时对我们的工作进行监督，感谢您提出宝贵意见，给您的出行带来的不便我们和您说声抱歉，谢谢您的支持与谅解。</t>
    </r>
  </si>
  <si>
    <t xml:space="preserve">2025-12-25 17:16:08</t>
  </si>
  <si>
    <r>
      <rPr>
        <sz val="10"/>
        <rFont val="宋体"/>
        <family val="0"/>
        <charset val="134"/>
      </rPr>
      <t xml:space="preserve">热线</t>
    </r>
    <r>
      <rPr>
        <sz val="10"/>
        <rFont val="Arial"/>
        <family val="2"/>
      </rPr>
      <t xml:space="preserve">-251226-040071</t>
    </r>
    <r>
      <rPr>
        <sz val="10"/>
        <rFont val="宋体"/>
        <family val="0"/>
      </rPr>
      <t xml:space="preserve">（</t>
    </r>
    <r>
      <rPr>
        <sz val="10"/>
        <rFont val="Arial"/>
        <family val="2"/>
      </rPr>
      <t xml:space="preserve">1</t>
    </r>
    <r>
      <rPr>
        <sz val="10"/>
        <rFont val="宋体"/>
        <family val="0"/>
      </rPr>
      <t xml:space="preserve">个附件）</t>
    </r>
  </si>
  <si>
    <t xml:space="preserve">2025-12-26 14:31:56</t>
  </si>
  <si>
    <t xml:space="preserve">2025-12-26 14:40:47</t>
  </si>
  <si>
    <t xml:space="preserve">2025-12-26 14:49:10</t>
  </si>
  <si>
    <t xml:space="preserve">陈莉女士</t>
  </si>
  <si>
    <r>
      <rPr>
        <sz val="10"/>
        <rFont val="宋体"/>
        <family val="0"/>
        <charset val="134"/>
      </rPr>
      <t xml:space="preserve">手机</t>
    </r>
    <r>
      <rPr>
        <sz val="10"/>
        <rFont val="Arial"/>
        <family val="2"/>
      </rPr>
      <t xml:space="preserve">,13141299994;</t>
    </r>
  </si>
  <si>
    <r>
      <rPr>
        <sz val="10"/>
        <rFont val="宋体"/>
        <family val="0"/>
        <charset val="134"/>
      </rPr>
      <t xml:space="preserve">市民反映，自己</t>
    </r>
    <r>
      <rPr>
        <sz val="10"/>
        <rFont val="Arial"/>
        <family val="2"/>
      </rPr>
      <t xml:space="preserve">1980</t>
    </r>
    <r>
      <rPr>
        <sz val="10"/>
        <rFont val="宋体"/>
        <family val="0"/>
        <charset val="134"/>
      </rPr>
      <t xml:space="preserve">年进入京华客车厂上班，地址：西城区右安门内大街，自己在</t>
    </r>
    <r>
      <rPr>
        <sz val="10"/>
        <rFont val="Arial"/>
        <family val="2"/>
      </rPr>
      <t xml:space="preserve">37</t>
    </r>
    <r>
      <rPr>
        <sz val="10"/>
        <rFont val="宋体"/>
        <family val="0"/>
        <charset val="134"/>
      </rPr>
      <t xml:space="preserve">岁的时候被公司办理了退休，当时申请的是自己完全丧失劳动能力，公司申请了之后劳动局直接通过了这个申请，他们给自己办理完成离职之后自己也一直在这个公司，但是他们并没有给自己按照规定缴纳社保，这家公司在</t>
    </r>
    <r>
      <rPr>
        <sz val="10"/>
        <rFont val="Arial"/>
        <family val="2"/>
      </rPr>
      <t xml:space="preserve">2010</t>
    </r>
    <r>
      <rPr>
        <sz val="10"/>
        <rFont val="宋体"/>
        <family val="0"/>
        <charset val="134"/>
      </rPr>
      <t xml:space="preserve">年被北京市公共交通控股（集团）有限公司合并了，现在自己的问题在由公交公司处理，姓名：陈莉，身份证：</t>
    </r>
    <r>
      <rPr>
        <sz val="10"/>
        <rFont val="Arial"/>
        <family val="2"/>
      </rPr>
      <t xml:space="preserve">110104196403043026</t>
    </r>
    <r>
      <rPr>
        <sz val="10"/>
        <rFont val="宋体"/>
        <family val="0"/>
        <charset val="134"/>
      </rPr>
      <t xml:space="preserve">，单位给自己交但是工作地的劳动局不收，希望西城区劳动局进行处理，从</t>
    </r>
    <r>
      <rPr>
        <sz val="10"/>
        <rFont val="Arial"/>
        <family val="2"/>
      </rPr>
      <t xml:space="preserve">1992</t>
    </r>
    <r>
      <rPr>
        <sz val="10"/>
        <rFont val="宋体"/>
        <family val="0"/>
        <charset val="134"/>
      </rPr>
      <t xml:space="preserve">年到现在没有上保险，没有退休费，</t>
    </r>
    <r>
      <rPr>
        <sz val="10"/>
        <rFont val="Arial"/>
        <family val="2"/>
      </rPr>
      <t xml:space="preserve">7</t>
    </r>
    <r>
      <rPr>
        <sz val="10"/>
        <rFont val="宋体"/>
        <family val="0"/>
        <charset val="134"/>
      </rPr>
      <t xml:space="preserve">月</t>
    </r>
    <r>
      <rPr>
        <sz val="10"/>
        <rFont val="Arial"/>
        <family val="2"/>
      </rPr>
      <t xml:space="preserve">28</t>
    </r>
    <r>
      <rPr>
        <sz val="10"/>
        <rFont val="宋体"/>
        <family val="0"/>
        <charset val="134"/>
      </rPr>
      <t xml:space="preserve">日自己也去了通州区城市副中心，保安拦着不让进，耽误了一个小时，</t>
    </r>
    <r>
      <rPr>
        <sz val="10"/>
        <rFont val="Arial"/>
        <family val="2"/>
      </rPr>
      <t xml:space="preserve">1.37</t>
    </r>
    <r>
      <rPr>
        <sz val="10"/>
        <rFont val="宋体"/>
        <family val="0"/>
        <charset val="134"/>
      </rPr>
      <t xml:space="preserve">岁退休不对，法律没有规定</t>
    </r>
    <r>
      <rPr>
        <sz val="10"/>
        <rFont val="Arial"/>
        <family val="2"/>
      </rPr>
      <t xml:space="preserve">37</t>
    </r>
    <r>
      <rPr>
        <sz val="10"/>
        <rFont val="宋体"/>
        <family val="0"/>
        <charset val="134"/>
      </rPr>
      <t xml:space="preserve">岁退休的；</t>
    </r>
    <r>
      <rPr>
        <sz val="10"/>
        <rFont val="Arial"/>
        <family val="2"/>
      </rPr>
      <t xml:space="preserve">2.</t>
    </r>
    <r>
      <rPr>
        <sz val="10"/>
        <rFont val="宋体"/>
        <family val="0"/>
        <charset val="134"/>
      </rPr>
      <t xml:space="preserve">自己没有完全丧失劳动能力，</t>
    </r>
    <r>
      <rPr>
        <sz val="10"/>
        <rFont val="Arial"/>
        <family val="2"/>
      </rPr>
      <t xml:space="preserve">3.</t>
    </r>
    <r>
      <rPr>
        <sz val="10"/>
        <rFont val="宋体"/>
        <family val="0"/>
        <charset val="134"/>
      </rPr>
      <t xml:space="preserve">从</t>
    </r>
    <r>
      <rPr>
        <sz val="10"/>
        <rFont val="Arial"/>
        <family val="2"/>
      </rPr>
      <t xml:space="preserve">1992</t>
    </r>
    <r>
      <rPr>
        <sz val="10"/>
        <rFont val="宋体"/>
        <family val="0"/>
        <charset val="134"/>
      </rPr>
      <t xml:space="preserve">年</t>
    </r>
    <r>
      <rPr>
        <sz val="10"/>
        <rFont val="Arial"/>
        <family val="2"/>
      </rPr>
      <t xml:space="preserve">-2014</t>
    </r>
    <r>
      <rPr>
        <sz val="10"/>
        <rFont val="宋体"/>
        <family val="0"/>
        <charset val="134"/>
      </rPr>
      <t xml:space="preserve">年都没有保险，市民称问题未解决，要求再次反映，希望尽快处理，来电反映协调公交集团尽快上保险问题。 注：市民要求回电至新增手机号码。</t>
    </r>
  </si>
  <si>
    <t xml:space="preserve">2026-01-02 23:59:59</t>
  </si>
  <si>
    <t xml:space="preserve">2025-12-29</t>
  </si>
  <si>
    <t xml:space="preserve">2025-12-31 08:59:59</t>
  </si>
  <si>
    <r>
      <rPr>
        <sz val="10"/>
        <rFont val="宋体"/>
        <family val="0"/>
        <charset val="134"/>
      </rPr>
      <t xml:space="preserve">经核实，与来电人所述情况不相符。来电人陈莉女士系原京华客车退休职工，因京华客车解散，其退休关系于</t>
    </r>
    <r>
      <rPr>
        <sz val="10"/>
        <rFont val="Arial"/>
        <family val="2"/>
      </rPr>
      <t xml:space="preserve">2009</t>
    </r>
    <r>
      <rPr>
        <sz val="10"/>
        <rFont val="宋体"/>
        <family val="0"/>
        <charset val="134"/>
      </rPr>
      <t xml:space="preserve">年划转至我单位鸿运承物业管理中心。经查阅资料，来电人曾申请过劳动鉴定，北京市公共交通总公司于</t>
    </r>
    <r>
      <rPr>
        <sz val="10"/>
        <rFont val="Arial"/>
        <family val="2"/>
      </rPr>
      <t xml:space="preserve">2001</t>
    </r>
    <r>
      <rPr>
        <sz val="10"/>
        <rFont val="宋体"/>
        <family val="0"/>
        <charset val="134"/>
      </rPr>
      <t xml:space="preserve">年</t>
    </r>
    <r>
      <rPr>
        <sz val="10"/>
        <rFont val="Arial"/>
        <family val="2"/>
      </rPr>
      <t xml:space="preserve">6</t>
    </r>
    <r>
      <rPr>
        <sz val="10"/>
        <rFont val="宋体"/>
        <family val="0"/>
        <charset val="134"/>
      </rPr>
      <t xml:space="preserve">月同意其申请。《北京市企业城镇劳动者退休审批表》显示，来电人的退休审批于</t>
    </r>
    <r>
      <rPr>
        <sz val="10"/>
        <rFont val="Arial"/>
        <family val="2"/>
      </rPr>
      <t xml:space="preserve">2001</t>
    </r>
    <r>
      <rPr>
        <sz val="10"/>
        <rFont val="宋体"/>
        <family val="0"/>
        <charset val="134"/>
      </rPr>
      <t xml:space="preserve">年</t>
    </r>
    <r>
      <rPr>
        <sz val="10"/>
        <rFont val="Arial"/>
        <family val="2"/>
      </rPr>
      <t xml:space="preserve">8</t>
    </r>
    <r>
      <rPr>
        <sz val="10"/>
        <rFont val="宋体"/>
        <family val="0"/>
        <charset val="134"/>
      </rPr>
      <t xml:space="preserve">月</t>
    </r>
    <r>
      <rPr>
        <sz val="10"/>
        <rFont val="Arial"/>
        <family val="2"/>
      </rPr>
      <t xml:space="preserve">14</t>
    </r>
    <r>
      <rPr>
        <sz val="10"/>
        <rFont val="宋体"/>
        <family val="0"/>
        <charset val="134"/>
      </rPr>
      <t xml:space="preserve">日盖章审批通过。落款时间为</t>
    </r>
    <r>
      <rPr>
        <sz val="10"/>
        <rFont val="Arial"/>
        <family val="2"/>
      </rPr>
      <t xml:space="preserve">2010</t>
    </r>
    <r>
      <rPr>
        <sz val="10"/>
        <rFont val="宋体"/>
        <family val="0"/>
        <charset val="134"/>
      </rPr>
      <t xml:space="preserve">年</t>
    </r>
    <r>
      <rPr>
        <sz val="10"/>
        <rFont val="Arial"/>
        <family val="2"/>
      </rPr>
      <t xml:space="preserve">6</t>
    </r>
    <r>
      <rPr>
        <sz val="10"/>
        <rFont val="宋体"/>
        <family val="0"/>
        <charset val="134"/>
      </rPr>
      <t xml:space="preserve">月</t>
    </r>
    <r>
      <rPr>
        <sz val="10"/>
        <rFont val="Arial"/>
        <family val="2"/>
      </rPr>
      <t xml:space="preserve">18</t>
    </r>
    <r>
      <rPr>
        <sz val="10"/>
        <rFont val="宋体"/>
        <family val="0"/>
        <charset val="134"/>
      </rPr>
      <t xml:space="preserve">日《北京市企业城镇劳动者退休审批表》显示，来电人退休时间为</t>
    </r>
    <r>
      <rPr>
        <sz val="10"/>
        <rFont val="Arial"/>
        <family val="2"/>
      </rPr>
      <t xml:space="preserve">2001</t>
    </r>
    <r>
      <rPr>
        <sz val="10"/>
        <rFont val="宋体"/>
        <family val="0"/>
        <charset val="134"/>
      </rPr>
      <t xml:space="preserve">年</t>
    </r>
    <r>
      <rPr>
        <sz val="10"/>
        <rFont val="Arial"/>
        <family val="2"/>
      </rPr>
      <t xml:space="preserve">8</t>
    </r>
    <r>
      <rPr>
        <sz val="10"/>
        <rFont val="宋体"/>
        <family val="0"/>
        <charset val="134"/>
      </rPr>
      <t xml:space="preserve">月。此外，来电人的情况</t>
    </r>
    <r>
      <rPr>
        <sz val="10"/>
        <rFont val="Arial"/>
        <family val="2"/>
      </rPr>
      <t xml:space="preserve">2011</t>
    </r>
    <r>
      <rPr>
        <sz val="10"/>
        <rFont val="宋体"/>
        <family val="0"/>
        <charset val="134"/>
      </rPr>
      <t xml:space="preserve">年已经过北京市西城人民法院、北京市第一中级人民法院裁决，</t>
    </r>
    <r>
      <rPr>
        <sz val="10"/>
        <rFont val="Arial"/>
        <family val="2"/>
      </rPr>
      <t xml:space="preserve">2012</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12</t>
    </r>
    <r>
      <rPr>
        <sz val="10"/>
        <rFont val="宋体"/>
        <family val="0"/>
        <charset val="134"/>
      </rPr>
      <t xml:space="preserve">日北京市人力资源和社会保障局也已针对来电人情况做出《陈莉信访事项答复意见书》，</t>
    </r>
    <r>
      <rPr>
        <sz val="10"/>
        <rFont val="Arial"/>
        <family val="2"/>
      </rPr>
      <t xml:space="preserve">2012</t>
    </r>
    <r>
      <rPr>
        <sz val="10"/>
        <rFont val="宋体"/>
        <family val="0"/>
        <charset val="134"/>
      </rPr>
      <t xml:space="preserve">年</t>
    </r>
    <r>
      <rPr>
        <sz val="10"/>
        <rFont val="Arial"/>
        <family val="2"/>
      </rPr>
      <t xml:space="preserve">6</t>
    </r>
    <r>
      <rPr>
        <sz val="10"/>
        <rFont val="宋体"/>
        <family val="0"/>
        <charset val="134"/>
      </rPr>
      <t xml:space="preserve">月</t>
    </r>
    <r>
      <rPr>
        <sz val="10"/>
        <rFont val="Arial"/>
        <family val="2"/>
      </rPr>
      <t xml:space="preserve">11</t>
    </r>
    <r>
      <rPr>
        <sz val="10"/>
        <rFont val="宋体"/>
        <family val="0"/>
        <charset val="134"/>
      </rPr>
      <t xml:space="preserve">日北京市人民政府也已作出《北京市人民政府信访事项复审意见书》。</t>
    </r>
  </si>
  <si>
    <r>
      <rPr>
        <sz val="10"/>
        <rFont val="宋体"/>
        <family val="0"/>
        <charset val="134"/>
      </rPr>
      <t xml:space="preserve">经核实，与来电人所述情况不相符。来电人陈莉女士系原京华客车退休职工，因京华客车解散，其退休关系于</t>
    </r>
    <r>
      <rPr>
        <sz val="10"/>
        <rFont val="Arial"/>
        <family val="2"/>
      </rPr>
      <t xml:space="preserve">2009</t>
    </r>
    <r>
      <rPr>
        <sz val="10"/>
        <rFont val="宋体"/>
        <family val="0"/>
        <charset val="134"/>
      </rPr>
      <t xml:space="preserve">年划转至我单位鸿运承物业管理中心。经查阅资料，来电人曾申请过劳动鉴定，北京市公共交通总公司于</t>
    </r>
    <r>
      <rPr>
        <sz val="10"/>
        <rFont val="Arial"/>
        <family val="2"/>
      </rPr>
      <t xml:space="preserve">2001</t>
    </r>
    <r>
      <rPr>
        <sz val="10"/>
        <rFont val="宋体"/>
        <family val="0"/>
        <charset val="134"/>
      </rPr>
      <t xml:space="preserve">年</t>
    </r>
    <r>
      <rPr>
        <sz val="10"/>
        <rFont val="Arial"/>
        <family val="2"/>
      </rPr>
      <t xml:space="preserve">6</t>
    </r>
    <r>
      <rPr>
        <sz val="10"/>
        <rFont val="宋体"/>
        <family val="0"/>
        <charset val="134"/>
      </rPr>
      <t xml:space="preserve">月同意其申请。《北京市企业城镇劳动者退休审批表》显示，来电人的退休审批于</t>
    </r>
    <r>
      <rPr>
        <sz val="10"/>
        <rFont val="Arial"/>
        <family val="2"/>
      </rPr>
      <t xml:space="preserve">2001</t>
    </r>
    <r>
      <rPr>
        <sz val="10"/>
        <rFont val="宋体"/>
        <family val="0"/>
        <charset val="134"/>
      </rPr>
      <t xml:space="preserve">年</t>
    </r>
    <r>
      <rPr>
        <sz val="10"/>
        <rFont val="Arial"/>
        <family val="2"/>
      </rPr>
      <t xml:space="preserve">8</t>
    </r>
    <r>
      <rPr>
        <sz val="10"/>
        <rFont val="宋体"/>
        <family val="0"/>
        <charset val="134"/>
      </rPr>
      <t xml:space="preserve">月</t>
    </r>
    <r>
      <rPr>
        <sz val="10"/>
        <rFont val="Arial"/>
        <family val="2"/>
      </rPr>
      <t xml:space="preserve">14</t>
    </r>
    <r>
      <rPr>
        <sz val="10"/>
        <rFont val="宋体"/>
        <family val="0"/>
        <charset val="134"/>
      </rPr>
      <t xml:space="preserve">日盖章审批通过。落款时间为</t>
    </r>
    <r>
      <rPr>
        <sz val="10"/>
        <rFont val="Arial"/>
        <family val="2"/>
      </rPr>
      <t xml:space="preserve">2010</t>
    </r>
    <r>
      <rPr>
        <sz val="10"/>
        <rFont val="宋体"/>
        <family val="0"/>
        <charset val="134"/>
      </rPr>
      <t xml:space="preserve">年</t>
    </r>
    <r>
      <rPr>
        <sz val="10"/>
        <rFont val="Arial"/>
        <family val="2"/>
      </rPr>
      <t xml:space="preserve">6</t>
    </r>
    <r>
      <rPr>
        <sz val="10"/>
        <rFont val="宋体"/>
        <family val="0"/>
        <charset val="134"/>
      </rPr>
      <t xml:space="preserve">月</t>
    </r>
    <r>
      <rPr>
        <sz val="10"/>
        <rFont val="Arial"/>
        <family val="2"/>
      </rPr>
      <t xml:space="preserve">18</t>
    </r>
    <r>
      <rPr>
        <sz val="10"/>
        <rFont val="宋体"/>
        <family val="0"/>
        <charset val="134"/>
      </rPr>
      <t xml:space="preserve">日《北京市企业城镇劳动者退休审批表》显示，来电人退休时间为</t>
    </r>
    <r>
      <rPr>
        <sz val="10"/>
        <rFont val="Arial"/>
        <family val="2"/>
      </rPr>
      <t xml:space="preserve">2001</t>
    </r>
    <r>
      <rPr>
        <sz val="10"/>
        <rFont val="宋体"/>
        <family val="0"/>
        <charset val="134"/>
      </rPr>
      <t xml:space="preserve">年</t>
    </r>
    <r>
      <rPr>
        <sz val="10"/>
        <rFont val="Arial"/>
        <family val="2"/>
      </rPr>
      <t xml:space="preserve">8</t>
    </r>
    <r>
      <rPr>
        <sz val="10"/>
        <rFont val="宋体"/>
        <family val="0"/>
        <charset val="134"/>
      </rPr>
      <t xml:space="preserve">月。此外，来电人的情况</t>
    </r>
    <r>
      <rPr>
        <sz val="10"/>
        <rFont val="Arial"/>
        <family val="2"/>
      </rPr>
      <t xml:space="preserve">2011</t>
    </r>
    <r>
      <rPr>
        <sz val="10"/>
        <rFont val="宋体"/>
        <family val="0"/>
        <charset val="134"/>
      </rPr>
      <t xml:space="preserve">年已经过北京市西城人民法院、北京市第一中级人民法院裁决，</t>
    </r>
    <r>
      <rPr>
        <sz val="10"/>
        <rFont val="Arial"/>
        <family val="2"/>
      </rPr>
      <t xml:space="preserve">2012</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12</t>
    </r>
    <r>
      <rPr>
        <sz val="10"/>
        <rFont val="宋体"/>
        <family val="0"/>
        <charset val="134"/>
      </rPr>
      <t xml:space="preserve">日北京市人力资源和社会保障局也已针对来电人情况做出《陈莉信访事项答复意见书》，</t>
    </r>
    <r>
      <rPr>
        <sz val="10"/>
        <rFont val="Arial"/>
        <family val="2"/>
      </rPr>
      <t xml:space="preserve">2012</t>
    </r>
    <r>
      <rPr>
        <sz val="10"/>
        <rFont val="宋体"/>
        <family val="0"/>
        <charset val="134"/>
      </rPr>
      <t xml:space="preserve">年</t>
    </r>
    <r>
      <rPr>
        <sz val="10"/>
        <rFont val="Arial"/>
        <family val="2"/>
      </rPr>
      <t xml:space="preserve">6</t>
    </r>
    <r>
      <rPr>
        <sz val="10"/>
        <rFont val="宋体"/>
        <family val="0"/>
        <charset val="134"/>
      </rPr>
      <t xml:space="preserve">月</t>
    </r>
    <r>
      <rPr>
        <sz val="10"/>
        <rFont val="Arial"/>
        <family val="2"/>
      </rPr>
      <t xml:space="preserve">11</t>
    </r>
    <r>
      <rPr>
        <sz val="10"/>
        <rFont val="宋体"/>
        <family val="0"/>
        <charset val="134"/>
      </rPr>
      <t xml:space="preserve">日北京市人民政府也已作出《北京市人民政府信访事项复审意见书》。</t>
    </r>
    <r>
      <rPr>
        <sz val="10"/>
        <rFont val="Arial"/>
        <family val="2"/>
      </rPr>
      <t xml:space="preserve">
</t>
    </r>
    <r>
      <rPr>
        <sz val="10"/>
        <rFont val="宋体"/>
        <family val="0"/>
        <charset val="134"/>
      </rPr>
      <t xml:space="preserve">接到诉求后，我单位于</t>
    </r>
    <r>
      <rPr>
        <sz val="10"/>
        <rFont val="Arial"/>
        <family val="2"/>
      </rPr>
      <t xml:space="preserve">2025</t>
    </r>
    <r>
      <rPr>
        <sz val="10"/>
        <rFont val="宋体"/>
        <family val="0"/>
        <charset val="134"/>
      </rPr>
      <t xml:space="preserve">年</t>
    </r>
    <r>
      <rPr>
        <sz val="10"/>
        <rFont val="Arial"/>
        <family val="2"/>
      </rPr>
      <t xml:space="preserve">12</t>
    </r>
    <r>
      <rPr>
        <sz val="10"/>
        <rFont val="宋体"/>
        <family val="0"/>
        <charset val="134"/>
      </rPr>
      <t xml:space="preserve">月</t>
    </r>
    <r>
      <rPr>
        <sz val="10"/>
        <rFont val="Arial"/>
        <family val="2"/>
      </rPr>
      <t xml:space="preserve">29</t>
    </r>
    <r>
      <rPr>
        <sz val="10"/>
        <rFont val="宋体"/>
        <family val="0"/>
        <charset val="134"/>
      </rPr>
      <t xml:space="preserve">日下午</t>
    </r>
    <r>
      <rPr>
        <sz val="10"/>
        <rFont val="Arial"/>
        <family val="2"/>
      </rPr>
      <t xml:space="preserve">13</t>
    </r>
    <r>
      <rPr>
        <sz val="10"/>
        <rFont val="宋体"/>
        <family val="0"/>
        <charset val="134"/>
      </rPr>
      <t xml:space="preserve">点</t>
    </r>
    <r>
      <rPr>
        <sz val="10"/>
        <rFont val="Arial"/>
        <family val="2"/>
      </rPr>
      <t xml:space="preserve">23</t>
    </r>
    <r>
      <rPr>
        <sz val="10"/>
        <rFont val="宋体"/>
        <family val="0"/>
        <charset val="134"/>
      </rPr>
      <t xml:space="preserve">分左右电话与来电人沟通，此前我单位已多次陪同来电人陈莉女士前往西城区社保、北京市人社局、信访办、西城法院等部门协调其保险问题，其不认同此前的退休审批。</t>
    </r>
    <r>
      <rPr>
        <sz val="10"/>
        <rFont val="Arial"/>
        <family val="2"/>
      </rPr>
      <t xml:space="preserve">
</t>
    </r>
    <r>
      <rPr>
        <sz val="10"/>
        <rFont val="宋体"/>
        <family val="0"/>
        <charset val="134"/>
      </rPr>
      <t xml:space="preserve">办理人：范泽，部门：鸿运承物业管理中心人力资源部；</t>
    </r>
    <r>
      <rPr>
        <sz val="10"/>
        <rFont val="Arial"/>
        <family val="2"/>
      </rPr>
      <t xml:space="preserve">
</t>
    </r>
    <r>
      <rPr>
        <sz val="10"/>
        <rFont val="宋体"/>
        <family val="0"/>
        <charset val="134"/>
      </rPr>
      <t xml:space="preserve">审核人：高强，部门：鸿运承物业管理中心人力资源部，职务：中级管理。</t>
    </r>
  </si>
  <si>
    <r>
      <rPr>
        <sz val="10"/>
        <rFont val="宋体"/>
        <family val="0"/>
        <charset val="134"/>
      </rPr>
      <t xml:space="preserve">接到诉求后，我单位于</t>
    </r>
    <r>
      <rPr>
        <sz val="10"/>
        <rFont val="Arial"/>
        <family val="2"/>
      </rPr>
      <t xml:space="preserve">2025</t>
    </r>
    <r>
      <rPr>
        <sz val="10"/>
        <rFont val="宋体"/>
        <family val="0"/>
        <charset val="134"/>
      </rPr>
      <t xml:space="preserve">年</t>
    </r>
    <r>
      <rPr>
        <sz val="10"/>
        <rFont val="Arial"/>
        <family val="2"/>
      </rPr>
      <t xml:space="preserve">12</t>
    </r>
    <r>
      <rPr>
        <sz val="10"/>
        <rFont val="宋体"/>
        <family val="0"/>
        <charset val="134"/>
      </rPr>
      <t xml:space="preserve">月</t>
    </r>
    <r>
      <rPr>
        <sz val="10"/>
        <rFont val="Arial"/>
        <family val="2"/>
      </rPr>
      <t xml:space="preserve">29</t>
    </r>
    <r>
      <rPr>
        <sz val="10"/>
        <rFont val="宋体"/>
        <family val="0"/>
        <charset val="134"/>
      </rPr>
      <t xml:space="preserve">日下午</t>
    </r>
    <r>
      <rPr>
        <sz val="10"/>
        <rFont val="Arial"/>
        <family val="2"/>
      </rPr>
      <t xml:space="preserve">13</t>
    </r>
    <r>
      <rPr>
        <sz val="10"/>
        <rFont val="宋体"/>
        <family val="0"/>
        <charset val="134"/>
      </rPr>
      <t xml:space="preserve">点</t>
    </r>
    <r>
      <rPr>
        <sz val="10"/>
        <rFont val="Arial"/>
        <family val="2"/>
      </rPr>
      <t xml:space="preserve">23</t>
    </r>
    <r>
      <rPr>
        <sz val="10"/>
        <rFont val="宋体"/>
        <family val="0"/>
        <charset val="134"/>
      </rPr>
      <t xml:space="preserve">分左右电话与来电人沟通，此前我单位已多次陪同来电人陈莉女士前往西城区社保、北京市人社局、信访办、西城法院等部门协调其保险问题，其不认同此前的退休审批。</t>
    </r>
  </si>
  <si>
    <r>
      <rPr>
        <sz val="10"/>
        <rFont val="宋体"/>
        <family val="0"/>
        <charset val="134"/>
      </rPr>
      <t xml:space="preserve">经核实，与来电人所述情况不相符。来电人陈莉女士系原京华客车退休职工，因京华客车解散，其退休关系于</t>
    </r>
    <r>
      <rPr>
        <sz val="10"/>
        <rFont val="Arial"/>
        <family val="2"/>
      </rPr>
      <t xml:space="preserve">2009</t>
    </r>
    <r>
      <rPr>
        <sz val="10"/>
        <rFont val="宋体"/>
        <family val="0"/>
        <charset val="134"/>
      </rPr>
      <t xml:space="preserve">年划转至我单位鸿运承物业管理中心。经查阅资料，来电人曾申请过劳动鉴定，北京市公共交通总公司于</t>
    </r>
    <r>
      <rPr>
        <sz val="10"/>
        <rFont val="Arial"/>
        <family val="2"/>
      </rPr>
      <t xml:space="preserve">2001</t>
    </r>
    <r>
      <rPr>
        <sz val="10"/>
        <rFont val="宋体"/>
        <family val="0"/>
        <charset val="134"/>
      </rPr>
      <t xml:space="preserve">年</t>
    </r>
    <r>
      <rPr>
        <sz val="10"/>
        <rFont val="Arial"/>
        <family val="2"/>
      </rPr>
      <t xml:space="preserve">6</t>
    </r>
    <r>
      <rPr>
        <sz val="10"/>
        <rFont val="宋体"/>
        <family val="0"/>
        <charset val="134"/>
      </rPr>
      <t xml:space="preserve">月同意其申请。《北京市企业城镇劳动者退休审批表》显示，来电人的退休审批于</t>
    </r>
    <r>
      <rPr>
        <sz val="10"/>
        <rFont val="Arial"/>
        <family val="2"/>
      </rPr>
      <t xml:space="preserve">2001</t>
    </r>
    <r>
      <rPr>
        <sz val="10"/>
        <rFont val="宋体"/>
        <family val="0"/>
        <charset val="134"/>
      </rPr>
      <t xml:space="preserve">年</t>
    </r>
    <r>
      <rPr>
        <sz val="10"/>
        <rFont val="Arial"/>
        <family val="2"/>
      </rPr>
      <t xml:space="preserve">8</t>
    </r>
    <r>
      <rPr>
        <sz val="10"/>
        <rFont val="宋体"/>
        <family val="0"/>
        <charset val="134"/>
      </rPr>
      <t xml:space="preserve">月</t>
    </r>
    <r>
      <rPr>
        <sz val="10"/>
        <rFont val="Arial"/>
        <family val="2"/>
      </rPr>
      <t xml:space="preserve">14</t>
    </r>
    <r>
      <rPr>
        <sz val="10"/>
        <rFont val="宋体"/>
        <family val="0"/>
        <charset val="134"/>
      </rPr>
      <t xml:space="preserve">日盖章审批通过。落款时间为</t>
    </r>
    <r>
      <rPr>
        <sz val="10"/>
        <rFont val="Arial"/>
        <family val="2"/>
      </rPr>
      <t xml:space="preserve">2010</t>
    </r>
    <r>
      <rPr>
        <sz val="10"/>
        <rFont val="宋体"/>
        <family val="0"/>
        <charset val="134"/>
      </rPr>
      <t xml:space="preserve">年</t>
    </r>
    <r>
      <rPr>
        <sz val="10"/>
        <rFont val="Arial"/>
        <family val="2"/>
      </rPr>
      <t xml:space="preserve">6</t>
    </r>
    <r>
      <rPr>
        <sz val="10"/>
        <rFont val="宋体"/>
        <family val="0"/>
        <charset val="134"/>
      </rPr>
      <t xml:space="preserve">月</t>
    </r>
    <r>
      <rPr>
        <sz val="10"/>
        <rFont val="Arial"/>
        <family val="2"/>
      </rPr>
      <t xml:space="preserve">18</t>
    </r>
    <r>
      <rPr>
        <sz val="10"/>
        <rFont val="宋体"/>
        <family val="0"/>
        <charset val="134"/>
      </rPr>
      <t xml:space="preserve">日《北京市企业城镇劳动者退休审批表》显示，来电人退休时间为</t>
    </r>
    <r>
      <rPr>
        <sz val="10"/>
        <rFont val="Arial"/>
        <family val="2"/>
      </rPr>
      <t xml:space="preserve">2001</t>
    </r>
    <r>
      <rPr>
        <sz val="10"/>
        <rFont val="宋体"/>
        <family val="0"/>
        <charset val="134"/>
      </rPr>
      <t xml:space="preserve">年</t>
    </r>
    <r>
      <rPr>
        <sz val="10"/>
        <rFont val="Arial"/>
        <family val="2"/>
      </rPr>
      <t xml:space="preserve">8</t>
    </r>
    <r>
      <rPr>
        <sz val="10"/>
        <rFont val="宋体"/>
        <family val="0"/>
        <charset val="134"/>
      </rPr>
      <t xml:space="preserve">月。此外，来电人的情况</t>
    </r>
    <r>
      <rPr>
        <sz val="10"/>
        <rFont val="Arial"/>
        <family val="2"/>
      </rPr>
      <t xml:space="preserve">2011</t>
    </r>
    <r>
      <rPr>
        <sz val="10"/>
        <rFont val="宋体"/>
        <family val="0"/>
        <charset val="134"/>
      </rPr>
      <t xml:space="preserve">年已经过北京市西城人民法院、北京市第一中级人民法院裁决，</t>
    </r>
    <r>
      <rPr>
        <sz val="10"/>
        <rFont val="Arial"/>
        <family val="2"/>
      </rPr>
      <t xml:space="preserve">2012</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12</t>
    </r>
    <r>
      <rPr>
        <sz val="10"/>
        <rFont val="宋体"/>
        <family val="0"/>
        <charset val="134"/>
      </rPr>
      <t xml:space="preserve">日北京市人力资源和社会保障局也已针对来电人情况做出《陈莉信访事项答复意见书》，</t>
    </r>
    <r>
      <rPr>
        <sz val="10"/>
        <rFont val="Arial"/>
        <family val="2"/>
      </rPr>
      <t xml:space="preserve">2012</t>
    </r>
    <r>
      <rPr>
        <sz val="10"/>
        <rFont val="宋体"/>
        <family val="0"/>
        <charset val="134"/>
      </rPr>
      <t xml:space="preserve">年</t>
    </r>
    <r>
      <rPr>
        <sz val="10"/>
        <rFont val="Arial"/>
        <family val="2"/>
      </rPr>
      <t xml:space="preserve">6</t>
    </r>
    <r>
      <rPr>
        <sz val="10"/>
        <rFont val="宋体"/>
        <family val="0"/>
        <charset val="134"/>
      </rPr>
      <t xml:space="preserve">月</t>
    </r>
    <r>
      <rPr>
        <sz val="10"/>
        <rFont val="Arial"/>
        <family val="2"/>
      </rPr>
      <t xml:space="preserve">11</t>
    </r>
    <r>
      <rPr>
        <sz val="10"/>
        <rFont val="宋体"/>
        <family val="0"/>
        <charset val="134"/>
      </rPr>
      <t xml:space="preserve">日北京市人民政府也已作出《北京市人民政府信访事项复审意见书》。</t>
    </r>
    <r>
      <rPr>
        <sz val="10"/>
        <rFont val="Arial"/>
        <family val="2"/>
      </rPr>
      <t xml:space="preserve">
</t>
    </r>
    <r>
      <rPr>
        <sz val="10"/>
        <rFont val="宋体"/>
        <family val="0"/>
        <charset val="134"/>
      </rPr>
      <t xml:space="preserve">接到诉求后，我单位于</t>
    </r>
    <r>
      <rPr>
        <sz val="10"/>
        <rFont val="Arial"/>
        <family val="2"/>
      </rPr>
      <t xml:space="preserve">2025</t>
    </r>
    <r>
      <rPr>
        <sz val="10"/>
        <rFont val="宋体"/>
        <family val="0"/>
        <charset val="134"/>
      </rPr>
      <t xml:space="preserve">年</t>
    </r>
    <r>
      <rPr>
        <sz val="10"/>
        <rFont val="Arial"/>
        <family val="2"/>
      </rPr>
      <t xml:space="preserve">12</t>
    </r>
    <r>
      <rPr>
        <sz val="10"/>
        <rFont val="宋体"/>
        <family val="0"/>
        <charset val="134"/>
      </rPr>
      <t xml:space="preserve">月</t>
    </r>
    <r>
      <rPr>
        <sz val="10"/>
        <rFont val="Arial"/>
        <family val="2"/>
      </rPr>
      <t xml:space="preserve">29</t>
    </r>
    <r>
      <rPr>
        <sz val="10"/>
        <rFont val="宋体"/>
        <family val="0"/>
        <charset val="134"/>
      </rPr>
      <t xml:space="preserve">日下午</t>
    </r>
    <r>
      <rPr>
        <sz val="10"/>
        <rFont val="Arial"/>
        <family val="2"/>
      </rPr>
      <t xml:space="preserve">13</t>
    </r>
    <r>
      <rPr>
        <sz val="10"/>
        <rFont val="宋体"/>
        <family val="0"/>
        <charset val="134"/>
      </rPr>
      <t xml:space="preserve">点</t>
    </r>
    <r>
      <rPr>
        <sz val="10"/>
        <rFont val="Arial"/>
        <family val="2"/>
      </rPr>
      <t xml:space="preserve">23</t>
    </r>
    <r>
      <rPr>
        <sz val="10"/>
        <rFont val="宋体"/>
        <family val="0"/>
        <charset val="134"/>
      </rPr>
      <t xml:space="preserve">分左右电话与来电人沟通，此前我单位已多次陪同来电人陈莉女士前往西城区社保、北京市人社局、信访办、西城法院等部门协调其保险问题，其不认同此前的退休审批。</t>
    </r>
  </si>
  <si>
    <t xml:space="preserve">2025-12-26 14:28:49</t>
  </si>
  <si>
    <t xml:space="preserve">退休</t>
  </si>
  <si>
    <t xml:space="preserve">七有五性，公正性</t>
  </si>
  <si>
    <t xml:space="preserve">其他问题（退休）多次</t>
  </si>
  <si>
    <t xml:space="preserve">同人同诉多次（陈莉）</t>
  </si>
  <si>
    <r>
      <rPr>
        <sz val="10"/>
        <rFont val="宋体"/>
        <family val="0"/>
        <charset val="134"/>
      </rPr>
      <t xml:space="preserve">网络</t>
    </r>
    <r>
      <rPr>
        <sz val="10"/>
        <rFont val="Arial"/>
        <family val="2"/>
      </rPr>
      <t xml:space="preserve">-251226-026269-1</t>
    </r>
    <r>
      <rPr>
        <sz val="10"/>
        <rFont val="宋体"/>
        <family val="0"/>
        <charset val="134"/>
      </rPr>
      <t xml:space="preserve">（</t>
    </r>
    <r>
      <rPr>
        <sz val="10"/>
        <rFont val="Arial"/>
        <family val="2"/>
      </rPr>
      <t xml:space="preserve">1</t>
    </r>
    <r>
      <rPr>
        <sz val="10"/>
        <rFont val="宋体"/>
        <family val="0"/>
        <charset val="134"/>
      </rPr>
      <t xml:space="preserve">个附件）</t>
    </r>
  </si>
  <si>
    <t xml:space="preserve">2025-12-26 11:50:29</t>
  </si>
  <si>
    <t xml:space="preserve">2025-12-26 12:00:26</t>
  </si>
  <si>
    <t xml:space="preserve">2025-12-27 12:59:08</t>
  </si>
  <si>
    <t xml:space="preserve">李玉江</t>
  </si>
  <si>
    <r>
      <rPr>
        <sz val="10"/>
        <rFont val="宋体"/>
        <family val="0"/>
        <charset val="134"/>
      </rPr>
      <t xml:space="preserve">手机</t>
    </r>
    <r>
      <rPr>
        <sz val="10"/>
        <rFont val="Arial"/>
        <family val="2"/>
      </rPr>
      <t xml:space="preserve">,18101130290;</t>
    </r>
  </si>
  <si>
    <r>
      <rPr>
        <sz val="10"/>
        <rFont val="宋体"/>
        <family val="0"/>
        <charset val="134"/>
      </rPr>
      <t xml:space="preserve">工单来源：微信服务号，此工单内容为网民留言时填写的标题及原文。 </t>
    </r>
    <r>
      <rPr>
        <sz val="10"/>
        <rFont val="Arial"/>
        <family val="2"/>
      </rPr>
      <t xml:space="preserve">============================= </t>
    </r>
    <r>
      <rPr>
        <sz val="10"/>
        <rFont val="宋体"/>
        <family val="0"/>
        <charset val="134"/>
      </rPr>
      <t xml:space="preserve">留言标题：公交留言原文：骊龙园北侧、回龙园公园东侧的回龙观公交保养场及场站（立体公交场站，非综合枢纽），完工已经很长时间，截至</t>
    </r>
    <r>
      <rPr>
        <sz val="10"/>
        <rFont val="Arial"/>
        <family val="2"/>
      </rPr>
      <t xml:space="preserve">2025</t>
    </r>
    <r>
      <rPr>
        <sz val="10"/>
        <rFont val="宋体"/>
        <family val="0"/>
        <charset val="134"/>
      </rPr>
      <t xml:space="preserve">年</t>
    </r>
    <r>
      <rPr>
        <sz val="10"/>
        <rFont val="Arial"/>
        <family val="2"/>
      </rPr>
      <t xml:space="preserve">12</t>
    </r>
    <r>
      <rPr>
        <sz val="10"/>
        <rFont val="宋体"/>
        <family val="0"/>
        <charset val="134"/>
      </rPr>
      <t xml:space="preserve">月</t>
    </r>
    <r>
      <rPr>
        <sz val="10"/>
        <rFont val="Arial"/>
        <family val="2"/>
      </rPr>
      <t xml:space="preserve">26</t>
    </r>
    <r>
      <rPr>
        <sz val="10"/>
        <rFont val="宋体"/>
        <family val="0"/>
        <charset val="134"/>
      </rPr>
      <t xml:space="preserve">日，仍未投运！为何？堵点在哪里？市民填写的详细地址为：区、街道：昌平区龙泽园街道详细地址：昌平区龙泽园街道，龙禧二街与育知路交叉口东南角，骊龙园北侧、回龙园公园东侧。</t>
    </r>
  </si>
  <si>
    <t xml:space="preserve">场站问题</t>
  </si>
  <si>
    <t xml:space="preserve">场站建设</t>
  </si>
  <si>
    <t xml:space="preserve">此单为拆单投诉，公交物业负责回复“仍未投入运营”的问题。市民反映的是回龙观公交场站站务设施设置问题。回龙观公交场站是公交首末站。经核实，市民诉求点位是回龙观场站，回龙观场站是新建成的公交场站，目前场站部分功能已经投入使用，例如公交物业已经进驻负责场站相关后勤保障、部分线路公交车在此处停靠，并从这里发车（但并不是始发公交站）。由于相关运营线路队部并没有正式进驻回龙观公交场站，所以场站作为线路始发站功能并未启用。</t>
  </si>
  <si>
    <r>
      <rPr>
        <sz val="10"/>
        <rFont val="宋体"/>
        <family val="0"/>
        <charset val="134"/>
      </rPr>
      <t xml:space="preserve">公交物业回龙观分中心于</t>
    </r>
    <r>
      <rPr>
        <sz val="10"/>
        <rFont val="Arial"/>
        <family val="2"/>
      </rPr>
      <t xml:space="preserve">2025</t>
    </r>
    <r>
      <rPr>
        <sz val="10"/>
        <rFont val="宋体"/>
        <family val="0"/>
        <charset val="134"/>
      </rPr>
      <t xml:space="preserve">年</t>
    </r>
    <r>
      <rPr>
        <sz val="10"/>
        <rFont val="Arial"/>
        <family val="2"/>
      </rPr>
      <t xml:space="preserve">12</t>
    </r>
    <r>
      <rPr>
        <sz val="10"/>
        <rFont val="宋体"/>
        <family val="0"/>
        <charset val="134"/>
      </rPr>
      <t xml:space="preserve">月</t>
    </r>
    <r>
      <rPr>
        <sz val="10"/>
        <rFont val="Arial"/>
        <family val="2"/>
      </rPr>
      <t xml:space="preserve">29</t>
    </r>
    <r>
      <rPr>
        <sz val="10"/>
        <rFont val="宋体"/>
        <family val="0"/>
        <charset val="134"/>
      </rPr>
      <t xml:space="preserve">日</t>
    </r>
    <r>
      <rPr>
        <sz val="10"/>
        <rFont val="Arial"/>
        <family val="2"/>
      </rPr>
      <t xml:space="preserve">10</t>
    </r>
    <r>
      <rPr>
        <sz val="10"/>
        <rFont val="宋体"/>
        <family val="0"/>
        <charset val="134"/>
      </rPr>
      <t xml:space="preserve">点</t>
    </r>
    <r>
      <rPr>
        <sz val="10"/>
        <rFont val="Arial"/>
        <family val="2"/>
      </rPr>
      <t xml:space="preserve">08</t>
    </r>
    <r>
      <rPr>
        <sz val="10"/>
        <rFont val="宋体"/>
        <family val="0"/>
        <charset val="134"/>
      </rPr>
      <t xml:space="preserve">分与市民进行电话沟通与答复，和市民说明我们核实的情况，针对市民诉求点进行解释说明。办理人：李满 鸿运承物业管理中心回龙观分中心 物管设备主任。审核人：华菲 物管中心工程设备部 一般管理。 </t>
    </r>
  </si>
  <si>
    <t xml:space="preserve">经了解，公交集团正在紧锣密鼓规划进驻场站线路方案，因为涉及线路多、运营单位多，相关计划正在稳步推进中。各线路队部正式进驻场站后，相关线路的始发站也会进行更改。公交场站其他相关功能，我们也正在积极按照要求，向政府管理部门进行申报办理中。</t>
  </si>
  <si>
    <r>
      <rPr>
        <sz val="10"/>
        <rFont val="宋体"/>
        <family val="0"/>
        <charset val="134"/>
      </rPr>
      <t xml:space="preserve">此单为拆单投诉，公交物业负责回复“仍未投入运营”的问题。市民反映的是回龙观公交场站站务设施设置问题。回龙观公交场站是公交首末站。经核实，市民诉求点位是回龙观场站，回龙观场站是新建成的公交场站，目前场站部分功能已经投入使用，例如公交物业已经进驻负责场站相关后勤保障、部分线路公交车在此处停靠，并从这里发车（但并不是始发公交站）。由于相关运营线路队部并没有正式进驻回龙观公交场站，所以场站作为线路始发站功能并未启用。经了解，公交集团正在紧锣密鼓规划进驻场站线路方案，因为涉及线路多、运营单位多，相关计划正在稳步推进中。各线路队部正式进驻场站后，相关线路的始发站也会进行更改。公交场站其他相关功能，我们也正在积极按照要求，向政府管理部门进行申报办理中。公交物业回龙观分中心于</t>
    </r>
    <r>
      <rPr>
        <sz val="10"/>
        <rFont val="Arial"/>
        <family val="2"/>
      </rPr>
      <t xml:space="preserve">2025</t>
    </r>
    <r>
      <rPr>
        <sz val="10"/>
        <rFont val="宋体"/>
        <family val="0"/>
        <charset val="134"/>
      </rPr>
      <t xml:space="preserve">年</t>
    </r>
    <r>
      <rPr>
        <sz val="10"/>
        <rFont val="Arial"/>
        <family val="2"/>
      </rPr>
      <t xml:space="preserve">12</t>
    </r>
    <r>
      <rPr>
        <sz val="10"/>
        <rFont val="宋体"/>
        <family val="0"/>
        <charset val="134"/>
      </rPr>
      <t xml:space="preserve">月</t>
    </r>
    <r>
      <rPr>
        <sz val="10"/>
        <rFont val="Arial"/>
        <family val="2"/>
      </rPr>
      <t xml:space="preserve">29</t>
    </r>
    <r>
      <rPr>
        <sz val="10"/>
        <rFont val="宋体"/>
        <family val="0"/>
        <charset val="134"/>
      </rPr>
      <t xml:space="preserve">日</t>
    </r>
    <r>
      <rPr>
        <sz val="10"/>
        <rFont val="Arial"/>
        <family val="2"/>
      </rPr>
      <t xml:space="preserve">10</t>
    </r>
    <r>
      <rPr>
        <sz val="10"/>
        <rFont val="宋体"/>
        <family val="0"/>
        <charset val="134"/>
      </rPr>
      <t xml:space="preserve">点</t>
    </r>
    <r>
      <rPr>
        <sz val="10"/>
        <rFont val="Arial"/>
        <family val="2"/>
      </rPr>
      <t xml:space="preserve">08</t>
    </r>
    <r>
      <rPr>
        <sz val="10"/>
        <rFont val="宋体"/>
        <family val="0"/>
        <charset val="134"/>
      </rPr>
      <t xml:space="preserve">分与市民进行电话沟通与答复，和市民说明我们核实的情况，针对市民诉求点进行解释说明。</t>
    </r>
  </si>
  <si>
    <t xml:space="preserve">2025-12-26 08:07:18</t>
  </si>
  <si>
    <t xml:space="preserve">1728084326</t>
  </si>
  <si>
    <t xml:space="preserve">站务设施设置
（枢纽站启用）</t>
  </si>
  <si>
    <t xml:space="preserve">回龙观分中心</t>
  </si>
  <si>
    <r>
      <rPr>
        <sz val="10"/>
        <rFont val="宋体"/>
        <family val="0"/>
        <charset val="134"/>
      </rPr>
      <t xml:space="preserve">热线</t>
    </r>
    <r>
      <rPr>
        <sz val="10"/>
        <rFont val="Arial"/>
        <family val="2"/>
      </rPr>
      <t xml:space="preserve">-251227-018516-1</t>
    </r>
    <r>
      <rPr>
        <sz val="10"/>
        <rFont val="宋体"/>
        <family val="0"/>
        <charset val="134"/>
      </rPr>
      <t xml:space="preserve">（</t>
    </r>
    <r>
      <rPr>
        <sz val="10"/>
        <rFont val="Arial"/>
        <family val="2"/>
      </rPr>
      <t xml:space="preserve">7</t>
    </r>
    <r>
      <rPr>
        <sz val="10"/>
        <rFont val="宋体"/>
        <family val="0"/>
        <charset val="134"/>
      </rPr>
      <t xml:space="preserve">个附件）</t>
    </r>
  </si>
  <si>
    <t xml:space="preserve">2025-12-27 11:51:40</t>
  </si>
  <si>
    <t xml:space="preserve">2025-12-27 12:01:53</t>
  </si>
  <si>
    <t xml:space="preserve">2025-12-27 12:59:06</t>
  </si>
  <si>
    <t xml:space="preserve">匿名女士</t>
  </si>
  <si>
    <r>
      <rPr>
        <sz val="10"/>
        <rFont val="宋体"/>
        <family val="0"/>
        <charset val="134"/>
      </rPr>
      <t xml:space="preserve">手机</t>
    </r>
    <r>
      <rPr>
        <sz val="10"/>
        <rFont val="Arial"/>
        <family val="2"/>
      </rPr>
      <t xml:space="preserve">,18612938216;</t>
    </r>
  </si>
  <si>
    <t xml:space="preserve">市民反映，在朝阳区慧忠里公共汽车站，市民称要乘坐车，自己进站没有看到自己要乘坐的车，自己找了半天都没有找到，市民表示自己询问司机也不清楚，市民称觉得不合理称司机都不清楚也没有工作人员非常不不便民，没有指示牌，希望有关部门监管处理，来电反映公共汽车站没有指示牌问题。</t>
  </si>
  <si>
    <t xml:space="preserve">北京公共交通控股（集团）有限公司</t>
  </si>
  <si>
    <t xml:space="preserve">2026-01-03 23:59:59</t>
  </si>
  <si>
    <t xml:space="preserve">2026-01-01 08:59:59</t>
  </si>
  <si>
    <r>
      <rPr>
        <sz val="10"/>
        <rFont val="宋体"/>
        <family val="0"/>
        <charset val="134"/>
      </rPr>
      <t xml:space="preserve">此单为拆单投诉，公交物业负责回复“共汽车站没有指示牌”的问题。市民反映的是慧忠里公交场站站务设施（线路标识）设置问题。慧忠里公交场站是公交首末站。经核实，市民在慧忠里公交场站内没有找到</t>
    </r>
    <r>
      <rPr>
        <sz val="10"/>
        <rFont val="Arial"/>
        <family val="2"/>
      </rPr>
      <t xml:space="preserve">142</t>
    </r>
    <r>
      <rPr>
        <sz val="10"/>
        <rFont val="宋体"/>
        <family val="0"/>
        <charset val="134"/>
      </rPr>
      <t xml:space="preserve">路上车站台，所以希望增加指示牌。</t>
    </r>
    <r>
      <rPr>
        <sz val="10"/>
        <rFont val="Arial"/>
        <family val="2"/>
      </rPr>
      <t xml:space="preserve">142</t>
    </r>
    <r>
      <rPr>
        <sz val="10"/>
        <rFont val="宋体"/>
        <family val="0"/>
        <charset val="134"/>
      </rPr>
      <t xml:space="preserve">路公交车始发站，并不在慧忠里公交场站内上车，</t>
    </r>
    <r>
      <rPr>
        <sz val="10"/>
        <rFont val="Arial"/>
        <family val="2"/>
      </rPr>
      <t xml:space="preserve">142</t>
    </r>
    <r>
      <rPr>
        <sz val="10"/>
        <rFont val="宋体"/>
        <family val="0"/>
        <charset val="134"/>
      </rPr>
      <t xml:space="preserve">路仅在慧忠里公交场站内停车，</t>
    </r>
    <r>
      <rPr>
        <sz val="10"/>
        <rFont val="Arial"/>
        <family val="2"/>
      </rPr>
      <t xml:space="preserve">142</t>
    </r>
    <r>
      <rPr>
        <sz val="10"/>
        <rFont val="宋体"/>
        <family val="0"/>
        <charset val="134"/>
      </rPr>
      <t xml:space="preserve">路公交车始发站台上车位置位于慧忠里公交场站外的马路边上。所以公交物业无法在公交场站内设置</t>
    </r>
    <r>
      <rPr>
        <sz val="10"/>
        <rFont val="Arial"/>
        <family val="2"/>
      </rPr>
      <t xml:space="preserve">142</t>
    </r>
    <r>
      <rPr>
        <sz val="10"/>
        <rFont val="宋体"/>
        <family val="0"/>
        <charset val="134"/>
      </rPr>
      <t xml:space="preserve">路相应的引导标识（反而容易引起歧义）。</t>
    </r>
  </si>
  <si>
    <r>
      <rPr>
        <sz val="10"/>
        <rFont val="宋体"/>
        <family val="0"/>
        <charset val="134"/>
      </rPr>
      <t xml:space="preserve">公交物业小营分中心于</t>
    </r>
    <r>
      <rPr>
        <sz val="10"/>
        <rFont val="Arial"/>
        <family val="2"/>
      </rPr>
      <t xml:space="preserve">2025</t>
    </r>
    <r>
      <rPr>
        <sz val="10"/>
        <rFont val="宋体"/>
        <family val="0"/>
        <charset val="134"/>
      </rPr>
      <t xml:space="preserve">年</t>
    </r>
    <r>
      <rPr>
        <sz val="10"/>
        <rFont val="Arial"/>
        <family val="2"/>
      </rPr>
      <t xml:space="preserve">12</t>
    </r>
    <r>
      <rPr>
        <sz val="10"/>
        <rFont val="宋体"/>
        <family val="0"/>
        <charset val="134"/>
      </rPr>
      <t xml:space="preserve">月</t>
    </r>
    <r>
      <rPr>
        <sz val="10"/>
        <rFont val="Arial"/>
        <family val="2"/>
      </rPr>
      <t xml:space="preserve">29</t>
    </r>
    <r>
      <rPr>
        <sz val="10"/>
        <rFont val="宋体"/>
        <family val="0"/>
        <charset val="134"/>
      </rPr>
      <t xml:space="preserve">日</t>
    </r>
    <r>
      <rPr>
        <sz val="10"/>
        <rFont val="Arial"/>
        <family val="2"/>
      </rPr>
      <t xml:space="preserve">16</t>
    </r>
    <r>
      <rPr>
        <sz val="10"/>
        <rFont val="宋体"/>
        <family val="0"/>
        <charset val="134"/>
      </rPr>
      <t xml:space="preserve">点</t>
    </r>
    <r>
      <rPr>
        <sz val="10"/>
        <rFont val="Arial"/>
        <family val="2"/>
      </rPr>
      <t xml:space="preserve">01</t>
    </r>
    <r>
      <rPr>
        <sz val="10"/>
        <rFont val="宋体"/>
        <family val="0"/>
        <charset val="134"/>
      </rPr>
      <t xml:space="preserve">分与市民进行电话沟通与答复，向市民说明我们核实的情况、解决方案及办理情况。办理人：李留成 鸿运承物业管理中心小营分中心 工程设备主任。审核人：华菲 物管中心工程设备部 一般管理。</t>
    </r>
  </si>
  <si>
    <r>
      <rPr>
        <sz val="10"/>
        <rFont val="宋体"/>
        <family val="0"/>
        <charset val="134"/>
      </rPr>
      <t xml:space="preserve">为了解决市民诉求，公交物业计划在慧忠里公交场站的</t>
    </r>
    <r>
      <rPr>
        <sz val="10"/>
        <rFont val="Arial"/>
        <family val="2"/>
      </rPr>
      <t xml:space="preserve">2</t>
    </r>
    <r>
      <rPr>
        <sz val="10"/>
        <rFont val="宋体"/>
        <family val="0"/>
        <charset val="134"/>
      </rPr>
      <t xml:space="preserve">个行人进出口设置线路牌，明确场站内上车线路号，预计</t>
    </r>
    <r>
      <rPr>
        <sz val="10"/>
        <rFont val="Arial"/>
        <family val="2"/>
      </rPr>
      <t xml:space="preserve">10</t>
    </r>
    <r>
      <rPr>
        <sz val="10"/>
        <rFont val="宋体"/>
        <family val="0"/>
        <charset val="134"/>
      </rPr>
      <t xml:space="preserve">个工作日完成标牌安装；同时，公交物业还要叮嘱物业职工，熟悉场站内相关线路号，做好乘客引导，方便乘客便捷乘车。</t>
    </r>
  </si>
  <si>
    <t xml:space="preserve">慧忠里场站属于物业主责场站。</t>
  </si>
  <si>
    <r>
      <rPr>
        <sz val="10"/>
        <rFont val="宋体"/>
        <family val="0"/>
        <charset val="134"/>
      </rPr>
      <t xml:space="preserve">此单为拆单投诉，公交物业负责回复“共汽车站没有指示牌”的问题。市民反映的是慧忠里公交场站站务设施（线路标识）设置问题。慧忠里公交场站是公交首末站。经核实，市民在慧忠里公交场站内没有找到</t>
    </r>
    <r>
      <rPr>
        <sz val="10"/>
        <rFont val="Arial"/>
        <family val="2"/>
      </rPr>
      <t xml:space="preserve">142</t>
    </r>
    <r>
      <rPr>
        <sz val="10"/>
        <rFont val="宋体"/>
        <family val="0"/>
        <charset val="134"/>
      </rPr>
      <t xml:space="preserve">路上车站台，所以希望增加指示牌。</t>
    </r>
    <r>
      <rPr>
        <sz val="10"/>
        <rFont val="Arial"/>
        <family val="2"/>
      </rPr>
      <t xml:space="preserve">142</t>
    </r>
    <r>
      <rPr>
        <sz val="10"/>
        <rFont val="宋体"/>
        <family val="0"/>
        <charset val="134"/>
      </rPr>
      <t xml:space="preserve">路公交车始发站，并不在慧忠里公交场站内上车，</t>
    </r>
    <r>
      <rPr>
        <sz val="10"/>
        <rFont val="Arial"/>
        <family val="2"/>
      </rPr>
      <t xml:space="preserve">142</t>
    </r>
    <r>
      <rPr>
        <sz val="10"/>
        <rFont val="宋体"/>
        <family val="0"/>
        <charset val="134"/>
      </rPr>
      <t xml:space="preserve">路仅在慧忠里公交场站内停车，</t>
    </r>
    <r>
      <rPr>
        <sz val="10"/>
        <rFont val="Arial"/>
        <family val="2"/>
      </rPr>
      <t xml:space="preserve">142</t>
    </r>
    <r>
      <rPr>
        <sz val="10"/>
        <rFont val="宋体"/>
        <family val="0"/>
        <charset val="134"/>
      </rPr>
      <t xml:space="preserve">路公交车始发站台上车位置位于慧忠里公交场站外的马路边上。所以公交物业无法在公交场站内设置</t>
    </r>
    <r>
      <rPr>
        <sz val="10"/>
        <rFont val="Arial"/>
        <family val="2"/>
      </rPr>
      <t xml:space="preserve">142</t>
    </r>
    <r>
      <rPr>
        <sz val="10"/>
        <rFont val="宋体"/>
        <family val="0"/>
        <charset val="134"/>
      </rPr>
      <t xml:space="preserve">路相应的引导标识（反而容易引起歧义）。为了解决市民诉求，公交物业计划在慧忠里公交场站的</t>
    </r>
    <r>
      <rPr>
        <sz val="10"/>
        <rFont val="Arial"/>
        <family val="2"/>
      </rPr>
      <t xml:space="preserve">2</t>
    </r>
    <r>
      <rPr>
        <sz val="10"/>
        <rFont val="宋体"/>
        <family val="0"/>
        <charset val="134"/>
      </rPr>
      <t xml:space="preserve">个行人进出口设置线路牌，明确场站内上车线路号，预计</t>
    </r>
    <r>
      <rPr>
        <sz val="10"/>
        <rFont val="Arial"/>
        <family val="2"/>
      </rPr>
      <t xml:space="preserve">10</t>
    </r>
    <r>
      <rPr>
        <sz val="10"/>
        <rFont val="宋体"/>
        <family val="0"/>
        <charset val="134"/>
      </rPr>
      <t xml:space="preserve">个工作日完成标牌安装；同时，公交物业还要叮嘱物业职工，熟悉场站内相关线路号，做好乘客引导，方便乘客便捷乘车。公交物业小营分中心于</t>
    </r>
    <r>
      <rPr>
        <sz val="10"/>
        <rFont val="Arial"/>
        <family val="2"/>
      </rPr>
      <t xml:space="preserve">2025</t>
    </r>
    <r>
      <rPr>
        <sz val="10"/>
        <rFont val="宋体"/>
        <family val="0"/>
        <charset val="134"/>
      </rPr>
      <t xml:space="preserve">年</t>
    </r>
    <r>
      <rPr>
        <sz val="10"/>
        <rFont val="Arial"/>
        <family val="2"/>
      </rPr>
      <t xml:space="preserve">12</t>
    </r>
    <r>
      <rPr>
        <sz val="10"/>
        <rFont val="宋体"/>
        <family val="0"/>
        <charset val="134"/>
      </rPr>
      <t xml:space="preserve">月</t>
    </r>
    <r>
      <rPr>
        <sz val="10"/>
        <rFont val="Arial"/>
        <family val="2"/>
      </rPr>
      <t xml:space="preserve">29</t>
    </r>
    <r>
      <rPr>
        <sz val="10"/>
        <rFont val="宋体"/>
        <family val="0"/>
        <charset val="134"/>
      </rPr>
      <t xml:space="preserve">日</t>
    </r>
    <r>
      <rPr>
        <sz val="10"/>
        <rFont val="Arial"/>
        <family val="2"/>
      </rPr>
      <t xml:space="preserve">16</t>
    </r>
    <r>
      <rPr>
        <sz val="10"/>
        <rFont val="宋体"/>
        <family val="0"/>
        <charset val="134"/>
      </rPr>
      <t xml:space="preserve">点</t>
    </r>
    <r>
      <rPr>
        <sz val="10"/>
        <rFont val="Arial"/>
        <family val="2"/>
      </rPr>
      <t xml:space="preserve">01</t>
    </r>
    <r>
      <rPr>
        <sz val="10"/>
        <rFont val="宋体"/>
        <family val="0"/>
        <charset val="134"/>
      </rPr>
      <t xml:space="preserve">分与市民进行电话沟通与答复，向市民说明我们核实的情况、解决方案及办理情况。</t>
    </r>
  </si>
  <si>
    <t xml:space="preserve">2025-12-27 11:45:15</t>
  </si>
  <si>
    <t xml:space="preserve">1046001</t>
  </si>
  <si>
    <t xml:space="preserve">站务设施设置
（指示牌）</t>
  </si>
  <si>
    <r>
      <rPr>
        <sz val="10"/>
        <rFont val="宋体"/>
        <family val="0"/>
        <charset val="134"/>
      </rPr>
      <t xml:space="preserve">热线</t>
    </r>
    <r>
      <rPr>
        <sz val="10"/>
        <rFont val="Arial"/>
        <family val="2"/>
      </rPr>
      <t xml:space="preserve">-251227-037858</t>
    </r>
    <r>
      <rPr>
        <sz val="10"/>
        <rFont val="宋体"/>
        <family val="0"/>
        <charset val="134"/>
      </rPr>
      <t xml:space="preserve">（</t>
    </r>
    <r>
      <rPr>
        <sz val="10"/>
        <rFont val="Arial"/>
        <family val="2"/>
      </rPr>
      <t xml:space="preserve">1</t>
    </r>
    <r>
      <rPr>
        <sz val="10"/>
        <rFont val="宋体"/>
        <family val="0"/>
        <charset val="134"/>
      </rPr>
      <t xml:space="preserve">个附件）</t>
    </r>
  </si>
  <si>
    <t xml:space="preserve">2025-12-27 16:19:31</t>
  </si>
  <si>
    <t xml:space="preserve">2025-12-27 16:23:35</t>
  </si>
  <si>
    <t xml:space="preserve">2025-12-27 16:44:08</t>
  </si>
  <si>
    <r>
      <rPr>
        <sz val="10"/>
        <rFont val="宋体"/>
        <family val="0"/>
        <charset val="134"/>
      </rPr>
      <t xml:space="preserve">手机</t>
    </r>
    <r>
      <rPr>
        <sz val="10"/>
        <rFont val="Arial"/>
        <family val="2"/>
      </rPr>
      <t xml:space="preserve">,13520393394;</t>
    </r>
  </si>
  <si>
    <r>
      <rPr>
        <sz val="10"/>
        <rFont val="宋体"/>
        <family val="0"/>
        <charset val="134"/>
      </rPr>
      <t xml:space="preserve">市民反映，西城区阜成门内公交站，这里相当于一个小型交通枢纽，是公交车</t>
    </r>
    <r>
      <rPr>
        <sz val="10"/>
        <rFont val="Arial"/>
        <family val="2"/>
      </rPr>
      <t xml:space="preserve">423</t>
    </r>
    <r>
      <rPr>
        <sz val="10"/>
        <rFont val="宋体"/>
        <family val="0"/>
        <charset val="134"/>
      </rPr>
      <t xml:space="preserve">路，</t>
    </r>
    <r>
      <rPr>
        <sz val="10"/>
        <rFont val="Arial"/>
        <family val="2"/>
      </rPr>
      <t xml:space="preserve">121</t>
    </r>
    <r>
      <rPr>
        <sz val="10"/>
        <rFont val="宋体"/>
        <family val="0"/>
        <charset val="134"/>
      </rPr>
      <t xml:space="preserve">路，</t>
    </r>
    <r>
      <rPr>
        <sz val="10"/>
        <rFont val="Arial"/>
        <family val="2"/>
      </rPr>
      <t xml:space="preserve">409</t>
    </r>
    <r>
      <rPr>
        <sz val="10"/>
        <rFont val="宋体"/>
        <family val="0"/>
        <charset val="134"/>
      </rPr>
      <t xml:space="preserve">路，</t>
    </r>
    <r>
      <rPr>
        <sz val="10"/>
        <rFont val="Arial"/>
        <family val="2"/>
      </rPr>
      <t xml:space="preserve">601</t>
    </r>
    <r>
      <rPr>
        <sz val="10"/>
        <rFont val="宋体"/>
        <family val="0"/>
        <charset val="134"/>
      </rPr>
      <t xml:space="preserve">路总站，这里之前有一个调度室，现在把调度室取消了改成休息室了，市民认为不合理，因为这里乘车的人非常多，改成休息室非常不方便，来电反映调度室改成休息室不合理问题。调度室改成休息室不合理问题</t>
    </r>
  </si>
  <si>
    <t xml:space="preserve">接到此投诉，我们非常重视。并立即派专人核实情况。</t>
  </si>
  <si>
    <r>
      <rPr>
        <sz val="10"/>
        <rFont val="宋体"/>
        <family val="0"/>
        <charset val="134"/>
      </rPr>
      <t xml:space="preserve">分中心已经于</t>
    </r>
    <r>
      <rPr>
        <sz val="10"/>
        <rFont val="Arial"/>
        <family val="2"/>
      </rPr>
      <t xml:space="preserve">2025</t>
    </r>
    <r>
      <rPr>
        <sz val="10"/>
        <rFont val="宋体"/>
        <family val="0"/>
        <charset val="134"/>
      </rPr>
      <t xml:space="preserve">年</t>
    </r>
    <r>
      <rPr>
        <sz val="10"/>
        <rFont val="Arial"/>
        <family val="2"/>
      </rPr>
      <t xml:space="preserve">12</t>
    </r>
    <r>
      <rPr>
        <sz val="10"/>
        <rFont val="宋体"/>
        <family val="0"/>
        <charset val="134"/>
      </rPr>
      <t xml:space="preserve">月</t>
    </r>
    <r>
      <rPr>
        <sz val="10"/>
        <rFont val="Arial"/>
        <family val="2"/>
      </rPr>
      <t xml:space="preserve">30</t>
    </r>
    <r>
      <rPr>
        <sz val="10"/>
        <rFont val="宋体"/>
        <family val="0"/>
        <charset val="134"/>
      </rPr>
      <t xml:space="preserve">日，将处理结果告知了市民，办理人：李营，部门</t>
    </r>
    <r>
      <rPr>
        <sz val="10"/>
        <rFont val="Arial"/>
        <family val="2"/>
      </rPr>
      <t xml:space="preserve">:</t>
    </r>
    <r>
      <rPr>
        <sz val="10"/>
        <rFont val="宋体"/>
        <family val="0"/>
        <charset val="134"/>
      </rPr>
      <t xml:space="preserve">阜成门分中心，职务：物管副主任。审核人：侯旭，物业管理中心机关，物管行政部，科员。</t>
    </r>
    <r>
      <rPr>
        <sz val="10"/>
        <rFont val="Arial"/>
        <family val="2"/>
      </rPr>
      <t xml:space="preserve">
</t>
    </r>
  </si>
  <si>
    <r>
      <rPr>
        <sz val="10"/>
        <rFont val="宋体"/>
        <family val="0"/>
        <charset val="134"/>
      </rPr>
      <t xml:space="preserve">经核实，市民描述的地方，目前仍然是调度室，司机上班前酒测，都是在该房屋内，并不是休息室。在答复时已经跟市民解释清楚了，希望市民不要误会。</t>
    </r>
    <r>
      <rPr>
        <sz val="10"/>
        <rFont val="Arial"/>
        <family val="2"/>
      </rPr>
      <t xml:space="preserve">
</t>
    </r>
  </si>
  <si>
    <r>
      <rPr>
        <sz val="10"/>
        <rFont val="宋体"/>
        <family val="0"/>
        <charset val="134"/>
      </rPr>
      <t xml:space="preserve">接到此投诉，我们非常重视。并立即派专人核实情况。经核实，市民描述的地方，目前仍然是调度室，司机上班前酒测，都是在该房屋内，并不是休息室。在答复时已经跟市民解释清楚了，希望市民不要误会。分中心已经于</t>
    </r>
    <r>
      <rPr>
        <sz val="10"/>
        <rFont val="Arial"/>
        <family val="2"/>
      </rPr>
      <t xml:space="preserve">2025</t>
    </r>
    <r>
      <rPr>
        <sz val="10"/>
        <rFont val="宋体"/>
        <family val="0"/>
        <charset val="134"/>
      </rPr>
      <t xml:space="preserve">年</t>
    </r>
    <r>
      <rPr>
        <sz val="10"/>
        <rFont val="Arial"/>
        <family val="2"/>
      </rPr>
      <t xml:space="preserve">12</t>
    </r>
    <r>
      <rPr>
        <sz val="10"/>
        <rFont val="宋体"/>
        <family val="0"/>
        <charset val="134"/>
      </rPr>
      <t xml:space="preserve">月</t>
    </r>
    <r>
      <rPr>
        <sz val="10"/>
        <rFont val="Arial"/>
        <family val="2"/>
      </rPr>
      <t xml:space="preserve">30</t>
    </r>
    <r>
      <rPr>
        <sz val="10"/>
        <rFont val="宋体"/>
        <family val="0"/>
        <charset val="134"/>
      </rPr>
      <t xml:space="preserve">日，将处理结果告知了市民，办理人：李营，部门</t>
    </r>
    <r>
      <rPr>
        <sz val="10"/>
        <rFont val="Arial"/>
        <family val="2"/>
      </rPr>
      <t xml:space="preserve">:</t>
    </r>
    <r>
      <rPr>
        <sz val="10"/>
        <rFont val="宋体"/>
        <family val="0"/>
        <charset val="134"/>
      </rPr>
      <t xml:space="preserve">阜成门分中心，职务：物管副主任。审核人：侯旭，物业管理中心机关，物管行政部，科员。</t>
    </r>
    <r>
      <rPr>
        <sz val="10"/>
        <rFont val="Arial"/>
        <family val="2"/>
      </rPr>
      <t xml:space="preserve">
</t>
    </r>
  </si>
  <si>
    <t xml:space="preserve">2025-12-27 16:12:41</t>
  </si>
  <si>
    <t xml:space="preserve">1049648</t>
  </si>
  <si>
    <t xml:space="preserve">站务设施设置
（调度室功能）</t>
  </si>
  <si>
    <t xml:space="preserve">阜成门分中心</t>
  </si>
  <si>
    <r>
      <rPr>
        <sz val="10"/>
        <rFont val="宋体"/>
        <family val="0"/>
        <charset val="134"/>
      </rPr>
      <t xml:space="preserve">热线</t>
    </r>
    <r>
      <rPr>
        <sz val="10"/>
        <rFont val="Arial"/>
        <family val="2"/>
      </rPr>
      <t xml:space="preserve">-251227-050756-3</t>
    </r>
    <r>
      <rPr>
        <sz val="10"/>
        <rFont val="宋体"/>
        <family val="0"/>
        <charset val="134"/>
      </rPr>
      <t xml:space="preserve">（</t>
    </r>
    <r>
      <rPr>
        <sz val="10"/>
        <rFont val="Arial"/>
        <family val="2"/>
      </rPr>
      <t xml:space="preserve">2</t>
    </r>
    <r>
      <rPr>
        <sz val="10"/>
        <rFont val="宋体"/>
        <family val="0"/>
        <charset val="134"/>
      </rPr>
      <t xml:space="preserve">个附件）</t>
    </r>
  </si>
  <si>
    <t xml:space="preserve">2025-12-27 20:30:08</t>
  </si>
  <si>
    <t xml:space="preserve">2025-12-27 20:40:20</t>
  </si>
  <si>
    <t xml:space="preserve">2025-12-27 21:01:44</t>
  </si>
  <si>
    <t xml:space="preserve">黄女士</t>
  </si>
  <si>
    <r>
      <rPr>
        <sz val="10"/>
        <rFont val="宋体"/>
        <family val="0"/>
        <charset val="134"/>
      </rPr>
      <t xml:space="preserve">手机</t>
    </r>
    <r>
      <rPr>
        <sz val="10"/>
        <rFont val="Arial"/>
        <family val="2"/>
      </rPr>
      <t xml:space="preserve">,18010212286;</t>
    </r>
  </si>
  <si>
    <r>
      <rPr>
        <sz val="10"/>
        <rFont val="宋体"/>
        <family val="0"/>
        <charset val="134"/>
      </rPr>
      <t xml:space="preserve">市民反映，自己</t>
    </r>
    <r>
      <rPr>
        <sz val="10"/>
        <rFont val="Arial"/>
        <family val="2"/>
      </rPr>
      <t xml:space="preserve">12</t>
    </r>
    <r>
      <rPr>
        <sz val="10"/>
        <rFont val="宋体"/>
        <family val="0"/>
        <charset val="134"/>
      </rPr>
      <t xml:space="preserve">月</t>
    </r>
    <r>
      <rPr>
        <sz val="10"/>
        <rFont val="Arial"/>
        <family val="2"/>
      </rPr>
      <t xml:space="preserve">26</t>
    </r>
    <r>
      <rPr>
        <sz val="10"/>
        <rFont val="宋体"/>
        <family val="0"/>
        <charset val="134"/>
      </rPr>
      <t xml:space="preserve">号下午坐</t>
    </r>
    <r>
      <rPr>
        <sz val="10"/>
        <rFont val="Arial"/>
        <family val="2"/>
      </rPr>
      <t xml:space="preserve">312</t>
    </r>
    <r>
      <rPr>
        <sz val="10"/>
        <rFont val="宋体"/>
        <family val="0"/>
        <charset val="134"/>
      </rPr>
      <t xml:space="preserve">路公交车，在果园站下车，车号：</t>
    </r>
    <r>
      <rPr>
        <sz val="10"/>
        <rFont val="Arial"/>
        <family val="2"/>
      </rPr>
      <t xml:space="preserve">32161</t>
    </r>
    <r>
      <rPr>
        <sz val="10"/>
        <rFont val="宋体"/>
        <family val="0"/>
        <charset val="134"/>
      </rPr>
      <t xml:space="preserve">，自己下车时间是</t>
    </r>
    <r>
      <rPr>
        <sz val="10"/>
        <rFont val="Arial"/>
        <family val="2"/>
      </rPr>
      <t xml:space="preserve">15</t>
    </r>
    <r>
      <rPr>
        <sz val="10"/>
        <rFont val="宋体"/>
        <family val="0"/>
        <charset val="134"/>
      </rPr>
      <t xml:space="preserve">点</t>
    </r>
    <r>
      <rPr>
        <sz val="10"/>
        <rFont val="Arial"/>
        <family val="2"/>
      </rPr>
      <t xml:space="preserve">10</t>
    </r>
    <r>
      <rPr>
        <sz val="10"/>
        <rFont val="宋体"/>
        <family val="0"/>
        <charset val="134"/>
      </rPr>
      <t xml:space="preserve">分</t>
    </r>
    <r>
      <rPr>
        <sz val="10"/>
        <rFont val="Arial"/>
        <family val="2"/>
      </rPr>
      <t xml:space="preserve">38</t>
    </r>
    <r>
      <rPr>
        <sz val="10"/>
        <rFont val="宋体"/>
        <family val="0"/>
        <charset val="134"/>
      </rPr>
      <t xml:space="preserve">秒，但是自己的包忘在了车上，自己看监控是身穿黑色衣服带着格子围巾手里拿着黄色手提袋，自己的包里有现金银行卡和公司的</t>
    </r>
    <r>
      <rPr>
        <sz val="10"/>
        <rFont val="Arial"/>
        <family val="2"/>
      </rPr>
      <t xml:space="preserve">U</t>
    </r>
    <r>
      <rPr>
        <sz val="10"/>
        <rFont val="宋体"/>
        <family val="0"/>
        <charset val="134"/>
      </rPr>
      <t xml:space="preserve">盾和硬盘，公司的硬盘设计公司的机密文件，自己联系派出所，但是公交公司没上班没办法去找，对方在新华联家园东上车再垂杨柳下车，都是在车的前门上下车的，然后对方坐</t>
    </r>
    <r>
      <rPr>
        <sz val="10"/>
        <rFont val="Arial"/>
        <family val="2"/>
      </rPr>
      <t xml:space="preserve">57</t>
    </r>
    <r>
      <rPr>
        <sz val="10"/>
        <rFont val="宋体"/>
        <family val="0"/>
        <charset val="134"/>
      </rPr>
      <t xml:space="preserve">路公交车在六里桥东站下车进了莲花池长途汽车站，嫌疑人进了站内后再也没有出现，自己要求调取监控，物业工作人员表示需要民警配合，现在自己带着民警过来，对方表示下班了，找其他部门也不配合，自己现在需要查看监控，需要有具体负责人出面配合自己，确定嫌疑人是否已经坐车离开，来电反映协调公交集团找回个人物品问题。客二客四安服安保科技</t>
    </r>
  </si>
  <si>
    <t xml:space="preserve">视频监控问题</t>
  </si>
  <si>
    <t xml:space="preserve">视频监控</t>
  </si>
  <si>
    <t xml:space="preserve">2025-12-30</t>
  </si>
  <si>
    <r>
      <rPr>
        <sz val="10"/>
        <rFont val="宋体"/>
        <family val="0"/>
        <charset val="134"/>
      </rPr>
      <t xml:space="preserve">西客站分中心于</t>
    </r>
    <r>
      <rPr>
        <sz val="10"/>
        <rFont val="Arial"/>
        <family val="2"/>
      </rPr>
      <t xml:space="preserve">2025</t>
    </r>
    <r>
      <rPr>
        <sz val="10"/>
        <rFont val="宋体"/>
        <family val="0"/>
        <charset val="134"/>
      </rPr>
      <t xml:space="preserve">年</t>
    </r>
    <r>
      <rPr>
        <sz val="10"/>
        <rFont val="Arial"/>
        <family val="2"/>
      </rPr>
      <t xml:space="preserve">12</t>
    </r>
    <r>
      <rPr>
        <sz val="10"/>
        <rFont val="宋体"/>
        <family val="0"/>
        <charset val="134"/>
      </rPr>
      <t xml:space="preserve">月</t>
    </r>
    <r>
      <rPr>
        <sz val="10"/>
        <rFont val="Arial"/>
        <family val="2"/>
      </rPr>
      <t xml:space="preserve">30</t>
    </r>
    <r>
      <rPr>
        <sz val="10"/>
        <rFont val="宋体"/>
        <family val="0"/>
        <charset val="134"/>
      </rPr>
      <t xml:space="preserve">日</t>
    </r>
    <r>
      <rPr>
        <sz val="10"/>
        <rFont val="Arial"/>
        <family val="2"/>
      </rPr>
      <t xml:space="preserve">10</t>
    </r>
    <r>
      <rPr>
        <sz val="10"/>
        <rFont val="宋体"/>
        <family val="0"/>
        <charset val="134"/>
      </rPr>
      <t xml:space="preserve">时由安保副主任石海东与所属场站核实此情况。经现场监控视频核查，当日在岗值机员在接到黄女士现场请求时，无民警陪同。现场告知黄女士可以配合，但因规定只有公检法部门有权调查监控，所以需要属地民警到现场一同查看。</t>
    </r>
    <r>
      <rPr>
        <sz val="10"/>
        <rFont val="Arial"/>
        <family val="2"/>
      </rPr>
      <t xml:space="preserve">
</t>
    </r>
  </si>
  <si>
    <r>
      <rPr>
        <sz val="10"/>
        <rFont val="Arial"/>
        <family val="2"/>
      </rPr>
      <t xml:space="preserve">12</t>
    </r>
    <r>
      <rPr>
        <sz val="10"/>
        <rFont val="宋体"/>
        <family val="0"/>
        <charset val="134"/>
      </rPr>
      <t xml:space="preserve">月</t>
    </r>
    <r>
      <rPr>
        <sz val="10"/>
        <rFont val="Arial"/>
        <family val="2"/>
      </rPr>
      <t xml:space="preserve">30</t>
    </r>
    <r>
      <rPr>
        <sz val="10"/>
        <rFont val="宋体"/>
        <family val="0"/>
        <charset val="134"/>
      </rPr>
      <t xml:space="preserve">日</t>
    </r>
    <r>
      <rPr>
        <sz val="10"/>
        <rFont val="Arial"/>
        <family val="2"/>
      </rPr>
      <t xml:space="preserve">10</t>
    </r>
    <r>
      <rPr>
        <sz val="10"/>
        <rFont val="宋体"/>
        <family val="0"/>
        <charset val="134"/>
      </rPr>
      <t xml:space="preserve">时</t>
    </r>
    <r>
      <rPr>
        <sz val="10"/>
        <rFont val="Arial"/>
        <family val="2"/>
      </rPr>
      <t xml:space="preserve">50</t>
    </r>
    <r>
      <rPr>
        <sz val="10"/>
        <rFont val="宋体"/>
        <family val="0"/>
        <charset val="134"/>
      </rPr>
      <t xml:space="preserve">分，给黄女士电话回访，得知：黄女士已通过公安部门查到当时监控情况。处理人：西客站分中心安保副主任石海东。</t>
    </r>
  </si>
  <si>
    <r>
      <rPr>
        <sz val="10"/>
        <rFont val="宋体"/>
        <family val="0"/>
        <charset val="134"/>
      </rPr>
      <t xml:space="preserve">西客站分中心于</t>
    </r>
    <r>
      <rPr>
        <sz val="10"/>
        <rFont val="Arial"/>
        <family val="2"/>
      </rPr>
      <t xml:space="preserve">2025</t>
    </r>
    <r>
      <rPr>
        <sz val="10"/>
        <rFont val="宋体"/>
        <family val="0"/>
        <charset val="134"/>
      </rPr>
      <t xml:space="preserve">年</t>
    </r>
    <r>
      <rPr>
        <sz val="10"/>
        <rFont val="Arial"/>
        <family val="2"/>
      </rPr>
      <t xml:space="preserve">12</t>
    </r>
    <r>
      <rPr>
        <sz val="10"/>
        <rFont val="宋体"/>
        <family val="0"/>
        <charset val="134"/>
      </rPr>
      <t xml:space="preserve">月</t>
    </r>
    <r>
      <rPr>
        <sz val="10"/>
        <rFont val="Arial"/>
        <family val="2"/>
      </rPr>
      <t xml:space="preserve">30</t>
    </r>
    <r>
      <rPr>
        <sz val="10"/>
        <rFont val="宋体"/>
        <family val="0"/>
        <charset val="134"/>
      </rPr>
      <t xml:space="preserve">日</t>
    </r>
    <r>
      <rPr>
        <sz val="10"/>
        <rFont val="Arial"/>
        <family val="2"/>
      </rPr>
      <t xml:space="preserve">10</t>
    </r>
    <r>
      <rPr>
        <sz val="10"/>
        <rFont val="宋体"/>
        <family val="0"/>
        <charset val="134"/>
      </rPr>
      <t xml:space="preserve">时由安保副主任石海东与所属场站核实此情况。经现场监控视频核查，当日在岗值机员在接到黄女士现场请求时，无民警陪同。现场告知黄女士可以配合，但因规定只有公检法部门有权调查监控，所以需要属地民警到现场一同查看。</t>
    </r>
  </si>
  <si>
    <t xml:space="preserve">2025-12-27 20:10:03</t>
  </si>
  <si>
    <r>
      <rPr>
        <sz val="11"/>
        <color rgb="FF000000"/>
        <rFont val="宋体"/>
        <family val="0"/>
        <charset val="134"/>
      </rPr>
      <t xml:space="preserve">七有五性</t>
    </r>
    <r>
      <rPr>
        <sz val="11"/>
        <color rgb="FF000000"/>
        <rFont val="宋体"/>
        <family val="0"/>
      </rPr>
      <t xml:space="preserve">,</t>
    </r>
    <r>
      <rPr>
        <sz val="11"/>
        <color rgb="FF000000"/>
        <rFont val="宋体"/>
        <family val="0"/>
        <charset val="134"/>
      </rPr>
      <t xml:space="preserve">安全性、便利性</t>
    </r>
  </si>
  <si>
    <t xml:space="preserve">场站安保问题
（调取安保监控录像）</t>
  </si>
  <si>
    <r>
      <rPr>
        <sz val="10"/>
        <rFont val="宋体"/>
        <family val="0"/>
        <charset val="134"/>
      </rPr>
      <t xml:space="preserve">网络</t>
    </r>
    <r>
      <rPr>
        <sz val="10"/>
        <rFont val="Arial"/>
        <family val="2"/>
      </rPr>
      <t xml:space="preserve">-251229-006506</t>
    </r>
  </si>
  <si>
    <t xml:space="preserve">2025-12-29 09:00:07</t>
  </si>
  <si>
    <t xml:space="preserve">2025-12-29 09:22:26</t>
  </si>
  <si>
    <t xml:space="preserve">2025-12-29 12:02:20</t>
  </si>
  <si>
    <r>
      <rPr>
        <sz val="10"/>
        <rFont val="宋体"/>
        <family val="0"/>
        <charset val="134"/>
      </rPr>
      <t xml:space="preserve">工单来源：微信服务号，此工单内容为网民留言时填写的标题及原文。 </t>
    </r>
    <r>
      <rPr>
        <sz val="10"/>
        <rFont val="Arial"/>
        <family val="2"/>
      </rPr>
      <t xml:space="preserve">============================= </t>
    </r>
    <r>
      <rPr>
        <sz val="10"/>
        <rFont val="宋体"/>
        <family val="0"/>
        <charset val="134"/>
      </rPr>
      <t xml:space="preserve">留言标题：希望增设公交站台护栏问题留言原文：</t>
    </r>
    <r>
      <rPr>
        <sz val="10"/>
        <rFont val="Arial"/>
        <family val="2"/>
      </rPr>
      <t xml:space="preserve">12</t>
    </r>
    <r>
      <rPr>
        <sz val="10"/>
        <rFont val="宋体"/>
        <family val="0"/>
        <charset val="134"/>
      </rPr>
      <t xml:space="preserve">月</t>
    </r>
    <r>
      <rPr>
        <sz val="10"/>
        <rFont val="Arial"/>
        <family val="2"/>
      </rPr>
      <t xml:space="preserve">27</t>
    </r>
    <r>
      <rPr>
        <sz val="10"/>
        <rFont val="宋体"/>
        <family val="0"/>
        <charset val="134"/>
      </rPr>
      <t xml:space="preserve">日下午，我在朝阳区侯庄路口北等</t>
    </r>
    <r>
      <rPr>
        <sz val="10"/>
        <rFont val="Arial"/>
        <family val="2"/>
      </rPr>
      <t xml:space="preserve">409</t>
    </r>
    <r>
      <rPr>
        <sz val="10"/>
        <rFont val="宋体"/>
        <family val="0"/>
        <charset val="134"/>
      </rPr>
      <t xml:space="preserve">路公交车，这时候发现自称是公交物业的张姓工作人员，在测量站台的护栏，我于是询问他说他是公交集团物业公司的，上级让他看一下这个地方的护栏破损了，他重新布局一下。我和他反应除了这个侯庄站，附近还有南湖西园公交站护栏是遮挡公交车下车门的，广顺桥南的护栏破损了，大西洋新城和阜通地铁站没有护栏，特别是望京医院站，老年人上车都没有站台护栏能够扶一下子。这位张师傅听完我的建议后，立即开车拉着我前往了以上地点，按照我的意思画了个图。但是说按照要求他的上报公司领导后才能定，这个公交站决定装不装。我这次第一要表扬咱们公交集团物业公司负责站台护栏维修的张师傅，最后还给我送到了家门口，第二希望我以上说的几个公交站护栏问题尽快整改，提升望京地区的形象。上面的领导支持张师傅的工作，不要为难人家，真正让张师傅这样的好人为老百姓做点事。市民填写的详细地址为：区：朝阳区街道：不详详细地址：公交站台护栏</t>
    </r>
  </si>
  <si>
    <t xml:space="preserve">站务设施问题</t>
  </si>
  <si>
    <t xml:space="preserve">站台护栏问题</t>
  </si>
  <si>
    <t xml:space="preserve">2026-01-05 23:59:59</t>
  </si>
  <si>
    <t xml:space="preserve">2026-01-03 08:59:59</t>
  </si>
  <si>
    <t xml:space="preserve">公交站台（护栏）站务设施设置问题。公交站台护栏属于公交站台站务设施。经核实，市民诉求中提到的几处望京地区的站台护栏，公交集团物业确实有整改计划。</t>
  </si>
  <si>
    <t xml:space="preserve">由于市民联系方式保密，无法进行电话答复。办理人：华菲 工程设备部 一般管理。 审核人：贾新宇 工程设备部 经理。</t>
  </si>
  <si>
    <r>
      <rPr>
        <sz val="10"/>
        <rFont val="宋体"/>
        <family val="0"/>
        <charset val="134"/>
      </rPr>
      <t xml:space="preserve">依据北京市相关规定，站台护栏属于</t>
    </r>
    <r>
      <rPr>
        <sz val="10"/>
        <rFont val="Arial"/>
        <family val="2"/>
      </rPr>
      <t xml:space="preserve">"</t>
    </r>
    <r>
      <rPr>
        <sz val="10"/>
        <rFont val="宋体"/>
        <family val="0"/>
        <charset val="134"/>
      </rPr>
      <t xml:space="preserve">城市家具</t>
    </r>
    <r>
      <rPr>
        <sz val="10"/>
        <rFont val="Arial"/>
        <family val="2"/>
      </rPr>
      <t xml:space="preserve">"</t>
    </r>
    <r>
      <rPr>
        <sz val="10"/>
        <rFont val="宋体"/>
        <family val="0"/>
        <charset val="134"/>
      </rPr>
      <t xml:space="preserve">，无论维修拆除安装，都须到属地管理部门进行规划方案审批。</t>
    </r>
    <r>
      <rPr>
        <sz val="10"/>
        <rFont val="Arial"/>
        <family val="2"/>
      </rPr>
      <t xml:space="preserve">1.</t>
    </r>
    <r>
      <rPr>
        <sz val="10"/>
        <rFont val="宋体"/>
        <family val="0"/>
        <charset val="134"/>
      </rPr>
      <t xml:space="preserve">侯庄、南湖西园、广顺桥南站台护栏调整，公交物业已经列入护栏维修调整计划，因为是站台原有护栏的维修调整，所以相关审批程序比较快，预计</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月底完成破损护栏维修、护栏布局调整施工。</t>
    </r>
    <r>
      <rPr>
        <sz val="10"/>
        <rFont val="Arial"/>
        <family val="2"/>
      </rPr>
      <t xml:space="preserve">2.</t>
    </r>
    <r>
      <rPr>
        <sz val="10"/>
        <rFont val="宋体"/>
        <family val="0"/>
        <charset val="134"/>
      </rPr>
      <t xml:space="preserve">市民提到大西洋新城、阜通地铁、望京医院几处站台新增护栏施工，因为目前站台上没有护栏，属于新增站台护栏，所以属地相关政府管理部门审批流程进度就会比较缓慢。公交集团物业公司非常重视本次市民诉求，大西洋新城、阜通地铁、望京医院公交站台新增护栏施工，我们将按流程向属地城管委进行项目申报。新增护栏施工进度，取决于各类手续的办理情况。政府管理部门内部审批流程，公交集团无权也无法控制，我们只能等待政府管理部门答复。公交集团将根据审批进度，实时跟进，新增护栏完成时间暂时无法向市民承诺。</t>
    </r>
  </si>
  <si>
    <r>
      <rPr>
        <sz val="10"/>
        <rFont val="Arial"/>
        <family val="2"/>
      </rPr>
      <t xml:space="preserve">1.</t>
    </r>
    <r>
      <rPr>
        <sz val="10"/>
        <rFont val="宋体"/>
        <family val="0"/>
        <charset val="134"/>
      </rPr>
      <t xml:space="preserve">侯庄、南湖西园、广顺桥南站台护栏调整，公交物业已经列入护栏维修调整计划，因为是站台原有护栏的维修调整，所以相关审批程序比较快，预计</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月底完成破损护栏维修、护栏布局调整施工。</t>
    </r>
    <r>
      <rPr>
        <sz val="10"/>
        <rFont val="Arial"/>
        <family val="2"/>
      </rPr>
      <t xml:space="preserve">2.</t>
    </r>
    <r>
      <rPr>
        <sz val="10"/>
        <rFont val="宋体"/>
        <family val="0"/>
        <charset val="134"/>
      </rPr>
      <t xml:space="preserve">大西洋新城、阜通地铁、望京医院几处站台新增护栏施工，属于新增站台护栏，我们将按流程向属地城管委进行项目申报。新增护栏施工进度，取决于各类手续的办理情况。</t>
    </r>
  </si>
  <si>
    <t xml:space="preserve">公交集团物业公司会持续关注此事进展，也请市民理解谅解。</t>
  </si>
  <si>
    <r>
      <rPr>
        <sz val="10"/>
        <rFont val="宋体"/>
        <family val="0"/>
        <charset val="134"/>
      </rPr>
      <t xml:space="preserve">公交站台（护栏）站务设施设置问题。公交站台护栏属于公交站台站务设施。经核实，市民诉求中提到的几处望京地区的站台护栏，公交集团物业确实有整改计划。依据北京市相关规定，站台护栏属于</t>
    </r>
    <r>
      <rPr>
        <sz val="10"/>
        <rFont val="Arial"/>
        <family val="2"/>
      </rPr>
      <t xml:space="preserve">"</t>
    </r>
    <r>
      <rPr>
        <sz val="10"/>
        <rFont val="宋体"/>
        <family val="0"/>
        <charset val="134"/>
      </rPr>
      <t xml:space="preserve">城市家具</t>
    </r>
    <r>
      <rPr>
        <sz val="10"/>
        <rFont val="Arial"/>
        <family val="2"/>
      </rPr>
      <t xml:space="preserve">"</t>
    </r>
    <r>
      <rPr>
        <sz val="10"/>
        <rFont val="宋体"/>
        <family val="0"/>
        <charset val="134"/>
      </rPr>
      <t xml:space="preserve">，无论维修拆除安装，都须到属地管理部门进行规划方案审批。</t>
    </r>
    <r>
      <rPr>
        <sz val="10"/>
        <rFont val="Arial"/>
        <family val="2"/>
      </rPr>
      <t xml:space="preserve">1.</t>
    </r>
    <r>
      <rPr>
        <sz val="10"/>
        <rFont val="宋体"/>
        <family val="0"/>
        <charset val="134"/>
      </rPr>
      <t xml:space="preserve">侯庄、南湖西园、广顺桥南站台护栏调整，公交物业已经列入护栏维修调整计划，因为是站台原有护栏的维修调整，所以相关审批程序比较快，预计</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月底完成破损护栏维修、护栏布局调整施工。</t>
    </r>
    <r>
      <rPr>
        <sz val="10"/>
        <rFont val="Arial"/>
        <family val="2"/>
      </rPr>
      <t xml:space="preserve">2.</t>
    </r>
    <r>
      <rPr>
        <sz val="10"/>
        <rFont val="宋体"/>
        <family val="0"/>
        <charset val="134"/>
      </rPr>
      <t xml:space="preserve">市民提到大西洋新城、阜通地铁、望京医院几处站台新增护栏施工，因为目前站台上没有护栏，属于新增站台护栏，所以属地相关政府管理部门审批流程进度就会比较缓慢。公交集团物业公司非常重视本次市民诉求，大西洋新城、阜通地铁、望京医院公交站台新增护栏施工，我们将按流程向属地城管委进行项目申报。新增护栏施工进度，取决于各类手续的办理情况。政府管理部门内部审批流程，公交集团无权也无法控制，我们只能等待政府管理部门答复。公交集团将根据审批进度，实时跟进，新增护栏完成时间暂时无法向市民承诺。公交集团物业公司会持续关注此事进展，也请市民理解谅解。由于市民联系方式保密，无法进行电话答复。</t>
    </r>
  </si>
  <si>
    <t xml:space="preserve">2025-12-27 19:40:46</t>
  </si>
  <si>
    <t xml:space="preserve">站台护栏</t>
  </si>
  <si>
    <r>
      <rPr>
        <sz val="11"/>
        <color rgb="FF000000"/>
        <rFont val="宋体"/>
        <family val="0"/>
        <charset val="134"/>
      </rPr>
      <t xml:space="preserve">疏整促</t>
    </r>
    <r>
      <rPr>
        <sz val="11"/>
        <color rgb="FF000000"/>
        <rFont val="宋体"/>
        <family val="0"/>
      </rPr>
      <t xml:space="preserve">,</t>
    </r>
    <r>
      <rPr>
        <sz val="11"/>
        <color rgb="FF000000"/>
        <rFont val="宋体"/>
        <family val="0"/>
        <charset val="134"/>
      </rPr>
      <t xml:space="preserve">城市家具</t>
    </r>
    <r>
      <rPr>
        <sz val="11"/>
        <color rgb="FF000000"/>
        <rFont val="宋体"/>
        <family val="0"/>
      </rPr>
      <t xml:space="preserve">,</t>
    </r>
    <r>
      <rPr>
        <sz val="11"/>
        <color rgb="FF000000"/>
        <rFont val="宋体"/>
        <family val="0"/>
        <charset val="134"/>
      </rPr>
      <t xml:space="preserve">便利性</t>
    </r>
    <r>
      <rPr>
        <sz val="11"/>
        <color rgb="FF000000"/>
        <rFont val="宋体"/>
        <family val="0"/>
      </rPr>
      <t xml:space="preserve">,</t>
    </r>
    <r>
      <rPr>
        <sz val="11"/>
        <color rgb="FF000000"/>
        <rFont val="宋体"/>
        <family val="0"/>
        <charset val="134"/>
      </rPr>
      <t xml:space="preserve">七有五性</t>
    </r>
  </si>
  <si>
    <r>
      <rPr>
        <sz val="10"/>
        <rFont val="宋体"/>
        <family val="0"/>
        <charset val="134"/>
      </rPr>
      <t xml:space="preserve">网络</t>
    </r>
    <r>
      <rPr>
        <sz val="10"/>
        <rFont val="Arial"/>
        <family val="2"/>
      </rPr>
      <t xml:space="preserve">-251229-041813</t>
    </r>
  </si>
  <si>
    <t xml:space="preserve">2025-12-29 14:17:14</t>
  </si>
  <si>
    <t xml:space="preserve">2025-12-29 14:21:16</t>
  </si>
  <si>
    <t xml:space="preserve">2025-12-29 14:31:42</t>
  </si>
  <si>
    <t xml:space="preserve">张瑞虹</t>
  </si>
  <si>
    <r>
      <rPr>
        <sz val="10"/>
        <rFont val="宋体"/>
        <family val="0"/>
        <charset val="134"/>
      </rPr>
      <t xml:space="preserve">手机</t>
    </r>
    <r>
      <rPr>
        <sz val="10"/>
        <rFont val="Arial"/>
        <family val="2"/>
      </rPr>
      <t xml:space="preserve">,18511571775;</t>
    </r>
  </si>
  <si>
    <r>
      <rPr>
        <sz val="10"/>
        <rFont val="宋体"/>
        <family val="0"/>
        <charset val="134"/>
      </rPr>
      <t xml:space="preserve">工单来源：微信服务号，此工单内容为网民留言时填写的标题及原文。 </t>
    </r>
    <r>
      <rPr>
        <sz val="10"/>
        <rFont val="Arial"/>
        <family val="2"/>
      </rPr>
      <t xml:space="preserve">============================= </t>
    </r>
    <r>
      <rPr>
        <sz val="10"/>
        <rFont val="宋体"/>
        <family val="0"/>
        <charset val="134"/>
      </rPr>
      <t xml:space="preserve">留言标题：公交留言原文：</t>
    </r>
    <r>
      <rPr>
        <sz val="10"/>
        <rFont val="Arial"/>
        <family val="2"/>
      </rPr>
      <t xml:space="preserve">12</t>
    </r>
    <r>
      <rPr>
        <sz val="10"/>
        <rFont val="宋体"/>
        <family val="0"/>
        <charset val="134"/>
      </rPr>
      <t xml:space="preserve">月</t>
    </r>
    <r>
      <rPr>
        <sz val="10"/>
        <rFont val="Arial"/>
        <family val="2"/>
      </rPr>
      <t xml:space="preserve">28</t>
    </r>
    <r>
      <rPr>
        <sz val="10"/>
        <rFont val="宋体"/>
        <family val="0"/>
        <charset val="134"/>
      </rPr>
      <t xml:space="preserve">日</t>
    </r>
    <r>
      <rPr>
        <sz val="10"/>
        <rFont val="Arial"/>
        <family val="2"/>
      </rPr>
      <t xml:space="preserve">20</t>
    </r>
    <r>
      <rPr>
        <sz val="10"/>
        <rFont val="宋体"/>
        <family val="0"/>
        <charset val="134"/>
      </rPr>
      <t xml:space="preserve">点</t>
    </r>
    <r>
      <rPr>
        <sz val="10"/>
        <rFont val="Arial"/>
        <family val="2"/>
      </rPr>
      <t xml:space="preserve">02</t>
    </r>
    <r>
      <rPr>
        <sz val="10"/>
        <rFont val="宋体"/>
        <family val="0"/>
        <charset val="134"/>
      </rPr>
      <t xml:space="preserve">分至</t>
    </r>
    <r>
      <rPr>
        <sz val="10"/>
        <rFont val="Arial"/>
        <family val="2"/>
      </rPr>
      <t xml:space="preserve">26</t>
    </r>
    <r>
      <rPr>
        <sz val="10"/>
        <rFont val="宋体"/>
        <family val="0"/>
        <charset val="134"/>
      </rPr>
      <t xml:space="preserve">分乘坐</t>
    </r>
    <r>
      <rPr>
        <sz val="10"/>
        <rFont val="Arial"/>
        <family val="2"/>
      </rPr>
      <t xml:space="preserve">631</t>
    </r>
    <r>
      <rPr>
        <sz val="10"/>
        <rFont val="宋体"/>
        <family val="0"/>
        <charset val="134"/>
      </rPr>
      <t xml:space="preserve">快公交车，从六里桥南站上车，</t>
    </r>
    <r>
      <rPr>
        <sz val="10"/>
        <rFont val="Arial"/>
        <family val="2"/>
      </rPr>
      <t xml:space="preserve">20</t>
    </r>
    <r>
      <rPr>
        <sz val="10"/>
        <rFont val="宋体"/>
        <family val="0"/>
        <charset val="134"/>
      </rPr>
      <t xml:space="preserve">点</t>
    </r>
    <r>
      <rPr>
        <sz val="10"/>
        <rFont val="Arial"/>
        <family val="2"/>
      </rPr>
      <t xml:space="preserve">26</t>
    </r>
    <r>
      <rPr>
        <sz val="10"/>
        <rFont val="宋体"/>
        <family val="0"/>
        <charset val="134"/>
      </rPr>
      <t xml:space="preserve">分从洪村站下车，车上靠近前车门一侧第二个座位右侧扶手上有黑色类似油漆的粘稠物质，粘到我的羽绒服和手上，羽绒服上粘的擦不掉，手上的也基本上擦不掉，衣服被弄脏污物无法清除，要求赔偿。市民填写的详细地址为：区、街道：丰台区六里桥街道详细地址：丰台区六里桥南公交站至洪村站区间</t>
    </r>
  </si>
  <si>
    <t xml:space="preserve">天宫院分中心</t>
  </si>
  <si>
    <t xml:space="preserve">您好，关于您反映问题的办理情况，鸿运承物业管理中心天宫院分中心现对您回复如下：</t>
  </si>
  <si>
    <r>
      <rPr>
        <sz val="10"/>
        <rFont val="宋体"/>
        <family val="0"/>
        <charset val="134"/>
      </rPr>
      <t xml:space="preserve">我分中心已于</t>
    </r>
    <r>
      <rPr>
        <sz val="10"/>
        <rFont val="Arial"/>
        <family val="2"/>
      </rPr>
      <t xml:space="preserve">2025</t>
    </r>
    <r>
      <rPr>
        <sz val="10"/>
        <rFont val="宋体"/>
        <family val="0"/>
        <charset val="134"/>
      </rPr>
      <t xml:space="preserve">年</t>
    </r>
    <r>
      <rPr>
        <sz val="10"/>
        <rFont val="Arial"/>
        <family val="2"/>
      </rPr>
      <t xml:space="preserve">12</t>
    </r>
    <r>
      <rPr>
        <sz val="10"/>
        <rFont val="宋体"/>
        <family val="0"/>
        <charset val="134"/>
      </rPr>
      <t xml:space="preserve">月</t>
    </r>
    <r>
      <rPr>
        <sz val="10"/>
        <rFont val="Arial"/>
        <family val="2"/>
      </rPr>
      <t xml:space="preserve">29</t>
    </r>
    <r>
      <rPr>
        <sz val="10"/>
        <rFont val="宋体"/>
        <family val="0"/>
        <charset val="134"/>
      </rPr>
      <t xml:space="preserve">日下午</t>
    </r>
    <r>
      <rPr>
        <sz val="10"/>
        <rFont val="Arial"/>
        <family val="2"/>
      </rPr>
      <t xml:space="preserve">16</t>
    </r>
    <r>
      <rPr>
        <sz val="10"/>
        <rFont val="宋体"/>
        <family val="0"/>
        <charset val="134"/>
      </rPr>
      <t xml:space="preserve">点</t>
    </r>
    <r>
      <rPr>
        <sz val="10"/>
        <rFont val="Arial"/>
        <family val="2"/>
      </rPr>
      <t xml:space="preserve">44</t>
    </r>
    <r>
      <rPr>
        <sz val="10"/>
        <rFont val="宋体"/>
        <family val="0"/>
        <charset val="134"/>
      </rPr>
      <t xml:space="preserve">分；</t>
    </r>
    <r>
      <rPr>
        <sz val="10"/>
        <rFont val="Arial"/>
        <family val="2"/>
      </rPr>
      <t xml:space="preserve">12</t>
    </r>
    <r>
      <rPr>
        <sz val="10"/>
        <rFont val="宋体"/>
        <family val="0"/>
        <charset val="134"/>
      </rPr>
      <t xml:space="preserve">月</t>
    </r>
    <r>
      <rPr>
        <sz val="10"/>
        <rFont val="Arial"/>
        <family val="2"/>
      </rPr>
      <t xml:space="preserve">30</t>
    </r>
    <r>
      <rPr>
        <sz val="10"/>
        <rFont val="宋体"/>
        <family val="0"/>
        <charset val="134"/>
      </rPr>
      <t xml:space="preserve">日上午</t>
    </r>
    <r>
      <rPr>
        <sz val="10"/>
        <rFont val="Arial"/>
        <family val="2"/>
      </rPr>
      <t xml:space="preserve">8</t>
    </r>
    <r>
      <rPr>
        <sz val="10"/>
        <rFont val="宋体"/>
        <family val="0"/>
        <charset val="134"/>
      </rPr>
      <t xml:space="preserve">点</t>
    </r>
    <r>
      <rPr>
        <sz val="10"/>
        <rFont val="Arial"/>
        <family val="2"/>
      </rPr>
      <t xml:space="preserve">29</t>
    </r>
    <r>
      <rPr>
        <sz val="10"/>
        <rFont val="宋体"/>
        <family val="0"/>
        <charset val="134"/>
      </rPr>
      <t xml:space="preserve">分、下午</t>
    </r>
    <r>
      <rPr>
        <sz val="10"/>
        <rFont val="Arial"/>
        <family val="2"/>
      </rPr>
      <t xml:space="preserve">13</t>
    </r>
    <r>
      <rPr>
        <sz val="10"/>
        <rFont val="宋体"/>
        <family val="0"/>
        <charset val="134"/>
      </rPr>
      <t xml:space="preserve">点</t>
    </r>
    <r>
      <rPr>
        <sz val="10"/>
        <rFont val="Arial"/>
        <family val="2"/>
      </rPr>
      <t xml:space="preserve">07</t>
    </r>
    <r>
      <rPr>
        <sz val="10"/>
        <rFont val="宋体"/>
        <family val="0"/>
        <charset val="134"/>
      </rPr>
      <t xml:space="preserve">分对您进行了电话回复，您都未能接听我的来电，故我们以短信的形式告诉您办理结果。办理人：李虎；部门：鸿运承物业管理中心天宫院分中心；职务；物管副主任。审核人：郑楠；部门：鸿运承物业管理中心物管行政部；职务：物管员。</t>
    </r>
  </si>
  <si>
    <r>
      <rPr>
        <sz val="10"/>
        <rFont val="宋体"/>
        <family val="0"/>
        <charset val="134"/>
      </rPr>
      <t xml:space="preserve">张女士您好，</t>
    </r>
    <r>
      <rPr>
        <sz val="10"/>
        <rFont val="Arial"/>
        <family val="2"/>
      </rPr>
      <t xml:space="preserve">631</t>
    </r>
    <r>
      <rPr>
        <sz val="10"/>
        <rFont val="宋体"/>
        <family val="0"/>
        <charset val="134"/>
      </rPr>
      <t xml:space="preserve">快路公交车我们在黄村火车站场站进行洗车服务工作，您所述车辆运营中车上靠近前车门一侧第二个座位右侧扶手上有黑色类似油漆的粘稠物质的问题我们非常重视您的反馈，经过我们认真核查，您所反馈的问题车辆为</t>
    </r>
    <r>
      <rPr>
        <sz val="10"/>
        <rFont val="Arial"/>
        <family val="2"/>
      </rPr>
      <t xml:space="preserve">3833988</t>
    </r>
    <r>
      <rPr>
        <sz val="10"/>
        <rFont val="宋体"/>
        <family val="0"/>
        <charset val="134"/>
      </rPr>
      <t xml:space="preserve">号车。您提供的照片我们已收到，由于我们的工作没有做好，</t>
    </r>
    <r>
      <rPr>
        <sz val="10"/>
        <rFont val="Arial"/>
        <family val="2"/>
      </rPr>
      <t xml:space="preserve">631</t>
    </r>
    <r>
      <rPr>
        <sz val="10"/>
        <rFont val="宋体"/>
        <family val="0"/>
        <charset val="134"/>
      </rPr>
      <t xml:space="preserve">快路给您带来不好的乘车体验，实在是抱歉，张女士。该车辆回到黄村火车站场站后，在日常工作时段内，我们的保洁员已对车内卫生进行了全面的清理，确保我们的出场车辆卫生符合企业标准。您反馈的问题我们已整改完毕，同时我们要求保洁员对</t>
    </r>
    <r>
      <rPr>
        <sz val="10"/>
        <rFont val="Arial"/>
        <family val="2"/>
      </rPr>
      <t xml:space="preserve">631</t>
    </r>
    <r>
      <rPr>
        <sz val="10"/>
        <rFont val="宋体"/>
        <family val="0"/>
        <charset val="134"/>
      </rPr>
      <t xml:space="preserve">快路所有运营车辆的卫生再次进行细化清理。我们对于运营车辆车内卫生的清洁工作是一直在做的，也从未停止，已经形成了长效的清洁机制，但有时候卫生清洁工作我们做的还有不尽人意之处，您多多谅解。您收到短信后请及时的与我进行联系，我们给您报销清洗衣服的相关费用。</t>
    </r>
  </si>
  <si>
    <r>
      <rPr>
        <sz val="10"/>
        <rFont val="宋体"/>
        <family val="0"/>
        <charset val="134"/>
      </rPr>
      <t xml:space="preserve">我们分中心及场站班组长再次与</t>
    </r>
    <r>
      <rPr>
        <sz val="10"/>
        <rFont val="Arial"/>
        <family val="2"/>
      </rPr>
      <t xml:space="preserve">631</t>
    </r>
    <r>
      <rPr>
        <sz val="10"/>
        <rFont val="宋体"/>
        <family val="0"/>
        <charset val="134"/>
      </rPr>
      <t xml:space="preserve">快路的保洁人员进行了沟通，日常工作中我们要把清洁质量做的更加细致，同时加强保洁员清洁技能的培训，熟练掌握清洁方法，确保给您带来一个干净、整洁的出行环境。</t>
    </r>
  </si>
  <si>
    <t xml:space="preserve">2025-12-28 20:41:13</t>
  </si>
  <si>
    <t xml:space="preserve">1741937712</t>
  </si>
  <si>
    <t xml:space="preserve">车辆卫生问题
（车内遗洒致衣物变脏）</t>
  </si>
  <si>
    <r>
      <rPr>
        <sz val="10"/>
        <rFont val="宋体"/>
        <family val="0"/>
        <charset val="134"/>
      </rPr>
      <t xml:space="preserve">热线</t>
    </r>
    <r>
      <rPr>
        <sz val="10"/>
        <rFont val="Arial"/>
        <family val="2"/>
      </rPr>
      <t xml:space="preserve">-251229-054242-2</t>
    </r>
    <r>
      <rPr>
        <sz val="10"/>
        <rFont val="宋体"/>
        <family val="0"/>
        <charset val="134"/>
      </rPr>
      <t xml:space="preserve">（</t>
    </r>
    <r>
      <rPr>
        <sz val="10"/>
        <rFont val="Arial"/>
        <family val="2"/>
      </rPr>
      <t xml:space="preserve">1</t>
    </r>
    <r>
      <rPr>
        <sz val="10"/>
        <rFont val="宋体"/>
        <family val="0"/>
        <charset val="134"/>
      </rPr>
      <t xml:space="preserve">个附件）</t>
    </r>
  </si>
  <si>
    <t xml:space="preserve">2025-12-29 16:17:12</t>
  </si>
  <si>
    <t xml:space="preserve">2025-12-29 18:26:21</t>
  </si>
  <si>
    <t xml:space="preserve">2025-12-29 18:29:45</t>
  </si>
  <si>
    <t xml:space="preserve">王女士</t>
  </si>
  <si>
    <r>
      <rPr>
        <sz val="10"/>
        <rFont val="宋体"/>
        <family val="0"/>
        <charset val="134"/>
      </rPr>
      <t xml:space="preserve">手机</t>
    </r>
    <r>
      <rPr>
        <sz val="10"/>
        <rFont val="Arial"/>
        <family val="2"/>
      </rPr>
      <t xml:space="preserve">,13674813439;</t>
    </r>
  </si>
  <si>
    <r>
      <rPr>
        <sz val="10"/>
        <rFont val="宋体"/>
        <family val="0"/>
        <charset val="134"/>
      </rPr>
      <t xml:space="preserve">市民表扬，自己父母</t>
    </r>
    <r>
      <rPr>
        <sz val="10"/>
        <rFont val="Arial"/>
        <family val="2"/>
      </rPr>
      <t xml:space="preserve">2025</t>
    </r>
    <r>
      <rPr>
        <sz val="10"/>
        <rFont val="宋体"/>
        <family val="0"/>
        <charset val="134"/>
      </rPr>
      <t xml:space="preserve">年</t>
    </r>
    <r>
      <rPr>
        <sz val="10"/>
        <rFont val="Arial"/>
        <family val="2"/>
      </rPr>
      <t xml:space="preserve">12</t>
    </r>
    <r>
      <rPr>
        <sz val="10"/>
        <rFont val="宋体"/>
        <family val="0"/>
        <charset val="134"/>
      </rPr>
      <t xml:space="preserve">月</t>
    </r>
    <r>
      <rPr>
        <sz val="10"/>
        <rFont val="Arial"/>
        <family val="2"/>
      </rPr>
      <t xml:space="preserve">29</t>
    </r>
    <r>
      <rPr>
        <sz val="10"/>
        <rFont val="宋体"/>
        <family val="0"/>
        <charset val="134"/>
      </rPr>
      <t xml:space="preserve">日乘坐</t>
    </r>
    <r>
      <rPr>
        <sz val="10"/>
        <rFont val="Arial"/>
        <family val="2"/>
      </rPr>
      <t xml:space="preserve">462</t>
    </r>
    <r>
      <rPr>
        <sz val="10"/>
        <rFont val="宋体"/>
        <family val="0"/>
        <charset val="134"/>
      </rPr>
      <t xml:space="preserve">路公交车，不慎将包裹遗留在公交车上，市民拨打</t>
    </r>
    <r>
      <rPr>
        <sz val="10"/>
        <rFont val="Arial"/>
        <family val="2"/>
      </rPr>
      <t xml:space="preserve">96166</t>
    </r>
    <r>
      <rPr>
        <sz val="10"/>
        <rFont val="宋体"/>
        <family val="0"/>
        <charset val="134"/>
      </rPr>
      <t xml:space="preserve">公交集团热线，接线人员认真负责，</t>
    </r>
    <r>
      <rPr>
        <sz val="10"/>
        <rFont val="Arial"/>
        <family val="2"/>
      </rPr>
      <t xml:space="preserve">426</t>
    </r>
    <r>
      <rPr>
        <sz val="10"/>
        <rFont val="宋体"/>
        <family val="0"/>
        <charset val="134"/>
      </rPr>
      <t xml:space="preserve">车队及时响应，不到半个小时就迅速找到了背包，还有昌平区二拨子村</t>
    </r>
    <r>
      <rPr>
        <sz val="10"/>
        <rFont val="Arial"/>
        <family val="2"/>
      </rPr>
      <t xml:space="preserve">462</t>
    </r>
    <r>
      <rPr>
        <sz val="10"/>
        <rFont val="宋体"/>
        <family val="0"/>
        <charset val="134"/>
      </rPr>
      <t xml:space="preserve">总站的值班保安，尽职尽责，非常感动，来电表扬</t>
    </r>
    <r>
      <rPr>
        <sz val="10"/>
        <rFont val="Arial"/>
        <family val="2"/>
      </rPr>
      <t xml:space="preserve">462</t>
    </r>
    <r>
      <rPr>
        <sz val="10"/>
        <rFont val="宋体"/>
        <family val="0"/>
        <charset val="134"/>
      </rPr>
      <t xml:space="preserve">路车队及公交热线接线人员。</t>
    </r>
  </si>
  <si>
    <t xml:space="preserve">表扬</t>
  </si>
  <si>
    <t xml:space="preserve">安保专业服务意识方面表扬</t>
  </si>
  <si>
    <t xml:space="preserve">表扬保安人员</t>
  </si>
  <si>
    <t xml:space="preserve">史各庄分中心</t>
  </si>
  <si>
    <t xml:space="preserve">经核实，情况属实，二拨子当班警卫尽职尽责，把遗失物完好交换给了失主。</t>
  </si>
  <si>
    <r>
      <rPr>
        <sz val="10"/>
        <rFont val="宋体"/>
        <family val="0"/>
        <charset val="134"/>
      </rPr>
      <t xml:space="preserve">史各庄分中心</t>
    </r>
    <r>
      <rPr>
        <sz val="10"/>
        <rFont val="Arial"/>
        <family val="2"/>
      </rPr>
      <t xml:space="preserve">12</t>
    </r>
    <r>
      <rPr>
        <sz val="10"/>
        <rFont val="宋体"/>
        <family val="0"/>
        <charset val="134"/>
      </rPr>
      <t xml:space="preserve">月</t>
    </r>
    <r>
      <rPr>
        <sz val="10"/>
        <rFont val="Arial"/>
        <family val="2"/>
      </rPr>
      <t xml:space="preserve">30</t>
    </r>
    <r>
      <rPr>
        <sz val="10"/>
        <rFont val="宋体"/>
        <family val="0"/>
        <charset val="134"/>
      </rPr>
      <t xml:space="preserve">日</t>
    </r>
    <r>
      <rPr>
        <sz val="10"/>
        <rFont val="Arial"/>
        <family val="2"/>
      </rPr>
      <t xml:space="preserve">11.40</t>
    </r>
    <r>
      <rPr>
        <sz val="10"/>
        <rFont val="宋体"/>
        <family val="0"/>
        <charset val="134"/>
      </rPr>
      <t xml:space="preserve">，对致电人王女士的表扬电话给与感谢，核实当时情况，确定遗失物完好交还给失主。</t>
    </r>
  </si>
  <si>
    <t xml:space="preserve">史各庄分中心对二拨子场站当班警卫进行表扬，同事借此事件，对所有场站人员进行宣讲和教育，提高员工整体素质和觉悟，更好的为乘客服务。</t>
  </si>
  <si>
    <t xml:space="preserve">2025-12-29 16:05:06</t>
  </si>
  <si>
    <t xml:space="preserve">1725545790</t>
  </si>
  <si>
    <t xml:space="preserve">办事效率</t>
  </si>
  <si>
    <t xml:space="preserve">表扬工作人员
（遗失物保管）</t>
  </si>
  <si>
    <r>
      <rPr>
        <sz val="10"/>
        <rFont val="宋体"/>
        <family val="0"/>
        <charset val="134"/>
      </rPr>
      <t xml:space="preserve">网络</t>
    </r>
    <r>
      <rPr>
        <sz val="10"/>
        <rFont val="Arial"/>
        <family val="2"/>
      </rPr>
      <t xml:space="preserve">-251230-035268</t>
    </r>
    <r>
      <rPr>
        <sz val="10"/>
        <rFont val="宋体"/>
        <family val="0"/>
      </rPr>
      <t xml:space="preserve">（</t>
    </r>
    <r>
      <rPr>
        <sz val="10"/>
        <rFont val="Arial"/>
        <family val="2"/>
      </rPr>
      <t xml:space="preserve">2</t>
    </r>
    <r>
      <rPr>
        <sz val="10"/>
        <rFont val="宋体"/>
        <family val="0"/>
      </rPr>
      <t xml:space="preserve">个附件）</t>
    </r>
  </si>
  <si>
    <t xml:space="preserve">2025-12-30 13:39:47</t>
  </si>
  <si>
    <t xml:space="preserve">2025-12-30 13:44:40</t>
  </si>
  <si>
    <t xml:space="preserve">2025-12-30 13:48:39</t>
  </si>
  <si>
    <r>
      <rPr>
        <sz val="10"/>
        <rFont val="宋体"/>
        <family val="0"/>
        <charset val="134"/>
      </rPr>
      <t xml:space="preserve">工单来源：微信服务号，此工单内容为网民留言时填写的标题及原文。 </t>
    </r>
    <r>
      <rPr>
        <sz val="10"/>
        <rFont val="Arial"/>
        <family val="2"/>
      </rPr>
      <t xml:space="preserve">============================= </t>
    </r>
    <r>
      <rPr>
        <sz val="10"/>
        <rFont val="宋体"/>
        <family val="0"/>
        <charset val="134"/>
      </rPr>
      <t xml:space="preserve">留言标题： 北京公共交通有限公司不合理给员工变岗降薪留言原文：关于北京公交集团鸿运承物业管理有限公司不合理调岗降薪等问题的投诉信 尊敬的国资委领导： 您好！ 我是北京公交集团鸿运承物业管理有限公司一名老员工的家属，此前就我爱人的调岗降薪问题向北京公共交通控股集团有限公司投诉，但下属公司的回复强词夺理，问题未得到妥善解决，故向贵单位再次反映，恳请关注。 一、员工基本情况与工作履历 我爱人在公交系统工作长达</t>
    </r>
    <r>
      <rPr>
        <sz val="10"/>
        <rFont val="Arial"/>
        <family val="2"/>
      </rPr>
      <t xml:space="preserve">31</t>
    </r>
    <r>
      <rPr>
        <sz val="10"/>
        <rFont val="宋体"/>
        <family val="0"/>
        <charset val="134"/>
      </rPr>
      <t xml:space="preserve">年，其中</t>
    </r>
    <r>
      <rPr>
        <sz val="10"/>
        <rFont val="Arial"/>
        <family val="2"/>
      </rPr>
      <t xml:space="preserve">20</t>
    </r>
    <r>
      <rPr>
        <sz val="10"/>
        <rFont val="宋体"/>
        <family val="0"/>
        <charset val="134"/>
      </rPr>
      <t xml:space="preserve">多年在运营一线担任调度员，积累了丰富管理经验与业务能力。</t>
    </r>
    <r>
      <rPr>
        <sz val="10"/>
        <rFont val="Arial"/>
        <family val="2"/>
      </rPr>
      <t xml:space="preserve">2022</t>
    </r>
    <r>
      <rPr>
        <sz val="10"/>
        <rFont val="宋体"/>
        <family val="0"/>
        <charset val="134"/>
      </rPr>
      <t xml:space="preserve">年转岗至北京公交鸿运承物业管理有限公司任综合站务员</t>
    </r>
    <r>
      <rPr>
        <sz val="10"/>
        <rFont val="Arial"/>
        <family val="2"/>
      </rPr>
      <t xml:space="preserve">A</t>
    </r>
    <r>
      <rPr>
        <sz val="10"/>
        <rFont val="宋体"/>
        <family val="0"/>
        <charset val="134"/>
      </rPr>
      <t xml:space="preserve">岗，至今已稳定工作</t>
    </r>
    <r>
      <rPr>
        <sz val="10"/>
        <rFont val="Arial"/>
        <family val="2"/>
      </rPr>
      <t xml:space="preserve">3</t>
    </r>
    <r>
      <rPr>
        <sz val="10"/>
        <rFont val="宋体"/>
        <family val="0"/>
        <charset val="134"/>
      </rPr>
      <t xml:space="preserve">年。 二、不合理调岗降薪及相关问题详述 （一）岗位实质未变却强行“岗变薪变”与学历歧视 </t>
    </r>
    <r>
      <rPr>
        <sz val="10"/>
        <rFont val="Arial"/>
        <family val="2"/>
      </rPr>
      <t xml:space="preserve">1. </t>
    </r>
    <r>
      <rPr>
        <sz val="10"/>
        <rFont val="宋体"/>
        <family val="0"/>
        <charset val="134"/>
      </rPr>
      <t xml:space="preserve">目前综合站务员</t>
    </r>
    <r>
      <rPr>
        <sz val="10"/>
        <rFont val="Arial"/>
        <family val="2"/>
      </rPr>
      <t xml:space="preserve">A</t>
    </r>
    <r>
      <rPr>
        <sz val="10"/>
        <rFont val="宋体"/>
        <family val="0"/>
        <charset val="134"/>
      </rPr>
      <t xml:space="preserve">岗的岗位职责与我爱人过去</t>
    </r>
    <r>
      <rPr>
        <sz val="10"/>
        <rFont val="Arial"/>
        <family val="2"/>
      </rPr>
      <t xml:space="preserve">3</t>
    </r>
    <r>
      <rPr>
        <sz val="10"/>
        <rFont val="宋体"/>
        <family val="0"/>
        <charset val="134"/>
      </rPr>
      <t xml:space="preserve">年从事的工作基本一致。她凭借</t>
    </r>
    <r>
      <rPr>
        <sz val="10"/>
        <rFont val="Arial"/>
        <family val="2"/>
      </rPr>
      <t xml:space="preserve">31</t>
    </r>
    <r>
      <rPr>
        <sz val="10"/>
        <rFont val="宋体"/>
        <family val="0"/>
        <charset val="134"/>
      </rPr>
      <t xml:space="preserve">年公交系统工作经验，包括</t>
    </r>
    <r>
      <rPr>
        <sz val="10"/>
        <rFont val="Arial"/>
        <family val="2"/>
      </rPr>
      <t xml:space="preserve">20</t>
    </r>
    <r>
      <rPr>
        <sz val="10"/>
        <rFont val="宋体"/>
        <family val="0"/>
        <charset val="134"/>
      </rPr>
      <t xml:space="preserve">多年调度经验和</t>
    </r>
    <r>
      <rPr>
        <sz val="10"/>
        <rFont val="Arial"/>
        <family val="2"/>
      </rPr>
      <t xml:space="preserve">3</t>
    </r>
    <r>
      <rPr>
        <sz val="10"/>
        <rFont val="宋体"/>
        <family val="0"/>
        <charset val="134"/>
      </rPr>
      <t xml:space="preserve">年</t>
    </r>
    <r>
      <rPr>
        <sz val="10"/>
        <rFont val="Arial"/>
        <family val="2"/>
      </rPr>
      <t xml:space="preserve">A</t>
    </r>
    <r>
      <rPr>
        <sz val="10"/>
        <rFont val="宋体"/>
        <family val="0"/>
        <charset val="134"/>
      </rPr>
      <t xml:space="preserve">岗实操经验，完全胜任岗位。公司以“学历”为由卡人，是形式主义，严重忽视员工实际工作能力。​</t>
    </r>
    <r>
      <rPr>
        <sz val="10"/>
        <rFont val="Arial"/>
        <family val="2"/>
      </rPr>
      <t xml:space="preserve">2. </t>
    </r>
    <r>
      <rPr>
        <sz val="10"/>
        <rFont val="宋体"/>
        <family val="0"/>
        <charset val="134"/>
      </rPr>
      <t xml:space="preserve">我爱人距法定退休年龄仅剩两年多，为企业奉献大半辈子，临近退休却面临大幅降薪，这对其生活和精神造成巨大打击。公司虽未直接解除合同，但通过降薪逼迫员工离职，违背了《劳动合同法》第四十二条规定。 （二）协商过程存在诸多不公 </t>
    </r>
    <r>
      <rPr>
        <sz val="10"/>
        <rFont val="Arial"/>
        <family val="2"/>
      </rPr>
      <t xml:space="preserve">1. </t>
    </r>
    <r>
      <rPr>
        <sz val="10"/>
        <rFont val="宋体"/>
        <family val="0"/>
        <charset val="134"/>
      </rPr>
      <t xml:space="preserve">公司给出的四项安置方案实为“霸王条款”：​</t>
    </r>
    <r>
      <rPr>
        <sz val="10"/>
        <rFont val="Arial"/>
        <family val="2"/>
      </rPr>
      <t xml:space="preserve">- </t>
    </r>
    <r>
      <rPr>
        <sz val="10"/>
        <rFont val="宋体"/>
        <family val="0"/>
        <charset val="134"/>
      </rPr>
      <t xml:space="preserve">转岗至综合站务员</t>
    </r>
    <r>
      <rPr>
        <sz val="10"/>
        <rFont val="Arial"/>
        <family val="2"/>
      </rPr>
      <t xml:space="preserve">C</t>
    </r>
    <r>
      <rPr>
        <sz val="10"/>
        <rFont val="宋体"/>
        <family val="0"/>
        <charset val="134"/>
      </rPr>
      <t xml:space="preserve">岗，工资从原</t>
    </r>
    <r>
      <rPr>
        <sz val="10"/>
        <rFont val="Arial"/>
        <family val="2"/>
      </rPr>
      <t xml:space="preserve">A</t>
    </r>
    <r>
      <rPr>
        <sz val="10"/>
        <rFont val="宋体"/>
        <family val="0"/>
        <charset val="134"/>
      </rPr>
      <t xml:space="preserve">岗的（岗资</t>
    </r>
    <r>
      <rPr>
        <sz val="10"/>
        <rFont val="Arial"/>
        <family val="2"/>
      </rPr>
      <t xml:space="preserve">3700 + </t>
    </r>
    <r>
      <rPr>
        <sz val="10"/>
        <rFont val="宋体"/>
        <family val="0"/>
        <charset val="134"/>
      </rPr>
      <t xml:space="preserve">绩效</t>
    </r>
    <r>
      <rPr>
        <sz val="10"/>
        <rFont val="Arial"/>
        <family val="2"/>
      </rPr>
      <t xml:space="preserve">4720</t>
    </r>
    <r>
      <rPr>
        <sz val="10"/>
        <rFont val="宋体"/>
        <family val="0"/>
        <charset val="134"/>
      </rPr>
      <t xml:space="preserve">）降至（岗资</t>
    </r>
    <r>
      <rPr>
        <sz val="10"/>
        <rFont val="Arial"/>
        <family val="2"/>
      </rPr>
      <t xml:space="preserve">3100 + </t>
    </r>
    <r>
      <rPr>
        <sz val="10"/>
        <rFont val="宋体"/>
        <family val="0"/>
        <charset val="134"/>
      </rPr>
      <t xml:space="preserve">绩效</t>
    </r>
    <r>
      <rPr>
        <sz val="10"/>
        <rFont val="Arial"/>
        <family val="2"/>
      </rPr>
      <t xml:space="preserve">2720</t>
    </r>
    <r>
      <rPr>
        <sz val="10"/>
        <rFont val="宋体"/>
        <family val="0"/>
        <charset val="134"/>
      </rPr>
      <t xml:space="preserve">），降幅超</t>
    </r>
    <r>
      <rPr>
        <sz val="10"/>
        <rFont val="Arial"/>
        <family val="2"/>
      </rPr>
      <t xml:space="preserve">30%</t>
    </r>
    <r>
      <rPr>
        <sz val="10"/>
        <rFont val="宋体"/>
        <family val="0"/>
        <charset val="134"/>
      </rPr>
      <t xml:space="preserve">，令人难以接受。​</t>
    </r>
    <r>
      <rPr>
        <sz val="10"/>
        <rFont val="Arial"/>
        <family val="2"/>
      </rPr>
      <t xml:space="preserve">- </t>
    </r>
    <r>
      <rPr>
        <sz val="10"/>
        <rFont val="宋体"/>
        <family val="0"/>
        <charset val="134"/>
      </rPr>
      <t xml:space="preserve">转岗至巡检员同样面临降薪。​</t>
    </r>
    <r>
      <rPr>
        <sz val="10"/>
        <rFont val="Arial"/>
        <family val="2"/>
      </rPr>
      <t xml:space="preserve">- </t>
    </r>
    <r>
      <rPr>
        <sz val="10"/>
        <rFont val="宋体"/>
        <family val="0"/>
        <charset val="134"/>
      </rPr>
      <t xml:space="preserve">提出买断工龄。​</t>
    </r>
    <r>
      <rPr>
        <sz val="10"/>
        <rFont val="Arial"/>
        <family val="2"/>
      </rPr>
      <t xml:space="preserve">- </t>
    </r>
    <r>
      <rPr>
        <sz val="10"/>
        <rFont val="宋体"/>
        <family val="0"/>
        <charset val="134"/>
      </rPr>
      <t xml:space="preserve">如不选择以上方案，则视为“下岗代工”，这种做法严重损害员工权益，且在当下是不被允许的。​</t>
    </r>
    <r>
      <rPr>
        <sz val="10"/>
        <rFont val="Arial"/>
        <family val="2"/>
      </rPr>
      <t xml:space="preserve">2. </t>
    </r>
    <r>
      <rPr>
        <sz val="10"/>
        <rFont val="宋体"/>
        <family val="0"/>
        <charset val="134"/>
      </rPr>
      <t xml:space="preserve">因我爱人拒绝签字同意不合理降薪，公司相关人员频繁“约谈”，严重干扰其正常工作和生活，导致她精神压力巨大，身心状态极差。公司人员还歪曲事实，称其同意签字认可，行为极其不妥。 （三）薪资调整的不公平性 公司在对基层员工进行调岗降薪时，中高层薪资待遇却未见变化。这种只削减基层工人工资，以维持中高层薪资的做法，有剥削工人之嫌，凸显公司决策的不合理与不公正。同时，众多员工迫于压力签字同意，并非真实意愿，这反映出公司处理方式给员工带来极大困扰。 三、诉求 </t>
    </r>
    <r>
      <rPr>
        <sz val="10"/>
        <rFont val="Arial"/>
        <family val="2"/>
      </rPr>
      <t xml:space="preserve">1. </t>
    </r>
    <r>
      <rPr>
        <sz val="10"/>
        <rFont val="宋体"/>
        <family val="0"/>
        <charset val="134"/>
      </rPr>
      <t xml:space="preserve">责令北京公交鸿运承物业管理有限公司立即停止针对老员工的不合理调岗降薪行为，尊重我爱人</t>
    </r>
    <r>
      <rPr>
        <sz val="10"/>
        <rFont val="Arial"/>
        <family val="2"/>
      </rPr>
      <t xml:space="preserve">31</t>
    </r>
    <r>
      <rPr>
        <sz val="10"/>
        <rFont val="宋体"/>
        <family val="0"/>
        <charset val="134"/>
      </rPr>
      <t xml:space="preserve">年的工作贡献和实际业务能力。​</t>
    </r>
    <r>
      <rPr>
        <sz val="10"/>
        <rFont val="Arial"/>
        <family val="2"/>
      </rPr>
      <t xml:space="preserve">2. </t>
    </r>
    <r>
      <rPr>
        <sz val="10"/>
        <rFont val="宋体"/>
        <family val="0"/>
        <charset val="134"/>
      </rPr>
      <t xml:space="preserve">督促该公司维持我爱人目前的综合站务员</t>
    </r>
    <r>
      <rPr>
        <sz val="10"/>
        <rFont val="Arial"/>
        <family val="2"/>
      </rPr>
      <t xml:space="preserve">A</t>
    </r>
    <r>
      <rPr>
        <sz val="10"/>
        <rFont val="宋体"/>
        <family val="0"/>
        <charset val="134"/>
      </rPr>
      <t xml:space="preserve">岗待遇，直至退休。​</t>
    </r>
    <r>
      <rPr>
        <sz val="10"/>
        <rFont val="Arial"/>
        <family val="2"/>
      </rPr>
      <t xml:space="preserve">3. </t>
    </r>
    <r>
      <rPr>
        <sz val="10"/>
        <rFont val="宋体"/>
        <family val="0"/>
        <charset val="134"/>
      </rPr>
      <t xml:space="preserve">要求公司停止高频次的施压约谈，给予老员工安稳的工作环境。​</t>
    </r>
    <r>
      <rPr>
        <sz val="10"/>
        <rFont val="Arial"/>
        <family val="2"/>
      </rPr>
      <t xml:space="preserve">4. </t>
    </r>
    <r>
      <rPr>
        <sz val="10"/>
        <rFont val="宋体"/>
        <family val="0"/>
        <charset val="134"/>
      </rPr>
      <t xml:space="preserve">对公司中高层薪资情况进行审查，要求薪资公开透明，确保决策公平公正，杜绝类似不合理剥削员工利益的情况再次发生。 希望贵单位能重视此事，从实际出发，妥善解决问题，不要让为公交系统奉献多年的老员工寒心。 市民填写的详细地址为：区、街道：通州区潞源街道详细地址：北京市人民政府国有资产监督管理委员会，负责</t>
    </r>
  </si>
  <si>
    <t xml:space="preserve">2026-01-06 23:59:59</t>
  </si>
  <si>
    <t xml:space="preserve">2026-01-04 08:59:59</t>
  </si>
  <si>
    <r>
      <rPr>
        <sz val="10"/>
        <rFont val="宋体"/>
        <family val="0"/>
        <charset val="134"/>
      </rPr>
      <t xml:space="preserve">经核实，来电人为我单位职工家属，与来电人所述的情况存在出入。首先，本次企业改革是根据《鸿运承物业管理中心综合站务员优化配置改革工作实施方案》、《鸿运承物业管理中心综合站务员</t>
    </r>
    <r>
      <rPr>
        <sz val="10"/>
        <rFont val="Arial"/>
        <family val="2"/>
      </rPr>
      <t xml:space="preserve">A</t>
    </r>
    <r>
      <rPr>
        <sz val="10"/>
        <rFont val="宋体"/>
        <family val="0"/>
        <charset val="134"/>
      </rPr>
      <t xml:space="preserve">岗管理规定（试行）》等制度文件开展，综合站务员</t>
    </r>
    <r>
      <rPr>
        <sz val="10"/>
        <rFont val="Arial"/>
        <family val="2"/>
      </rPr>
      <t xml:space="preserve">A</t>
    </r>
    <r>
      <rPr>
        <sz val="10"/>
        <rFont val="宋体"/>
        <family val="0"/>
        <charset val="134"/>
      </rPr>
      <t xml:space="preserve">岗岗位职责，管理方式均发生改变，现综合站务员</t>
    </r>
    <r>
      <rPr>
        <sz val="10"/>
        <rFont val="Arial"/>
        <family val="2"/>
      </rPr>
      <t xml:space="preserve">A</t>
    </r>
    <r>
      <rPr>
        <sz val="10"/>
        <rFont val="宋体"/>
        <family val="0"/>
        <charset val="134"/>
      </rPr>
      <t xml:space="preserve">岗负责物业场站和人员的现场管理，以及辅助客运单位开展驾驶员安全叮嘱工作，与来电人所述的“目前综合站务员</t>
    </r>
    <r>
      <rPr>
        <sz val="10"/>
        <rFont val="Arial"/>
        <family val="2"/>
      </rPr>
      <t xml:space="preserve">A</t>
    </r>
    <r>
      <rPr>
        <sz val="10"/>
        <rFont val="宋体"/>
        <family val="0"/>
        <charset val="134"/>
      </rPr>
      <t xml:space="preserve">岗的岗位职责与我爱人过去</t>
    </r>
    <r>
      <rPr>
        <sz val="10"/>
        <rFont val="Arial"/>
        <family val="2"/>
      </rPr>
      <t xml:space="preserve">3</t>
    </r>
    <r>
      <rPr>
        <sz val="10"/>
        <rFont val="宋体"/>
        <family val="0"/>
        <charset val="134"/>
      </rPr>
      <t xml:space="preserve">年从事的工作基本一致”存在出入。</t>
    </r>
    <r>
      <rPr>
        <sz val="10"/>
        <rFont val="Arial"/>
        <family val="2"/>
      </rPr>
      <t xml:space="preserve">
</t>
    </r>
    <r>
      <rPr>
        <sz val="10"/>
        <rFont val="宋体"/>
        <family val="0"/>
        <charset val="134"/>
      </rPr>
      <t xml:space="preserve">企业根据实际业务需要进行岗位职责调整，适用于每一位职工，并非是霸王条款或针对来电人家属个人。我单位《鸿运承物业管理中心综合站务员</t>
    </r>
    <r>
      <rPr>
        <sz val="10"/>
        <rFont val="Arial"/>
        <family val="2"/>
      </rPr>
      <t xml:space="preserve">A</t>
    </r>
    <r>
      <rPr>
        <sz val="10"/>
        <rFont val="宋体"/>
        <family val="0"/>
        <charset val="134"/>
      </rPr>
      <t xml:space="preserve">岗管理规定（试行）》明确说明，新聘综合站务员</t>
    </r>
    <r>
      <rPr>
        <sz val="10"/>
        <rFont val="Arial"/>
        <family val="2"/>
      </rPr>
      <t xml:space="preserve">A</t>
    </r>
    <r>
      <rPr>
        <sz val="10"/>
        <rFont val="宋体"/>
        <family val="0"/>
        <charset val="134"/>
      </rPr>
      <t xml:space="preserve">岗需具有大专学历，属工作需要并非学历歧视。分中心与职工谈话属于正常工作谈话，旨在为职工详细讲解政策，情绪疏导，帮助落选人员进行安置，不存在“高频次施压”行为。</t>
    </r>
    <r>
      <rPr>
        <sz val="10"/>
        <rFont val="Arial"/>
        <family val="2"/>
      </rPr>
      <t xml:space="preserve">
</t>
    </r>
    <r>
      <rPr>
        <sz val="10"/>
        <rFont val="宋体"/>
        <family val="0"/>
        <charset val="134"/>
      </rPr>
      <t xml:space="preserve">来电人反馈的薪酬问题，我单位工人、管理人员薪酬严格按照《鸿运承物业管理中心工人绩效考核薪酬管理实施细则》、《鸿运承物业管理中心管理人员绩效考核薪酬管理实施细则》相关文件执行。</t>
    </r>
  </si>
  <si>
    <r>
      <rPr>
        <sz val="10"/>
        <rFont val="宋体"/>
        <family val="0"/>
        <charset val="134"/>
      </rPr>
      <t xml:space="preserve">经核实，来电人为我单位职工家属，与来电人所述的情况存在出入。首先，本次企业改革是根据《鸿运承物业管理中心综合站务员优化配置改革工作实施方案》、《鸿运承物业管理中心综合站务员</t>
    </r>
    <r>
      <rPr>
        <sz val="10"/>
        <rFont val="Arial"/>
        <family val="2"/>
      </rPr>
      <t xml:space="preserve">A</t>
    </r>
    <r>
      <rPr>
        <sz val="10"/>
        <rFont val="宋体"/>
        <family val="0"/>
        <charset val="134"/>
      </rPr>
      <t xml:space="preserve">岗管理规定（试行）》等制度文件开展，综合站务员</t>
    </r>
    <r>
      <rPr>
        <sz val="10"/>
        <rFont val="Arial"/>
        <family val="2"/>
      </rPr>
      <t xml:space="preserve">A</t>
    </r>
    <r>
      <rPr>
        <sz val="10"/>
        <rFont val="宋体"/>
        <family val="0"/>
        <charset val="134"/>
      </rPr>
      <t xml:space="preserve">岗岗位职责，管理方式均发生改变，现综合站务员</t>
    </r>
    <r>
      <rPr>
        <sz val="10"/>
        <rFont val="Arial"/>
        <family val="2"/>
      </rPr>
      <t xml:space="preserve">A</t>
    </r>
    <r>
      <rPr>
        <sz val="10"/>
        <rFont val="宋体"/>
        <family val="0"/>
        <charset val="134"/>
      </rPr>
      <t xml:space="preserve">岗负责物业场站和人员的现场管理，以及辅助客运单位开展驾驶员安全叮嘱工作，与来电人所述的“目前综合站务员</t>
    </r>
    <r>
      <rPr>
        <sz val="10"/>
        <rFont val="Arial"/>
        <family val="2"/>
      </rPr>
      <t xml:space="preserve">A</t>
    </r>
    <r>
      <rPr>
        <sz val="10"/>
        <rFont val="宋体"/>
        <family val="0"/>
        <charset val="134"/>
      </rPr>
      <t xml:space="preserve">岗的岗位职责与我爱人过去</t>
    </r>
    <r>
      <rPr>
        <sz val="10"/>
        <rFont val="Arial"/>
        <family val="2"/>
      </rPr>
      <t xml:space="preserve">3</t>
    </r>
    <r>
      <rPr>
        <sz val="10"/>
        <rFont val="宋体"/>
        <family val="0"/>
        <charset val="134"/>
      </rPr>
      <t xml:space="preserve">年从事的工作基本一致”存在出入。</t>
    </r>
    <r>
      <rPr>
        <sz val="10"/>
        <rFont val="Arial"/>
        <family val="2"/>
      </rPr>
      <t xml:space="preserve">
</t>
    </r>
    <r>
      <rPr>
        <sz val="10"/>
        <rFont val="宋体"/>
        <family val="0"/>
        <charset val="134"/>
      </rPr>
      <t xml:space="preserve">企业根据实际业务需要进行岗位职责调整，适用于每一位职工，并非是霸王条款或针对来电人家属个人。我单位《鸿运承物业管理中心综合站务员</t>
    </r>
    <r>
      <rPr>
        <sz val="10"/>
        <rFont val="Arial"/>
        <family val="2"/>
      </rPr>
      <t xml:space="preserve">A</t>
    </r>
    <r>
      <rPr>
        <sz val="10"/>
        <rFont val="宋体"/>
        <family val="0"/>
        <charset val="134"/>
      </rPr>
      <t xml:space="preserve">岗管理规定（试行）》明确说明，新聘综合站务员</t>
    </r>
    <r>
      <rPr>
        <sz val="10"/>
        <rFont val="Arial"/>
        <family val="2"/>
      </rPr>
      <t xml:space="preserve">A</t>
    </r>
    <r>
      <rPr>
        <sz val="10"/>
        <rFont val="宋体"/>
        <family val="0"/>
        <charset val="134"/>
      </rPr>
      <t xml:space="preserve">岗需具有大专学历，属工作需要并非学历歧视。分中心与职工谈话属于正常工作谈话，旨在为职工详细讲解政策，情绪疏导，帮助落选人员进行安置，不存在“高频次施压”行为。</t>
    </r>
    <r>
      <rPr>
        <sz val="10"/>
        <rFont val="Arial"/>
        <family val="2"/>
      </rPr>
      <t xml:space="preserve">
</t>
    </r>
    <r>
      <rPr>
        <sz val="10"/>
        <rFont val="宋体"/>
        <family val="0"/>
        <charset val="134"/>
      </rPr>
      <t xml:space="preserve">来电人反馈的薪酬问题，我单位工人、管理人员薪酬严格按照《鸿运承物业管理中心工人绩效考核薪酬管理实施细则》、《鸿运承物业管理中心管理人员绩效考核薪酬管理实施细则》相关文件执行。</t>
    </r>
    <r>
      <rPr>
        <sz val="10"/>
        <rFont val="Arial"/>
        <family val="2"/>
      </rPr>
      <t xml:space="preserve">
</t>
    </r>
    <r>
      <rPr>
        <sz val="10"/>
        <rFont val="宋体"/>
        <family val="0"/>
        <charset val="134"/>
      </rPr>
      <t xml:space="preserve">接到诉求后，我单位立即与来电人取得联系，</t>
    </r>
    <r>
      <rPr>
        <sz val="10"/>
        <rFont val="Arial"/>
        <family val="2"/>
      </rPr>
      <t xml:space="preserve">2025</t>
    </r>
    <r>
      <rPr>
        <sz val="10"/>
        <rFont val="宋体"/>
        <family val="0"/>
        <charset val="134"/>
      </rPr>
      <t xml:space="preserve">年</t>
    </r>
    <r>
      <rPr>
        <sz val="10"/>
        <rFont val="Arial"/>
        <family val="2"/>
      </rPr>
      <t xml:space="preserve">12</t>
    </r>
    <r>
      <rPr>
        <sz val="10"/>
        <rFont val="宋体"/>
        <family val="0"/>
        <charset val="134"/>
      </rPr>
      <t xml:space="preserve">月</t>
    </r>
    <r>
      <rPr>
        <sz val="10"/>
        <rFont val="Arial"/>
        <family val="2"/>
      </rPr>
      <t xml:space="preserve">30</t>
    </r>
    <r>
      <rPr>
        <sz val="10"/>
        <rFont val="宋体"/>
        <family val="0"/>
        <charset val="134"/>
      </rPr>
      <t xml:space="preserve">日下午</t>
    </r>
    <r>
      <rPr>
        <sz val="10"/>
        <rFont val="Arial"/>
        <family val="2"/>
      </rPr>
      <t xml:space="preserve">14</t>
    </r>
    <r>
      <rPr>
        <sz val="10"/>
        <rFont val="宋体"/>
        <family val="0"/>
        <charset val="134"/>
      </rPr>
      <t xml:space="preserve">点</t>
    </r>
    <r>
      <rPr>
        <sz val="10"/>
        <rFont val="Arial"/>
        <family val="2"/>
      </rPr>
      <t xml:space="preserve">44</t>
    </r>
    <r>
      <rPr>
        <sz val="10"/>
        <rFont val="宋体"/>
        <family val="0"/>
        <charset val="134"/>
      </rPr>
      <t xml:space="preserve">分左右电话与来电人沟通，来电人表示未向我单位发投诉并挂断电话，故我单位又以短信形式再次与来电人进行回复。</t>
    </r>
    <r>
      <rPr>
        <sz val="10"/>
        <rFont val="Arial"/>
        <family val="2"/>
      </rPr>
      <t xml:space="preserve">
</t>
    </r>
    <r>
      <rPr>
        <sz val="10"/>
        <rFont val="宋体"/>
        <family val="0"/>
        <charset val="134"/>
      </rPr>
      <t xml:space="preserve">办理人：杨飞，部门：鸿运承物业管理中心单店分中心，职务：一般管理；</t>
    </r>
    <r>
      <rPr>
        <sz val="10"/>
        <rFont val="Arial"/>
        <family val="2"/>
      </rPr>
      <t xml:space="preserve">
</t>
    </r>
    <r>
      <rPr>
        <sz val="10"/>
        <rFont val="宋体"/>
        <family val="0"/>
        <charset val="134"/>
      </rPr>
      <t xml:space="preserve">审核人：高强；部门：鸿运承物业管理中心人力资源部；职务：中级管理。</t>
    </r>
  </si>
  <si>
    <r>
      <rPr>
        <sz val="10"/>
        <rFont val="宋体"/>
        <family val="0"/>
        <charset val="134"/>
      </rPr>
      <t xml:space="preserve">接到诉求后，我单位立即与来电人取得联系，</t>
    </r>
    <r>
      <rPr>
        <sz val="10"/>
        <rFont val="Arial"/>
        <family val="2"/>
      </rPr>
      <t xml:space="preserve">2025</t>
    </r>
    <r>
      <rPr>
        <sz val="10"/>
        <rFont val="宋体"/>
        <family val="0"/>
        <charset val="134"/>
      </rPr>
      <t xml:space="preserve">年</t>
    </r>
    <r>
      <rPr>
        <sz val="10"/>
        <rFont val="Arial"/>
        <family val="2"/>
      </rPr>
      <t xml:space="preserve">12</t>
    </r>
    <r>
      <rPr>
        <sz val="10"/>
        <rFont val="宋体"/>
        <family val="0"/>
        <charset val="134"/>
      </rPr>
      <t xml:space="preserve">月</t>
    </r>
    <r>
      <rPr>
        <sz val="10"/>
        <rFont val="Arial"/>
        <family val="2"/>
      </rPr>
      <t xml:space="preserve">30</t>
    </r>
    <r>
      <rPr>
        <sz val="10"/>
        <rFont val="宋体"/>
        <family val="0"/>
        <charset val="134"/>
      </rPr>
      <t xml:space="preserve">日下午</t>
    </r>
    <r>
      <rPr>
        <sz val="10"/>
        <rFont val="Arial"/>
        <family val="2"/>
      </rPr>
      <t xml:space="preserve">14</t>
    </r>
    <r>
      <rPr>
        <sz val="10"/>
        <rFont val="宋体"/>
        <family val="0"/>
        <charset val="134"/>
      </rPr>
      <t xml:space="preserve">点</t>
    </r>
    <r>
      <rPr>
        <sz val="10"/>
        <rFont val="Arial"/>
        <family val="2"/>
      </rPr>
      <t xml:space="preserve">44</t>
    </r>
    <r>
      <rPr>
        <sz val="10"/>
        <rFont val="宋体"/>
        <family val="0"/>
        <charset val="134"/>
      </rPr>
      <t xml:space="preserve">分左右电话与来电人沟通，来电人表示未向我单位发投诉并挂断电话，故我单位又以短信形式再次与来电人进行回复。</t>
    </r>
  </si>
  <si>
    <r>
      <rPr>
        <sz val="10"/>
        <rFont val="宋体"/>
        <family val="0"/>
        <charset val="134"/>
      </rPr>
      <t xml:space="preserve">经核实，来电人为我单位职工家属，与来电人所述的情况存在出入。首先，本次企业改革是根据《鸿运承物业管理中心综合站务员优化配置改革工作实施方案》、《鸿运承物业管理中心综合站务员</t>
    </r>
    <r>
      <rPr>
        <sz val="10"/>
        <rFont val="Arial"/>
        <family val="2"/>
      </rPr>
      <t xml:space="preserve">A</t>
    </r>
    <r>
      <rPr>
        <sz val="10"/>
        <rFont val="宋体"/>
        <family val="0"/>
        <charset val="134"/>
      </rPr>
      <t xml:space="preserve">岗管理规定（试行）》等制度文件开展，综合站务员</t>
    </r>
    <r>
      <rPr>
        <sz val="10"/>
        <rFont val="Arial"/>
        <family val="2"/>
      </rPr>
      <t xml:space="preserve">A</t>
    </r>
    <r>
      <rPr>
        <sz val="10"/>
        <rFont val="宋体"/>
        <family val="0"/>
        <charset val="134"/>
      </rPr>
      <t xml:space="preserve">岗岗位职责，管理方式均发生改变，现综合站务员</t>
    </r>
    <r>
      <rPr>
        <sz val="10"/>
        <rFont val="Arial"/>
        <family val="2"/>
      </rPr>
      <t xml:space="preserve">A</t>
    </r>
    <r>
      <rPr>
        <sz val="10"/>
        <rFont val="宋体"/>
        <family val="0"/>
        <charset val="134"/>
      </rPr>
      <t xml:space="preserve">岗负责物业场站和人员的现场管理，以及辅助客运单位开展驾驶员安全叮嘱工作，与来电人所述的“目前综合站务员</t>
    </r>
    <r>
      <rPr>
        <sz val="10"/>
        <rFont val="Arial"/>
        <family val="2"/>
      </rPr>
      <t xml:space="preserve">A</t>
    </r>
    <r>
      <rPr>
        <sz val="10"/>
        <rFont val="宋体"/>
        <family val="0"/>
        <charset val="134"/>
      </rPr>
      <t xml:space="preserve">岗的岗位职责与我爱人过去</t>
    </r>
    <r>
      <rPr>
        <sz val="10"/>
        <rFont val="Arial"/>
        <family val="2"/>
      </rPr>
      <t xml:space="preserve">3</t>
    </r>
    <r>
      <rPr>
        <sz val="10"/>
        <rFont val="宋体"/>
        <family val="0"/>
        <charset val="134"/>
      </rPr>
      <t xml:space="preserve">年从事的工作基本一致”存在出入。</t>
    </r>
    <r>
      <rPr>
        <sz val="10"/>
        <rFont val="Arial"/>
        <family val="2"/>
      </rPr>
      <t xml:space="preserve">
</t>
    </r>
    <r>
      <rPr>
        <sz val="10"/>
        <rFont val="宋体"/>
        <family val="0"/>
        <charset val="134"/>
      </rPr>
      <t xml:space="preserve">企业根据实际业务需要进行岗位职责调整，适用于每一位职工，并非是霸王条款或针对来电人家属个人。我单位《鸿运承物业管理中心综合站务员</t>
    </r>
    <r>
      <rPr>
        <sz val="10"/>
        <rFont val="Arial"/>
        <family val="2"/>
      </rPr>
      <t xml:space="preserve">A</t>
    </r>
    <r>
      <rPr>
        <sz val="10"/>
        <rFont val="宋体"/>
        <family val="0"/>
        <charset val="134"/>
      </rPr>
      <t xml:space="preserve">岗管理规定（试行）》明确说明，新聘综合站务员</t>
    </r>
    <r>
      <rPr>
        <sz val="10"/>
        <rFont val="Arial"/>
        <family val="2"/>
      </rPr>
      <t xml:space="preserve">A</t>
    </r>
    <r>
      <rPr>
        <sz val="10"/>
        <rFont val="宋体"/>
        <family val="0"/>
        <charset val="134"/>
      </rPr>
      <t xml:space="preserve">岗需具有大专学历，属工作需要并非学历歧视。分中心与职工谈话属于正常工作谈话，旨在为职工详细讲解政策，情绪疏导，帮助落选人员进行安置，不存在“高频次施压”行为。</t>
    </r>
    <r>
      <rPr>
        <sz val="10"/>
        <rFont val="Arial"/>
        <family val="2"/>
      </rPr>
      <t xml:space="preserve">
</t>
    </r>
    <r>
      <rPr>
        <sz val="10"/>
        <rFont val="宋体"/>
        <family val="0"/>
        <charset val="134"/>
      </rPr>
      <t xml:space="preserve">来电人反馈的薪酬问题，我单位工人、管理人员薪酬严格按照《鸿运承物业管理中心工人绩效考核薪酬管理实施细则》、《鸿运承物业管理中心管理人员绩效考核薪酬管理实施细则》相关文件执行。</t>
    </r>
    <r>
      <rPr>
        <sz val="10"/>
        <rFont val="Arial"/>
        <family val="2"/>
      </rPr>
      <t xml:space="preserve">
</t>
    </r>
    <r>
      <rPr>
        <sz val="10"/>
        <rFont val="宋体"/>
        <family val="0"/>
        <charset val="134"/>
      </rPr>
      <t xml:space="preserve">接到诉求后，我单位立即与来电人取得联系，</t>
    </r>
    <r>
      <rPr>
        <sz val="10"/>
        <rFont val="Arial"/>
        <family val="2"/>
      </rPr>
      <t xml:space="preserve">2025</t>
    </r>
    <r>
      <rPr>
        <sz val="10"/>
        <rFont val="宋体"/>
        <family val="0"/>
        <charset val="134"/>
      </rPr>
      <t xml:space="preserve">年</t>
    </r>
    <r>
      <rPr>
        <sz val="10"/>
        <rFont val="Arial"/>
        <family val="2"/>
      </rPr>
      <t xml:space="preserve">12</t>
    </r>
    <r>
      <rPr>
        <sz val="10"/>
        <rFont val="宋体"/>
        <family val="0"/>
        <charset val="134"/>
      </rPr>
      <t xml:space="preserve">月</t>
    </r>
    <r>
      <rPr>
        <sz val="10"/>
        <rFont val="Arial"/>
        <family val="2"/>
      </rPr>
      <t xml:space="preserve">30</t>
    </r>
    <r>
      <rPr>
        <sz val="10"/>
        <rFont val="宋体"/>
        <family val="0"/>
        <charset val="134"/>
      </rPr>
      <t xml:space="preserve">日下午</t>
    </r>
    <r>
      <rPr>
        <sz val="10"/>
        <rFont val="Arial"/>
        <family val="2"/>
      </rPr>
      <t xml:space="preserve">14</t>
    </r>
    <r>
      <rPr>
        <sz val="10"/>
        <rFont val="宋体"/>
        <family val="0"/>
        <charset val="134"/>
      </rPr>
      <t xml:space="preserve">点</t>
    </r>
    <r>
      <rPr>
        <sz val="10"/>
        <rFont val="Arial"/>
        <family val="2"/>
      </rPr>
      <t xml:space="preserve">44</t>
    </r>
    <r>
      <rPr>
        <sz val="10"/>
        <rFont val="宋体"/>
        <family val="0"/>
        <charset val="134"/>
      </rPr>
      <t xml:space="preserve">分左右电话与来电人沟通，来电人表示未向我单位发投诉并挂断电话，故我单位又以短信形式再次与来电人进行回复。</t>
    </r>
  </si>
  <si>
    <t xml:space="preserve">2025-12-29 20:10:27</t>
  </si>
  <si>
    <r>
      <rPr>
        <sz val="10"/>
        <rFont val="宋体"/>
        <family val="0"/>
        <charset val="134"/>
      </rPr>
      <t xml:space="preserve">同人同诉：网络</t>
    </r>
    <r>
      <rPr>
        <sz val="10"/>
        <rFont val="宋体"/>
        <family val="0"/>
      </rPr>
      <t xml:space="preserve">-251222-008037</t>
    </r>
    <r>
      <rPr>
        <sz val="10"/>
        <rFont val="宋体"/>
        <family val="0"/>
        <charset val="134"/>
      </rPr>
      <t xml:space="preserve">、网络</t>
    </r>
    <r>
      <rPr>
        <sz val="10"/>
        <rFont val="宋体"/>
        <family val="0"/>
      </rPr>
      <t xml:space="preserve">-251223-037876</t>
    </r>
    <r>
      <rPr>
        <sz val="10"/>
        <rFont val="宋体"/>
        <family val="0"/>
        <charset val="134"/>
      </rPr>
      <t xml:space="preserve">、网络</t>
    </r>
    <r>
      <rPr>
        <sz val="10"/>
        <rFont val="宋体"/>
        <family val="0"/>
      </rPr>
      <t xml:space="preserve">-251230-035268</t>
    </r>
  </si>
  <si>
    <r>
      <rPr>
        <sz val="10"/>
        <rFont val="宋体"/>
        <family val="0"/>
        <charset val="134"/>
      </rPr>
      <t xml:space="preserve">热线</t>
    </r>
    <r>
      <rPr>
        <sz val="10"/>
        <rFont val="Arial"/>
        <family val="2"/>
      </rPr>
      <t xml:space="preserve">-251230-036223</t>
    </r>
    <r>
      <rPr>
        <sz val="10"/>
        <rFont val="宋体"/>
        <family val="0"/>
        <charset val="134"/>
      </rPr>
      <t xml:space="preserve">（</t>
    </r>
    <r>
      <rPr>
        <sz val="10"/>
        <rFont val="Arial"/>
        <family val="2"/>
      </rPr>
      <t xml:space="preserve">1</t>
    </r>
    <r>
      <rPr>
        <sz val="10"/>
        <rFont val="宋体"/>
        <family val="0"/>
        <charset val="134"/>
      </rPr>
      <t xml:space="preserve">个附件）</t>
    </r>
  </si>
  <si>
    <t xml:space="preserve">2025-12-30 13:52:18</t>
  </si>
  <si>
    <t xml:space="preserve">2025-12-30 14:00:58</t>
  </si>
  <si>
    <t xml:space="preserve">2025-12-30 14:13:03</t>
  </si>
  <si>
    <t xml:space="preserve">毛先生</t>
  </si>
  <si>
    <r>
      <rPr>
        <sz val="10"/>
        <rFont val="宋体"/>
        <family val="0"/>
        <charset val="134"/>
      </rPr>
      <t xml:space="preserve">手机</t>
    </r>
    <r>
      <rPr>
        <sz val="10"/>
        <rFont val="Arial"/>
        <family val="2"/>
      </rPr>
      <t xml:space="preserve">,18519660528;</t>
    </r>
  </si>
  <si>
    <t xml:space="preserve">市民反映，朝阳区东大桥东北角处有一个公交车的内部停车场，市民不清楚是多少路的总站，里面有很多公交车，该停车场看门的工作人员态度非常差，自己不小心走错了，走到停车场里面了，对方辱骂自己，还要打自己，市民不认可，市民表示该停车场属公交公司管辖，来电反映公交内部停车场看门人员态度问题。</t>
  </si>
  <si>
    <t xml:space="preserve">2025-12-31</t>
  </si>
  <si>
    <t xml:space="preserve">经方庄分中心核实此情况，投诉人所反映的场站看门工作人员为在场站长期坐着的社会人员，不属于公交职工。</t>
  </si>
  <si>
    <r>
      <rPr>
        <sz val="10"/>
        <rFont val="宋体"/>
        <family val="0"/>
        <charset val="134"/>
      </rPr>
      <t xml:space="preserve">方庄分中心于</t>
    </r>
    <r>
      <rPr>
        <sz val="10"/>
        <rFont val="Arial"/>
        <family val="2"/>
      </rPr>
      <t xml:space="preserve">2025</t>
    </r>
    <r>
      <rPr>
        <sz val="10"/>
        <rFont val="宋体"/>
        <family val="0"/>
        <charset val="134"/>
      </rPr>
      <t xml:space="preserve">年</t>
    </r>
    <r>
      <rPr>
        <sz val="10"/>
        <rFont val="Arial"/>
        <family val="2"/>
      </rPr>
      <t xml:space="preserve">12</t>
    </r>
    <r>
      <rPr>
        <sz val="10"/>
        <rFont val="宋体"/>
        <family val="0"/>
        <charset val="134"/>
      </rPr>
      <t xml:space="preserve">月</t>
    </r>
    <r>
      <rPr>
        <sz val="10"/>
        <rFont val="Arial"/>
        <family val="2"/>
      </rPr>
      <t xml:space="preserve">31</t>
    </r>
    <r>
      <rPr>
        <sz val="10"/>
        <rFont val="宋体"/>
        <family val="0"/>
        <charset val="134"/>
      </rPr>
      <t xml:space="preserve">日</t>
    </r>
    <r>
      <rPr>
        <sz val="10"/>
        <rFont val="Arial"/>
        <family val="2"/>
      </rPr>
      <t xml:space="preserve">8</t>
    </r>
    <r>
      <rPr>
        <sz val="10"/>
        <rFont val="宋体"/>
        <family val="0"/>
        <charset val="134"/>
      </rPr>
      <t xml:space="preserve">点</t>
    </r>
    <r>
      <rPr>
        <sz val="10"/>
        <rFont val="Arial"/>
        <family val="2"/>
      </rPr>
      <t xml:space="preserve">46</t>
    </r>
    <r>
      <rPr>
        <sz val="10"/>
        <rFont val="宋体"/>
        <family val="0"/>
        <charset val="134"/>
      </rPr>
      <t xml:space="preserve">分，由鸿运承物业管理中心方庄分中心副主任张涛与投诉人进行电话沟通，感谢投诉人的监督。</t>
    </r>
  </si>
  <si>
    <r>
      <rPr>
        <sz val="10"/>
        <rFont val="宋体"/>
        <family val="0"/>
        <charset val="134"/>
      </rPr>
      <t xml:space="preserve">经方庄分中心核实此情况，投诉人所反映的场站看门工作人员为在场站长期坐着的社会人员，不属于公交职工。方庄分中心于</t>
    </r>
    <r>
      <rPr>
        <sz val="10"/>
        <rFont val="Arial"/>
        <family val="2"/>
      </rPr>
      <t xml:space="preserve">2025</t>
    </r>
    <r>
      <rPr>
        <sz val="10"/>
        <rFont val="宋体"/>
        <family val="0"/>
        <charset val="134"/>
      </rPr>
      <t xml:space="preserve">年</t>
    </r>
    <r>
      <rPr>
        <sz val="10"/>
        <rFont val="Arial"/>
        <family val="2"/>
      </rPr>
      <t xml:space="preserve">12</t>
    </r>
    <r>
      <rPr>
        <sz val="10"/>
        <rFont val="宋体"/>
        <family val="0"/>
        <charset val="134"/>
      </rPr>
      <t xml:space="preserve">月</t>
    </r>
    <r>
      <rPr>
        <sz val="10"/>
        <rFont val="Arial"/>
        <family val="2"/>
      </rPr>
      <t xml:space="preserve">31</t>
    </r>
    <r>
      <rPr>
        <sz val="10"/>
        <rFont val="宋体"/>
        <family val="0"/>
        <charset val="134"/>
      </rPr>
      <t xml:space="preserve">日</t>
    </r>
    <r>
      <rPr>
        <sz val="10"/>
        <rFont val="Arial"/>
        <family val="2"/>
      </rPr>
      <t xml:space="preserve">8</t>
    </r>
    <r>
      <rPr>
        <sz val="10"/>
        <rFont val="宋体"/>
        <family val="0"/>
        <charset val="134"/>
      </rPr>
      <t xml:space="preserve">点</t>
    </r>
    <r>
      <rPr>
        <sz val="10"/>
        <rFont val="Arial"/>
        <family val="2"/>
      </rPr>
      <t xml:space="preserve">46</t>
    </r>
    <r>
      <rPr>
        <sz val="10"/>
        <rFont val="宋体"/>
        <family val="0"/>
        <charset val="134"/>
      </rPr>
      <t xml:space="preserve">分，由鸿运承物业管理中心方庄分中心副主任张涛与投诉人进行电话沟通，感谢投诉人的监督。处理人：方庄分中心副主任张涛</t>
    </r>
  </si>
  <si>
    <t xml:space="preserve">2025-12-30 13:46:59</t>
  </si>
  <si>
    <t xml:space="preserve">保安工作态度</t>
  </si>
  <si>
    <r>
      <rPr>
        <sz val="10"/>
        <rFont val="宋体"/>
        <family val="0"/>
        <charset val="134"/>
      </rPr>
      <t xml:space="preserve">网络</t>
    </r>
    <r>
      <rPr>
        <sz val="10"/>
        <rFont val="Arial"/>
        <family val="2"/>
      </rPr>
      <t xml:space="preserve">-251231-007653</t>
    </r>
    <r>
      <rPr>
        <sz val="10"/>
        <rFont val="宋体"/>
        <family val="0"/>
        <charset val="134"/>
      </rPr>
      <t xml:space="preserve">（</t>
    </r>
    <r>
      <rPr>
        <sz val="10"/>
        <rFont val="Arial"/>
        <family val="2"/>
      </rPr>
      <t xml:space="preserve">1</t>
    </r>
    <r>
      <rPr>
        <sz val="10"/>
        <rFont val="宋体"/>
        <family val="0"/>
        <charset val="134"/>
      </rPr>
      <t xml:space="preserve">个附件）</t>
    </r>
  </si>
  <si>
    <t xml:space="preserve">2025-12-31 09:10:58</t>
  </si>
  <si>
    <t xml:space="preserve">2025-12-31 09:22:10</t>
  </si>
  <si>
    <t xml:space="preserve">2025-12-31 09:31:42</t>
  </si>
  <si>
    <t xml:space="preserve">刘佳祺</t>
  </si>
  <si>
    <r>
      <rPr>
        <sz val="10"/>
        <rFont val="宋体"/>
        <family val="0"/>
        <charset val="134"/>
      </rPr>
      <t xml:space="preserve">手机</t>
    </r>
    <r>
      <rPr>
        <sz val="10"/>
        <rFont val="Arial"/>
        <family val="2"/>
      </rPr>
      <t xml:space="preserve">,15901130764;</t>
    </r>
  </si>
  <si>
    <r>
      <rPr>
        <sz val="10"/>
        <rFont val="宋体"/>
        <family val="0"/>
        <charset val="134"/>
      </rPr>
      <t xml:space="preserve">工单来源：微信服务号，此工单内容为网民留言时填写的标题及原文。 </t>
    </r>
    <r>
      <rPr>
        <sz val="10"/>
        <rFont val="Arial"/>
        <family val="2"/>
      </rPr>
      <t xml:space="preserve">============================= </t>
    </r>
    <r>
      <rPr>
        <sz val="10"/>
        <rFont val="宋体"/>
        <family val="0"/>
        <charset val="134"/>
      </rPr>
      <t xml:space="preserve">留言标题：公交留言原文：今天我在乘坐</t>
    </r>
    <r>
      <rPr>
        <sz val="10"/>
        <rFont val="Arial"/>
        <family val="2"/>
      </rPr>
      <t xml:space="preserve">387</t>
    </r>
    <r>
      <rPr>
        <sz val="10"/>
        <rFont val="宋体"/>
        <family val="0"/>
        <charset val="134"/>
      </rPr>
      <t xml:space="preserve">路</t>
    </r>
    <r>
      <rPr>
        <sz val="10"/>
        <rFont val="Arial"/>
        <family val="2"/>
      </rPr>
      <t xml:space="preserve">1835717</t>
    </r>
    <r>
      <rPr>
        <sz val="10"/>
        <rFont val="宋体"/>
        <family val="0"/>
        <charset val="134"/>
      </rPr>
      <t xml:space="preserve">于</t>
    </r>
    <r>
      <rPr>
        <sz val="10"/>
        <rFont val="Arial"/>
        <family val="2"/>
      </rPr>
      <t xml:space="preserve">4.33</t>
    </r>
    <r>
      <rPr>
        <sz val="10"/>
        <rFont val="宋体"/>
        <family val="0"/>
        <charset val="134"/>
      </rPr>
      <t xml:space="preserve">在六里桥北里站在倒数第二排座椅下面发现零食残渣并未打扫 市民填写的详细地址为：区、街道：丰台区六里桥街道详细地址：六里桥北里</t>
    </r>
  </si>
  <si>
    <t xml:space="preserve">2026-01-07 23:59:59</t>
  </si>
  <si>
    <t xml:space="preserve">2026-01-05 08:59:59</t>
  </si>
  <si>
    <t xml:space="preserve">您好，关于您反映问题的办理情况，鸿运承物业管理中心小营分中心现对您回复如下：</t>
  </si>
  <si>
    <r>
      <rPr>
        <sz val="10"/>
        <rFont val="宋体"/>
        <family val="0"/>
        <charset val="134"/>
      </rPr>
      <t xml:space="preserve">我分中心已于</t>
    </r>
    <r>
      <rPr>
        <sz val="10"/>
        <rFont val="Arial"/>
        <family val="2"/>
      </rPr>
      <t xml:space="preserve">2025</t>
    </r>
    <r>
      <rPr>
        <sz val="10"/>
        <rFont val="宋体"/>
        <family val="0"/>
        <charset val="134"/>
      </rPr>
      <t xml:space="preserve">年</t>
    </r>
    <r>
      <rPr>
        <sz val="10"/>
        <rFont val="Arial"/>
        <family val="2"/>
      </rPr>
      <t xml:space="preserve">12</t>
    </r>
    <r>
      <rPr>
        <sz val="10"/>
        <rFont val="宋体"/>
        <family val="0"/>
        <charset val="134"/>
      </rPr>
      <t xml:space="preserve">月</t>
    </r>
    <r>
      <rPr>
        <sz val="10"/>
        <rFont val="Arial"/>
        <family val="2"/>
      </rPr>
      <t xml:space="preserve">31</t>
    </r>
    <r>
      <rPr>
        <sz val="10"/>
        <rFont val="宋体"/>
        <family val="0"/>
        <charset val="134"/>
      </rPr>
      <t xml:space="preserve">日中午</t>
    </r>
    <r>
      <rPr>
        <sz val="10"/>
        <rFont val="Arial"/>
        <family val="2"/>
      </rPr>
      <t xml:space="preserve">12</t>
    </r>
    <r>
      <rPr>
        <sz val="10"/>
        <rFont val="宋体"/>
        <family val="0"/>
        <charset val="134"/>
      </rPr>
      <t xml:space="preserve">点</t>
    </r>
    <r>
      <rPr>
        <sz val="10"/>
        <rFont val="Arial"/>
        <family val="2"/>
      </rPr>
      <t xml:space="preserve">30</t>
    </r>
    <r>
      <rPr>
        <sz val="10"/>
        <rFont val="宋体"/>
        <family val="0"/>
        <charset val="134"/>
      </rPr>
      <t xml:space="preserve">分对您进行电话回复。办理人：李留成；部门：鸿运承物业管理中心小营分中心；职务；物管副主任。审核人：郑楠；部门：鸿运承物业管理中心物管行政部；职务：物管员。</t>
    </r>
  </si>
  <si>
    <r>
      <rPr>
        <sz val="10"/>
        <rFont val="宋体"/>
        <family val="0"/>
        <charset val="134"/>
      </rPr>
      <t xml:space="preserve">刘先生您好，</t>
    </r>
    <r>
      <rPr>
        <sz val="10"/>
        <rFont val="Arial"/>
        <family val="2"/>
      </rPr>
      <t xml:space="preserve">387</t>
    </r>
    <r>
      <rPr>
        <sz val="10"/>
        <rFont val="宋体"/>
        <family val="0"/>
        <charset val="134"/>
      </rPr>
      <t xml:space="preserve">路公交车我们在东小区场站进行洗车服务工作，您所述</t>
    </r>
    <r>
      <rPr>
        <sz val="10"/>
        <rFont val="Arial"/>
        <family val="2"/>
      </rPr>
      <t xml:space="preserve">1835717</t>
    </r>
    <r>
      <rPr>
        <sz val="10"/>
        <rFont val="宋体"/>
        <family val="0"/>
        <charset val="134"/>
      </rPr>
      <t xml:space="preserve">号车，车辆运营中车内倒数第二排座椅下面发现零食残渣并未打扫的问题我们非常重视您的反馈，您提供的问题照片我们已收到，由于我们的工作没有做好，</t>
    </r>
    <r>
      <rPr>
        <sz val="10"/>
        <rFont val="Arial"/>
        <family val="2"/>
      </rPr>
      <t xml:space="preserve">387</t>
    </r>
    <r>
      <rPr>
        <sz val="10"/>
        <rFont val="宋体"/>
        <family val="0"/>
        <charset val="134"/>
      </rPr>
      <t xml:space="preserve">路给您带来不好的乘车体验，实在是抱歉，刘先生。该车辆回到东小区场站后，在日常工作时段内，我们的保洁员已对车内地板卫生进行了全面的清理，确保我们的出场车辆卫生符合企业标准。您反馈的问题我们已整改完毕，同时我们要求保洁员对</t>
    </r>
    <r>
      <rPr>
        <sz val="10"/>
        <rFont val="Arial"/>
        <family val="2"/>
      </rPr>
      <t xml:space="preserve">387</t>
    </r>
    <r>
      <rPr>
        <sz val="10"/>
        <rFont val="宋体"/>
        <family val="0"/>
        <charset val="134"/>
      </rPr>
      <t xml:space="preserve">路所有运营车辆的卫生再次进行细化清理。我们对于运营车辆车内卫生的清洁工作是一直在做的，也从未停止，已经形成了长效的清洁机制，但有时候卫生清洁工作我们做的还有不尽人意之处，您多多谅解。</t>
    </r>
  </si>
  <si>
    <r>
      <rPr>
        <sz val="10"/>
        <rFont val="宋体"/>
        <family val="0"/>
        <charset val="134"/>
      </rPr>
      <t xml:space="preserve">我们分中心及场站班组长再次与</t>
    </r>
    <r>
      <rPr>
        <sz val="10"/>
        <rFont val="Arial"/>
        <family val="2"/>
      </rPr>
      <t xml:space="preserve">387</t>
    </r>
    <r>
      <rPr>
        <sz val="10"/>
        <rFont val="宋体"/>
        <family val="0"/>
        <charset val="134"/>
      </rPr>
      <t xml:space="preserve">路的保洁人员进行了沟通，日常工作中我们要把清洁质量做的更加细致，同时加强保洁员清洁技能的培训，熟练掌握清洁方法，确保给您带来一个干净、整洁的出行环境。</t>
    </r>
  </si>
  <si>
    <r>
      <rPr>
        <sz val="10"/>
        <rFont val="宋体"/>
        <family val="0"/>
        <charset val="134"/>
      </rPr>
      <t xml:space="preserve">您好，关于您反映问题的办理情况，鸿运承物业管理中心小营分中心现对您回复如下：刘先生您好，</t>
    </r>
    <r>
      <rPr>
        <sz val="10"/>
        <rFont val="Arial"/>
        <family val="2"/>
      </rPr>
      <t xml:space="preserve">387</t>
    </r>
    <r>
      <rPr>
        <sz val="10"/>
        <rFont val="宋体"/>
        <family val="0"/>
        <charset val="134"/>
      </rPr>
      <t xml:space="preserve">路公交车我们在东小区场站进行洗车服务工作，您所述</t>
    </r>
    <r>
      <rPr>
        <sz val="10"/>
        <rFont val="Arial"/>
        <family val="2"/>
      </rPr>
      <t xml:space="preserve">1835717</t>
    </r>
    <r>
      <rPr>
        <sz val="10"/>
        <rFont val="宋体"/>
        <family val="0"/>
        <charset val="134"/>
      </rPr>
      <t xml:space="preserve">号车，车辆运营中车内倒数第二排座椅下面发现零食残渣并未打扫的问题我们非常重视您的反馈，您提供的问题照片我们已收到，由于我们的工作没有做好，</t>
    </r>
    <r>
      <rPr>
        <sz val="10"/>
        <rFont val="Arial"/>
        <family val="2"/>
      </rPr>
      <t xml:space="preserve">387</t>
    </r>
    <r>
      <rPr>
        <sz val="10"/>
        <rFont val="宋体"/>
        <family val="0"/>
        <charset val="134"/>
      </rPr>
      <t xml:space="preserve">路给您带来不好的乘车体验，实在是抱歉，刘先生。该车辆回到东小区场站后，在日常工作时段内，我们的保洁员已对车内地板卫生进行了全面的清理，确保我们的出场车辆卫生符合企业标准。您反馈的问题我们已整改完毕，同时我们要求保洁员对</t>
    </r>
    <r>
      <rPr>
        <sz val="10"/>
        <rFont val="Arial"/>
        <family val="2"/>
      </rPr>
      <t xml:space="preserve">387</t>
    </r>
    <r>
      <rPr>
        <sz val="10"/>
        <rFont val="宋体"/>
        <family val="0"/>
        <charset val="134"/>
      </rPr>
      <t xml:space="preserve">路所有运营车辆的卫生再次进行细化清理。我们对于运营车辆车内卫生的清洁工作是一直在做的，也从未停止，已经形成了长效的清洁机制，但有时候卫生清洁工作我们做的还有不尽人意之处，您多多谅解。我们定期会召开车辆保洁专题会议，开展车辆卫生专项检查，日常工作中我们加大巡检力度，强化制度建设，不断提高管理水平。我分中心已于</t>
    </r>
    <r>
      <rPr>
        <sz val="10"/>
        <rFont val="Arial"/>
        <family val="2"/>
      </rPr>
      <t xml:space="preserve">2025</t>
    </r>
    <r>
      <rPr>
        <sz val="10"/>
        <rFont val="宋体"/>
        <family val="0"/>
        <charset val="134"/>
      </rPr>
      <t xml:space="preserve">年</t>
    </r>
    <r>
      <rPr>
        <sz val="10"/>
        <rFont val="Arial"/>
        <family val="2"/>
      </rPr>
      <t xml:space="preserve">12</t>
    </r>
    <r>
      <rPr>
        <sz val="10"/>
        <rFont val="宋体"/>
        <family val="0"/>
        <charset val="134"/>
      </rPr>
      <t xml:space="preserve">月</t>
    </r>
    <r>
      <rPr>
        <sz val="10"/>
        <rFont val="Arial"/>
        <family val="2"/>
      </rPr>
      <t xml:space="preserve">31</t>
    </r>
    <r>
      <rPr>
        <sz val="10"/>
        <rFont val="宋体"/>
        <family val="0"/>
        <charset val="134"/>
      </rPr>
      <t xml:space="preserve">日中午</t>
    </r>
    <r>
      <rPr>
        <sz val="10"/>
        <rFont val="Arial"/>
        <family val="2"/>
      </rPr>
      <t xml:space="preserve">12</t>
    </r>
    <r>
      <rPr>
        <sz val="10"/>
        <rFont val="宋体"/>
        <family val="0"/>
        <charset val="134"/>
      </rPr>
      <t xml:space="preserve">点</t>
    </r>
    <r>
      <rPr>
        <sz val="10"/>
        <rFont val="Arial"/>
        <family val="2"/>
      </rPr>
      <t xml:space="preserve">30</t>
    </r>
    <r>
      <rPr>
        <sz val="10"/>
        <rFont val="宋体"/>
        <family val="0"/>
        <charset val="134"/>
      </rPr>
      <t xml:space="preserve">分对您进行电话回复。我们分中心及场站班组长再次与</t>
    </r>
    <r>
      <rPr>
        <sz val="10"/>
        <rFont val="Arial"/>
        <family val="2"/>
      </rPr>
      <t xml:space="preserve">387</t>
    </r>
    <r>
      <rPr>
        <sz val="10"/>
        <rFont val="宋体"/>
        <family val="0"/>
        <charset val="134"/>
      </rPr>
      <t xml:space="preserve">路的保洁人员进行了沟通，日常工作中我们要把清洁质量做的更加细致，同时加强保洁员清洁技能的培训，熟练掌握清洁方法，确保给您带来一个干净、整洁的出行环境。欢迎您随时对我们的工作进行监督，感谢您提出宝贵意见，给您的出行带来的不便我们和您说声抱歉，谢谢您的支持与谅解。</t>
    </r>
  </si>
  <si>
    <t xml:space="preserve">2025-12-30 16:34:21</t>
  </si>
  <si>
    <t xml:space="preserve">车辆卫生问题
（车内卫生）</t>
  </si>
  <si>
    <r>
      <rPr>
        <sz val="10"/>
        <rFont val="宋体"/>
        <family val="0"/>
        <charset val="134"/>
      </rPr>
      <t xml:space="preserve">热线</t>
    </r>
    <r>
      <rPr>
        <sz val="10"/>
        <rFont val="Arial"/>
        <family val="2"/>
      </rPr>
      <t xml:space="preserve">-251231-006369-2</t>
    </r>
    <r>
      <rPr>
        <sz val="10"/>
        <rFont val="宋体"/>
        <family val="0"/>
        <charset val="134"/>
      </rPr>
      <t xml:space="preserve">（</t>
    </r>
    <r>
      <rPr>
        <sz val="10"/>
        <rFont val="Arial"/>
        <family val="2"/>
      </rPr>
      <t xml:space="preserve">1</t>
    </r>
    <r>
      <rPr>
        <sz val="10"/>
        <rFont val="宋体"/>
        <family val="0"/>
        <charset val="134"/>
      </rPr>
      <t xml:space="preserve">个附件）</t>
    </r>
  </si>
  <si>
    <t xml:space="preserve">2025-12-31 08:58:14</t>
  </si>
  <si>
    <t xml:space="preserve">2025-12-31 09:08:18</t>
  </si>
  <si>
    <t xml:space="preserve">2025-12-31 13:43:09</t>
  </si>
  <si>
    <r>
      <rPr>
        <sz val="10"/>
        <rFont val="宋体"/>
        <family val="0"/>
        <charset val="134"/>
      </rPr>
      <t xml:space="preserve">手机</t>
    </r>
    <r>
      <rPr>
        <sz val="10"/>
        <rFont val="Arial"/>
        <family val="2"/>
      </rPr>
      <t xml:space="preserve">,64968180;</t>
    </r>
  </si>
  <si>
    <r>
      <rPr>
        <sz val="10"/>
        <rFont val="宋体"/>
        <family val="0"/>
        <charset val="134"/>
      </rPr>
      <t xml:space="preserve">市民反映，北京市朝阳区大屯街道慧忠里汽车总站（</t>
    </r>
    <r>
      <rPr>
        <sz val="10"/>
        <rFont val="Arial"/>
        <family val="2"/>
      </rPr>
      <t xml:space="preserve">63</t>
    </r>
    <r>
      <rPr>
        <sz val="10"/>
        <rFont val="宋体"/>
        <family val="0"/>
        <charset val="134"/>
      </rPr>
      <t xml:space="preserve">路公交车），市民表示在慧忠里汽车总站路南有三个铁栅栏门，但是</t>
    </r>
    <r>
      <rPr>
        <sz val="10"/>
        <rFont val="Arial"/>
        <family val="2"/>
      </rPr>
      <t xml:space="preserve">2</t>
    </r>
    <r>
      <rPr>
        <sz val="10"/>
        <rFont val="宋体"/>
        <family val="0"/>
        <charset val="134"/>
      </rPr>
      <t xml:space="preserve">号门一直没有开放，导致去到站内还要绕远，对此不认可，希望可以开放，来电反映协调车站开放栅栏门问题。注：此工单为拆分工单，录音详见热线</t>
    </r>
    <r>
      <rPr>
        <sz val="10"/>
        <rFont val="Arial"/>
        <family val="2"/>
      </rPr>
      <t xml:space="preserve">-251231-005745</t>
    </r>
    <r>
      <rPr>
        <sz val="10"/>
        <rFont val="宋体"/>
        <family val="0"/>
        <charset val="134"/>
      </rPr>
      <t xml:space="preserve">。</t>
    </r>
  </si>
  <si>
    <r>
      <rPr>
        <sz val="10"/>
        <rFont val="宋体"/>
        <family val="0"/>
        <charset val="134"/>
      </rPr>
      <t xml:space="preserve">接到投诉后，小营分中心高度重视，对投诉人反映问题立即进行核实。经分中心实地核实后，我们于</t>
    </r>
    <r>
      <rPr>
        <sz val="10"/>
        <rFont val="Arial"/>
        <family val="2"/>
      </rPr>
      <t xml:space="preserve">2025</t>
    </r>
    <r>
      <rPr>
        <sz val="10"/>
        <rFont val="宋体"/>
        <family val="0"/>
        <charset val="134"/>
      </rPr>
      <t xml:space="preserve">年</t>
    </r>
    <r>
      <rPr>
        <sz val="10"/>
        <rFont val="Arial"/>
        <family val="2"/>
      </rPr>
      <t xml:space="preserve">12</t>
    </r>
    <r>
      <rPr>
        <sz val="10"/>
        <rFont val="宋体"/>
        <family val="0"/>
        <charset val="134"/>
      </rPr>
      <t xml:space="preserve">月</t>
    </r>
    <r>
      <rPr>
        <sz val="10"/>
        <rFont val="Arial"/>
        <family val="2"/>
      </rPr>
      <t xml:space="preserve">31</t>
    </r>
    <r>
      <rPr>
        <sz val="10"/>
        <rFont val="宋体"/>
        <family val="0"/>
        <charset val="134"/>
      </rPr>
      <t xml:space="preserve">日下午</t>
    </r>
    <r>
      <rPr>
        <sz val="10"/>
        <rFont val="Arial"/>
        <family val="2"/>
      </rPr>
      <t xml:space="preserve">14</t>
    </r>
    <r>
      <rPr>
        <sz val="10"/>
        <rFont val="宋体"/>
        <family val="0"/>
        <charset val="134"/>
      </rPr>
      <t xml:space="preserve">时</t>
    </r>
    <r>
      <rPr>
        <sz val="10"/>
        <rFont val="Arial"/>
        <family val="2"/>
      </rPr>
      <t xml:space="preserve">14</t>
    </r>
    <r>
      <rPr>
        <sz val="10"/>
        <rFont val="宋体"/>
        <family val="0"/>
        <charset val="134"/>
      </rPr>
      <t xml:space="preserve">分对诉求人关于此项问题致电回复。</t>
    </r>
  </si>
  <si>
    <r>
      <rPr>
        <sz val="10"/>
        <rFont val="宋体"/>
        <family val="0"/>
        <charset val="134"/>
      </rPr>
      <t xml:space="preserve">接到投诉后，小营分中心高度重视，对投诉人反映问题立即进行核实。经分中心实地考察后，我们于</t>
    </r>
    <r>
      <rPr>
        <sz val="10"/>
        <rFont val="Arial"/>
        <family val="2"/>
      </rPr>
      <t xml:space="preserve">2025</t>
    </r>
    <r>
      <rPr>
        <sz val="10"/>
        <rFont val="宋体"/>
        <family val="0"/>
        <charset val="134"/>
      </rPr>
      <t xml:space="preserve">年</t>
    </r>
    <r>
      <rPr>
        <sz val="10"/>
        <rFont val="Arial"/>
        <family val="2"/>
      </rPr>
      <t xml:space="preserve">12</t>
    </r>
    <r>
      <rPr>
        <sz val="10"/>
        <rFont val="宋体"/>
        <family val="0"/>
        <charset val="134"/>
      </rPr>
      <t xml:space="preserve">月</t>
    </r>
    <r>
      <rPr>
        <sz val="10"/>
        <rFont val="Arial"/>
        <family val="2"/>
      </rPr>
      <t xml:space="preserve">31</t>
    </r>
    <r>
      <rPr>
        <sz val="10"/>
        <rFont val="宋体"/>
        <family val="0"/>
        <charset val="134"/>
      </rPr>
      <t xml:space="preserve">日下午</t>
    </r>
    <r>
      <rPr>
        <sz val="10"/>
        <rFont val="Arial"/>
        <family val="2"/>
      </rPr>
      <t xml:space="preserve">14</t>
    </r>
    <r>
      <rPr>
        <sz val="10"/>
        <rFont val="宋体"/>
        <family val="0"/>
        <charset val="134"/>
      </rPr>
      <t xml:space="preserve">时</t>
    </r>
    <r>
      <rPr>
        <sz val="10"/>
        <rFont val="Arial"/>
        <family val="2"/>
      </rPr>
      <t xml:space="preserve">14</t>
    </r>
    <r>
      <rPr>
        <sz val="10"/>
        <rFont val="宋体"/>
        <family val="0"/>
        <charset val="134"/>
      </rPr>
      <t xml:space="preserve">分对诉求人关于此项问题致电回复。诉求人所反映的慧忠里公交场站属于大型综合类场站，场站内外来乘客等人员较多，虽设有安保人员，但仍存在视线死角。诉求人反映的北边小门因处于灌木丛中，为视线死角。为了杜绝场站内的安全事故，决定将此门锁上。对于诉求人反映的情况，分中心将结合该场站的后续工作情况及乘客需求，合理安排开放此门。办理人：何少楠。审核员：陶春辉。单位：小营分中心。职务：党支部书记兼主任</t>
    </r>
  </si>
  <si>
    <r>
      <rPr>
        <sz val="10"/>
        <rFont val="宋体"/>
        <family val="0"/>
        <charset val="134"/>
      </rPr>
      <t xml:space="preserve">接到投诉后，小营分中心高度重视，对投诉人反映问题立即进行核实。经分中心实地考察后，我们于</t>
    </r>
    <r>
      <rPr>
        <sz val="10"/>
        <rFont val="Arial"/>
        <family val="2"/>
      </rPr>
      <t xml:space="preserve">2025</t>
    </r>
    <r>
      <rPr>
        <sz val="10"/>
        <rFont val="宋体"/>
        <family val="0"/>
        <charset val="134"/>
      </rPr>
      <t xml:space="preserve">年</t>
    </r>
    <r>
      <rPr>
        <sz val="10"/>
        <rFont val="Arial"/>
        <family val="2"/>
      </rPr>
      <t xml:space="preserve">12</t>
    </r>
    <r>
      <rPr>
        <sz val="10"/>
        <rFont val="宋体"/>
        <family val="0"/>
        <charset val="134"/>
      </rPr>
      <t xml:space="preserve">月</t>
    </r>
    <r>
      <rPr>
        <sz val="10"/>
        <rFont val="Arial"/>
        <family val="2"/>
      </rPr>
      <t xml:space="preserve">31</t>
    </r>
    <r>
      <rPr>
        <sz val="10"/>
        <rFont val="宋体"/>
        <family val="0"/>
        <charset val="134"/>
      </rPr>
      <t xml:space="preserve">日下午</t>
    </r>
    <r>
      <rPr>
        <sz val="10"/>
        <rFont val="Arial"/>
        <family val="2"/>
      </rPr>
      <t xml:space="preserve">14</t>
    </r>
    <r>
      <rPr>
        <sz val="10"/>
        <rFont val="宋体"/>
        <family val="0"/>
        <charset val="134"/>
      </rPr>
      <t xml:space="preserve">时</t>
    </r>
    <r>
      <rPr>
        <sz val="10"/>
        <rFont val="Arial"/>
        <family val="2"/>
      </rPr>
      <t xml:space="preserve">14</t>
    </r>
    <r>
      <rPr>
        <sz val="10"/>
        <rFont val="宋体"/>
        <family val="0"/>
        <charset val="134"/>
      </rPr>
      <t xml:space="preserve">分对诉求人关于此项问题致电回复。诉求人所反映的慧忠里公交场站属于大型综合类场站，场站内外来乘客等人员较多，虽设有安保人员，但仍存在视线死角。诉求人反映的北边小门因处于灌木丛中，为视线死角。为了杜绝场站内的安全事故，决定将此门锁上。对于诉求人反映的情况，分中心将结合该场站的后续工作情况及乘客需求，合理安排开放此门。</t>
    </r>
  </si>
  <si>
    <t xml:space="preserve">针对此次投诉人所反映的情况，分中心将结合下辖场站的实际情况，合理安排警卫人员的场站检查工作，避免因类似情况造成投诉。</t>
  </si>
  <si>
    <r>
      <rPr>
        <sz val="10"/>
        <rFont val="宋体"/>
        <family val="0"/>
        <charset val="134"/>
      </rPr>
      <t xml:space="preserve">接到投诉后，小营分中心高度重视，对投诉人反映问题立即进行核实。经分中心实地考察后，我们于</t>
    </r>
    <r>
      <rPr>
        <sz val="10"/>
        <rFont val="Arial"/>
        <family val="2"/>
      </rPr>
      <t xml:space="preserve">2025</t>
    </r>
    <r>
      <rPr>
        <sz val="10"/>
        <rFont val="宋体"/>
        <family val="0"/>
        <charset val="134"/>
      </rPr>
      <t xml:space="preserve">年</t>
    </r>
    <r>
      <rPr>
        <sz val="10"/>
        <rFont val="Arial"/>
        <family val="2"/>
      </rPr>
      <t xml:space="preserve">12</t>
    </r>
    <r>
      <rPr>
        <sz val="10"/>
        <rFont val="宋体"/>
        <family val="0"/>
        <charset val="134"/>
      </rPr>
      <t xml:space="preserve">月</t>
    </r>
    <r>
      <rPr>
        <sz val="10"/>
        <rFont val="Arial"/>
        <family val="2"/>
      </rPr>
      <t xml:space="preserve">31</t>
    </r>
    <r>
      <rPr>
        <sz val="10"/>
        <rFont val="宋体"/>
        <family val="0"/>
        <charset val="134"/>
      </rPr>
      <t xml:space="preserve">日下午</t>
    </r>
    <r>
      <rPr>
        <sz val="10"/>
        <rFont val="Arial"/>
        <family val="2"/>
      </rPr>
      <t xml:space="preserve">14</t>
    </r>
    <r>
      <rPr>
        <sz val="10"/>
        <rFont val="宋体"/>
        <family val="0"/>
        <charset val="134"/>
      </rPr>
      <t xml:space="preserve">时</t>
    </r>
    <r>
      <rPr>
        <sz val="10"/>
        <rFont val="Arial"/>
        <family val="2"/>
      </rPr>
      <t xml:space="preserve">14</t>
    </r>
    <r>
      <rPr>
        <sz val="10"/>
        <rFont val="宋体"/>
        <family val="0"/>
        <charset val="134"/>
      </rPr>
      <t xml:space="preserve">分对诉求人关于此项问题致电回复。诉求人所反映的慧忠里公交场站属于大型综合类场站，场站内外来乘客等人员较多，虽设有安保人员，但仍存在视线死角。诉求人反映的北边小门因处于灌木丛中，为视线死角。为了杜绝场站内的安全事故，决定将此门锁上。对于诉求人反映的情况，分中心将结合该场站的后续工作情况及乘客需求，合理安排开放此门。</t>
    </r>
    <r>
      <rPr>
        <sz val="10"/>
        <rFont val="Arial"/>
        <family val="2"/>
      </rPr>
      <t xml:space="preserve">
</t>
    </r>
    <r>
      <rPr>
        <sz val="10"/>
        <rFont val="宋体"/>
        <family val="0"/>
        <charset val="134"/>
      </rPr>
      <t xml:space="preserve">针对此次投诉人所反映的情况，分中心将结合下辖场站的实际情况，合理安排警卫人员的场站检查工作，避免因类似情况造成投诉。</t>
    </r>
  </si>
  <si>
    <t xml:space="preserve">2025-12-31 08:56:22</t>
  </si>
  <si>
    <t xml:space="preserve">场站安保问题
（站内导乘不便）</t>
  </si>
  <si>
    <r>
      <rPr>
        <sz val="10"/>
        <rFont val="宋体"/>
        <family val="0"/>
        <charset val="134"/>
      </rPr>
      <t xml:space="preserve">热线</t>
    </r>
    <r>
      <rPr>
        <sz val="10"/>
        <rFont val="Arial"/>
        <family val="2"/>
      </rPr>
      <t xml:space="preserve">-251231-023645</t>
    </r>
  </si>
  <si>
    <t xml:space="preserve">2025-12-31 13:12:32</t>
  </si>
  <si>
    <t xml:space="preserve">2025-12-31 13:35:22</t>
  </si>
  <si>
    <t xml:space="preserve">2025-12-31 13:43:10</t>
  </si>
  <si>
    <r>
      <rPr>
        <sz val="10"/>
        <rFont val="宋体"/>
        <family val="0"/>
        <charset val="134"/>
      </rPr>
      <t xml:space="preserve">市民反映，大兴区公交集团鸿运城天宫院分中心，中</t>
    </r>
    <r>
      <rPr>
        <sz val="10"/>
        <rFont val="Arial"/>
        <family val="2"/>
      </rPr>
      <t xml:space="preserve">A</t>
    </r>
    <r>
      <rPr>
        <sz val="10"/>
        <rFont val="宋体"/>
        <family val="0"/>
        <charset val="134"/>
      </rPr>
      <t xml:space="preserve">综合站务岗位无人看守酒测，车队和综合站务员说明了，但还是没有人看守，属于迟到，希望对综合站务员按照公司考核制度扣罚，来电反映协调对综合站务员进行处理问题。注：要求保密来电人信息（已解释）。</t>
    </r>
  </si>
  <si>
    <t xml:space="preserve">劳动用工</t>
  </si>
  <si>
    <t xml:space="preserve">劳动工时</t>
  </si>
  <si>
    <t xml:space="preserve">2026-01-04</t>
  </si>
  <si>
    <r>
      <rPr>
        <sz val="10"/>
        <rFont val="宋体"/>
        <family val="0"/>
        <charset val="134"/>
      </rPr>
      <t xml:space="preserve">经核实，与来电人所述情况存在出入。我单位天宫院分中心共有两个场站设有综合站务员</t>
    </r>
    <r>
      <rPr>
        <sz val="10"/>
        <rFont val="Arial"/>
        <family val="2"/>
      </rPr>
      <t xml:space="preserve">A</t>
    </r>
    <r>
      <rPr>
        <sz val="10"/>
        <rFont val="宋体"/>
        <family val="0"/>
        <charset val="134"/>
      </rPr>
      <t xml:space="preserve">岗，分别为丽园场站和南湖路公交场站。经核实，两个场站综合站务员</t>
    </r>
    <r>
      <rPr>
        <sz val="10"/>
        <rFont val="Arial"/>
        <family val="2"/>
      </rPr>
      <t xml:space="preserve">A</t>
    </r>
    <r>
      <rPr>
        <sz val="10"/>
        <rFont val="宋体"/>
        <family val="0"/>
        <charset val="134"/>
      </rPr>
      <t xml:space="preserve">岗上班时间为</t>
    </r>
    <r>
      <rPr>
        <sz val="10"/>
        <rFont val="Arial"/>
        <family val="2"/>
      </rPr>
      <t xml:space="preserve">8:00-16:00</t>
    </r>
    <r>
      <rPr>
        <sz val="10"/>
        <rFont val="宋体"/>
        <family val="0"/>
        <charset val="134"/>
      </rPr>
      <t xml:space="preserve">。通过核实系统打卡情况，职工不存在迟到早退问题。</t>
    </r>
  </si>
  <si>
    <r>
      <rPr>
        <sz val="10"/>
        <rFont val="宋体"/>
        <family val="0"/>
        <charset val="134"/>
      </rPr>
      <t xml:space="preserve">经核实，与来电人所述情况存在出入。我单位天宫院分中心共有两个场站设有综合站务员</t>
    </r>
    <r>
      <rPr>
        <sz val="10"/>
        <rFont val="Arial"/>
        <family val="2"/>
      </rPr>
      <t xml:space="preserve">A</t>
    </r>
    <r>
      <rPr>
        <sz val="10"/>
        <rFont val="宋体"/>
        <family val="0"/>
        <charset val="134"/>
      </rPr>
      <t xml:space="preserve">岗，分别为丽园场站和南湖路公交场站。经核实，两个场站综合站务员</t>
    </r>
    <r>
      <rPr>
        <sz val="10"/>
        <rFont val="Arial"/>
        <family val="2"/>
      </rPr>
      <t xml:space="preserve">A</t>
    </r>
    <r>
      <rPr>
        <sz val="10"/>
        <rFont val="宋体"/>
        <family val="0"/>
        <charset val="134"/>
      </rPr>
      <t xml:space="preserve">岗上班时间为</t>
    </r>
    <r>
      <rPr>
        <sz val="10"/>
        <rFont val="Arial"/>
        <family val="2"/>
      </rPr>
      <t xml:space="preserve">8:00-16:00</t>
    </r>
    <r>
      <rPr>
        <sz val="10"/>
        <rFont val="宋体"/>
        <family val="0"/>
        <charset val="134"/>
      </rPr>
      <t xml:space="preserve">。通过核实系统打卡情况，职工不存在迟到早退问题。因来电人未留姓名及联系方式，故我单位无法与来电人进行电话回复。我单位天宫院分中心领导班子、人力专业高度重视此类问题，会进一步加大检查力度，发现问题，严肃处理。</t>
    </r>
    <r>
      <rPr>
        <sz val="10"/>
        <rFont val="Arial"/>
        <family val="2"/>
      </rPr>
      <t xml:space="preserve">
</t>
    </r>
    <r>
      <rPr>
        <sz val="10"/>
        <rFont val="宋体"/>
        <family val="0"/>
        <charset val="134"/>
      </rPr>
      <t xml:space="preserve">办理人：张鹤颖 ；部门：鸿运承物业管理中心天宫院分中心，职务：一般管理；</t>
    </r>
    <r>
      <rPr>
        <sz val="10"/>
        <rFont val="Arial"/>
        <family val="2"/>
      </rPr>
      <t xml:space="preserve">
</t>
    </r>
    <r>
      <rPr>
        <sz val="10"/>
        <rFont val="宋体"/>
        <family val="0"/>
        <charset val="134"/>
      </rPr>
      <t xml:space="preserve">审核人：高强；部门：鸿运承物业管理中心人力资源部；职务：中级管理。</t>
    </r>
  </si>
  <si>
    <t xml:space="preserve">因来电人未留姓名及联系方式，故我单位无法与来电人进行电话回复。我单位天宫院分中心领导班子、人力专业高度重视此类问题，会进一步加大检查力度，发现问题，严肃处理。</t>
  </si>
  <si>
    <t xml:space="preserve">我单位天宫院分中心领导班子、人力专业高度重视此类问题，会进一步加大检查力度，发现问题，严肃处理。</t>
  </si>
  <si>
    <r>
      <rPr>
        <sz val="10"/>
        <rFont val="宋体"/>
        <family val="0"/>
        <charset val="134"/>
      </rPr>
      <t xml:space="preserve">经核实，与来电人所述情况存在出入。我单位天宫院分中心共有两个场站设有综合站务员</t>
    </r>
    <r>
      <rPr>
        <sz val="10"/>
        <rFont val="Arial"/>
        <family val="2"/>
      </rPr>
      <t xml:space="preserve">A</t>
    </r>
    <r>
      <rPr>
        <sz val="10"/>
        <rFont val="宋体"/>
        <family val="0"/>
        <charset val="134"/>
      </rPr>
      <t xml:space="preserve">岗，分别为丽园场站和南湖路公交场站。经核实，两个场站综合站务员</t>
    </r>
    <r>
      <rPr>
        <sz val="10"/>
        <rFont val="Arial"/>
        <family val="2"/>
      </rPr>
      <t xml:space="preserve">A</t>
    </r>
    <r>
      <rPr>
        <sz val="10"/>
        <rFont val="宋体"/>
        <family val="0"/>
        <charset val="134"/>
      </rPr>
      <t xml:space="preserve">岗上班时间为</t>
    </r>
    <r>
      <rPr>
        <sz val="10"/>
        <rFont val="Arial"/>
        <family val="2"/>
      </rPr>
      <t xml:space="preserve">8:00-16:00</t>
    </r>
    <r>
      <rPr>
        <sz val="10"/>
        <rFont val="宋体"/>
        <family val="0"/>
        <charset val="134"/>
      </rPr>
      <t xml:space="preserve">。通过核实系统打卡情况，职工不存在迟到早退问题。因来电人未留姓名及联系方式，故我单位无法与来电人进行电话回复。我单位天宫院分中心领导班子、人力专业高度重视此类问题，会进一步加大检查力度，发现问题，严肃处理。</t>
    </r>
  </si>
  <si>
    <t xml:space="preserve">2025-12-31 11:23:43</t>
  </si>
  <si>
    <t xml:space="preserve">劳动人员管理及劳动纪律问题
（劳动出勤）</t>
  </si>
  <si>
    <r>
      <rPr>
        <sz val="10"/>
        <rFont val="宋体"/>
        <family val="0"/>
        <charset val="134"/>
      </rPr>
      <t xml:space="preserve">网络</t>
    </r>
    <r>
      <rPr>
        <sz val="10"/>
        <rFont val="Arial"/>
        <family val="2"/>
      </rPr>
      <t xml:space="preserve">-251231-040038</t>
    </r>
    <r>
      <rPr>
        <sz val="10"/>
        <rFont val="宋体"/>
        <family val="0"/>
        <charset val="134"/>
      </rPr>
      <t xml:space="preserve">（</t>
    </r>
    <r>
      <rPr>
        <sz val="10"/>
        <rFont val="Arial"/>
        <family val="2"/>
      </rPr>
      <t xml:space="preserve">1</t>
    </r>
    <r>
      <rPr>
        <sz val="10"/>
        <rFont val="宋体"/>
        <family val="0"/>
        <charset val="134"/>
      </rPr>
      <t xml:space="preserve">个附件）</t>
    </r>
  </si>
  <si>
    <t xml:space="preserve">2025-12-31 14:39:22</t>
  </si>
  <si>
    <t xml:space="preserve">2025-12-31 14:46:57</t>
  </si>
  <si>
    <t xml:space="preserve">2025-12-31 14:59:02</t>
  </si>
  <si>
    <t xml:space="preserve">李</t>
  </si>
  <si>
    <r>
      <rPr>
        <sz val="10"/>
        <rFont val="宋体"/>
        <family val="0"/>
        <charset val="134"/>
      </rPr>
      <t xml:space="preserve">手机</t>
    </r>
    <r>
      <rPr>
        <sz val="10"/>
        <rFont val="Arial"/>
        <family val="2"/>
      </rPr>
      <t xml:space="preserve">,13810696219;</t>
    </r>
  </si>
  <si>
    <r>
      <rPr>
        <sz val="10"/>
        <rFont val="宋体"/>
        <family val="0"/>
        <charset val="134"/>
      </rPr>
      <t xml:space="preserve">工单来源：微信服务号，此工单内容为网民留言时填写的标题及原文。 </t>
    </r>
    <r>
      <rPr>
        <sz val="10"/>
        <rFont val="Arial"/>
        <family val="2"/>
      </rPr>
      <t xml:space="preserve">============================= </t>
    </r>
    <r>
      <rPr>
        <sz val="10"/>
        <rFont val="宋体"/>
        <family val="0"/>
        <charset val="134"/>
      </rPr>
      <t xml:space="preserve">留言标题：公交集团鸿运承物业管理中心天宫院分中心给我公园年票办错了留言原文：我要求办理市属公园年票，分中心给办错了，我要求尽快纠正。耽误我元旦假期。市民填写的详细地址为：区、街道：大兴区天宫院街道详细地址：天宫院注：因留言中缺少问题详细情况，故回拨市民。</t>
    </r>
    <r>
      <rPr>
        <sz val="10"/>
        <rFont val="Arial"/>
        <family val="2"/>
      </rPr>
      <t xml:space="preserve">2025</t>
    </r>
    <r>
      <rPr>
        <sz val="10"/>
        <rFont val="宋体"/>
        <family val="0"/>
        <charset val="134"/>
      </rPr>
      <t xml:space="preserve">年</t>
    </r>
    <r>
      <rPr>
        <sz val="10"/>
        <rFont val="Arial"/>
        <family val="2"/>
      </rPr>
      <t xml:space="preserve">12</t>
    </r>
    <r>
      <rPr>
        <sz val="10"/>
        <rFont val="宋体"/>
        <family val="0"/>
        <charset val="134"/>
      </rPr>
      <t xml:space="preserve">月</t>
    </r>
    <r>
      <rPr>
        <sz val="10"/>
        <rFont val="Arial"/>
        <family val="2"/>
      </rPr>
      <t xml:space="preserve">31</t>
    </r>
    <r>
      <rPr>
        <sz val="10"/>
        <rFont val="宋体"/>
        <family val="0"/>
        <charset val="134"/>
      </rPr>
      <t xml:space="preserve">日</t>
    </r>
    <r>
      <rPr>
        <sz val="10"/>
        <rFont val="Arial"/>
        <family val="2"/>
      </rPr>
      <t xml:space="preserve">14:38</t>
    </r>
    <r>
      <rPr>
        <sz val="10"/>
        <rFont val="宋体"/>
        <family val="0"/>
        <charset val="134"/>
      </rPr>
      <t xml:space="preserve">分</t>
    </r>
    <r>
      <rPr>
        <sz val="10"/>
        <rFont val="Arial"/>
        <family val="2"/>
      </rPr>
      <t xml:space="preserve">14305</t>
    </r>
    <r>
      <rPr>
        <sz val="10"/>
        <rFont val="宋体"/>
        <family val="0"/>
        <charset val="134"/>
      </rPr>
      <t xml:space="preserve">号回拨市民，经与市民沟通，市民称单位给员工办理公园年票时候办错了，向公交集团鸿运承物业管理中心天宫院分中心反映没有收到回复，故希望将问题反映至公交集团帮助协调解决公园年票问题。</t>
    </r>
  </si>
  <si>
    <t xml:space="preserve">工会</t>
  </si>
  <si>
    <t xml:space="preserve">职工福利帮扶问题</t>
  </si>
  <si>
    <t xml:space="preserve">职工福利</t>
  </si>
  <si>
    <r>
      <rPr>
        <sz val="10"/>
        <rFont val="宋体"/>
        <family val="0"/>
        <charset val="134"/>
      </rPr>
      <t xml:space="preserve">接到投诉后，物业管理中心工会高度重视，天宫院分中心工会主席于</t>
    </r>
    <r>
      <rPr>
        <sz val="10"/>
        <rFont val="Arial"/>
        <family val="2"/>
      </rPr>
      <t xml:space="preserve">1</t>
    </r>
    <r>
      <rPr>
        <sz val="10"/>
        <rFont val="宋体"/>
        <family val="0"/>
        <charset val="134"/>
      </rPr>
      <t xml:space="preserve">月</t>
    </r>
    <r>
      <rPr>
        <sz val="10"/>
        <rFont val="Arial"/>
        <family val="2"/>
      </rPr>
      <t xml:space="preserve">4</t>
    </r>
    <r>
      <rPr>
        <sz val="10"/>
        <rFont val="宋体"/>
        <family val="0"/>
        <charset val="134"/>
      </rPr>
      <t xml:space="preserve">日</t>
    </r>
    <r>
      <rPr>
        <sz val="10"/>
        <rFont val="Arial"/>
        <family val="2"/>
      </rPr>
      <t xml:space="preserve">10:51</t>
    </r>
    <r>
      <rPr>
        <sz val="10"/>
        <rFont val="宋体"/>
        <family val="0"/>
        <charset val="134"/>
      </rPr>
      <t xml:space="preserve">于职工进行电话核实。经核实，市民所反映问题与事实有出入，现已解决。经与市民进行沟通，表示理解并满意。</t>
    </r>
  </si>
  <si>
    <r>
      <rPr>
        <sz val="10"/>
        <rFont val="宋体"/>
        <family val="0"/>
        <charset val="134"/>
      </rPr>
      <t xml:space="preserve">公交集团物业管理中心天宫院分中心工会主席于</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4</t>
    </r>
    <r>
      <rPr>
        <sz val="10"/>
        <rFont val="宋体"/>
        <family val="0"/>
        <charset val="134"/>
      </rPr>
      <t xml:space="preserve">日</t>
    </r>
    <r>
      <rPr>
        <sz val="10"/>
        <rFont val="Arial"/>
        <family val="2"/>
      </rPr>
      <t xml:space="preserve">10:51</t>
    </r>
    <r>
      <rPr>
        <sz val="10"/>
        <rFont val="宋体"/>
        <family val="0"/>
        <charset val="134"/>
      </rPr>
      <t xml:space="preserve">拨打当事人电话，与职工进行沟通，了解情况。办理人</t>
    </r>
    <r>
      <rPr>
        <sz val="10"/>
        <rFont val="Arial"/>
        <family val="2"/>
      </rPr>
      <t xml:space="preserve">:</t>
    </r>
    <r>
      <rPr>
        <sz val="10"/>
        <rFont val="宋体"/>
        <family val="0"/>
        <charset val="134"/>
      </rPr>
      <t xml:space="preserve">赵艳维</t>
    </r>
    <r>
      <rPr>
        <sz val="10"/>
        <rFont val="Arial"/>
        <family val="2"/>
      </rPr>
      <t xml:space="preserve">;</t>
    </r>
    <r>
      <rPr>
        <sz val="10"/>
        <rFont val="宋体"/>
        <family val="0"/>
        <charset val="134"/>
      </rPr>
      <t xml:space="preserve">部门</t>
    </r>
    <r>
      <rPr>
        <sz val="10"/>
        <rFont val="Arial"/>
        <family val="2"/>
      </rPr>
      <t xml:space="preserve">:</t>
    </r>
    <r>
      <rPr>
        <sz val="10"/>
        <rFont val="宋体"/>
        <family val="0"/>
        <charset val="134"/>
      </rPr>
      <t xml:space="preserve">鸿运承物业管理中心天宫院分中心</t>
    </r>
    <r>
      <rPr>
        <sz val="10"/>
        <rFont val="Arial"/>
        <family val="2"/>
      </rPr>
      <t xml:space="preserve">;</t>
    </r>
    <r>
      <rPr>
        <sz val="10"/>
        <rFont val="宋体"/>
        <family val="0"/>
        <charset val="134"/>
      </rPr>
      <t xml:space="preserve">职务</t>
    </r>
    <r>
      <rPr>
        <sz val="10"/>
        <rFont val="Arial"/>
        <family val="2"/>
      </rPr>
      <t xml:space="preserve">:</t>
    </r>
    <r>
      <rPr>
        <sz val="10"/>
        <rFont val="宋体"/>
        <family val="0"/>
        <charset val="134"/>
      </rPr>
      <t xml:space="preserve">工会主席。审核人</t>
    </r>
    <r>
      <rPr>
        <sz val="10"/>
        <rFont val="Arial"/>
        <family val="2"/>
      </rPr>
      <t xml:space="preserve">:</t>
    </r>
    <r>
      <rPr>
        <sz val="10"/>
        <rFont val="宋体"/>
        <family val="0"/>
        <charset val="134"/>
      </rPr>
      <t xml:space="preserve">白莉</t>
    </r>
    <r>
      <rPr>
        <sz val="10"/>
        <rFont val="Arial"/>
        <family val="2"/>
      </rPr>
      <t xml:space="preserve">;</t>
    </r>
    <r>
      <rPr>
        <sz val="10"/>
        <rFont val="宋体"/>
        <family val="0"/>
        <charset val="134"/>
      </rPr>
      <t xml:space="preserve">部门鸿运承物业管理中心工会</t>
    </r>
    <r>
      <rPr>
        <sz val="10"/>
        <rFont val="Arial"/>
        <family val="2"/>
      </rPr>
      <t xml:space="preserve">;</t>
    </r>
    <r>
      <rPr>
        <sz val="10"/>
        <rFont val="宋体"/>
        <family val="0"/>
        <charset val="134"/>
      </rPr>
      <t xml:space="preserve">职务</t>
    </r>
    <r>
      <rPr>
        <sz val="10"/>
        <rFont val="Arial"/>
        <family val="2"/>
      </rPr>
      <t xml:space="preserve">:</t>
    </r>
    <r>
      <rPr>
        <sz val="10"/>
        <rFont val="宋体"/>
        <family val="0"/>
        <charset val="134"/>
      </rPr>
      <t xml:space="preserve">工会副主席。</t>
    </r>
  </si>
  <si>
    <r>
      <rPr>
        <sz val="10"/>
        <rFont val="宋体"/>
        <family val="0"/>
        <charset val="134"/>
      </rPr>
      <t xml:space="preserve">物业管理中心天宫院分中心与职工进行沟通，了解情况。经核实，市民所反映问题与事实有出入，</t>
    </r>
    <r>
      <rPr>
        <sz val="10"/>
        <rFont val="Arial"/>
        <family val="2"/>
      </rPr>
      <t xml:space="preserve">2025</t>
    </r>
    <r>
      <rPr>
        <sz val="10"/>
        <rFont val="宋体"/>
        <family val="0"/>
        <charset val="134"/>
      </rPr>
      <t xml:space="preserve">年</t>
    </r>
    <r>
      <rPr>
        <sz val="10"/>
        <rFont val="Arial"/>
        <family val="2"/>
      </rPr>
      <t xml:space="preserve">12</t>
    </r>
    <r>
      <rPr>
        <sz val="10"/>
        <rFont val="宋体"/>
        <family val="0"/>
        <charset val="134"/>
      </rPr>
      <t xml:space="preserve">月</t>
    </r>
    <r>
      <rPr>
        <sz val="10"/>
        <rFont val="Arial"/>
        <family val="2"/>
      </rPr>
      <t xml:space="preserve">31</t>
    </r>
    <r>
      <rPr>
        <sz val="10"/>
        <rFont val="宋体"/>
        <family val="0"/>
        <charset val="134"/>
      </rPr>
      <t xml:space="preserve">日为职工办理实属公园年票。经与市民进行沟通，表示理解并满意，物业管理中心工会提出工作要求，各分会须加强与职工的沟通把工作做好、做细、做实，减少职工对工作产生的误会更好的服务职工。</t>
    </r>
  </si>
  <si>
    <t xml:space="preserve">针对此问题，物业管理中心工会提出工作要求，各分会须加强与职工的沟通，把工作做好、做细、做实，减少职工对工作产生的误会，更好的服务职工。</t>
  </si>
  <si>
    <t xml:space="preserve">物业管理中心工会提出工作要求，各分会须加强与职工的沟通，把工作做好、做细、做实，减少职工对工作产生的误会，更好的服务职工。</t>
  </si>
  <si>
    <r>
      <rPr>
        <sz val="10"/>
        <rFont val="宋体"/>
        <family val="0"/>
        <charset val="134"/>
      </rPr>
      <t xml:space="preserve">建议不予回访。接到投诉后，物业管理中心工会高度重视，工会干事进行核实。</t>
    </r>
    <r>
      <rPr>
        <sz val="10"/>
        <rFont val="Arial"/>
        <family val="2"/>
      </rPr>
      <t xml:space="preserve">2025</t>
    </r>
    <r>
      <rPr>
        <sz val="10"/>
        <rFont val="宋体"/>
        <family val="0"/>
        <charset val="134"/>
      </rPr>
      <t xml:space="preserve">年</t>
    </r>
    <r>
      <rPr>
        <sz val="10"/>
        <rFont val="Arial"/>
        <family val="2"/>
      </rPr>
      <t xml:space="preserve">12</t>
    </r>
    <r>
      <rPr>
        <sz val="10"/>
        <rFont val="宋体"/>
        <family val="0"/>
        <charset val="134"/>
      </rPr>
      <t xml:space="preserve">月</t>
    </r>
    <r>
      <rPr>
        <sz val="10"/>
        <rFont val="Arial"/>
        <family val="2"/>
      </rPr>
      <t xml:space="preserve">31</t>
    </r>
    <r>
      <rPr>
        <sz val="10"/>
        <rFont val="宋体"/>
        <family val="0"/>
        <charset val="134"/>
      </rPr>
      <t xml:space="preserve">日为职工办理实属公园年票。经与市民进行沟通，表示理解并满意。物业管理中心工会提出工作要求，各分会须加强与职工的沟通把工作做好、做细、做实，减少职工对工作产生的误会更好的服务职工。</t>
    </r>
  </si>
  <si>
    <t xml:space="preserve">2025-12-31 09:41:03</t>
  </si>
  <si>
    <t xml:space="preserve">771020823</t>
  </si>
  <si>
    <t xml:space="preserve">职工福利惠及
（公园年票）</t>
  </si>
  <si>
    <r>
      <rPr>
        <sz val="11"/>
        <color rgb="FF000000"/>
        <rFont val="宋体"/>
        <family val="0"/>
        <charset val="134"/>
      </rPr>
      <t xml:space="preserve">同人同诉：网络</t>
    </r>
    <r>
      <rPr>
        <sz val="11"/>
        <color rgb="FF000000"/>
        <rFont val="宋体"/>
        <family val="0"/>
      </rPr>
      <t xml:space="preserve">-251231-040038</t>
    </r>
    <r>
      <rPr>
        <sz val="11"/>
        <color rgb="FF000000"/>
        <rFont val="宋体"/>
        <family val="0"/>
        <charset val="134"/>
      </rPr>
      <t xml:space="preserve">、热线</t>
    </r>
    <r>
      <rPr>
        <sz val="11"/>
        <color rgb="FF000000"/>
        <rFont val="宋体"/>
        <family val="0"/>
      </rPr>
      <t xml:space="preserve">-251231-006944</t>
    </r>
  </si>
  <si>
    <r>
      <rPr>
        <sz val="10"/>
        <rFont val="宋体"/>
        <family val="0"/>
        <charset val="134"/>
      </rPr>
      <t xml:space="preserve">热线</t>
    </r>
    <r>
      <rPr>
        <sz val="10"/>
        <rFont val="Arial"/>
        <family val="2"/>
      </rPr>
      <t xml:space="preserve">-251231-006944</t>
    </r>
    <r>
      <rPr>
        <sz val="10"/>
        <rFont val="宋体"/>
        <family val="0"/>
        <charset val="134"/>
      </rPr>
      <t xml:space="preserve">（</t>
    </r>
    <r>
      <rPr>
        <sz val="10"/>
        <rFont val="Arial"/>
        <family val="2"/>
      </rPr>
      <t xml:space="preserve">1</t>
    </r>
    <r>
      <rPr>
        <sz val="10"/>
        <rFont val="宋体"/>
        <family val="0"/>
        <charset val="134"/>
      </rPr>
      <t xml:space="preserve">个附件）</t>
    </r>
  </si>
  <si>
    <t xml:space="preserve">2025-12-31 17:09:46</t>
  </si>
  <si>
    <t xml:space="preserve">2025-12-31 17:29:24</t>
  </si>
  <si>
    <t xml:space="preserve">2025-12-31 17:49:41</t>
  </si>
  <si>
    <t xml:space="preserve">李女士</t>
  </si>
  <si>
    <r>
      <rPr>
        <sz val="10"/>
        <rFont val="宋体"/>
        <family val="0"/>
        <charset val="134"/>
      </rPr>
      <t xml:space="preserve">市民反映，自己公司是北京公交集团鸿运城物业管理中心（地址：北京市西城区核桃园东街</t>
    </r>
    <r>
      <rPr>
        <sz val="10"/>
        <rFont val="Arial"/>
        <family val="2"/>
      </rPr>
      <t xml:space="preserve">3</t>
    </r>
    <r>
      <rPr>
        <sz val="10"/>
        <rFont val="宋体"/>
        <family val="0"/>
        <charset val="134"/>
      </rPr>
      <t xml:space="preserve">号），当时公司承诺每年会为市民办理市属公园年票，但是今年公司突然通知办理的是城市文化年票。市民认为不合理，影响到了自己的生活计划，希望相关部门协调企业按照约定提供市属公园年票。来电反映要求公司按照约定办理年票问题。工单流转，西城区退回：经核实，诉求人为北京公交集团鸿运城物业管理中心下属分中心员工，反映公司办理公园年票福利待遇问题。我院工作人员告知诉求人其反映的问题属于单位内部福利待遇问题，不属于用人单位与员工的劳动争议，不属于劳动仲裁受案范围，也不涉及劳动违法问题，应当积极与单位协商处理。经查与核实，北京公交集团鸿运城物业管理中心的上级单位为北京公共交通控股（集团）有限公司，该单位为北京市属国企，工作人员就该问题进行解释，并告知诉求人该问题将转至北京公共交通控股（集团）有限公司答复处理，诉求人表示清楚。因此，建议退至北京公共交通控股（集团）有限公司。</t>
    </r>
  </si>
  <si>
    <r>
      <rPr>
        <sz val="10"/>
        <rFont val="宋体"/>
        <family val="0"/>
        <charset val="134"/>
      </rPr>
      <t xml:space="preserve">公交集团物业管理中心天宫院分中心工会主席于</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4</t>
    </r>
    <r>
      <rPr>
        <sz val="10"/>
        <rFont val="宋体"/>
        <family val="0"/>
        <charset val="134"/>
      </rPr>
      <t xml:space="preserve">日</t>
    </r>
    <r>
      <rPr>
        <sz val="10"/>
        <rFont val="Arial"/>
        <family val="2"/>
      </rPr>
      <t xml:space="preserve">10:51</t>
    </r>
    <r>
      <rPr>
        <sz val="10"/>
        <rFont val="宋体"/>
        <family val="0"/>
        <charset val="134"/>
      </rPr>
      <t xml:space="preserve">拨打当事人电话，与职工进行沟通，了解情况。办理人</t>
    </r>
    <r>
      <rPr>
        <sz val="10"/>
        <rFont val="Arial"/>
        <family val="2"/>
      </rPr>
      <t xml:space="preserve">:</t>
    </r>
    <r>
      <rPr>
        <sz val="10"/>
        <rFont val="宋体"/>
        <family val="0"/>
        <charset val="134"/>
      </rPr>
      <t xml:space="preserve">赵艳维</t>
    </r>
    <r>
      <rPr>
        <sz val="10"/>
        <rFont val="Arial"/>
        <family val="2"/>
      </rPr>
      <t xml:space="preserve">;</t>
    </r>
    <r>
      <rPr>
        <sz val="10"/>
        <rFont val="宋体"/>
        <family val="0"/>
        <charset val="134"/>
      </rPr>
      <t xml:space="preserve">部门</t>
    </r>
    <r>
      <rPr>
        <sz val="10"/>
        <rFont val="Arial"/>
        <family val="2"/>
      </rPr>
      <t xml:space="preserve">:</t>
    </r>
    <r>
      <rPr>
        <sz val="10"/>
        <rFont val="宋体"/>
        <family val="0"/>
        <charset val="134"/>
      </rPr>
      <t xml:space="preserve">鸿运承物业管理中心天宫院分中心</t>
    </r>
    <r>
      <rPr>
        <sz val="10"/>
        <rFont val="Arial"/>
        <family val="2"/>
      </rPr>
      <t xml:space="preserve">;</t>
    </r>
    <r>
      <rPr>
        <sz val="10"/>
        <rFont val="宋体"/>
        <family val="0"/>
        <charset val="134"/>
      </rPr>
      <t xml:space="preserve">职务</t>
    </r>
    <r>
      <rPr>
        <sz val="10"/>
        <rFont val="Arial"/>
        <family val="2"/>
      </rPr>
      <t xml:space="preserve">:</t>
    </r>
    <r>
      <rPr>
        <sz val="10"/>
        <rFont val="宋体"/>
        <family val="0"/>
        <charset val="134"/>
      </rPr>
      <t xml:space="preserve">工会主席。审核人</t>
    </r>
    <r>
      <rPr>
        <sz val="10"/>
        <rFont val="Arial"/>
        <family val="2"/>
      </rPr>
      <t xml:space="preserve">:</t>
    </r>
    <r>
      <rPr>
        <sz val="10"/>
        <rFont val="宋体"/>
        <family val="0"/>
        <charset val="134"/>
      </rPr>
      <t xml:space="preserve">白莉</t>
    </r>
    <r>
      <rPr>
        <sz val="10"/>
        <rFont val="Arial"/>
        <family val="2"/>
      </rPr>
      <t xml:space="preserve">;</t>
    </r>
    <r>
      <rPr>
        <sz val="10"/>
        <rFont val="宋体"/>
        <family val="0"/>
        <charset val="134"/>
      </rPr>
      <t xml:space="preserve">部门</t>
    </r>
    <r>
      <rPr>
        <sz val="10"/>
        <rFont val="Arial"/>
        <family val="2"/>
      </rPr>
      <t xml:space="preserve">:</t>
    </r>
    <r>
      <rPr>
        <sz val="10"/>
        <rFont val="宋体"/>
        <family val="0"/>
        <charset val="134"/>
      </rPr>
      <t xml:space="preserve">鸿运承物业管理中心工会</t>
    </r>
    <r>
      <rPr>
        <sz val="10"/>
        <rFont val="Arial"/>
        <family val="2"/>
      </rPr>
      <t xml:space="preserve">;</t>
    </r>
    <r>
      <rPr>
        <sz val="10"/>
        <rFont val="宋体"/>
        <family val="0"/>
        <charset val="134"/>
      </rPr>
      <t xml:space="preserve">职务</t>
    </r>
    <r>
      <rPr>
        <sz val="10"/>
        <rFont val="Arial"/>
        <family val="2"/>
      </rPr>
      <t xml:space="preserve">:</t>
    </r>
    <r>
      <rPr>
        <sz val="10"/>
        <rFont val="宋体"/>
        <family val="0"/>
        <charset val="134"/>
      </rPr>
      <t xml:space="preserve">工会副主席。</t>
    </r>
  </si>
  <si>
    <r>
      <rPr>
        <sz val="10"/>
        <rFont val="宋体"/>
        <family val="0"/>
        <charset val="134"/>
      </rPr>
      <t xml:space="preserve">物业管理中心天宫院分中心与职工进行沟通，了解情况。经核实，市民所反映问题与事实有出入，</t>
    </r>
    <r>
      <rPr>
        <sz val="10"/>
        <rFont val="Arial"/>
        <family val="2"/>
      </rPr>
      <t xml:space="preserve">2025</t>
    </r>
    <r>
      <rPr>
        <sz val="10"/>
        <rFont val="宋体"/>
        <family val="0"/>
        <charset val="134"/>
      </rPr>
      <t xml:space="preserve">年</t>
    </r>
    <r>
      <rPr>
        <sz val="10"/>
        <rFont val="Arial"/>
        <family val="2"/>
      </rPr>
      <t xml:space="preserve">12</t>
    </r>
    <r>
      <rPr>
        <sz val="10"/>
        <rFont val="宋体"/>
        <family val="0"/>
        <charset val="134"/>
      </rPr>
      <t xml:space="preserve">月</t>
    </r>
    <r>
      <rPr>
        <sz val="10"/>
        <rFont val="Arial"/>
        <family val="2"/>
      </rPr>
      <t xml:space="preserve">31</t>
    </r>
    <r>
      <rPr>
        <sz val="10"/>
        <rFont val="宋体"/>
        <family val="0"/>
        <charset val="134"/>
      </rPr>
      <t xml:space="preserve">日为职工办理实属公园年票。经与市民进行沟通，表示理解并满意。物业管理中心工会提出工作要求，各分会须加强与职工的沟通把工作做好、做细、做实，减少职工对工作产生的误会更好的服务职工。</t>
    </r>
  </si>
  <si>
    <t xml:space="preserve">2025-12-31 09:03:01</t>
  </si>
  <si>
    <r>
      <rPr>
        <sz val="10"/>
        <rFont val="宋体"/>
        <family val="0"/>
        <charset val="134"/>
      </rPr>
      <t xml:space="preserve">网络</t>
    </r>
    <r>
      <rPr>
        <sz val="10"/>
        <rFont val="Arial"/>
        <family val="2"/>
      </rPr>
      <t xml:space="preserve">-260102-004649</t>
    </r>
  </si>
  <si>
    <t xml:space="preserve">2026-01-02 09:08:14</t>
  </si>
  <si>
    <t xml:space="preserve">2026-01-02 09:27:38</t>
  </si>
  <si>
    <t xml:space="preserve">2026-01-02 10:13:38</t>
  </si>
  <si>
    <r>
      <rPr>
        <sz val="10"/>
        <rFont val="宋体"/>
        <family val="0"/>
        <charset val="134"/>
      </rPr>
      <t xml:space="preserve">工单来源：微信服务号，此工单内容为网民留言时填写的标题及原文。 </t>
    </r>
    <r>
      <rPr>
        <sz val="10"/>
        <rFont val="Arial"/>
        <family val="2"/>
      </rPr>
      <t xml:space="preserve">============================= </t>
    </r>
    <r>
      <rPr>
        <sz val="10"/>
        <rFont val="宋体"/>
        <family val="0"/>
        <charset val="134"/>
      </rPr>
      <t xml:space="preserve">留言标题：</t>
    </r>
    <r>
      <rPr>
        <sz val="10"/>
        <rFont val="Arial"/>
        <family val="2"/>
      </rPr>
      <t xml:space="preserve">107</t>
    </r>
    <r>
      <rPr>
        <sz val="10"/>
        <rFont val="宋体"/>
        <family val="0"/>
        <charset val="134"/>
      </rPr>
      <t xml:space="preserve">车辆卫生差留言原文：今下午三点多从天文馆出来坐</t>
    </r>
    <r>
      <rPr>
        <sz val="10"/>
        <rFont val="Arial"/>
        <family val="2"/>
      </rPr>
      <t xml:space="preserve">107</t>
    </r>
    <r>
      <rPr>
        <sz val="10"/>
        <rFont val="宋体"/>
        <family val="0"/>
        <charset val="134"/>
      </rPr>
      <t xml:space="preserve">公交车，发现车里卫生很差，扶手杆黑，坐位上有土。过节期间这样真是不好，影响北京公交形象。公交领导多检查看看。市民填写的详细地址为：区、街道：海淀区学院路街道详细地址：白石桥</t>
    </r>
  </si>
  <si>
    <t xml:space="preserve">2026-01-09 23:59:59</t>
  </si>
  <si>
    <t xml:space="preserve">2026-01-03</t>
  </si>
  <si>
    <t xml:space="preserve">2026-01-07 08:59:59</t>
  </si>
  <si>
    <r>
      <rPr>
        <sz val="10"/>
        <rFont val="宋体"/>
        <family val="0"/>
        <charset val="134"/>
      </rPr>
      <t xml:space="preserve">女士您好，</t>
    </r>
    <r>
      <rPr>
        <sz val="10"/>
        <rFont val="Arial"/>
        <family val="2"/>
      </rPr>
      <t xml:space="preserve">107</t>
    </r>
    <r>
      <rPr>
        <sz val="10"/>
        <rFont val="宋体"/>
        <family val="0"/>
        <charset val="134"/>
      </rPr>
      <t xml:space="preserve">路公交车我们在东直门外场站进行洗车服务工作，您所述车辆运营中车里卫生很差，扶手杆黑，坐位上有土的问题我们非常重视您的反馈，由于我们的工作没有做好，</t>
    </r>
    <r>
      <rPr>
        <sz val="10"/>
        <rFont val="Arial"/>
        <family val="2"/>
      </rPr>
      <t xml:space="preserve">107</t>
    </r>
    <r>
      <rPr>
        <sz val="10"/>
        <rFont val="宋体"/>
        <family val="0"/>
        <charset val="134"/>
      </rPr>
      <t xml:space="preserve">路给您带来不好的乘车体验，实在是抱歉，女士。该线路车辆回到东直门外场站后，在日常工作时段内，我们的保洁员已对车内卫生进行了全面的清理，确保我们的出场车辆卫生符合企业标准。您反馈的问题我们已整改完毕，同时我们要求保洁员对</t>
    </r>
    <r>
      <rPr>
        <sz val="10"/>
        <rFont val="Arial"/>
        <family val="2"/>
      </rPr>
      <t xml:space="preserve">107</t>
    </r>
    <r>
      <rPr>
        <sz val="10"/>
        <rFont val="宋体"/>
        <family val="0"/>
        <charset val="134"/>
      </rPr>
      <t xml:space="preserve">路所有运营车辆的卫生再次进行细化清理。我们对于运营车辆车内卫生的清洁工作是一直在做的，也从未停止，已经形成了长效的清洁机制，但有时候卫生清洁工作我们做的还有不尽人意之处，您多多谅解。</t>
    </r>
  </si>
  <si>
    <r>
      <rPr>
        <sz val="10"/>
        <rFont val="宋体"/>
        <family val="0"/>
        <charset val="134"/>
      </rPr>
      <t xml:space="preserve">我们分中心及场站班组长再次与</t>
    </r>
    <r>
      <rPr>
        <sz val="10"/>
        <rFont val="Arial"/>
        <family val="2"/>
      </rPr>
      <t xml:space="preserve">107</t>
    </r>
    <r>
      <rPr>
        <sz val="10"/>
        <rFont val="宋体"/>
        <family val="0"/>
        <charset val="134"/>
      </rPr>
      <t xml:space="preserve">路的保洁人员进行了沟通，日常工作中我们要把清洁质量做的更加细致，同时加强保洁员清洁技能的培训，熟练掌握清洁方法，确保给您带来一个干净、整洁的出行环境。</t>
    </r>
  </si>
  <si>
    <r>
      <rPr>
        <sz val="10"/>
        <rFont val="宋体"/>
        <family val="0"/>
        <charset val="134"/>
      </rPr>
      <t xml:space="preserve">您好，关于您反映问题的办理情况，鸿运承物业管理中心动物园分中心现对您回复如下：女士您好，</t>
    </r>
    <r>
      <rPr>
        <sz val="10"/>
        <rFont val="Arial"/>
        <family val="2"/>
      </rPr>
      <t xml:space="preserve">107</t>
    </r>
    <r>
      <rPr>
        <sz val="10"/>
        <rFont val="宋体"/>
        <family val="0"/>
        <charset val="134"/>
      </rPr>
      <t xml:space="preserve">路公交车我们在东直门外场站进行洗车服务工作，您所述车辆运营中车里卫生很差，扶手杆黑，坐位上有土的问题我们非常重视您的反馈，由于我们的工作没有做好，</t>
    </r>
    <r>
      <rPr>
        <sz val="10"/>
        <rFont val="Arial"/>
        <family val="2"/>
      </rPr>
      <t xml:space="preserve">107</t>
    </r>
    <r>
      <rPr>
        <sz val="10"/>
        <rFont val="宋体"/>
        <family val="0"/>
        <charset val="134"/>
      </rPr>
      <t xml:space="preserve">路给您带来不好的乘车体验，实在是抱歉，女士。该线路车辆回到东直门外场站后，在日常工作时段内，我们的保洁员已对车内卫生进行了全面的清理，确保我们的出场车辆卫生符合企业标准。您反馈的问题我们已整改完毕，同时我们要求保洁员对</t>
    </r>
    <r>
      <rPr>
        <sz val="10"/>
        <rFont val="Arial"/>
        <family val="2"/>
      </rPr>
      <t xml:space="preserve">107</t>
    </r>
    <r>
      <rPr>
        <sz val="10"/>
        <rFont val="宋体"/>
        <family val="0"/>
        <charset val="134"/>
      </rPr>
      <t xml:space="preserve">路所有运营车辆的卫生再次进行细化清理。我们对于运营车辆车内卫生的清洁工作是一直在做的，也从未停止，已经形成了长效的清洁机制，但有时候卫生清洁工作我们做的还有不尽人意之处，您多多谅解。我们定期会召开车辆保洁专题会议，开展车辆卫生专项检查，日常工作中我们加大巡检力度，强化制度建设，不断提高管理水平。因您的联系方式保密，我们未能对您进行电话回复。我们分中心及场站班组长再次与</t>
    </r>
    <r>
      <rPr>
        <sz val="10"/>
        <rFont val="Arial"/>
        <family val="2"/>
      </rPr>
      <t xml:space="preserve">107</t>
    </r>
    <r>
      <rPr>
        <sz val="10"/>
        <rFont val="宋体"/>
        <family val="0"/>
        <charset val="134"/>
      </rPr>
      <t xml:space="preserve">路的保洁人员进行了沟通，日常工作中我们要把清洁质量做的更加细致，同时加强保洁员清洁技能的培训，熟练掌握清洁方法，确保给您带来一个干净、整洁的出行环境。欢迎您随时对我们的工作进行监督，感谢您提出宝贵意见，给您的出行带来的不便我们和您说声抱歉，谢谢您的支持与谅解。</t>
    </r>
  </si>
  <si>
    <t xml:space="preserve">2026-01-01 17:19:11</t>
  </si>
  <si>
    <t xml:space="preserve">车辆卫生问题
（车内卫生、扶手脏）</t>
  </si>
  <si>
    <r>
      <rPr>
        <sz val="10"/>
        <rFont val="宋体"/>
        <family val="0"/>
        <charset val="134"/>
      </rPr>
      <t xml:space="preserve">热线</t>
    </r>
    <r>
      <rPr>
        <sz val="10"/>
        <rFont val="Arial"/>
        <family val="2"/>
      </rPr>
      <t xml:space="preserve">-260102-015903</t>
    </r>
    <r>
      <rPr>
        <sz val="10"/>
        <rFont val="宋体"/>
        <family val="0"/>
      </rPr>
      <t xml:space="preserve">（</t>
    </r>
    <r>
      <rPr>
        <sz val="10"/>
        <rFont val="Arial"/>
        <family val="2"/>
      </rPr>
      <t xml:space="preserve">1</t>
    </r>
    <r>
      <rPr>
        <sz val="10"/>
        <rFont val="宋体"/>
        <family val="0"/>
      </rPr>
      <t xml:space="preserve">个附件）</t>
    </r>
  </si>
  <si>
    <t xml:space="preserve">2026-01-02 11:42:51</t>
  </si>
  <si>
    <t xml:space="preserve">2026-01-02 11:50:34</t>
  </si>
  <si>
    <t xml:space="preserve">2026-01-02 11:51:40</t>
  </si>
  <si>
    <r>
      <rPr>
        <sz val="10"/>
        <rFont val="宋体"/>
        <family val="0"/>
        <charset val="134"/>
      </rPr>
      <t xml:space="preserve">手机</t>
    </r>
    <r>
      <rPr>
        <sz val="10"/>
        <rFont val="Arial"/>
        <family val="2"/>
      </rPr>
      <t xml:space="preserve">,13522049284;</t>
    </r>
  </si>
  <si>
    <r>
      <rPr>
        <sz val="10"/>
        <rFont val="宋体"/>
        <family val="0"/>
        <charset val="134"/>
      </rPr>
      <t xml:space="preserve">市民举报，</t>
    </r>
    <r>
      <rPr>
        <sz val="10"/>
        <rFont val="Arial"/>
        <family val="2"/>
      </rPr>
      <t xml:space="preserve">883</t>
    </r>
    <r>
      <rPr>
        <sz val="10"/>
        <rFont val="宋体"/>
        <family val="0"/>
        <charset val="134"/>
      </rPr>
      <t xml:space="preserve">路（德胜门西</t>
    </r>
    <r>
      <rPr>
        <sz val="10"/>
        <rFont val="Arial"/>
        <family val="2"/>
      </rPr>
      <t xml:space="preserve">-</t>
    </r>
    <r>
      <rPr>
        <sz val="10"/>
        <rFont val="宋体"/>
        <family val="0"/>
        <charset val="134"/>
      </rPr>
      <t xml:space="preserve">南口西站），</t>
    </r>
    <r>
      <rPr>
        <sz val="10"/>
        <rFont val="Arial"/>
        <family val="2"/>
      </rPr>
      <t xml:space="preserve">870</t>
    </r>
    <r>
      <rPr>
        <sz val="10"/>
        <rFont val="宋体"/>
        <family val="0"/>
        <charset val="134"/>
      </rPr>
      <t xml:space="preserve">路（南口西</t>
    </r>
    <r>
      <rPr>
        <sz val="10"/>
        <rFont val="Arial"/>
        <family val="2"/>
      </rPr>
      <t xml:space="preserve">-</t>
    </r>
    <r>
      <rPr>
        <sz val="10"/>
        <rFont val="宋体"/>
        <family val="0"/>
        <charset val="134"/>
      </rPr>
      <t xml:space="preserve">兴寿北），</t>
    </r>
    <r>
      <rPr>
        <sz val="10"/>
        <rFont val="Arial"/>
        <family val="2"/>
      </rPr>
      <t xml:space="preserve">887</t>
    </r>
    <r>
      <rPr>
        <sz val="10"/>
        <rFont val="宋体"/>
        <family val="0"/>
        <charset val="134"/>
      </rPr>
      <t xml:space="preserve">路（南口北</t>
    </r>
    <r>
      <rPr>
        <sz val="10"/>
        <rFont val="Arial"/>
        <family val="2"/>
      </rPr>
      <t xml:space="preserve">-</t>
    </r>
    <r>
      <rPr>
        <sz val="10"/>
        <rFont val="宋体"/>
        <family val="0"/>
        <charset val="134"/>
      </rPr>
      <t xml:space="preserve">回龙观）公交车卫生脏乱差，来电反映</t>
    </r>
    <r>
      <rPr>
        <sz val="10"/>
        <rFont val="Arial"/>
        <family val="2"/>
      </rPr>
      <t xml:space="preserve">883</t>
    </r>
    <r>
      <rPr>
        <sz val="10"/>
        <rFont val="宋体"/>
        <family val="0"/>
        <charset val="134"/>
      </rPr>
      <t xml:space="preserve">路和</t>
    </r>
    <r>
      <rPr>
        <sz val="10"/>
        <rFont val="Arial"/>
        <family val="2"/>
      </rPr>
      <t xml:space="preserve">870</t>
    </r>
    <r>
      <rPr>
        <sz val="10"/>
        <rFont val="宋体"/>
        <family val="0"/>
        <charset val="134"/>
      </rPr>
      <t xml:space="preserve">路以及</t>
    </r>
    <r>
      <rPr>
        <sz val="10"/>
        <rFont val="Arial"/>
        <family val="2"/>
      </rPr>
      <t xml:space="preserve">887</t>
    </r>
    <r>
      <rPr>
        <sz val="10"/>
        <rFont val="宋体"/>
        <family val="0"/>
        <charset val="134"/>
      </rPr>
      <t xml:space="preserve">路公交车卫生脏乱差问题。</t>
    </r>
  </si>
  <si>
    <t xml:space="preserve">您好，关于您反映问题的办理情况，鸿运承物业管理中心史各庄分中心现对您回复如下：</t>
  </si>
  <si>
    <r>
      <rPr>
        <sz val="10"/>
        <rFont val="宋体"/>
        <family val="0"/>
        <charset val="134"/>
      </rPr>
      <t xml:space="preserve">我分中心已于</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2</t>
    </r>
    <r>
      <rPr>
        <sz val="10"/>
        <rFont val="宋体"/>
        <family val="0"/>
        <charset val="134"/>
      </rPr>
      <t xml:space="preserve">日下午</t>
    </r>
    <r>
      <rPr>
        <sz val="10"/>
        <rFont val="Arial"/>
        <family val="2"/>
      </rPr>
      <t xml:space="preserve">15</t>
    </r>
    <r>
      <rPr>
        <sz val="10"/>
        <rFont val="宋体"/>
        <family val="0"/>
        <charset val="134"/>
      </rPr>
      <t xml:space="preserve">点</t>
    </r>
    <r>
      <rPr>
        <sz val="10"/>
        <rFont val="Arial"/>
        <family val="2"/>
      </rPr>
      <t xml:space="preserve">08</t>
    </r>
    <r>
      <rPr>
        <sz val="10"/>
        <rFont val="宋体"/>
        <family val="0"/>
        <charset val="134"/>
      </rPr>
      <t xml:space="preserve">分对您进行电话回复。办理人：刘扬；部门：鸿运承物业管理中心史各庄分中心；职务；物管副主任。审核人：郑楠；部门：鸿运承物业管理中心物管行政部；职务：物管员。</t>
    </r>
  </si>
  <si>
    <r>
      <rPr>
        <sz val="10"/>
        <rFont val="宋体"/>
        <family val="0"/>
        <charset val="134"/>
      </rPr>
      <t xml:space="preserve">先生您好，</t>
    </r>
    <r>
      <rPr>
        <sz val="10"/>
        <rFont val="Arial"/>
        <family val="2"/>
      </rPr>
      <t xml:space="preserve">883</t>
    </r>
    <r>
      <rPr>
        <sz val="10"/>
        <rFont val="宋体"/>
        <family val="0"/>
        <charset val="134"/>
      </rPr>
      <t xml:space="preserve">路、</t>
    </r>
    <r>
      <rPr>
        <sz val="10"/>
        <rFont val="Arial"/>
        <family val="2"/>
      </rPr>
      <t xml:space="preserve">870</t>
    </r>
    <r>
      <rPr>
        <sz val="10"/>
        <rFont val="宋体"/>
        <family val="0"/>
        <charset val="134"/>
      </rPr>
      <t xml:space="preserve">路、</t>
    </r>
    <r>
      <rPr>
        <sz val="10"/>
        <rFont val="Arial"/>
        <family val="2"/>
      </rPr>
      <t xml:space="preserve">887</t>
    </r>
    <r>
      <rPr>
        <sz val="10"/>
        <rFont val="宋体"/>
        <family val="0"/>
        <charset val="134"/>
      </rPr>
      <t xml:space="preserve">路公交车我们在南口场站进行车厢服务工作，您所述</t>
    </r>
    <r>
      <rPr>
        <sz val="10"/>
        <rFont val="Arial"/>
        <family val="2"/>
      </rPr>
      <t xml:space="preserve">3</t>
    </r>
    <r>
      <rPr>
        <sz val="10"/>
        <rFont val="宋体"/>
        <family val="0"/>
        <charset val="134"/>
      </rPr>
      <t xml:space="preserve">条运营线路公交车卫生脏乱差的问题，我们非常重视您的反馈，由于我们的工作没有做好，</t>
    </r>
    <r>
      <rPr>
        <sz val="10"/>
        <rFont val="Arial"/>
        <family val="2"/>
      </rPr>
      <t xml:space="preserve">3</t>
    </r>
    <r>
      <rPr>
        <sz val="10"/>
        <rFont val="宋体"/>
        <family val="0"/>
        <charset val="134"/>
      </rPr>
      <t xml:space="preserve">条线路给您带来不好的乘车体验，实在是抱歉，先生。</t>
    </r>
    <r>
      <rPr>
        <sz val="10"/>
        <rFont val="Arial"/>
        <family val="2"/>
      </rPr>
      <t xml:space="preserve">3</t>
    </r>
    <r>
      <rPr>
        <sz val="10"/>
        <rFont val="宋体"/>
        <family val="0"/>
        <charset val="134"/>
      </rPr>
      <t xml:space="preserve">条线路车辆回到南口场站后，在日常工作时段内，我们的保洁员已对车内卫生进行了全面的清理，确保我们的出场车辆卫生符合企业标准。您反馈的问题我们已整改完毕，同时我们要求保洁员对</t>
    </r>
    <r>
      <rPr>
        <sz val="10"/>
        <rFont val="Arial"/>
        <family val="2"/>
      </rPr>
      <t xml:space="preserve">3</t>
    </r>
    <r>
      <rPr>
        <sz val="10"/>
        <rFont val="宋体"/>
        <family val="0"/>
        <charset val="134"/>
      </rPr>
      <t xml:space="preserve">条线路所有运营车辆的卫生再次进行细化清理。我们对于运营车辆车内卫生的清洁工作是一直在做的，也从未停止，已经形成了长效的清洁机制，但有时候卫生清洁工作我们做的还有不尽人意之处，您多多谅解。</t>
    </r>
  </si>
  <si>
    <r>
      <rPr>
        <sz val="10"/>
        <rFont val="宋体"/>
        <family val="0"/>
        <charset val="134"/>
      </rPr>
      <t xml:space="preserve">我们分中心及场站班组长再次与</t>
    </r>
    <r>
      <rPr>
        <sz val="10"/>
        <rFont val="Arial"/>
        <family val="2"/>
      </rPr>
      <t xml:space="preserve">3</t>
    </r>
    <r>
      <rPr>
        <sz val="10"/>
        <rFont val="宋体"/>
        <family val="0"/>
        <charset val="134"/>
      </rPr>
      <t xml:space="preserve">条线路的保洁人员进行了沟通，日常工作中我们要把清洁质量做的更加细致，同时加强保洁员清洁技能的培训，熟练掌握清洁方法，确保给您带来一个干净、整洁的出行环境。</t>
    </r>
  </si>
  <si>
    <r>
      <rPr>
        <sz val="10"/>
        <rFont val="宋体"/>
        <family val="0"/>
        <charset val="134"/>
      </rPr>
      <t xml:space="preserve">您好，关于您反映问题的办理情况，鸿运承物业管理中心史各庄分中心现对您回复如下：先生您好，</t>
    </r>
    <r>
      <rPr>
        <sz val="10"/>
        <rFont val="Arial"/>
        <family val="2"/>
      </rPr>
      <t xml:space="preserve">883</t>
    </r>
    <r>
      <rPr>
        <sz val="10"/>
        <rFont val="宋体"/>
        <family val="0"/>
        <charset val="134"/>
      </rPr>
      <t xml:space="preserve">路、</t>
    </r>
    <r>
      <rPr>
        <sz val="10"/>
        <rFont val="Arial"/>
        <family val="2"/>
      </rPr>
      <t xml:space="preserve">870</t>
    </r>
    <r>
      <rPr>
        <sz val="10"/>
        <rFont val="宋体"/>
        <family val="0"/>
        <charset val="134"/>
      </rPr>
      <t xml:space="preserve">路、</t>
    </r>
    <r>
      <rPr>
        <sz val="10"/>
        <rFont val="Arial"/>
        <family val="2"/>
      </rPr>
      <t xml:space="preserve">887</t>
    </r>
    <r>
      <rPr>
        <sz val="10"/>
        <rFont val="宋体"/>
        <family val="0"/>
        <charset val="134"/>
      </rPr>
      <t xml:space="preserve">路公交车我们在南口场站进行车厢服务工作，您所述</t>
    </r>
    <r>
      <rPr>
        <sz val="10"/>
        <rFont val="Arial"/>
        <family val="2"/>
      </rPr>
      <t xml:space="preserve">3</t>
    </r>
    <r>
      <rPr>
        <sz val="10"/>
        <rFont val="宋体"/>
        <family val="0"/>
        <charset val="134"/>
      </rPr>
      <t xml:space="preserve">条运营线路公交车卫生脏乱差的问题，我们非常重视您的反馈，由于我们的工作没有做好，</t>
    </r>
    <r>
      <rPr>
        <sz val="10"/>
        <rFont val="Arial"/>
        <family val="2"/>
      </rPr>
      <t xml:space="preserve">3</t>
    </r>
    <r>
      <rPr>
        <sz val="10"/>
        <rFont val="宋体"/>
        <family val="0"/>
        <charset val="134"/>
      </rPr>
      <t xml:space="preserve">条线路给您带来不好的乘车体验，实在是抱歉，先生。</t>
    </r>
    <r>
      <rPr>
        <sz val="10"/>
        <rFont val="Arial"/>
        <family val="2"/>
      </rPr>
      <t xml:space="preserve">3</t>
    </r>
    <r>
      <rPr>
        <sz val="10"/>
        <rFont val="宋体"/>
        <family val="0"/>
        <charset val="134"/>
      </rPr>
      <t xml:space="preserve">条线路车辆回到南口场站后，在日常工作时段内，我们的保洁员已对车内卫生进行了全面的清理，确保我们的出场车辆卫生符合企业标准。您反馈的问题我们已整改完毕，同时我们要求保洁员对</t>
    </r>
    <r>
      <rPr>
        <sz val="10"/>
        <rFont val="Arial"/>
        <family val="2"/>
      </rPr>
      <t xml:space="preserve">3</t>
    </r>
    <r>
      <rPr>
        <sz val="10"/>
        <rFont val="宋体"/>
        <family val="0"/>
        <charset val="134"/>
      </rPr>
      <t xml:space="preserve">条线路所有运营车辆的卫生再次进行细化清理。我们对于运营车辆车内卫生的清洁工作是一直在做的，也从未停止，已经形成了长效的清洁机制，但有时候卫生清洁工作我们做的还有不尽人意之处，您多多谅解。我们定期会召开车辆保洁专题会议，开展车辆卫生专项检查，日常工作中我们加大巡检力度，强化制度建设，不断提高管理水平。我分中心已于</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2</t>
    </r>
    <r>
      <rPr>
        <sz val="10"/>
        <rFont val="宋体"/>
        <family val="0"/>
        <charset val="134"/>
      </rPr>
      <t xml:space="preserve">日下午</t>
    </r>
    <r>
      <rPr>
        <sz val="10"/>
        <rFont val="Arial"/>
        <family val="2"/>
      </rPr>
      <t xml:space="preserve">15</t>
    </r>
    <r>
      <rPr>
        <sz val="10"/>
        <rFont val="宋体"/>
        <family val="0"/>
        <charset val="134"/>
      </rPr>
      <t xml:space="preserve">点</t>
    </r>
    <r>
      <rPr>
        <sz val="10"/>
        <rFont val="Arial"/>
        <family val="2"/>
      </rPr>
      <t xml:space="preserve">08</t>
    </r>
    <r>
      <rPr>
        <sz val="10"/>
        <rFont val="宋体"/>
        <family val="0"/>
        <charset val="134"/>
      </rPr>
      <t xml:space="preserve">分对您进行电话回复。我们分中心及场站班组长再次与</t>
    </r>
    <r>
      <rPr>
        <sz val="10"/>
        <rFont val="Arial"/>
        <family val="2"/>
      </rPr>
      <t xml:space="preserve">3</t>
    </r>
    <r>
      <rPr>
        <sz val="10"/>
        <rFont val="宋体"/>
        <family val="0"/>
        <charset val="134"/>
      </rPr>
      <t xml:space="preserve">条线路的保洁人员进行了沟通，日常工作中我们要把清洁质量做的更加细致，同时加强保洁员清洁技能的培训，熟练掌握清洁方法，确保给您带来一个干净、整洁的出行环境。欢迎您随时对我们的工作进行监督，感谢您提出宝贵意见，给您的出行带来的不便我们和您说声抱歉，谢谢您的支持与谅解。</t>
    </r>
  </si>
  <si>
    <t xml:space="preserve">2026-01-02 11:39:16</t>
  </si>
  <si>
    <r>
      <rPr>
        <sz val="11"/>
        <color rgb="FF000000"/>
        <rFont val="宋体"/>
        <family val="0"/>
        <charset val="134"/>
      </rPr>
      <t xml:space="preserve">同人反映问题：热线</t>
    </r>
    <r>
      <rPr>
        <sz val="11"/>
        <color rgb="FF000000"/>
        <rFont val="宋体"/>
        <family val="0"/>
      </rPr>
      <t xml:space="preserve">-260102-015903</t>
    </r>
    <r>
      <rPr>
        <sz val="11"/>
        <color rgb="FF000000"/>
        <rFont val="宋体"/>
        <family val="0"/>
        <charset val="134"/>
      </rPr>
      <t xml:space="preserve">、</t>
    </r>
  </si>
  <si>
    <t xml:space="preserve">有恶意嫌疑</t>
  </si>
  <si>
    <r>
      <rPr>
        <sz val="10"/>
        <rFont val="宋体"/>
        <family val="0"/>
        <charset val="134"/>
      </rPr>
      <t xml:space="preserve">热线</t>
    </r>
    <r>
      <rPr>
        <sz val="10"/>
        <rFont val="Arial"/>
        <family val="2"/>
      </rPr>
      <t xml:space="preserve">-260103-039044-1</t>
    </r>
    <r>
      <rPr>
        <sz val="10"/>
        <rFont val="宋体"/>
        <family val="0"/>
        <charset val="134"/>
      </rPr>
      <t xml:space="preserve">（</t>
    </r>
    <r>
      <rPr>
        <sz val="10"/>
        <rFont val="Arial"/>
        <family val="2"/>
      </rPr>
      <t xml:space="preserve">1</t>
    </r>
    <r>
      <rPr>
        <sz val="10"/>
        <rFont val="宋体"/>
        <family val="0"/>
        <charset val="134"/>
      </rPr>
      <t xml:space="preserve">个附件）</t>
    </r>
  </si>
  <si>
    <t xml:space="preserve">2026-01-03 17:42:16</t>
  </si>
  <si>
    <t xml:space="preserve">2026-01-03 17:52:01</t>
  </si>
  <si>
    <t xml:space="preserve">2026-01-03 19:46:01</t>
  </si>
  <si>
    <t xml:space="preserve">焦女士</t>
  </si>
  <si>
    <r>
      <rPr>
        <sz val="10"/>
        <rFont val="宋体"/>
        <family val="0"/>
        <charset val="134"/>
      </rPr>
      <t xml:space="preserve">手机</t>
    </r>
    <r>
      <rPr>
        <sz val="10"/>
        <rFont val="Arial"/>
        <family val="2"/>
      </rPr>
      <t xml:space="preserve">,13466785896;</t>
    </r>
  </si>
  <si>
    <r>
      <rPr>
        <sz val="10"/>
        <rFont val="宋体"/>
        <family val="0"/>
        <charset val="134"/>
      </rPr>
      <t xml:space="preserve">市民反映，投诉北京市朝阳区公交车总站，地址：温榆河公园</t>
    </r>
    <r>
      <rPr>
        <sz val="10"/>
        <rFont val="Arial"/>
        <family val="2"/>
      </rPr>
      <t xml:space="preserve">21</t>
    </r>
    <r>
      <rPr>
        <sz val="10"/>
        <rFont val="宋体"/>
        <family val="0"/>
        <charset val="134"/>
      </rPr>
      <t xml:space="preserve">号门，自己想要借用洗手间，问了两次，对方不能对外借，自己走过去的，自己想要乘坐</t>
    </r>
    <r>
      <rPr>
        <sz val="10"/>
        <rFont val="Arial"/>
        <family val="2"/>
      </rPr>
      <t xml:space="preserve">857</t>
    </r>
    <r>
      <rPr>
        <sz val="10"/>
        <rFont val="宋体"/>
        <family val="0"/>
        <charset val="134"/>
      </rPr>
      <t xml:space="preserve">路公交车，并且自己询问</t>
    </r>
    <r>
      <rPr>
        <sz val="10"/>
        <rFont val="Arial"/>
        <family val="2"/>
      </rPr>
      <t xml:space="preserve">857</t>
    </r>
    <r>
      <rPr>
        <sz val="10"/>
        <rFont val="宋体"/>
        <family val="0"/>
        <charset val="134"/>
      </rPr>
      <t xml:space="preserve">几点发车，不能清晰的告诉自己，天气很冷，来电反映投诉北京市朝阳区公交车总站问题。安保基建</t>
    </r>
  </si>
  <si>
    <t xml:space="preserve">2026-01-10 23:59:59</t>
  </si>
  <si>
    <t xml:space="preserve">2026-01-08 08:59:59</t>
  </si>
  <si>
    <r>
      <rPr>
        <sz val="10"/>
        <rFont val="宋体"/>
        <family val="0"/>
        <charset val="134"/>
      </rPr>
      <t xml:space="preserve">单店分中心安保专业于</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4</t>
    </r>
    <r>
      <rPr>
        <sz val="10"/>
        <rFont val="宋体"/>
        <family val="0"/>
        <charset val="134"/>
      </rPr>
      <t xml:space="preserve">日上午</t>
    </r>
    <r>
      <rPr>
        <sz val="10"/>
        <rFont val="Arial"/>
        <family val="2"/>
      </rPr>
      <t xml:space="preserve">10</t>
    </r>
    <r>
      <rPr>
        <sz val="10"/>
        <rFont val="宋体"/>
        <family val="0"/>
        <charset val="134"/>
      </rPr>
      <t xml:space="preserve">点</t>
    </r>
    <r>
      <rPr>
        <sz val="10"/>
        <rFont val="Arial"/>
        <family val="2"/>
      </rPr>
      <t xml:space="preserve">55</t>
    </r>
    <r>
      <rPr>
        <sz val="10"/>
        <rFont val="宋体"/>
        <family val="0"/>
        <charset val="134"/>
      </rPr>
      <t xml:space="preserve">分与投诉人第一时间进行回复，跟投诉人说明事情原因，并告知并非工作人员故意不让其进入使用厕所，下次如果乘客在想上厕所可以登记进入，经过解释后，投诉人对此情况表示理解。</t>
    </r>
  </si>
  <si>
    <r>
      <rPr>
        <sz val="10"/>
        <rFont val="宋体"/>
        <family val="0"/>
        <charset val="134"/>
      </rPr>
      <t xml:space="preserve">单店分中心安保专业于</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4</t>
    </r>
    <r>
      <rPr>
        <sz val="10"/>
        <rFont val="宋体"/>
        <family val="0"/>
        <charset val="134"/>
      </rPr>
      <t xml:space="preserve">日上午</t>
    </r>
    <r>
      <rPr>
        <sz val="10"/>
        <rFont val="Arial"/>
        <family val="2"/>
      </rPr>
      <t xml:space="preserve">10</t>
    </r>
    <r>
      <rPr>
        <sz val="10"/>
        <rFont val="宋体"/>
        <family val="0"/>
        <charset val="134"/>
      </rPr>
      <t xml:space="preserve">点</t>
    </r>
    <r>
      <rPr>
        <sz val="10"/>
        <rFont val="Arial"/>
        <family val="2"/>
      </rPr>
      <t xml:space="preserve">55</t>
    </r>
    <r>
      <rPr>
        <sz val="10"/>
        <rFont val="宋体"/>
        <family val="0"/>
        <charset val="134"/>
      </rPr>
      <t xml:space="preserve">分与投诉人第一时间进行回复，跟投诉人说明事情原因，并告知并非工作人员故意不让其进入使用厕所，下次如果乘客在想上厕所可以登记进入，经过解释后，投诉人对此情况表示理解。通过此事件单店分中心安保专业第一时间对该场站警卫人员进行值守培训教育并说明如有乘客实在有厕所需求可以先登记再进入使用厕所，再次教育警卫人员如遇特殊情况第一时间通知班长，不能与外来人员发生冲突，说话时要礼貌用语注意措辞拒绝生冷硬。</t>
    </r>
  </si>
  <si>
    <t xml:space="preserve">通过此事件单店分中心安保专业第一时间对该场站警卫人员进行值守培训教育并说明如有乘客实在有厕所需求可以先登记再进入使用厕所，再次教育警卫人员如遇特殊情况第一时间通知班长，不能与外来人员发生冲突，说话时要礼貌用语注意措辞拒绝生冷硬。</t>
  </si>
  <si>
    <t xml:space="preserve">2026-01-03 17:39:30</t>
  </si>
  <si>
    <t xml:space="preserve">场站安保问题
（场站如厕）</t>
  </si>
  <si>
    <r>
      <rPr>
        <sz val="10"/>
        <rFont val="宋体"/>
        <family val="0"/>
        <charset val="134"/>
      </rPr>
      <t xml:space="preserve">热线</t>
    </r>
    <r>
      <rPr>
        <sz val="10"/>
        <rFont val="Arial"/>
        <family val="2"/>
      </rPr>
      <t xml:space="preserve">-260103-039044-2</t>
    </r>
    <r>
      <rPr>
        <sz val="10"/>
        <rFont val="宋体"/>
        <family val="0"/>
        <charset val="134"/>
      </rPr>
      <t xml:space="preserve">（</t>
    </r>
    <r>
      <rPr>
        <sz val="10"/>
        <rFont val="Arial"/>
        <family val="2"/>
      </rPr>
      <t xml:space="preserve">1</t>
    </r>
    <r>
      <rPr>
        <sz val="10"/>
        <rFont val="宋体"/>
        <family val="0"/>
        <charset val="134"/>
      </rPr>
      <t xml:space="preserve">个附件）</t>
    </r>
  </si>
  <si>
    <t xml:space="preserve">2026-01-03 19:46:02</t>
  </si>
  <si>
    <t xml:space="preserve">场站生活设施问题</t>
  </si>
  <si>
    <t xml:space="preserve">接到此投诉，我们非常重视，并立即核实情况。</t>
  </si>
  <si>
    <r>
      <rPr>
        <sz val="10"/>
        <rFont val="宋体"/>
        <family val="0"/>
        <charset val="134"/>
      </rPr>
      <t xml:space="preserve">分中心已经于</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4</t>
    </r>
    <r>
      <rPr>
        <sz val="10"/>
        <rFont val="宋体"/>
        <family val="0"/>
        <charset val="134"/>
      </rPr>
      <t xml:space="preserve">日，将处理结果告知了市民，办理人：左强，部门</t>
    </r>
    <r>
      <rPr>
        <sz val="10"/>
        <rFont val="Arial"/>
        <family val="2"/>
      </rPr>
      <t xml:space="preserve">:</t>
    </r>
    <r>
      <rPr>
        <sz val="10"/>
        <rFont val="宋体"/>
        <family val="0"/>
        <charset val="134"/>
      </rPr>
      <t xml:space="preserve">南湖分中心，职务：物管副主任。审核人：侯旭，物业管理中心机关，物管行政部，科员。</t>
    </r>
    <r>
      <rPr>
        <sz val="10"/>
        <rFont val="Arial"/>
        <family val="2"/>
      </rPr>
      <t xml:space="preserve">
</t>
    </r>
  </si>
  <si>
    <t xml:space="preserve">该场站是封闭式管理，非该场站职工是不能进入的，焦女士要求使用，在门口安保岗亭登记后是可以使用的。在态度上，我们今后一定要注意态度和文明用语。在答复中对市民道歉并安抚。</t>
  </si>
  <si>
    <t xml:space="preserve">在态度上，我们今后一定要注意态度和文明用语。</t>
  </si>
  <si>
    <r>
      <rPr>
        <sz val="10"/>
        <rFont val="宋体"/>
        <family val="0"/>
        <charset val="134"/>
      </rPr>
      <t xml:space="preserve">接到此投诉，我们非常重视，并立即核实情况。该场站是封闭式管理，非该场站职工是不能进入的，焦女士要求使用，在门口安保岗亭登记后是可以使用的。在态度上，我们今后一定要注意态度和文明用语。在答复中对市民道歉并安抚。分中心已经于</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4</t>
    </r>
    <r>
      <rPr>
        <sz val="10"/>
        <rFont val="宋体"/>
        <family val="0"/>
        <charset val="134"/>
      </rPr>
      <t xml:space="preserve">日，将处理结果告知了市民，办理人：左强，部门</t>
    </r>
    <r>
      <rPr>
        <sz val="10"/>
        <rFont val="Arial"/>
        <family val="2"/>
      </rPr>
      <t xml:space="preserve">:</t>
    </r>
    <r>
      <rPr>
        <sz val="10"/>
        <rFont val="宋体"/>
        <family val="0"/>
        <charset val="134"/>
      </rPr>
      <t xml:space="preserve">南湖分中心，职务：物管副主任。审核人：侯旭，物业管理中心机关，物管行政部，科员。</t>
    </r>
    <r>
      <rPr>
        <sz val="10"/>
        <rFont val="Arial"/>
        <family val="2"/>
      </rPr>
      <t xml:space="preserve">
</t>
    </r>
  </si>
  <si>
    <t xml:space="preserve">场站安保问题
（场站如厕）拆单</t>
  </si>
  <si>
    <r>
      <rPr>
        <sz val="10"/>
        <rFont val="宋体"/>
        <family val="0"/>
        <charset val="134"/>
      </rPr>
      <t xml:space="preserve">网络</t>
    </r>
    <r>
      <rPr>
        <sz val="10"/>
        <rFont val="Arial"/>
        <family val="2"/>
      </rPr>
      <t xml:space="preserve">-260103-048481-2</t>
    </r>
  </si>
  <si>
    <t xml:space="preserve">2026-01-03 22:03:30</t>
  </si>
  <si>
    <t xml:space="preserve">2026-01-03 22:13:29</t>
  </si>
  <si>
    <t xml:space="preserve">2026-01-04 09:36:32</t>
  </si>
  <si>
    <r>
      <rPr>
        <sz val="10"/>
        <rFont val="宋体"/>
        <family val="0"/>
        <charset val="134"/>
      </rPr>
      <t xml:space="preserve">工单来源：微信服务号，此工单内容为网民留言时填写的标题及原文。 </t>
    </r>
    <r>
      <rPr>
        <sz val="10"/>
        <rFont val="Arial"/>
        <family val="2"/>
      </rPr>
      <t xml:space="preserve">============================= </t>
    </r>
    <r>
      <rPr>
        <sz val="10"/>
        <rFont val="宋体"/>
        <family val="0"/>
        <charset val="134"/>
      </rPr>
      <t xml:space="preserve">留言标题： 公交动物园枢纽回复不满意。留言原文：公交动物园枢纽地下一层回复不满意。动物园分中心核实情况不正确，敷衍了事。强烈要求打开地铁与公交的换乘大厅的卷帘门。重新使用换乘大厅。原来从换乘大厅过马路，上楼坐公交都非常的方便。现在成了公交办公地点了。公交枢纽就是为了方便乘客使用的。设计的四通八达现在公交单位使用属于占用公共资源。公共设施是为人民方便服务的不是为了个别单位办公所用。要求上级领导核实情况，回复。市民填写的详细地址为：区、街道：海淀区甘家口街道详细地址：动物园公交枢纽安保基建</t>
    </r>
  </si>
  <si>
    <t xml:space="preserve">2026-01-06</t>
  </si>
  <si>
    <t xml:space="preserve">接到此投诉，我们非常重视，并立即核实。</t>
  </si>
  <si>
    <r>
      <rPr>
        <sz val="10"/>
        <rFont val="宋体"/>
        <family val="0"/>
        <charset val="134"/>
      </rPr>
      <t xml:space="preserve">因市民没有留下电话，所以无法对其进行反馈。办理人：杜伟，部门</t>
    </r>
    <r>
      <rPr>
        <sz val="10"/>
        <rFont val="Arial"/>
        <family val="2"/>
      </rPr>
      <t xml:space="preserve">:</t>
    </r>
    <r>
      <rPr>
        <sz val="10"/>
        <rFont val="宋体"/>
        <family val="0"/>
        <charset val="134"/>
      </rPr>
      <t xml:space="preserve">动物园分中心，职务：物管副主任。审核人：侯旭，物业管理中心机关，物管行政部，科员。</t>
    </r>
    <r>
      <rPr>
        <sz val="10"/>
        <rFont val="Arial"/>
        <family val="2"/>
      </rPr>
      <t xml:space="preserve">
</t>
    </r>
  </si>
  <si>
    <r>
      <rPr>
        <sz val="10"/>
        <rFont val="宋体"/>
        <family val="0"/>
        <charset val="134"/>
      </rPr>
      <t xml:space="preserve">经动物园分中心核实此情况，动物园公交枢纽的所有滚动扶梯已停用，并且枢纽地下公交</t>
    </r>
    <r>
      <rPr>
        <sz val="10"/>
        <rFont val="Arial"/>
        <family val="2"/>
      </rPr>
      <t xml:space="preserve">IC</t>
    </r>
    <r>
      <rPr>
        <sz val="10"/>
        <rFont val="宋体"/>
        <family val="0"/>
        <charset val="134"/>
      </rPr>
      <t xml:space="preserve">卡充值点已撤点多年，枢纽地上能满足公交与地铁的换乘，并且动物园公交枢纽场站地下空间现在是公交区域调度、公交电车客运分公司车队和公交物业动物园分中心的办公场所和公交职工食堂，为了确保办公区域安全，关闭卷帘门。通过此事件提醒动物园公交枢纽场站工作人员遇有乘客询问时耐心做好解释。由于诉求人未留联系姓名和联系电话，无法与市民反馈。</t>
    </r>
  </si>
  <si>
    <r>
      <rPr>
        <sz val="10"/>
        <rFont val="宋体"/>
        <family val="0"/>
        <charset val="134"/>
      </rPr>
      <t xml:space="preserve">接到此投诉，我们非常重视，并立即核实。经动物园分中心核实此情况，动物园公交枢纽的所有滚动扶梯已停用，并且枢纽地下公交</t>
    </r>
    <r>
      <rPr>
        <sz val="10"/>
        <rFont val="Arial"/>
        <family val="2"/>
      </rPr>
      <t xml:space="preserve">IC</t>
    </r>
    <r>
      <rPr>
        <sz val="10"/>
        <rFont val="宋体"/>
        <family val="0"/>
        <charset val="134"/>
      </rPr>
      <t xml:space="preserve">卡充值点已撤点多年，枢纽地上能满足公交与地铁的换乘，并且动物园公交枢纽场站地下空间现在是公交区域调度、公交电车客运分公司车队和公交物业动物园分中心的办公场所和公交职工食堂，为了确保办公区域安全，关闭卷帘门。通过此事件提醒动物园公交枢纽场站工作人员遇有乘客询问时耐心做好解释。由于诉求人未留联系姓名和联系电话，无法与市民反馈。因市民没有留下电话，所以无法对其进行反馈。办理人：杜伟，部门</t>
    </r>
    <r>
      <rPr>
        <sz val="10"/>
        <rFont val="Arial"/>
        <family val="2"/>
      </rPr>
      <t xml:space="preserve">:</t>
    </r>
    <r>
      <rPr>
        <sz val="10"/>
        <rFont val="宋体"/>
        <family val="0"/>
        <charset val="134"/>
      </rPr>
      <t xml:space="preserve">动物园分中心，职务：物管副主任。审核人：侯旭，物业管理中心机关，物管行政部，科员。</t>
    </r>
  </si>
  <si>
    <t xml:space="preserve">2025-12-31 16:12:24</t>
  </si>
  <si>
    <t xml:space="preserve">场站安保问题
（咨询换乘大厅启用）多次</t>
  </si>
  <si>
    <t xml:space="preserve">多次反映该问题</t>
  </si>
  <si>
    <r>
      <rPr>
        <sz val="10"/>
        <rFont val="宋体"/>
        <family val="0"/>
        <charset val="134"/>
      </rPr>
      <t xml:space="preserve">网络</t>
    </r>
    <r>
      <rPr>
        <sz val="10"/>
        <rFont val="Arial"/>
        <family val="2"/>
      </rPr>
      <t xml:space="preserve">-260103-048481-1</t>
    </r>
  </si>
  <si>
    <t xml:space="preserve">2026-01-05</t>
  </si>
  <si>
    <t xml:space="preserve">经动物园分中心再次调查核实此情况，动物园公交枢纽场站地下空间通往地铁方向的卷帘门外是通往北京市动物园的地下通道，该通道确实有个地铁口，但是地铁公司也已经将该地铁口的卷帘门关闭多年。该情况我们上级单位已知晓。</t>
  </si>
  <si>
    <t xml:space="preserve">由于诉求人未留联系姓名和联系电话，无法取得联系。处理人动物园分中心安保主任翟祺。</t>
  </si>
  <si>
    <t xml:space="preserve">经动物园分中心再次调查核实此情况，动物园公交枢纽场站地下空间通往地铁方向的卷帘门外是通往北京市动物园的地下通道，该通道确实有个地铁口，但是地铁公司也已经将该地铁口的卷帘门关闭多年。该情况我们上级单位已知晓。通过此事件提醒动物园公交枢纽场站工作人员遇有乘客询问时耐心做好解释。由于诉求人未留联系姓名和联系电话，无法取得联系。处理人动物园分中心安保主任翟祺。</t>
  </si>
  <si>
    <r>
      <rPr>
        <sz val="10"/>
        <rFont val="宋体"/>
        <family val="0"/>
        <charset val="134"/>
      </rPr>
      <t xml:space="preserve">热线</t>
    </r>
    <r>
      <rPr>
        <sz val="10"/>
        <rFont val="Arial"/>
        <family val="2"/>
      </rPr>
      <t xml:space="preserve">-260104-031911</t>
    </r>
    <r>
      <rPr>
        <sz val="10"/>
        <rFont val="宋体"/>
        <family val="0"/>
        <charset val="134"/>
      </rPr>
      <t xml:space="preserve">（</t>
    </r>
    <r>
      <rPr>
        <sz val="10"/>
        <rFont val="Arial"/>
        <family val="2"/>
      </rPr>
      <t xml:space="preserve">1</t>
    </r>
    <r>
      <rPr>
        <sz val="10"/>
        <rFont val="宋体"/>
        <family val="0"/>
        <charset val="134"/>
      </rPr>
      <t xml:space="preserve">个附件）</t>
    </r>
  </si>
  <si>
    <t xml:space="preserve">2026-01-04 13:38:36</t>
  </si>
  <si>
    <t xml:space="preserve">2026-01-04 13:44:57</t>
  </si>
  <si>
    <t xml:space="preserve">2026-01-04 13:46:02</t>
  </si>
  <si>
    <t xml:space="preserve">杨先生</t>
  </si>
  <si>
    <r>
      <rPr>
        <sz val="10"/>
        <rFont val="宋体"/>
        <family val="0"/>
        <charset val="134"/>
      </rPr>
      <t xml:space="preserve">手机</t>
    </r>
    <r>
      <rPr>
        <sz val="10"/>
        <rFont val="Arial"/>
        <family val="2"/>
      </rPr>
      <t xml:space="preserve">,13141327081;</t>
    </r>
  </si>
  <si>
    <t xml:space="preserve">市民反映，自己走到北京公交集团南湖公交场站，自己因为手机没电了自己没法做公交车回家，自己找门口的保安借用一下充电器，但是保安说公交公司有规定充电器不外借，而且自己觉得这个保安还神智不清，自己觉得这个保安酗酒，自己要求公交集团的领导进行调查，来电反映公交集团保安不借充电器问题。</t>
  </si>
  <si>
    <t xml:space="preserve">2026-01-11 23:59:59</t>
  </si>
  <si>
    <t xml:space="preserve">2026-01-09 08:59:59</t>
  </si>
  <si>
    <t xml:space="preserve">市民反映，自己走到北京公交集团南湖公交场站，自己因为手机没电了自己没法做公交车回家，自己找门口的保安借用一下充电器，但是保安说公交公司有规定充电器不外借，而且自己觉得这个保安还神智不清</t>
  </si>
  <si>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5</t>
    </r>
    <r>
      <rPr>
        <sz val="10"/>
        <rFont val="宋体"/>
        <family val="0"/>
        <charset val="134"/>
      </rPr>
      <t xml:space="preserve">日，</t>
    </r>
    <r>
      <rPr>
        <sz val="10"/>
        <rFont val="Arial"/>
        <family val="2"/>
      </rPr>
      <t xml:space="preserve">9</t>
    </r>
    <r>
      <rPr>
        <sz val="10"/>
        <rFont val="宋体"/>
        <family val="0"/>
        <charset val="134"/>
      </rPr>
      <t xml:space="preserve">点</t>
    </r>
    <r>
      <rPr>
        <sz val="10"/>
        <rFont val="Arial"/>
        <family val="2"/>
      </rPr>
      <t xml:space="preserve">04</t>
    </r>
    <r>
      <rPr>
        <sz val="10"/>
        <rFont val="宋体"/>
        <family val="0"/>
        <charset val="134"/>
      </rPr>
      <t xml:space="preserve">分，分中心安保主任与投诉人员进行沟通，了解情况后，并解释清楚。对保安员进行叮嘱，教育。私人物品在方便、可行、安全的前提下，适当的提供帮助。</t>
    </r>
  </si>
  <si>
    <t xml:space="preserve">市民反映，自己走到北京公交集团南湖公交场站，自己因为手机没电了自己没法做公交车回家，自己找门口的保安借用一下充电器，但是保安说公交公司有规定充电器不外借。经分中心核实后，与市民沟通，并解释清楚情况。</t>
  </si>
  <si>
    <r>
      <rPr>
        <sz val="10"/>
        <rFont val="宋体"/>
        <family val="0"/>
        <charset val="134"/>
      </rPr>
      <t xml:space="preserve">市民反映，自己走到北京公交集团南湖公交场站，自己因为手机没电了自己没法做公交车回家，自己找门口的保安借用一下充电器，但是保安说公交公司有规定充电器不外借，而且自己觉得这个保安还神智不清。</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5</t>
    </r>
    <r>
      <rPr>
        <sz val="10"/>
        <rFont val="宋体"/>
        <family val="0"/>
        <charset val="134"/>
      </rPr>
      <t xml:space="preserve">日，</t>
    </r>
    <r>
      <rPr>
        <sz val="10"/>
        <rFont val="Arial"/>
        <family val="2"/>
      </rPr>
      <t xml:space="preserve">9</t>
    </r>
    <r>
      <rPr>
        <sz val="10"/>
        <rFont val="宋体"/>
        <family val="0"/>
        <charset val="134"/>
      </rPr>
      <t xml:space="preserve">点</t>
    </r>
    <r>
      <rPr>
        <sz val="10"/>
        <rFont val="Arial"/>
        <family val="2"/>
      </rPr>
      <t xml:space="preserve">04</t>
    </r>
    <r>
      <rPr>
        <sz val="10"/>
        <rFont val="宋体"/>
        <family val="0"/>
        <charset val="134"/>
      </rPr>
      <t xml:space="preserve">分，分中心安保主任与投诉人员进行沟通，了解情况后，并解释清楚。对保安员进行叮嘱，教育。私人物品在方便、可行、安全的前提下，适当的提供帮助。</t>
    </r>
  </si>
  <si>
    <t xml:space="preserve">2026-01-04 13:25:32</t>
  </si>
  <si>
    <t xml:space="preserve">场站安保问题</t>
  </si>
  <si>
    <r>
      <rPr>
        <sz val="10"/>
        <rFont val="宋体"/>
        <family val="0"/>
        <charset val="134"/>
      </rPr>
      <t xml:space="preserve">热线</t>
    </r>
    <r>
      <rPr>
        <sz val="10"/>
        <rFont val="Arial"/>
        <family val="2"/>
      </rPr>
      <t xml:space="preserve">-260104-041011-2</t>
    </r>
    <r>
      <rPr>
        <sz val="10"/>
        <rFont val="宋体"/>
        <family val="0"/>
        <charset val="134"/>
      </rPr>
      <t xml:space="preserve">（</t>
    </r>
    <r>
      <rPr>
        <sz val="10"/>
        <rFont val="Arial"/>
        <family val="2"/>
      </rPr>
      <t xml:space="preserve">1</t>
    </r>
    <r>
      <rPr>
        <sz val="10"/>
        <rFont val="宋体"/>
        <family val="0"/>
        <charset val="134"/>
      </rPr>
      <t xml:space="preserve">个附件）</t>
    </r>
  </si>
  <si>
    <t xml:space="preserve">2026-01-04 14:57:18</t>
  </si>
  <si>
    <t xml:space="preserve">2026-01-04 15:04:43</t>
  </si>
  <si>
    <t xml:space="preserve">2026-01-04 15:11:30</t>
  </si>
  <si>
    <t xml:space="preserve">周女士</t>
  </si>
  <si>
    <r>
      <rPr>
        <sz val="10"/>
        <rFont val="宋体"/>
        <family val="0"/>
        <charset val="134"/>
      </rPr>
      <t xml:space="preserve">手机</t>
    </r>
    <r>
      <rPr>
        <sz val="10"/>
        <rFont val="Arial"/>
        <family val="2"/>
      </rPr>
      <t xml:space="preserve">,15810392696;</t>
    </r>
  </si>
  <si>
    <r>
      <rPr>
        <sz val="10"/>
        <rFont val="宋体"/>
        <family val="0"/>
        <charset val="134"/>
      </rPr>
      <t xml:space="preserve">市民反映，在丰台区玉泉营街道</t>
    </r>
    <r>
      <rPr>
        <sz val="10"/>
        <rFont val="Arial"/>
        <family val="2"/>
      </rPr>
      <t xml:space="preserve">300</t>
    </r>
    <r>
      <rPr>
        <sz val="10"/>
        <rFont val="宋体"/>
        <family val="0"/>
        <charset val="134"/>
      </rPr>
      <t xml:space="preserve">内快总站草桥公交站，附近没有公共卫生间，市民无法正常上厕所，市民听说在北京公共交通控股（集团）有限公司客一分公司场站内有卫生间，不知道外部人员是否可以使用，市民表示附近没有公共卫生间，来电反映核实北京公共交通控股（集团）有限公司客一分公司场站内卫生间外部人员是否可以使用。客一基建 鸿运承安保</t>
    </r>
  </si>
  <si>
    <t xml:space="preserve">经我单位方庄分中心核实此情况，与来电人所述的情况存在出入。为更好的服务群众，公交场站内的卫生间是允许群众使用的，但是为场站安全角度出发，群众如果需要进入公交场站，需要在门岗处登记事由和联系方式。</t>
  </si>
  <si>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5</t>
    </r>
    <r>
      <rPr>
        <sz val="10"/>
        <rFont val="宋体"/>
        <family val="0"/>
        <charset val="134"/>
      </rPr>
      <t xml:space="preserve">日</t>
    </r>
    <r>
      <rPr>
        <sz val="10"/>
        <rFont val="Arial"/>
        <family val="2"/>
      </rPr>
      <t xml:space="preserve">9</t>
    </r>
    <r>
      <rPr>
        <sz val="10"/>
        <rFont val="宋体"/>
        <family val="0"/>
        <charset val="134"/>
      </rPr>
      <t xml:space="preserve">点</t>
    </r>
    <r>
      <rPr>
        <sz val="10"/>
        <rFont val="Arial"/>
        <family val="2"/>
      </rPr>
      <t xml:space="preserve">39</t>
    </r>
    <r>
      <rPr>
        <sz val="10"/>
        <rFont val="宋体"/>
        <family val="0"/>
        <charset val="134"/>
      </rPr>
      <t xml:space="preserve">分，由我单位方庄分中心安保主任张涛与来电人进行电话沟通，向来电人讲明情况，来电人表示知晓。</t>
    </r>
  </si>
  <si>
    <t xml:space="preserve">为更好的服务群众，公交场站内的卫生间是允许群众使用的，但是为场站安全角度出发，群众如果需要进入公交场站，需要在门岗处登记事由和联系方式。</t>
  </si>
  <si>
    <r>
      <rPr>
        <sz val="10"/>
        <rFont val="宋体"/>
        <family val="0"/>
        <charset val="134"/>
      </rPr>
      <t xml:space="preserve">经我单位方庄分中心核实此情况，与来电人所述的情况存在出入。为更好的服务群众，公交场站内的卫生间是允许群众使用的，但是为场站安全角度出发，群众如果需要进入公交场站，需要在门岗处登记事由和联系方式。</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5</t>
    </r>
    <r>
      <rPr>
        <sz val="10"/>
        <rFont val="宋体"/>
        <family val="0"/>
        <charset val="134"/>
      </rPr>
      <t xml:space="preserve">日</t>
    </r>
    <r>
      <rPr>
        <sz val="10"/>
        <rFont val="Arial"/>
        <family val="2"/>
      </rPr>
      <t xml:space="preserve">9</t>
    </r>
    <r>
      <rPr>
        <sz val="10"/>
        <rFont val="宋体"/>
        <family val="0"/>
        <charset val="134"/>
      </rPr>
      <t xml:space="preserve">点</t>
    </r>
    <r>
      <rPr>
        <sz val="10"/>
        <rFont val="Arial"/>
        <family val="2"/>
      </rPr>
      <t xml:space="preserve">39</t>
    </r>
    <r>
      <rPr>
        <sz val="10"/>
        <rFont val="宋体"/>
        <family val="0"/>
        <charset val="134"/>
      </rPr>
      <t xml:space="preserve">分，由我单位方庄分中心安保主任张涛与来电人进行电话沟通，向来电人讲明情况，来电人表示知晓。</t>
    </r>
  </si>
  <si>
    <t xml:space="preserve">2026-01-04 14:53:23</t>
  </si>
  <si>
    <t xml:space="preserve">公共厕所</t>
  </si>
  <si>
    <r>
      <rPr>
        <sz val="10"/>
        <rFont val="宋体"/>
        <family val="0"/>
        <charset val="134"/>
      </rPr>
      <t xml:space="preserve">热线</t>
    </r>
    <r>
      <rPr>
        <sz val="10"/>
        <rFont val="Arial"/>
        <family val="2"/>
      </rPr>
      <t xml:space="preserve">-260104-013011-1</t>
    </r>
    <r>
      <rPr>
        <sz val="10"/>
        <rFont val="宋体"/>
        <family val="0"/>
        <charset val="134"/>
      </rPr>
      <t xml:space="preserve">（</t>
    </r>
    <r>
      <rPr>
        <sz val="10"/>
        <rFont val="Arial"/>
        <family val="2"/>
      </rPr>
      <t xml:space="preserve">1</t>
    </r>
    <r>
      <rPr>
        <sz val="10"/>
        <rFont val="宋体"/>
        <family val="0"/>
        <charset val="134"/>
      </rPr>
      <t xml:space="preserve">个附件）</t>
    </r>
  </si>
  <si>
    <t xml:space="preserve">2026-01-04 15:17:10</t>
  </si>
  <si>
    <t xml:space="preserve">2026-01-04 15:21:13</t>
  </si>
  <si>
    <t xml:space="preserve">2026-01-04 15:33:54</t>
  </si>
  <si>
    <t xml:space="preserve">马先生</t>
  </si>
  <si>
    <r>
      <rPr>
        <sz val="10"/>
        <rFont val="宋体"/>
        <family val="0"/>
        <charset val="134"/>
      </rPr>
      <t xml:space="preserve">手机</t>
    </r>
    <r>
      <rPr>
        <sz val="10"/>
        <rFont val="Arial"/>
        <family val="2"/>
      </rPr>
      <t xml:space="preserve">,18612578380;</t>
    </r>
  </si>
  <si>
    <r>
      <rPr>
        <sz val="10"/>
        <rFont val="宋体"/>
        <family val="0"/>
        <charset val="134"/>
      </rPr>
      <t xml:space="preserve">市民举报，延庆区延庆停保中心场站，市民称该场站消防操作员人手不够，按理来讲应该有</t>
    </r>
    <r>
      <rPr>
        <sz val="10"/>
        <rFont val="Arial"/>
        <family val="2"/>
      </rPr>
      <t xml:space="preserve">10</t>
    </r>
    <r>
      <rPr>
        <sz val="10"/>
        <rFont val="宋体"/>
        <family val="0"/>
        <charset val="134"/>
      </rPr>
      <t xml:space="preserve">多人，但是只配备了</t>
    </r>
    <r>
      <rPr>
        <sz val="10"/>
        <rFont val="Arial"/>
        <family val="2"/>
      </rPr>
      <t xml:space="preserve">3</t>
    </r>
    <r>
      <rPr>
        <sz val="10"/>
        <rFont val="宋体"/>
        <family val="0"/>
        <charset val="134"/>
      </rPr>
      <t xml:space="preserve">个人，把这方面活交给厨师做，然后还不给这方面的工钱，并且消防隐患特别大，要求整改以及支付这方面工资，希望相关工作人员尽快帮助核实或帮助解决，来电反映延庆区延庆停保中心场站消防操作员人手不够问题。注：市民同时反映拖欠工资问题，已建新工单，详见热线</t>
    </r>
    <r>
      <rPr>
        <sz val="10"/>
        <rFont val="Arial"/>
        <family val="2"/>
      </rPr>
      <t xml:space="preserve">-260104-013562</t>
    </r>
    <r>
      <rPr>
        <sz val="10"/>
        <rFont val="宋体"/>
        <family val="0"/>
        <charset val="134"/>
      </rPr>
      <t xml:space="preserve">工单流转：延庆区分中心退回：区交通局</t>
    </r>
    <r>
      <rPr>
        <sz val="10"/>
        <rFont val="Arial"/>
        <family val="2"/>
      </rPr>
      <t xml:space="preserve">:1</t>
    </r>
    <r>
      <rPr>
        <sz val="10"/>
        <rFont val="宋体"/>
        <family val="0"/>
        <charset val="134"/>
      </rPr>
      <t xml:space="preserve">月</t>
    </r>
    <r>
      <rPr>
        <sz val="10"/>
        <rFont val="Arial"/>
        <family val="2"/>
      </rPr>
      <t xml:space="preserve">4</t>
    </r>
    <r>
      <rPr>
        <sz val="10"/>
        <rFont val="宋体"/>
        <family val="0"/>
        <charset val="134"/>
      </rPr>
      <t xml:space="preserve">日，我单位接收停保中心场站消防操作人手不够问题工单，经核实，反映人为公交集团第八客运分公司公交场站第三方外聘人员，公交公司指派物业公司负责站区内消防工作，物业公司因人手不够为由，又要求第三方外聘人员协助处理相关消防工作，且没有任何工资，涉及公交集团检查时，还需承担相关责任，此问题已超出我局职责范围，建议退单至公交集团，由公交集团客八分公司答复  安保人力</t>
    </r>
  </si>
  <si>
    <t xml:space="preserve">安保监查</t>
  </si>
  <si>
    <t xml:space="preserve">接到投诉后，我分中心由安保副主任王鹏对场站进行核实，情况不属实。 河滩分中心安保副主任王鹏与马先生解释，因停保中心食堂为外包食堂，马先生为外协人员，工资应由外包单位支付，与物业无关。并且停保中心场站消防操作员人手齐全。马先生表示消防操作员人手不够的情况是自己记错了，外包单位也未对马先生有工资拖欠。因此，马先生反映情况不属实。</t>
  </si>
  <si>
    <r>
      <rPr>
        <sz val="10"/>
        <rFont val="宋体"/>
        <family val="0"/>
        <charset val="134"/>
      </rPr>
      <t xml:space="preserve">我分中心于</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5</t>
    </r>
    <r>
      <rPr>
        <sz val="10"/>
        <rFont val="宋体"/>
        <family val="0"/>
        <charset val="134"/>
      </rPr>
      <t xml:space="preserve">日</t>
    </r>
    <r>
      <rPr>
        <sz val="10"/>
        <rFont val="Arial"/>
        <family val="2"/>
      </rPr>
      <t xml:space="preserve">16</t>
    </r>
    <r>
      <rPr>
        <sz val="10"/>
        <rFont val="宋体"/>
        <family val="0"/>
        <charset val="134"/>
      </rPr>
      <t xml:space="preserve">时</t>
    </r>
    <r>
      <rPr>
        <sz val="10"/>
        <rFont val="Arial"/>
        <family val="2"/>
      </rPr>
      <t xml:space="preserve">40</t>
    </r>
    <r>
      <rPr>
        <sz val="10"/>
        <rFont val="宋体"/>
        <family val="0"/>
        <charset val="134"/>
      </rPr>
      <t xml:space="preserve">分由鸿运承物业管理中心河滩分中心安保副主任王鹏与投诉人进行电话回访。河滩分中心核实情况后，对投诉人进行回复，跟投诉人说明事情原因，投诉人表示未发生投诉的相关情况，因此，该情况不属实。处理人：河滩分中心安保副主任王鹏</t>
    </r>
  </si>
  <si>
    <t xml:space="preserve">分中心领导对对外包单位进行叮嘱教育，加强人员管理，做好选人用人筛选，并配合分中心做好各项工作。</t>
  </si>
  <si>
    <r>
      <rPr>
        <sz val="10"/>
        <rFont val="宋体"/>
        <family val="0"/>
        <charset val="134"/>
      </rPr>
      <t xml:space="preserve">停保中心与外包单位签订的合同于</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25</t>
    </r>
    <r>
      <rPr>
        <sz val="10"/>
        <rFont val="宋体"/>
        <family val="0"/>
        <charset val="134"/>
      </rPr>
      <t xml:space="preserve">日到期，分中心叮嘱外包单位应尽职尽责履行相关责任，配合分中心完成各项工作，避免懈怠。</t>
    </r>
  </si>
  <si>
    <t xml:space="preserve">我分中心主管人员和场站班组长进行督查，落实场站工作。</t>
  </si>
  <si>
    <t xml:space="preserve">接到投诉后，我分中心由安保副主任王鹏对该情况进行核实，情况不属实。 因停保中心食堂为外包食堂，马先生为外协人员，工资应由外包单位支付，与物业无关。并且停保中心场站消防操作员人手齐全。马先生表示消防操作员人手不够的情况是自己记错了，外包单位也未对马先生有工资拖欠。</t>
  </si>
  <si>
    <t xml:space="preserve">2026-01-04 09:59:21</t>
  </si>
  <si>
    <t xml:space="preserve">消防安全违法行为</t>
  </si>
  <si>
    <t xml:space="preserve">劳动人员调配及薪酬（选聘消防操作员）</t>
  </si>
  <si>
    <r>
      <rPr>
        <sz val="11"/>
        <color rgb="FF000000"/>
        <rFont val="宋体"/>
        <family val="0"/>
        <charset val="134"/>
      </rPr>
      <t xml:space="preserve">七有五性</t>
    </r>
    <r>
      <rPr>
        <sz val="11"/>
        <color rgb="FF000000"/>
        <rFont val="宋体"/>
        <family val="0"/>
      </rPr>
      <t xml:space="preserve">,</t>
    </r>
    <r>
      <rPr>
        <sz val="11"/>
        <color rgb="FF000000"/>
        <rFont val="宋体"/>
        <family val="0"/>
        <charset val="134"/>
      </rPr>
      <t xml:space="preserve">安全性</t>
    </r>
  </si>
  <si>
    <r>
      <rPr>
        <sz val="10"/>
        <rFont val="宋体"/>
        <family val="0"/>
        <charset val="134"/>
      </rPr>
      <t xml:space="preserve">热线</t>
    </r>
    <r>
      <rPr>
        <sz val="10"/>
        <rFont val="Arial"/>
        <family val="2"/>
      </rPr>
      <t xml:space="preserve">-260105-038505-2</t>
    </r>
    <r>
      <rPr>
        <sz val="10"/>
        <rFont val="宋体"/>
        <family val="0"/>
      </rPr>
      <t xml:space="preserve">（</t>
    </r>
    <r>
      <rPr>
        <sz val="10"/>
        <rFont val="Arial"/>
        <family val="2"/>
      </rPr>
      <t xml:space="preserve">1</t>
    </r>
    <r>
      <rPr>
        <sz val="10"/>
        <rFont val="宋体"/>
        <family val="0"/>
      </rPr>
      <t xml:space="preserve">个附件）</t>
    </r>
  </si>
  <si>
    <t xml:space="preserve">2026-01-05 14:24:52</t>
  </si>
  <si>
    <t xml:space="preserve">2026-01-05 14:36:43</t>
  </si>
  <si>
    <t xml:space="preserve">2026-01-05 14:37:46</t>
  </si>
  <si>
    <t xml:space="preserve">张先生</t>
  </si>
  <si>
    <r>
      <rPr>
        <sz val="10"/>
        <rFont val="宋体"/>
        <family val="0"/>
        <charset val="134"/>
      </rPr>
      <t xml:space="preserve">手机</t>
    </r>
    <r>
      <rPr>
        <sz val="10"/>
        <rFont val="Arial"/>
        <family val="2"/>
      </rPr>
      <t xml:space="preserve">,17600538295;</t>
    </r>
  </si>
  <si>
    <r>
      <rPr>
        <sz val="10"/>
        <rFont val="宋体"/>
        <family val="0"/>
        <charset val="134"/>
      </rPr>
      <t xml:space="preserve">市民表扬，</t>
    </r>
    <r>
      <rPr>
        <sz val="10"/>
        <rFont val="Arial"/>
        <family val="2"/>
      </rPr>
      <t xml:space="preserve">352</t>
    </r>
    <r>
      <rPr>
        <sz val="10"/>
        <rFont val="宋体"/>
        <family val="0"/>
        <charset val="134"/>
      </rPr>
      <t xml:space="preserve">路司机，车号</t>
    </r>
    <r>
      <rPr>
        <sz val="10"/>
        <rFont val="Arial"/>
        <family val="2"/>
      </rPr>
      <t xml:space="preserve">3644480</t>
    </r>
    <r>
      <rPr>
        <sz val="10"/>
        <rFont val="宋体"/>
        <family val="0"/>
        <charset val="134"/>
      </rPr>
      <t xml:space="preserve">，在</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月日</t>
    </r>
    <r>
      <rPr>
        <sz val="10"/>
        <rFont val="Arial"/>
        <family val="2"/>
      </rPr>
      <t xml:space="preserve">13</t>
    </r>
    <r>
      <rPr>
        <sz val="10"/>
        <rFont val="宋体"/>
        <family val="0"/>
        <charset val="134"/>
      </rPr>
      <t xml:space="preserve">点</t>
    </r>
    <r>
      <rPr>
        <sz val="10"/>
        <rFont val="Arial"/>
        <family val="2"/>
      </rPr>
      <t xml:space="preserve">40</t>
    </r>
    <r>
      <rPr>
        <sz val="10"/>
        <rFont val="宋体"/>
        <family val="0"/>
        <charset val="134"/>
      </rPr>
      <t xml:space="preserve">分，市民称朝阳法院第二执行庭上车，到分钟寺下车，司机帮助老弱病残找座位，并且车内干净卫生，要求车队回复（已作出解释）。来电表扬公交司机的问题。客三物业</t>
    </r>
  </si>
  <si>
    <t xml:space="preserve">车厢服务意识方面表扬</t>
  </si>
  <si>
    <t xml:space="preserve">执行规范</t>
  </si>
  <si>
    <t xml:space="preserve">2026-01-10 08:59:59</t>
  </si>
  <si>
    <r>
      <rPr>
        <sz val="10"/>
        <rFont val="宋体"/>
        <family val="0"/>
        <charset val="134"/>
      </rPr>
      <t xml:space="preserve">您好，关于您表扬</t>
    </r>
    <r>
      <rPr>
        <sz val="10"/>
        <rFont val="Arial"/>
        <family val="2"/>
      </rPr>
      <t xml:space="preserve">352</t>
    </r>
    <r>
      <rPr>
        <sz val="10"/>
        <rFont val="宋体"/>
        <family val="0"/>
        <charset val="134"/>
      </rPr>
      <t xml:space="preserve">路</t>
    </r>
    <r>
      <rPr>
        <sz val="10"/>
        <rFont val="Arial"/>
        <family val="2"/>
      </rPr>
      <t xml:space="preserve">3644480</t>
    </r>
    <r>
      <rPr>
        <sz val="10"/>
        <rFont val="宋体"/>
        <family val="0"/>
        <charset val="134"/>
      </rPr>
      <t xml:space="preserve">号车，车内干净卫生派单的办理情况，鸿运承物业管理中心明月湾分中心现对您回复如下：</t>
    </r>
  </si>
  <si>
    <r>
      <rPr>
        <sz val="10"/>
        <rFont val="宋体"/>
        <family val="0"/>
        <charset val="134"/>
      </rPr>
      <t xml:space="preserve">我分中心于</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5</t>
    </r>
    <r>
      <rPr>
        <sz val="10"/>
        <rFont val="宋体"/>
        <family val="0"/>
        <charset val="134"/>
      </rPr>
      <t xml:space="preserve">日下午</t>
    </r>
    <r>
      <rPr>
        <sz val="10"/>
        <rFont val="Arial"/>
        <family val="2"/>
      </rPr>
      <t xml:space="preserve">15</t>
    </r>
    <r>
      <rPr>
        <sz val="10"/>
        <rFont val="宋体"/>
        <family val="0"/>
        <charset val="134"/>
      </rPr>
      <t xml:space="preserve">点</t>
    </r>
    <r>
      <rPr>
        <sz val="10"/>
        <rFont val="Arial"/>
        <family val="2"/>
      </rPr>
      <t xml:space="preserve">20</t>
    </r>
    <r>
      <rPr>
        <sz val="10"/>
        <rFont val="宋体"/>
        <family val="0"/>
        <charset val="134"/>
      </rPr>
      <t xml:space="preserve">分对您进行电话回复。办理人：吴岩；部门：鸿运承物业管理中心明月湾分中心；职务：物管副主任。审核人：郑楠；部门：鸿运承物业管理中心物管行政部；职务：物管员。</t>
    </r>
  </si>
  <si>
    <r>
      <rPr>
        <sz val="10"/>
        <rFont val="宋体"/>
        <family val="0"/>
        <charset val="134"/>
      </rPr>
      <t xml:space="preserve">感谢您对</t>
    </r>
    <r>
      <rPr>
        <sz val="10"/>
        <rFont val="Arial"/>
        <family val="2"/>
      </rPr>
      <t xml:space="preserve">352</t>
    </r>
    <r>
      <rPr>
        <sz val="10"/>
        <rFont val="宋体"/>
        <family val="0"/>
        <charset val="134"/>
      </rPr>
      <t xml:space="preserve">路公交车卫生的认可，</t>
    </r>
    <r>
      <rPr>
        <sz val="10"/>
        <rFont val="Arial"/>
        <family val="2"/>
      </rPr>
      <t xml:space="preserve">352</t>
    </r>
    <r>
      <rPr>
        <sz val="10"/>
        <rFont val="宋体"/>
        <family val="0"/>
        <charset val="134"/>
      </rPr>
      <t xml:space="preserve">路公交车我们在旧宫科技路场站进行洗车服务，我们将</t>
    </r>
    <r>
      <rPr>
        <sz val="10"/>
        <rFont val="Arial"/>
        <family val="2"/>
      </rPr>
      <t xml:space="preserve">352</t>
    </r>
    <r>
      <rPr>
        <sz val="10"/>
        <rFont val="宋体"/>
        <family val="0"/>
        <charset val="134"/>
      </rPr>
      <t xml:space="preserve">路的刷车保洁员进行口头表扬，同时将保洁员这种工作精神在全分中心范围内进行宣传，我们今后也将以良好的工作作风服务于一线及市民，确保运营车辆卫生干净整洁，体现物业良好的服务意识。</t>
    </r>
  </si>
  <si>
    <t xml:space="preserve">我们场站班组长再次与本条线路的保洁人员进行了沟通，要把好的经验和方法保持下去，日常的清洁与维护至关重要，日常工作中仍需要加强出场车辆卫生需符合清洁标准。</t>
  </si>
  <si>
    <t xml:space="preserve">我们定期召开车辆保洁专题会议，开展车辆卫生专项检查，日常工作中我们加大巡检力度，强化制度建设，不断提高管理水平。</t>
  </si>
  <si>
    <r>
      <rPr>
        <sz val="10"/>
        <rFont val="宋体"/>
        <family val="0"/>
        <charset val="134"/>
      </rPr>
      <t xml:space="preserve">您好，关于您表扬</t>
    </r>
    <r>
      <rPr>
        <sz val="10"/>
        <rFont val="Arial"/>
        <family val="2"/>
      </rPr>
      <t xml:space="preserve">352</t>
    </r>
    <r>
      <rPr>
        <sz val="10"/>
        <rFont val="宋体"/>
        <family val="0"/>
        <charset val="134"/>
      </rPr>
      <t xml:space="preserve">路</t>
    </r>
    <r>
      <rPr>
        <sz val="10"/>
        <rFont val="Arial"/>
        <family val="2"/>
      </rPr>
      <t xml:space="preserve">3644480</t>
    </r>
    <r>
      <rPr>
        <sz val="10"/>
        <rFont val="宋体"/>
        <family val="0"/>
        <charset val="134"/>
      </rPr>
      <t xml:space="preserve">号车，车内干净卫生派单的办理情况，鸿运承物业管理中心明月湾分中心现对您回复如下：感谢您对</t>
    </r>
    <r>
      <rPr>
        <sz val="10"/>
        <rFont val="Arial"/>
        <family val="2"/>
      </rPr>
      <t xml:space="preserve">352</t>
    </r>
    <r>
      <rPr>
        <sz val="10"/>
        <rFont val="宋体"/>
        <family val="0"/>
        <charset val="134"/>
      </rPr>
      <t xml:space="preserve">路公交车卫生的认可，</t>
    </r>
    <r>
      <rPr>
        <sz val="10"/>
        <rFont val="Arial"/>
        <family val="2"/>
      </rPr>
      <t xml:space="preserve">352</t>
    </r>
    <r>
      <rPr>
        <sz val="10"/>
        <rFont val="宋体"/>
        <family val="0"/>
        <charset val="134"/>
      </rPr>
      <t xml:space="preserve">路公交车我们在旧宫科技路场站进行洗车服务，我们将</t>
    </r>
    <r>
      <rPr>
        <sz val="10"/>
        <rFont val="Arial"/>
        <family val="2"/>
      </rPr>
      <t xml:space="preserve">352</t>
    </r>
    <r>
      <rPr>
        <sz val="10"/>
        <rFont val="宋体"/>
        <family val="0"/>
        <charset val="134"/>
      </rPr>
      <t xml:space="preserve">路的刷车保洁员进行口头表扬，同时将保洁员这种工作精神在全分中心范围内进行宣传，我们今后也将以良好的工作作风服务于一线及市民，确保运营车辆卫生干净整洁，体现物业良好的服务意识。我们定期召开车辆保洁专题会议，开展车辆卫生专项检查，日常工作中我们加大巡检力度，强化制度建设，不断提高管理水平。我分中心于</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5</t>
    </r>
    <r>
      <rPr>
        <sz val="10"/>
        <rFont val="宋体"/>
        <family val="0"/>
        <charset val="134"/>
      </rPr>
      <t xml:space="preserve">日下午</t>
    </r>
    <r>
      <rPr>
        <sz val="10"/>
        <rFont val="Arial"/>
        <family val="2"/>
      </rPr>
      <t xml:space="preserve">15</t>
    </r>
    <r>
      <rPr>
        <sz val="10"/>
        <rFont val="宋体"/>
        <family val="0"/>
        <charset val="134"/>
      </rPr>
      <t xml:space="preserve">点</t>
    </r>
    <r>
      <rPr>
        <sz val="10"/>
        <rFont val="Arial"/>
        <family val="2"/>
      </rPr>
      <t xml:space="preserve">20</t>
    </r>
    <r>
      <rPr>
        <sz val="10"/>
        <rFont val="宋体"/>
        <family val="0"/>
        <charset val="134"/>
      </rPr>
      <t xml:space="preserve">分对您进行电话回复。我们场站班组长再次与本条线路的保洁人员进行了沟通，要把好的经验和方法保持下去，日常的清洁与维护至关重要，日常工作中仍需要加强出场车辆卫生需符合清洁标准。欢迎您随时对我们的工作进行监督，我们将继续努力，为您提供一个舒适、整洁的乘车及出行环境，感谢您对我们工作的认可。</t>
    </r>
  </si>
  <si>
    <t xml:space="preserve">2026-01-05 14:04:12</t>
  </si>
  <si>
    <t xml:space="preserve">服务态度</t>
  </si>
  <si>
    <t xml:space="preserve">表扬车辆卫生</t>
  </si>
  <si>
    <r>
      <rPr>
        <sz val="10"/>
        <rFont val="宋体"/>
        <family val="0"/>
        <charset val="134"/>
      </rPr>
      <t xml:space="preserve">热线</t>
    </r>
    <r>
      <rPr>
        <sz val="10"/>
        <rFont val="Arial"/>
        <family val="2"/>
      </rPr>
      <t xml:space="preserve">-260105-071626</t>
    </r>
    <r>
      <rPr>
        <sz val="10"/>
        <rFont val="宋体"/>
        <family val="0"/>
        <charset val="134"/>
      </rPr>
      <t xml:space="preserve">（</t>
    </r>
    <r>
      <rPr>
        <sz val="10"/>
        <rFont val="Arial"/>
        <family val="2"/>
      </rPr>
      <t xml:space="preserve">1</t>
    </r>
    <r>
      <rPr>
        <sz val="10"/>
        <rFont val="宋体"/>
        <family val="0"/>
        <charset val="134"/>
      </rPr>
      <t xml:space="preserve">个附件）</t>
    </r>
  </si>
  <si>
    <t xml:space="preserve">2026-01-05 21:20:04</t>
  </si>
  <si>
    <t xml:space="preserve">2026-01-05 21:36:42</t>
  </si>
  <si>
    <t xml:space="preserve">2026-01-06 10:46:38</t>
  </si>
  <si>
    <t xml:space="preserve">董女士</t>
  </si>
  <si>
    <r>
      <rPr>
        <sz val="10"/>
        <rFont val="宋体"/>
        <family val="0"/>
        <charset val="134"/>
      </rPr>
      <t xml:space="preserve">手机</t>
    </r>
    <r>
      <rPr>
        <sz val="10"/>
        <rFont val="Arial"/>
        <family val="2"/>
      </rPr>
      <t xml:space="preserve">,15176270680;</t>
    </r>
  </si>
  <si>
    <t xml:space="preserve">市民表扬，自己要表扬西城区北京公交集团鸿运承物业管理有限公司的刘雪娇，自己有些问题拨打电话咨询了，一个小时给自己回复了，服务态度非常好，对此提出表扬，来电表扬公交集团工作人员的问题。物业物管退回：已沟通，请转人力，谢谢。</t>
  </si>
  <si>
    <t xml:space="preserve">人力资源方面其他表扬</t>
  </si>
  <si>
    <t xml:space="preserve">2026-01-08</t>
  </si>
  <si>
    <t xml:space="preserve">经核实，来电人所述工作人员为我单位鸿运承物业管理中心人力资源部职工，接到来电人表扬信息后，我单位十分重视，第一时间与相关职工取得联系，将来电人的表扬信息进行传达。</t>
  </si>
  <si>
    <r>
      <rPr>
        <sz val="10"/>
        <rFont val="宋体"/>
        <family val="0"/>
        <charset val="134"/>
      </rPr>
      <t xml:space="preserve">经核实，来电人所述工作人员为我单位鸿运承物业管理中心人力资源部职工，接到来电人表扬信息后，我单位十分重视，第一时间与相关职工取得联系，将来电人的表扬信息进行传达。</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8</t>
    </r>
    <r>
      <rPr>
        <sz val="10"/>
        <rFont val="宋体"/>
        <family val="0"/>
        <charset val="134"/>
      </rPr>
      <t xml:space="preserve">日上午</t>
    </r>
    <r>
      <rPr>
        <sz val="10"/>
        <rFont val="Arial"/>
        <family val="2"/>
      </rPr>
      <t xml:space="preserve">9</t>
    </r>
    <r>
      <rPr>
        <sz val="10"/>
        <rFont val="宋体"/>
        <family val="0"/>
        <charset val="134"/>
      </rPr>
      <t xml:space="preserve">点</t>
    </r>
    <r>
      <rPr>
        <sz val="10"/>
        <rFont val="Arial"/>
        <family val="2"/>
      </rPr>
      <t xml:space="preserve">45</t>
    </r>
    <r>
      <rPr>
        <sz val="10"/>
        <rFont val="宋体"/>
        <family val="0"/>
        <charset val="134"/>
      </rPr>
      <t xml:space="preserve">分左右电话与来电人沟通，对来电人表示感谢，来电人已知晓。</t>
    </r>
    <r>
      <rPr>
        <sz val="10"/>
        <rFont val="Arial"/>
        <family val="2"/>
      </rPr>
      <t xml:space="preserve">
</t>
    </r>
    <r>
      <rPr>
        <sz val="10"/>
        <rFont val="宋体"/>
        <family val="0"/>
        <charset val="134"/>
      </rPr>
      <t xml:space="preserve">办理人：成琦 ；部门：鸿运承物业管理中心人力资源部，职务：一般管理；</t>
    </r>
    <r>
      <rPr>
        <sz val="10"/>
        <rFont val="Arial"/>
        <family val="2"/>
      </rPr>
      <t xml:space="preserve">
</t>
    </r>
    <r>
      <rPr>
        <sz val="10"/>
        <rFont val="宋体"/>
        <family val="0"/>
        <charset val="134"/>
      </rPr>
      <t xml:space="preserve">审核人：高强；部门：鸿运承物业管理中心人力资源部；职务：中级管理。</t>
    </r>
  </si>
  <si>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8</t>
    </r>
    <r>
      <rPr>
        <sz val="10"/>
        <rFont val="宋体"/>
        <family val="0"/>
        <charset val="134"/>
      </rPr>
      <t xml:space="preserve">日上午</t>
    </r>
    <r>
      <rPr>
        <sz val="10"/>
        <rFont val="Arial"/>
        <family val="2"/>
      </rPr>
      <t xml:space="preserve">9</t>
    </r>
    <r>
      <rPr>
        <sz val="10"/>
        <rFont val="宋体"/>
        <family val="0"/>
        <charset val="134"/>
      </rPr>
      <t xml:space="preserve">点</t>
    </r>
    <r>
      <rPr>
        <sz val="10"/>
        <rFont val="Arial"/>
        <family val="2"/>
      </rPr>
      <t xml:space="preserve">45</t>
    </r>
    <r>
      <rPr>
        <sz val="10"/>
        <rFont val="宋体"/>
        <family val="0"/>
        <charset val="134"/>
      </rPr>
      <t xml:space="preserve">分左右电话与来电人沟通，对来电人表示感谢，来电人已知晓。</t>
    </r>
  </si>
  <si>
    <r>
      <rPr>
        <sz val="10"/>
        <rFont val="宋体"/>
        <family val="0"/>
        <charset val="134"/>
      </rPr>
      <t xml:space="preserve">经核实，来电人所述工作人员为我单位鸿运承物业管理中心人力资源部职工，接到来电人表扬信息后，我单位十分重视，第一时间与相关职工取得联系，将来电人的表扬信息进行传达。</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8</t>
    </r>
    <r>
      <rPr>
        <sz val="10"/>
        <rFont val="宋体"/>
        <family val="0"/>
        <charset val="134"/>
      </rPr>
      <t xml:space="preserve">日上午</t>
    </r>
    <r>
      <rPr>
        <sz val="10"/>
        <rFont val="Arial"/>
        <family val="2"/>
      </rPr>
      <t xml:space="preserve">9</t>
    </r>
    <r>
      <rPr>
        <sz val="10"/>
        <rFont val="宋体"/>
        <family val="0"/>
        <charset val="134"/>
      </rPr>
      <t xml:space="preserve">点</t>
    </r>
    <r>
      <rPr>
        <sz val="10"/>
        <rFont val="Arial"/>
        <family val="2"/>
      </rPr>
      <t xml:space="preserve">45</t>
    </r>
    <r>
      <rPr>
        <sz val="10"/>
        <rFont val="宋体"/>
        <family val="0"/>
        <charset val="134"/>
      </rPr>
      <t xml:space="preserve">分左右电话与来电人沟通，对来电人表示感谢，来电人已知晓。</t>
    </r>
  </si>
  <si>
    <t xml:space="preserve">2026-01-05 20:00:22</t>
  </si>
  <si>
    <t xml:space="preserve">工作质量</t>
  </si>
  <si>
    <t xml:space="preserve">表扬工作人员
（办理人员工作）</t>
  </si>
  <si>
    <r>
      <rPr>
        <sz val="10"/>
        <rFont val="宋体"/>
        <family val="0"/>
        <charset val="134"/>
      </rPr>
      <t xml:space="preserve">热线</t>
    </r>
    <r>
      <rPr>
        <sz val="10"/>
        <rFont val="Arial"/>
        <family val="2"/>
      </rPr>
      <t xml:space="preserve">-260106-027290</t>
    </r>
    <r>
      <rPr>
        <sz val="10"/>
        <rFont val="宋体"/>
        <family val="0"/>
      </rPr>
      <t xml:space="preserve">（</t>
    </r>
    <r>
      <rPr>
        <sz val="10"/>
        <rFont val="Arial"/>
        <family val="2"/>
      </rPr>
      <t xml:space="preserve">3</t>
    </r>
    <r>
      <rPr>
        <sz val="10"/>
        <rFont val="宋体"/>
        <family val="0"/>
      </rPr>
      <t xml:space="preserve">个附件）</t>
    </r>
  </si>
  <si>
    <t xml:space="preserve">2026-01-06 11:50:52</t>
  </si>
  <si>
    <t xml:space="preserve">2026-01-06 12:16:35</t>
  </si>
  <si>
    <t xml:space="preserve">2026-01-06 12:52:13</t>
  </si>
  <si>
    <t xml:space="preserve">王先生</t>
  </si>
  <si>
    <r>
      <rPr>
        <sz val="10"/>
        <rFont val="宋体"/>
        <family val="0"/>
        <charset val="134"/>
      </rPr>
      <t xml:space="preserve">手机</t>
    </r>
    <r>
      <rPr>
        <sz val="10"/>
        <rFont val="Arial"/>
        <family val="2"/>
      </rPr>
      <t xml:space="preserve">,13146533502;</t>
    </r>
  </si>
  <si>
    <r>
      <rPr>
        <sz val="10"/>
        <rFont val="宋体"/>
        <family val="0"/>
        <charset val="134"/>
      </rPr>
      <t xml:space="preserve">市民反映，公交集团第二分公司</t>
    </r>
    <r>
      <rPr>
        <sz val="10"/>
        <rFont val="Arial"/>
        <family val="2"/>
      </rPr>
      <t xml:space="preserve">403</t>
    </r>
    <r>
      <rPr>
        <sz val="10"/>
        <rFont val="宋体"/>
        <family val="0"/>
      </rPr>
      <t xml:space="preserve">环形场站允许外卖车辆进入场站，市民表示场站工作人员管理不善，需要书面答复，来电反映公交场站工作人员管理不善问题。</t>
    </r>
  </si>
  <si>
    <t xml:space="preserve">2026-01-13 23:59:59</t>
  </si>
  <si>
    <t xml:space="preserve">2026-01-07</t>
  </si>
  <si>
    <t xml:space="preserve">2026-01-11 08:59:59</t>
  </si>
  <si>
    <r>
      <rPr>
        <sz val="10"/>
        <rFont val="宋体"/>
        <family val="0"/>
        <charset val="134"/>
      </rPr>
      <t xml:space="preserve">经与场站班长、车队进行核实，得知打电话的此人为客二分公司</t>
    </r>
    <r>
      <rPr>
        <sz val="10"/>
        <rFont val="Arial"/>
        <family val="2"/>
      </rPr>
      <t xml:space="preserve">17</t>
    </r>
    <r>
      <rPr>
        <sz val="10"/>
        <rFont val="宋体"/>
        <family val="0"/>
        <charset val="134"/>
      </rPr>
      <t xml:space="preserve">车队驾驶员，根据情况得知，该员工患有抑郁症，在客二分公司已备案，该员工与车队之间一直存在矛盾，遂打此投诉电话。单店分中心安保专业在</t>
    </r>
    <r>
      <rPr>
        <sz val="10"/>
        <rFont val="Arial"/>
        <family val="2"/>
      </rPr>
      <t xml:space="preserve">1</t>
    </r>
    <r>
      <rPr>
        <sz val="10"/>
        <rFont val="宋体"/>
        <family val="0"/>
        <charset val="134"/>
      </rPr>
      <t xml:space="preserve">月</t>
    </r>
    <r>
      <rPr>
        <sz val="10"/>
        <rFont val="Arial"/>
        <family val="2"/>
      </rPr>
      <t xml:space="preserve">7</t>
    </r>
    <r>
      <rPr>
        <sz val="10"/>
        <rFont val="宋体"/>
        <family val="0"/>
        <charset val="134"/>
      </rPr>
      <t xml:space="preserve">日上午</t>
    </r>
    <r>
      <rPr>
        <sz val="10"/>
        <rFont val="Arial"/>
        <family val="2"/>
      </rPr>
      <t xml:space="preserve">11</t>
    </r>
    <r>
      <rPr>
        <sz val="10"/>
        <rFont val="宋体"/>
        <family val="0"/>
        <charset val="134"/>
      </rPr>
      <t xml:space="preserve">点对其进行回复，并说明该员工投诉的外卖车辆进入场站经过监控查询是一个巡逻岗，上面也有明确标示，属于是外卖人员误走行为，场站也会加强巡逻。</t>
    </r>
  </si>
  <si>
    <r>
      <rPr>
        <sz val="10"/>
        <rFont val="宋体"/>
        <family val="0"/>
        <charset val="134"/>
      </rPr>
      <t xml:space="preserve">单店分中心安保专业在</t>
    </r>
    <r>
      <rPr>
        <sz val="10"/>
        <rFont val="Arial"/>
        <family val="2"/>
      </rPr>
      <t xml:space="preserve">1</t>
    </r>
    <r>
      <rPr>
        <sz val="10"/>
        <rFont val="宋体"/>
        <family val="0"/>
        <charset val="134"/>
      </rPr>
      <t xml:space="preserve">月</t>
    </r>
    <r>
      <rPr>
        <sz val="10"/>
        <rFont val="Arial"/>
        <family val="2"/>
      </rPr>
      <t xml:space="preserve">7</t>
    </r>
    <r>
      <rPr>
        <sz val="10"/>
        <rFont val="宋体"/>
        <family val="0"/>
        <charset val="134"/>
      </rPr>
      <t xml:space="preserve">日上午</t>
    </r>
    <r>
      <rPr>
        <sz val="10"/>
        <rFont val="Arial"/>
        <family val="2"/>
      </rPr>
      <t xml:space="preserve">11</t>
    </r>
    <r>
      <rPr>
        <sz val="10"/>
        <rFont val="宋体"/>
        <family val="0"/>
        <charset val="134"/>
      </rPr>
      <t xml:space="preserve">点对其进行回复，并说明该员工投诉的外卖车辆进入场站经过监控查询是一个巡逻岗，上面也有明确标示，属于是外卖人员误走行为，场站也会加强巡逻。</t>
    </r>
  </si>
  <si>
    <t xml:space="preserve">2026-01-06 11:45:57</t>
  </si>
  <si>
    <t xml:space="preserve">违反交通标线</t>
  </si>
  <si>
    <t xml:space="preserve">场站安保问题
（外卖管理）</t>
  </si>
  <si>
    <r>
      <rPr>
        <sz val="11"/>
        <color rgb="FF000000"/>
        <rFont val="宋体"/>
        <family val="0"/>
        <charset val="134"/>
      </rPr>
      <t xml:space="preserve">同人同诉问题</t>
    </r>
    <r>
      <rPr>
        <sz val="11"/>
        <color rgb="FF000000"/>
        <rFont val="宋体"/>
        <family val="0"/>
      </rPr>
      <t xml:space="preserve">:
</t>
    </r>
    <r>
      <rPr>
        <sz val="11"/>
        <color rgb="FF000000"/>
        <rFont val="宋体"/>
        <family val="0"/>
        <charset val="134"/>
      </rPr>
      <t xml:space="preserve">热线</t>
    </r>
    <r>
      <rPr>
        <sz val="11"/>
        <color rgb="FF000000"/>
        <rFont val="宋体"/>
        <family val="0"/>
      </rPr>
      <t xml:space="preserve">-260106-027290</t>
    </r>
    <r>
      <rPr>
        <sz val="11"/>
        <color rgb="FF000000"/>
        <rFont val="宋体"/>
        <family val="0"/>
        <charset val="134"/>
      </rPr>
      <t xml:space="preserve">、热线</t>
    </r>
    <r>
      <rPr>
        <sz val="11"/>
        <color rgb="FF000000"/>
        <rFont val="宋体"/>
        <family val="0"/>
      </rPr>
      <t xml:space="preserve">-260113-009666-1</t>
    </r>
    <r>
      <rPr>
        <sz val="11"/>
        <color rgb="FF000000"/>
        <rFont val="宋体"/>
        <family val="0"/>
        <charset val="134"/>
      </rPr>
      <t xml:space="preserve">、热线</t>
    </r>
    <r>
      <rPr>
        <sz val="11"/>
        <color rgb="FF000000"/>
        <rFont val="宋体"/>
        <family val="0"/>
      </rPr>
      <t xml:space="preserve">-260115-060154-1</t>
    </r>
  </si>
  <si>
    <t xml:space="preserve">内部职工王爱民</t>
  </si>
  <si>
    <r>
      <rPr>
        <sz val="10"/>
        <rFont val="宋体"/>
        <family val="0"/>
        <charset val="134"/>
      </rPr>
      <t xml:space="preserve">热线</t>
    </r>
    <r>
      <rPr>
        <sz val="10"/>
        <rFont val="Arial"/>
        <family val="2"/>
      </rPr>
      <t xml:space="preserve">-260106-028313</t>
    </r>
    <r>
      <rPr>
        <sz val="10"/>
        <rFont val="宋体"/>
        <family val="0"/>
        <charset val="134"/>
      </rPr>
      <t xml:space="preserve">（</t>
    </r>
    <r>
      <rPr>
        <sz val="10"/>
        <rFont val="Arial"/>
        <family val="2"/>
      </rPr>
      <t xml:space="preserve">1</t>
    </r>
    <r>
      <rPr>
        <sz val="10"/>
        <rFont val="宋体"/>
        <family val="0"/>
        <charset val="134"/>
      </rPr>
      <t xml:space="preserve">个附件）</t>
    </r>
  </si>
  <si>
    <t xml:space="preserve">2026-01-06 11:59:53</t>
  </si>
  <si>
    <t xml:space="preserve">2026-01-06 12:16:48</t>
  </si>
  <si>
    <t xml:space="preserve">2026-01-06 14:16:33</t>
  </si>
  <si>
    <r>
      <rPr>
        <sz val="10"/>
        <rFont val="宋体"/>
        <family val="0"/>
        <charset val="134"/>
      </rPr>
      <t xml:space="preserve">手机</t>
    </r>
    <r>
      <rPr>
        <sz val="10"/>
        <rFont val="Arial"/>
        <family val="2"/>
      </rPr>
      <t xml:space="preserve">,15801185941;</t>
    </r>
  </si>
  <si>
    <t xml:space="preserve">市民反映，在海淀区西二旗公交站旁的公交场站，市民称里面的安保人员私自收取社会车辆停车费，穿黑色颜色的保安服装，保安人员姓马，希望有关部门监管处理，来电反映保安人员私自收取停车费问题。</t>
  </si>
  <si>
    <t xml:space="preserve">经核实：分中心接到电话投诉人所反映内容以后，给予了高度的重视，第一时间与场站负责人及保安员取得联系，当日张女士在西二旗桥下临时停车，因停车地点影响公交车进出，与在岗保安员发生矛盾，引起争执。并无收费停车问题。</t>
  </si>
  <si>
    <r>
      <rPr>
        <sz val="10"/>
        <rFont val="宋体"/>
        <family val="0"/>
        <charset val="134"/>
      </rPr>
      <t xml:space="preserve">回访情况：</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7</t>
    </r>
    <r>
      <rPr>
        <sz val="10"/>
        <rFont val="宋体"/>
        <family val="0"/>
        <charset val="134"/>
      </rPr>
      <t xml:space="preserve">日上午</t>
    </r>
    <r>
      <rPr>
        <sz val="10"/>
        <rFont val="Arial"/>
        <family val="2"/>
      </rPr>
      <t xml:space="preserve">9:40</t>
    </r>
    <r>
      <rPr>
        <sz val="10"/>
        <rFont val="宋体"/>
        <family val="0"/>
        <charset val="134"/>
      </rPr>
      <t xml:space="preserve">分，电话回访市民，已得到投诉人的理解（回访电话：</t>
    </r>
    <r>
      <rPr>
        <sz val="10"/>
        <rFont val="Arial"/>
        <family val="2"/>
      </rPr>
      <t xml:space="preserve">18910177482</t>
    </r>
    <r>
      <rPr>
        <sz val="10"/>
        <rFont val="宋体"/>
        <family val="0"/>
        <charset val="134"/>
      </rPr>
      <t xml:space="preserve">）办理人：陶春辉。审核员：陶春辉。单位：小营分中心。职务：主任</t>
    </r>
  </si>
  <si>
    <r>
      <rPr>
        <sz val="10"/>
        <rFont val="宋体"/>
        <family val="0"/>
        <charset val="134"/>
      </rPr>
      <t xml:space="preserve">分中心对在其在职保安公司人员，遇到问题处理措施不当，语言态度不好，已经责成保安公司处理。</t>
    </r>
    <r>
      <rPr>
        <sz val="10"/>
        <rFont val="Arial"/>
        <family val="2"/>
      </rPr>
      <t xml:space="preserve">
</t>
    </r>
  </si>
  <si>
    <t xml:space="preserve">出现此事后分中心领导班子给予了高度的重视，对保安公司进行约谈，要求保安公司对所属保安员进行再教育，特别是处理情况的能力和语言态度的文明规范。</t>
  </si>
  <si>
    <r>
      <rPr>
        <sz val="10"/>
        <rFont val="宋体"/>
        <family val="0"/>
        <charset val="134"/>
      </rPr>
      <t xml:space="preserve">  分中心会继续加强对保安人员的行为规范，语言文明等进行检查教育。</t>
    </r>
    <r>
      <rPr>
        <sz val="10"/>
        <rFont val="Arial"/>
        <family val="2"/>
      </rPr>
      <t xml:space="preserve">
</t>
    </r>
  </si>
  <si>
    <t xml:space="preserve">市民反映，在海淀区西二旗公交站旁的公交场站，市民称里面的安保人员私自收取社会车辆停车费，穿黑色颜色的保安服装，保安人员姓马，希望有关部门监管处理，来电反映保安人员私自收取停车费问题。经核实：投诉不属实。经与场站负责人及保安员取得联系，当日张女士在西二旗桥下临时停车，因停车地点影响公交车进出，与在岗保安员发生矛盾，引起争执。并无收费停车问题。分中心与张女士取得联系，得到投诉人的理解。</t>
  </si>
  <si>
    <t xml:space="preserve">2026-01-06 11:56:51</t>
  </si>
  <si>
    <t xml:space="preserve">停车场乱收费</t>
  </si>
  <si>
    <r>
      <rPr>
        <sz val="10"/>
        <rFont val="宋体"/>
        <family val="0"/>
        <charset val="134"/>
      </rPr>
      <t xml:space="preserve">热线</t>
    </r>
    <r>
      <rPr>
        <sz val="10"/>
        <rFont val="Arial"/>
        <family val="2"/>
      </rPr>
      <t xml:space="preserve">-260107-005722-2</t>
    </r>
    <r>
      <rPr>
        <sz val="10"/>
        <rFont val="宋体"/>
        <family val="0"/>
        <charset val="134"/>
      </rPr>
      <t xml:space="preserve">（</t>
    </r>
    <r>
      <rPr>
        <sz val="10"/>
        <rFont val="Arial"/>
        <family val="2"/>
      </rPr>
      <t xml:space="preserve">1</t>
    </r>
    <r>
      <rPr>
        <sz val="10"/>
        <rFont val="宋体"/>
        <family val="0"/>
        <charset val="134"/>
      </rPr>
      <t xml:space="preserve">个附件）</t>
    </r>
  </si>
  <si>
    <t xml:space="preserve">2026-01-07 08:55:07</t>
  </si>
  <si>
    <t xml:space="preserve">2026-01-07 09:23:02</t>
  </si>
  <si>
    <t xml:space="preserve">2026-01-07 09:23:50</t>
  </si>
  <si>
    <t xml:space="preserve"> 匿名先生</t>
  </si>
  <si>
    <r>
      <rPr>
        <sz val="10"/>
        <rFont val="宋体"/>
        <family val="0"/>
        <charset val="134"/>
      </rPr>
      <t xml:space="preserve">市民表扬，</t>
    </r>
    <r>
      <rPr>
        <sz val="10"/>
        <rFont val="Arial"/>
        <family val="2"/>
      </rPr>
      <t xml:space="preserve">621</t>
    </r>
    <r>
      <rPr>
        <sz val="10"/>
        <rFont val="宋体"/>
        <family val="0"/>
        <charset val="134"/>
      </rPr>
      <t xml:space="preserve">路公交车司机，帮助老病残找座位，车干净卫生服务到位，要求回复（已解释），编号：</t>
    </r>
    <r>
      <rPr>
        <sz val="10"/>
        <rFont val="Arial"/>
        <family val="2"/>
      </rPr>
      <t xml:space="preserve">1631349</t>
    </r>
    <r>
      <rPr>
        <sz val="10"/>
        <rFont val="宋体"/>
        <family val="0"/>
        <charset val="134"/>
      </rPr>
      <t xml:space="preserve">，来电反映表扬公交车司机。</t>
    </r>
  </si>
  <si>
    <t xml:space="preserve">2026-01-12 08:59:59</t>
  </si>
  <si>
    <r>
      <rPr>
        <sz val="10"/>
        <rFont val="宋体"/>
        <family val="0"/>
        <charset val="134"/>
      </rPr>
      <t xml:space="preserve">您好，关于您表扬</t>
    </r>
    <r>
      <rPr>
        <sz val="10"/>
        <rFont val="Arial"/>
        <family val="2"/>
      </rPr>
      <t xml:space="preserve">621</t>
    </r>
    <r>
      <rPr>
        <sz val="10"/>
        <rFont val="宋体"/>
        <family val="0"/>
        <charset val="134"/>
      </rPr>
      <t xml:space="preserve">路</t>
    </r>
    <r>
      <rPr>
        <sz val="10"/>
        <rFont val="Arial"/>
        <family val="2"/>
      </rPr>
      <t xml:space="preserve">1631349</t>
    </r>
    <r>
      <rPr>
        <sz val="10"/>
        <rFont val="宋体"/>
        <family val="0"/>
        <charset val="134"/>
      </rPr>
      <t xml:space="preserve">号车，车干净卫生派单的办理情况，鸿运承物业管理中心回龙观分中心现对您回复如下：</t>
    </r>
  </si>
  <si>
    <r>
      <rPr>
        <sz val="10"/>
        <rFont val="宋体"/>
        <family val="0"/>
        <charset val="134"/>
      </rPr>
      <t xml:space="preserve">我分中心已于</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7</t>
    </r>
    <r>
      <rPr>
        <sz val="10"/>
        <rFont val="宋体"/>
        <family val="0"/>
        <charset val="134"/>
      </rPr>
      <t xml:space="preserve">日下午</t>
    </r>
    <r>
      <rPr>
        <sz val="10"/>
        <rFont val="Arial"/>
        <family val="2"/>
      </rPr>
      <t xml:space="preserve">14</t>
    </r>
    <r>
      <rPr>
        <sz val="10"/>
        <rFont val="宋体"/>
        <family val="0"/>
        <charset val="134"/>
      </rPr>
      <t xml:space="preserve">点</t>
    </r>
    <r>
      <rPr>
        <sz val="10"/>
        <rFont val="Arial"/>
        <family val="2"/>
      </rPr>
      <t xml:space="preserve">02</t>
    </r>
    <r>
      <rPr>
        <sz val="10"/>
        <rFont val="宋体"/>
        <family val="0"/>
        <charset val="134"/>
      </rPr>
      <t xml:space="preserve">分对您进行电话回复。办理人：李满；部门：鸿运承物业管理中心回龙观分中心；职务；物管副主任。审核人：郑楠；部门：鸿运承物业管理中心物管行政部；职务：物管员。</t>
    </r>
  </si>
  <si>
    <r>
      <rPr>
        <sz val="10"/>
        <rFont val="宋体"/>
        <family val="0"/>
        <charset val="134"/>
      </rPr>
      <t xml:space="preserve">感谢您对</t>
    </r>
    <r>
      <rPr>
        <sz val="10"/>
        <rFont val="Arial"/>
        <family val="2"/>
      </rPr>
      <t xml:space="preserve">621</t>
    </r>
    <r>
      <rPr>
        <sz val="10"/>
        <rFont val="宋体"/>
        <family val="0"/>
        <charset val="134"/>
      </rPr>
      <t xml:space="preserve">路公交车卫生的认可，</t>
    </r>
    <r>
      <rPr>
        <sz val="10"/>
        <rFont val="Arial"/>
        <family val="2"/>
      </rPr>
      <t xml:space="preserve">621</t>
    </r>
    <r>
      <rPr>
        <sz val="10"/>
        <rFont val="宋体"/>
        <family val="0"/>
        <charset val="134"/>
      </rPr>
      <t xml:space="preserve">路公交车我们在半截塔场站进行洗车服务，我们将</t>
    </r>
    <r>
      <rPr>
        <sz val="10"/>
        <rFont val="Arial"/>
        <family val="2"/>
      </rPr>
      <t xml:space="preserve">621</t>
    </r>
    <r>
      <rPr>
        <sz val="10"/>
        <rFont val="宋体"/>
        <family val="0"/>
        <charset val="134"/>
      </rPr>
      <t xml:space="preserve">路的刷车保洁员进行口头表扬，同时将保洁员这种工作精神在全分中心范围内进行宣传，我们今后也将以良好的工作作风服务于一线及市民，确保运营车辆卫生干净整洁，体现物业良好的服务意识。</t>
    </r>
  </si>
  <si>
    <r>
      <rPr>
        <sz val="10"/>
        <rFont val="宋体"/>
        <family val="0"/>
        <charset val="134"/>
      </rPr>
      <t xml:space="preserve">您好，关于您表扬</t>
    </r>
    <r>
      <rPr>
        <sz val="10"/>
        <rFont val="Arial"/>
        <family val="2"/>
      </rPr>
      <t xml:space="preserve">621</t>
    </r>
    <r>
      <rPr>
        <sz val="10"/>
        <rFont val="宋体"/>
        <family val="0"/>
        <charset val="134"/>
      </rPr>
      <t xml:space="preserve">路</t>
    </r>
    <r>
      <rPr>
        <sz val="10"/>
        <rFont val="Arial"/>
        <family val="2"/>
      </rPr>
      <t xml:space="preserve">1631349</t>
    </r>
    <r>
      <rPr>
        <sz val="10"/>
        <rFont val="宋体"/>
        <family val="0"/>
        <charset val="134"/>
      </rPr>
      <t xml:space="preserve">号车，车干净卫生派单的办理情况，鸿运承物业管理中心回龙观分中心现对您回复如下：感谢您对</t>
    </r>
    <r>
      <rPr>
        <sz val="10"/>
        <rFont val="Arial"/>
        <family val="2"/>
      </rPr>
      <t xml:space="preserve">621</t>
    </r>
    <r>
      <rPr>
        <sz val="10"/>
        <rFont val="宋体"/>
        <family val="0"/>
        <charset val="134"/>
      </rPr>
      <t xml:space="preserve">路公交车卫生的认可，</t>
    </r>
    <r>
      <rPr>
        <sz val="10"/>
        <rFont val="Arial"/>
        <family val="2"/>
      </rPr>
      <t xml:space="preserve">621</t>
    </r>
    <r>
      <rPr>
        <sz val="10"/>
        <rFont val="宋体"/>
        <family val="0"/>
        <charset val="134"/>
      </rPr>
      <t xml:space="preserve">路公交车我们在半截塔场站进行洗车服务，我们将</t>
    </r>
    <r>
      <rPr>
        <sz val="10"/>
        <rFont val="Arial"/>
        <family val="2"/>
      </rPr>
      <t xml:space="preserve">621</t>
    </r>
    <r>
      <rPr>
        <sz val="10"/>
        <rFont val="宋体"/>
        <family val="0"/>
        <charset val="134"/>
      </rPr>
      <t xml:space="preserve">路的刷车保洁员进行口头表扬，同时将保洁员这种工作精神在全分中心范围内进行宣传，我们今后也将以良好的工作作风服务于一线及市民，确保运营车辆卫生干净整洁，体现物业良好的服务意识。我们定期召开车辆保洁专题会议，开展车辆卫生专项检查，日常工作中我们加大巡检力度，强化制度建设，不断提高管理水平。我分中心已于</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7</t>
    </r>
    <r>
      <rPr>
        <sz val="10"/>
        <rFont val="宋体"/>
        <family val="0"/>
        <charset val="134"/>
      </rPr>
      <t xml:space="preserve">日下午</t>
    </r>
    <r>
      <rPr>
        <sz val="10"/>
        <rFont val="Arial"/>
        <family val="2"/>
      </rPr>
      <t xml:space="preserve">14</t>
    </r>
    <r>
      <rPr>
        <sz val="10"/>
        <rFont val="宋体"/>
        <family val="0"/>
        <charset val="134"/>
      </rPr>
      <t xml:space="preserve">点</t>
    </r>
    <r>
      <rPr>
        <sz val="10"/>
        <rFont val="Arial"/>
        <family val="2"/>
      </rPr>
      <t xml:space="preserve">02</t>
    </r>
    <r>
      <rPr>
        <sz val="10"/>
        <rFont val="宋体"/>
        <family val="0"/>
        <charset val="134"/>
      </rPr>
      <t xml:space="preserve">分对您进行电话回复。我们场站班组长再次与本条线路的保洁人员进行了沟通，要把好的经验和方法保持下去，日常的清洁与维护至关重要，日常工作中仍需要加强出场车辆卫生需符合清洁标准。欢迎您随时对我们的工作进行监督，我们将继续努力，为您提供一个舒适、整洁的乘车及出行环境，感谢您对我们工作的认可。</t>
    </r>
  </si>
  <si>
    <t xml:space="preserve">2026-01-07 08:52:43</t>
  </si>
  <si>
    <t xml:space="preserve">1725545787</t>
  </si>
  <si>
    <r>
      <rPr>
        <sz val="10"/>
        <rFont val="宋体"/>
        <family val="0"/>
        <charset val="134"/>
      </rPr>
      <t xml:space="preserve">热线</t>
    </r>
    <r>
      <rPr>
        <sz val="10"/>
        <rFont val="Arial"/>
        <family val="2"/>
      </rPr>
      <t xml:space="preserve">-260107-002903-3</t>
    </r>
    <r>
      <rPr>
        <sz val="10"/>
        <rFont val="宋体"/>
        <family val="0"/>
        <charset val="134"/>
      </rPr>
      <t xml:space="preserve">（</t>
    </r>
    <r>
      <rPr>
        <sz val="10"/>
        <rFont val="Arial"/>
        <family val="2"/>
      </rPr>
      <t xml:space="preserve">2</t>
    </r>
    <r>
      <rPr>
        <sz val="10"/>
        <rFont val="宋体"/>
        <family val="0"/>
        <charset val="134"/>
      </rPr>
      <t xml:space="preserve">个附件）</t>
    </r>
  </si>
  <si>
    <t xml:space="preserve">2026-01-07 18:48:17</t>
  </si>
  <si>
    <t xml:space="preserve">2026-01-07 18:53:58</t>
  </si>
  <si>
    <t xml:space="preserve">2026-01-07 21:58:33</t>
  </si>
  <si>
    <r>
      <rPr>
        <sz val="10"/>
        <rFont val="宋体"/>
        <family val="0"/>
        <charset val="134"/>
      </rPr>
      <t xml:space="preserve">市民反映，海淀区积水潭地铁出来是公交枢纽总站，现在（</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7</t>
    </r>
    <r>
      <rPr>
        <sz val="10"/>
        <rFont val="宋体"/>
        <family val="0"/>
        <charset val="134"/>
      </rPr>
      <t xml:space="preserve">日</t>
    </r>
    <r>
      <rPr>
        <sz val="10"/>
        <rFont val="Arial"/>
        <family val="2"/>
      </rPr>
      <t xml:space="preserve">07:55</t>
    </r>
    <r>
      <rPr>
        <sz val="10"/>
        <rFont val="宋体"/>
        <family val="0"/>
        <charset val="134"/>
      </rPr>
      <t xml:space="preserve">）天已经亮了，车站里面的路灯还在亮着，希望可以按照正常时间调节，来电反映公交站路灯长时间亮问题。注：来电人要求保密个人信息（已解释）工单流转：海淀区分中心退回：来信人您好，您反映的信件，城管委进行了调查，并答复如下：于</t>
    </r>
    <r>
      <rPr>
        <sz val="10"/>
        <rFont val="Arial"/>
        <family val="2"/>
      </rPr>
      <t xml:space="preserve">2026-01-07 08:19:25</t>
    </r>
    <r>
      <rPr>
        <sz val="10"/>
        <rFont val="宋体"/>
        <family val="0"/>
        <charset val="134"/>
      </rPr>
      <t xml:space="preserve">海淀区城市管理委员会接到市中心热线</t>
    </r>
    <r>
      <rPr>
        <sz val="10"/>
        <rFont val="Arial"/>
        <family val="2"/>
      </rPr>
      <t xml:space="preserve">-260107-002903</t>
    </r>
    <r>
      <rPr>
        <sz val="10"/>
        <rFont val="宋体"/>
        <family val="0"/>
        <charset val="134"/>
      </rPr>
      <t xml:space="preserve">工单。因诉求人联系电话保密，无法联系诉求人，根据工单内容，诉求人反映积水潭地铁站出口公交场站路灯亮灯时间调整问题。经确认，诉求人反映的点位为德胜门西公交场站，位于西城区德胜门西大街北侧。该点位位于西城区范围，非海淀辖区。经确认此工单已超出海淀区受理范围，此工单为保密件，无法联系诉求人。此工单应由西城区有关部门协调处理，请市中心转派。工单流转：西城区分中心退回：西城区城市管理委街景管理科工作人员接此案件后现场核实关于西城区积水潭地铁出来是公交枢纽总站，现在（</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7</t>
    </r>
    <r>
      <rPr>
        <sz val="10"/>
        <rFont val="宋体"/>
        <family val="0"/>
        <charset val="134"/>
      </rPr>
      <t xml:space="preserve">日</t>
    </r>
    <r>
      <rPr>
        <sz val="10"/>
        <rFont val="Arial"/>
        <family val="2"/>
      </rPr>
      <t xml:space="preserve">07:55</t>
    </r>
    <r>
      <rPr>
        <sz val="10"/>
        <rFont val="宋体"/>
        <family val="0"/>
        <charset val="134"/>
      </rPr>
      <t xml:space="preserve">）天已经亮了，车站里面的路灯还在亮着，希望可以按照正常时间调节，来电反映公交站路灯长时间亮问题。经核实此处路灯属于公交集团内部灯光，烦请市中心转北京公交集团核实处理。客一客八鸿运承</t>
    </r>
  </si>
  <si>
    <t xml:space="preserve">2026-01-14 23:59:59</t>
  </si>
  <si>
    <r>
      <rPr>
        <sz val="10"/>
        <rFont val="宋体"/>
        <family val="0"/>
        <charset val="134"/>
      </rPr>
      <t xml:space="preserve">此单为拆单投诉，公交物业负责回复“公交场站内照明灯按照正常时间调节问题”。市民反映的是德胜门西公交场站（照明）站务设施设置问题。德胜门西公交场站是公交首末站。经核实，公交集团物业公司已于</t>
    </r>
    <r>
      <rPr>
        <sz val="10"/>
        <rFont val="Arial"/>
        <family val="2"/>
      </rPr>
      <t xml:space="preserve">2023</t>
    </r>
    <r>
      <rPr>
        <sz val="10"/>
        <rFont val="宋体"/>
        <family val="0"/>
        <charset val="134"/>
      </rPr>
      <t xml:space="preserve">年对该场站照明设施进行改造，现有场站照明设施是时控和光控双重调节。</t>
    </r>
  </si>
  <si>
    <t xml:space="preserve">由于市民联系方式保密，无法进行电话答复。办理人：杜伟 鸿运承物业管理中心动物园分中心物管设备主任。审核人：华菲 物管中心工程设备部 一般管理。</t>
  </si>
  <si>
    <r>
      <rPr>
        <sz val="10"/>
        <rFont val="宋体"/>
        <family val="0"/>
        <charset val="134"/>
      </rPr>
      <t xml:space="preserve">场站照明设施是时控和光控双重调节。首先时控，我们会根据季节设定基本开启和关闭时间，目前场站灯光启动时间</t>
    </r>
    <r>
      <rPr>
        <sz val="10"/>
        <rFont val="Arial"/>
        <family val="2"/>
      </rPr>
      <t xml:space="preserve">17:20</t>
    </r>
    <r>
      <rPr>
        <sz val="10"/>
        <rFont val="宋体"/>
        <family val="0"/>
        <charset val="134"/>
      </rPr>
      <t xml:space="preserve">，熄灭时间早</t>
    </r>
    <r>
      <rPr>
        <sz val="10"/>
        <rFont val="Arial"/>
        <family val="2"/>
      </rPr>
      <t xml:space="preserve">7:20</t>
    </r>
    <r>
      <rPr>
        <sz val="10"/>
        <rFont val="宋体"/>
        <family val="0"/>
        <charset val="134"/>
      </rPr>
      <t xml:space="preserve">。其次辅助光控，会根据自然光线亮度自动调节。收到市民反馈，我们再次对场站照明设施进行核查。目前正值冬季昼短夜长，我们会合理进行调试，争取达到既能照顾市民出行照明又能洁能环保目的，感谢市民提出的建议。</t>
    </r>
  </si>
  <si>
    <t xml:space="preserve">收到市民反馈，我们会再次对场站照明设施进行核查，避免类似情况造成投诉。</t>
  </si>
  <si>
    <r>
      <rPr>
        <sz val="10"/>
        <rFont val="宋体"/>
        <family val="0"/>
        <charset val="134"/>
      </rPr>
      <t xml:space="preserve">此单为拆单投诉，公交物业负责回复“公交场站内照明灯按照正常时间调节问题”。市民反映的是德胜门西公交场站（照明）站务设施设置问题。德胜门西公交场站是公交首末站。经核实，公交集团物业公司已于</t>
    </r>
    <r>
      <rPr>
        <sz val="10"/>
        <rFont val="Arial"/>
        <family val="2"/>
      </rPr>
      <t xml:space="preserve">2023</t>
    </r>
    <r>
      <rPr>
        <sz val="10"/>
        <rFont val="宋体"/>
        <family val="0"/>
        <charset val="134"/>
      </rPr>
      <t xml:space="preserve">年对该场站照明设施进行改造，现有场站照明设施是时控和光控双重调节。首先时控，我们会根据季节设定基本开启和关闭时间，目前场站灯光启动时间</t>
    </r>
    <r>
      <rPr>
        <sz val="10"/>
        <rFont val="Arial"/>
        <family val="2"/>
      </rPr>
      <t xml:space="preserve">17:20</t>
    </r>
    <r>
      <rPr>
        <sz val="10"/>
        <rFont val="宋体"/>
        <family val="0"/>
        <charset val="134"/>
      </rPr>
      <t xml:space="preserve">，熄灭时间早</t>
    </r>
    <r>
      <rPr>
        <sz val="10"/>
        <rFont val="Arial"/>
        <family val="2"/>
      </rPr>
      <t xml:space="preserve">7:20</t>
    </r>
    <r>
      <rPr>
        <sz val="10"/>
        <rFont val="宋体"/>
        <family val="0"/>
        <charset val="134"/>
      </rPr>
      <t xml:space="preserve">。其次辅助光控，会根据自然光线亮度自动调节。收到市民反馈，我们再次对场站照明设施进行核查。目前正值冬季昼短夜长，我们会合理进行调试，争取达到既能照顾市民出行照明又能洁能环保目的，感谢市民提出的建议。由于市民联系方式保密，无法进行电话答复。</t>
    </r>
  </si>
  <si>
    <t xml:space="preserve">2026-01-07 07:54:31</t>
  </si>
  <si>
    <t xml:space="preserve">市政路灯</t>
  </si>
  <si>
    <t xml:space="preserve">站务设施设置
（站内路灯）</t>
  </si>
  <si>
    <r>
      <rPr>
        <sz val="10"/>
        <rFont val="宋体"/>
        <family val="0"/>
        <charset val="134"/>
      </rPr>
      <t xml:space="preserve">网络</t>
    </r>
    <r>
      <rPr>
        <sz val="10"/>
        <rFont val="Arial"/>
        <family val="2"/>
      </rPr>
      <t xml:space="preserve">-260108-018300</t>
    </r>
    <r>
      <rPr>
        <sz val="10"/>
        <rFont val="宋体"/>
        <family val="0"/>
      </rPr>
      <t xml:space="preserve">（</t>
    </r>
    <r>
      <rPr>
        <sz val="10"/>
        <rFont val="Arial"/>
        <family val="2"/>
      </rPr>
      <t xml:space="preserve">1</t>
    </r>
    <r>
      <rPr>
        <sz val="10"/>
        <rFont val="宋体"/>
        <family val="0"/>
      </rPr>
      <t xml:space="preserve">个附件）</t>
    </r>
  </si>
  <si>
    <t xml:space="preserve">2026-01-08 10:45:09</t>
  </si>
  <si>
    <t xml:space="preserve">2026-01-08 10:57:19</t>
  </si>
  <si>
    <t xml:space="preserve">2026-01-08 11:06:05</t>
  </si>
  <si>
    <r>
      <rPr>
        <sz val="10"/>
        <rFont val="宋体"/>
        <family val="0"/>
        <charset val="134"/>
      </rPr>
      <t xml:space="preserve">工单来源：微信服务号，此工单内容为网民留言时填写的标题及原文。 </t>
    </r>
    <r>
      <rPr>
        <sz val="10"/>
        <rFont val="Arial"/>
        <family val="2"/>
      </rPr>
      <t xml:space="preserve">============================= </t>
    </r>
    <r>
      <rPr>
        <sz val="10"/>
        <rFont val="宋体"/>
        <family val="0"/>
        <charset val="134"/>
      </rPr>
      <t xml:space="preserve">留言标题：反馈北京公交北四环东路小营场站食堂问题留言原文：反馈北京公交北四环东路小营场站食堂价格贵菜品味道难吃人员素质低下卫生差。我是长期在食堂买早餐，晚餐的司机。自从早上没有了早餐大姐后，就只剩一个厨子，一个包子</t>
    </r>
    <r>
      <rPr>
        <sz val="10"/>
        <rFont val="Arial"/>
        <family val="2"/>
      </rPr>
      <t xml:space="preserve">3</t>
    </r>
    <r>
      <rPr>
        <sz val="10"/>
        <rFont val="宋体"/>
        <family val="0"/>
        <charset val="134"/>
      </rPr>
      <t xml:space="preserve">元，一杯长期盛不满的粥或者汤就</t>
    </r>
    <r>
      <rPr>
        <sz val="10"/>
        <rFont val="Arial"/>
        <family val="2"/>
      </rPr>
      <t xml:space="preserve">1.5</t>
    </r>
    <r>
      <rPr>
        <sz val="10"/>
        <rFont val="宋体"/>
        <family val="0"/>
        <charset val="134"/>
      </rPr>
      <t xml:space="preserve">元，要知道场站门口的包子也才</t>
    </r>
    <r>
      <rPr>
        <sz val="10"/>
        <rFont val="Arial"/>
        <family val="2"/>
      </rPr>
      <t xml:space="preserve">1.5</t>
    </r>
    <r>
      <rPr>
        <sz val="10"/>
        <rFont val="宋体"/>
        <family val="0"/>
        <charset val="134"/>
      </rPr>
      <t xml:space="preserve">元，场站对面的早餐套餐</t>
    </r>
    <r>
      <rPr>
        <sz val="10"/>
        <rFont val="Arial"/>
        <family val="2"/>
      </rPr>
      <t xml:space="preserve">(</t>
    </r>
    <r>
      <rPr>
        <sz val="10"/>
        <rFont val="宋体"/>
        <family val="0"/>
        <charset val="134"/>
      </rPr>
      <t xml:space="preserve">豆腐脑，油饼，鸡蛋</t>
    </r>
    <r>
      <rPr>
        <sz val="10"/>
        <rFont val="Arial"/>
        <family val="2"/>
      </rPr>
      <t xml:space="preserve">)</t>
    </r>
    <r>
      <rPr>
        <sz val="10"/>
        <rFont val="宋体"/>
        <family val="0"/>
        <charset val="134"/>
      </rPr>
      <t xml:space="preserve">也才</t>
    </r>
    <r>
      <rPr>
        <sz val="10"/>
        <rFont val="Arial"/>
        <family val="2"/>
      </rPr>
      <t xml:space="preserve">6.9</t>
    </r>
    <r>
      <rPr>
        <sz val="10"/>
        <rFont val="宋体"/>
        <family val="0"/>
        <charset val="134"/>
      </rPr>
      <t xml:space="preserve">元，公交场站的食堂两个包子加上一杯不多的粥或者汤，就</t>
    </r>
    <r>
      <rPr>
        <sz val="10"/>
        <rFont val="Arial"/>
        <family val="2"/>
      </rPr>
      <t xml:space="preserve">7.5</t>
    </r>
    <r>
      <rPr>
        <sz val="10"/>
        <rFont val="宋体"/>
        <family val="0"/>
        <charset val="134"/>
      </rPr>
      <t xml:space="preserve">元了，这个算价合理吗？我们司机之间多次反映，但是这个厨师也是说这是领导定的，他只管卖。还有晚餐经常是中午没卖完的菜，晚上接着卖！一开始我还不信，后来厨师自己说的，中午剩的，理解卖不完，晚上继续卖，可是价格还是那么贵！这个厨师是穷疯了吗？公交食堂按理来说就应该是公交一线内部食堂，主要为司机提供后勤保障的，不应该以赚钱为目的，这个食堂可是倒好，有一种宰一个是一个的嫌疑，我粗略算了一下，我早上基本上</t>
    </r>
    <r>
      <rPr>
        <sz val="10"/>
        <rFont val="Arial"/>
        <family val="2"/>
      </rPr>
      <t xml:space="preserve">7.5</t>
    </r>
    <r>
      <rPr>
        <sz val="10"/>
        <rFont val="宋体"/>
        <family val="0"/>
        <charset val="134"/>
      </rPr>
      <t xml:space="preserve">到</t>
    </r>
    <r>
      <rPr>
        <sz val="10"/>
        <rFont val="Arial"/>
        <family val="2"/>
      </rPr>
      <t xml:space="preserve">9</t>
    </r>
    <r>
      <rPr>
        <sz val="10"/>
        <rFont val="宋体"/>
        <family val="0"/>
        <charset val="134"/>
      </rPr>
      <t xml:space="preserve">元之间，晚上十一二左右！不是怕贵，而是价格对不起这个质量！最后一个就是厨师的素质低下问题，长期不佩戴口罩，一聊天脏话长期挂嘴边，这是说给我们司机听的？还是怎么？我也不知道！最后我希望有管负责人能把这个现有姓谢的厨师调离这个场站，不希望从他嘴里散布一些负能量，不希望他做出的饭菜永远那么难吃，不希望他还吃着公交饭骂我们公交行业。我所说皆可从这个食堂内部的探头查看，包括刷卡机和他本人的微信收款记录查询。望领导重视！谢谢市民填写的详细地址为：区、街道：朝阳区小关街道详细地址：北四环东路</t>
    </r>
    <r>
      <rPr>
        <sz val="10"/>
        <rFont val="Arial"/>
        <family val="2"/>
      </rPr>
      <t xml:space="preserve">104</t>
    </r>
    <r>
      <rPr>
        <sz val="10"/>
        <rFont val="宋体"/>
        <family val="0"/>
        <charset val="134"/>
      </rPr>
      <t xml:space="preserve">号公交场站</t>
    </r>
  </si>
  <si>
    <t xml:space="preserve">后勤保障</t>
  </si>
  <si>
    <t xml:space="preserve">食堂问题</t>
  </si>
  <si>
    <t xml:space="preserve">餐饮服务部</t>
  </si>
  <si>
    <t xml:space="preserve">2026-01-15 23:59:59</t>
  </si>
  <si>
    <t xml:space="preserve">2026-01-09</t>
  </si>
  <si>
    <t xml:space="preserve">2026-01-13 08:59:59</t>
  </si>
  <si>
    <r>
      <rPr>
        <sz val="10"/>
        <rFont val="宋体"/>
        <family val="0"/>
        <charset val="134"/>
      </rPr>
      <t xml:space="preserve">分中心于</t>
    </r>
    <r>
      <rPr>
        <sz val="10"/>
        <rFont val="Arial"/>
        <family val="2"/>
      </rPr>
      <t xml:space="preserve">1</t>
    </r>
    <r>
      <rPr>
        <sz val="10"/>
        <rFont val="宋体"/>
        <family val="0"/>
        <charset val="134"/>
      </rPr>
      <t xml:space="preserve">月</t>
    </r>
    <r>
      <rPr>
        <sz val="10"/>
        <rFont val="Arial"/>
        <family val="2"/>
      </rPr>
      <t xml:space="preserve">9</t>
    </r>
    <r>
      <rPr>
        <sz val="10"/>
        <rFont val="宋体"/>
        <family val="0"/>
        <charset val="134"/>
      </rPr>
      <t xml:space="preserve">日开展调查。分中心同外包单位进行核实，包子跟据不同的馅料价格不同，有</t>
    </r>
    <r>
      <rPr>
        <sz val="10"/>
        <rFont val="Arial"/>
        <family val="2"/>
      </rPr>
      <t xml:space="preserve">2.5</t>
    </r>
    <r>
      <rPr>
        <sz val="10"/>
        <rFont val="宋体"/>
        <family val="0"/>
        <charset val="134"/>
      </rPr>
      <t xml:space="preserve">元的也有</t>
    </r>
    <r>
      <rPr>
        <sz val="10"/>
        <rFont val="Arial"/>
        <family val="2"/>
      </rPr>
      <t xml:space="preserve">3</t>
    </r>
    <r>
      <rPr>
        <sz val="10"/>
        <rFont val="宋体"/>
        <family val="0"/>
        <charset val="134"/>
      </rPr>
      <t xml:space="preserve">元的，鸡蛋是</t>
    </r>
    <r>
      <rPr>
        <sz val="10"/>
        <rFont val="Arial"/>
        <family val="2"/>
      </rPr>
      <t xml:space="preserve">1.5</t>
    </r>
    <r>
      <rPr>
        <sz val="10"/>
        <rFont val="宋体"/>
        <family val="0"/>
        <charset val="134"/>
      </rPr>
      <t xml:space="preserve">元，粥是</t>
    </r>
    <r>
      <rPr>
        <sz val="10"/>
        <rFont val="Arial"/>
        <family val="2"/>
      </rPr>
      <t xml:space="preserve">1</t>
    </r>
    <r>
      <rPr>
        <sz val="10"/>
        <rFont val="宋体"/>
        <family val="0"/>
        <charset val="134"/>
      </rPr>
      <t xml:space="preserve">元，粥杯是</t>
    </r>
    <r>
      <rPr>
        <sz val="10"/>
        <rFont val="Arial"/>
        <family val="2"/>
      </rPr>
      <t xml:space="preserve">0.5</t>
    </r>
    <r>
      <rPr>
        <sz val="10"/>
        <rFont val="宋体"/>
        <family val="0"/>
        <charset val="134"/>
      </rPr>
      <t xml:space="preserve">元。根据场站职工食堂餐饮服务合同中的服务内容的要求，早餐单品不超过普通市场价，食堂早餐定价价格没有违背合同内容。针对炊事员服务态度问题，分中心已约谈外包单位负责人进行批评教育，并要求外包单位更换掉该名炊事员</t>
    </r>
    <r>
      <rPr>
        <sz val="10"/>
        <rFont val="Arial"/>
        <family val="2"/>
      </rPr>
      <t xml:space="preserve">
</t>
    </r>
  </si>
  <si>
    <t xml:space="preserve">因投诉人未留联系方式，我们未能对市民进行电话回复。办理人：谭琳，鸿运承物业管理中心小营分中心，餐饮员。审核人：赵弘晨，鸿运承物业管理中心，一般管理。</t>
  </si>
  <si>
    <t xml:space="preserve">更换掉该名厨师，并对外包单位进行相应考核</t>
  </si>
  <si>
    <t xml:space="preserve">分中心将加强对外包食堂的监督和管理，要求食堂员工加强专业素质，注意服务态度，及时听取就餐人员的意见及建议，服务好一线职工。</t>
  </si>
  <si>
    <t xml:space="preserve">分中心将加大对外包食堂的检查，防治此类问题发生</t>
  </si>
  <si>
    <r>
      <rPr>
        <sz val="10"/>
        <rFont val="宋体"/>
        <family val="0"/>
        <charset val="134"/>
      </rPr>
      <t xml:space="preserve">分中心于</t>
    </r>
    <r>
      <rPr>
        <sz val="10"/>
        <rFont val="Arial"/>
        <family val="2"/>
      </rPr>
      <t xml:space="preserve">1</t>
    </r>
    <r>
      <rPr>
        <sz val="10"/>
        <rFont val="宋体"/>
        <family val="0"/>
        <charset val="134"/>
      </rPr>
      <t xml:space="preserve">月</t>
    </r>
    <r>
      <rPr>
        <sz val="10"/>
        <rFont val="Arial"/>
        <family val="2"/>
      </rPr>
      <t xml:space="preserve">9</t>
    </r>
    <r>
      <rPr>
        <sz val="10"/>
        <rFont val="宋体"/>
        <family val="0"/>
        <charset val="134"/>
      </rPr>
      <t xml:space="preserve">日开展调查。分中心同外包单位进行核实，包子跟据不同的馅料价格不同，有</t>
    </r>
    <r>
      <rPr>
        <sz val="10"/>
        <rFont val="Arial"/>
        <family val="2"/>
      </rPr>
      <t xml:space="preserve">2.5</t>
    </r>
    <r>
      <rPr>
        <sz val="10"/>
        <rFont val="宋体"/>
        <family val="0"/>
        <charset val="134"/>
      </rPr>
      <t xml:space="preserve">元的也有</t>
    </r>
    <r>
      <rPr>
        <sz val="10"/>
        <rFont val="Arial"/>
        <family val="2"/>
      </rPr>
      <t xml:space="preserve">3</t>
    </r>
    <r>
      <rPr>
        <sz val="10"/>
        <rFont val="宋体"/>
        <family val="0"/>
        <charset val="134"/>
      </rPr>
      <t xml:space="preserve">元的，鸡蛋是</t>
    </r>
    <r>
      <rPr>
        <sz val="10"/>
        <rFont val="Arial"/>
        <family val="2"/>
      </rPr>
      <t xml:space="preserve">1.5</t>
    </r>
    <r>
      <rPr>
        <sz val="10"/>
        <rFont val="宋体"/>
        <family val="0"/>
        <charset val="134"/>
      </rPr>
      <t xml:space="preserve">元，粥是</t>
    </r>
    <r>
      <rPr>
        <sz val="10"/>
        <rFont val="Arial"/>
        <family val="2"/>
      </rPr>
      <t xml:space="preserve">1</t>
    </r>
    <r>
      <rPr>
        <sz val="10"/>
        <rFont val="宋体"/>
        <family val="0"/>
        <charset val="134"/>
      </rPr>
      <t xml:space="preserve">元，粥杯是</t>
    </r>
    <r>
      <rPr>
        <sz val="10"/>
        <rFont val="Arial"/>
        <family val="2"/>
      </rPr>
      <t xml:space="preserve">0.5</t>
    </r>
    <r>
      <rPr>
        <sz val="10"/>
        <rFont val="宋体"/>
        <family val="0"/>
        <charset val="134"/>
      </rPr>
      <t xml:space="preserve">元。根据场站职工食堂餐饮服务合同中的服务内容的要求，早餐单品不超过普通市场价，食堂早餐定价价格没有违背合同内容。针对炊事员服务态度问题，分中心已约谈外包单位负责人进行批评教育，并要求外包单位更换掉该名炊事员，并对外包单位进行相应考核。分中心将加强对外包食堂的监督和管理，要求食堂员工加强专业素质，注意服务态度，及时听取就餐人员的意见及建议，服务好一线职工。分中心将加大对外包食堂的检查，防治此类问题发生因投诉人未留联系方式，我们未能对市民进行电话回复。办理人：谭琳，鸿运承物业管理中心小营分中心，餐饮员。审核人：赵弘晨，鸿运承物业管理中心，一般管理。</t>
    </r>
    <r>
      <rPr>
        <sz val="10"/>
        <rFont val="Arial"/>
        <family val="2"/>
      </rPr>
      <t xml:space="preserve">
</t>
    </r>
  </si>
  <si>
    <t xml:space="preserve">2026-01-08 06:37:18</t>
  </si>
  <si>
    <t xml:space="preserve">餐饮企业环境卫生差</t>
  </si>
  <si>
    <t xml:space="preserve">就餐服务问题（菜品定价、工作人工作态度）</t>
  </si>
  <si>
    <r>
      <rPr>
        <sz val="11"/>
        <color rgb="FF000000"/>
        <rFont val="宋体"/>
        <family val="0"/>
        <charset val="134"/>
      </rPr>
      <t xml:space="preserve">相同内容诉求：网络</t>
    </r>
    <r>
      <rPr>
        <sz val="11"/>
        <color rgb="FF000000"/>
        <rFont val="宋体"/>
        <family val="0"/>
      </rPr>
      <t xml:space="preserve">-260108-018300</t>
    </r>
    <r>
      <rPr>
        <sz val="11"/>
        <color rgb="FF000000"/>
        <rFont val="宋体"/>
        <family val="0"/>
        <charset val="134"/>
      </rPr>
      <t xml:space="preserve">、网络</t>
    </r>
    <r>
      <rPr>
        <sz val="11"/>
        <color rgb="FF000000"/>
        <rFont val="宋体"/>
        <family val="0"/>
      </rPr>
      <t xml:space="preserve">-260117-035766</t>
    </r>
  </si>
  <si>
    <t xml:space="preserve">同一地点诉求</t>
  </si>
  <si>
    <r>
      <rPr>
        <sz val="11"/>
        <color rgb="FF000000"/>
        <rFont val="宋体"/>
        <family val="0"/>
        <charset val="134"/>
      </rPr>
      <t xml:space="preserve">七有五性</t>
    </r>
    <r>
      <rPr>
        <sz val="11"/>
        <color rgb="FF000000"/>
        <rFont val="宋体"/>
        <family val="0"/>
      </rPr>
      <t xml:space="preserve">,</t>
    </r>
    <r>
      <rPr>
        <sz val="11"/>
        <color rgb="FF000000"/>
        <rFont val="宋体"/>
        <family val="0"/>
        <charset val="134"/>
      </rPr>
      <t xml:space="preserve">便利性</t>
    </r>
    <r>
      <rPr>
        <sz val="11"/>
        <color rgb="FF000000"/>
        <rFont val="宋体"/>
        <family val="0"/>
      </rPr>
      <t xml:space="preserve">,</t>
    </r>
    <r>
      <rPr>
        <sz val="11"/>
        <color rgb="FF000000"/>
        <rFont val="宋体"/>
        <family val="0"/>
        <charset val="134"/>
      </rPr>
      <t xml:space="preserve">安全性</t>
    </r>
  </si>
  <si>
    <r>
      <rPr>
        <sz val="10"/>
        <rFont val="宋体"/>
        <family val="0"/>
        <charset val="134"/>
      </rPr>
      <t xml:space="preserve">网络</t>
    </r>
    <r>
      <rPr>
        <sz val="10"/>
        <rFont val="Arial"/>
        <family val="2"/>
      </rPr>
      <t xml:space="preserve">-260108-037140-1</t>
    </r>
  </si>
  <si>
    <t xml:space="preserve">2026-01-08 14:07:06</t>
  </si>
  <si>
    <t xml:space="preserve">2026-01-08 14:10:26</t>
  </si>
  <si>
    <t xml:space="preserve">2026-01-08 14:24:52</t>
  </si>
  <si>
    <r>
      <rPr>
        <sz val="10"/>
        <rFont val="宋体"/>
        <family val="0"/>
        <charset val="134"/>
      </rPr>
      <t xml:space="preserve">工单来源：微信服务号，此工单内容为网民留言时填写的标题及原文。 </t>
    </r>
    <r>
      <rPr>
        <sz val="10"/>
        <rFont val="Arial"/>
        <family val="2"/>
      </rPr>
      <t xml:space="preserve">============================= </t>
    </r>
    <r>
      <rPr>
        <sz val="10"/>
        <rFont val="宋体"/>
        <family val="0"/>
        <charset val="134"/>
      </rPr>
      <t xml:space="preserve">留言标题：公交车上又脏又臭还不让开窗户留言原文：在传染病高发的季节，公交车上卫生糟糕，乘务员还坚决不让开窗。到底是有多怕冷？还是车快冻坏了不好意思告诉乘客？市民填写的详细地址为：区、街道：朝阳区望京街道详细地址：</t>
    </r>
    <r>
      <rPr>
        <sz val="10"/>
        <rFont val="Arial"/>
        <family val="2"/>
      </rPr>
      <t xml:space="preserve">536</t>
    </r>
    <r>
      <rPr>
        <sz val="10"/>
        <rFont val="宋体"/>
        <family val="0"/>
        <charset val="134"/>
      </rPr>
      <t xml:space="preserve">公交车上</t>
    </r>
  </si>
  <si>
    <r>
      <rPr>
        <sz val="10"/>
        <rFont val="宋体"/>
        <family val="0"/>
        <charset val="134"/>
      </rPr>
      <t xml:space="preserve">先生您好，</t>
    </r>
    <r>
      <rPr>
        <sz val="10"/>
        <rFont val="Arial"/>
        <family val="2"/>
      </rPr>
      <t xml:space="preserve">536</t>
    </r>
    <r>
      <rPr>
        <sz val="10"/>
        <rFont val="宋体"/>
        <family val="0"/>
        <charset val="134"/>
      </rPr>
      <t xml:space="preserve">路公交车我们在左家庄新东路北侧场站进行洗车服务工作，您所述车辆运营中公交车上又脏又臭的问题我们非常重视您的反馈，由于我们的工作没有做好，</t>
    </r>
    <r>
      <rPr>
        <sz val="10"/>
        <rFont val="Arial"/>
        <family val="2"/>
      </rPr>
      <t xml:space="preserve">536</t>
    </r>
    <r>
      <rPr>
        <sz val="10"/>
        <rFont val="宋体"/>
        <family val="0"/>
        <charset val="134"/>
      </rPr>
      <t xml:space="preserve">路给您带来不好的乘车体验，实在是抱歉，先生。该线路车辆回到左家庄新东路北侧场站后，在日常工作时段内，我们的保洁员已对车内卫生进行了全面的清理，确保我们的出场车辆卫生符合企业标准。您反馈的问题我们已整改完毕，同时我们要求保洁员对</t>
    </r>
    <r>
      <rPr>
        <sz val="10"/>
        <rFont val="Arial"/>
        <family val="2"/>
      </rPr>
      <t xml:space="preserve">536</t>
    </r>
    <r>
      <rPr>
        <sz val="10"/>
        <rFont val="宋体"/>
        <family val="0"/>
        <charset val="134"/>
      </rPr>
      <t xml:space="preserve">路所有运营车辆的卫生再次进行细化清理。我们对于运营车辆车内卫生的清洁工作是一直在做的，也从未停止，已经形成了长效的清洁机制，但有时候卫生清洁工作我们做的还有不尽人意之处，您多多谅解。车内臭味的问题我们保洁员在清理卫生的同时，已将车门、车窗全部打开，对车内进行了通风换气作业。</t>
    </r>
  </si>
  <si>
    <r>
      <rPr>
        <sz val="10"/>
        <rFont val="宋体"/>
        <family val="0"/>
        <charset val="134"/>
      </rPr>
      <t xml:space="preserve">我们分中心及场站班组长再次与</t>
    </r>
    <r>
      <rPr>
        <sz val="10"/>
        <rFont val="Arial"/>
        <family val="2"/>
      </rPr>
      <t xml:space="preserve">536</t>
    </r>
    <r>
      <rPr>
        <sz val="10"/>
        <rFont val="宋体"/>
        <family val="0"/>
        <charset val="134"/>
      </rPr>
      <t xml:space="preserve">路的保洁人员进行了沟通，日常工作中我们要把清洁质量做的更加细致，同时加强保洁员清洁技能的培训，熟练掌握清洁方法，密切关注车内空气质量，确保给您带来一个干净、整洁、空气清新的出行环境。</t>
    </r>
  </si>
  <si>
    <r>
      <rPr>
        <sz val="10"/>
        <rFont val="宋体"/>
        <family val="0"/>
        <charset val="134"/>
      </rPr>
      <t xml:space="preserve">您好，关于您反映问题的办理情况，鸿运承物业管理中心动物园分中心现对您回复如下：先生您好，</t>
    </r>
    <r>
      <rPr>
        <sz val="10"/>
        <rFont val="Arial"/>
        <family val="2"/>
      </rPr>
      <t xml:space="preserve">536</t>
    </r>
    <r>
      <rPr>
        <sz val="10"/>
        <rFont val="宋体"/>
        <family val="0"/>
        <charset val="134"/>
      </rPr>
      <t xml:space="preserve">路公交车我们在左家庄新东路北侧场站进行洗车服务工作，您所述车辆运营中公交车上又脏又臭的问题我们非常重视您的反馈，由于我们的工作没有做好，</t>
    </r>
    <r>
      <rPr>
        <sz val="10"/>
        <rFont val="Arial"/>
        <family val="2"/>
      </rPr>
      <t xml:space="preserve">536</t>
    </r>
    <r>
      <rPr>
        <sz val="10"/>
        <rFont val="宋体"/>
        <family val="0"/>
        <charset val="134"/>
      </rPr>
      <t xml:space="preserve">路给您带来不好的乘车体验，实在是抱歉，先生。该线路车辆回到左家庄新东路北侧场站后，在日常工作时段内，我们的保洁员已对车内卫生进行了全面的清理，确保我们的出场车辆卫生符合企业标准。您反馈的问题我们已整改完毕，同时我们要求保洁员对</t>
    </r>
    <r>
      <rPr>
        <sz val="10"/>
        <rFont val="Arial"/>
        <family val="2"/>
      </rPr>
      <t xml:space="preserve">536</t>
    </r>
    <r>
      <rPr>
        <sz val="10"/>
        <rFont val="宋体"/>
        <family val="0"/>
        <charset val="134"/>
      </rPr>
      <t xml:space="preserve">路所有运营车辆的卫生再次进行细化清理。我们对于运营车辆车内卫生的清洁工作是一直在做的，也从未停止，已经形成了长效的清洁机制，但有时候卫生清洁工作我们做的还有不尽人意之处，您多多谅解。车内臭味的问题我们保洁员在清理卫生的同时，已将车门、车窗全部打开，对车内进行了通风换气作业。我们定期会召开车辆保洁专题会议，开展车辆卫生专项检查，日常工作中我们加大巡检力度，强化制度建设，不断提高管理水平。因您的联系方式保密，我们未能对您进行电话回复。我们分中心及场站班组长再次与</t>
    </r>
    <r>
      <rPr>
        <sz val="10"/>
        <rFont val="Arial"/>
        <family val="2"/>
      </rPr>
      <t xml:space="preserve">536</t>
    </r>
    <r>
      <rPr>
        <sz val="10"/>
        <rFont val="宋体"/>
        <family val="0"/>
        <charset val="134"/>
      </rPr>
      <t xml:space="preserve">路的保洁人员进行了沟通，日常工作中我们要把清洁质量做的更加细致，同时加强保洁员清洁技能的培训，熟练掌握清洁方法，密切关注车内空气质量，确保给您带来一个干净、整洁、空气清新的出行环境。欢迎您随时对我们的工作进行监督，感谢您提出宝贵意见，给您的出行带来的不便我们和您说声抱歉，谢谢您的支持与谅解。</t>
    </r>
  </si>
  <si>
    <t xml:space="preserve">2026-01-08 13:19:23</t>
  </si>
  <si>
    <t xml:space="preserve">已主动剔除</t>
  </si>
  <si>
    <r>
      <rPr>
        <sz val="10"/>
        <rFont val="宋体"/>
        <family val="0"/>
        <charset val="134"/>
      </rPr>
      <t xml:space="preserve">热线</t>
    </r>
    <r>
      <rPr>
        <sz val="10"/>
        <rFont val="Arial"/>
        <family val="2"/>
      </rPr>
      <t xml:space="preserve">-260109-024500-2</t>
    </r>
    <r>
      <rPr>
        <sz val="10"/>
        <rFont val="宋体"/>
        <family val="0"/>
        <charset val="134"/>
      </rPr>
      <t xml:space="preserve">（</t>
    </r>
    <r>
      <rPr>
        <sz val="10"/>
        <rFont val="Arial"/>
        <family val="2"/>
      </rPr>
      <t xml:space="preserve">1</t>
    </r>
    <r>
      <rPr>
        <sz val="10"/>
        <rFont val="宋体"/>
        <family val="0"/>
        <charset val="134"/>
      </rPr>
      <t xml:space="preserve">个附件）</t>
    </r>
  </si>
  <si>
    <t xml:space="preserve">2026-01-09 11:51:37</t>
  </si>
  <si>
    <t xml:space="preserve">2026-01-09 12:00:56</t>
  </si>
  <si>
    <t xml:space="preserve">2026-01-09 12:34:58</t>
  </si>
  <si>
    <t xml:space="preserve">赵女士</t>
  </si>
  <si>
    <r>
      <rPr>
        <sz val="10"/>
        <rFont val="宋体"/>
        <family val="0"/>
        <charset val="134"/>
      </rPr>
      <t xml:space="preserve">手机</t>
    </r>
    <r>
      <rPr>
        <sz val="10"/>
        <rFont val="Arial"/>
        <family val="2"/>
      </rPr>
      <t xml:space="preserve">,13488762702;</t>
    </r>
  </si>
  <si>
    <r>
      <rPr>
        <sz val="10"/>
        <rFont val="宋体"/>
        <family val="0"/>
        <charset val="134"/>
      </rPr>
      <t xml:space="preserve">市民反映，</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9</t>
    </r>
    <r>
      <rPr>
        <sz val="10"/>
        <rFont val="宋体"/>
        <family val="0"/>
        <charset val="134"/>
      </rPr>
      <t xml:space="preserve">日</t>
    </r>
    <r>
      <rPr>
        <sz val="10"/>
        <rFont val="Arial"/>
        <family val="2"/>
      </rPr>
      <t xml:space="preserve">11:39</t>
    </r>
    <r>
      <rPr>
        <sz val="10"/>
        <rFont val="宋体"/>
        <family val="0"/>
        <charset val="134"/>
      </rPr>
      <t xml:space="preserve">分在</t>
    </r>
    <r>
      <rPr>
        <sz val="10"/>
        <rFont val="Arial"/>
        <family val="2"/>
      </rPr>
      <t xml:space="preserve">1</t>
    </r>
    <r>
      <rPr>
        <sz val="10"/>
        <rFont val="宋体"/>
        <family val="0"/>
        <charset val="134"/>
      </rPr>
      <t xml:space="preserve">路公交车公主坟站，车辆后面的台子上有蟑螂，已经录视频了（没有记车牌号），四惠东</t>
    </r>
    <r>
      <rPr>
        <sz val="10"/>
        <rFont val="Arial"/>
        <family val="2"/>
      </rPr>
      <t xml:space="preserve">-</t>
    </r>
    <r>
      <rPr>
        <sz val="10"/>
        <rFont val="宋体"/>
        <family val="0"/>
        <charset val="134"/>
      </rPr>
      <t xml:space="preserve">公主坟方向，希望尽快核实解决，来电反映</t>
    </r>
    <r>
      <rPr>
        <sz val="10"/>
        <rFont val="Arial"/>
        <family val="2"/>
      </rPr>
      <t xml:space="preserve">1</t>
    </r>
    <r>
      <rPr>
        <sz val="10"/>
        <rFont val="宋体"/>
        <family val="0"/>
        <charset val="134"/>
      </rPr>
      <t xml:space="preserve">路公交车有蟑螂问题客四鸿运承安服</t>
    </r>
  </si>
  <si>
    <t xml:space="preserve">田顺庄分中心</t>
  </si>
  <si>
    <t xml:space="preserve">2026-01-16 23:59:59</t>
  </si>
  <si>
    <t xml:space="preserve">2026-01-14 08:59:59</t>
  </si>
  <si>
    <t xml:space="preserve">您好，关于您反映问题的办理情况，鸿运承物业管理中心田顺庄分中心现对您回复如下：</t>
  </si>
  <si>
    <r>
      <rPr>
        <sz val="10"/>
        <rFont val="宋体"/>
        <family val="0"/>
        <charset val="134"/>
      </rPr>
      <t xml:space="preserve">我分中心已于</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9</t>
    </r>
    <r>
      <rPr>
        <sz val="10"/>
        <rFont val="宋体"/>
        <family val="0"/>
        <charset val="134"/>
      </rPr>
      <t xml:space="preserve">日下午</t>
    </r>
    <r>
      <rPr>
        <sz val="10"/>
        <rFont val="Arial"/>
        <family val="2"/>
      </rPr>
      <t xml:space="preserve">16</t>
    </r>
    <r>
      <rPr>
        <sz val="10"/>
        <rFont val="宋体"/>
        <family val="0"/>
        <charset val="134"/>
      </rPr>
      <t xml:space="preserve">点</t>
    </r>
    <r>
      <rPr>
        <sz val="10"/>
        <rFont val="Arial"/>
        <family val="2"/>
      </rPr>
      <t xml:space="preserve">39</t>
    </r>
    <r>
      <rPr>
        <sz val="10"/>
        <rFont val="宋体"/>
        <family val="0"/>
        <charset val="134"/>
      </rPr>
      <t xml:space="preserve">分对您进行电话回复。办理人：董鹏；部门：鸿运承物业管理中心田顺庄分中心；职务；物管副主任。审核人：郑楠；部门：鸿运承物业管理中心物管行政部；职务：物管员。</t>
    </r>
  </si>
  <si>
    <r>
      <rPr>
        <sz val="10"/>
        <rFont val="宋体"/>
        <family val="0"/>
        <charset val="134"/>
      </rPr>
      <t xml:space="preserve">赵女士您好，</t>
    </r>
    <r>
      <rPr>
        <sz val="10"/>
        <rFont val="Arial"/>
        <family val="2"/>
      </rPr>
      <t xml:space="preserve">1</t>
    </r>
    <r>
      <rPr>
        <sz val="10"/>
        <rFont val="宋体"/>
        <family val="0"/>
        <charset val="134"/>
      </rPr>
      <t xml:space="preserve">路公交车我们在老山场站进行洗车服务工作，您所述车辆运营中车辆后面的台子上有蟑螂的问题我们非常重视您的反馈，由于我们的工作没有做好，</t>
    </r>
    <r>
      <rPr>
        <sz val="10"/>
        <rFont val="Arial"/>
        <family val="2"/>
      </rPr>
      <t xml:space="preserve">1</t>
    </r>
    <r>
      <rPr>
        <sz val="10"/>
        <rFont val="宋体"/>
        <family val="0"/>
        <charset val="134"/>
      </rPr>
      <t xml:space="preserve">路给您带来不好的乘车体验，实在是抱歉，赵女士。该线路车辆回到老山场站后，在日常工作时段内，我们的保洁员已对车内卫生进行了全面的清理，确保我们的出场车辆卫生符合企业标准。您反馈的问题我们已整改完毕，同时我们要求保洁员对</t>
    </r>
    <r>
      <rPr>
        <sz val="10"/>
        <rFont val="Arial"/>
        <family val="2"/>
      </rPr>
      <t xml:space="preserve">1</t>
    </r>
    <r>
      <rPr>
        <sz val="10"/>
        <rFont val="宋体"/>
        <family val="0"/>
        <charset val="134"/>
      </rPr>
      <t xml:space="preserve">路所有运营车辆的卫生再次进行细化清理。我们对于运营车辆车内卫生的清洁工作是一直在做的，也从未停止，已经形成了长效的清洁机制，但有时候卫生清洁工作我们做的还有不尽人意之处，您多多谅解。运营车辆的消毒工作，我们目前按照每日对运营车辆消毒一次的标准认真执行。</t>
    </r>
  </si>
  <si>
    <r>
      <rPr>
        <sz val="10"/>
        <rFont val="宋体"/>
        <family val="0"/>
        <charset val="134"/>
      </rPr>
      <t xml:space="preserve">我们分中心及场站班组长再次与</t>
    </r>
    <r>
      <rPr>
        <sz val="10"/>
        <rFont val="Arial"/>
        <family val="2"/>
      </rPr>
      <t xml:space="preserve">1</t>
    </r>
    <r>
      <rPr>
        <sz val="10"/>
        <rFont val="宋体"/>
        <family val="0"/>
        <charset val="134"/>
      </rPr>
      <t xml:space="preserve">路的保洁人员进行了沟通，日常工作中我们要把清洁质量做的更加细致，同时加强保洁员清洁技能的培训，熟练掌握清洁方法，确保给您带来一个干净、整洁的出行环境。</t>
    </r>
  </si>
  <si>
    <r>
      <rPr>
        <sz val="10"/>
        <rFont val="宋体"/>
        <family val="0"/>
        <charset val="134"/>
      </rPr>
      <t xml:space="preserve">您好，关于您反映问题的办理情况，鸿运承物业管理中心田顺庄分中心现对您回复如下：赵女士您好，</t>
    </r>
    <r>
      <rPr>
        <sz val="10"/>
        <rFont val="Arial"/>
        <family val="2"/>
      </rPr>
      <t xml:space="preserve">1</t>
    </r>
    <r>
      <rPr>
        <sz val="10"/>
        <rFont val="宋体"/>
        <family val="0"/>
        <charset val="134"/>
      </rPr>
      <t xml:space="preserve">路公交车我们在老山场站进行洗车服务工作，您所述车辆运营中车辆后面的台子上有蟑螂的问题我们非常重视您的反馈，由于我们的工作没有做好，</t>
    </r>
    <r>
      <rPr>
        <sz val="10"/>
        <rFont val="Arial"/>
        <family val="2"/>
      </rPr>
      <t xml:space="preserve">1</t>
    </r>
    <r>
      <rPr>
        <sz val="10"/>
        <rFont val="宋体"/>
        <family val="0"/>
        <charset val="134"/>
      </rPr>
      <t xml:space="preserve">路给您带来不好的乘车体验，实在是抱歉，赵女士。该线路车辆回到老山场站后，在日常工作时段内，我们的保洁员已对车内卫生进行了全面的清理，确保我们的出场车辆卫生符合企业标准。您反馈的问题我们已整改完毕，同时我们要求保洁员对</t>
    </r>
    <r>
      <rPr>
        <sz val="10"/>
        <rFont val="Arial"/>
        <family val="2"/>
      </rPr>
      <t xml:space="preserve">1</t>
    </r>
    <r>
      <rPr>
        <sz val="10"/>
        <rFont val="宋体"/>
        <family val="0"/>
        <charset val="134"/>
      </rPr>
      <t xml:space="preserve">路所有运营车辆的卫生再次进行细化清理。我们对于运营车辆车内卫生的清洁工作是一直在做的，也从未停止，已经形成了长效的清洁机制，但有时候卫生清洁工作我们做的还有不尽人意之处，您多多谅解。运营车辆的消毒工作，我们目前按照每日对运营车辆消毒一次的标准认真执行。我们定期会召开车辆保洁专题会议，开展车辆卫生专项检查，日常工作中我们加大巡检力度，强化制度建设，不断提高管理水平。我分中心已于</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9</t>
    </r>
    <r>
      <rPr>
        <sz val="10"/>
        <rFont val="宋体"/>
        <family val="0"/>
        <charset val="134"/>
      </rPr>
      <t xml:space="preserve">日下午</t>
    </r>
    <r>
      <rPr>
        <sz val="10"/>
        <rFont val="Arial"/>
        <family val="2"/>
      </rPr>
      <t xml:space="preserve">16</t>
    </r>
    <r>
      <rPr>
        <sz val="10"/>
        <rFont val="宋体"/>
        <family val="0"/>
        <charset val="134"/>
      </rPr>
      <t xml:space="preserve">点</t>
    </r>
    <r>
      <rPr>
        <sz val="10"/>
        <rFont val="Arial"/>
        <family val="2"/>
      </rPr>
      <t xml:space="preserve">39</t>
    </r>
    <r>
      <rPr>
        <sz val="10"/>
        <rFont val="宋体"/>
        <family val="0"/>
        <charset val="134"/>
      </rPr>
      <t xml:space="preserve">分对您进行电话回复。我们分中心及场站班组长再次与</t>
    </r>
    <r>
      <rPr>
        <sz val="10"/>
        <rFont val="Arial"/>
        <family val="2"/>
      </rPr>
      <t xml:space="preserve">1</t>
    </r>
    <r>
      <rPr>
        <sz val="10"/>
        <rFont val="宋体"/>
        <family val="0"/>
        <charset val="134"/>
      </rPr>
      <t xml:space="preserve">路的保洁人员进行了沟通，日常工作中我们要把清洁质量做的更加细致，同时加强保洁员清洁技能的培训，熟练掌握清洁方法，确保给您带来一个干净、整洁的出行环境。欢迎您随时对我们的工作进行监督，感谢您提出宝贵意见，给您的出行带来的不便我们和您说声抱歉，谢谢您的支持与谅解。</t>
    </r>
  </si>
  <si>
    <t xml:space="preserve">2026-01-09 11:40:23</t>
  </si>
  <si>
    <t xml:space="preserve">1725545784</t>
  </si>
  <si>
    <t xml:space="preserve">车辆卫生问题
（车内卫生、蟑螂）</t>
  </si>
  <si>
    <r>
      <rPr>
        <sz val="10"/>
        <rFont val="宋体"/>
        <family val="0"/>
        <charset val="134"/>
      </rPr>
      <t xml:space="preserve">热线</t>
    </r>
    <r>
      <rPr>
        <sz val="10"/>
        <rFont val="Arial"/>
        <family val="2"/>
      </rPr>
      <t xml:space="preserve">-260109-043939-1</t>
    </r>
    <r>
      <rPr>
        <sz val="10"/>
        <rFont val="宋体"/>
        <family val="0"/>
      </rPr>
      <t xml:space="preserve">（</t>
    </r>
    <r>
      <rPr>
        <sz val="10"/>
        <rFont val="Arial"/>
        <family val="2"/>
      </rPr>
      <t xml:space="preserve">1</t>
    </r>
    <r>
      <rPr>
        <sz val="10"/>
        <rFont val="宋体"/>
        <family val="0"/>
      </rPr>
      <t xml:space="preserve">个附件）</t>
    </r>
  </si>
  <si>
    <t xml:space="preserve">2026-01-09 15:45:59</t>
  </si>
  <si>
    <t xml:space="preserve">2026-01-09 15:50:21</t>
  </si>
  <si>
    <t xml:space="preserve">2026-01-09 15:56:45</t>
  </si>
  <si>
    <r>
      <rPr>
        <sz val="10"/>
        <rFont val="宋体"/>
        <family val="0"/>
        <charset val="134"/>
      </rPr>
      <t xml:space="preserve">手机</t>
    </r>
    <r>
      <rPr>
        <sz val="10"/>
        <rFont val="Arial"/>
        <family val="2"/>
      </rPr>
      <t xml:space="preserve">,13811081307;</t>
    </r>
  </si>
  <si>
    <r>
      <rPr>
        <sz val="10"/>
        <rFont val="宋体"/>
        <family val="0"/>
        <charset val="134"/>
      </rPr>
      <t xml:space="preserve">市民反映，自己被北京公共交通控股集团有限公司鸿运承物业管理中心开除，开除原因为企业说自己为管理人员，自己对此不认可，自己与企业签订的劳动合同为工人岗位，要求企业拿出管理自己人员的证据，地址：北京市西城区广安门内核桃园</t>
    </r>
    <r>
      <rPr>
        <sz val="10"/>
        <rFont val="Arial"/>
        <family val="2"/>
      </rPr>
      <t xml:space="preserve">1</t>
    </r>
    <r>
      <rPr>
        <sz val="10"/>
        <rFont val="宋体"/>
        <family val="0"/>
        <charset val="134"/>
      </rPr>
      <t xml:space="preserve">号，来电反映要求北京公共交通控股集团有限公司鸿运承物业管理中心拿出自己是管理人员的证据的问题。要求北京公共交通控股集团有限公司鸿运承物业管理中心拿出自己是管理人员的证据的问题人力组织部</t>
    </r>
  </si>
  <si>
    <t xml:space="preserve">劳动合同</t>
  </si>
  <si>
    <t xml:space="preserve">2026-01-13</t>
  </si>
  <si>
    <t xml:space="preserve">经核实，与来电人所述情况不相符。经核查，来电人杨利原为我单位鸿运承物业管理中心工人管理岗位职工，并非管理人员。我单位工人管理及以上岗位为集团公司监察对象，根据北京市监委驻北京公交集团监察专员办公室出具的《关于给予杨利开除处分的决定》，我单位鸿运承物业管理中心与来电人解除劳动合同。</t>
  </si>
  <si>
    <r>
      <rPr>
        <sz val="10"/>
        <rFont val="宋体"/>
        <family val="0"/>
        <charset val="134"/>
      </rPr>
      <t xml:space="preserve">经核实，与来电人所述情况不相符。经核查，来电人杨利原为我单位鸿运承物业管理中心工人管理岗位职工，并非管理人员。我单位工人管理及以上岗位为集团公司监察对象，根据北京市监委驻北京公交集团监察专员办公室出具的《关于给予杨利开除处分的决定》，我单位鸿运承物业管理中心与来电人解除劳动合同。</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13</t>
    </r>
    <r>
      <rPr>
        <sz val="10"/>
        <rFont val="宋体"/>
        <family val="0"/>
        <charset val="134"/>
      </rPr>
      <t xml:space="preserve">日上午</t>
    </r>
    <r>
      <rPr>
        <sz val="10"/>
        <rFont val="Arial"/>
        <family val="2"/>
      </rPr>
      <t xml:space="preserve">8</t>
    </r>
    <r>
      <rPr>
        <sz val="10"/>
        <rFont val="宋体"/>
        <family val="0"/>
        <charset val="134"/>
      </rPr>
      <t xml:space="preserve">点</t>
    </r>
    <r>
      <rPr>
        <sz val="10"/>
        <rFont val="Arial"/>
        <family val="2"/>
      </rPr>
      <t xml:space="preserve">51</t>
    </r>
    <r>
      <rPr>
        <sz val="10"/>
        <rFont val="宋体"/>
        <family val="0"/>
        <charset val="134"/>
      </rPr>
      <t xml:space="preserve">分左右电话与来电人回复，经过沟通，来电人对此仍表示不认可。</t>
    </r>
    <r>
      <rPr>
        <sz val="10"/>
        <rFont val="Arial"/>
        <family val="2"/>
      </rPr>
      <t xml:space="preserve">
</t>
    </r>
    <r>
      <rPr>
        <sz val="10"/>
        <rFont val="宋体"/>
        <family val="0"/>
        <charset val="134"/>
      </rPr>
      <t xml:space="preserve">办理人：周健辉 ；部门：鸿运承物业管理中心人力资源部，职务：一般管理；</t>
    </r>
    <r>
      <rPr>
        <sz val="10"/>
        <rFont val="Arial"/>
        <family val="2"/>
      </rPr>
      <t xml:space="preserve">
</t>
    </r>
    <r>
      <rPr>
        <sz val="10"/>
        <rFont val="宋体"/>
        <family val="0"/>
        <charset val="134"/>
      </rPr>
      <t xml:space="preserve">审核人：高强；部门：鸿运承物业管理中心人力资源部；职务：中级管理。</t>
    </r>
  </si>
  <si>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13</t>
    </r>
    <r>
      <rPr>
        <sz val="10"/>
        <rFont val="宋体"/>
        <family val="0"/>
        <charset val="134"/>
      </rPr>
      <t xml:space="preserve">日上午</t>
    </r>
    <r>
      <rPr>
        <sz val="10"/>
        <rFont val="Arial"/>
        <family val="2"/>
      </rPr>
      <t xml:space="preserve">8</t>
    </r>
    <r>
      <rPr>
        <sz val="10"/>
        <rFont val="宋体"/>
        <family val="0"/>
        <charset val="134"/>
      </rPr>
      <t xml:space="preserve">点</t>
    </r>
    <r>
      <rPr>
        <sz val="10"/>
        <rFont val="Arial"/>
        <family val="2"/>
      </rPr>
      <t xml:space="preserve">51</t>
    </r>
    <r>
      <rPr>
        <sz val="10"/>
        <rFont val="宋体"/>
        <family val="0"/>
        <charset val="134"/>
      </rPr>
      <t xml:space="preserve">分左右电话与来电人回复，经过沟通，来电人对此仍表示不认可。</t>
    </r>
  </si>
  <si>
    <r>
      <rPr>
        <sz val="10"/>
        <rFont val="宋体"/>
        <family val="0"/>
        <charset val="134"/>
      </rPr>
      <t xml:space="preserve">经核实，与来电人所述情况不相符。经核查，来电人杨利原为我单位鸿运承物业管理中心工人管理岗位职工，并非管理人员。我单位工人管理及以上岗位为集团公司监察对象，根据北京市监委驻北京公交集团监察专员办公室出具的《关于给予杨利开除处分的决定》，我单位鸿运承物业管理中心与来电人解除劳动合同。</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13</t>
    </r>
    <r>
      <rPr>
        <sz val="10"/>
        <rFont val="宋体"/>
        <family val="0"/>
        <charset val="134"/>
      </rPr>
      <t xml:space="preserve">日上午</t>
    </r>
    <r>
      <rPr>
        <sz val="10"/>
        <rFont val="Arial"/>
        <family val="2"/>
      </rPr>
      <t xml:space="preserve">8</t>
    </r>
    <r>
      <rPr>
        <sz val="10"/>
        <rFont val="宋体"/>
        <family val="0"/>
        <charset val="134"/>
      </rPr>
      <t xml:space="preserve">点</t>
    </r>
    <r>
      <rPr>
        <sz val="10"/>
        <rFont val="Arial"/>
        <family val="2"/>
      </rPr>
      <t xml:space="preserve">51</t>
    </r>
    <r>
      <rPr>
        <sz val="10"/>
        <rFont val="宋体"/>
        <family val="0"/>
        <charset val="134"/>
      </rPr>
      <t xml:space="preserve">分左右电话与来电人回复，经过沟通，来电人对此仍表示不认可。</t>
    </r>
  </si>
  <si>
    <t xml:space="preserve">2026-01-09 15:17:29</t>
  </si>
  <si>
    <t xml:space="preserve">劳动人员管理及劳动纪律
（纪检问题解除劳动合同）</t>
  </si>
  <si>
    <t xml:space="preserve">纠纷类</t>
  </si>
  <si>
    <r>
      <rPr>
        <sz val="11"/>
        <color rgb="FF000000"/>
        <rFont val="宋体"/>
        <family val="0"/>
        <charset val="134"/>
      </rPr>
      <t xml:space="preserve">同人同诉：热线</t>
    </r>
    <r>
      <rPr>
        <sz val="11"/>
        <color rgb="FF000000"/>
        <rFont val="宋体"/>
        <family val="0"/>
      </rPr>
      <t xml:space="preserve">-260109-043939</t>
    </r>
    <r>
      <rPr>
        <sz val="11"/>
        <color rgb="FF000000"/>
        <rFont val="宋体"/>
        <family val="0"/>
        <charset val="134"/>
      </rPr>
      <t xml:space="preserve">、热线</t>
    </r>
    <r>
      <rPr>
        <sz val="11"/>
        <color rgb="FF000000"/>
        <rFont val="宋体"/>
        <family val="0"/>
      </rPr>
      <t xml:space="preserve">-260113-007090</t>
    </r>
    <r>
      <rPr>
        <sz val="11"/>
        <color rgb="FF000000"/>
        <rFont val="宋体"/>
        <family val="0"/>
        <charset val="134"/>
      </rPr>
      <t xml:space="preserve">、热线</t>
    </r>
    <r>
      <rPr>
        <sz val="11"/>
        <color rgb="FF000000"/>
        <rFont val="宋体"/>
        <family val="0"/>
      </rPr>
      <t xml:space="preserve">-260113-028565</t>
    </r>
    <r>
      <rPr>
        <sz val="11"/>
        <color rgb="FF000000"/>
        <rFont val="宋体"/>
        <family val="0"/>
        <charset val="134"/>
      </rPr>
      <t xml:space="preserve">、网络</t>
    </r>
    <r>
      <rPr>
        <sz val="11"/>
        <color rgb="FF000000"/>
        <rFont val="宋体"/>
        <family val="0"/>
      </rPr>
      <t xml:space="preserve">-260124-001044</t>
    </r>
  </si>
  <si>
    <r>
      <rPr>
        <sz val="10"/>
        <rFont val="宋体"/>
        <family val="0"/>
        <charset val="134"/>
      </rPr>
      <t xml:space="preserve">热线</t>
    </r>
    <r>
      <rPr>
        <sz val="10"/>
        <rFont val="Arial"/>
        <family val="2"/>
      </rPr>
      <t xml:space="preserve">-260109-043939-2</t>
    </r>
    <r>
      <rPr>
        <sz val="10"/>
        <rFont val="宋体"/>
        <family val="0"/>
        <charset val="134"/>
      </rPr>
      <t xml:space="preserve">（</t>
    </r>
    <r>
      <rPr>
        <sz val="10"/>
        <rFont val="Arial"/>
        <family val="2"/>
      </rPr>
      <t xml:space="preserve">2</t>
    </r>
    <r>
      <rPr>
        <sz val="10"/>
        <rFont val="宋体"/>
        <family val="0"/>
        <charset val="134"/>
      </rPr>
      <t xml:space="preserve">个附件）</t>
    </r>
  </si>
  <si>
    <t xml:space="preserve">组织方面其他问题</t>
  </si>
  <si>
    <t xml:space="preserve">组织方面补充内容</t>
  </si>
  <si>
    <t xml:space="preserve">接到市民反映的问题后，党委工作部立即进行核实，经核实，投诉内容与事实不符，不存在投诉人反映的情况，投诉人曾是物业管理中心天宫院分中心劳人员助理，为工人管理岗位。工人管理岗位属于企业基层管理人员和监察对象。感谢职工对我们工作中的不足提出宝贵意见，党委工作部会继续做好干部监督管理。办理人：高伟；部门：鸿运承物业管理中心党委工作部；职务：党委工作部副部长。审核人：吕东霞；职务：党委工作部部长。</t>
  </si>
  <si>
    <t xml:space="preserve">接到市民反映的问题后，党委工作部立即进行核实，经核实，投诉内容与事实不符，不存在投诉人反映的情况，投诉人曾是物业管理中心天宫院分中心劳人员助理，为工人管理岗位。工人管理岗位属于企业基层管理人员和监察对象。感谢职工对我们工作中的不足提出宝贵意见，党委工作部会继续做好干部监督管理。  </t>
  </si>
  <si>
    <t xml:space="preserve">劳动人员管理及劳动纪律
（纪检问题解除劳动合同）拆单</t>
  </si>
  <si>
    <r>
      <rPr>
        <sz val="10"/>
        <rFont val="宋体"/>
        <family val="0"/>
        <charset val="134"/>
      </rPr>
      <t xml:space="preserve">网络</t>
    </r>
    <r>
      <rPr>
        <sz val="10"/>
        <rFont val="Arial"/>
        <family val="2"/>
      </rPr>
      <t xml:space="preserve">-260109-053098-2</t>
    </r>
    <r>
      <rPr>
        <sz val="10"/>
        <rFont val="宋体"/>
        <family val="0"/>
        <charset val="134"/>
      </rPr>
      <t xml:space="preserve">（</t>
    </r>
    <r>
      <rPr>
        <sz val="10"/>
        <rFont val="Arial"/>
        <family val="2"/>
      </rPr>
      <t xml:space="preserve">2</t>
    </r>
    <r>
      <rPr>
        <sz val="10"/>
        <rFont val="宋体"/>
        <family val="0"/>
        <charset val="134"/>
      </rPr>
      <t xml:space="preserve">个附件）</t>
    </r>
  </si>
  <si>
    <t xml:space="preserve">2026-01-09 16:41:13</t>
  </si>
  <si>
    <t xml:space="preserve">2026-01-09 16:50:51</t>
  </si>
  <si>
    <t xml:space="preserve">2026-01-12 13:53:40</t>
  </si>
  <si>
    <r>
      <rPr>
        <sz val="10"/>
        <rFont val="宋体"/>
        <family val="0"/>
        <charset val="134"/>
      </rPr>
      <t xml:space="preserve">工单来源：微信服务号，此工单内容为网民留言时填写的标题及原文。 </t>
    </r>
    <r>
      <rPr>
        <sz val="10"/>
        <rFont val="Arial"/>
        <family val="2"/>
      </rPr>
      <t xml:space="preserve">============================= </t>
    </r>
    <r>
      <rPr>
        <sz val="10"/>
        <rFont val="宋体"/>
        <family val="0"/>
        <charset val="134"/>
      </rPr>
      <t xml:space="preserve">留言标题：诓骗</t>
    </r>
    <r>
      <rPr>
        <sz val="10"/>
        <rFont val="Arial"/>
        <family val="2"/>
      </rPr>
      <t xml:space="preserve">.</t>
    </r>
    <r>
      <rPr>
        <sz val="10"/>
        <rFont val="宋体"/>
        <family val="0"/>
        <charset val="134"/>
      </rPr>
      <t xml:space="preserve">糊弄</t>
    </r>
    <r>
      <rPr>
        <sz val="10"/>
        <rFont val="Arial"/>
        <family val="2"/>
      </rPr>
      <t xml:space="preserve">.</t>
    </r>
    <r>
      <rPr>
        <sz val="10"/>
        <rFont val="宋体"/>
        <family val="0"/>
        <charset val="134"/>
      </rPr>
      <t xml:space="preserve">不作为</t>
    </r>
    <r>
      <rPr>
        <sz val="10"/>
        <rFont val="Arial"/>
        <family val="2"/>
      </rPr>
      <t xml:space="preserve">.</t>
    </r>
    <r>
      <rPr>
        <sz val="10"/>
        <rFont val="宋体"/>
        <family val="0"/>
        <charset val="134"/>
      </rPr>
      <t xml:space="preserve">不称职的负责人吴岩（男</t>
    </r>
    <r>
      <rPr>
        <sz val="10"/>
        <rFont val="Arial"/>
        <family val="2"/>
      </rPr>
      <t xml:space="preserve">13391623361</t>
    </r>
    <r>
      <rPr>
        <sz val="10"/>
        <rFont val="宋体"/>
        <family val="0"/>
        <charset val="134"/>
      </rPr>
      <t xml:space="preserve">）留言原文：他是北京市公交集团明悅湾分公司的负责人，主管</t>
    </r>
    <r>
      <rPr>
        <sz val="10"/>
        <rFont val="Arial"/>
        <family val="2"/>
      </rPr>
      <t xml:space="preserve">599</t>
    </r>
    <r>
      <rPr>
        <sz val="10"/>
        <rFont val="宋体"/>
        <family val="0"/>
        <charset val="134"/>
      </rPr>
      <t xml:space="preserve">路公交车辆的卫生工作。在</t>
    </r>
    <r>
      <rPr>
        <sz val="10"/>
        <rFont val="Arial"/>
        <family val="2"/>
      </rPr>
      <t xml:space="preserve">2025-12-23</t>
    </r>
    <r>
      <rPr>
        <sz val="10"/>
        <rFont val="宋体"/>
        <family val="0"/>
        <charset val="134"/>
      </rPr>
      <t xml:space="preserve">上午</t>
    </r>
    <r>
      <rPr>
        <sz val="10"/>
        <rFont val="Arial"/>
        <family val="2"/>
      </rPr>
      <t xml:space="preserve">11</t>
    </r>
    <r>
      <rPr>
        <sz val="10"/>
        <rFont val="宋体"/>
        <family val="0"/>
        <charset val="134"/>
      </rPr>
      <t xml:space="preserve">：</t>
    </r>
    <r>
      <rPr>
        <sz val="10"/>
        <rFont val="Arial"/>
        <family val="2"/>
      </rPr>
      <t xml:space="preserve">27/599</t>
    </r>
    <r>
      <rPr>
        <sz val="10"/>
        <rFont val="宋体"/>
        <family val="0"/>
        <charset val="134"/>
      </rPr>
      <t xml:space="preserve">路</t>
    </r>
    <r>
      <rPr>
        <sz val="10"/>
        <rFont val="Arial"/>
        <family val="2"/>
      </rPr>
      <t xml:space="preserve">3628334</t>
    </r>
    <r>
      <rPr>
        <sz val="10"/>
        <rFont val="宋体"/>
        <family val="0"/>
        <charset val="134"/>
      </rPr>
      <t xml:space="preserve">车内内卫生状况差被乘客投诉，之后他称已打击完成。可是在</t>
    </r>
    <r>
      <rPr>
        <sz val="10"/>
        <rFont val="Arial"/>
        <family val="2"/>
      </rPr>
      <t xml:space="preserve">2026-1-7</t>
    </r>
    <r>
      <rPr>
        <sz val="10"/>
        <rFont val="宋体"/>
        <family val="0"/>
        <charset val="134"/>
      </rPr>
      <t xml:space="preserve">下午</t>
    </r>
    <r>
      <rPr>
        <sz val="10"/>
        <rFont val="Arial"/>
        <family val="2"/>
      </rPr>
      <t xml:space="preserve">16</t>
    </r>
    <r>
      <rPr>
        <sz val="10"/>
        <rFont val="宋体"/>
        <family val="0"/>
        <charset val="134"/>
      </rPr>
      <t xml:space="preserve">：</t>
    </r>
    <r>
      <rPr>
        <sz val="10"/>
        <rFont val="Arial"/>
        <family val="2"/>
      </rPr>
      <t xml:space="preserve">30</t>
    </r>
    <r>
      <rPr>
        <sz val="10"/>
        <rFont val="宋体"/>
        <family val="0"/>
        <charset val="134"/>
      </rPr>
      <t xml:space="preserve">投诉方人员在此车内发现情况依旧！这充分证明他在说谎；且清洁工作并未完全彻底地完全，另书面道歉信至今未见到，误了我方在网络发布的工作开展！望市民热线做进一步敦促其和公司全面改进和整顿工作！！！令市民和政府放心！市民填写的详细地址为：区、街道：大兴区旧宫镇详细地址：南小街五福堂北路一号</t>
    </r>
    <r>
      <rPr>
        <sz val="10"/>
        <rFont val="Arial"/>
        <family val="2"/>
      </rPr>
      <t xml:space="preserve">2</t>
    </r>
    <r>
      <rPr>
        <sz val="10"/>
        <rFont val="宋体"/>
        <family val="0"/>
        <charset val="134"/>
      </rPr>
      <t xml:space="preserve">号院。分公司内。</t>
    </r>
  </si>
  <si>
    <r>
      <rPr>
        <sz val="10"/>
        <rFont val="宋体"/>
        <family val="0"/>
        <charset val="134"/>
      </rPr>
      <t xml:space="preserve">针对市民所反映“诓骗</t>
    </r>
    <r>
      <rPr>
        <sz val="10"/>
        <rFont val="Arial"/>
        <family val="2"/>
      </rPr>
      <t xml:space="preserve">.</t>
    </r>
    <r>
      <rPr>
        <sz val="10"/>
        <rFont val="宋体"/>
        <family val="0"/>
        <charset val="134"/>
      </rPr>
      <t xml:space="preserve">糊弄</t>
    </r>
    <r>
      <rPr>
        <sz val="10"/>
        <rFont val="Arial"/>
        <family val="2"/>
      </rPr>
      <t xml:space="preserve">.</t>
    </r>
    <r>
      <rPr>
        <sz val="10"/>
        <rFont val="宋体"/>
        <family val="0"/>
        <charset val="134"/>
      </rPr>
      <t xml:space="preserve">不作为</t>
    </r>
    <r>
      <rPr>
        <sz val="10"/>
        <rFont val="Arial"/>
        <family val="2"/>
      </rPr>
      <t xml:space="preserve">.</t>
    </r>
    <r>
      <rPr>
        <sz val="10"/>
        <rFont val="宋体"/>
        <family val="0"/>
        <charset val="134"/>
      </rPr>
      <t xml:space="preserve">不称职的负责人吴岩（男</t>
    </r>
    <r>
      <rPr>
        <sz val="10"/>
        <rFont val="Arial"/>
        <family val="2"/>
      </rPr>
      <t xml:space="preserve">13391623361</t>
    </r>
    <r>
      <rPr>
        <sz val="10"/>
        <rFont val="宋体"/>
        <family val="0"/>
        <charset val="134"/>
      </rPr>
      <t xml:space="preserve">）留言原文：他是北京市公交集团明悅湾分公司的负责人，主管</t>
    </r>
    <r>
      <rPr>
        <sz val="10"/>
        <rFont val="Arial"/>
        <family val="2"/>
      </rPr>
      <t xml:space="preserve">599</t>
    </r>
    <r>
      <rPr>
        <sz val="10"/>
        <rFont val="宋体"/>
        <family val="0"/>
        <charset val="134"/>
      </rPr>
      <t xml:space="preserve">路公交车辆的卫生工作。”的问题诉求经核实，诉求与实际情况有出入。我们就市民提供</t>
    </r>
    <r>
      <rPr>
        <sz val="10"/>
        <rFont val="Arial"/>
        <family val="2"/>
      </rPr>
      <t xml:space="preserve">2025</t>
    </r>
    <r>
      <rPr>
        <sz val="10"/>
        <rFont val="宋体"/>
        <family val="0"/>
        <charset val="134"/>
      </rPr>
      <t xml:space="preserve">年</t>
    </r>
    <r>
      <rPr>
        <sz val="10"/>
        <rFont val="Arial"/>
        <family val="2"/>
      </rPr>
      <t xml:space="preserve">12</t>
    </r>
    <r>
      <rPr>
        <sz val="10"/>
        <rFont val="宋体"/>
        <family val="0"/>
        <charset val="134"/>
      </rPr>
      <t xml:space="preserve">月</t>
    </r>
    <r>
      <rPr>
        <sz val="10"/>
        <rFont val="Arial"/>
        <family val="2"/>
      </rPr>
      <t xml:space="preserve">23</t>
    </r>
    <r>
      <rPr>
        <sz val="10"/>
        <rFont val="宋体"/>
        <family val="0"/>
        <charset val="134"/>
      </rPr>
      <t xml:space="preserve">日、</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7</t>
    </r>
    <r>
      <rPr>
        <sz val="10"/>
        <rFont val="宋体"/>
        <family val="0"/>
        <charset val="134"/>
      </rPr>
      <t xml:space="preserve">日反馈</t>
    </r>
    <r>
      <rPr>
        <sz val="10"/>
        <rFont val="Arial"/>
        <family val="2"/>
      </rPr>
      <t xml:space="preserve">599</t>
    </r>
    <r>
      <rPr>
        <sz val="10"/>
        <rFont val="宋体"/>
        <family val="0"/>
        <charset val="134"/>
      </rPr>
      <t xml:space="preserve">路</t>
    </r>
    <r>
      <rPr>
        <sz val="10"/>
        <rFont val="Arial"/>
        <family val="2"/>
      </rPr>
      <t xml:space="preserve">3628334</t>
    </r>
    <r>
      <rPr>
        <sz val="10"/>
        <rFont val="宋体"/>
        <family val="0"/>
        <charset val="134"/>
      </rPr>
      <t xml:space="preserve">号车车内卫生状况差的诉求线索，与该车卫生清洁所属的明月湾分中心取得联系，并要求相关单位提供整改清理车辆的证明，所在分中心予以视频反馈，就视频内容，我们进行了核实，视频中市民提供的车辆编号、问题时间、车辆卫生问题点位一一进行对应，提供的相关清理卫生的视频佐证有效，明月湾分中心物管主任吴岩未说谎。</t>
    </r>
  </si>
  <si>
    <r>
      <rPr>
        <sz val="10"/>
        <rFont val="宋体"/>
        <family val="0"/>
        <charset val="134"/>
      </rPr>
      <t xml:space="preserve">针对市民所反映“诓骗</t>
    </r>
    <r>
      <rPr>
        <sz val="10"/>
        <rFont val="Arial"/>
        <family val="2"/>
      </rPr>
      <t xml:space="preserve">.</t>
    </r>
    <r>
      <rPr>
        <sz val="10"/>
        <rFont val="宋体"/>
        <family val="0"/>
        <charset val="134"/>
      </rPr>
      <t xml:space="preserve">糊弄</t>
    </r>
    <r>
      <rPr>
        <sz val="10"/>
        <rFont val="Arial"/>
        <family val="2"/>
      </rPr>
      <t xml:space="preserve">.</t>
    </r>
    <r>
      <rPr>
        <sz val="10"/>
        <rFont val="宋体"/>
        <family val="0"/>
        <charset val="134"/>
      </rPr>
      <t xml:space="preserve">不作为</t>
    </r>
    <r>
      <rPr>
        <sz val="10"/>
        <rFont val="Arial"/>
        <family val="2"/>
      </rPr>
      <t xml:space="preserve">.</t>
    </r>
    <r>
      <rPr>
        <sz val="10"/>
        <rFont val="宋体"/>
        <family val="0"/>
        <charset val="134"/>
      </rPr>
      <t xml:space="preserve">不称职的负责人吴岩（男</t>
    </r>
    <r>
      <rPr>
        <sz val="10"/>
        <rFont val="Arial"/>
        <family val="2"/>
      </rPr>
      <t xml:space="preserve">13391623361</t>
    </r>
    <r>
      <rPr>
        <sz val="10"/>
        <rFont val="宋体"/>
        <family val="0"/>
        <charset val="134"/>
      </rPr>
      <t xml:space="preserve">）留言原文：他是北京市公交集团明悅湾分公司的负责人，主管</t>
    </r>
    <r>
      <rPr>
        <sz val="10"/>
        <rFont val="Arial"/>
        <family val="2"/>
      </rPr>
      <t xml:space="preserve">599</t>
    </r>
    <r>
      <rPr>
        <sz val="10"/>
        <rFont val="宋体"/>
        <family val="0"/>
        <charset val="134"/>
      </rPr>
      <t xml:space="preserve">路公交车辆的卫生工作。”的问题诉求经核实，诉求与实际情况有出入。我们就市民提供</t>
    </r>
    <r>
      <rPr>
        <sz val="10"/>
        <rFont val="Arial"/>
        <family val="2"/>
      </rPr>
      <t xml:space="preserve">2025</t>
    </r>
    <r>
      <rPr>
        <sz val="10"/>
        <rFont val="宋体"/>
        <family val="0"/>
        <charset val="134"/>
      </rPr>
      <t xml:space="preserve">年</t>
    </r>
    <r>
      <rPr>
        <sz val="10"/>
        <rFont val="Arial"/>
        <family val="2"/>
      </rPr>
      <t xml:space="preserve">12</t>
    </r>
    <r>
      <rPr>
        <sz val="10"/>
        <rFont val="宋体"/>
        <family val="0"/>
        <charset val="134"/>
      </rPr>
      <t xml:space="preserve">月</t>
    </r>
    <r>
      <rPr>
        <sz val="10"/>
        <rFont val="Arial"/>
        <family val="2"/>
      </rPr>
      <t xml:space="preserve">23</t>
    </r>
    <r>
      <rPr>
        <sz val="10"/>
        <rFont val="宋体"/>
        <family val="0"/>
        <charset val="134"/>
      </rPr>
      <t xml:space="preserve">日、</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7</t>
    </r>
    <r>
      <rPr>
        <sz val="10"/>
        <rFont val="宋体"/>
        <family val="0"/>
        <charset val="134"/>
      </rPr>
      <t xml:space="preserve">日反馈</t>
    </r>
    <r>
      <rPr>
        <sz val="10"/>
        <rFont val="Arial"/>
        <family val="2"/>
      </rPr>
      <t xml:space="preserve">599</t>
    </r>
    <r>
      <rPr>
        <sz val="10"/>
        <rFont val="宋体"/>
        <family val="0"/>
        <charset val="134"/>
      </rPr>
      <t xml:space="preserve">路</t>
    </r>
    <r>
      <rPr>
        <sz val="10"/>
        <rFont val="Arial"/>
        <family val="2"/>
      </rPr>
      <t xml:space="preserve">3628334</t>
    </r>
    <r>
      <rPr>
        <sz val="10"/>
        <rFont val="宋体"/>
        <family val="0"/>
        <charset val="134"/>
      </rPr>
      <t xml:space="preserve">号车车内卫生状况差的诉求线索，与该车卫生清洁所属的明月湾分中心取得联系，并要求相关单位提供整改清理车辆的证明，所在分中心予以视频反馈，就视频内容，我们进行了核实，视频中市民提供的车辆编号、问题时间、车辆卫生问题点位一一进行对应，提供的相关清理卫生的视频佐证有效，明月湾分中心物管主任吴岩未说谎。我们与您</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13</t>
    </r>
    <r>
      <rPr>
        <sz val="10"/>
        <rFont val="宋体"/>
        <family val="0"/>
        <charset val="134"/>
      </rPr>
      <t xml:space="preserve">日下午</t>
    </r>
    <r>
      <rPr>
        <sz val="10"/>
        <rFont val="Arial"/>
        <family val="2"/>
      </rPr>
      <t xml:space="preserve">15</t>
    </r>
    <r>
      <rPr>
        <sz val="10"/>
        <rFont val="宋体"/>
        <family val="0"/>
        <charset val="134"/>
      </rPr>
      <t xml:space="preserve">：</t>
    </r>
    <r>
      <rPr>
        <sz val="10"/>
        <rFont val="Arial"/>
        <family val="2"/>
      </rPr>
      <t xml:space="preserve">30</t>
    </r>
    <r>
      <rPr>
        <sz val="10"/>
        <rFont val="宋体"/>
        <family val="0"/>
        <charset val="134"/>
      </rPr>
      <t xml:space="preserve">分进行电话反馈，我们未答复完，您直接挂断了我们的来电。故我们以此短信，向您反馈我们的办理结果，向给您带来的不好乘车体验表示表示歉意。</t>
    </r>
    <r>
      <rPr>
        <sz val="10"/>
        <rFont val="Arial"/>
        <family val="2"/>
      </rPr>
      <t xml:space="preserve">
</t>
    </r>
    <r>
      <rPr>
        <sz val="10"/>
        <rFont val="宋体"/>
        <family val="0"/>
        <charset val="134"/>
      </rPr>
      <t xml:space="preserve">办理人：高伟；部门：鸿运承物业管理中心党委工作部；职务：党委工作部副部长。</t>
    </r>
    <r>
      <rPr>
        <sz val="10"/>
        <rFont val="Arial"/>
        <family val="2"/>
      </rPr>
      <t xml:space="preserve">
</t>
    </r>
    <r>
      <rPr>
        <sz val="10"/>
        <rFont val="宋体"/>
        <family val="0"/>
        <charset val="134"/>
      </rPr>
      <t xml:space="preserve">审核人：吕东霞；职务：党委工作部部长。</t>
    </r>
  </si>
  <si>
    <r>
      <rPr>
        <sz val="10"/>
        <rFont val="宋体"/>
        <family val="0"/>
        <charset val="134"/>
      </rPr>
      <t xml:space="preserve">我们与您</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13</t>
    </r>
    <r>
      <rPr>
        <sz val="10"/>
        <rFont val="宋体"/>
        <family val="0"/>
        <charset val="134"/>
      </rPr>
      <t xml:space="preserve">日下午</t>
    </r>
    <r>
      <rPr>
        <sz val="10"/>
        <rFont val="Arial"/>
        <family val="2"/>
      </rPr>
      <t xml:space="preserve">15</t>
    </r>
    <r>
      <rPr>
        <sz val="10"/>
        <rFont val="宋体"/>
        <family val="0"/>
        <charset val="134"/>
      </rPr>
      <t xml:space="preserve">：</t>
    </r>
    <r>
      <rPr>
        <sz val="10"/>
        <rFont val="Arial"/>
        <family val="2"/>
      </rPr>
      <t xml:space="preserve">30</t>
    </r>
    <r>
      <rPr>
        <sz val="10"/>
        <rFont val="宋体"/>
        <family val="0"/>
        <charset val="134"/>
      </rPr>
      <t xml:space="preserve">分进行电话反馈，我们未答复完，您直接挂断了我们的来电。故我们以此短信，向您反馈我们的办理结果，向给您带来的不好乘车体验表示表示歉意。</t>
    </r>
  </si>
  <si>
    <r>
      <rPr>
        <sz val="10"/>
        <rFont val="宋体"/>
        <family val="0"/>
        <charset val="134"/>
      </rPr>
      <t xml:space="preserve">针对市民所反映“诓骗</t>
    </r>
    <r>
      <rPr>
        <sz val="10"/>
        <rFont val="Arial"/>
        <family val="2"/>
      </rPr>
      <t xml:space="preserve">.</t>
    </r>
    <r>
      <rPr>
        <sz val="10"/>
        <rFont val="宋体"/>
        <family val="0"/>
        <charset val="134"/>
      </rPr>
      <t xml:space="preserve">糊弄</t>
    </r>
    <r>
      <rPr>
        <sz val="10"/>
        <rFont val="Arial"/>
        <family val="2"/>
      </rPr>
      <t xml:space="preserve">.</t>
    </r>
    <r>
      <rPr>
        <sz val="10"/>
        <rFont val="宋体"/>
        <family val="0"/>
        <charset val="134"/>
      </rPr>
      <t xml:space="preserve">不作为</t>
    </r>
    <r>
      <rPr>
        <sz val="10"/>
        <rFont val="Arial"/>
        <family val="2"/>
      </rPr>
      <t xml:space="preserve">.</t>
    </r>
    <r>
      <rPr>
        <sz val="10"/>
        <rFont val="宋体"/>
        <family val="0"/>
        <charset val="134"/>
      </rPr>
      <t xml:space="preserve">不称职的负责人吴岩（男</t>
    </r>
    <r>
      <rPr>
        <sz val="10"/>
        <rFont val="Arial"/>
        <family val="2"/>
      </rPr>
      <t xml:space="preserve">13391623361</t>
    </r>
    <r>
      <rPr>
        <sz val="10"/>
        <rFont val="宋体"/>
        <family val="0"/>
        <charset val="134"/>
      </rPr>
      <t xml:space="preserve">）留言原文：他是北京市公交集团明悅湾分公司的负责人，主管</t>
    </r>
    <r>
      <rPr>
        <sz val="10"/>
        <rFont val="Arial"/>
        <family val="2"/>
      </rPr>
      <t xml:space="preserve">599</t>
    </r>
    <r>
      <rPr>
        <sz val="10"/>
        <rFont val="宋体"/>
        <family val="0"/>
        <charset val="134"/>
      </rPr>
      <t xml:space="preserve">路公交车辆的卫生工作。”的问题诉求经核实，诉求与实际情况有出入。我们就市民提供</t>
    </r>
    <r>
      <rPr>
        <sz val="10"/>
        <rFont val="Arial"/>
        <family val="2"/>
      </rPr>
      <t xml:space="preserve">2025</t>
    </r>
    <r>
      <rPr>
        <sz val="10"/>
        <rFont val="宋体"/>
        <family val="0"/>
        <charset val="134"/>
      </rPr>
      <t xml:space="preserve">年</t>
    </r>
    <r>
      <rPr>
        <sz val="10"/>
        <rFont val="Arial"/>
        <family val="2"/>
      </rPr>
      <t xml:space="preserve">12</t>
    </r>
    <r>
      <rPr>
        <sz val="10"/>
        <rFont val="宋体"/>
        <family val="0"/>
        <charset val="134"/>
      </rPr>
      <t xml:space="preserve">月</t>
    </r>
    <r>
      <rPr>
        <sz val="10"/>
        <rFont val="Arial"/>
        <family val="2"/>
      </rPr>
      <t xml:space="preserve">23</t>
    </r>
    <r>
      <rPr>
        <sz val="10"/>
        <rFont val="宋体"/>
        <family val="0"/>
        <charset val="134"/>
      </rPr>
      <t xml:space="preserve">日、</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7</t>
    </r>
    <r>
      <rPr>
        <sz val="10"/>
        <rFont val="宋体"/>
        <family val="0"/>
        <charset val="134"/>
      </rPr>
      <t xml:space="preserve">日反馈</t>
    </r>
    <r>
      <rPr>
        <sz val="10"/>
        <rFont val="Arial"/>
        <family val="2"/>
      </rPr>
      <t xml:space="preserve">599</t>
    </r>
    <r>
      <rPr>
        <sz val="10"/>
        <rFont val="宋体"/>
        <family val="0"/>
        <charset val="134"/>
      </rPr>
      <t xml:space="preserve">路</t>
    </r>
    <r>
      <rPr>
        <sz val="10"/>
        <rFont val="Arial"/>
        <family val="2"/>
      </rPr>
      <t xml:space="preserve">3628334</t>
    </r>
    <r>
      <rPr>
        <sz val="10"/>
        <rFont val="宋体"/>
        <family val="0"/>
        <charset val="134"/>
      </rPr>
      <t xml:space="preserve">号车车内卫生状况差的诉求线索，与该车卫生清洁所属的明月湾分中心取得联系，并要求相关单位提供整改清理车辆的证明，所在分中心予以视频反馈，就视频内容，我们进行了核实，视频中市民提供的车辆编号、问题时间、车辆卫生问题点位一一进行对应，提供的相关清理卫生的视频佐证有效，明月湾分中心物管主任吴岩未说谎。我们与您</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13</t>
    </r>
    <r>
      <rPr>
        <sz val="10"/>
        <rFont val="宋体"/>
        <family val="0"/>
        <charset val="134"/>
      </rPr>
      <t xml:space="preserve">日下午</t>
    </r>
    <r>
      <rPr>
        <sz val="10"/>
        <rFont val="Arial"/>
        <family val="2"/>
      </rPr>
      <t xml:space="preserve">15</t>
    </r>
    <r>
      <rPr>
        <sz val="10"/>
        <rFont val="宋体"/>
        <family val="0"/>
        <charset val="134"/>
      </rPr>
      <t xml:space="preserve">：</t>
    </r>
    <r>
      <rPr>
        <sz val="10"/>
        <rFont val="Arial"/>
        <family val="2"/>
      </rPr>
      <t xml:space="preserve">30</t>
    </r>
    <r>
      <rPr>
        <sz val="10"/>
        <rFont val="宋体"/>
        <family val="0"/>
        <charset val="134"/>
      </rPr>
      <t xml:space="preserve">分进行电话反馈，我们未答复完，您直接挂断了我们的来电。故我们以此短信，向您反馈我们的办理结果，向给您带来的不好乘车体验表示表示歉意。</t>
    </r>
  </si>
  <si>
    <t xml:space="preserve">2026-01-09 15:12:34</t>
  </si>
  <si>
    <t xml:space="preserve">劳动人员管理及劳动纪律</t>
  </si>
  <si>
    <r>
      <rPr>
        <sz val="11"/>
        <color rgb="FF000000"/>
        <rFont val="宋体"/>
        <family val="0"/>
        <charset val="134"/>
      </rPr>
      <t xml:space="preserve">网络</t>
    </r>
    <r>
      <rPr>
        <sz val="11"/>
        <color rgb="FF000000"/>
        <rFont val="宋体"/>
        <family val="0"/>
      </rPr>
      <t xml:space="preserve">-251223-042262-4</t>
    </r>
  </si>
  <si>
    <r>
      <rPr>
        <sz val="10"/>
        <rFont val="宋体"/>
        <family val="0"/>
        <charset val="134"/>
      </rPr>
      <t xml:space="preserve">网络</t>
    </r>
    <r>
      <rPr>
        <sz val="10"/>
        <rFont val="Arial"/>
        <family val="2"/>
      </rPr>
      <t xml:space="preserve">-260109-053098-1</t>
    </r>
    <r>
      <rPr>
        <sz val="10"/>
        <rFont val="宋体"/>
        <family val="0"/>
      </rPr>
      <t xml:space="preserve">（</t>
    </r>
    <r>
      <rPr>
        <sz val="10"/>
        <rFont val="Arial"/>
        <family val="2"/>
      </rPr>
      <t xml:space="preserve">5</t>
    </r>
    <r>
      <rPr>
        <sz val="10"/>
        <rFont val="宋体"/>
        <family val="0"/>
      </rPr>
      <t xml:space="preserve">个附件）</t>
    </r>
  </si>
  <si>
    <t xml:space="preserve">2026-01-09 17:02:09</t>
  </si>
  <si>
    <t xml:space="preserve">2026-01-10</t>
  </si>
  <si>
    <r>
      <rPr>
        <sz val="10"/>
        <rFont val="宋体"/>
        <family val="0"/>
        <charset val="134"/>
      </rPr>
      <t xml:space="preserve">我分中心已于</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10</t>
    </r>
    <r>
      <rPr>
        <sz val="10"/>
        <rFont val="宋体"/>
        <family val="0"/>
        <charset val="134"/>
      </rPr>
      <t xml:space="preserve">日中午</t>
    </r>
    <r>
      <rPr>
        <sz val="10"/>
        <rFont val="Arial"/>
        <family val="2"/>
      </rPr>
      <t xml:space="preserve">12</t>
    </r>
    <r>
      <rPr>
        <sz val="10"/>
        <rFont val="宋体"/>
        <family val="0"/>
        <charset val="134"/>
      </rPr>
      <t xml:space="preserve">点</t>
    </r>
    <r>
      <rPr>
        <sz val="10"/>
        <rFont val="Arial"/>
        <family val="2"/>
      </rPr>
      <t xml:space="preserve">25</t>
    </r>
    <r>
      <rPr>
        <sz val="10"/>
        <rFont val="宋体"/>
        <family val="0"/>
        <charset val="134"/>
      </rPr>
      <t xml:space="preserve">分对您进行电话回复，通话中您不听我说，您挂断了我的来电，我再次向您致电，您均未接听，为了减少对您的反复打扰，招来不必要的反感，故我冒昧给您发送短信告诉您一下我们对您反映问题的办理结果。办理人：吴岩；部门：鸿运承物业管理中心明月湾分中心；职务；物管副主任。审核人：郑楠；部门：鸿运承物业管理中心物管行政部；职务：物管员。</t>
    </r>
  </si>
  <si>
    <r>
      <rPr>
        <sz val="10"/>
        <rFont val="宋体"/>
        <family val="0"/>
        <charset val="134"/>
      </rPr>
      <t xml:space="preserve">高先生您好，您</t>
    </r>
    <r>
      <rPr>
        <sz val="10"/>
        <rFont val="Arial"/>
        <family val="2"/>
      </rPr>
      <t xml:space="preserve">25</t>
    </r>
    <r>
      <rPr>
        <sz val="10"/>
        <rFont val="宋体"/>
        <family val="0"/>
        <charset val="134"/>
      </rPr>
      <t xml:space="preserve">年</t>
    </r>
    <r>
      <rPr>
        <sz val="10"/>
        <rFont val="Arial"/>
        <family val="2"/>
      </rPr>
      <t xml:space="preserve">12</t>
    </r>
    <r>
      <rPr>
        <sz val="10"/>
        <rFont val="宋体"/>
        <family val="0"/>
        <charset val="134"/>
      </rPr>
      <t xml:space="preserve">月</t>
    </r>
    <r>
      <rPr>
        <sz val="10"/>
        <rFont val="Arial"/>
        <family val="2"/>
      </rPr>
      <t xml:space="preserve">23</t>
    </r>
    <r>
      <rPr>
        <sz val="10"/>
        <rFont val="宋体"/>
        <family val="0"/>
        <charset val="134"/>
      </rPr>
      <t xml:space="preserve">日反馈</t>
    </r>
    <r>
      <rPr>
        <sz val="10"/>
        <rFont val="Arial"/>
        <family val="2"/>
      </rPr>
      <t xml:space="preserve">599</t>
    </r>
    <r>
      <rPr>
        <sz val="10"/>
        <rFont val="宋体"/>
        <family val="0"/>
        <charset val="134"/>
      </rPr>
      <t xml:space="preserve">路</t>
    </r>
    <r>
      <rPr>
        <sz val="10"/>
        <rFont val="Arial"/>
        <family val="2"/>
      </rPr>
      <t xml:space="preserve">3628334</t>
    </r>
    <r>
      <rPr>
        <sz val="10"/>
        <rFont val="宋体"/>
        <family val="0"/>
        <charset val="134"/>
      </rPr>
      <t xml:space="preserve">号车的车辆卫生问题，我们接到您的反馈后，已立即整改了相关的卫生问题。您所述</t>
    </r>
    <r>
      <rPr>
        <sz val="10"/>
        <rFont val="Arial"/>
        <family val="2"/>
      </rPr>
      <t xml:space="preserve">599</t>
    </r>
    <r>
      <rPr>
        <sz val="10"/>
        <rFont val="宋体"/>
        <family val="0"/>
        <charset val="134"/>
      </rPr>
      <t xml:space="preserve">路车内发现情况依旧，车内卫生状况差的问题，由于我们的工作没有做好，</t>
    </r>
    <r>
      <rPr>
        <sz val="10"/>
        <rFont val="Arial"/>
        <family val="2"/>
      </rPr>
      <t xml:space="preserve">599</t>
    </r>
    <r>
      <rPr>
        <sz val="10"/>
        <rFont val="宋体"/>
        <family val="0"/>
        <charset val="134"/>
      </rPr>
      <t xml:space="preserve">路给您带来了不好的乘车体验，我和您道个歉，高先生。您提供的问题照片我们已收到，我们非常重视您的来电及反馈的问题，</t>
    </r>
    <r>
      <rPr>
        <sz val="10"/>
        <rFont val="Arial"/>
        <family val="2"/>
      </rPr>
      <t xml:space="preserve">599</t>
    </r>
    <r>
      <rPr>
        <sz val="10"/>
        <rFont val="宋体"/>
        <family val="0"/>
        <charset val="134"/>
      </rPr>
      <t xml:space="preserve">路公交车我们在泰和园三里场站进行洗车服务工作，车辆运营中发生的卫生问题我们确实没有做到及时有效的去进行清理，您多包涵。该线路车辆运营回到我们的清洁地点后，我们的保洁员已对车辆的内外部卫生进行了全面的清理，已清理完毕。日常工作时段内，我们对于运营车辆车内外部卫生的清洁工作是一直在进行有序的开展，已经形成了长效的清洁机制，但有时候卫生清洁工作我们做的还有不尽人意之处，无论什么原因，都是我们的问题，给您的出行带来的不便，望您担待和理解。您要求我们提供书面道歉信的问题，我们做为国有企业，结合国企服务工作的规范流程，目前实在是无法满足您的这个要求，我们始终将您的意见作为提升服务质量的重要依据，后续会持续跟踪车辆卫生清洁效果。</t>
    </r>
  </si>
  <si>
    <r>
      <rPr>
        <sz val="10"/>
        <rFont val="宋体"/>
        <family val="0"/>
        <charset val="134"/>
      </rPr>
      <t xml:space="preserve">您好，关于您反映问题的办理情况，鸿运承物业管理中心明月湾分中心现对您回复如下：高先生您好，您</t>
    </r>
    <r>
      <rPr>
        <sz val="10"/>
        <rFont val="Arial"/>
        <family val="2"/>
      </rPr>
      <t xml:space="preserve">25</t>
    </r>
    <r>
      <rPr>
        <sz val="10"/>
        <rFont val="宋体"/>
        <family val="0"/>
        <charset val="134"/>
      </rPr>
      <t xml:space="preserve">年</t>
    </r>
    <r>
      <rPr>
        <sz val="10"/>
        <rFont val="Arial"/>
        <family val="2"/>
      </rPr>
      <t xml:space="preserve">12</t>
    </r>
    <r>
      <rPr>
        <sz val="10"/>
        <rFont val="宋体"/>
        <family val="0"/>
        <charset val="134"/>
      </rPr>
      <t xml:space="preserve">月</t>
    </r>
    <r>
      <rPr>
        <sz val="10"/>
        <rFont val="Arial"/>
        <family val="2"/>
      </rPr>
      <t xml:space="preserve">23</t>
    </r>
    <r>
      <rPr>
        <sz val="10"/>
        <rFont val="宋体"/>
        <family val="0"/>
        <charset val="134"/>
      </rPr>
      <t xml:space="preserve">日反馈</t>
    </r>
    <r>
      <rPr>
        <sz val="10"/>
        <rFont val="Arial"/>
        <family val="2"/>
      </rPr>
      <t xml:space="preserve">599</t>
    </r>
    <r>
      <rPr>
        <sz val="10"/>
        <rFont val="宋体"/>
        <family val="0"/>
        <charset val="134"/>
      </rPr>
      <t xml:space="preserve">路</t>
    </r>
    <r>
      <rPr>
        <sz val="10"/>
        <rFont val="Arial"/>
        <family val="2"/>
      </rPr>
      <t xml:space="preserve">3628334</t>
    </r>
    <r>
      <rPr>
        <sz val="10"/>
        <rFont val="宋体"/>
        <family val="0"/>
        <charset val="134"/>
      </rPr>
      <t xml:space="preserve">号车的车辆卫生问题，我们接到您的反馈后，已立即整改了相关的卫生问题。您所述</t>
    </r>
    <r>
      <rPr>
        <sz val="10"/>
        <rFont val="Arial"/>
        <family val="2"/>
      </rPr>
      <t xml:space="preserve">599</t>
    </r>
    <r>
      <rPr>
        <sz val="10"/>
        <rFont val="宋体"/>
        <family val="0"/>
        <charset val="134"/>
      </rPr>
      <t xml:space="preserve">路车内发现情况依旧，车内卫生状况差的问题，由于我们的工作没有做好，</t>
    </r>
    <r>
      <rPr>
        <sz val="10"/>
        <rFont val="Arial"/>
        <family val="2"/>
      </rPr>
      <t xml:space="preserve">599</t>
    </r>
    <r>
      <rPr>
        <sz val="10"/>
        <rFont val="宋体"/>
        <family val="0"/>
        <charset val="134"/>
      </rPr>
      <t xml:space="preserve">路给您带来了不好的乘车体验，我和您道个歉，高先生。您提供的问题照片我们已收到，我们非常重视您的来电及反馈的问题，</t>
    </r>
    <r>
      <rPr>
        <sz val="10"/>
        <rFont val="Arial"/>
        <family val="2"/>
      </rPr>
      <t xml:space="preserve">599</t>
    </r>
    <r>
      <rPr>
        <sz val="10"/>
        <rFont val="宋体"/>
        <family val="0"/>
        <charset val="134"/>
      </rPr>
      <t xml:space="preserve">路公交车我们在泰和园三里场站进行洗车服务工作，车辆运营中发生的卫生问题我们确实没有做到及时有效的去进行清理，您多包涵。该线路车辆运营回到我们的清洁地点后，我们的保洁员已对车辆的内外部卫生进行了全面的清理，已清理完毕。日常工作时段内，我们对于运营车辆车内外部卫生的清洁工作是一直在进行有序的开展，已经形成了长效的清洁机制，但有时候卫生清洁工作我们做的还有不尽人意之处，无论什么原因，都是我们的问题，给您的出行带来的不便，望您担待和理解。您要求我们提供书面道歉信的问题，我们做为国有企业，结合国企服务工作的规范流程，目前实在是无法满足您的这个要求，我们始终将您的意见作为提升服务质量的重要依据，后续会持续跟踪车辆卫生清洁效果。我们定期会召开车辆保洁专题会议，开展车辆卫生专项检查，日常工作中我们加大巡检力度，强化制度建设，不断提高管理水平。我分中心已于</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10</t>
    </r>
    <r>
      <rPr>
        <sz val="10"/>
        <rFont val="宋体"/>
        <family val="0"/>
        <charset val="134"/>
      </rPr>
      <t xml:space="preserve">日中午</t>
    </r>
    <r>
      <rPr>
        <sz val="10"/>
        <rFont val="Arial"/>
        <family val="2"/>
      </rPr>
      <t xml:space="preserve">12</t>
    </r>
    <r>
      <rPr>
        <sz val="10"/>
        <rFont val="宋体"/>
        <family val="0"/>
        <charset val="134"/>
      </rPr>
      <t xml:space="preserve">点</t>
    </r>
    <r>
      <rPr>
        <sz val="10"/>
        <rFont val="Arial"/>
        <family val="2"/>
      </rPr>
      <t xml:space="preserve">25</t>
    </r>
    <r>
      <rPr>
        <sz val="10"/>
        <rFont val="宋体"/>
        <family val="0"/>
        <charset val="134"/>
      </rPr>
      <t xml:space="preserve">分对您进行电话回复，通话中您不听我说，您挂断了我的来电，我再次向您致电，您均未接听，为了减少对您的反复打扰，招来不必要的反感，故我冒昧给您发送短信告诉您一下我们对您反映问题的办理结果。我们分中心及场站班组长再次与</t>
    </r>
    <r>
      <rPr>
        <sz val="10"/>
        <rFont val="Arial"/>
        <family val="2"/>
      </rPr>
      <t xml:space="preserve">599</t>
    </r>
    <r>
      <rPr>
        <sz val="10"/>
        <rFont val="宋体"/>
        <family val="0"/>
        <charset val="134"/>
      </rPr>
      <t xml:space="preserve">路的保洁人员进行了沟通，日常工作中我们要把清洁质量做的更加细致，同时加强保洁员清洁技能的培训，熟练掌握清洁方法，确保给您带来一个干净、整洁的出行环境。欢迎您随时对我们的工作进行监督，感谢您提出宝贵意见，给您的出行带来的不便我们和您说声抱歉，谢谢您的支持与谅解。</t>
    </r>
  </si>
  <si>
    <r>
      <rPr>
        <sz val="10"/>
        <rFont val="宋体"/>
        <family val="0"/>
        <charset val="134"/>
      </rPr>
      <t xml:space="preserve">热线</t>
    </r>
    <r>
      <rPr>
        <sz val="10"/>
        <rFont val="Arial"/>
        <family val="2"/>
      </rPr>
      <t xml:space="preserve">-260109-028234</t>
    </r>
    <r>
      <rPr>
        <sz val="10"/>
        <rFont val="宋体"/>
        <family val="0"/>
        <charset val="134"/>
      </rPr>
      <t xml:space="preserve">（</t>
    </r>
    <r>
      <rPr>
        <sz val="10"/>
        <rFont val="Arial"/>
        <family val="2"/>
      </rPr>
      <t xml:space="preserve">5</t>
    </r>
    <r>
      <rPr>
        <sz val="10"/>
        <rFont val="宋体"/>
        <family val="0"/>
        <charset val="134"/>
      </rPr>
      <t xml:space="preserve">个附件）</t>
    </r>
  </si>
  <si>
    <t xml:space="preserve">2026-01-09 22:33:56</t>
  </si>
  <si>
    <t xml:space="preserve">2026-01-09 22:41:14</t>
  </si>
  <si>
    <t xml:space="preserve">2026-01-10 08:43:09</t>
  </si>
  <si>
    <t xml:space="preserve">许先生</t>
  </si>
  <si>
    <r>
      <rPr>
        <sz val="10"/>
        <rFont val="宋体"/>
        <family val="0"/>
        <charset val="134"/>
      </rPr>
      <t xml:space="preserve">手机</t>
    </r>
    <r>
      <rPr>
        <sz val="10"/>
        <rFont val="Arial"/>
        <family val="2"/>
      </rPr>
      <t xml:space="preserve">,17801575187;</t>
    </r>
  </si>
  <si>
    <r>
      <rPr>
        <sz val="10"/>
        <rFont val="宋体"/>
        <family val="0"/>
        <charset val="134"/>
      </rPr>
      <t xml:space="preserve">市民反映，西城区新文化街西口公交车站，新设的栏杆非常不合理，站台的人行横道非常窄，设置的护栏把盲道给占上了，影响行人通行，行人下车只能从底下走，非常容易发生剐蹭，要求职能部门到现场取证，希望尽快拆除护栏，来电反映希望拆除公交车站的护栏问题。工单流转退回：针对群众反映的问题，经我局西城交通支队秩序管理大队核实，群众反映的问题为新文化街西口公交车站台护拦设置问题，该护拦非我局管辖的交通设施，经核实，该护拦位于公交站台内，由北京公交集团公司设置维护，建议此件转北京公交集团公司办理答复。</t>
    </r>
    <r>
      <rPr>
        <sz val="10"/>
        <rFont val="Arial"/>
        <family val="2"/>
      </rPr>
      <t xml:space="preserve">2026</t>
    </r>
    <r>
      <rPr>
        <sz val="10"/>
        <rFont val="宋体"/>
        <family val="0"/>
        <charset val="134"/>
      </rPr>
      <t xml:space="preserve">年</t>
    </r>
    <r>
      <rPr>
        <sz val="10"/>
        <rFont val="Arial"/>
        <family val="2"/>
      </rPr>
      <t xml:space="preserve">01</t>
    </r>
    <r>
      <rPr>
        <sz val="10"/>
        <rFont val="宋体"/>
        <family val="0"/>
        <charset val="134"/>
      </rPr>
      <t xml:space="preserve">月</t>
    </r>
    <r>
      <rPr>
        <sz val="10"/>
        <rFont val="Arial"/>
        <family val="2"/>
      </rPr>
      <t xml:space="preserve">09</t>
    </r>
    <r>
      <rPr>
        <sz val="10"/>
        <rFont val="宋体"/>
        <family val="0"/>
        <charset val="134"/>
      </rPr>
      <t xml:space="preserve">日</t>
    </r>
    <r>
      <rPr>
        <sz val="10"/>
        <rFont val="Arial"/>
        <family val="2"/>
      </rPr>
      <t xml:space="preserve">15</t>
    </r>
    <r>
      <rPr>
        <sz val="10"/>
        <rFont val="宋体"/>
        <family val="0"/>
        <charset val="134"/>
      </rPr>
      <t xml:space="preserve">时</t>
    </r>
    <r>
      <rPr>
        <sz val="10"/>
        <rFont val="Arial"/>
        <family val="2"/>
      </rPr>
      <t xml:space="preserve">02</t>
    </r>
    <r>
      <rPr>
        <sz val="10"/>
        <rFont val="宋体"/>
        <family val="0"/>
        <charset val="134"/>
      </rPr>
      <t xml:space="preserve">分，我局西城交通支队秩序管理大队电话联系群众，针对其诉求的管辖问题进行了沟通，此件转北京公交集团公司办理。希望拆除公交车站的护栏问题</t>
    </r>
  </si>
  <si>
    <t xml:space="preserve">2026-01-11</t>
  </si>
  <si>
    <t xml:space="preserve">新文化街西口公交站台（护栏）站务设施设置问题。公交站台护栏属于公交站台站务设施。经核实，近期公交集团在“城市网络管理平台”接到西城城管委派单，反馈新文化街西口站台护栏倾斜松动，因为此站台临近长安街，西城区城管委与防控办要求公交集团护栏予以保留，仅做维修加固处理。此站台确实宽度有限，从我们现场核实的照片看，新维修加固后的护栏没有阻挡盲道。</t>
  </si>
  <si>
    <r>
      <rPr>
        <sz val="10"/>
        <rFont val="宋体"/>
        <family val="0"/>
        <charset val="134"/>
      </rPr>
      <t xml:space="preserve">我们于</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11</t>
    </r>
    <r>
      <rPr>
        <sz val="10"/>
        <rFont val="宋体"/>
        <family val="0"/>
        <charset val="134"/>
      </rPr>
      <t xml:space="preserve">日</t>
    </r>
    <r>
      <rPr>
        <sz val="10"/>
        <rFont val="Arial"/>
        <family val="2"/>
      </rPr>
      <t xml:space="preserve">10</t>
    </r>
    <r>
      <rPr>
        <sz val="10"/>
        <rFont val="宋体"/>
        <family val="0"/>
        <charset val="134"/>
      </rPr>
      <t xml:space="preserve">点</t>
    </r>
    <r>
      <rPr>
        <sz val="10"/>
        <rFont val="Arial"/>
        <family val="2"/>
      </rPr>
      <t xml:space="preserve">12</t>
    </r>
    <r>
      <rPr>
        <sz val="10"/>
        <rFont val="宋体"/>
        <family val="0"/>
        <charset val="134"/>
      </rPr>
      <t xml:space="preserve">分与市民进行电话答复，向市民说明我们核实的情况、解释说明、计划解决方案及办理情况。办理人：华菲 工程设备部 一般管理。 审核人：贾新宇 工程设备部 经理。</t>
    </r>
  </si>
  <si>
    <r>
      <rPr>
        <sz val="10"/>
        <rFont val="宋体"/>
        <family val="0"/>
        <charset val="134"/>
      </rPr>
      <t xml:space="preserve">公交集团很重视本次市民诉求，但是依据北京市相关规定，站台护栏属于</t>
    </r>
    <r>
      <rPr>
        <sz val="10"/>
        <rFont val="Arial"/>
        <family val="2"/>
      </rPr>
      <t xml:space="preserve">"</t>
    </r>
    <r>
      <rPr>
        <sz val="10"/>
        <rFont val="宋体"/>
        <family val="0"/>
        <charset val="134"/>
      </rPr>
      <t xml:space="preserve">城市家具</t>
    </r>
    <r>
      <rPr>
        <sz val="10"/>
        <rFont val="Arial"/>
        <family val="2"/>
      </rPr>
      <t xml:space="preserve">"</t>
    </r>
    <r>
      <rPr>
        <sz val="10"/>
        <rFont val="宋体"/>
        <family val="0"/>
        <charset val="134"/>
      </rPr>
      <t xml:space="preserve">，无论维修拆除安装，都须到属地管理部门进行规划方案审批。新文化街西口站台护栏西城区城管委、防控办不让拆除，所以公交集团就要向管理部门重新申报调整方案，我们计划是将护栏由</t>
    </r>
    <r>
      <rPr>
        <sz val="10"/>
        <rFont val="Arial"/>
        <family val="2"/>
      </rPr>
      <t xml:space="preserve">2</t>
    </r>
    <r>
      <rPr>
        <sz val="10"/>
        <rFont val="宋体"/>
        <family val="0"/>
        <charset val="134"/>
      </rPr>
      <t xml:space="preserve">跨改为</t>
    </r>
    <r>
      <rPr>
        <sz val="10"/>
        <rFont val="Arial"/>
        <family val="2"/>
      </rPr>
      <t xml:space="preserve">1</t>
    </r>
    <r>
      <rPr>
        <sz val="10"/>
        <rFont val="宋体"/>
        <family val="0"/>
        <charset val="134"/>
      </rPr>
      <t xml:space="preserve">跨，同时尽量避让开后方的公交站棚，尽可能扩大通行空间。</t>
    </r>
  </si>
  <si>
    <t xml:space="preserve">我们将按流程向属地城管委进行项目申报。调整护栏施工进度，取决于各类手续的办理情况。政府管理部门内部审批流程，公交集团无权也无法控制，我们只能等待政府管理部门答复。公交集团将根据审批进度，实时跟进，调整护栏完成时间暂时无法向市民承诺。公交集团物业公司会持续关注此事进展，也请市民理解谅解。</t>
  </si>
  <si>
    <r>
      <rPr>
        <sz val="10"/>
        <rFont val="宋体"/>
        <family val="0"/>
        <charset val="134"/>
      </rPr>
      <t xml:space="preserve">新文化街西口公交站台（护栏）站务设施设置问题。公交站台护栏属于公交站台站务设施。经核实，近期公交集团在“城市网络管理平台”接到西城城管委派单，反馈新文化街西口站台护栏倾斜松动，因为此站台临近长安街，西城区城管委与防控办要求公交集团护栏予以保留，仅做维修加固处理。此站台确实宽度有限，从我们现场核实的照片看，新维修加固后的护栏没有阻挡盲道。公交集团很重视本次市民诉求，但是依据北京市相关规定，站台护栏属于</t>
    </r>
    <r>
      <rPr>
        <sz val="10"/>
        <rFont val="Arial"/>
        <family val="2"/>
      </rPr>
      <t xml:space="preserve">"</t>
    </r>
    <r>
      <rPr>
        <sz val="10"/>
        <rFont val="宋体"/>
        <family val="0"/>
        <charset val="134"/>
      </rPr>
      <t xml:space="preserve">城市家具</t>
    </r>
    <r>
      <rPr>
        <sz val="10"/>
        <rFont val="Arial"/>
        <family val="2"/>
      </rPr>
      <t xml:space="preserve">"</t>
    </r>
    <r>
      <rPr>
        <sz val="10"/>
        <rFont val="宋体"/>
        <family val="0"/>
        <charset val="134"/>
      </rPr>
      <t xml:space="preserve">，无论维修拆除安装，都须到属地管理部门进行规划方案审批。新文化街西口站台护栏西城区城管委、防控办不让拆除，所以公交集团就要向管理部门重新申报调整方案，我们计划是将护栏由</t>
    </r>
    <r>
      <rPr>
        <sz val="10"/>
        <rFont val="Arial"/>
        <family val="2"/>
      </rPr>
      <t xml:space="preserve">2</t>
    </r>
    <r>
      <rPr>
        <sz val="10"/>
        <rFont val="宋体"/>
        <family val="0"/>
        <charset val="134"/>
      </rPr>
      <t xml:space="preserve">跨改为</t>
    </r>
    <r>
      <rPr>
        <sz val="10"/>
        <rFont val="Arial"/>
        <family val="2"/>
      </rPr>
      <t xml:space="preserve">1</t>
    </r>
    <r>
      <rPr>
        <sz val="10"/>
        <rFont val="宋体"/>
        <family val="0"/>
        <charset val="134"/>
      </rPr>
      <t xml:space="preserve">跨，同时尽量避让开后方的公交站棚，尽可能扩大通行空间。我们将按流程向属地城管委进行项目申报。调整护栏施工进度，取决于各类手续的办理情况。政府管理部门内部审批流程，公交集团无权也无法控制，我们只能等待政府管理部门答复。公交集团将根据审批进度，实时跟进，调整护栏完成时间暂时无法向市民承诺。公交集团物业公司会持续关注此事进展，也请市民理解谅解。我们于</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11</t>
    </r>
    <r>
      <rPr>
        <sz val="10"/>
        <rFont val="宋体"/>
        <family val="0"/>
        <charset val="134"/>
      </rPr>
      <t xml:space="preserve">日</t>
    </r>
    <r>
      <rPr>
        <sz val="10"/>
        <rFont val="Arial"/>
        <family val="2"/>
      </rPr>
      <t xml:space="preserve">10</t>
    </r>
    <r>
      <rPr>
        <sz val="10"/>
        <rFont val="宋体"/>
        <family val="0"/>
        <charset val="134"/>
      </rPr>
      <t xml:space="preserve">点</t>
    </r>
    <r>
      <rPr>
        <sz val="10"/>
        <rFont val="Arial"/>
        <family val="2"/>
      </rPr>
      <t xml:space="preserve">12</t>
    </r>
    <r>
      <rPr>
        <sz val="10"/>
        <rFont val="宋体"/>
        <family val="0"/>
        <charset val="134"/>
      </rPr>
      <t xml:space="preserve">分与市民进行电话答复，向市民说明我们核实的情况、解释说明、计划解决方案及办理情况。</t>
    </r>
  </si>
  <si>
    <t xml:space="preserve">2026-01-09 12:29:03</t>
  </si>
  <si>
    <t xml:space="preserve">交通护栏</t>
  </si>
  <si>
    <r>
      <rPr>
        <sz val="10"/>
        <rFont val="宋体"/>
        <family val="0"/>
        <charset val="134"/>
      </rPr>
      <t xml:space="preserve">网络</t>
    </r>
    <r>
      <rPr>
        <sz val="10"/>
        <rFont val="Arial"/>
        <family val="2"/>
      </rPr>
      <t xml:space="preserve">-260110-041791-2</t>
    </r>
  </si>
  <si>
    <t xml:space="preserve">2026-01-10 17:02:07</t>
  </si>
  <si>
    <t xml:space="preserve">2026-01-10 17:12:36</t>
  </si>
  <si>
    <t xml:space="preserve">2026-01-10 17:49:58</t>
  </si>
  <si>
    <r>
      <rPr>
        <sz val="10"/>
        <rFont val="宋体"/>
        <family val="0"/>
        <charset val="134"/>
      </rPr>
      <t xml:space="preserve">工单来源：微信服务号，此工单内容为网民留言时填写的标题及原文。</t>
    </r>
    <r>
      <rPr>
        <sz val="10"/>
        <rFont val="Arial"/>
        <family val="2"/>
      </rPr>
      <t xml:space="preserve">============================= </t>
    </r>
    <r>
      <rPr>
        <sz val="10"/>
        <rFont val="宋体"/>
        <family val="0"/>
        <charset val="134"/>
      </rPr>
      <t xml:space="preserve">留言标题：车辆卫生留言原文：今日到西直门坐</t>
    </r>
    <r>
      <rPr>
        <sz val="10"/>
        <rFont val="Arial"/>
        <family val="2"/>
      </rPr>
      <t xml:space="preserve">362</t>
    </r>
    <r>
      <rPr>
        <sz val="10"/>
        <rFont val="宋体"/>
        <family val="0"/>
        <charset val="134"/>
      </rPr>
      <t xml:space="preserve">车发现车厢里面没有垃圾桶，卫生很差，车厢内都是垃圾。天气冷，空气不流通，车厢卫生脏，影响乘车环境市民填写的详细地址为：区、街道：西城区展览路街道详细地址：西直门  客四鸿运城</t>
    </r>
  </si>
  <si>
    <t xml:space="preserve">2026-01-17 23:59:59</t>
  </si>
  <si>
    <t xml:space="preserve">2026-01-12</t>
  </si>
  <si>
    <t xml:space="preserve">2026-01-15 08:59:59</t>
  </si>
  <si>
    <r>
      <rPr>
        <sz val="10"/>
        <rFont val="宋体"/>
        <family val="0"/>
        <charset val="134"/>
      </rPr>
      <t xml:space="preserve">女士您好，</t>
    </r>
    <r>
      <rPr>
        <sz val="10"/>
        <rFont val="Arial"/>
        <family val="2"/>
      </rPr>
      <t xml:space="preserve">362</t>
    </r>
    <r>
      <rPr>
        <sz val="10"/>
        <rFont val="宋体"/>
        <family val="0"/>
        <charset val="134"/>
      </rPr>
      <t xml:space="preserve">路公交车我们在西直门南场站进行洗车服务工作，您所述车辆运营中车内卫生很差，车厢内都是垃圾，车厢卫生脏的问题我们非常重视您的反馈，由于我们的工作没有做好，</t>
    </r>
    <r>
      <rPr>
        <sz val="10"/>
        <rFont val="Arial"/>
        <family val="2"/>
      </rPr>
      <t xml:space="preserve">362</t>
    </r>
    <r>
      <rPr>
        <sz val="10"/>
        <rFont val="宋体"/>
        <family val="0"/>
        <charset val="134"/>
      </rPr>
      <t xml:space="preserve">路给您带来不好的乘车体验，实在是抱歉，女士。该线路车辆回到西直门南场站后，在日常工作时段内，我们的保洁员已对车内卫生进行了全面的清理，确保我们的出场车辆卫生符合企业标准。您反馈的问题我们已整改完毕，同时我们要求保洁员对</t>
    </r>
    <r>
      <rPr>
        <sz val="10"/>
        <rFont val="Arial"/>
        <family val="2"/>
      </rPr>
      <t xml:space="preserve">362</t>
    </r>
    <r>
      <rPr>
        <sz val="10"/>
        <rFont val="宋体"/>
        <family val="0"/>
        <charset val="134"/>
      </rPr>
      <t xml:space="preserve">路所有运营车辆的卫生再次进行细化清理。我们对于运营车辆车内卫生的清洁工作是一直在做的，也从未停止，已经形成了长效的清洁机制，但有时候卫生清洁工作我们做的还有不尽人意之处，您多多谅解。运营中车内空气不流通的问题，我们保洁员在清理卫生的同时，已将车门、车窗全部打开，对车内进行了通风换气作业。</t>
    </r>
  </si>
  <si>
    <r>
      <rPr>
        <sz val="10"/>
        <rFont val="宋体"/>
        <family val="0"/>
        <charset val="134"/>
      </rPr>
      <t xml:space="preserve">我们分中心及场站班组长再次与</t>
    </r>
    <r>
      <rPr>
        <sz val="10"/>
        <rFont val="Arial"/>
        <family val="2"/>
      </rPr>
      <t xml:space="preserve">362</t>
    </r>
    <r>
      <rPr>
        <sz val="10"/>
        <rFont val="宋体"/>
        <family val="0"/>
        <charset val="134"/>
      </rPr>
      <t xml:space="preserve">路的保洁人员进行了沟通，日常工作中我们要把清洁质量做的更加细致，同时加强保洁员清洁技能的培训，熟练掌握清洁方法，密切关注车内空气质量，确保给您带来一个干净、整洁、空气清新的出行环境。</t>
    </r>
  </si>
  <si>
    <r>
      <rPr>
        <sz val="10"/>
        <rFont val="宋体"/>
        <family val="0"/>
        <charset val="134"/>
      </rPr>
      <t xml:space="preserve">您好，关于您反映问题的办理情况，鸿运承物业管理中心动物园分中心现对您回复如下：女士您好，</t>
    </r>
    <r>
      <rPr>
        <sz val="10"/>
        <rFont val="Arial"/>
        <family val="2"/>
      </rPr>
      <t xml:space="preserve">362</t>
    </r>
    <r>
      <rPr>
        <sz val="10"/>
        <rFont val="宋体"/>
        <family val="0"/>
        <charset val="134"/>
      </rPr>
      <t xml:space="preserve">路公交车我们在西直门南场站进行洗车服务工作，您所述车辆运营中车内卫生很差，车厢内都是垃圾，车厢卫生脏的问题我们非常重视您的反馈，由于我们的工作没有做好，</t>
    </r>
    <r>
      <rPr>
        <sz val="10"/>
        <rFont val="Arial"/>
        <family val="2"/>
      </rPr>
      <t xml:space="preserve">362</t>
    </r>
    <r>
      <rPr>
        <sz val="10"/>
        <rFont val="宋体"/>
        <family val="0"/>
        <charset val="134"/>
      </rPr>
      <t xml:space="preserve">路给您带来不好的乘车体验，实在是抱歉，女士。该线路车辆回到西直门南场站后，在日常工作时段内，我们的保洁员已对车内卫生进行了全面的清理，确保我们的出场车辆卫生符合企业标准。您反馈的问题我们已整改完毕，同时我们要求保洁员对</t>
    </r>
    <r>
      <rPr>
        <sz val="10"/>
        <rFont val="Arial"/>
        <family val="2"/>
      </rPr>
      <t xml:space="preserve">362</t>
    </r>
    <r>
      <rPr>
        <sz val="10"/>
        <rFont val="宋体"/>
        <family val="0"/>
        <charset val="134"/>
      </rPr>
      <t xml:space="preserve">路所有运营车辆的卫生再次进行细化清理。我们对于运营车辆车内卫生的清洁工作是一直在做的，也从未停止，已经形成了长效的清洁机制，但有时候卫生清洁工作我们做的还有不尽人意之处，您多多谅解。运营中车内空气不流通的问题，我们保洁员在清理卫生的同时，已将车门、车窗全部打开，对车内进行了通风换气作业。我们定期会召开车辆保洁专题会议，开展车辆卫生专项检查，日常工作中我们加大巡检力度，强化制度建设，不断提高管理水平。因您的联系方式保密，我们未能对您进行电话回复。我们分中心及场站班组长再次与</t>
    </r>
    <r>
      <rPr>
        <sz val="10"/>
        <rFont val="Arial"/>
        <family val="2"/>
      </rPr>
      <t xml:space="preserve">362</t>
    </r>
    <r>
      <rPr>
        <sz val="10"/>
        <rFont val="宋体"/>
        <family val="0"/>
        <charset val="134"/>
      </rPr>
      <t xml:space="preserve">路的保洁人员进行了沟通，日常工作中我们要把清洁质量做的更加细致，同时加强保洁员清洁技能的培训，熟练掌握清洁方法，密切关注车内空气质量，确保给您带来一个干净、整洁、空气清新的出行环境。欢迎您随时对我们的工作进行监督，感谢您提出宝贵意见，给您的出行带来的不便我们和您说声抱歉，谢谢您的支持与谅解。</t>
    </r>
  </si>
  <si>
    <t xml:space="preserve">2026-01-10 12:44:48</t>
  </si>
  <si>
    <t xml:space="preserve">车辆卫生问题
（车内垃圾）</t>
  </si>
  <si>
    <r>
      <rPr>
        <sz val="10"/>
        <rFont val="宋体"/>
        <family val="0"/>
        <charset val="134"/>
      </rPr>
      <t xml:space="preserve">网络</t>
    </r>
    <r>
      <rPr>
        <sz val="10"/>
        <rFont val="Arial"/>
        <family val="2"/>
      </rPr>
      <t xml:space="preserve">-260109-036136-1</t>
    </r>
  </si>
  <si>
    <t xml:space="preserve">2026-01-10 12:08:00</t>
  </si>
  <si>
    <t xml:space="preserve">2026-01-10 12:12:30</t>
  </si>
  <si>
    <t xml:space="preserve">2026-01-10 13:40:57</t>
  </si>
  <si>
    <r>
      <rPr>
        <sz val="10"/>
        <rFont val="宋体"/>
        <family val="0"/>
        <charset val="134"/>
      </rPr>
      <t xml:space="preserve">工单来源：微信服务号，此工单内容为网民留言时填写的标题及原文。</t>
    </r>
    <r>
      <rPr>
        <sz val="10"/>
        <rFont val="Arial"/>
        <family val="2"/>
      </rPr>
      <t xml:space="preserve">=============================</t>
    </r>
    <r>
      <rPr>
        <sz val="10"/>
        <rFont val="宋体"/>
        <family val="0"/>
        <charset val="134"/>
      </rPr>
      <t xml:space="preserve">留言标题：投诉北京公交鸿运承物业管理中心人力部门留言原文：投诉北京公交鸿运承物业管理中心人力部门！</t>
    </r>
    <r>
      <rPr>
        <sz val="10"/>
        <rFont val="Arial"/>
        <family val="2"/>
      </rPr>
      <t xml:space="preserve">1</t>
    </r>
    <r>
      <rPr>
        <sz val="10"/>
        <rFont val="宋体"/>
        <family val="0"/>
        <charset val="134"/>
      </rPr>
      <t xml:space="preserve">，我们夫妻俩是下属两个不同分中心的基层职工，我们长期被不同的分中心人力要求抽班，要求少工日，多问就是公司安排！这种要求合理吗？</t>
    </r>
    <r>
      <rPr>
        <sz val="10"/>
        <rFont val="Arial"/>
        <family val="2"/>
      </rPr>
      <t xml:space="preserve">2</t>
    </r>
    <r>
      <rPr>
        <sz val="10"/>
        <rFont val="宋体"/>
        <family val="0"/>
        <charset val="134"/>
      </rPr>
      <t xml:space="preserve">，我们也去过管我们分中心办事地点，发现很多工人管理，一般管理就是玩手机，玩游戏，中午的时候甚至还在办公室里做饭，一直不让我们基层使用大功率，领导就能带头吗？管理合理吗？</t>
    </r>
    <r>
      <rPr>
        <sz val="10"/>
        <rFont val="Arial"/>
        <family val="2"/>
      </rPr>
      <t xml:space="preserve">3</t>
    </r>
    <r>
      <rPr>
        <sz val="10"/>
        <rFont val="宋体"/>
        <family val="0"/>
        <charset val="134"/>
      </rPr>
      <t xml:space="preserve">，探听过关于刷卡的消息，说只要求我们工人每天必须刷卡，工人管理，一般管理，甚至正副主任都不用刷卡？劳动行为规范就是给我们基层职工制定的？工人管理一般管理不属于物业的职工？还是他们有特权？没有证据我们不会乱说，希望看到物业管理中心解决此事的态度，让我们看到公平公正，不要说工人管理一般管理是管理，是有不同的规范约束！我们看到的，都是职工，都是物业的一员，就应该按照物业管理规定执行，不能有特权！我们要看到公平的处理态度，不然我们将继续收集证据进行上报到底！违规克扣员工工日，造成工资下降！违法！管理人员不能按时上下班搞特权，违规！有些管理人员行为不检点，跟女同事暧昧，马上过节暗示职工送礼，违纪！市民填写的详细地址为：区、街道：西城区广内街道详细地址：北京公共交通控股</t>
    </r>
    <r>
      <rPr>
        <sz val="10"/>
        <rFont val="Arial"/>
        <family val="2"/>
      </rPr>
      <t xml:space="preserve">(</t>
    </r>
    <r>
      <rPr>
        <sz val="10"/>
        <rFont val="宋体"/>
        <family val="0"/>
        <charset val="134"/>
      </rPr>
      <t xml:space="preserve">集团</t>
    </r>
    <r>
      <rPr>
        <sz val="10"/>
        <rFont val="Arial"/>
        <family val="2"/>
      </rPr>
      <t xml:space="preserve">)</t>
    </r>
    <r>
      <rPr>
        <sz val="10"/>
        <rFont val="宋体"/>
        <family val="0"/>
        <charset val="134"/>
      </rPr>
      <t xml:space="preserve">有限公司鸿运承物业管理中心</t>
    </r>
    <r>
      <rPr>
        <sz val="10"/>
        <rFont val="Arial"/>
        <family val="2"/>
      </rPr>
      <t xml:space="preserve">--------------------------------------------------</t>
    </r>
    <r>
      <rPr>
        <sz val="10"/>
        <rFont val="宋体"/>
        <family val="0"/>
        <charset val="134"/>
      </rPr>
      <t xml:space="preserve">工单流转【西城区】：诉求人反映投诉北京公交鸿运承物业管理中心人力部门违规克扣员工工日问题。经查，鸿运承物业管理中心上级单位为北京公共交通控股（集团）有限公司。市民来件中反映抽班、少工日属于对工作安排不认可。公司管理人员玩手机，玩游戏、使用大功率电器、上下班不刷卡等特权，还存在行为不检点，跟女同事暧昧，过节暗示职工送礼等行为，属于对公司管理不认可。以上问题均属于单位内部管理问题，不涉及劳动违法，不属于劳动监察及劳动争议仲裁受理范围。关于单位内部管理制度问题应转北京公交集团协调鸿运承物业中心进一步处理。北京公共交通控股（集团）有限公司为市属</t>
    </r>
    <r>
      <rPr>
        <sz val="10"/>
        <rFont val="Arial"/>
        <family val="2"/>
      </rPr>
      <t xml:space="preserve">46</t>
    </r>
    <r>
      <rPr>
        <sz val="10"/>
        <rFont val="宋体"/>
        <family val="0"/>
        <charset val="134"/>
      </rPr>
      <t xml:space="preserve">家国企，烦请市中心转北京公共交通控股（集团）有限公司进一步帮助市民处理。人力组织部纪检</t>
    </r>
  </si>
  <si>
    <t xml:space="preserve">人员配备</t>
  </si>
  <si>
    <r>
      <rPr>
        <sz val="10"/>
        <rFont val="宋体"/>
        <family val="0"/>
        <charset val="134"/>
      </rPr>
      <t xml:space="preserve">经核实，与来电人所述情况存在出入：</t>
    </r>
    <r>
      <rPr>
        <sz val="10"/>
        <rFont val="Arial"/>
        <family val="2"/>
      </rPr>
      <t xml:space="preserve">1.</t>
    </r>
    <r>
      <rPr>
        <sz val="10"/>
        <rFont val="宋体"/>
        <family val="0"/>
        <charset val="134"/>
      </rPr>
      <t xml:space="preserve">按照企业降低效、减无效整体经营发展，物业管理中心作为保障性单位，需要对场站相关工作进一步优化调整，我单位按照场站业务实际需求，合理安排场站职工出勤，根据场站业务需要动态调整职工出勤安排，并非是要克扣职工工日。</t>
    </r>
    <r>
      <rPr>
        <sz val="10"/>
        <rFont val="Arial"/>
        <family val="2"/>
      </rPr>
      <t xml:space="preserve">
2.</t>
    </r>
    <r>
      <rPr>
        <sz val="10"/>
        <rFont val="宋体"/>
        <family val="0"/>
        <charset val="134"/>
      </rPr>
      <t xml:space="preserve">物业管理中心要求各单位严格按照企业规章制度执行，如发现违反企业规章制度的行为，依照《鸿运承物业管理中心员工岗位规范考核实施细则》以及《管理人员绩效考核薪酬管理实施细则》相关政策文件严格处理。</t>
    </r>
    <r>
      <rPr>
        <sz val="10"/>
        <rFont val="Arial"/>
        <family val="2"/>
      </rPr>
      <t xml:space="preserve">
3.</t>
    </r>
    <r>
      <rPr>
        <sz val="10"/>
        <rFont val="宋体"/>
        <family val="0"/>
        <charset val="134"/>
      </rPr>
      <t xml:space="preserve">管理人员为标准工时和不定时工作制，工人岗位主要为综合计算工时制，依照《鸿运承物业管理中心员工考勤管理规定》相关规定开展考勤管理工作。</t>
    </r>
  </si>
  <si>
    <r>
      <rPr>
        <sz val="10"/>
        <rFont val="宋体"/>
        <family val="0"/>
        <charset val="134"/>
      </rPr>
      <t xml:space="preserve">经核实，与来电人所述情况存在出入：</t>
    </r>
    <r>
      <rPr>
        <sz val="10"/>
        <rFont val="Arial"/>
        <family val="2"/>
      </rPr>
      <t xml:space="preserve">1.</t>
    </r>
    <r>
      <rPr>
        <sz val="10"/>
        <rFont val="宋体"/>
        <family val="0"/>
        <charset val="134"/>
      </rPr>
      <t xml:space="preserve">按照企业降低效、减无效整体经营发展，物业管理中心作为保障性单位，需要对场站相关工作进一步优化调整，我单位按照场站业务实际需求，合理安排场站职工出勤，根据场站业务需要动态调整职工出勤安排，并非是要克扣职工工日。</t>
    </r>
    <r>
      <rPr>
        <sz val="10"/>
        <rFont val="Arial"/>
        <family val="2"/>
      </rPr>
      <t xml:space="preserve">
2.</t>
    </r>
    <r>
      <rPr>
        <sz val="10"/>
        <rFont val="宋体"/>
        <family val="0"/>
        <charset val="134"/>
      </rPr>
      <t xml:space="preserve">物业管理中心要求各单位严格按照企业规章制度执行，如发现违反企业规章制度的行为，依照《鸿运承物业管理中心员工岗位规范考核实施细则》以及《管理人员绩效考核薪酬管理实施细则》相关政策文件严格处理。</t>
    </r>
    <r>
      <rPr>
        <sz val="10"/>
        <rFont val="Arial"/>
        <family val="2"/>
      </rPr>
      <t xml:space="preserve">
3.</t>
    </r>
    <r>
      <rPr>
        <sz val="10"/>
        <rFont val="宋体"/>
        <family val="0"/>
        <charset val="134"/>
      </rPr>
      <t xml:space="preserve">管理人员为标准工时和不定时工作制，工人岗位主要为综合计算工时制，依照《鸿运承物业管理中心员工考勤管理规定》相关规定开展考勤管理工作。</t>
    </r>
    <r>
      <rPr>
        <sz val="10"/>
        <rFont val="Arial"/>
        <family val="2"/>
      </rPr>
      <t xml:space="preserve">
</t>
    </r>
    <r>
      <rPr>
        <sz val="10"/>
        <rFont val="宋体"/>
        <family val="0"/>
        <charset val="134"/>
      </rPr>
      <t xml:space="preserve">因来电人未留姓名及联系方式，故我单位无法电话回复来电人，因来电人未留具体单位，故我单位无法进行更为有针对性的核实。为了能够促进问题解决，特在此留下人力资源部政策咨询电话</t>
    </r>
    <r>
      <rPr>
        <sz val="10"/>
        <rFont val="Arial"/>
        <family val="2"/>
      </rPr>
      <t xml:space="preserve">83122233</t>
    </r>
    <r>
      <rPr>
        <sz val="10"/>
        <rFont val="宋体"/>
        <family val="0"/>
        <charset val="134"/>
      </rPr>
      <t xml:space="preserve">，希望能够与来电人直接沟通促进问题解决。</t>
    </r>
    <r>
      <rPr>
        <sz val="10"/>
        <rFont val="Arial"/>
        <family val="2"/>
      </rPr>
      <t xml:space="preserve">
</t>
    </r>
    <r>
      <rPr>
        <sz val="10"/>
        <rFont val="宋体"/>
        <family val="0"/>
        <charset val="134"/>
      </rPr>
      <t xml:space="preserve">办理人：周健辉 ；部门：鸿运承物业管理中心人力资源部，职务：一般管理；</t>
    </r>
    <r>
      <rPr>
        <sz val="10"/>
        <rFont val="Arial"/>
        <family val="2"/>
      </rPr>
      <t xml:space="preserve">
</t>
    </r>
    <r>
      <rPr>
        <sz val="10"/>
        <rFont val="宋体"/>
        <family val="0"/>
        <charset val="134"/>
      </rPr>
      <t xml:space="preserve">审核人：高强；部门：鸿运承物业管理中心人力资源部；职务：中级管理。</t>
    </r>
  </si>
  <si>
    <r>
      <rPr>
        <sz val="10"/>
        <rFont val="宋体"/>
        <family val="0"/>
        <charset val="134"/>
      </rPr>
      <t xml:space="preserve">因来电人未留姓名及联系方式，故我单位无法电话回复来电人，因来电人未留具体单位，故我单位无法进行更为有针对性的核实。为了能够促进问题解决，特在此留下人力资源部政策咨询电话</t>
    </r>
    <r>
      <rPr>
        <sz val="10"/>
        <rFont val="Arial"/>
        <family val="2"/>
      </rPr>
      <t xml:space="preserve">83122233</t>
    </r>
    <r>
      <rPr>
        <sz val="10"/>
        <rFont val="宋体"/>
        <family val="0"/>
        <charset val="134"/>
      </rPr>
      <t xml:space="preserve">，希望能够与来电人直接沟通促进问题解决。</t>
    </r>
  </si>
  <si>
    <r>
      <rPr>
        <sz val="10"/>
        <rFont val="宋体"/>
        <family val="0"/>
        <charset val="134"/>
      </rPr>
      <t xml:space="preserve">经核实，与来电人所述情况存在出入：</t>
    </r>
    <r>
      <rPr>
        <sz val="10"/>
        <rFont val="Arial"/>
        <family val="2"/>
      </rPr>
      <t xml:space="preserve">1.</t>
    </r>
    <r>
      <rPr>
        <sz val="10"/>
        <rFont val="宋体"/>
        <family val="0"/>
        <charset val="134"/>
      </rPr>
      <t xml:space="preserve">按照企业降低效、减无效整体经营发展，物业管理中心作为保障性单位，需要对场站相关工作进一步优化调整，我单位按照场站业务实际需求，合理安排场站职工出勤，根据场站业务需要动态调整职工出勤安排，并非是要克扣职工工日。</t>
    </r>
    <r>
      <rPr>
        <sz val="10"/>
        <rFont val="Arial"/>
        <family val="2"/>
      </rPr>
      <t xml:space="preserve">
2.</t>
    </r>
    <r>
      <rPr>
        <sz val="10"/>
        <rFont val="宋体"/>
        <family val="0"/>
        <charset val="134"/>
      </rPr>
      <t xml:space="preserve">物业管理中心要求各单位严格按照企业规章制度执行，如发现违反企业规章制度的行为，依照《鸿运承物业管理中心员工岗位规范考核实施细则》以及《管理人员绩效考核薪酬管理实施细则》相关政策文件严格处理。</t>
    </r>
    <r>
      <rPr>
        <sz val="10"/>
        <rFont val="Arial"/>
        <family val="2"/>
      </rPr>
      <t xml:space="preserve">
3.</t>
    </r>
    <r>
      <rPr>
        <sz val="10"/>
        <rFont val="宋体"/>
        <family val="0"/>
        <charset val="134"/>
      </rPr>
      <t xml:space="preserve">管理人员为标准工时和不定时工作制，工人岗位主要为综合计算工时制，依照《鸿运承物业管理中心员工考勤管理规定》相关规定开展考勤管理工作。</t>
    </r>
    <r>
      <rPr>
        <sz val="10"/>
        <rFont val="Arial"/>
        <family val="2"/>
      </rPr>
      <t xml:space="preserve">
</t>
    </r>
    <r>
      <rPr>
        <sz val="10"/>
        <rFont val="宋体"/>
        <family val="0"/>
        <charset val="134"/>
      </rPr>
      <t xml:space="preserve">因来电人未留姓名及联系方式，故我单位无法电话回复来电人，因来电人未留具体单位，故我单位无法进行更为有针对性的核实。为了能够促进问题解决，特在此留下人力资源部政策咨询电话</t>
    </r>
    <r>
      <rPr>
        <sz val="10"/>
        <rFont val="Arial"/>
        <family val="2"/>
      </rPr>
      <t xml:space="preserve">83122233</t>
    </r>
    <r>
      <rPr>
        <sz val="10"/>
        <rFont val="宋体"/>
        <family val="0"/>
        <charset val="134"/>
      </rPr>
      <t xml:space="preserve">，希望能够与来电人直接沟通促进问题解决。</t>
    </r>
  </si>
  <si>
    <t xml:space="preserve">2026-01-09 09:23:36</t>
  </si>
  <si>
    <r>
      <rPr>
        <sz val="10"/>
        <rFont val="宋体"/>
        <family val="0"/>
        <charset val="134"/>
      </rPr>
      <t xml:space="preserve">网络</t>
    </r>
    <r>
      <rPr>
        <sz val="10"/>
        <rFont val="Arial"/>
        <family val="2"/>
      </rPr>
      <t xml:space="preserve">-260109-036136-2</t>
    </r>
  </si>
  <si>
    <t xml:space="preserve">接到市民反映的问题后，党委工作部立即进行核实，经核实，投诉内容与事实不符，不存在投诉人反映的情况，如果投诉人持有相关证据，可联系党委工作部，感谢职工对我们工作中的不足提出宝贵意见，党委工作部会继续做好干部监督管理。办理人：高伟；部门：鸿运承物业管理中心党委工作部；职务：党委工作部副部长。审核人：吕东霞；职务：党委工作部部长。</t>
  </si>
  <si>
    <t xml:space="preserve">接到市民反映的问题后，党委工作部立即进行核实，经核实，投诉内容与事实不符，不存在投诉人反映的情况，如果投诉人持有相关证据，可联系党委工作部，感谢职工对我们工作中的不足提出宝贵意见，党委工作部会继续做好干部监督管理。  </t>
  </si>
  <si>
    <r>
      <rPr>
        <sz val="10"/>
        <rFont val="宋体"/>
        <family val="0"/>
        <charset val="134"/>
      </rPr>
      <t xml:space="preserve">热线</t>
    </r>
    <r>
      <rPr>
        <sz val="10"/>
        <rFont val="Arial"/>
        <family val="2"/>
      </rPr>
      <t xml:space="preserve">-260111-023626-2</t>
    </r>
    <r>
      <rPr>
        <sz val="10"/>
        <rFont val="宋体"/>
        <family val="0"/>
        <charset val="134"/>
      </rPr>
      <t xml:space="preserve">（</t>
    </r>
    <r>
      <rPr>
        <sz val="10"/>
        <rFont val="Arial"/>
        <family val="2"/>
      </rPr>
      <t xml:space="preserve">2</t>
    </r>
    <r>
      <rPr>
        <sz val="10"/>
        <rFont val="宋体"/>
        <family val="0"/>
        <charset val="134"/>
      </rPr>
      <t xml:space="preserve">个附件）</t>
    </r>
  </si>
  <si>
    <t xml:space="preserve">2026-01-11 13:52:07</t>
  </si>
  <si>
    <t xml:space="preserve">2026-01-11 14:00:27</t>
  </si>
  <si>
    <t xml:space="preserve">2026-01-12 10:13:58</t>
  </si>
  <si>
    <t xml:space="preserve">梁先生</t>
  </si>
  <si>
    <r>
      <rPr>
        <sz val="10"/>
        <rFont val="宋体"/>
        <family val="0"/>
        <charset val="134"/>
      </rPr>
      <t xml:space="preserve">手机</t>
    </r>
    <r>
      <rPr>
        <sz val="10"/>
        <rFont val="Arial"/>
        <family val="2"/>
      </rPr>
      <t xml:space="preserve">,13311358442;</t>
    </r>
  </si>
  <si>
    <r>
      <rPr>
        <sz val="10"/>
        <rFont val="宋体"/>
        <family val="0"/>
        <charset val="134"/>
      </rPr>
      <t xml:space="preserve">市民反映，北京客</t>
    </r>
    <r>
      <rPr>
        <sz val="10"/>
        <rFont val="Arial"/>
        <family val="2"/>
      </rPr>
      <t xml:space="preserve">5</t>
    </r>
    <r>
      <rPr>
        <sz val="10"/>
        <rFont val="宋体"/>
        <family val="0"/>
        <charset val="134"/>
      </rPr>
      <t xml:space="preserve">分公司的物业刷车人员上班酒气冲天，就是今天上午这辆车，该人员走路都走不稳，名字应该是刘芳女士。希望处理一下。来电反映客</t>
    </r>
    <r>
      <rPr>
        <sz val="10"/>
        <rFont val="Arial"/>
        <family val="2"/>
      </rPr>
      <t xml:space="preserve">5</t>
    </r>
    <r>
      <rPr>
        <sz val="10"/>
        <rFont val="宋体"/>
        <family val="0"/>
        <charset val="134"/>
      </rPr>
      <t xml:space="preserve">公交车工作人员上班喝酒问题。</t>
    </r>
  </si>
  <si>
    <t xml:space="preserve">土桥分中心</t>
  </si>
  <si>
    <t xml:space="preserve">2026-01-18 23:59:59</t>
  </si>
  <si>
    <t xml:space="preserve">2026-01-16 08:59:59</t>
  </si>
  <si>
    <t xml:space="preserve">经与车辆保洁刘芳及当天的其他人员核实，刘芳当天是开车上班，且肠胃不舒服，并未喝酒。来电人反映的事情不属实。</t>
  </si>
  <si>
    <r>
      <rPr>
        <sz val="10"/>
        <rFont val="宋体"/>
        <family val="0"/>
        <charset val="134"/>
      </rPr>
      <t xml:space="preserve">分中心在</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12</t>
    </r>
    <r>
      <rPr>
        <sz val="10"/>
        <rFont val="宋体"/>
        <family val="0"/>
        <charset val="134"/>
      </rPr>
      <t xml:space="preserve">日下午</t>
    </r>
    <r>
      <rPr>
        <sz val="10"/>
        <rFont val="Arial"/>
        <family val="2"/>
      </rPr>
      <t xml:space="preserve">13</t>
    </r>
    <r>
      <rPr>
        <sz val="10"/>
        <rFont val="宋体"/>
        <family val="0"/>
        <charset val="134"/>
      </rPr>
      <t xml:space="preserve">点</t>
    </r>
    <r>
      <rPr>
        <sz val="10"/>
        <rFont val="Arial"/>
        <family val="2"/>
      </rPr>
      <t xml:space="preserve">48</t>
    </r>
    <r>
      <rPr>
        <sz val="10"/>
        <rFont val="宋体"/>
        <family val="0"/>
        <charset val="134"/>
      </rPr>
      <t xml:space="preserve">分和</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12</t>
    </r>
    <r>
      <rPr>
        <sz val="10"/>
        <rFont val="宋体"/>
        <family val="0"/>
        <charset val="134"/>
      </rPr>
      <t xml:space="preserve">日下午</t>
    </r>
    <r>
      <rPr>
        <sz val="10"/>
        <rFont val="Arial"/>
        <family val="2"/>
      </rPr>
      <t xml:space="preserve">16</t>
    </r>
    <r>
      <rPr>
        <sz val="10"/>
        <rFont val="宋体"/>
        <family val="0"/>
        <charset val="134"/>
      </rPr>
      <t xml:space="preserve">点</t>
    </r>
    <r>
      <rPr>
        <sz val="10"/>
        <rFont val="Arial"/>
        <family val="2"/>
      </rPr>
      <t xml:space="preserve">18</t>
    </r>
    <r>
      <rPr>
        <sz val="10"/>
        <rFont val="宋体"/>
        <family val="0"/>
        <charset val="134"/>
      </rPr>
      <t xml:space="preserve">分和</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13</t>
    </r>
    <r>
      <rPr>
        <sz val="10"/>
        <rFont val="宋体"/>
        <family val="0"/>
        <charset val="134"/>
      </rPr>
      <t xml:space="preserve">日上午</t>
    </r>
    <r>
      <rPr>
        <sz val="10"/>
        <rFont val="Arial"/>
        <family val="2"/>
      </rPr>
      <t xml:space="preserve">9</t>
    </r>
    <r>
      <rPr>
        <sz val="10"/>
        <rFont val="宋体"/>
        <family val="0"/>
        <charset val="134"/>
      </rPr>
      <t xml:space="preserve">点</t>
    </r>
    <r>
      <rPr>
        <sz val="10"/>
        <rFont val="Arial"/>
        <family val="2"/>
      </rPr>
      <t xml:space="preserve">58</t>
    </r>
    <r>
      <rPr>
        <sz val="10"/>
        <rFont val="宋体"/>
        <family val="0"/>
        <charset val="134"/>
      </rPr>
      <t xml:space="preserve">分给来电人进行电话回复均未接听，只能给来电人以短信形式回复。经与车辆保洁刘芳及当天的其他人员核实，刘芳当天是开车上班，且肠胃不舒服，并未喝酒。来电人反映的事情不属实。办理人：姜月；鸿运承物业管理中心土桥分中心劳人员；职务：一般管理；审核人：高强；鸿运承物业管理中心人力资源部；职务：中级管理。</t>
    </r>
  </si>
  <si>
    <r>
      <rPr>
        <sz val="10"/>
        <rFont val="宋体"/>
        <family val="0"/>
        <charset val="134"/>
      </rPr>
      <t xml:space="preserve">分中心在</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12</t>
    </r>
    <r>
      <rPr>
        <sz val="10"/>
        <rFont val="宋体"/>
        <family val="0"/>
        <charset val="134"/>
      </rPr>
      <t xml:space="preserve">日下午</t>
    </r>
    <r>
      <rPr>
        <sz val="10"/>
        <rFont val="Arial"/>
        <family val="2"/>
      </rPr>
      <t xml:space="preserve">13</t>
    </r>
    <r>
      <rPr>
        <sz val="10"/>
        <rFont val="宋体"/>
        <family val="0"/>
        <charset val="134"/>
      </rPr>
      <t xml:space="preserve">点</t>
    </r>
    <r>
      <rPr>
        <sz val="10"/>
        <rFont val="Arial"/>
        <family val="2"/>
      </rPr>
      <t xml:space="preserve">48</t>
    </r>
    <r>
      <rPr>
        <sz val="10"/>
        <rFont val="宋体"/>
        <family val="0"/>
        <charset val="134"/>
      </rPr>
      <t xml:space="preserve">分和</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12</t>
    </r>
    <r>
      <rPr>
        <sz val="10"/>
        <rFont val="宋体"/>
        <family val="0"/>
        <charset val="134"/>
      </rPr>
      <t xml:space="preserve">日下午</t>
    </r>
    <r>
      <rPr>
        <sz val="10"/>
        <rFont val="Arial"/>
        <family val="2"/>
      </rPr>
      <t xml:space="preserve">16</t>
    </r>
    <r>
      <rPr>
        <sz val="10"/>
        <rFont val="宋体"/>
        <family val="0"/>
        <charset val="134"/>
      </rPr>
      <t xml:space="preserve">点</t>
    </r>
    <r>
      <rPr>
        <sz val="10"/>
        <rFont val="Arial"/>
        <family val="2"/>
      </rPr>
      <t xml:space="preserve">18</t>
    </r>
    <r>
      <rPr>
        <sz val="10"/>
        <rFont val="宋体"/>
        <family val="0"/>
        <charset val="134"/>
      </rPr>
      <t xml:space="preserve">分和</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13</t>
    </r>
    <r>
      <rPr>
        <sz val="10"/>
        <rFont val="宋体"/>
        <family val="0"/>
        <charset val="134"/>
      </rPr>
      <t xml:space="preserve">日上午</t>
    </r>
    <r>
      <rPr>
        <sz val="10"/>
        <rFont val="Arial"/>
        <family val="2"/>
      </rPr>
      <t xml:space="preserve">9</t>
    </r>
    <r>
      <rPr>
        <sz val="10"/>
        <rFont val="宋体"/>
        <family val="0"/>
        <charset val="134"/>
      </rPr>
      <t xml:space="preserve">点</t>
    </r>
    <r>
      <rPr>
        <sz val="10"/>
        <rFont val="Arial"/>
        <family val="2"/>
      </rPr>
      <t xml:space="preserve">58</t>
    </r>
    <r>
      <rPr>
        <sz val="10"/>
        <rFont val="宋体"/>
        <family val="0"/>
        <charset val="134"/>
      </rPr>
      <t xml:space="preserve">分给来电人进行电话回复均未接听，只能给来电人以短信形式回复。经与车辆保洁刘芳及当天的其他人员核实，刘芳当天是开车上班，且肠胃不舒服，并未喝酒。来电人反映的事情不属实。</t>
    </r>
  </si>
  <si>
    <t xml:space="preserve">2026-01-11 13:39:42</t>
  </si>
  <si>
    <t xml:space="preserve">1741937711</t>
  </si>
  <si>
    <t xml:space="preserve">劳动人员管理及劳动纪律
（反映刷车人员工作问题）拆单</t>
  </si>
  <si>
    <r>
      <rPr>
        <sz val="10"/>
        <rFont val="宋体"/>
        <family val="0"/>
        <charset val="134"/>
      </rPr>
      <t xml:space="preserve">网络</t>
    </r>
    <r>
      <rPr>
        <sz val="10"/>
        <rFont val="Arial"/>
        <family val="2"/>
      </rPr>
      <t xml:space="preserve">-260112-006217-3</t>
    </r>
  </si>
  <si>
    <t xml:space="preserve">2026-01-12 09:01:12</t>
  </si>
  <si>
    <t xml:space="preserve">2026-01-12 09:15:22</t>
  </si>
  <si>
    <t xml:space="preserve">2026-01-12 10:13:59</t>
  </si>
  <si>
    <t xml:space="preserve">大盆儿的屋檐</t>
  </si>
  <si>
    <r>
      <rPr>
        <sz val="10"/>
        <rFont val="宋体"/>
        <family val="0"/>
        <charset val="134"/>
      </rPr>
      <t xml:space="preserve">手机</t>
    </r>
    <r>
      <rPr>
        <sz val="10"/>
        <rFont val="Arial"/>
        <family val="2"/>
      </rPr>
      <t xml:space="preserve">,</t>
    </r>
    <r>
      <rPr>
        <sz val="10"/>
        <rFont val="宋体"/>
        <family val="0"/>
        <charset val="134"/>
      </rPr>
      <t xml:space="preserve">大盆儿的屋檐</t>
    </r>
    <r>
      <rPr>
        <sz val="10"/>
        <rFont val="Arial"/>
        <family val="2"/>
      </rPr>
      <t xml:space="preserve">;</t>
    </r>
  </si>
  <si>
    <r>
      <rPr>
        <sz val="10"/>
        <rFont val="宋体"/>
        <family val="0"/>
        <charset val="134"/>
      </rPr>
      <t xml:space="preserve">工单来源：新浪微博，此工单内容为网民原文。  </t>
    </r>
    <r>
      <rPr>
        <sz val="10"/>
        <rFont val="Arial"/>
        <family val="2"/>
      </rPr>
      <t xml:space="preserve">=======================================</t>
    </r>
    <r>
      <rPr>
        <sz val="10"/>
        <rFont val="宋体"/>
        <family val="0"/>
        <charset val="134"/>
      </rPr>
      <t xml:space="preserve">留言原文：投诉北京公交</t>
    </r>
    <r>
      <rPr>
        <sz val="10"/>
        <rFont val="Arial"/>
        <family val="2"/>
      </rPr>
      <t xml:space="preserve">7</t>
    </r>
    <r>
      <rPr>
        <sz val="10"/>
        <rFont val="宋体"/>
        <family val="0"/>
        <charset val="134"/>
      </rPr>
      <t xml:space="preserve">路，发车太慢，始发站第二站等待</t>
    </r>
    <r>
      <rPr>
        <sz val="10"/>
        <rFont val="Arial"/>
        <family val="2"/>
      </rPr>
      <t xml:space="preserve">17</t>
    </r>
    <r>
      <rPr>
        <sz val="10"/>
        <rFont val="宋体"/>
        <family val="0"/>
        <charset val="134"/>
      </rPr>
      <t xml:space="preserve">分钟，寒风凛冽，老人无法忍耐，屡教不改，车厢内更无人打扫，脏乱差是否加</t>
    </r>
    <r>
      <rPr>
        <sz val="10"/>
        <rFont val="Arial"/>
        <family val="2"/>
      </rPr>
      <t xml:space="preserve">V </t>
    </r>
    <r>
      <rPr>
        <sz val="10"/>
        <rFont val="宋体"/>
        <family val="0"/>
        <charset val="134"/>
      </rPr>
      <t xml:space="preserve">：否微博链接：无</t>
    </r>
  </si>
  <si>
    <t xml:space="preserve">2026-01-19 23:59:59</t>
  </si>
  <si>
    <t xml:space="preserve">2026-01-17 08:59:59</t>
  </si>
  <si>
    <t xml:space="preserve">您好，关于您反映问题的办理情况，鸿运承物业管理中心方庄分中心现对您回复如下：</t>
  </si>
  <si>
    <r>
      <rPr>
        <sz val="10"/>
        <rFont val="宋体"/>
        <family val="0"/>
        <charset val="134"/>
      </rPr>
      <t xml:space="preserve">因您是新浪微博</t>
    </r>
    <r>
      <rPr>
        <sz val="10"/>
        <rFont val="Arial"/>
        <family val="2"/>
      </rPr>
      <t xml:space="preserve">APP</t>
    </r>
    <r>
      <rPr>
        <sz val="10"/>
        <rFont val="宋体"/>
        <family val="0"/>
        <charset val="134"/>
      </rPr>
      <t xml:space="preserve">上反馈的问题，没有具体的电话联络方式，我们未能对您进行电话回复。办理人：陈强；部门：鸿运承物业管理中心方庄分中心；职务；物管副主任。审核人：郑楠；部门：鸿运承物业管理中心物管行政部；职务：物管员。</t>
    </r>
  </si>
  <si>
    <r>
      <rPr>
        <sz val="10"/>
        <rFont val="宋体"/>
        <family val="0"/>
        <charset val="134"/>
      </rPr>
      <t xml:space="preserve">先生您好，</t>
    </r>
    <r>
      <rPr>
        <sz val="10"/>
        <rFont val="Arial"/>
        <family val="2"/>
      </rPr>
      <t xml:space="preserve">7</t>
    </r>
    <r>
      <rPr>
        <sz val="10"/>
        <rFont val="宋体"/>
        <family val="0"/>
        <charset val="134"/>
      </rPr>
      <t xml:space="preserve">路公交车我们在五间楼场站进行洗车服务工作，您所述车辆运营中车厢内无人打扫，脏乱差的问题我们非常重视您的反馈，您提供的问题照片我们已收到，由于我们的工作没有做好，</t>
    </r>
    <r>
      <rPr>
        <sz val="10"/>
        <rFont val="Arial"/>
        <family val="2"/>
      </rPr>
      <t xml:space="preserve">7</t>
    </r>
    <r>
      <rPr>
        <sz val="10"/>
        <rFont val="宋体"/>
        <family val="0"/>
        <charset val="134"/>
      </rPr>
      <t xml:space="preserve">路给您带来不好的乘车体验，实在是抱歉，先生。该线路车辆回到五间楼场站后，在日常工作时段内，我们的保洁员已对车内卫生进行了全面的清理，确保我们的出场车辆卫生符合企业标准。您反馈的问题我们已整改完毕，同时我们要求保洁员对</t>
    </r>
    <r>
      <rPr>
        <sz val="10"/>
        <rFont val="Arial"/>
        <family val="2"/>
      </rPr>
      <t xml:space="preserve">7</t>
    </r>
    <r>
      <rPr>
        <sz val="10"/>
        <rFont val="宋体"/>
        <family val="0"/>
        <charset val="134"/>
      </rPr>
      <t xml:space="preserve">路所有运营车辆的卫生再次进行细化清理。我们对于运营车辆车内卫生的清洁工作是一直在做的，也从未停止，已经形成了长效的清洁机制，但有时候卫生清洁工作我们做的还有不尽人意之处，您多多谅解。</t>
    </r>
  </si>
  <si>
    <r>
      <rPr>
        <sz val="10"/>
        <rFont val="宋体"/>
        <family val="0"/>
        <charset val="134"/>
      </rPr>
      <t xml:space="preserve">我们分中心及场站班组长再次与</t>
    </r>
    <r>
      <rPr>
        <sz val="10"/>
        <rFont val="Arial"/>
        <family val="2"/>
      </rPr>
      <t xml:space="preserve">7</t>
    </r>
    <r>
      <rPr>
        <sz val="10"/>
        <rFont val="宋体"/>
        <family val="0"/>
        <charset val="134"/>
      </rPr>
      <t xml:space="preserve">路的保洁人员进行了沟通，日常工作中我们要把清洁质量做的更加细致，同时加强保洁员清洁技能的培训，熟练掌握清洁方法，确保给您带来一个干净、整洁的出行环境。</t>
    </r>
  </si>
  <si>
    <r>
      <rPr>
        <sz val="10"/>
        <rFont val="宋体"/>
        <family val="0"/>
        <charset val="134"/>
      </rPr>
      <t xml:space="preserve">您好，关于您反映问题的办理情况，鸿运承物业管理中心方庄分中心现对您回复如下：先生您好，</t>
    </r>
    <r>
      <rPr>
        <sz val="10"/>
        <rFont val="Arial"/>
        <family val="2"/>
      </rPr>
      <t xml:space="preserve">7</t>
    </r>
    <r>
      <rPr>
        <sz val="10"/>
        <rFont val="宋体"/>
        <family val="0"/>
        <charset val="134"/>
      </rPr>
      <t xml:space="preserve">路公交车我们在五间楼场站进行洗车服务工作，您所述车辆运营中车厢内无人打扫，脏乱差的问题我们非常重视您的反馈，您提供的问题照片我们已收到，由于我们的工作没有做好，</t>
    </r>
    <r>
      <rPr>
        <sz val="10"/>
        <rFont val="Arial"/>
        <family val="2"/>
      </rPr>
      <t xml:space="preserve">7</t>
    </r>
    <r>
      <rPr>
        <sz val="10"/>
        <rFont val="宋体"/>
        <family val="0"/>
        <charset val="134"/>
      </rPr>
      <t xml:space="preserve">路给您带来不好的乘车体验，实在是抱歉，先生。该线路车辆回到五间楼场站后，在日常工作时段内，我们的保洁员已对车内卫生进行了全面的清理，确保我们的出场车辆卫生符合企业标准。您反馈的问题我们已整改完毕，同时我们要求保洁员对</t>
    </r>
    <r>
      <rPr>
        <sz val="10"/>
        <rFont val="Arial"/>
        <family val="2"/>
      </rPr>
      <t xml:space="preserve">7</t>
    </r>
    <r>
      <rPr>
        <sz val="10"/>
        <rFont val="宋体"/>
        <family val="0"/>
        <charset val="134"/>
      </rPr>
      <t xml:space="preserve">路所有运营车辆的卫生再次进行细化清理。我们对于运营车辆车内卫生的清洁工作是一直在做的，也从未停止，已经形成了长效的清洁机制，但有时候卫生清洁工作我们做的还有不尽人意之处，您多多谅解。我们定期会召开车辆保洁专题会议，开展车辆卫生专项检查，日常工作中我们加大巡检力度，强化制度建设，不断提高管理水平。因您是新浪微博</t>
    </r>
    <r>
      <rPr>
        <sz val="10"/>
        <rFont val="Arial"/>
        <family val="2"/>
      </rPr>
      <t xml:space="preserve">APP</t>
    </r>
    <r>
      <rPr>
        <sz val="10"/>
        <rFont val="宋体"/>
        <family val="0"/>
        <charset val="134"/>
      </rPr>
      <t xml:space="preserve">上反馈的问题，没有具体的电话联络方式，我们未能对您进行电话回复。我们分中心及场站班组长再次与</t>
    </r>
    <r>
      <rPr>
        <sz val="10"/>
        <rFont val="Arial"/>
        <family val="2"/>
      </rPr>
      <t xml:space="preserve">7</t>
    </r>
    <r>
      <rPr>
        <sz val="10"/>
        <rFont val="宋体"/>
        <family val="0"/>
        <charset val="134"/>
      </rPr>
      <t xml:space="preserve">路的保洁人员进行了沟通，日常工作中我们要把清洁质量做的更加细致，同时加强保洁员清洁技能的培训，熟练掌握清洁方法，确保给您带来一个干净、整洁的出行环境。欢迎您随时对我们的工作进行监督，感谢您提出宝贵意见，给您的出行带来的不便我们和您说声抱歉，谢谢您的支持与谅解。</t>
    </r>
  </si>
  <si>
    <t xml:space="preserve">2026-01-12 07:52:00</t>
  </si>
  <si>
    <t xml:space="preserve">车辆卫生问题
（车内脏）</t>
  </si>
  <si>
    <r>
      <rPr>
        <sz val="10"/>
        <rFont val="宋体"/>
        <family val="0"/>
        <charset val="134"/>
      </rPr>
      <t xml:space="preserve">热线</t>
    </r>
    <r>
      <rPr>
        <sz val="10"/>
        <rFont val="Arial"/>
        <family val="2"/>
      </rPr>
      <t xml:space="preserve">-260111-023626-1</t>
    </r>
    <r>
      <rPr>
        <sz val="10"/>
        <rFont val="宋体"/>
        <family val="0"/>
        <charset val="134"/>
      </rPr>
      <t xml:space="preserve">（</t>
    </r>
    <r>
      <rPr>
        <sz val="10"/>
        <rFont val="Arial"/>
        <family val="2"/>
      </rPr>
      <t xml:space="preserve">2</t>
    </r>
    <r>
      <rPr>
        <sz val="10"/>
        <rFont val="宋体"/>
        <family val="0"/>
        <charset val="134"/>
      </rPr>
      <t xml:space="preserve">个附件）</t>
    </r>
  </si>
  <si>
    <t xml:space="preserve">2026-01-13 17:10:22</t>
  </si>
  <si>
    <t xml:space="preserve">安全服务专业其他问题</t>
  </si>
  <si>
    <t xml:space="preserve">安全服务专业补充内容</t>
  </si>
  <si>
    <t xml:space="preserve">2026-01-14</t>
  </si>
  <si>
    <r>
      <rPr>
        <sz val="10"/>
        <rFont val="宋体"/>
        <family val="0"/>
        <charset val="134"/>
      </rPr>
      <t xml:space="preserve">经与车辆保洁刘芳及当天的其他人员核实，刘芳当天是开车上班，且肠胃不舒服，并未喝酒。来电人反映的事情不属实。分中心在</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12</t>
    </r>
    <r>
      <rPr>
        <sz val="10"/>
        <rFont val="宋体"/>
        <family val="0"/>
        <charset val="134"/>
      </rPr>
      <t xml:space="preserve">日下午</t>
    </r>
    <r>
      <rPr>
        <sz val="10"/>
        <rFont val="Arial"/>
        <family val="2"/>
      </rPr>
      <t xml:space="preserve">13</t>
    </r>
    <r>
      <rPr>
        <sz val="10"/>
        <rFont val="宋体"/>
        <family val="0"/>
        <charset val="134"/>
      </rPr>
      <t xml:space="preserve">点</t>
    </r>
    <r>
      <rPr>
        <sz val="10"/>
        <rFont val="Arial"/>
        <family val="2"/>
      </rPr>
      <t xml:space="preserve">48</t>
    </r>
    <r>
      <rPr>
        <sz val="10"/>
        <rFont val="宋体"/>
        <family val="0"/>
        <charset val="134"/>
      </rPr>
      <t xml:space="preserve">分和</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12</t>
    </r>
    <r>
      <rPr>
        <sz val="10"/>
        <rFont val="宋体"/>
        <family val="0"/>
        <charset val="134"/>
      </rPr>
      <t xml:space="preserve">日下午</t>
    </r>
    <r>
      <rPr>
        <sz val="10"/>
        <rFont val="Arial"/>
        <family val="2"/>
      </rPr>
      <t xml:space="preserve">16</t>
    </r>
    <r>
      <rPr>
        <sz val="10"/>
        <rFont val="宋体"/>
        <family val="0"/>
        <charset val="134"/>
      </rPr>
      <t xml:space="preserve">点</t>
    </r>
    <r>
      <rPr>
        <sz val="10"/>
        <rFont val="Arial"/>
        <family val="2"/>
      </rPr>
      <t xml:space="preserve">18</t>
    </r>
    <r>
      <rPr>
        <sz val="10"/>
        <rFont val="宋体"/>
        <family val="0"/>
        <charset val="134"/>
      </rPr>
      <t xml:space="preserve">分和</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13</t>
    </r>
    <r>
      <rPr>
        <sz val="10"/>
        <rFont val="宋体"/>
        <family val="0"/>
        <charset val="134"/>
      </rPr>
      <t xml:space="preserve">日上午</t>
    </r>
    <r>
      <rPr>
        <sz val="10"/>
        <rFont val="Arial"/>
        <family val="2"/>
      </rPr>
      <t xml:space="preserve">9</t>
    </r>
    <r>
      <rPr>
        <sz val="10"/>
        <rFont val="宋体"/>
        <family val="0"/>
        <charset val="134"/>
      </rPr>
      <t xml:space="preserve">点</t>
    </r>
    <r>
      <rPr>
        <sz val="10"/>
        <rFont val="Arial"/>
        <family val="2"/>
      </rPr>
      <t xml:space="preserve">58</t>
    </r>
    <r>
      <rPr>
        <sz val="10"/>
        <rFont val="宋体"/>
        <family val="0"/>
        <charset val="134"/>
      </rPr>
      <t xml:space="preserve">分给来电人进行电话回复均未接听，只能给来电人以短信形式回复。经与车辆保洁刘芳及当天的其他人员核实，刘芳当天是开车上班，且肠胃不舒服，并未喝酒。来电人反映的事情不属实。</t>
    </r>
  </si>
  <si>
    <r>
      <rPr>
        <sz val="10"/>
        <rFont val="宋体"/>
        <family val="0"/>
        <charset val="134"/>
      </rPr>
      <t xml:space="preserve">热线</t>
    </r>
    <r>
      <rPr>
        <sz val="10"/>
        <rFont val="Arial"/>
        <family val="2"/>
      </rPr>
      <t xml:space="preserve">-260112-004858-3</t>
    </r>
    <r>
      <rPr>
        <sz val="10"/>
        <rFont val="宋体"/>
        <family val="0"/>
        <charset val="134"/>
      </rPr>
      <t xml:space="preserve">（</t>
    </r>
    <r>
      <rPr>
        <sz val="10"/>
        <rFont val="Arial"/>
        <family val="2"/>
      </rPr>
      <t xml:space="preserve">1</t>
    </r>
    <r>
      <rPr>
        <sz val="10"/>
        <rFont val="宋体"/>
        <family val="0"/>
        <charset val="134"/>
      </rPr>
      <t xml:space="preserve">个附件）</t>
    </r>
  </si>
  <si>
    <t xml:space="preserve">2026-01-12 08:42:47</t>
  </si>
  <si>
    <t xml:space="preserve">2026-01-12 09:00:50</t>
  </si>
  <si>
    <t xml:space="preserve">2026-01-12 11:25:25</t>
  </si>
  <si>
    <t xml:space="preserve">陈女士</t>
  </si>
  <si>
    <r>
      <rPr>
        <sz val="10"/>
        <rFont val="宋体"/>
        <family val="0"/>
        <charset val="134"/>
      </rPr>
      <t xml:space="preserve">手机</t>
    </r>
    <r>
      <rPr>
        <sz val="10"/>
        <rFont val="Arial"/>
        <family val="2"/>
      </rPr>
      <t xml:space="preserve">,13521650985;</t>
    </r>
  </si>
  <si>
    <r>
      <rPr>
        <sz val="10"/>
        <rFont val="宋体"/>
        <family val="0"/>
        <charset val="134"/>
      </rPr>
      <t xml:space="preserve">市民反映，每辆的</t>
    </r>
    <r>
      <rPr>
        <sz val="10"/>
        <rFont val="Arial"/>
        <family val="2"/>
      </rPr>
      <t xml:space="preserve">575</t>
    </r>
    <r>
      <rPr>
        <sz val="10"/>
        <rFont val="宋体"/>
        <family val="0"/>
        <charset val="134"/>
      </rPr>
      <t xml:space="preserve">公交车，车内没有热风空调， 民向司机反映过，司机表示电车带不动，每次下车的时候手脚非常的冷，还有车内的卫生也不好，市民不认可，来电反映公交车不开热风不合理问题。</t>
    </r>
  </si>
  <si>
    <r>
      <rPr>
        <sz val="10"/>
        <rFont val="宋体"/>
        <family val="0"/>
        <charset val="134"/>
      </rPr>
      <t xml:space="preserve">我分中心已于</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12</t>
    </r>
    <r>
      <rPr>
        <sz val="10"/>
        <rFont val="宋体"/>
        <family val="0"/>
        <charset val="134"/>
      </rPr>
      <t xml:space="preserve">日下午</t>
    </r>
    <r>
      <rPr>
        <sz val="10"/>
        <rFont val="Arial"/>
        <family val="2"/>
      </rPr>
      <t xml:space="preserve">13</t>
    </r>
    <r>
      <rPr>
        <sz val="10"/>
        <rFont val="宋体"/>
        <family val="0"/>
        <charset val="134"/>
      </rPr>
      <t xml:space="preserve">点</t>
    </r>
    <r>
      <rPr>
        <sz val="10"/>
        <rFont val="Arial"/>
        <family val="2"/>
      </rPr>
      <t xml:space="preserve">29</t>
    </r>
    <r>
      <rPr>
        <sz val="10"/>
        <rFont val="宋体"/>
        <family val="0"/>
        <charset val="134"/>
      </rPr>
      <t xml:space="preserve">分对您进行电话回复。办理人：于德海；部门：鸿运承物业管理中心西苑分中心；职务；物管副主任。审核人：郑楠；部门：鸿运承物业管理中心物管行政部；职务：物管员。</t>
    </r>
  </si>
  <si>
    <r>
      <rPr>
        <sz val="10"/>
        <rFont val="宋体"/>
        <family val="0"/>
        <charset val="134"/>
      </rPr>
      <t xml:space="preserve">陈女士您好，</t>
    </r>
    <r>
      <rPr>
        <sz val="10"/>
        <rFont val="Arial"/>
        <family val="2"/>
      </rPr>
      <t xml:space="preserve">575</t>
    </r>
    <r>
      <rPr>
        <sz val="10"/>
        <rFont val="宋体"/>
        <family val="0"/>
        <charset val="134"/>
      </rPr>
      <t xml:space="preserve">路公交车我们在安河桥北场站进行洗车服务工作，您所述车辆运营中车内的卫生不好的问题我们非常重视您的反馈，由于我们的工作没有做好，</t>
    </r>
    <r>
      <rPr>
        <sz val="10"/>
        <rFont val="Arial"/>
        <family val="2"/>
      </rPr>
      <t xml:space="preserve">575</t>
    </r>
    <r>
      <rPr>
        <sz val="10"/>
        <rFont val="宋体"/>
        <family val="0"/>
        <charset val="134"/>
      </rPr>
      <t xml:space="preserve">路给您带来不好的乘车体验，实在是抱歉，陈女士。该线路车辆回到安河桥北场站后，在日常工作时段内，我们的保洁员已对车内卫生进行了全面的清理，确保我们的出场车辆卫生符合企业标准。您反馈的问题我们已整改完毕，同时我们要求保洁员对</t>
    </r>
    <r>
      <rPr>
        <sz val="10"/>
        <rFont val="Arial"/>
        <family val="2"/>
      </rPr>
      <t xml:space="preserve">575</t>
    </r>
    <r>
      <rPr>
        <sz val="10"/>
        <rFont val="宋体"/>
        <family val="0"/>
        <charset val="134"/>
      </rPr>
      <t xml:space="preserve">路所有运营车辆的卫生再次进行细化清理。我们对于运营车辆车内卫生的清洁工作是一直在做的，也从未停止，已经形成了长效的清洁机制，但有时候卫生清洁工作我们做的还有不尽人意之处，您多多谅解。</t>
    </r>
  </si>
  <si>
    <r>
      <rPr>
        <sz val="10"/>
        <rFont val="宋体"/>
        <family val="0"/>
        <charset val="134"/>
      </rPr>
      <t xml:space="preserve">我们分中心及场站班组长再次与</t>
    </r>
    <r>
      <rPr>
        <sz val="10"/>
        <rFont val="Arial"/>
        <family val="2"/>
      </rPr>
      <t xml:space="preserve">575</t>
    </r>
    <r>
      <rPr>
        <sz val="10"/>
        <rFont val="宋体"/>
        <family val="0"/>
        <charset val="134"/>
      </rPr>
      <t xml:space="preserve">路的保洁人员进行了沟通，日常工作中我们要把清洁质量做的更加细致，同时加强保洁员清洁技能的培训，熟练掌握清洁方法，确保给您带来一个干净、整洁的出行环境。</t>
    </r>
  </si>
  <si>
    <r>
      <rPr>
        <sz val="10"/>
        <rFont val="宋体"/>
        <family val="0"/>
        <charset val="134"/>
      </rPr>
      <t xml:space="preserve">您好，关于您反映问题的办理情况，鸿运承物业管理中心西苑分中心现对您回复如下：陈女士您好，</t>
    </r>
    <r>
      <rPr>
        <sz val="10"/>
        <rFont val="Arial"/>
        <family val="2"/>
      </rPr>
      <t xml:space="preserve">575</t>
    </r>
    <r>
      <rPr>
        <sz val="10"/>
        <rFont val="宋体"/>
        <family val="0"/>
        <charset val="134"/>
      </rPr>
      <t xml:space="preserve">路公交车我们在安河桥北场站进行洗车服务工作，您所述车辆运营中车内的卫生不好的问题我们非常重视您的反馈，由于我们的工作没有做好，</t>
    </r>
    <r>
      <rPr>
        <sz val="10"/>
        <rFont val="Arial"/>
        <family val="2"/>
      </rPr>
      <t xml:space="preserve">575</t>
    </r>
    <r>
      <rPr>
        <sz val="10"/>
        <rFont val="宋体"/>
        <family val="0"/>
        <charset val="134"/>
      </rPr>
      <t xml:space="preserve">路给您带来不好的乘车体验，实在是抱歉，陈女士。该线路车辆回到安河桥北场站后，在日常工作时段内，我们的保洁员已对车内卫生进行了全面的清理，确保我们的出场车辆卫生符合企业标准。您反馈的问题我们已整改完毕，同时我们要求保洁员对</t>
    </r>
    <r>
      <rPr>
        <sz val="10"/>
        <rFont val="Arial"/>
        <family val="2"/>
      </rPr>
      <t xml:space="preserve">575</t>
    </r>
    <r>
      <rPr>
        <sz val="10"/>
        <rFont val="宋体"/>
        <family val="0"/>
        <charset val="134"/>
      </rPr>
      <t xml:space="preserve">路所有运营车辆的卫生再次进行细化清理。我们对于运营车辆车内卫生的清洁工作是一直在做的，也从未停止，已经形成了长效的清洁机制，但有时候卫生清洁工作我们做的还有不尽人意之处，您多多谅解。我们定期会召开车辆保洁专题会议，开展车辆卫生专项检查，日常工作中我们加大巡检力度，强化制度建设，不断提高管理水平。我分中心已于</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12</t>
    </r>
    <r>
      <rPr>
        <sz val="10"/>
        <rFont val="宋体"/>
        <family val="0"/>
        <charset val="134"/>
      </rPr>
      <t xml:space="preserve">日下午</t>
    </r>
    <r>
      <rPr>
        <sz val="10"/>
        <rFont val="Arial"/>
        <family val="2"/>
      </rPr>
      <t xml:space="preserve">13</t>
    </r>
    <r>
      <rPr>
        <sz val="10"/>
        <rFont val="宋体"/>
        <family val="0"/>
        <charset val="134"/>
      </rPr>
      <t xml:space="preserve">点</t>
    </r>
    <r>
      <rPr>
        <sz val="10"/>
        <rFont val="Arial"/>
        <family val="2"/>
      </rPr>
      <t xml:space="preserve">29</t>
    </r>
    <r>
      <rPr>
        <sz val="10"/>
        <rFont val="宋体"/>
        <family val="0"/>
        <charset val="134"/>
      </rPr>
      <t xml:space="preserve">分对您进行电话回复。我们分中心及场站班组长再次与</t>
    </r>
    <r>
      <rPr>
        <sz val="10"/>
        <rFont val="Arial"/>
        <family val="2"/>
      </rPr>
      <t xml:space="preserve">575</t>
    </r>
    <r>
      <rPr>
        <sz val="10"/>
        <rFont val="宋体"/>
        <family val="0"/>
        <charset val="134"/>
      </rPr>
      <t xml:space="preserve">路的保洁人员进行了沟通，日常工作中我们要把清洁质量做的更加细致，同时加强保洁员清洁技能的培训，熟练掌握清洁方法，确保给您带来一个干净、整洁的出行环境。欢迎您随时对我们的工作进行监督，感谢您提出宝贵意见，给您的出行带来的不便我们和您说声抱歉，谢谢您的支持与谅解。</t>
    </r>
  </si>
  <si>
    <t xml:space="preserve">2026-01-12 08:39:20</t>
  </si>
  <si>
    <r>
      <rPr>
        <sz val="10"/>
        <rFont val="宋体"/>
        <family val="0"/>
        <charset val="134"/>
      </rPr>
      <t xml:space="preserve">网络</t>
    </r>
    <r>
      <rPr>
        <sz val="10"/>
        <rFont val="Arial"/>
        <family val="2"/>
      </rPr>
      <t xml:space="preserve">-260113-005463</t>
    </r>
    <r>
      <rPr>
        <sz val="10"/>
        <rFont val="宋体"/>
        <family val="0"/>
      </rPr>
      <t xml:space="preserve">（</t>
    </r>
    <r>
      <rPr>
        <sz val="10"/>
        <rFont val="Arial"/>
        <family val="2"/>
      </rPr>
      <t xml:space="preserve">1</t>
    </r>
    <r>
      <rPr>
        <sz val="10"/>
        <rFont val="宋体"/>
        <family val="0"/>
      </rPr>
      <t xml:space="preserve">个附件）</t>
    </r>
  </si>
  <si>
    <t xml:space="preserve">2026-01-13 08:47:02</t>
  </si>
  <si>
    <t xml:space="preserve">2026-01-13 08:51:01</t>
  </si>
  <si>
    <t xml:space="preserve">2026-01-13 09:06:52</t>
  </si>
  <si>
    <t xml:space="preserve">张老师</t>
  </si>
  <si>
    <r>
      <rPr>
        <sz val="10"/>
        <rFont val="宋体"/>
        <family val="0"/>
        <charset val="134"/>
      </rPr>
      <t xml:space="preserve">手机</t>
    </r>
    <r>
      <rPr>
        <sz val="10"/>
        <rFont val="Arial"/>
        <family val="2"/>
      </rPr>
      <t xml:space="preserve">,13691236528;</t>
    </r>
  </si>
  <si>
    <r>
      <rPr>
        <sz val="10"/>
        <rFont val="宋体"/>
        <family val="0"/>
        <charset val="134"/>
      </rPr>
      <t xml:space="preserve"> 工单来源：微信服务号，此工单内容为网民留言时填写的标题及原文。 </t>
    </r>
    <r>
      <rPr>
        <sz val="10"/>
        <rFont val="Arial"/>
        <family val="2"/>
      </rPr>
      <t xml:space="preserve">============================= </t>
    </r>
    <r>
      <rPr>
        <sz val="10"/>
        <rFont val="宋体"/>
        <family val="0"/>
        <charset val="134"/>
      </rPr>
      <t xml:space="preserve">留言标题：公交留言原文：今天做一辆</t>
    </r>
    <r>
      <rPr>
        <sz val="10"/>
        <rFont val="Arial"/>
        <family val="2"/>
      </rPr>
      <t xml:space="preserve">539</t>
    </r>
    <r>
      <rPr>
        <sz val="10"/>
        <rFont val="宋体"/>
        <family val="0"/>
        <charset val="134"/>
      </rPr>
      <t xml:space="preserve">比较脏！市民填写的详细地址为：区、街道：海淀区海淀街道详细地址：万柳中路注：具体见附件</t>
    </r>
  </si>
  <si>
    <t xml:space="preserve">2026-01-20 23:59:59</t>
  </si>
  <si>
    <t xml:space="preserve">2026-01-18 08:59:59</t>
  </si>
  <si>
    <r>
      <rPr>
        <sz val="10"/>
        <rFont val="宋体"/>
        <family val="0"/>
        <charset val="134"/>
      </rPr>
      <t xml:space="preserve">我分中心已于</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13</t>
    </r>
    <r>
      <rPr>
        <sz val="10"/>
        <rFont val="宋体"/>
        <family val="0"/>
        <charset val="134"/>
      </rPr>
      <t xml:space="preserve">日上午</t>
    </r>
    <r>
      <rPr>
        <sz val="10"/>
        <rFont val="Arial"/>
        <family val="2"/>
      </rPr>
      <t xml:space="preserve">11</t>
    </r>
    <r>
      <rPr>
        <sz val="10"/>
        <rFont val="宋体"/>
        <family val="0"/>
        <charset val="134"/>
      </rPr>
      <t xml:space="preserve">点</t>
    </r>
    <r>
      <rPr>
        <sz val="10"/>
        <rFont val="Arial"/>
        <family val="2"/>
      </rPr>
      <t xml:space="preserve">17</t>
    </r>
    <r>
      <rPr>
        <sz val="10"/>
        <rFont val="宋体"/>
        <family val="0"/>
        <charset val="134"/>
      </rPr>
      <t xml:space="preserve">分对您进行电话回复。办理人：于德海；部门：鸿运承物业管理中心西苑分中心；职务；物管副主任。审核人：郑楠；部门：鸿运承物业管理中心物管行政部；职务：物管员。</t>
    </r>
  </si>
  <si>
    <r>
      <rPr>
        <sz val="10"/>
        <rFont val="宋体"/>
        <family val="0"/>
        <charset val="134"/>
      </rPr>
      <t xml:space="preserve">张女士您好，</t>
    </r>
    <r>
      <rPr>
        <sz val="10"/>
        <rFont val="Arial"/>
        <family val="2"/>
      </rPr>
      <t xml:space="preserve">539</t>
    </r>
    <r>
      <rPr>
        <sz val="10"/>
        <rFont val="宋体"/>
        <family val="0"/>
        <charset val="134"/>
      </rPr>
      <t xml:space="preserve">路公交车我们在颐和园西门场站进行洗车服务工作，您所述</t>
    </r>
    <r>
      <rPr>
        <sz val="10"/>
        <rFont val="Arial"/>
        <family val="2"/>
      </rPr>
      <t xml:space="preserve">4832053</t>
    </r>
    <r>
      <rPr>
        <sz val="10"/>
        <rFont val="宋体"/>
        <family val="0"/>
        <charset val="134"/>
      </rPr>
      <t xml:space="preserve">号车，车辆运营中地板比较脏的问题我们非常重视您的反馈，您提供的问题照片我们已收到，由于我们的工作没有做好，</t>
    </r>
    <r>
      <rPr>
        <sz val="10"/>
        <rFont val="Arial"/>
        <family val="2"/>
      </rPr>
      <t xml:space="preserve">539</t>
    </r>
    <r>
      <rPr>
        <sz val="10"/>
        <rFont val="宋体"/>
        <family val="0"/>
        <charset val="134"/>
      </rPr>
      <t xml:space="preserve">路给您带来不好的乘车体验，实在是抱歉，张女士。该车辆回到颐和园西门场站后，在日常工作时段内，我们的保洁员已对车内卫生进行了全面的清理，确保我们的出场车辆卫生符合企业标准。您反馈的问题我们已整改完毕，同时我们要求保洁员对</t>
    </r>
    <r>
      <rPr>
        <sz val="10"/>
        <rFont val="Arial"/>
        <family val="2"/>
      </rPr>
      <t xml:space="preserve">539</t>
    </r>
    <r>
      <rPr>
        <sz val="10"/>
        <rFont val="宋体"/>
        <family val="0"/>
        <charset val="134"/>
      </rPr>
      <t xml:space="preserve">路所有运营车辆的卫生再次进行细化清理。我们对于运营车辆车内卫生的清洁工作是一直在做的，也从未停止，已经形成了长效的清洁机制，但有时候卫生清洁工作我们做的还有不尽人意之处，您多多谅解。</t>
    </r>
  </si>
  <si>
    <r>
      <rPr>
        <sz val="10"/>
        <rFont val="宋体"/>
        <family val="0"/>
        <charset val="134"/>
      </rPr>
      <t xml:space="preserve">我们分中心及场站班组长再次与</t>
    </r>
    <r>
      <rPr>
        <sz val="10"/>
        <rFont val="Arial"/>
        <family val="2"/>
      </rPr>
      <t xml:space="preserve">539</t>
    </r>
    <r>
      <rPr>
        <sz val="10"/>
        <rFont val="宋体"/>
        <family val="0"/>
        <charset val="134"/>
      </rPr>
      <t xml:space="preserve">路的保洁人员进行了沟通，日常工作中我们要把清洁质量做的更加细致，同时加强保洁员清洁技能的培训，熟练掌握清洁方法，确保给您带来一个干净、整洁的出行环境。</t>
    </r>
  </si>
  <si>
    <r>
      <rPr>
        <sz val="10"/>
        <rFont val="宋体"/>
        <family val="0"/>
        <charset val="134"/>
      </rPr>
      <t xml:space="preserve">您好，关于您反映问题的办理情况，鸿运承物业管理中心西苑分中心现对您回复如下：张女士您好，</t>
    </r>
    <r>
      <rPr>
        <sz val="10"/>
        <rFont val="Arial"/>
        <family val="2"/>
      </rPr>
      <t xml:space="preserve">539</t>
    </r>
    <r>
      <rPr>
        <sz val="10"/>
        <rFont val="宋体"/>
        <family val="0"/>
        <charset val="134"/>
      </rPr>
      <t xml:space="preserve">路公交车我们在颐和园西门场站进行洗车服务工作，您所述</t>
    </r>
    <r>
      <rPr>
        <sz val="10"/>
        <rFont val="Arial"/>
        <family val="2"/>
      </rPr>
      <t xml:space="preserve">4832053</t>
    </r>
    <r>
      <rPr>
        <sz val="10"/>
        <rFont val="宋体"/>
        <family val="0"/>
        <charset val="134"/>
      </rPr>
      <t xml:space="preserve">号车，车辆运营中地板比较脏的问题我们非常重视您的反馈，您提供的问题照片我们已收到，由于我们的工作没有做好，</t>
    </r>
    <r>
      <rPr>
        <sz val="10"/>
        <rFont val="Arial"/>
        <family val="2"/>
      </rPr>
      <t xml:space="preserve">539</t>
    </r>
    <r>
      <rPr>
        <sz val="10"/>
        <rFont val="宋体"/>
        <family val="0"/>
        <charset val="134"/>
      </rPr>
      <t xml:space="preserve">路给您带来不好的乘车体验，实在是抱歉，张女士。该车辆回到颐和园西门场站后，在日常工作时段内，我们的保洁员已对车内卫生进行了全面的清理，确保我们的出场车辆卫生符合企业标准。您反馈的问题我们已整改完毕，同时我们要求保洁员对</t>
    </r>
    <r>
      <rPr>
        <sz val="10"/>
        <rFont val="Arial"/>
        <family val="2"/>
      </rPr>
      <t xml:space="preserve">539</t>
    </r>
    <r>
      <rPr>
        <sz val="10"/>
        <rFont val="宋体"/>
        <family val="0"/>
        <charset val="134"/>
      </rPr>
      <t xml:space="preserve">路所有运营车辆的卫生再次进行细化清理。我们对于运营车辆车内卫生的清洁工作是一直在做的，也从未停止，已经形成了长效的清洁机制，但有时候卫生清洁工作我们做的还有不尽人意之处，您多多谅解。我们定期会召开车辆保洁专题会议，开展车辆卫生专项检查，日常工作中我们加大巡检力度，强化制度建设，不断提高管理水平。我分中心已于</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13</t>
    </r>
    <r>
      <rPr>
        <sz val="10"/>
        <rFont val="宋体"/>
        <family val="0"/>
        <charset val="134"/>
      </rPr>
      <t xml:space="preserve">日上午</t>
    </r>
    <r>
      <rPr>
        <sz val="10"/>
        <rFont val="Arial"/>
        <family val="2"/>
      </rPr>
      <t xml:space="preserve">11</t>
    </r>
    <r>
      <rPr>
        <sz val="10"/>
        <rFont val="宋体"/>
        <family val="0"/>
        <charset val="134"/>
      </rPr>
      <t xml:space="preserve">点</t>
    </r>
    <r>
      <rPr>
        <sz val="10"/>
        <rFont val="Arial"/>
        <family val="2"/>
      </rPr>
      <t xml:space="preserve">17</t>
    </r>
    <r>
      <rPr>
        <sz val="10"/>
        <rFont val="宋体"/>
        <family val="0"/>
        <charset val="134"/>
      </rPr>
      <t xml:space="preserve">分对您进行电话回复。我们分中心及场站班组长再次与</t>
    </r>
    <r>
      <rPr>
        <sz val="10"/>
        <rFont val="Arial"/>
        <family val="2"/>
      </rPr>
      <t xml:space="preserve">539</t>
    </r>
    <r>
      <rPr>
        <sz val="10"/>
        <rFont val="宋体"/>
        <family val="0"/>
        <charset val="134"/>
      </rPr>
      <t xml:space="preserve">路的保洁人员进行了沟通，日常工作中我们要把清洁质量做的更加细致，同时加强保洁员清洁技能的培训，熟练掌握清洁方法，确保给您带来一个干净、整洁的出行环境。欢迎您随时对我们的工作进行监督，感谢您提出宝贵意见，给您的出行带来的不便我们和您说声抱歉，谢谢您的支持与谅解。</t>
    </r>
  </si>
  <si>
    <t xml:space="preserve">2026-01-12 18:28:17</t>
  </si>
  <si>
    <r>
      <rPr>
        <sz val="9"/>
        <color rgb="FF000000"/>
        <rFont val="宋体"/>
        <family val="0"/>
        <charset val="134"/>
      </rPr>
      <t xml:space="preserve">同一诉求人（张老师）反映问题：网络</t>
    </r>
    <r>
      <rPr>
        <sz val="9"/>
        <color rgb="FF000000"/>
        <rFont val="宋体"/>
        <family val="0"/>
      </rPr>
      <t xml:space="preserve">-260113-005463</t>
    </r>
  </si>
  <si>
    <t xml:space="preserve">有恶意嫌疑（张老师）</t>
  </si>
  <si>
    <r>
      <rPr>
        <sz val="11"/>
        <color rgb="FF000000"/>
        <rFont val="宋体"/>
        <family val="0"/>
      </rPr>
      <t xml:space="preserve">2</t>
    </r>
    <r>
      <rPr>
        <sz val="11"/>
        <color rgb="FF000000"/>
        <rFont val="宋体"/>
        <family val="0"/>
        <charset val="134"/>
      </rPr>
      <t xml:space="preserve">月（</t>
    </r>
    <r>
      <rPr>
        <sz val="11"/>
        <color rgb="FF000000"/>
        <rFont val="宋体"/>
        <family val="0"/>
      </rPr>
      <t xml:space="preserve">1</t>
    </r>
    <r>
      <rPr>
        <sz val="11"/>
        <color rgb="FF000000"/>
        <rFont val="宋体"/>
        <family val="0"/>
        <charset val="134"/>
      </rPr>
      <t xml:space="preserve">月数据</t>
    </r>
    <r>
      <rPr>
        <sz val="11"/>
        <color rgb="FF000000"/>
        <rFont val="宋体"/>
        <family val="0"/>
      </rPr>
      <t xml:space="preserve">)</t>
    </r>
  </si>
  <si>
    <r>
      <rPr>
        <sz val="10"/>
        <rFont val="宋体"/>
        <family val="0"/>
        <charset val="134"/>
      </rPr>
      <t xml:space="preserve">热线</t>
    </r>
    <r>
      <rPr>
        <sz val="10"/>
        <rFont val="Arial"/>
        <family val="2"/>
      </rPr>
      <t xml:space="preserve">-260113-007090-1</t>
    </r>
    <r>
      <rPr>
        <sz val="10"/>
        <rFont val="宋体"/>
        <family val="0"/>
      </rPr>
      <t xml:space="preserve">（</t>
    </r>
    <r>
      <rPr>
        <sz val="10"/>
        <rFont val="Arial"/>
        <family val="2"/>
      </rPr>
      <t xml:space="preserve">4</t>
    </r>
    <r>
      <rPr>
        <sz val="10"/>
        <rFont val="宋体"/>
        <family val="0"/>
      </rPr>
      <t xml:space="preserve">个附件）</t>
    </r>
  </si>
  <si>
    <t xml:space="preserve">2026-01-13 09:09:52</t>
  </si>
  <si>
    <t xml:space="preserve">2026-01-13 09:10:55</t>
  </si>
  <si>
    <t xml:space="preserve">2026-01-13 09:26:53</t>
  </si>
  <si>
    <r>
      <rPr>
        <sz val="10"/>
        <rFont val="宋体"/>
        <family val="0"/>
        <charset val="134"/>
      </rPr>
      <t xml:space="preserve">市民反映，自己被北京公共交通控股集团有限公司鸿运承物业管理中心开除，开除原因为企业说自己为管理人员，自己对此不认可，自己与企业签订的劳动合同为工人岗位，要求企业拿出管理自己人员的证据，地址：北京市西城区广安门内核桃园</t>
    </r>
    <r>
      <rPr>
        <sz val="10"/>
        <rFont val="Arial"/>
        <family val="2"/>
      </rPr>
      <t xml:space="preserve">1</t>
    </r>
    <r>
      <rPr>
        <sz val="10"/>
        <rFont val="宋体"/>
        <family val="0"/>
        <charset val="134"/>
      </rPr>
      <t xml:space="preserve">号，公司说自己应该接收纪委的检查，自己不是党员，不是管理人员，为什么要政务处分自己，来电反映要求北京公共交通控股集团有限公司鸿运承物业管理中心拿出自己是管理人员的证据的问题。</t>
    </r>
  </si>
  <si>
    <t xml:space="preserve">2026-01-16</t>
  </si>
  <si>
    <r>
      <rPr>
        <sz val="10"/>
        <rFont val="宋体"/>
        <family val="0"/>
        <charset val="134"/>
      </rPr>
      <t xml:space="preserve">经核实，与来电人所述情况不相符。来电人杨利原为我单位鸿运承物业管理中心工人管理岗位职工，我单位依据北京市监委驻北京市公交集团监察专员办公室（驻公交监</t>
    </r>
    <r>
      <rPr>
        <sz val="10"/>
        <rFont val="Arial"/>
        <family val="2"/>
      </rPr>
      <t xml:space="preserve">&lt;2025&gt;17</t>
    </r>
    <r>
      <rPr>
        <sz val="10"/>
        <rFont val="宋体"/>
        <family val="0"/>
        <charset val="134"/>
      </rPr>
      <t xml:space="preserve">号）《关于给予杨利开除处分的决定》，于</t>
    </r>
    <r>
      <rPr>
        <sz val="10"/>
        <rFont val="Arial"/>
        <family val="2"/>
      </rPr>
      <t xml:space="preserve">2025</t>
    </r>
    <r>
      <rPr>
        <sz val="10"/>
        <rFont val="宋体"/>
        <family val="0"/>
        <charset val="134"/>
      </rPr>
      <t xml:space="preserve">年</t>
    </r>
    <r>
      <rPr>
        <sz val="10"/>
        <rFont val="Arial"/>
        <family val="2"/>
      </rPr>
      <t xml:space="preserve">10</t>
    </r>
    <r>
      <rPr>
        <sz val="10"/>
        <rFont val="宋体"/>
        <family val="0"/>
        <charset val="134"/>
      </rPr>
      <t xml:space="preserve">月</t>
    </r>
    <r>
      <rPr>
        <sz val="10"/>
        <rFont val="Arial"/>
        <family val="2"/>
      </rPr>
      <t xml:space="preserve">22</t>
    </r>
    <r>
      <rPr>
        <sz val="10"/>
        <rFont val="宋体"/>
        <family val="0"/>
        <charset val="134"/>
      </rPr>
      <t xml:space="preserve">日对其进行劳动合同关系解除。</t>
    </r>
    <r>
      <rPr>
        <sz val="10"/>
        <rFont val="Arial"/>
        <family val="2"/>
      </rPr>
      <t xml:space="preserve">
</t>
    </r>
    <r>
      <rPr>
        <sz val="10"/>
        <rFont val="宋体"/>
        <family val="0"/>
        <charset val="134"/>
      </rPr>
      <t xml:space="preserve">来电人反馈的诉求已经由北京市西城区劳动人事争议仲裁委员会（京西劳人仲字【</t>
    </r>
    <r>
      <rPr>
        <sz val="10"/>
        <rFont val="Arial"/>
        <family val="2"/>
      </rPr>
      <t xml:space="preserve">2026</t>
    </r>
    <r>
      <rPr>
        <sz val="10"/>
        <rFont val="宋体"/>
        <family val="0"/>
        <charset val="134"/>
      </rPr>
      <t xml:space="preserve">】第</t>
    </r>
    <r>
      <rPr>
        <sz val="10"/>
        <rFont val="Arial"/>
        <family val="2"/>
      </rPr>
      <t xml:space="preserve">516</t>
    </r>
    <r>
      <rPr>
        <sz val="10"/>
        <rFont val="宋体"/>
        <family val="0"/>
        <charset val="134"/>
      </rPr>
      <t xml:space="preserve">号），于</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12</t>
    </r>
    <r>
      <rPr>
        <sz val="10"/>
        <rFont val="宋体"/>
        <family val="0"/>
        <charset val="134"/>
      </rPr>
      <t xml:space="preserve">日开庭受理，因涉及案件审理，故无法向诉求人提供，具体结果以审理为准。</t>
    </r>
  </si>
  <si>
    <r>
      <rPr>
        <sz val="10"/>
        <rFont val="宋体"/>
        <family val="0"/>
        <charset val="134"/>
      </rPr>
      <t xml:space="preserve">经核实，与来电人所述情况不相符。来电人杨利原为我单位鸿运承物业管理中心工人管理岗位职工，我单位依据北京市监委驻北京市公交集团监察专员办公室（驻公交监</t>
    </r>
    <r>
      <rPr>
        <sz val="10"/>
        <rFont val="Arial"/>
        <family val="2"/>
      </rPr>
      <t xml:space="preserve">&lt;2025&gt;17</t>
    </r>
    <r>
      <rPr>
        <sz val="10"/>
        <rFont val="宋体"/>
        <family val="0"/>
        <charset val="134"/>
      </rPr>
      <t xml:space="preserve">号）《关于给予杨利开除处分的决定》，于</t>
    </r>
    <r>
      <rPr>
        <sz val="10"/>
        <rFont val="Arial"/>
        <family val="2"/>
      </rPr>
      <t xml:space="preserve">2025</t>
    </r>
    <r>
      <rPr>
        <sz val="10"/>
        <rFont val="宋体"/>
        <family val="0"/>
        <charset val="134"/>
      </rPr>
      <t xml:space="preserve">年</t>
    </r>
    <r>
      <rPr>
        <sz val="10"/>
        <rFont val="Arial"/>
        <family val="2"/>
      </rPr>
      <t xml:space="preserve">10</t>
    </r>
    <r>
      <rPr>
        <sz val="10"/>
        <rFont val="宋体"/>
        <family val="0"/>
        <charset val="134"/>
      </rPr>
      <t xml:space="preserve">月</t>
    </r>
    <r>
      <rPr>
        <sz val="10"/>
        <rFont val="Arial"/>
        <family val="2"/>
      </rPr>
      <t xml:space="preserve">22</t>
    </r>
    <r>
      <rPr>
        <sz val="10"/>
        <rFont val="宋体"/>
        <family val="0"/>
        <charset val="134"/>
      </rPr>
      <t xml:space="preserve">日对其进行劳动合同关系解除。</t>
    </r>
    <r>
      <rPr>
        <sz val="10"/>
        <rFont val="Arial"/>
        <family val="2"/>
      </rPr>
      <t xml:space="preserve">
</t>
    </r>
    <r>
      <rPr>
        <sz val="10"/>
        <rFont val="宋体"/>
        <family val="0"/>
        <charset val="134"/>
      </rPr>
      <t xml:space="preserve">来电人反馈的诉求已经由北京市西城区劳动人事争议仲裁委员会（京西劳人仲字【</t>
    </r>
    <r>
      <rPr>
        <sz val="10"/>
        <rFont val="Arial"/>
        <family val="2"/>
      </rPr>
      <t xml:space="preserve">2026</t>
    </r>
    <r>
      <rPr>
        <sz val="10"/>
        <rFont val="宋体"/>
        <family val="0"/>
        <charset val="134"/>
      </rPr>
      <t xml:space="preserve">】第</t>
    </r>
    <r>
      <rPr>
        <sz val="10"/>
        <rFont val="Arial"/>
        <family val="2"/>
      </rPr>
      <t xml:space="preserve">516</t>
    </r>
    <r>
      <rPr>
        <sz val="10"/>
        <rFont val="宋体"/>
        <family val="0"/>
        <charset val="134"/>
      </rPr>
      <t xml:space="preserve">号），于</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12</t>
    </r>
    <r>
      <rPr>
        <sz val="10"/>
        <rFont val="宋体"/>
        <family val="0"/>
        <charset val="134"/>
      </rPr>
      <t xml:space="preserve">日开庭受理，因涉及案件审理，故无法向诉求人提供，具体结果以审理为准。</t>
    </r>
    <r>
      <rPr>
        <sz val="10"/>
        <rFont val="Arial"/>
        <family val="2"/>
      </rPr>
      <t xml:space="preserve">
</t>
    </r>
    <r>
      <rPr>
        <sz val="10"/>
        <rFont val="宋体"/>
        <family val="0"/>
        <charset val="134"/>
      </rPr>
      <t xml:space="preserve">我单位于</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15</t>
    </r>
    <r>
      <rPr>
        <sz val="10"/>
        <rFont val="宋体"/>
        <family val="0"/>
        <charset val="134"/>
      </rPr>
      <t xml:space="preserve">日</t>
    </r>
    <r>
      <rPr>
        <sz val="10"/>
        <rFont val="Arial"/>
        <family val="2"/>
      </rPr>
      <t xml:space="preserve">11</t>
    </r>
    <r>
      <rPr>
        <sz val="10"/>
        <rFont val="宋体"/>
        <family val="0"/>
        <charset val="134"/>
      </rPr>
      <t xml:space="preserve">点</t>
    </r>
    <r>
      <rPr>
        <sz val="10"/>
        <rFont val="Arial"/>
        <family val="2"/>
      </rPr>
      <t xml:space="preserve">28</t>
    </r>
    <r>
      <rPr>
        <sz val="10"/>
        <rFont val="宋体"/>
        <family val="0"/>
        <charset val="134"/>
      </rPr>
      <t xml:space="preserve">分、</t>
    </r>
    <r>
      <rPr>
        <sz val="10"/>
        <rFont val="Arial"/>
        <family val="2"/>
      </rPr>
      <t xml:space="preserve">1</t>
    </r>
    <r>
      <rPr>
        <sz val="10"/>
        <rFont val="宋体"/>
        <family val="0"/>
        <charset val="134"/>
      </rPr>
      <t xml:space="preserve">月</t>
    </r>
    <r>
      <rPr>
        <sz val="10"/>
        <rFont val="Arial"/>
        <family val="2"/>
      </rPr>
      <t xml:space="preserve">15</t>
    </r>
    <r>
      <rPr>
        <sz val="10"/>
        <rFont val="宋体"/>
        <family val="0"/>
        <charset val="134"/>
      </rPr>
      <t xml:space="preserve">日</t>
    </r>
    <r>
      <rPr>
        <sz val="10"/>
        <rFont val="Arial"/>
        <family val="2"/>
      </rPr>
      <t xml:space="preserve">14</t>
    </r>
    <r>
      <rPr>
        <sz val="10"/>
        <rFont val="宋体"/>
        <family val="0"/>
        <charset val="134"/>
      </rPr>
      <t xml:space="preserve">点</t>
    </r>
    <r>
      <rPr>
        <sz val="10"/>
        <rFont val="Arial"/>
        <family val="2"/>
      </rPr>
      <t xml:space="preserve">43</t>
    </r>
    <r>
      <rPr>
        <sz val="10"/>
        <rFont val="宋体"/>
        <family val="0"/>
        <charset val="134"/>
      </rPr>
      <t xml:space="preserve">分和</t>
    </r>
    <r>
      <rPr>
        <sz val="10"/>
        <rFont val="Arial"/>
        <family val="2"/>
      </rPr>
      <t xml:space="preserve">1</t>
    </r>
    <r>
      <rPr>
        <sz val="10"/>
        <rFont val="宋体"/>
        <family val="0"/>
        <charset val="134"/>
      </rPr>
      <t xml:space="preserve">月</t>
    </r>
    <r>
      <rPr>
        <sz val="10"/>
        <rFont val="Arial"/>
        <family val="2"/>
      </rPr>
      <t xml:space="preserve">16</t>
    </r>
    <r>
      <rPr>
        <sz val="10"/>
        <rFont val="宋体"/>
        <family val="0"/>
        <charset val="134"/>
      </rPr>
      <t xml:space="preserve">日</t>
    </r>
    <r>
      <rPr>
        <sz val="10"/>
        <rFont val="Arial"/>
        <family val="2"/>
      </rPr>
      <t xml:space="preserve">8</t>
    </r>
    <r>
      <rPr>
        <sz val="10"/>
        <rFont val="宋体"/>
        <family val="0"/>
        <charset val="134"/>
      </rPr>
      <t xml:space="preserve">点</t>
    </r>
    <r>
      <rPr>
        <sz val="10"/>
        <rFont val="Arial"/>
        <family val="2"/>
      </rPr>
      <t xml:space="preserve">45</t>
    </r>
    <r>
      <rPr>
        <sz val="10"/>
        <rFont val="宋体"/>
        <family val="0"/>
        <charset val="134"/>
      </rPr>
      <t xml:space="preserve">分电话与来电人联系，来电人未接听，故我单位通过短信形式告知其办理结果。</t>
    </r>
    <r>
      <rPr>
        <sz val="10"/>
        <rFont val="Arial"/>
        <family val="2"/>
      </rPr>
      <t xml:space="preserve">
</t>
    </r>
    <r>
      <rPr>
        <sz val="10"/>
        <rFont val="宋体"/>
        <family val="0"/>
        <charset val="134"/>
      </rPr>
      <t xml:space="preserve">办理人：周健辉；部门：鸿运承物业管理中心人力资源部，职务：一般管理；</t>
    </r>
    <r>
      <rPr>
        <sz val="10"/>
        <rFont val="Arial"/>
        <family val="2"/>
      </rPr>
      <t xml:space="preserve">
</t>
    </r>
    <r>
      <rPr>
        <sz val="10"/>
        <rFont val="宋体"/>
        <family val="0"/>
        <charset val="134"/>
      </rPr>
      <t xml:space="preserve">审核人：高强；部门：鸿运承物业管理中心人力资源部，职务：中级管理；</t>
    </r>
  </si>
  <si>
    <r>
      <rPr>
        <sz val="10"/>
        <rFont val="宋体"/>
        <family val="0"/>
        <charset val="134"/>
      </rPr>
      <t xml:space="preserve">我单位于</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15</t>
    </r>
    <r>
      <rPr>
        <sz val="10"/>
        <rFont val="宋体"/>
        <family val="0"/>
        <charset val="134"/>
      </rPr>
      <t xml:space="preserve">日</t>
    </r>
    <r>
      <rPr>
        <sz val="10"/>
        <rFont val="Arial"/>
        <family val="2"/>
      </rPr>
      <t xml:space="preserve">11</t>
    </r>
    <r>
      <rPr>
        <sz val="10"/>
        <rFont val="宋体"/>
        <family val="0"/>
        <charset val="134"/>
      </rPr>
      <t xml:space="preserve">点</t>
    </r>
    <r>
      <rPr>
        <sz val="10"/>
        <rFont val="Arial"/>
        <family val="2"/>
      </rPr>
      <t xml:space="preserve">28</t>
    </r>
    <r>
      <rPr>
        <sz val="10"/>
        <rFont val="宋体"/>
        <family val="0"/>
        <charset val="134"/>
      </rPr>
      <t xml:space="preserve">分、</t>
    </r>
    <r>
      <rPr>
        <sz val="10"/>
        <rFont val="Arial"/>
        <family val="2"/>
      </rPr>
      <t xml:space="preserve">1</t>
    </r>
    <r>
      <rPr>
        <sz val="10"/>
        <rFont val="宋体"/>
        <family val="0"/>
        <charset val="134"/>
      </rPr>
      <t xml:space="preserve">月</t>
    </r>
    <r>
      <rPr>
        <sz val="10"/>
        <rFont val="Arial"/>
        <family val="2"/>
      </rPr>
      <t xml:space="preserve">15</t>
    </r>
    <r>
      <rPr>
        <sz val="10"/>
        <rFont val="宋体"/>
        <family val="0"/>
        <charset val="134"/>
      </rPr>
      <t xml:space="preserve">日</t>
    </r>
    <r>
      <rPr>
        <sz val="10"/>
        <rFont val="Arial"/>
        <family val="2"/>
      </rPr>
      <t xml:space="preserve">14</t>
    </r>
    <r>
      <rPr>
        <sz val="10"/>
        <rFont val="宋体"/>
        <family val="0"/>
        <charset val="134"/>
      </rPr>
      <t xml:space="preserve">点</t>
    </r>
    <r>
      <rPr>
        <sz val="10"/>
        <rFont val="Arial"/>
        <family val="2"/>
      </rPr>
      <t xml:space="preserve">43</t>
    </r>
    <r>
      <rPr>
        <sz val="10"/>
        <rFont val="宋体"/>
        <family val="0"/>
        <charset val="134"/>
      </rPr>
      <t xml:space="preserve">分和</t>
    </r>
    <r>
      <rPr>
        <sz val="10"/>
        <rFont val="Arial"/>
        <family val="2"/>
      </rPr>
      <t xml:space="preserve">1</t>
    </r>
    <r>
      <rPr>
        <sz val="10"/>
        <rFont val="宋体"/>
        <family val="0"/>
        <charset val="134"/>
      </rPr>
      <t xml:space="preserve">月</t>
    </r>
    <r>
      <rPr>
        <sz val="10"/>
        <rFont val="Arial"/>
        <family val="2"/>
      </rPr>
      <t xml:space="preserve">16</t>
    </r>
    <r>
      <rPr>
        <sz val="10"/>
        <rFont val="宋体"/>
        <family val="0"/>
        <charset val="134"/>
      </rPr>
      <t xml:space="preserve">日</t>
    </r>
    <r>
      <rPr>
        <sz val="10"/>
        <rFont val="Arial"/>
        <family val="2"/>
      </rPr>
      <t xml:space="preserve">8</t>
    </r>
    <r>
      <rPr>
        <sz val="10"/>
        <rFont val="宋体"/>
        <family val="0"/>
        <charset val="134"/>
      </rPr>
      <t xml:space="preserve">点</t>
    </r>
    <r>
      <rPr>
        <sz val="10"/>
        <rFont val="Arial"/>
        <family val="2"/>
      </rPr>
      <t xml:space="preserve">45</t>
    </r>
    <r>
      <rPr>
        <sz val="10"/>
        <rFont val="宋体"/>
        <family val="0"/>
        <charset val="134"/>
      </rPr>
      <t xml:space="preserve">分电话与来电人联系，来电人未接听，故我单位通过短信形式告知其办理结果。</t>
    </r>
  </si>
  <si>
    <r>
      <rPr>
        <sz val="10"/>
        <rFont val="宋体"/>
        <family val="0"/>
        <charset val="134"/>
      </rPr>
      <t xml:space="preserve">经核实，与来电人所述情况不相符。来电人杨利原为我单位鸿运承物业管理中心工人管理岗位职工，我单位依据北京市监委驻北京市公交集团监察专员办公室（驻公交监</t>
    </r>
    <r>
      <rPr>
        <sz val="10"/>
        <rFont val="Arial"/>
        <family val="2"/>
      </rPr>
      <t xml:space="preserve">&lt;2025&gt;17</t>
    </r>
    <r>
      <rPr>
        <sz val="10"/>
        <rFont val="宋体"/>
        <family val="0"/>
        <charset val="134"/>
      </rPr>
      <t xml:space="preserve">号）《关于给予杨利开除处分的决定》，于</t>
    </r>
    <r>
      <rPr>
        <sz val="10"/>
        <rFont val="Arial"/>
        <family val="2"/>
      </rPr>
      <t xml:space="preserve">2025</t>
    </r>
    <r>
      <rPr>
        <sz val="10"/>
        <rFont val="宋体"/>
        <family val="0"/>
        <charset val="134"/>
      </rPr>
      <t xml:space="preserve">年</t>
    </r>
    <r>
      <rPr>
        <sz val="10"/>
        <rFont val="Arial"/>
        <family val="2"/>
      </rPr>
      <t xml:space="preserve">10</t>
    </r>
    <r>
      <rPr>
        <sz val="10"/>
        <rFont val="宋体"/>
        <family val="0"/>
        <charset val="134"/>
      </rPr>
      <t xml:space="preserve">月</t>
    </r>
    <r>
      <rPr>
        <sz val="10"/>
        <rFont val="Arial"/>
        <family val="2"/>
      </rPr>
      <t xml:space="preserve">22</t>
    </r>
    <r>
      <rPr>
        <sz val="10"/>
        <rFont val="宋体"/>
        <family val="0"/>
        <charset val="134"/>
      </rPr>
      <t xml:space="preserve">日对其进行劳动合同关系解除。</t>
    </r>
    <r>
      <rPr>
        <sz val="10"/>
        <rFont val="Arial"/>
        <family val="2"/>
      </rPr>
      <t xml:space="preserve">
</t>
    </r>
    <r>
      <rPr>
        <sz val="10"/>
        <rFont val="宋体"/>
        <family val="0"/>
        <charset val="134"/>
      </rPr>
      <t xml:space="preserve">来电人反馈的诉求已经由北京市西城区劳动人事争议仲裁委员会（京西劳人仲字【</t>
    </r>
    <r>
      <rPr>
        <sz val="10"/>
        <rFont val="Arial"/>
        <family val="2"/>
      </rPr>
      <t xml:space="preserve">2026</t>
    </r>
    <r>
      <rPr>
        <sz val="10"/>
        <rFont val="宋体"/>
        <family val="0"/>
        <charset val="134"/>
      </rPr>
      <t xml:space="preserve">】第</t>
    </r>
    <r>
      <rPr>
        <sz val="10"/>
        <rFont val="Arial"/>
        <family val="2"/>
      </rPr>
      <t xml:space="preserve">516</t>
    </r>
    <r>
      <rPr>
        <sz val="10"/>
        <rFont val="宋体"/>
        <family val="0"/>
        <charset val="134"/>
      </rPr>
      <t xml:space="preserve">号），于</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12</t>
    </r>
    <r>
      <rPr>
        <sz val="10"/>
        <rFont val="宋体"/>
        <family val="0"/>
        <charset val="134"/>
      </rPr>
      <t xml:space="preserve">日开庭受理，因涉及案件审理，故无法向诉求人提供，具体结果以审理为准。</t>
    </r>
    <r>
      <rPr>
        <sz val="10"/>
        <rFont val="Arial"/>
        <family val="2"/>
      </rPr>
      <t xml:space="preserve">
</t>
    </r>
    <r>
      <rPr>
        <sz val="10"/>
        <rFont val="宋体"/>
        <family val="0"/>
        <charset val="134"/>
      </rPr>
      <t xml:space="preserve">我单位于</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15</t>
    </r>
    <r>
      <rPr>
        <sz val="10"/>
        <rFont val="宋体"/>
        <family val="0"/>
        <charset val="134"/>
      </rPr>
      <t xml:space="preserve">日</t>
    </r>
    <r>
      <rPr>
        <sz val="10"/>
        <rFont val="Arial"/>
        <family val="2"/>
      </rPr>
      <t xml:space="preserve">11</t>
    </r>
    <r>
      <rPr>
        <sz val="10"/>
        <rFont val="宋体"/>
        <family val="0"/>
        <charset val="134"/>
      </rPr>
      <t xml:space="preserve">点</t>
    </r>
    <r>
      <rPr>
        <sz val="10"/>
        <rFont val="Arial"/>
        <family val="2"/>
      </rPr>
      <t xml:space="preserve">28</t>
    </r>
    <r>
      <rPr>
        <sz val="10"/>
        <rFont val="宋体"/>
        <family val="0"/>
        <charset val="134"/>
      </rPr>
      <t xml:space="preserve">分、</t>
    </r>
    <r>
      <rPr>
        <sz val="10"/>
        <rFont val="Arial"/>
        <family val="2"/>
      </rPr>
      <t xml:space="preserve">1</t>
    </r>
    <r>
      <rPr>
        <sz val="10"/>
        <rFont val="宋体"/>
        <family val="0"/>
        <charset val="134"/>
      </rPr>
      <t xml:space="preserve">月</t>
    </r>
    <r>
      <rPr>
        <sz val="10"/>
        <rFont val="Arial"/>
        <family val="2"/>
      </rPr>
      <t xml:space="preserve">15</t>
    </r>
    <r>
      <rPr>
        <sz val="10"/>
        <rFont val="宋体"/>
        <family val="0"/>
        <charset val="134"/>
      </rPr>
      <t xml:space="preserve">日</t>
    </r>
    <r>
      <rPr>
        <sz val="10"/>
        <rFont val="Arial"/>
        <family val="2"/>
      </rPr>
      <t xml:space="preserve">14</t>
    </r>
    <r>
      <rPr>
        <sz val="10"/>
        <rFont val="宋体"/>
        <family val="0"/>
        <charset val="134"/>
      </rPr>
      <t xml:space="preserve">点</t>
    </r>
    <r>
      <rPr>
        <sz val="10"/>
        <rFont val="Arial"/>
        <family val="2"/>
      </rPr>
      <t xml:space="preserve">43</t>
    </r>
    <r>
      <rPr>
        <sz val="10"/>
        <rFont val="宋体"/>
        <family val="0"/>
        <charset val="134"/>
      </rPr>
      <t xml:space="preserve">分和</t>
    </r>
    <r>
      <rPr>
        <sz val="10"/>
        <rFont val="Arial"/>
        <family val="2"/>
      </rPr>
      <t xml:space="preserve">1</t>
    </r>
    <r>
      <rPr>
        <sz val="10"/>
        <rFont val="宋体"/>
        <family val="0"/>
        <charset val="134"/>
      </rPr>
      <t xml:space="preserve">月</t>
    </r>
    <r>
      <rPr>
        <sz val="10"/>
        <rFont val="Arial"/>
        <family val="2"/>
      </rPr>
      <t xml:space="preserve">16</t>
    </r>
    <r>
      <rPr>
        <sz val="10"/>
        <rFont val="宋体"/>
        <family val="0"/>
        <charset val="134"/>
      </rPr>
      <t xml:space="preserve">日</t>
    </r>
    <r>
      <rPr>
        <sz val="10"/>
        <rFont val="Arial"/>
        <family val="2"/>
      </rPr>
      <t xml:space="preserve">8</t>
    </r>
    <r>
      <rPr>
        <sz val="10"/>
        <rFont val="宋体"/>
        <family val="0"/>
        <charset val="134"/>
      </rPr>
      <t xml:space="preserve">点</t>
    </r>
    <r>
      <rPr>
        <sz val="10"/>
        <rFont val="Arial"/>
        <family val="2"/>
      </rPr>
      <t xml:space="preserve">45</t>
    </r>
    <r>
      <rPr>
        <sz val="10"/>
        <rFont val="宋体"/>
        <family val="0"/>
        <charset val="134"/>
      </rPr>
      <t xml:space="preserve">分电话与来电人联系，来电人未接听，故我单位通过短信形式告知其办理结果。</t>
    </r>
  </si>
  <si>
    <t xml:space="preserve">2026-01-13 09:05:09</t>
  </si>
  <si>
    <t xml:space="preserve">由党工部、人力资源办理（张浩宇）</t>
  </si>
  <si>
    <r>
      <rPr>
        <sz val="10"/>
        <rFont val="宋体"/>
        <family val="0"/>
        <charset val="134"/>
      </rPr>
      <t xml:space="preserve">热线</t>
    </r>
    <r>
      <rPr>
        <sz val="10"/>
        <rFont val="Arial"/>
        <family val="2"/>
      </rPr>
      <t xml:space="preserve">-260113-007090-2</t>
    </r>
    <r>
      <rPr>
        <sz val="10"/>
        <rFont val="宋体"/>
        <family val="0"/>
        <charset val="134"/>
      </rPr>
      <t xml:space="preserve">（</t>
    </r>
    <r>
      <rPr>
        <sz val="10"/>
        <rFont val="Arial"/>
        <family val="2"/>
      </rPr>
      <t xml:space="preserve">4</t>
    </r>
    <r>
      <rPr>
        <sz val="10"/>
        <rFont val="宋体"/>
        <family val="0"/>
        <charset val="134"/>
      </rPr>
      <t xml:space="preserve">个附件）</t>
    </r>
  </si>
  <si>
    <t xml:space="preserve">2026-01-13 09:26:54</t>
  </si>
  <si>
    <r>
      <rPr>
        <sz val="10"/>
        <rFont val="宋体"/>
        <family val="0"/>
        <charset val="134"/>
      </rPr>
      <t xml:space="preserve">经核实，与来电人所述情况不相符。来电人杨利原为我单位鸿运承物业管理中心工人管理岗位职工，我单位依据北京市监委驻北京市公交集团监察专员办公室（驻公交监</t>
    </r>
    <r>
      <rPr>
        <sz val="10"/>
        <rFont val="Arial"/>
        <family val="2"/>
      </rPr>
      <t xml:space="preserve">&lt;2025&gt;17</t>
    </r>
    <r>
      <rPr>
        <sz val="10"/>
        <rFont val="宋体"/>
        <family val="0"/>
        <charset val="134"/>
      </rPr>
      <t xml:space="preserve">号）《关于给予杨利开除处分的决定》，于</t>
    </r>
    <r>
      <rPr>
        <sz val="10"/>
        <rFont val="Arial"/>
        <family val="2"/>
      </rPr>
      <t xml:space="preserve">2025</t>
    </r>
    <r>
      <rPr>
        <sz val="10"/>
        <rFont val="宋体"/>
        <family val="0"/>
        <charset val="134"/>
      </rPr>
      <t xml:space="preserve">年</t>
    </r>
    <r>
      <rPr>
        <sz val="10"/>
        <rFont val="Arial"/>
        <family val="2"/>
      </rPr>
      <t xml:space="preserve">10</t>
    </r>
    <r>
      <rPr>
        <sz val="10"/>
        <rFont val="宋体"/>
        <family val="0"/>
        <charset val="134"/>
      </rPr>
      <t xml:space="preserve">月</t>
    </r>
    <r>
      <rPr>
        <sz val="10"/>
        <rFont val="Arial"/>
        <family val="2"/>
      </rPr>
      <t xml:space="preserve">22</t>
    </r>
    <r>
      <rPr>
        <sz val="10"/>
        <rFont val="宋体"/>
        <family val="0"/>
        <charset val="134"/>
      </rPr>
      <t xml:space="preserve">日对其进行劳动合同关系解除。</t>
    </r>
    <r>
      <rPr>
        <sz val="10"/>
        <rFont val="Arial"/>
        <family val="2"/>
      </rPr>
      <t xml:space="preserve">
</t>
    </r>
    <r>
      <rPr>
        <sz val="10"/>
        <rFont val="宋体"/>
        <family val="0"/>
        <charset val="134"/>
      </rPr>
      <t xml:space="preserve">来电人反馈的诉求已经由北京市西城区劳动人事争议仲裁委员会（京西劳人仲字【</t>
    </r>
    <r>
      <rPr>
        <sz val="10"/>
        <rFont val="Arial"/>
        <family val="2"/>
      </rPr>
      <t xml:space="preserve">2026</t>
    </r>
    <r>
      <rPr>
        <sz val="10"/>
        <rFont val="宋体"/>
        <family val="0"/>
        <charset val="134"/>
      </rPr>
      <t xml:space="preserve">】第</t>
    </r>
    <r>
      <rPr>
        <sz val="10"/>
        <rFont val="Arial"/>
        <family val="2"/>
      </rPr>
      <t xml:space="preserve">516</t>
    </r>
    <r>
      <rPr>
        <sz val="10"/>
        <rFont val="宋体"/>
        <family val="0"/>
        <charset val="134"/>
      </rPr>
      <t xml:space="preserve">号），于</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12</t>
    </r>
    <r>
      <rPr>
        <sz val="10"/>
        <rFont val="宋体"/>
        <family val="0"/>
        <charset val="134"/>
      </rPr>
      <t xml:space="preserve">日开庭受理，因涉及案件审理，故无法向诉求人提供，具体结果以审理为准。</t>
    </r>
    <r>
      <rPr>
        <sz val="10"/>
        <rFont val="Arial"/>
        <family val="2"/>
      </rPr>
      <t xml:space="preserve">
</t>
    </r>
    <r>
      <rPr>
        <sz val="10"/>
        <rFont val="宋体"/>
        <family val="0"/>
        <charset val="134"/>
      </rPr>
      <t xml:space="preserve">我单位于</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15</t>
    </r>
    <r>
      <rPr>
        <sz val="10"/>
        <rFont val="宋体"/>
        <family val="0"/>
        <charset val="134"/>
      </rPr>
      <t xml:space="preserve">日</t>
    </r>
    <r>
      <rPr>
        <sz val="10"/>
        <rFont val="Arial"/>
        <family val="2"/>
      </rPr>
      <t xml:space="preserve">11</t>
    </r>
    <r>
      <rPr>
        <sz val="10"/>
        <rFont val="宋体"/>
        <family val="0"/>
        <charset val="134"/>
      </rPr>
      <t xml:space="preserve">点</t>
    </r>
    <r>
      <rPr>
        <sz val="10"/>
        <rFont val="Arial"/>
        <family val="2"/>
      </rPr>
      <t xml:space="preserve">28</t>
    </r>
    <r>
      <rPr>
        <sz val="10"/>
        <rFont val="宋体"/>
        <family val="0"/>
        <charset val="134"/>
      </rPr>
      <t xml:space="preserve">分、</t>
    </r>
    <r>
      <rPr>
        <sz val="10"/>
        <rFont val="Arial"/>
        <family val="2"/>
      </rPr>
      <t xml:space="preserve">1</t>
    </r>
    <r>
      <rPr>
        <sz val="10"/>
        <rFont val="宋体"/>
        <family val="0"/>
        <charset val="134"/>
      </rPr>
      <t xml:space="preserve">月</t>
    </r>
    <r>
      <rPr>
        <sz val="10"/>
        <rFont val="Arial"/>
        <family val="2"/>
      </rPr>
      <t xml:space="preserve">15</t>
    </r>
    <r>
      <rPr>
        <sz val="10"/>
        <rFont val="宋体"/>
        <family val="0"/>
        <charset val="134"/>
      </rPr>
      <t xml:space="preserve">日</t>
    </r>
    <r>
      <rPr>
        <sz val="10"/>
        <rFont val="Arial"/>
        <family val="2"/>
      </rPr>
      <t xml:space="preserve">14</t>
    </r>
    <r>
      <rPr>
        <sz val="10"/>
        <rFont val="宋体"/>
        <family val="0"/>
        <charset val="134"/>
      </rPr>
      <t xml:space="preserve">点</t>
    </r>
    <r>
      <rPr>
        <sz val="10"/>
        <rFont val="Arial"/>
        <family val="2"/>
      </rPr>
      <t xml:space="preserve">43</t>
    </r>
    <r>
      <rPr>
        <sz val="10"/>
        <rFont val="宋体"/>
        <family val="0"/>
        <charset val="134"/>
      </rPr>
      <t xml:space="preserve">分和</t>
    </r>
    <r>
      <rPr>
        <sz val="10"/>
        <rFont val="Arial"/>
        <family val="2"/>
      </rPr>
      <t xml:space="preserve">1</t>
    </r>
    <r>
      <rPr>
        <sz val="10"/>
        <rFont val="宋体"/>
        <family val="0"/>
        <charset val="134"/>
      </rPr>
      <t xml:space="preserve">月</t>
    </r>
    <r>
      <rPr>
        <sz val="10"/>
        <rFont val="Arial"/>
        <family val="2"/>
      </rPr>
      <t xml:space="preserve">16</t>
    </r>
    <r>
      <rPr>
        <sz val="10"/>
        <rFont val="宋体"/>
        <family val="0"/>
        <charset val="134"/>
      </rPr>
      <t xml:space="preserve">日</t>
    </r>
    <r>
      <rPr>
        <sz val="10"/>
        <rFont val="Arial"/>
        <family val="2"/>
      </rPr>
      <t xml:space="preserve">8</t>
    </r>
    <r>
      <rPr>
        <sz val="10"/>
        <rFont val="宋体"/>
        <family val="0"/>
        <charset val="134"/>
      </rPr>
      <t xml:space="preserve">点</t>
    </r>
    <r>
      <rPr>
        <sz val="10"/>
        <rFont val="Arial"/>
        <family val="2"/>
      </rPr>
      <t xml:space="preserve">45</t>
    </r>
    <r>
      <rPr>
        <sz val="10"/>
        <rFont val="宋体"/>
        <family val="0"/>
        <charset val="134"/>
      </rPr>
      <t xml:space="preserve">分电话与来电人联系，来电人未接听，故我单位通过短信形式告知其办理结果。</t>
    </r>
    <r>
      <rPr>
        <sz val="10"/>
        <rFont val="Arial"/>
        <family val="2"/>
      </rPr>
      <t xml:space="preserve">
</t>
    </r>
    <r>
      <rPr>
        <sz val="10"/>
        <rFont val="宋体"/>
        <family val="0"/>
        <charset val="134"/>
      </rPr>
      <t xml:space="preserve">办理人：高伟；部门：鸿运承物业管理中心党委工作部；职务：党委工作部副部长。审核人：吕东霞；职务：党委工作部部长。</t>
    </r>
  </si>
  <si>
    <r>
      <rPr>
        <sz val="10"/>
        <rFont val="宋体"/>
        <family val="0"/>
        <charset val="134"/>
      </rPr>
      <t xml:space="preserve">热线</t>
    </r>
    <r>
      <rPr>
        <sz val="10"/>
        <rFont val="Arial"/>
        <family val="2"/>
      </rPr>
      <t xml:space="preserve">-260113-009666-1</t>
    </r>
    <r>
      <rPr>
        <sz val="10"/>
        <rFont val="宋体"/>
        <family val="0"/>
      </rPr>
      <t xml:space="preserve">（</t>
    </r>
    <r>
      <rPr>
        <sz val="10"/>
        <rFont val="Arial"/>
        <family val="2"/>
      </rPr>
      <t xml:space="preserve">5</t>
    </r>
    <r>
      <rPr>
        <sz val="10"/>
        <rFont val="宋体"/>
        <family val="0"/>
      </rPr>
      <t xml:space="preserve">个附件）</t>
    </r>
  </si>
  <si>
    <t xml:space="preserve">2026-01-13 09:31:04</t>
  </si>
  <si>
    <t xml:space="preserve">2026-01-13 09:45:02</t>
  </si>
  <si>
    <t xml:space="preserve">2026-01-13 10:10:28</t>
  </si>
  <si>
    <t xml:space="preserve">王爱民先生</t>
  </si>
  <si>
    <r>
      <rPr>
        <sz val="10"/>
        <rFont val="宋体"/>
        <family val="0"/>
        <charset val="134"/>
      </rPr>
      <t xml:space="preserve">市民反映，朝阳区公交集团客二分公司</t>
    </r>
    <r>
      <rPr>
        <sz val="10"/>
        <rFont val="Arial"/>
        <family val="2"/>
      </rPr>
      <t xml:space="preserve">403</t>
    </r>
    <r>
      <rPr>
        <sz val="10"/>
        <rFont val="宋体"/>
        <family val="0"/>
        <charset val="134"/>
      </rPr>
      <t xml:space="preserve">公交场站内有外卖电动车乱窜，存在安全隐患，</t>
    </r>
    <r>
      <rPr>
        <sz val="10"/>
        <rFont val="Arial"/>
        <family val="2"/>
      </rPr>
      <t xml:space="preserve">17</t>
    </r>
    <r>
      <rPr>
        <sz val="10"/>
        <rFont val="宋体"/>
        <family val="0"/>
        <charset val="134"/>
      </rPr>
      <t xml:space="preserve">队安全隐患不重视。希望职能部门核实情况尽快处理，</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13</t>
    </r>
    <r>
      <rPr>
        <sz val="10"/>
        <rFont val="宋体"/>
        <family val="0"/>
        <charset val="134"/>
      </rPr>
      <t xml:space="preserve">日是党员干部肖子旭（音译）进行接去，违反国务院安全会生产月坛实施办法试行情况规定，来电反映外卖电动车乱窜存在安全隐患问题。</t>
    </r>
  </si>
  <si>
    <t xml:space="preserve">2026-01-15</t>
  </si>
  <si>
    <r>
      <rPr>
        <sz val="10"/>
        <rFont val="宋体"/>
        <family val="0"/>
        <charset val="134"/>
      </rPr>
      <t xml:space="preserve">经我单位单店分中心核实派单情况，与市民反映的情况存在出入。首先，就派单所述“朝阳区公交集团客二分公司</t>
    </r>
    <r>
      <rPr>
        <sz val="10"/>
        <rFont val="Arial"/>
        <family val="2"/>
      </rPr>
      <t xml:space="preserve">403</t>
    </r>
    <r>
      <rPr>
        <sz val="10"/>
        <rFont val="宋体"/>
        <family val="0"/>
        <charset val="134"/>
      </rPr>
      <t xml:space="preserve">公交场站内有外卖电动车乱窜，存在安全隐患，</t>
    </r>
    <r>
      <rPr>
        <sz val="10"/>
        <rFont val="Arial"/>
        <family val="2"/>
      </rPr>
      <t xml:space="preserve">17</t>
    </r>
    <r>
      <rPr>
        <sz val="10"/>
        <rFont val="宋体"/>
        <family val="0"/>
        <charset val="134"/>
      </rPr>
      <t xml:space="preserve">队安全隐患不重视。”，这个情况不属实。依据企业相关制度要求，公交场站严禁外部车辆、人员随意进出。外卖车辆属于外部车辆，是严禁随意进出</t>
    </r>
    <r>
      <rPr>
        <sz val="10"/>
        <rFont val="Arial"/>
        <family val="2"/>
      </rPr>
      <t xml:space="preserve">403</t>
    </r>
    <r>
      <rPr>
        <sz val="10"/>
        <rFont val="宋体"/>
        <family val="0"/>
        <charset val="134"/>
      </rPr>
      <t xml:space="preserve">环形场站的。其次，场站门口设置“外卖放置处”是可以放外卖的。针对投诉中所说的“</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13</t>
    </r>
    <r>
      <rPr>
        <sz val="10"/>
        <rFont val="宋体"/>
        <family val="0"/>
        <charset val="134"/>
      </rPr>
      <t xml:space="preserve">日是党员干部肖子旭（音译）进行接去，违反国务院安全会生产月坛实施办法试行情况规定”，与客二车队沟通后得知与投诉中所说的实际不符，该员工并未让外卖车辆进入场站内，是自己出去拿的。</t>
    </r>
  </si>
  <si>
    <r>
      <rPr>
        <sz val="10"/>
        <rFont val="宋体"/>
        <family val="0"/>
        <charset val="134"/>
      </rPr>
      <t xml:space="preserve">单店分中心安保专业于</t>
    </r>
    <r>
      <rPr>
        <sz val="10"/>
        <rFont val="Arial"/>
        <family val="2"/>
      </rPr>
      <t xml:space="preserve">1</t>
    </r>
    <r>
      <rPr>
        <sz val="10"/>
        <rFont val="宋体"/>
        <family val="0"/>
        <charset val="134"/>
      </rPr>
      <t xml:space="preserve">月</t>
    </r>
    <r>
      <rPr>
        <sz val="10"/>
        <rFont val="Arial"/>
        <family val="2"/>
      </rPr>
      <t xml:space="preserve">15</t>
    </r>
    <r>
      <rPr>
        <sz val="10"/>
        <rFont val="宋体"/>
        <family val="0"/>
        <charset val="134"/>
      </rPr>
      <t xml:space="preserve">日上午对该投诉进行回访，经我单位单店分中心核实派单情况，与市民反映的情况存在出入。</t>
    </r>
  </si>
  <si>
    <r>
      <rPr>
        <sz val="10"/>
        <rFont val="宋体"/>
        <family val="0"/>
        <charset val="134"/>
      </rPr>
      <t xml:space="preserve">单店分中心安保专业于</t>
    </r>
    <r>
      <rPr>
        <sz val="10"/>
        <rFont val="Arial"/>
        <family val="2"/>
      </rPr>
      <t xml:space="preserve">1</t>
    </r>
    <r>
      <rPr>
        <sz val="10"/>
        <rFont val="宋体"/>
        <family val="0"/>
        <charset val="134"/>
      </rPr>
      <t xml:space="preserve">月</t>
    </r>
    <r>
      <rPr>
        <sz val="10"/>
        <rFont val="Arial"/>
        <family val="2"/>
      </rPr>
      <t xml:space="preserve">15</t>
    </r>
    <r>
      <rPr>
        <sz val="10"/>
        <rFont val="宋体"/>
        <family val="0"/>
        <charset val="134"/>
      </rPr>
      <t xml:space="preserve">日上午对该投诉进行回访，经我单位单店分中心核实派单情况，与市民反映的情况存在出入。首先，就派单所述“朝阳区公交集团客二分公司</t>
    </r>
    <r>
      <rPr>
        <sz val="10"/>
        <rFont val="Arial"/>
        <family val="2"/>
      </rPr>
      <t xml:space="preserve">403</t>
    </r>
    <r>
      <rPr>
        <sz val="10"/>
        <rFont val="宋体"/>
        <family val="0"/>
        <charset val="134"/>
      </rPr>
      <t xml:space="preserve">公交场站内有外卖电动车乱窜，存在安全隐患，</t>
    </r>
    <r>
      <rPr>
        <sz val="10"/>
        <rFont val="Arial"/>
        <family val="2"/>
      </rPr>
      <t xml:space="preserve">17</t>
    </r>
    <r>
      <rPr>
        <sz val="10"/>
        <rFont val="宋体"/>
        <family val="0"/>
        <charset val="134"/>
      </rPr>
      <t xml:space="preserve">队安全隐患不重视。”，这个情况不属实。依据企业相关制度要求，公交场站严禁外部车辆、人员随意进出。外卖车辆属于外部车辆，是严禁随意进出</t>
    </r>
    <r>
      <rPr>
        <sz val="10"/>
        <rFont val="Arial"/>
        <family val="2"/>
      </rPr>
      <t xml:space="preserve">403</t>
    </r>
    <r>
      <rPr>
        <sz val="10"/>
        <rFont val="宋体"/>
        <family val="0"/>
        <charset val="134"/>
      </rPr>
      <t xml:space="preserve">环形场站的。其次，场站门口设置“外卖放置处”是可以放外卖的。针对投诉中所说的“</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13</t>
    </r>
    <r>
      <rPr>
        <sz val="10"/>
        <rFont val="宋体"/>
        <family val="0"/>
        <charset val="134"/>
      </rPr>
      <t xml:space="preserve">日是党员干部肖子旭（音译）进行接去，违反国务院安全会生产月坛实施办法试行情况规定”，与客二车队沟通后得知与投诉中所说的实际不符，该员工并未让外卖车辆进入场站内，是自己出去拿的。</t>
    </r>
  </si>
  <si>
    <t xml:space="preserve">已告知投诉人，单店分中心安保专业会继续和客二车队进行沟通交涉，外卖可以直接让外卖工作人员放在外卖放置处拿取更方便。</t>
  </si>
  <si>
    <t xml:space="preserve">进一步与车队进行沟通，确保每位员工知晓外卖放置处的便捷。</t>
  </si>
  <si>
    <t xml:space="preserve">2026-01-13 09:26:38</t>
  </si>
  <si>
    <t xml:space="preserve">场站安保问题
（外卖管理）二次</t>
  </si>
  <si>
    <r>
      <rPr>
        <sz val="10"/>
        <rFont val="宋体"/>
        <family val="0"/>
        <charset val="134"/>
      </rPr>
      <t xml:space="preserve">热线</t>
    </r>
    <r>
      <rPr>
        <sz val="10"/>
        <rFont val="Arial"/>
        <family val="2"/>
      </rPr>
      <t xml:space="preserve">-260113-028565-1</t>
    </r>
    <r>
      <rPr>
        <sz val="10"/>
        <rFont val="宋体"/>
        <family val="0"/>
      </rPr>
      <t xml:space="preserve">（</t>
    </r>
    <r>
      <rPr>
        <sz val="10"/>
        <rFont val="Arial"/>
        <family val="2"/>
      </rPr>
      <t xml:space="preserve">4</t>
    </r>
    <r>
      <rPr>
        <sz val="10"/>
        <rFont val="宋体"/>
        <family val="0"/>
      </rPr>
      <t xml:space="preserve">个附件）</t>
    </r>
  </si>
  <si>
    <t xml:space="preserve">2026-01-13 12:01:38</t>
  </si>
  <si>
    <t xml:space="preserve">2026-01-13 12:12:03</t>
  </si>
  <si>
    <t xml:space="preserve">2026-01-13 12:34:06</t>
  </si>
  <si>
    <r>
      <rPr>
        <sz val="10"/>
        <rFont val="宋体"/>
        <family val="0"/>
        <charset val="134"/>
      </rPr>
      <t xml:space="preserve">市民反映，自己被北京公共交通控股集团有限公司鸿运承物业管理中心开除，开除原因为企业说自己为管理人员，自己对此不认可，自己与企业签订的劳动合同为工人岗位，要求企业拿出管理自己人员的证据，地址：北京市西城区广安门内核桃园</t>
    </r>
    <r>
      <rPr>
        <sz val="10"/>
        <rFont val="Arial"/>
        <family val="2"/>
      </rPr>
      <t xml:space="preserve">1</t>
    </r>
    <r>
      <rPr>
        <sz val="10"/>
        <rFont val="宋体"/>
        <family val="0"/>
        <charset val="134"/>
      </rPr>
      <t xml:space="preserve">号，公司不是管理人员，但是合同上是工人，对方反问自己是否属于工人管理岗位，但是自己认为岗位司公司给了，处理是依据上级单位文件按照姓名处理的，公司内部规定工人管理岗位监察对象，公司态度恶劣，来电反映要求北京公共交通控股集团有限公司鸿运承物业管理中心拿出自己是管理人员的证据的问题。</t>
    </r>
  </si>
  <si>
    <r>
      <rPr>
        <sz val="10"/>
        <rFont val="宋体"/>
        <family val="0"/>
        <charset val="134"/>
      </rPr>
      <t xml:space="preserve">经核实，与来电人所述情况不相符。来电人杨利原为我单位鸿运承物业管理中心工人管理岗位职工，我单位依据北京市监委驻北京市公交集团监察专员办公室（驻公交监</t>
    </r>
    <r>
      <rPr>
        <sz val="10"/>
        <rFont val="Arial"/>
        <family val="2"/>
      </rPr>
      <t xml:space="preserve">&lt;2025&gt;17</t>
    </r>
    <r>
      <rPr>
        <sz val="10"/>
        <rFont val="宋体"/>
        <family val="0"/>
        <charset val="134"/>
      </rPr>
      <t xml:space="preserve">号）《关于给予杨利开除处分的决定》，于</t>
    </r>
    <r>
      <rPr>
        <sz val="10"/>
        <rFont val="Arial"/>
        <family val="2"/>
      </rPr>
      <t xml:space="preserve">2025</t>
    </r>
    <r>
      <rPr>
        <sz val="10"/>
        <rFont val="宋体"/>
        <family val="0"/>
        <charset val="134"/>
      </rPr>
      <t xml:space="preserve">年</t>
    </r>
    <r>
      <rPr>
        <sz val="10"/>
        <rFont val="Arial"/>
        <family val="2"/>
      </rPr>
      <t xml:space="preserve">10</t>
    </r>
    <r>
      <rPr>
        <sz val="10"/>
        <rFont val="宋体"/>
        <family val="0"/>
        <charset val="134"/>
      </rPr>
      <t xml:space="preserve">月</t>
    </r>
    <r>
      <rPr>
        <sz val="10"/>
        <rFont val="Arial"/>
        <family val="2"/>
      </rPr>
      <t xml:space="preserve">22</t>
    </r>
    <r>
      <rPr>
        <sz val="10"/>
        <rFont val="宋体"/>
        <family val="0"/>
        <charset val="134"/>
      </rPr>
      <t xml:space="preserve">日对其进行劳动合同关系解除。</t>
    </r>
    <r>
      <rPr>
        <sz val="10"/>
        <rFont val="Arial"/>
        <family val="2"/>
      </rPr>
      <t xml:space="preserve">
</t>
    </r>
    <r>
      <rPr>
        <sz val="10"/>
        <rFont val="宋体"/>
        <family val="0"/>
        <charset val="134"/>
      </rPr>
      <t xml:space="preserve">来电人反馈的诉求已经由北京市西城区劳动人事争议仲裁委员会（京西劳人仲字【</t>
    </r>
    <r>
      <rPr>
        <sz val="10"/>
        <rFont val="Arial"/>
        <family val="2"/>
      </rPr>
      <t xml:space="preserve">2026</t>
    </r>
    <r>
      <rPr>
        <sz val="10"/>
        <rFont val="宋体"/>
        <family val="0"/>
        <charset val="134"/>
      </rPr>
      <t xml:space="preserve">】第</t>
    </r>
    <r>
      <rPr>
        <sz val="10"/>
        <rFont val="Arial"/>
        <family val="2"/>
      </rPr>
      <t xml:space="preserve">516</t>
    </r>
    <r>
      <rPr>
        <sz val="10"/>
        <rFont val="宋体"/>
        <family val="0"/>
        <charset val="134"/>
      </rPr>
      <t xml:space="preserve">号），于</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12</t>
    </r>
    <r>
      <rPr>
        <sz val="10"/>
        <rFont val="宋体"/>
        <family val="0"/>
        <charset val="134"/>
      </rPr>
      <t xml:space="preserve">日开庭受理，因涉及案件审理，故无法向诉求人提供，具体结果以审理为准。</t>
    </r>
    <r>
      <rPr>
        <sz val="10"/>
        <rFont val="Arial"/>
        <family val="2"/>
      </rPr>
      <t xml:space="preserve">
</t>
    </r>
    <r>
      <rPr>
        <sz val="10"/>
        <rFont val="宋体"/>
        <family val="0"/>
        <charset val="134"/>
      </rPr>
      <t xml:space="preserve">我单位于</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15</t>
    </r>
    <r>
      <rPr>
        <sz val="10"/>
        <rFont val="宋体"/>
        <family val="0"/>
        <charset val="134"/>
      </rPr>
      <t xml:space="preserve">日</t>
    </r>
    <r>
      <rPr>
        <sz val="10"/>
        <rFont val="Arial"/>
        <family val="2"/>
      </rPr>
      <t xml:space="preserve">11</t>
    </r>
    <r>
      <rPr>
        <sz val="10"/>
        <rFont val="宋体"/>
        <family val="0"/>
        <charset val="134"/>
      </rPr>
      <t xml:space="preserve">点</t>
    </r>
    <r>
      <rPr>
        <sz val="10"/>
        <rFont val="Arial"/>
        <family val="2"/>
      </rPr>
      <t xml:space="preserve">28</t>
    </r>
    <r>
      <rPr>
        <sz val="10"/>
        <rFont val="宋体"/>
        <family val="0"/>
        <charset val="134"/>
      </rPr>
      <t xml:space="preserve">分、</t>
    </r>
    <r>
      <rPr>
        <sz val="10"/>
        <rFont val="Arial"/>
        <family val="2"/>
      </rPr>
      <t xml:space="preserve">1</t>
    </r>
    <r>
      <rPr>
        <sz val="10"/>
        <rFont val="宋体"/>
        <family val="0"/>
        <charset val="134"/>
      </rPr>
      <t xml:space="preserve">月</t>
    </r>
    <r>
      <rPr>
        <sz val="10"/>
        <rFont val="Arial"/>
        <family val="2"/>
      </rPr>
      <t xml:space="preserve">15</t>
    </r>
    <r>
      <rPr>
        <sz val="10"/>
        <rFont val="宋体"/>
        <family val="0"/>
        <charset val="134"/>
      </rPr>
      <t xml:space="preserve">日</t>
    </r>
    <r>
      <rPr>
        <sz val="10"/>
        <rFont val="Arial"/>
        <family val="2"/>
      </rPr>
      <t xml:space="preserve">14</t>
    </r>
    <r>
      <rPr>
        <sz val="10"/>
        <rFont val="宋体"/>
        <family val="0"/>
        <charset val="134"/>
      </rPr>
      <t xml:space="preserve">点</t>
    </r>
    <r>
      <rPr>
        <sz val="10"/>
        <rFont val="Arial"/>
        <family val="2"/>
      </rPr>
      <t xml:space="preserve">43</t>
    </r>
    <r>
      <rPr>
        <sz val="10"/>
        <rFont val="宋体"/>
        <family val="0"/>
        <charset val="134"/>
      </rPr>
      <t xml:space="preserve">分和</t>
    </r>
    <r>
      <rPr>
        <sz val="10"/>
        <rFont val="Arial"/>
        <family val="2"/>
      </rPr>
      <t xml:space="preserve">1</t>
    </r>
    <r>
      <rPr>
        <sz val="10"/>
        <rFont val="宋体"/>
        <family val="0"/>
        <charset val="134"/>
      </rPr>
      <t xml:space="preserve">月</t>
    </r>
    <r>
      <rPr>
        <sz val="10"/>
        <rFont val="Arial"/>
        <family val="2"/>
      </rPr>
      <t xml:space="preserve">16</t>
    </r>
    <r>
      <rPr>
        <sz val="10"/>
        <rFont val="宋体"/>
        <family val="0"/>
        <charset val="134"/>
      </rPr>
      <t xml:space="preserve">日</t>
    </r>
    <r>
      <rPr>
        <sz val="10"/>
        <rFont val="Arial"/>
        <family val="2"/>
      </rPr>
      <t xml:space="preserve">8</t>
    </r>
    <r>
      <rPr>
        <sz val="10"/>
        <rFont val="宋体"/>
        <family val="0"/>
        <charset val="134"/>
      </rPr>
      <t xml:space="preserve">点</t>
    </r>
    <r>
      <rPr>
        <sz val="10"/>
        <rFont val="Arial"/>
        <family val="2"/>
      </rPr>
      <t xml:space="preserve">45</t>
    </r>
    <r>
      <rPr>
        <sz val="10"/>
        <rFont val="宋体"/>
        <family val="0"/>
        <charset val="134"/>
      </rPr>
      <t xml:space="preserve">分电话与来电人联系，来电人未接听，故我单位通过短信形式告知其办理结果。</t>
    </r>
    <r>
      <rPr>
        <sz val="10"/>
        <rFont val="Arial"/>
        <family val="2"/>
      </rPr>
      <t xml:space="preserve">
</t>
    </r>
    <r>
      <rPr>
        <sz val="10"/>
        <rFont val="宋体"/>
        <family val="0"/>
        <charset val="134"/>
      </rPr>
      <t xml:space="preserve">办理人：周健辉；部门：鸿运承物业管理中心人力资源部，职务：一般管理</t>
    </r>
    <r>
      <rPr>
        <sz val="10"/>
        <rFont val="Arial"/>
        <family val="2"/>
      </rPr>
      <t xml:space="preserve">
</t>
    </r>
    <r>
      <rPr>
        <sz val="10"/>
        <rFont val="宋体"/>
        <family val="0"/>
        <charset val="134"/>
      </rPr>
      <t xml:space="preserve">办理人：高强；部门：鸿运承物业管理中心人力资源部，职务：中级管理</t>
    </r>
  </si>
  <si>
    <t xml:space="preserve">2026-01-13 11:57:09</t>
  </si>
  <si>
    <r>
      <rPr>
        <sz val="10"/>
        <rFont val="宋体"/>
        <family val="0"/>
        <charset val="134"/>
      </rPr>
      <t xml:space="preserve">热线</t>
    </r>
    <r>
      <rPr>
        <sz val="10"/>
        <rFont val="Arial"/>
        <family val="2"/>
      </rPr>
      <t xml:space="preserve">-260113-028565-2</t>
    </r>
    <r>
      <rPr>
        <sz val="10"/>
        <rFont val="宋体"/>
        <family val="0"/>
        <charset val="134"/>
      </rPr>
      <t xml:space="preserve">（</t>
    </r>
    <r>
      <rPr>
        <sz val="10"/>
        <rFont val="Arial"/>
        <family val="2"/>
      </rPr>
      <t xml:space="preserve">4</t>
    </r>
    <r>
      <rPr>
        <sz val="10"/>
        <rFont val="宋体"/>
        <family val="0"/>
        <charset val="134"/>
      </rPr>
      <t xml:space="preserve">个附件）</t>
    </r>
  </si>
  <si>
    <r>
      <rPr>
        <sz val="10"/>
        <rFont val="宋体"/>
        <family val="0"/>
        <charset val="134"/>
      </rPr>
      <t xml:space="preserve">网络</t>
    </r>
    <r>
      <rPr>
        <sz val="10"/>
        <rFont val="Arial"/>
        <family val="2"/>
      </rPr>
      <t xml:space="preserve">-260113-040011-1</t>
    </r>
  </si>
  <si>
    <t xml:space="preserve">2026-01-13 14:12:48</t>
  </si>
  <si>
    <t xml:space="preserve">2026-01-13 14:26:58</t>
  </si>
  <si>
    <t xml:space="preserve">2026-01-13 14:32:41</t>
  </si>
  <si>
    <t xml:space="preserve">丽</t>
  </si>
  <si>
    <r>
      <rPr>
        <sz val="10"/>
        <rFont val="宋体"/>
        <family val="0"/>
        <charset val="134"/>
      </rPr>
      <t xml:space="preserve">手机</t>
    </r>
    <r>
      <rPr>
        <sz val="10"/>
        <rFont val="Arial"/>
        <family val="2"/>
      </rPr>
      <t xml:space="preserve">,17611072605;</t>
    </r>
  </si>
  <si>
    <r>
      <rPr>
        <sz val="10"/>
        <rFont val="宋体"/>
        <family val="0"/>
        <charset val="134"/>
      </rPr>
      <t xml:space="preserve">工单来源：微信服务号，此工单内容为网民留言时填写的标题及原文。 </t>
    </r>
    <r>
      <rPr>
        <sz val="10"/>
        <rFont val="Arial"/>
        <family val="2"/>
      </rPr>
      <t xml:space="preserve">============================= </t>
    </r>
    <r>
      <rPr>
        <sz val="10"/>
        <rFont val="宋体"/>
        <family val="0"/>
        <charset val="134"/>
      </rPr>
      <t xml:space="preserve">留言标题：公共交通留言原文：我给四惠交通交通枢纽专</t>
    </r>
    <r>
      <rPr>
        <sz val="10"/>
        <rFont val="Arial"/>
        <family val="2"/>
      </rPr>
      <t xml:space="preserve">167</t>
    </r>
    <r>
      <rPr>
        <sz val="10"/>
        <rFont val="宋体"/>
        <family val="0"/>
        <charset val="134"/>
      </rPr>
      <t xml:space="preserve">车队提个建议，让司机把公交车打扫打扫，有的车里边那么脏，车里不知道一股啥味，坐个车胳膊衣服一层灰，文字回复就可以，不方便接电话。市民填写的详细地址为：区、街道：朝阳区高碑店地区详细地址：朝阳区高碑店乡四惠</t>
    </r>
  </si>
  <si>
    <t xml:space="preserve">四惠分中心</t>
  </si>
  <si>
    <t xml:space="preserve">您好，关于您反映建议的办理情况，鸿运承物业管理中心四惠分中心现对您回复如下：</t>
  </si>
  <si>
    <r>
      <rPr>
        <sz val="10"/>
        <rFont val="宋体"/>
        <family val="0"/>
        <charset val="134"/>
      </rPr>
      <t xml:space="preserve">我分中心已于</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14</t>
    </r>
    <r>
      <rPr>
        <sz val="10"/>
        <rFont val="宋体"/>
        <family val="0"/>
        <charset val="134"/>
      </rPr>
      <t xml:space="preserve">日上午</t>
    </r>
    <r>
      <rPr>
        <sz val="10"/>
        <rFont val="Arial"/>
        <family val="2"/>
      </rPr>
      <t xml:space="preserve">10</t>
    </r>
    <r>
      <rPr>
        <sz val="10"/>
        <rFont val="宋体"/>
        <family val="0"/>
        <charset val="134"/>
      </rPr>
      <t xml:space="preserve">点</t>
    </r>
    <r>
      <rPr>
        <sz val="10"/>
        <rFont val="Arial"/>
        <family val="2"/>
      </rPr>
      <t xml:space="preserve">52</t>
    </r>
    <r>
      <rPr>
        <sz val="10"/>
        <rFont val="宋体"/>
        <family val="0"/>
        <charset val="134"/>
      </rPr>
      <t xml:space="preserve">分对您进行电话回复。</t>
    </r>
    <r>
      <rPr>
        <sz val="10"/>
        <rFont val="Arial"/>
        <family val="2"/>
      </rPr>
      <t xml:space="preserve">
</t>
    </r>
    <r>
      <rPr>
        <sz val="10"/>
        <rFont val="宋体"/>
        <family val="0"/>
        <charset val="134"/>
      </rPr>
      <t xml:space="preserve">我分中心已于</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13</t>
    </r>
    <r>
      <rPr>
        <sz val="10"/>
        <rFont val="宋体"/>
        <family val="0"/>
        <charset val="134"/>
      </rPr>
      <t xml:space="preserve">日下午</t>
    </r>
    <r>
      <rPr>
        <sz val="10"/>
        <rFont val="Arial"/>
        <family val="2"/>
      </rPr>
      <t xml:space="preserve">13</t>
    </r>
    <r>
      <rPr>
        <sz val="10"/>
        <rFont val="宋体"/>
        <family val="0"/>
        <charset val="134"/>
      </rPr>
      <t xml:space="preserve">点</t>
    </r>
    <r>
      <rPr>
        <sz val="10"/>
        <rFont val="Arial"/>
        <family val="2"/>
      </rPr>
      <t xml:space="preserve">46</t>
    </r>
    <r>
      <rPr>
        <sz val="10"/>
        <rFont val="宋体"/>
        <family val="0"/>
        <charset val="134"/>
      </rPr>
      <t xml:space="preserve">分；</t>
    </r>
    <r>
      <rPr>
        <sz val="10"/>
        <rFont val="Arial"/>
        <family val="2"/>
      </rPr>
      <t xml:space="preserve">1</t>
    </r>
    <r>
      <rPr>
        <sz val="10"/>
        <rFont val="宋体"/>
        <family val="0"/>
        <charset val="134"/>
      </rPr>
      <t xml:space="preserve">月</t>
    </r>
    <r>
      <rPr>
        <sz val="10"/>
        <rFont val="Arial"/>
        <family val="2"/>
      </rPr>
      <t xml:space="preserve">14</t>
    </r>
    <r>
      <rPr>
        <sz val="10"/>
        <rFont val="宋体"/>
        <family val="0"/>
        <charset val="134"/>
      </rPr>
      <t xml:space="preserve">日上午</t>
    </r>
    <r>
      <rPr>
        <sz val="10"/>
        <rFont val="Arial"/>
        <family val="2"/>
      </rPr>
      <t xml:space="preserve">8</t>
    </r>
    <r>
      <rPr>
        <sz val="10"/>
        <rFont val="宋体"/>
        <family val="0"/>
        <charset val="134"/>
      </rPr>
      <t xml:space="preserve">点</t>
    </r>
    <r>
      <rPr>
        <sz val="10"/>
        <rFont val="Arial"/>
        <family val="2"/>
      </rPr>
      <t xml:space="preserve">10</t>
    </r>
    <r>
      <rPr>
        <sz val="10"/>
        <rFont val="宋体"/>
        <family val="0"/>
        <charset val="134"/>
      </rPr>
      <t xml:space="preserve">分、下午</t>
    </r>
    <r>
      <rPr>
        <sz val="10"/>
        <rFont val="Arial"/>
        <family val="2"/>
      </rPr>
      <t xml:space="preserve">13</t>
    </r>
    <r>
      <rPr>
        <sz val="10"/>
        <rFont val="宋体"/>
        <family val="0"/>
        <charset val="134"/>
      </rPr>
      <t xml:space="preserve">点</t>
    </r>
    <r>
      <rPr>
        <sz val="10"/>
        <rFont val="Arial"/>
        <family val="2"/>
      </rPr>
      <t xml:space="preserve">07</t>
    </r>
    <r>
      <rPr>
        <sz val="10"/>
        <rFont val="宋体"/>
        <family val="0"/>
        <charset val="134"/>
      </rPr>
      <t xml:space="preserve">分对您进行电话回复，您都未能接听我的来电，故我们以短信的形式告诉您办理结果。</t>
    </r>
    <r>
      <rPr>
        <sz val="10"/>
        <rFont val="Arial"/>
        <family val="2"/>
      </rPr>
      <t xml:space="preserve">
</t>
    </r>
    <r>
      <rPr>
        <sz val="10"/>
        <rFont val="宋体"/>
        <family val="0"/>
        <charset val="134"/>
      </rPr>
      <t xml:space="preserve">办理人：王铁鑫；部门：鸿运承物业管理中心四惠分中心；职务；物管副主任。审核人：郑楠；部门：鸿运承物业管理中心物管行政部；职务：物管员。</t>
    </r>
  </si>
  <si>
    <r>
      <rPr>
        <sz val="10"/>
        <rFont val="宋体"/>
        <family val="0"/>
        <charset val="134"/>
      </rPr>
      <t xml:space="preserve">女士您好，您所述专</t>
    </r>
    <r>
      <rPr>
        <sz val="10"/>
        <rFont val="Arial"/>
        <family val="2"/>
      </rPr>
      <t xml:space="preserve">167</t>
    </r>
    <r>
      <rPr>
        <sz val="10"/>
        <rFont val="宋体"/>
        <family val="0"/>
        <charset val="134"/>
      </rPr>
      <t xml:space="preserve">路车内脏，有灰尘的问题，我们非常重视您的反馈，由于我们的工作没有做好，专</t>
    </r>
    <r>
      <rPr>
        <sz val="10"/>
        <rFont val="Arial"/>
        <family val="2"/>
      </rPr>
      <t xml:space="preserve">167</t>
    </r>
    <r>
      <rPr>
        <sz val="10"/>
        <rFont val="宋体"/>
        <family val="0"/>
        <charset val="134"/>
      </rPr>
      <t xml:space="preserve">路给您带来不好的乘车体验，实在是抱歉，女士。该线路车辆回到我们的清洁地点后，在日常工作时段内，我们的保洁员已对车内卫生进行了全面的清理，您反馈的问题我们已整改完毕，同时我们要求保洁员对专</t>
    </r>
    <r>
      <rPr>
        <sz val="10"/>
        <rFont val="Arial"/>
        <family val="2"/>
      </rPr>
      <t xml:space="preserve">167</t>
    </r>
    <r>
      <rPr>
        <sz val="10"/>
        <rFont val="宋体"/>
        <family val="0"/>
        <charset val="134"/>
      </rPr>
      <t xml:space="preserve">路所有运营车辆的卫生再次进行细化清理。我们对于运营车辆车内卫生的清洁工作是一直在做的，但有时候卫生清洁工作我们做的还有不尽人意之处，您多多谅解。车内异味的问题我们保洁员在清理卫生的同时，已将车门、车窗全部打开，对车内进行了通风换气工作。</t>
    </r>
  </si>
  <si>
    <r>
      <rPr>
        <sz val="10"/>
        <rFont val="宋体"/>
        <family val="0"/>
        <charset val="134"/>
      </rPr>
      <t xml:space="preserve">我们分中心及场站班组长再次与专</t>
    </r>
    <r>
      <rPr>
        <sz val="10"/>
        <rFont val="Arial"/>
        <family val="2"/>
      </rPr>
      <t xml:space="preserve">167</t>
    </r>
    <r>
      <rPr>
        <sz val="10"/>
        <rFont val="宋体"/>
        <family val="0"/>
        <charset val="134"/>
      </rPr>
      <t xml:space="preserve">路的保洁人员进行了沟通，日常工作中我们要把清洁质量做的更加细致，同时加强保洁员清洁技能的培训，熟练掌握清洁方法，密切关注车内空气质量，确保给您带来一个干净、整洁、空气清新的出行环境。</t>
    </r>
  </si>
  <si>
    <t xml:space="preserve">2026-01-13 12:11:58</t>
  </si>
  <si>
    <t xml:space="preserve">1741937708</t>
  </si>
  <si>
    <r>
      <rPr>
        <sz val="10"/>
        <rFont val="宋体"/>
        <family val="0"/>
        <charset val="134"/>
      </rPr>
      <t xml:space="preserve">热线</t>
    </r>
    <r>
      <rPr>
        <sz val="10"/>
        <rFont val="Arial"/>
        <family val="2"/>
      </rPr>
      <t xml:space="preserve">-260113-048837</t>
    </r>
    <r>
      <rPr>
        <sz val="10"/>
        <rFont val="宋体"/>
        <family val="0"/>
      </rPr>
      <t xml:space="preserve">（</t>
    </r>
    <r>
      <rPr>
        <sz val="10"/>
        <rFont val="Arial"/>
        <family val="2"/>
      </rPr>
      <t xml:space="preserve">1</t>
    </r>
    <r>
      <rPr>
        <sz val="10"/>
        <rFont val="宋体"/>
        <family val="0"/>
      </rPr>
      <t xml:space="preserve">个附件）</t>
    </r>
  </si>
  <si>
    <t xml:space="preserve">2026-01-13 16:07:28</t>
  </si>
  <si>
    <t xml:space="preserve">2026-01-13 16:12:08</t>
  </si>
  <si>
    <t xml:space="preserve">2026-01-13 16:57:10</t>
  </si>
  <si>
    <r>
      <rPr>
        <sz val="10"/>
        <rFont val="宋体"/>
        <family val="0"/>
        <charset val="134"/>
      </rPr>
      <t xml:space="preserve">手机</t>
    </r>
    <r>
      <rPr>
        <sz val="10"/>
        <rFont val="Arial"/>
        <family val="2"/>
      </rPr>
      <t xml:space="preserve">,15317867420;</t>
    </r>
  </si>
  <si>
    <r>
      <rPr>
        <sz val="10"/>
        <rFont val="宋体"/>
        <family val="0"/>
        <charset val="134"/>
      </rPr>
      <t xml:space="preserve">市民反映，自己想要到公交集团应聘，自己联系对方客服电话，工作人员不耐烦，言语上侮辱自己，市民就挂断了，然后对方用私人手机号码给市民打电话对市民进行辱骂，已经报警了，对方拒不道歉，对方电话：</t>
    </r>
    <r>
      <rPr>
        <sz val="10"/>
        <rFont val="Arial"/>
        <family val="2"/>
      </rPr>
      <t xml:space="preserve">13718500016,</t>
    </r>
    <r>
      <rPr>
        <sz val="10"/>
        <rFont val="宋体"/>
        <family val="0"/>
        <charset val="134"/>
      </rPr>
      <t xml:space="preserve">，希望公交集团进行监管，来电反映要求公交集团工作人员道歉的问题。</t>
    </r>
  </si>
  <si>
    <r>
      <rPr>
        <sz val="10"/>
        <rFont val="宋体"/>
        <family val="0"/>
        <charset val="134"/>
      </rPr>
      <t xml:space="preserve">经核实，来电人所述杨雪为四惠分中心康家沟场站综合站务员</t>
    </r>
    <r>
      <rPr>
        <sz val="10"/>
        <rFont val="Arial"/>
        <family val="2"/>
      </rPr>
      <t xml:space="preserve">C</t>
    </r>
    <r>
      <rPr>
        <sz val="10"/>
        <rFont val="宋体"/>
        <family val="0"/>
        <charset val="134"/>
      </rPr>
      <t xml:space="preserve">岗职工，经了解职工当日休息，此号码不经常使用，上午未接到也未拨出任何电话，市民要求杨雪给其回复，分中心帮其进行转达，后市民表示搞错了，撤销之前的投诉</t>
    </r>
  </si>
  <si>
    <t xml:space="preserve">经与来电市民核实，其表示之前搞错了，撤销一切对杨雪的投诉</t>
  </si>
  <si>
    <r>
      <rPr>
        <sz val="10"/>
        <rFont val="宋体"/>
        <family val="0"/>
        <charset val="134"/>
      </rPr>
      <t xml:space="preserve">经核实，来电人所述杨雪为四惠分中心康家沟场站综合站务员</t>
    </r>
    <r>
      <rPr>
        <sz val="10"/>
        <rFont val="Arial"/>
        <family val="2"/>
      </rPr>
      <t xml:space="preserve">C</t>
    </r>
    <r>
      <rPr>
        <sz val="10"/>
        <rFont val="宋体"/>
        <family val="0"/>
        <charset val="134"/>
      </rPr>
      <t xml:space="preserve">岗职工，经了解职工当日休息，此号码不经常使用，上午未接到也未拨出任何电话，市民要求杨雪给其回复，分中心帮其进行转达，后市民表示搞错了，撤销之前一切对杨雪的投诉。欢迎市民随时对我们工作进行监督，感谢市民提出宝贵意见，谢谢市民的支持与谅解。</t>
    </r>
  </si>
  <si>
    <t xml:space="preserve">2026-01-13 15:23:13</t>
  </si>
  <si>
    <t xml:space="preserve">工作人员态度问题
（应聘工作）
多渠道同人同诉</t>
  </si>
  <si>
    <r>
      <rPr>
        <sz val="9"/>
        <color rgb="FF000000"/>
        <rFont val="宋体"/>
        <family val="0"/>
        <charset val="134"/>
      </rPr>
      <t xml:space="preserve">多渠道同人同诉：热线</t>
    </r>
    <r>
      <rPr>
        <sz val="9"/>
        <color rgb="FF000000"/>
        <rFont val="宋体"/>
        <family val="0"/>
      </rPr>
      <t xml:space="preserve">-260113-048837</t>
    </r>
    <r>
      <rPr>
        <sz val="9"/>
        <color rgb="FF000000"/>
        <rFont val="宋体"/>
        <family val="0"/>
        <charset val="134"/>
      </rPr>
      <t xml:space="preserve">、</t>
    </r>
    <r>
      <rPr>
        <sz val="9"/>
        <color rgb="FF000000"/>
        <rFont val="宋体"/>
        <family val="0"/>
      </rPr>
      <t xml:space="preserve">GJ-PHONE-20260112-1243</t>
    </r>
    <r>
      <rPr>
        <sz val="9"/>
        <color rgb="FF000000"/>
        <rFont val="宋体"/>
        <family val="0"/>
        <charset val="134"/>
      </rPr>
      <t xml:space="preserve">、</t>
    </r>
    <r>
      <rPr>
        <sz val="9"/>
        <color rgb="FF000000"/>
        <rFont val="宋体"/>
        <family val="0"/>
      </rPr>
      <t xml:space="preserve">GJ-PHONE-20260113-0611</t>
    </r>
    <r>
      <rPr>
        <sz val="9"/>
        <color rgb="FF000000"/>
        <rFont val="宋体"/>
        <family val="0"/>
        <charset val="134"/>
      </rPr>
      <t xml:space="preserve">、</t>
    </r>
    <r>
      <rPr>
        <sz val="9"/>
        <color rgb="FF000000"/>
        <rFont val="宋体"/>
        <family val="0"/>
      </rPr>
      <t xml:space="preserve">GJ-PHONE-20260113-1234</t>
    </r>
    <r>
      <rPr>
        <sz val="9"/>
        <color rgb="FF000000"/>
        <rFont val="宋体"/>
        <family val="0"/>
        <charset val="134"/>
      </rPr>
      <t xml:space="preserve">、</t>
    </r>
    <r>
      <rPr>
        <sz val="9"/>
        <color rgb="FF000000"/>
        <rFont val="宋体"/>
        <family val="0"/>
      </rPr>
      <t xml:space="preserve">GJ-PHONE-20260114-1140</t>
    </r>
    <r>
      <rPr>
        <sz val="9"/>
        <color rgb="FF000000"/>
        <rFont val="宋体"/>
        <family val="0"/>
        <charset val="134"/>
      </rPr>
      <t xml:space="preserve">、</t>
    </r>
    <r>
      <rPr>
        <sz val="9"/>
        <color rgb="FF000000"/>
        <rFont val="宋体"/>
        <family val="0"/>
      </rPr>
      <t xml:space="preserve">GJ-PHONE-20260114-1148</t>
    </r>
  </si>
  <si>
    <r>
      <rPr>
        <sz val="10"/>
        <rFont val="宋体"/>
        <family val="0"/>
        <charset val="134"/>
      </rPr>
      <t xml:space="preserve">热线</t>
    </r>
    <r>
      <rPr>
        <sz val="10"/>
        <rFont val="Arial"/>
        <family val="2"/>
      </rPr>
      <t xml:space="preserve">-260114-013275-2</t>
    </r>
    <r>
      <rPr>
        <sz val="10"/>
        <rFont val="宋体"/>
        <family val="0"/>
        <charset val="134"/>
      </rPr>
      <t xml:space="preserve">（</t>
    </r>
    <r>
      <rPr>
        <sz val="10"/>
        <rFont val="Arial"/>
        <family val="2"/>
      </rPr>
      <t xml:space="preserve">1</t>
    </r>
    <r>
      <rPr>
        <sz val="10"/>
        <rFont val="宋体"/>
        <family val="0"/>
        <charset val="134"/>
      </rPr>
      <t xml:space="preserve">个附件）</t>
    </r>
  </si>
  <si>
    <t xml:space="preserve">2026-01-14 10:11:43</t>
  </si>
  <si>
    <t xml:space="preserve">2026-01-14 13:54:47</t>
  </si>
  <si>
    <t xml:space="preserve">2026-01-14 13:58:15</t>
  </si>
  <si>
    <r>
      <rPr>
        <sz val="10"/>
        <rFont val="宋体"/>
        <family val="0"/>
        <charset val="134"/>
      </rPr>
      <t xml:space="preserve">手机</t>
    </r>
    <r>
      <rPr>
        <sz val="10"/>
        <rFont val="Arial"/>
        <family val="2"/>
      </rPr>
      <t xml:space="preserve">,13521799293;</t>
    </r>
  </si>
  <si>
    <r>
      <rPr>
        <sz val="10"/>
        <rFont val="宋体"/>
        <family val="0"/>
        <charset val="134"/>
      </rPr>
      <t xml:space="preserve">市民表扬，</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3</t>
    </r>
    <r>
      <rPr>
        <sz val="10"/>
        <rFont val="宋体"/>
        <family val="0"/>
        <charset val="134"/>
      </rPr>
      <t xml:space="preserve">日，早上</t>
    </r>
    <r>
      <rPr>
        <sz val="10"/>
        <rFont val="Arial"/>
        <family val="2"/>
      </rPr>
      <t xml:space="preserve">7</t>
    </r>
    <r>
      <rPr>
        <sz val="10"/>
        <rFont val="宋体"/>
        <family val="0"/>
        <charset val="134"/>
      </rPr>
      <t xml:space="preserve">点半左右接到北京公交土桥物业张朋先生的电话，紧急通知我父亲走失到通州区</t>
    </r>
    <r>
      <rPr>
        <sz val="10"/>
        <rFont val="Arial"/>
        <family val="2"/>
      </rPr>
      <t xml:space="preserve">615</t>
    </r>
    <r>
      <rPr>
        <sz val="10"/>
        <rFont val="宋体"/>
        <family val="0"/>
        <charset val="134"/>
      </rPr>
      <t xml:space="preserve">北刘庄场站。张朋接到老人后，就把老人送到场站，张鹏以及门口保卫人员把老人搀扶进屋，还有屋内打扫人员给老人递上热水以及询问身体状况，和自己沟通后，大家搀扶老人送上回程的公交车，表扬张朋和扫地的大姐，如大家不能及时发现和帮助，可能会造成更严重的后果，老人特意叮嘱感谢大家，来电表扬北京公交工作人员张朋及扫地的工作人员。</t>
    </r>
  </si>
  <si>
    <t xml:space="preserve">2026-01-19 08:59:59</t>
  </si>
  <si>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14</t>
    </r>
    <r>
      <rPr>
        <sz val="10"/>
        <rFont val="宋体"/>
        <family val="0"/>
        <charset val="134"/>
      </rPr>
      <t xml:space="preserve">日</t>
    </r>
    <r>
      <rPr>
        <sz val="10"/>
        <rFont val="Arial"/>
        <family val="2"/>
      </rPr>
      <t xml:space="preserve">15</t>
    </r>
    <r>
      <rPr>
        <sz val="10"/>
        <rFont val="宋体"/>
        <family val="0"/>
        <charset val="134"/>
      </rPr>
      <t xml:space="preserve">点</t>
    </r>
    <r>
      <rPr>
        <sz val="10"/>
        <rFont val="Arial"/>
        <family val="2"/>
      </rPr>
      <t xml:space="preserve">10</t>
    </r>
    <r>
      <rPr>
        <sz val="10"/>
        <rFont val="宋体"/>
        <family val="0"/>
        <charset val="134"/>
      </rPr>
      <t xml:space="preserve">分给市民进行回电，并向市民了解情况，为了落实生产经营单位安全管理责任，防止和减少生产安全事故，保障人民群众生命和企业财产安全，根据《中华人民共和国安全生产法》、《北京市安全生产条例》、《北京市生产经营单位安全生产主体责任规定》等法律、法规，同时为适应社会治安和内部安全形势的需要，维护公交集团公司正常的生产、经营、工作秩序，预防火灾事故、治安类案件的发生，保护职工、乘客的人身财产和企业的资产安全，维护首都的政治稳定和社会安定，根据有关法律、法规，结合企业实际，土桥分中心秉承公交集团安全生产理念，教育职工主动关爱弱势群体，用实际行动传递社会温情，也愿更多人能伸出援手，共筑友善互助的良好氛围。</t>
    </r>
  </si>
  <si>
    <t xml:space="preserve">表扬职工</t>
  </si>
  <si>
    <t xml:space="preserve">土桥分中心秉承公交集团安全生产理念，教育职工主动关爱弱势群体，用实际行动传递社会温情，也愿更多人能伸出援手，共筑友善互助的良好氛围。</t>
  </si>
  <si>
    <t xml:space="preserve">2026-01-14 10:02:21</t>
  </si>
  <si>
    <t xml:space="preserve">表扬工作人员
（照顾老人）</t>
  </si>
  <si>
    <r>
      <rPr>
        <sz val="10"/>
        <rFont val="宋体"/>
        <family val="0"/>
        <charset val="134"/>
      </rPr>
      <t xml:space="preserve">热线</t>
    </r>
    <r>
      <rPr>
        <sz val="10"/>
        <rFont val="Arial"/>
        <family val="2"/>
      </rPr>
      <t xml:space="preserve">-260114-013275-1</t>
    </r>
    <r>
      <rPr>
        <sz val="10"/>
        <rFont val="宋体"/>
        <family val="0"/>
        <charset val="134"/>
      </rPr>
      <t xml:space="preserve">（</t>
    </r>
    <r>
      <rPr>
        <sz val="10"/>
        <rFont val="Arial"/>
        <family val="2"/>
      </rPr>
      <t xml:space="preserve">1</t>
    </r>
    <r>
      <rPr>
        <sz val="10"/>
        <rFont val="宋体"/>
        <family val="0"/>
        <charset val="134"/>
      </rPr>
      <t xml:space="preserve">个附件）</t>
    </r>
  </si>
  <si>
    <t xml:space="preserve">基建行政专业其他表扬</t>
  </si>
  <si>
    <t xml:space="preserve">接到此单，我们立即核实。</t>
  </si>
  <si>
    <r>
      <rPr>
        <sz val="10"/>
        <rFont val="宋体"/>
        <family val="0"/>
        <charset val="134"/>
      </rPr>
      <t xml:space="preserve">分中心已经于</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14</t>
    </r>
    <r>
      <rPr>
        <sz val="10"/>
        <rFont val="宋体"/>
        <family val="0"/>
        <charset val="134"/>
      </rPr>
      <t xml:space="preserve">日，将处理结果告知了市民，办理人：吕长河，部门</t>
    </r>
    <r>
      <rPr>
        <sz val="10"/>
        <rFont val="Arial"/>
        <family val="2"/>
      </rPr>
      <t xml:space="preserve">:</t>
    </r>
    <r>
      <rPr>
        <sz val="10"/>
        <rFont val="宋体"/>
        <family val="0"/>
        <charset val="134"/>
      </rPr>
      <t xml:space="preserve">土桥分中心，职务：主任。审核人：侯旭，物业管理中心机关，物管行政部，科员。</t>
    </r>
    <r>
      <rPr>
        <sz val="10"/>
        <rFont val="Arial"/>
        <family val="2"/>
      </rPr>
      <t xml:space="preserve">
</t>
    </r>
  </si>
  <si>
    <t xml:space="preserve">经核实，当时市民由于年龄大，坐公交车没有确认好方向，坐反了，张鹏同志，耐心给老人讲解，安抚他的情绪，并通知了市民家人，他的行为，不仅展现了个人高尚的道德品质，更彰显了北京公交人“一心为乘客，服务最光荣”的精神风貌，也为城市文明增添了一抹温暖亮色。</t>
  </si>
  <si>
    <r>
      <rPr>
        <sz val="10"/>
        <rFont val="宋体"/>
        <family val="0"/>
        <charset val="134"/>
      </rPr>
      <t xml:space="preserve">接到此单，我们立即核实。经核实，当时市民由于年龄大，坐公交车没有确认好方向，坐反了，张鹏同志，耐心给老人讲解，安抚他的情绪，并通知了市民家人，他的行为，不仅展现了个人高尚的道德品质，更彰显了北京公交人“一心为乘客，服务最光荣”的精神风貌，也为城市文明增添了一抹温暖亮色。分中心已经于</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14</t>
    </r>
    <r>
      <rPr>
        <sz val="10"/>
        <rFont val="宋体"/>
        <family val="0"/>
        <charset val="134"/>
      </rPr>
      <t xml:space="preserve">日，将处理结果告知了市民，办理人：吕长河，部门</t>
    </r>
    <r>
      <rPr>
        <sz val="10"/>
        <rFont val="Arial"/>
        <family val="2"/>
      </rPr>
      <t xml:space="preserve">:</t>
    </r>
    <r>
      <rPr>
        <sz val="10"/>
        <rFont val="宋体"/>
        <family val="0"/>
        <charset val="134"/>
      </rPr>
      <t xml:space="preserve">土桥分中心，职务：主任。审核人：侯旭，物业管理中心机关，物管行政部，科员。</t>
    </r>
  </si>
  <si>
    <r>
      <rPr>
        <sz val="10"/>
        <rFont val="宋体"/>
        <family val="0"/>
        <charset val="134"/>
      </rPr>
      <t xml:space="preserve">热线</t>
    </r>
    <r>
      <rPr>
        <sz val="10"/>
        <rFont val="Arial"/>
        <family val="2"/>
      </rPr>
      <t xml:space="preserve">-260114-069370</t>
    </r>
    <r>
      <rPr>
        <sz val="10"/>
        <rFont val="宋体"/>
        <family val="0"/>
        <charset val="134"/>
      </rPr>
      <t xml:space="preserve">（</t>
    </r>
    <r>
      <rPr>
        <sz val="10"/>
        <rFont val="Arial"/>
        <family val="2"/>
      </rPr>
      <t xml:space="preserve">2</t>
    </r>
    <r>
      <rPr>
        <sz val="10"/>
        <rFont val="宋体"/>
        <family val="0"/>
        <charset val="134"/>
      </rPr>
      <t xml:space="preserve">个附件）</t>
    </r>
  </si>
  <si>
    <t xml:space="preserve">2026-01-14 21:03:36</t>
  </si>
  <si>
    <t xml:space="preserve">2026-01-14 21:22:09</t>
  </si>
  <si>
    <t xml:space="preserve">2026-01-14 21:28:56</t>
  </si>
  <si>
    <r>
      <rPr>
        <sz val="10"/>
        <rFont val="宋体"/>
        <family val="0"/>
        <charset val="134"/>
      </rPr>
      <t xml:space="preserve">手机</t>
    </r>
    <r>
      <rPr>
        <sz val="10"/>
        <rFont val="Arial"/>
        <family val="2"/>
      </rPr>
      <t xml:space="preserve">,17606378232;</t>
    </r>
  </si>
  <si>
    <t xml:space="preserve">市民表扬，在公联枢纽宋家庄枢纽站，公交站台的保洁员：陈全统，拾到了自己的文件，及时归还了自己，文件对于自己非常重要，非常感谢保洁员的热情帮助和工作态度，来电表扬公交集团保洁员的拾金不昧问题。</t>
  </si>
  <si>
    <t xml:space="preserve">拾金不昧</t>
  </si>
  <si>
    <t xml:space="preserve">接到此单，我们非常重视。</t>
  </si>
  <si>
    <r>
      <rPr>
        <sz val="10"/>
        <rFont val="宋体"/>
        <family val="0"/>
        <charset val="134"/>
      </rPr>
      <t xml:space="preserve">分中心已经于</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15</t>
    </r>
    <r>
      <rPr>
        <sz val="10"/>
        <rFont val="宋体"/>
        <family val="0"/>
        <charset val="134"/>
      </rPr>
      <t xml:space="preserve">日，将处理结果告知了市民，办理人：陈强，部门</t>
    </r>
    <r>
      <rPr>
        <sz val="10"/>
        <rFont val="Arial"/>
        <family val="2"/>
      </rPr>
      <t xml:space="preserve">:</t>
    </r>
    <r>
      <rPr>
        <sz val="10"/>
        <rFont val="宋体"/>
        <family val="0"/>
        <charset val="134"/>
      </rPr>
      <t xml:space="preserve">方庄分中心，职务：物管副主任。审核人：侯旭，物业管理中心机关，物管行政部，科员。</t>
    </r>
    <r>
      <rPr>
        <sz val="10"/>
        <rFont val="Arial"/>
        <family val="2"/>
      </rPr>
      <t xml:space="preserve">
</t>
    </r>
  </si>
  <si>
    <t xml:space="preserve">经核实，市民描述的宋家庄枢纽站，站台的保洁员，归属公联管辖，我们给市民回复，并讲明该员工归属公联管辖。我们也将该事情转告了宋家庄枢纽的工作人员。</t>
  </si>
  <si>
    <r>
      <rPr>
        <sz val="10"/>
        <rFont val="宋体"/>
        <family val="0"/>
        <charset val="134"/>
      </rPr>
      <t xml:space="preserve">接到此单，我们非常重视。经核实，市民描述的宋家庄枢纽站，站台的保洁员，归属公联管辖，我们给市民回复，并讲明该员工归属公联管辖。我们也将该事情转告了宋家庄枢纽的工作人员。分中心已经于</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15</t>
    </r>
    <r>
      <rPr>
        <sz val="10"/>
        <rFont val="宋体"/>
        <family val="0"/>
        <charset val="134"/>
      </rPr>
      <t xml:space="preserve">日，将处理结果告知了市民，办理人：陈强，部门</t>
    </r>
    <r>
      <rPr>
        <sz val="10"/>
        <rFont val="Arial"/>
        <family val="2"/>
      </rPr>
      <t xml:space="preserve">:</t>
    </r>
    <r>
      <rPr>
        <sz val="10"/>
        <rFont val="宋体"/>
        <family val="0"/>
        <charset val="134"/>
      </rPr>
      <t xml:space="preserve">方庄分中心，职务：物管副主任。审核人：侯旭，物业管理中心机关，物管行政部，科员。</t>
    </r>
    <r>
      <rPr>
        <sz val="10"/>
        <rFont val="Arial"/>
        <family val="2"/>
      </rPr>
      <t xml:space="preserve">
</t>
    </r>
  </si>
  <si>
    <t xml:space="preserve">2026-01-14 20:44:00</t>
  </si>
  <si>
    <r>
      <rPr>
        <sz val="10"/>
        <rFont val="宋体"/>
        <family val="0"/>
        <charset val="134"/>
      </rPr>
      <t xml:space="preserve">网络</t>
    </r>
    <r>
      <rPr>
        <sz val="10"/>
        <rFont val="Arial"/>
        <family val="2"/>
      </rPr>
      <t xml:space="preserve">-260115-006849</t>
    </r>
  </si>
  <si>
    <t xml:space="preserve">2026-01-15 09:05:00</t>
  </si>
  <si>
    <t xml:space="preserve">2026-01-15 09:10:19</t>
  </si>
  <si>
    <t xml:space="preserve">2026-01-15 09:25:13</t>
  </si>
  <si>
    <t xml:space="preserve">宋贤明</t>
  </si>
  <si>
    <r>
      <rPr>
        <sz val="10"/>
        <rFont val="宋体"/>
        <family val="0"/>
        <charset val="134"/>
      </rPr>
      <t xml:space="preserve">手机</t>
    </r>
    <r>
      <rPr>
        <sz val="10"/>
        <rFont val="Arial"/>
        <family val="2"/>
      </rPr>
      <t xml:space="preserve">,13810897206;</t>
    </r>
  </si>
  <si>
    <r>
      <rPr>
        <sz val="10"/>
        <rFont val="宋体"/>
        <family val="0"/>
        <charset val="134"/>
      </rPr>
      <t xml:space="preserve">工单来源：微信服务号，此工单内容为网民留言时填写的标题及原文。 </t>
    </r>
    <r>
      <rPr>
        <sz val="10"/>
        <rFont val="Arial"/>
        <family val="2"/>
      </rPr>
      <t xml:space="preserve">============================= </t>
    </r>
    <r>
      <rPr>
        <sz val="10"/>
        <rFont val="宋体"/>
        <family val="0"/>
        <charset val="134"/>
      </rPr>
      <t xml:space="preserve">留言标题：公交留言原文：公交车</t>
    </r>
    <r>
      <rPr>
        <sz val="10"/>
        <rFont val="Arial"/>
        <family val="2"/>
      </rPr>
      <t xml:space="preserve">575</t>
    </r>
    <r>
      <rPr>
        <sz val="10"/>
        <rFont val="宋体"/>
        <family val="0"/>
        <charset val="134"/>
      </rPr>
      <t xml:space="preserve">路和</t>
    </r>
    <r>
      <rPr>
        <sz val="10"/>
        <rFont val="Arial"/>
        <family val="2"/>
      </rPr>
      <t xml:space="preserve">512</t>
    </r>
    <r>
      <rPr>
        <sz val="10"/>
        <rFont val="宋体"/>
        <family val="0"/>
        <charset val="134"/>
      </rPr>
      <t xml:space="preserve">路，车内扶手脏，刚戴的新手套下车就黑了。扶手黏手。建议及时保持车内卫生。市民填写的详细地址为：区、街道：海淀区上庄镇详细地址：上庄</t>
    </r>
  </si>
  <si>
    <t xml:space="preserve">2026-01-22 23:59:59</t>
  </si>
  <si>
    <t xml:space="preserve">2026-01-20 08:59:59</t>
  </si>
  <si>
    <r>
      <rPr>
        <sz val="10"/>
        <rFont val="宋体"/>
        <family val="0"/>
        <charset val="134"/>
      </rPr>
      <t xml:space="preserve">我分中心已于</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15</t>
    </r>
    <r>
      <rPr>
        <sz val="10"/>
        <rFont val="宋体"/>
        <family val="0"/>
        <charset val="134"/>
      </rPr>
      <t xml:space="preserve">日上午</t>
    </r>
    <r>
      <rPr>
        <sz val="10"/>
        <rFont val="Arial"/>
        <family val="2"/>
      </rPr>
      <t xml:space="preserve">11</t>
    </r>
    <r>
      <rPr>
        <sz val="10"/>
        <rFont val="宋体"/>
        <family val="0"/>
        <charset val="134"/>
      </rPr>
      <t xml:space="preserve">点</t>
    </r>
    <r>
      <rPr>
        <sz val="10"/>
        <rFont val="Arial"/>
        <family val="2"/>
      </rPr>
      <t xml:space="preserve">46</t>
    </r>
    <r>
      <rPr>
        <sz val="10"/>
        <rFont val="宋体"/>
        <family val="0"/>
        <charset val="134"/>
      </rPr>
      <t xml:space="preserve">分、下午</t>
    </r>
    <r>
      <rPr>
        <sz val="10"/>
        <rFont val="Arial"/>
        <family val="2"/>
      </rPr>
      <t xml:space="preserve">16</t>
    </r>
    <r>
      <rPr>
        <sz val="10"/>
        <rFont val="宋体"/>
        <family val="0"/>
        <charset val="134"/>
      </rPr>
      <t xml:space="preserve">点</t>
    </r>
    <r>
      <rPr>
        <sz val="10"/>
        <rFont val="Arial"/>
        <family val="2"/>
      </rPr>
      <t xml:space="preserve">07</t>
    </r>
    <r>
      <rPr>
        <sz val="10"/>
        <rFont val="宋体"/>
        <family val="0"/>
        <charset val="134"/>
      </rPr>
      <t xml:space="preserve">分；</t>
    </r>
    <r>
      <rPr>
        <sz val="10"/>
        <rFont val="Arial"/>
        <family val="2"/>
      </rPr>
      <t xml:space="preserve">1</t>
    </r>
    <r>
      <rPr>
        <sz val="10"/>
        <rFont val="宋体"/>
        <family val="0"/>
        <charset val="134"/>
      </rPr>
      <t xml:space="preserve">月</t>
    </r>
    <r>
      <rPr>
        <sz val="10"/>
        <rFont val="Arial"/>
        <family val="2"/>
      </rPr>
      <t xml:space="preserve">16</t>
    </r>
    <r>
      <rPr>
        <sz val="10"/>
        <rFont val="宋体"/>
        <family val="0"/>
        <charset val="134"/>
      </rPr>
      <t xml:space="preserve">日上午</t>
    </r>
    <r>
      <rPr>
        <sz val="10"/>
        <rFont val="Arial"/>
        <family val="2"/>
      </rPr>
      <t xml:space="preserve">8</t>
    </r>
    <r>
      <rPr>
        <sz val="10"/>
        <rFont val="宋体"/>
        <family val="0"/>
        <charset val="134"/>
      </rPr>
      <t xml:space="preserve">点</t>
    </r>
    <r>
      <rPr>
        <sz val="10"/>
        <rFont val="Arial"/>
        <family val="2"/>
      </rPr>
      <t xml:space="preserve">34</t>
    </r>
    <r>
      <rPr>
        <sz val="10"/>
        <rFont val="宋体"/>
        <family val="0"/>
        <charset val="134"/>
      </rPr>
      <t xml:space="preserve">分对您进行电话回复，您都未能接听到我的来电，您的通信网络一直处于无任何响应的状态，故我们以短信的形式告诉您办理结果。</t>
    </r>
    <r>
      <rPr>
        <sz val="10"/>
        <rFont val="Arial"/>
        <family val="2"/>
      </rPr>
      <t xml:space="preserve">
</t>
    </r>
    <r>
      <rPr>
        <sz val="10"/>
        <rFont val="宋体"/>
        <family val="0"/>
        <charset val="134"/>
      </rPr>
      <t xml:space="preserve">我分中心已于</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15</t>
    </r>
    <r>
      <rPr>
        <sz val="10"/>
        <rFont val="宋体"/>
        <family val="0"/>
        <charset val="134"/>
      </rPr>
      <t xml:space="preserve">日下午</t>
    </r>
    <r>
      <rPr>
        <sz val="10"/>
        <rFont val="Arial"/>
        <family val="2"/>
      </rPr>
      <t xml:space="preserve">14</t>
    </r>
    <r>
      <rPr>
        <sz val="10"/>
        <rFont val="宋体"/>
        <family val="0"/>
        <charset val="134"/>
      </rPr>
      <t xml:space="preserve">点</t>
    </r>
    <r>
      <rPr>
        <sz val="10"/>
        <rFont val="Arial"/>
        <family val="2"/>
      </rPr>
      <t xml:space="preserve">52</t>
    </r>
    <r>
      <rPr>
        <sz val="10"/>
        <rFont val="宋体"/>
        <family val="0"/>
        <charset val="134"/>
      </rPr>
      <t xml:space="preserve">分对您进行电话回复。办理人：于德海；部门：鸿运承物业管理中心西苑分中心；职务；物管副主任。审核人：郑楠；部门：鸿运承物业管理中心物管行政部；职务：物管员。</t>
    </r>
  </si>
  <si>
    <r>
      <rPr>
        <sz val="10"/>
        <rFont val="宋体"/>
        <family val="0"/>
        <charset val="134"/>
      </rPr>
      <t xml:space="preserve">宋先生您好，</t>
    </r>
    <r>
      <rPr>
        <sz val="10"/>
        <rFont val="Arial"/>
        <family val="2"/>
      </rPr>
      <t xml:space="preserve">575</t>
    </r>
    <r>
      <rPr>
        <sz val="10"/>
        <rFont val="宋体"/>
        <family val="0"/>
        <charset val="134"/>
      </rPr>
      <t xml:space="preserve">路公交车我们在安河桥北场站进行车厢服务工作，</t>
    </r>
    <r>
      <rPr>
        <sz val="10"/>
        <rFont val="Arial"/>
        <family val="2"/>
      </rPr>
      <t xml:space="preserve">512</t>
    </r>
    <r>
      <rPr>
        <sz val="10"/>
        <rFont val="宋体"/>
        <family val="0"/>
        <charset val="134"/>
      </rPr>
      <t xml:space="preserve">路公交车我们在梅所屯场站进行车厢服务工作，您所述车辆运营中车内扶手脏，扶手黏手的问题我们非常重视您的反馈，您提供的问题照片我们已收到，由于我们的工作没有做好，两条线路给您带来不好的乘车体验，实在是抱歉，宋先生。两条线路车辆回到安河桥北、梅所屯场站后，在日常工作时段内，我们的保洁员已对车内扶手卫生进行了全面的清理，确保我们的出场车辆卫生符合企业标准。您反馈的问题我们已整改完毕，同时我们要求保洁员对两条线路所有运营车辆的卫生再次进行细化清理。我们对于运营车辆车内卫生的清洁工作是一直在做的，也从未停止，已经形成了长效的清洁机制，但有时候卫生清洁工作我们做的还有不尽人意之处，您多多谅解。</t>
    </r>
  </si>
  <si>
    <r>
      <rPr>
        <sz val="10"/>
        <rFont val="宋体"/>
        <family val="0"/>
        <charset val="134"/>
      </rPr>
      <t xml:space="preserve">我们分中心及场站班组长再次与</t>
    </r>
    <r>
      <rPr>
        <sz val="10"/>
        <rFont val="Arial"/>
        <family val="2"/>
      </rPr>
      <t xml:space="preserve">575</t>
    </r>
    <r>
      <rPr>
        <sz val="10"/>
        <rFont val="宋体"/>
        <family val="0"/>
        <charset val="134"/>
      </rPr>
      <t xml:space="preserve">路、</t>
    </r>
    <r>
      <rPr>
        <sz val="10"/>
        <rFont val="Arial"/>
        <family val="2"/>
      </rPr>
      <t xml:space="preserve">512</t>
    </r>
    <r>
      <rPr>
        <sz val="10"/>
        <rFont val="宋体"/>
        <family val="0"/>
        <charset val="134"/>
      </rPr>
      <t xml:space="preserve">路的保洁人员进行了沟通，日常工作中我们要把清洁质量做的更加细致，同时加强保洁员清洁技能的培训，熟练掌握清洁方法，确保给您带来一个干净、整洁的出行环境。</t>
    </r>
  </si>
  <si>
    <t xml:space="preserve">2026-01-14 18:24:13</t>
  </si>
  <si>
    <r>
      <rPr>
        <sz val="10"/>
        <rFont val="宋体"/>
        <family val="0"/>
        <charset val="134"/>
      </rPr>
      <t xml:space="preserve">网络</t>
    </r>
    <r>
      <rPr>
        <sz val="10"/>
        <rFont val="Arial"/>
        <family val="2"/>
      </rPr>
      <t xml:space="preserve">-260115-010588</t>
    </r>
  </si>
  <si>
    <t xml:space="preserve">2026-01-15 09:37:51</t>
  </si>
  <si>
    <t xml:space="preserve">2026-01-15 09:44:24</t>
  </si>
  <si>
    <t xml:space="preserve">2026-01-15 09:55:41</t>
  </si>
  <si>
    <r>
      <rPr>
        <sz val="10"/>
        <rFont val="宋体"/>
        <family val="0"/>
        <charset val="134"/>
      </rPr>
      <t xml:space="preserve">工单来源：微信服务号，此工单内容为网民留言时填写的标题及原文。 </t>
    </r>
    <r>
      <rPr>
        <sz val="10"/>
        <rFont val="Arial"/>
        <family val="2"/>
      </rPr>
      <t xml:space="preserve">============================= </t>
    </r>
    <r>
      <rPr>
        <sz val="10"/>
        <rFont val="宋体"/>
        <family val="0"/>
        <charset val="134"/>
      </rPr>
      <t xml:space="preserve">留言标题：公交站台护栏问题留言原文：西城区阜成门</t>
    </r>
    <r>
      <rPr>
        <sz val="10"/>
        <rFont val="Arial"/>
        <family val="2"/>
      </rPr>
      <t xml:space="preserve">-</t>
    </r>
    <r>
      <rPr>
        <sz val="10"/>
        <rFont val="宋体"/>
        <family val="0"/>
        <charset val="134"/>
      </rPr>
      <t xml:space="preserve">阜成门外</t>
    </r>
    <r>
      <rPr>
        <sz val="10"/>
        <rFont val="Arial"/>
        <family val="2"/>
      </rPr>
      <t xml:space="preserve">-</t>
    </r>
    <r>
      <rPr>
        <sz val="10"/>
        <rFont val="宋体"/>
        <family val="0"/>
        <charset val="134"/>
      </rPr>
      <t xml:space="preserve">展览路</t>
    </r>
    <r>
      <rPr>
        <sz val="10"/>
        <rFont val="Arial"/>
        <family val="2"/>
      </rPr>
      <t xml:space="preserve">-</t>
    </r>
    <r>
      <rPr>
        <sz val="10"/>
        <rFont val="宋体"/>
        <family val="0"/>
        <charset val="134"/>
      </rPr>
      <t xml:space="preserve">阜外西口</t>
    </r>
    <r>
      <rPr>
        <sz val="10"/>
        <rFont val="Arial"/>
        <family val="2"/>
      </rPr>
      <t xml:space="preserve">-</t>
    </r>
    <r>
      <rPr>
        <sz val="10"/>
        <rFont val="宋体"/>
        <family val="0"/>
        <charset val="134"/>
      </rPr>
      <t xml:space="preserve">白堆子这一沿线马路两边的公交站台排队护栏，已经多年没有人进行管理了。我记得大天意还在的时候设立的，现在是破损严重，锈迹斑斑，非常影响形象。摸了摸是不锈钢的，这玩意坏成这样想必是几年没有管了。个人建议根据现在进站的车，重新规划一下排队护栏，有的护栏空排队没车，有的护栏有需要车不在那停，然后好好处理一下，弄点新护栏，别再拿旧的糊弄了。市民填写的详细地址为：区：西城区街道：不详详细地址：公交站台护栏</t>
    </r>
  </si>
  <si>
    <r>
      <rPr>
        <sz val="10"/>
        <rFont val="宋体"/>
        <family val="0"/>
        <charset val="134"/>
      </rPr>
      <t xml:space="preserve">西城区阜成门</t>
    </r>
    <r>
      <rPr>
        <sz val="10"/>
        <rFont val="Arial"/>
        <family val="2"/>
      </rPr>
      <t xml:space="preserve">-</t>
    </r>
    <r>
      <rPr>
        <sz val="10"/>
        <rFont val="宋体"/>
        <family val="0"/>
        <charset val="134"/>
      </rPr>
      <t xml:space="preserve">阜成门外</t>
    </r>
    <r>
      <rPr>
        <sz val="10"/>
        <rFont val="Arial"/>
        <family val="2"/>
      </rPr>
      <t xml:space="preserve">-</t>
    </r>
    <r>
      <rPr>
        <sz val="10"/>
        <rFont val="宋体"/>
        <family val="0"/>
        <charset val="134"/>
      </rPr>
      <t xml:space="preserve">展览路</t>
    </r>
    <r>
      <rPr>
        <sz val="10"/>
        <rFont val="Arial"/>
        <family val="2"/>
      </rPr>
      <t xml:space="preserve">-</t>
    </r>
    <r>
      <rPr>
        <sz val="10"/>
        <rFont val="宋体"/>
        <family val="0"/>
        <charset val="134"/>
      </rPr>
      <t xml:space="preserve">阜外西口</t>
    </r>
    <r>
      <rPr>
        <sz val="10"/>
        <rFont val="Arial"/>
        <family val="2"/>
      </rPr>
      <t xml:space="preserve">-</t>
    </r>
    <r>
      <rPr>
        <sz val="10"/>
        <rFont val="宋体"/>
        <family val="0"/>
        <charset val="134"/>
      </rPr>
      <t xml:space="preserve">白堆子沿线公交站台（护栏）站务设施设置问题。公交站台护栏属于公交站台站务设施。经核实，西城区阜成门</t>
    </r>
    <r>
      <rPr>
        <sz val="10"/>
        <rFont val="Arial"/>
        <family val="2"/>
      </rPr>
      <t xml:space="preserve">-</t>
    </r>
    <r>
      <rPr>
        <sz val="10"/>
        <rFont val="宋体"/>
        <family val="0"/>
        <charset val="134"/>
      </rPr>
      <t xml:space="preserve">阜成门外</t>
    </r>
    <r>
      <rPr>
        <sz val="10"/>
        <rFont val="Arial"/>
        <family val="2"/>
      </rPr>
      <t xml:space="preserve">-</t>
    </r>
    <r>
      <rPr>
        <sz val="10"/>
        <rFont val="宋体"/>
        <family val="0"/>
        <charset val="134"/>
      </rPr>
      <t xml:space="preserve">展览路</t>
    </r>
    <r>
      <rPr>
        <sz val="10"/>
        <rFont val="Arial"/>
        <family val="2"/>
      </rPr>
      <t xml:space="preserve">-</t>
    </r>
    <r>
      <rPr>
        <sz val="10"/>
        <rFont val="宋体"/>
        <family val="0"/>
        <charset val="134"/>
      </rPr>
      <t xml:space="preserve">阜外西口</t>
    </r>
    <r>
      <rPr>
        <sz val="10"/>
        <rFont val="Arial"/>
        <family val="2"/>
      </rPr>
      <t xml:space="preserve">-</t>
    </r>
    <r>
      <rPr>
        <sz val="10"/>
        <rFont val="宋体"/>
        <family val="0"/>
        <charset val="134"/>
      </rPr>
      <t xml:space="preserve">白堆子沿线公交站台护栏，公交集团在自检自查中已发现相关问题，并且列入公交站台护栏维修维护计划。</t>
    </r>
  </si>
  <si>
    <r>
      <rPr>
        <sz val="10"/>
        <rFont val="宋体"/>
        <family val="0"/>
        <charset val="134"/>
      </rPr>
      <t xml:space="preserve">公交集团在自检自查中已发现相关问题，并且列入公交站台护栏维修维护计划。依据北京市相关规定，站台护栏属于</t>
    </r>
    <r>
      <rPr>
        <sz val="10"/>
        <rFont val="Arial"/>
        <family val="2"/>
      </rPr>
      <t xml:space="preserve">"</t>
    </r>
    <r>
      <rPr>
        <sz val="10"/>
        <rFont val="宋体"/>
        <family val="0"/>
        <charset val="134"/>
      </rPr>
      <t xml:space="preserve">城市家具</t>
    </r>
    <r>
      <rPr>
        <sz val="10"/>
        <rFont val="Arial"/>
        <family val="2"/>
      </rPr>
      <t xml:space="preserve">"</t>
    </r>
    <r>
      <rPr>
        <sz val="10"/>
        <rFont val="宋体"/>
        <family val="0"/>
        <charset val="134"/>
      </rPr>
      <t xml:space="preserve">，无论维修拆除安装，都须到属地管理部门进行规划方案审批。公交集团非常重视本次市民诉求，西城区阜成门</t>
    </r>
    <r>
      <rPr>
        <sz val="10"/>
        <rFont val="Arial"/>
        <family val="2"/>
      </rPr>
      <t xml:space="preserve">-</t>
    </r>
    <r>
      <rPr>
        <sz val="10"/>
        <rFont val="宋体"/>
        <family val="0"/>
        <charset val="134"/>
      </rPr>
      <t xml:space="preserve">阜成门外</t>
    </r>
    <r>
      <rPr>
        <sz val="10"/>
        <rFont val="Arial"/>
        <family val="2"/>
      </rPr>
      <t xml:space="preserve">-</t>
    </r>
    <r>
      <rPr>
        <sz val="10"/>
        <rFont val="宋体"/>
        <family val="0"/>
        <charset val="134"/>
      </rPr>
      <t xml:space="preserve">展览路</t>
    </r>
    <r>
      <rPr>
        <sz val="10"/>
        <rFont val="Arial"/>
        <family val="2"/>
      </rPr>
      <t xml:space="preserve">-</t>
    </r>
    <r>
      <rPr>
        <sz val="10"/>
        <rFont val="宋体"/>
        <family val="0"/>
        <charset val="134"/>
      </rPr>
      <t xml:space="preserve">阜外西口</t>
    </r>
    <r>
      <rPr>
        <sz val="10"/>
        <rFont val="Arial"/>
        <family val="2"/>
      </rPr>
      <t xml:space="preserve">-</t>
    </r>
    <r>
      <rPr>
        <sz val="10"/>
        <rFont val="宋体"/>
        <family val="0"/>
        <charset val="134"/>
      </rPr>
      <t xml:space="preserve">白堆子沿线公交站台所处路段既有区属道路、也有市属道路，公交集团将按流程分别向公交站台所处路段政府管理部门（西城区城管委、市城养中心）分别提交护栏维修维护方案项目申报。维修维护护栏的施工进度，取决于各类手续的办理情况。政府管理部门内部审批流程，公交集团无权也无法控制，我们只能等待政府管理部门答复。公交集团将根据审批进度，实时跟进，护栏维护完成时间暂时无法向市民承诺。</t>
    </r>
  </si>
  <si>
    <r>
      <rPr>
        <sz val="10"/>
        <rFont val="宋体"/>
        <family val="0"/>
        <charset val="134"/>
      </rPr>
      <t xml:space="preserve">公交集团非常重视本次市民诉求，西城区阜成门</t>
    </r>
    <r>
      <rPr>
        <sz val="10"/>
        <rFont val="Arial"/>
        <family val="2"/>
      </rPr>
      <t xml:space="preserve">-</t>
    </r>
    <r>
      <rPr>
        <sz val="10"/>
        <rFont val="宋体"/>
        <family val="0"/>
        <charset val="134"/>
      </rPr>
      <t xml:space="preserve">阜成门外</t>
    </r>
    <r>
      <rPr>
        <sz val="10"/>
        <rFont val="Arial"/>
        <family val="2"/>
      </rPr>
      <t xml:space="preserve">-</t>
    </r>
    <r>
      <rPr>
        <sz val="10"/>
        <rFont val="宋体"/>
        <family val="0"/>
        <charset val="134"/>
      </rPr>
      <t xml:space="preserve">展览路</t>
    </r>
    <r>
      <rPr>
        <sz val="10"/>
        <rFont val="Arial"/>
        <family val="2"/>
      </rPr>
      <t xml:space="preserve">-</t>
    </r>
    <r>
      <rPr>
        <sz val="10"/>
        <rFont val="宋体"/>
        <family val="0"/>
        <charset val="134"/>
      </rPr>
      <t xml:space="preserve">阜外西口</t>
    </r>
    <r>
      <rPr>
        <sz val="10"/>
        <rFont val="Arial"/>
        <family val="2"/>
      </rPr>
      <t xml:space="preserve">-</t>
    </r>
    <r>
      <rPr>
        <sz val="10"/>
        <rFont val="宋体"/>
        <family val="0"/>
        <charset val="134"/>
      </rPr>
      <t xml:space="preserve">白堆子沿线公交站台所处路段既有区属道路、也有市属道路，公交集团将按流程分别向公交站台所处路段政府管理部门（西城区城管委、市城养中心）分别提交护栏维修维护方案项目申报。维修维护护栏的施工进度，取决于各类手续的办理情况。政府管理部门内部审批流程，公交集团无权也无法控制，我们只能等待政府管理部门答复。公交集团将根据审批进度，实时跟进，护栏维护完成时间暂时无法向市民承诺。公交集团物业公司会持续关注此事进展，也请市民理解谅解。</t>
    </r>
  </si>
  <si>
    <r>
      <rPr>
        <sz val="10"/>
        <rFont val="宋体"/>
        <family val="0"/>
        <charset val="134"/>
      </rPr>
      <t xml:space="preserve">西城区阜成门</t>
    </r>
    <r>
      <rPr>
        <sz val="10"/>
        <rFont val="Arial"/>
        <family val="2"/>
      </rPr>
      <t xml:space="preserve">-</t>
    </r>
    <r>
      <rPr>
        <sz val="10"/>
        <rFont val="宋体"/>
        <family val="0"/>
        <charset val="134"/>
      </rPr>
      <t xml:space="preserve">阜成门外</t>
    </r>
    <r>
      <rPr>
        <sz val="10"/>
        <rFont val="Arial"/>
        <family val="2"/>
      </rPr>
      <t xml:space="preserve">-</t>
    </r>
    <r>
      <rPr>
        <sz val="10"/>
        <rFont val="宋体"/>
        <family val="0"/>
        <charset val="134"/>
      </rPr>
      <t xml:space="preserve">展览路</t>
    </r>
    <r>
      <rPr>
        <sz val="10"/>
        <rFont val="Arial"/>
        <family val="2"/>
      </rPr>
      <t xml:space="preserve">-</t>
    </r>
    <r>
      <rPr>
        <sz val="10"/>
        <rFont val="宋体"/>
        <family val="0"/>
        <charset val="134"/>
      </rPr>
      <t xml:space="preserve">阜外西口</t>
    </r>
    <r>
      <rPr>
        <sz val="10"/>
        <rFont val="Arial"/>
        <family val="2"/>
      </rPr>
      <t xml:space="preserve">-</t>
    </r>
    <r>
      <rPr>
        <sz val="10"/>
        <rFont val="宋体"/>
        <family val="0"/>
        <charset val="134"/>
      </rPr>
      <t xml:space="preserve">白堆子沿线公交站台（护栏）站务设施设置问题。公交站台护栏属于公交站台站务设施。经核实，西城区阜成门</t>
    </r>
    <r>
      <rPr>
        <sz val="10"/>
        <rFont val="Arial"/>
        <family val="2"/>
      </rPr>
      <t xml:space="preserve">-</t>
    </r>
    <r>
      <rPr>
        <sz val="10"/>
        <rFont val="宋体"/>
        <family val="0"/>
        <charset val="134"/>
      </rPr>
      <t xml:space="preserve">阜成门外</t>
    </r>
    <r>
      <rPr>
        <sz val="10"/>
        <rFont val="Arial"/>
        <family val="2"/>
      </rPr>
      <t xml:space="preserve">-</t>
    </r>
    <r>
      <rPr>
        <sz val="10"/>
        <rFont val="宋体"/>
        <family val="0"/>
        <charset val="134"/>
      </rPr>
      <t xml:space="preserve">展览路</t>
    </r>
    <r>
      <rPr>
        <sz val="10"/>
        <rFont val="Arial"/>
        <family val="2"/>
      </rPr>
      <t xml:space="preserve">-</t>
    </r>
    <r>
      <rPr>
        <sz val="10"/>
        <rFont val="宋体"/>
        <family val="0"/>
        <charset val="134"/>
      </rPr>
      <t xml:space="preserve">阜外西口</t>
    </r>
    <r>
      <rPr>
        <sz val="10"/>
        <rFont val="Arial"/>
        <family val="2"/>
      </rPr>
      <t xml:space="preserve">-</t>
    </r>
    <r>
      <rPr>
        <sz val="10"/>
        <rFont val="宋体"/>
        <family val="0"/>
        <charset val="134"/>
      </rPr>
      <t xml:space="preserve">白堆子沿线公交站台护栏，公交集团在自检自查中已发现相关问题，并且列入公交站台护栏维修维护计划。依据北京市相关规定，站台护栏属于</t>
    </r>
    <r>
      <rPr>
        <sz val="10"/>
        <rFont val="Arial"/>
        <family val="2"/>
      </rPr>
      <t xml:space="preserve">"</t>
    </r>
    <r>
      <rPr>
        <sz val="10"/>
        <rFont val="宋体"/>
        <family val="0"/>
        <charset val="134"/>
      </rPr>
      <t xml:space="preserve">城市家具</t>
    </r>
    <r>
      <rPr>
        <sz val="10"/>
        <rFont val="Arial"/>
        <family val="2"/>
      </rPr>
      <t xml:space="preserve">"</t>
    </r>
    <r>
      <rPr>
        <sz val="10"/>
        <rFont val="宋体"/>
        <family val="0"/>
        <charset val="134"/>
      </rPr>
      <t xml:space="preserve">，无论维修拆除安装，都须到属地管理部门进行规划方案审批。公交集团非常重视本次市民诉求，西城区阜成门</t>
    </r>
    <r>
      <rPr>
        <sz val="10"/>
        <rFont val="Arial"/>
        <family val="2"/>
      </rPr>
      <t xml:space="preserve">-</t>
    </r>
    <r>
      <rPr>
        <sz val="10"/>
        <rFont val="宋体"/>
        <family val="0"/>
        <charset val="134"/>
      </rPr>
      <t xml:space="preserve">阜成门外</t>
    </r>
    <r>
      <rPr>
        <sz val="10"/>
        <rFont val="Arial"/>
        <family val="2"/>
      </rPr>
      <t xml:space="preserve">-</t>
    </r>
    <r>
      <rPr>
        <sz val="10"/>
        <rFont val="宋体"/>
        <family val="0"/>
        <charset val="134"/>
      </rPr>
      <t xml:space="preserve">展览路</t>
    </r>
    <r>
      <rPr>
        <sz val="10"/>
        <rFont val="Arial"/>
        <family val="2"/>
      </rPr>
      <t xml:space="preserve">-</t>
    </r>
    <r>
      <rPr>
        <sz val="10"/>
        <rFont val="宋体"/>
        <family val="0"/>
        <charset val="134"/>
      </rPr>
      <t xml:space="preserve">阜外西口</t>
    </r>
    <r>
      <rPr>
        <sz val="10"/>
        <rFont val="Arial"/>
        <family val="2"/>
      </rPr>
      <t xml:space="preserve">-</t>
    </r>
    <r>
      <rPr>
        <sz val="10"/>
        <rFont val="宋体"/>
        <family val="0"/>
        <charset val="134"/>
      </rPr>
      <t xml:space="preserve">白堆子沿线公交站台所处路段既有区属道路、也有市属道路，公交集团将按流程分别向公交站台所处路段政府管理部门（西城区城管委、市城养中心）分别提交护栏维修维护方案项目申报。维修维护护栏的施工进度，取决于各类手续的办理情况。政府管理部门内部审批流程，公交集团无权也无法控制，我们只能等待政府管理部门答复。公交集团将根据审批进度，实时跟进，护栏维护完成时间暂时无法向市民承诺。公交集团物业公司会持续关注此事进展，也请市民理解谅解。由于市民联系方式保密，无法进行电话答复。</t>
    </r>
  </si>
  <si>
    <t xml:space="preserve">2026-01-14 23:32:33</t>
  </si>
  <si>
    <r>
      <rPr>
        <sz val="10"/>
        <rFont val="宋体"/>
        <family val="0"/>
        <charset val="134"/>
      </rPr>
      <t xml:space="preserve">网络</t>
    </r>
    <r>
      <rPr>
        <sz val="10"/>
        <rFont val="Arial"/>
        <family val="2"/>
      </rPr>
      <t xml:space="preserve">-260115-015646</t>
    </r>
    <r>
      <rPr>
        <sz val="10"/>
        <rFont val="宋体"/>
        <family val="0"/>
        <charset val="134"/>
      </rPr>
      <t xml:space="preserve">（</t>
    </r>
    <r>
      <rPr>
        <sz val="10"/>
        <rFont val="Arial"/>
        <family val="2"/>
      </rPr>
      <t xml:space="preserve">1</t>
    </r>
    <r>
      <rPr>
        <sz val="10"/>
        <rFont val="宋体"/>
        <family val="0"/>
        <charset val="134"/>
      </rPr>
      <t xml:space="preserve">个附件）</t>
    </r>
  </si>
  <si>
    <t xml:space="preserve">2026-01-15 10:18:34</t>
  </si>
  <si>
    <t xml:space="preserve">2026-01-15 10:26:24</t>
  </si>
  <si>
    <t xml:space="preserve">2026-01-15 10:35:49</t>
  </si>
  <si>
    <t xml:space="preserve">邢加强</t>
  </si>
  <si>
    <r>
      <rPr>
        <sz val="10"/>
        <rFont val="宋体"/>
        <family val="0"/>
        <charset val="134"/>
      </rPr>
      <t xml:space="preserve">手机</t>
    </r>
    <r>
      <rPr>
        <sz val="10"/>
        <rFont val="Arial"/>
        <family val="2"/>
      </rPr>
      <t xml:space="preserve">,15810518059;</t>
    </r>
  </si>
  <si>
    <r>
      <rPr>
        <sz val="10"/>
        <rFont val="宋体"/>
        <family val="0"/>
        <charset val="134"/>
      </rPr>
      <t xml:space="preserve">工单来源：微信服务号，此工单内容为网民留言时填写的标题及原文。 </t>
    </r>
    <r>
      <rPr>
        <sz val="10"/>
        <rFont val="Arial"/>
        <family val="2"/>
      </rPr>
      <t xml:space="preserve">============================= </t>
    </r>
    <r>
      <rPr>
        <sz val="10"/>
        <rFont val="宋体"/>
        <family val="0"/>
        <charset val="134"/>
      </rPr>
      <t xml:space="preserve">留言标题：公交留言原文：车号</t>
    </r>
    <r>
      <rPr>
        <sz val="10"/>
        <rFont val="Arial"/>
        <family val="2"/>
      </rPr>
      <t xml:space="preserve">1226541.</t>
    </r>
    <r>
      <rPr>
        <sz val="10"/>
        <rFont val="宋体"/>
        <family val="0"/>
        <charset val="134"/>
      </rPr>
      <t xml:space="preserve">早晨</t>
    </r>
    <r>
      <rPr>
        <sz val="10"/>
        <rFont val="Arial"/>
        <family val="2"/>
      </rPr>
      <t xml:space="preserve">6</t>
    </r>
    <r>
      <rPr>
        <sz val="10"/>
        <rFont val="宋体"/>
        <family val="0"/>
        <charset val="134"/>
      </rPr>
      <t xml:space="preserve">点</t>
    </r>
    <r>
      <rPr>
        <sz val="10"/>
        <rFont val="Arial"/>
        <family val="2"/>
      </rPr>
      <t xml:space="preserve">18</t>
    </r>
    <r>
      <rPr>
        <sz val="10"/>
        <rFont val="宋体"/>
        <family val="0"/>
        <charset val="134"/>
      </rPr>
      <t xml:space="preserve">分草桥始发站，车内卫生没有打扫，要求处罚当事保洁公司，对工作敷衍了事，监督不到位，扣减下次投标分数，全集团通报！市民填写的详细地址为：区、街道：丰台区花乡街道详细地址：草桥</t>
    </r>
  </si>
  <si>
    <r>
      <rPr>
        <sz val="10"/>
        <rFont val="宋体"/>
        <family val="0"/>
        <charset val="134"/>
      </rPr>
      <t xml:space="preserve">我分中心已于</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15</t>
    </r>
    <r>
      <rPr>
        <sz val="10"/>
        <rFont val="宋体"/>
        <family val="0"/>
        <charset val="134"/>
      </rPr>
      <t xml:space="preserve">日下午</t>
    </r>
    <r>
      <rPr>
        <sz val="10"/>
        <rFont val="Arial"/>
        <family val="2"/>
      </rPr>
      <t xml:space="preserve">13</t>
    </r>
    <r>
      <rPr>
        <sz val="10"/>
        <rFont val="宋体"/>
        <family val="0"/>
        <charset val="134"/>
      </rPr>
      <t xml:space="preserve">点</t>
    </r>
    <r>
      <rPr>
        <sz val="10"/>
        <rFont val="Arial"/>
        <family val="2"/>
      </rPr>
      <t xml:space="preserve">44</t>
    </r>
    <r>
      <rPr>
        <sz val="10"/>
        <rFont val="宋体"/>
        <family val="0"/>
        <charset val="134"/>
      </rPr>
      <t xml:space="preserve">分对您进行电话回复。办理人：陈强；部门：鸿运承物业管理中心方庄分中心；职务；物管副主任。审核人：郑楠；部门：鸿运承物业管理中心物管行政部；职务：物管员。</t>
    </r>
  </si>
  <si>
    <r>
      <rPr>
        <sz val="10"/>
        <rFont val="宋体"/>
        <family val="0"/>
        <charset val="134"/>
      </rPr>
      <t xml:space="preserve">邢先生您好，</t>
    </r>
    <r>
      <rPr>
        <sz val="10"/>
        <rFont val="Arial"/>
        <family val="2"/>
      </rPr>
      <t xml:space="preserve">1226541</t>
    </r>
    <r>
      <rPr>
        <sz val="10"/>
        <rFont val="宋体"/>
        <family val="0"/>
        <charset val="134"/>
      </rPr>
      <t xml:space="preserve">号车，车内卫生没有打扫的问题，我们非常重视您的反馈，经我们认真核实，该线路为</t>
    </r>
    <r>
      <rPr>
        <sz val="10"/>
        <rFont val="Arial"/>
        <family val="2"/>
      </rPr>
      <t xml:space="preserve">300</t>
    </r>
    <r>
      <rPr>
        <sz val="10"/>
        <rFont val="宋体"/>
        <family val="0"/>
        <charset val="134"/>
      </rPr>
      <t xml:space="preserve">快内路公交车。您反馈的问题照片我们已收到，由于我们的工作没有做好，</t>
    </r>
    <r>
      <rPr>
        <sz val="10"/>
        <rFont val="Arial"/>
        <family val="2"/>
      </rPr>
      <t xml:space="preserve">300</t>
    </r>
    <r>
      <rPr>
        <sz val="10"/>
        <rFont val="宋体"/>
        <family val="0"/>
        <charset val="134"/>
      </rPr>
      <t xml:space="preserve">快内路给您带来不好的乘车体验，实在是抱歉，邢先生。我们对于运营车辆地板的清洁工作是一直在进行有序的开展，但有时候卫生清洁工作我们做的还有不尽人意之处，我们确实对车辆内部卫生的清理不是很及时有效，您多包涵。运营车辆回到我们的清洁地点后，日常工作时段内，我们保洁员已对车辆内部的卫生进行了全面的清理，已整改完毕，今后我们将再次优化日常的清洁流程，加强清洁的频次，尽最大努力去改善车辆的清洁质量，避免类似问题的发生。我们已对外协服务公司进行了服务费的扣罚处理，并在全分中心范围内进行批评。今后日常工作中我们将加大巡检力度，强化制度建设，不断提高我们的管理水平。扣减下次投标分数的想法，我们非常理解您的心情，招投标工作有着严格的制度规范和评审流程，且评审维度和扣分依据需在招标文件中明确约定，我们会积极采纳您的建议。</t>
    </r>
  </si>
  <si>
    <r>
      <rPr>
        <sz val="10"/>
        <rFont val="宋体"/>
        <family val="0"/>
        <charset val="134"/>
      </rPr>
      <t xml:space="preserve">我们分中心及场站班组长再次与</t>
    </r>
    <r>
      <rPr>
        <sz val="10"/>
        <rFont val="Arial"/>
        <family val="2"/>
      </rPr>
      <t xml:space="preserve">300</t>
    </r>
    <r>
      <rPr>
        <sz val="10"/>
        <rFont val="宋体"/>
        <family val="0"/>
        <charset val="134"/>
      </rPr>
      <t xml:space="preserve">快内路的保洁人员进行了沟通，日常工作中我们要把清洁质量做的更加细致，同时加强保洁员清洁技能的培训，熟练掌握清洁方法，确保给您带来一个干净、整洁的出行环境。</t>
    </r>
  </si>
  <si>
    <t xml:space="preserve">我们定期会召开车辆保洁专题会议，开展车辆卫生专项检查，日常工作中我们加大巡检力度。</t>
  </si>
  <si>
    <r>
      <rPr>
        <sz val="10"/>
        <rFont val="宋体"/>
        <family val="0"/>
        <charset val="134"/>
      </rPr>
      <t xml:space="preserve">您好，关于您反映问题的办理情况，鸿运承物业管理中心方庄分中心现对您回复如下：邢先生您好，</t>
    </r>
    <r>
      <rPr>
        <sz val="10"/>
        <rFont val="Arial"/>
        <family val="2"/>
      </rPr>
      <t xml:space="preserve">1226541</t>
    </r>
    <r>
      <rPr>
        <sz val="10"/>
        <rFont val="宋体"/>
        <family val="0"/>
        <charset val="134"/>
      </rPr>
      <t xml:space="preserve">号车，车内卫生没有打扫的问题，我们非常重视您的反馈，经我们认真核实，该线路为</t>
    </r>
    <r>
      <rPr>
        <sz val="10"/>
        <rFont val="Arial"/>
        <family val="2"/>
      </rPr>
      <t xml:space="preserve">300</t>
    </r>
    <r>
      <rPr>
        <sz val="10"/>
        <rFont val="宋体"/>
        <family val="0"/>
        <charset val="134"/>
      </rPr>
      <t xml:space="preserve">快内路公交车。您反馈的问题照片我们已收到，由于我们的工作没有做好，</t>
    </r>
    <r>
      <rPr>
        <sz val="10"/>
        <rFont val="Arial"/>
        <family val="2"/>
      </rPr>
      <t xml:space="preserve">300</t>
    </r>
    <r>
      <rPr>
        <sz val="10"/>
        <rFont val="宋体"/>
        <family val="0"/>
        <charset val="134"/>
      </rPr>
      <t xml:space="preserve">快内路给您带来不好的乘车体验，实在是抱歉，邢先生。我们对于运营车辆地板的清洁工作是一直在进行有序的开展，但有时候卫生清洁工作我们做的还有不尽人意之处，我们确实对车辆内部卫生的清理不是很及时有效，您多包涵。运营车辆回到我们的清洁地点后，日常工作时段内，我们保洁员已对车辆内部的卫生进行了全面的清理，已整改完毕，今后我们将再次优化日常的清洁流程，加强清洁的频次，尽最大努力去改善车辆的清洁质量，避免类似问题的发生。我们已对外协服务公司进行了服务费的扣罚处理，并在全分中心范围内进行批评。今后日常工作中我们将加大巡检力度，强化制度建设，不断提高我们的管理水平。扣减下次投标分数的想法，我们非常理解您的心情，招投标工作有着严格的制度规范和评审流程，且评审维度和扣分依据需在招标文件中明确约定，我们会积极采纳您的建议。我们定期会召开车辆保洁专题会议，开展车辆卫生专项检查，日常工作中我们加大巡检力度。我分中心已于</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15</t>
    </r>
    <r>
      <rPr>
        <sz val="10"/>
        <rFont val="宋体"/>
        <family val="0"/>
        <charset val="134"/>
      </rPr>
      <t xml:space="preserve">日下午</t>
    </r>
    <r>
      <rPr>
        <sz val="10"/>
        <rFont val="Arial"/>
        <family val="2"/>
      </rPr>
      <t xml:space="preserve">13</t>
    </r>
    <r>
      <rPr>
        <sz val="10"/>
        <rFont val="宋体"/>
        <family val="0"/>
        <charset val="134"/>
      </rPr>
      <t xml:space="preserve">点</t>
    </r>
    <r>
      <rPr>
        <sz val="10"/>
        <rFont val="Arial"/>
        <family val="2"/>
      </rPr>
      <t xml:space="preserve">44</t>
    </r>
    <r>
      <rPr>
        <sz val="10"/>
        <rFont val="宋体"/>
        <family val="0"/>
        <charset val="134"/>
      </rPr>
      <t xml:space="preserve">分对您进行电话回复。我们分中心及场站班组长再次与</t>
    </r>
    <r>
      <rPr>
        <sz val="10"/>
        <rFont val="Arial"/>
        <family val="2"/>
      </rPr>
      <t xml:space="preserve">300</t>
    </r>
    <r>
      <rPr>
        <sz val="10"/>
        <rFont val="宋体"/>
        <family val="0"/>
        <charset val="134"/>
      </rPr>
      <t xml:space="preserve">快内路的保洁人员进行了沟通，日常工作中我们要把清洁质量做的更加细致，同时加强保洁员清洁技能的培训，熟练掌握清洁方法，确保给您带来一个干净、整洁的出行环境。欢迎您随时对我们的工作进行监督，感谢您提出宝贵意见，给您的出行带来的不便我们和您说声抱歉，谢谢您的支持与谅解。</t>
    </r>
  </si>
  <si>
    <t xml:space="preserve">2026-01-15 06:45:11</t>
  </si>
  <si>
    <r>
      <rPr>
        <sz val="10"/>
        <rFont val="宋体"/>
        <family val="0"/>
        <charset val="134"/>
      </rPr>
      <t xml:space="preserve">热线</t>
    </r>
    <r>
      <rPr>
        <sz val="10"/>
        <rFont val="Arial"/>
        <family val="2"/>
      </rPr>
      <t xml:space="preserve">-260115-060154-1</t>
    </r>
    <r>
      <rPr>
        <sz val="10"/>
        <rFont val="宋体"/>
        <family val="0"/>
        <charset val="134"/>
      </rPr>
      <t xml:space="preserve">（</t>
    </r>
    <r>
      <rPr>
        <sz val="10"/>
        <rFont val="Arial"/>
        <family val="2"/>
      </rPr>
      <t xml:space="preserve">14</t>
    </r>
    <r>
      <rPr>
        <sz val="10"/>
        <rFont val="宋体"/>
        <family val="0"/>
        <charset val="134"/>
      </rPr>
      <t xml:space="preserve">个附件）</t>
    </r>
  </si>
  <si>
    <t xml:space="preserve">2026-01-15 17:54:56</t>
  </si>
  <si>
    <t xml:space="preserve">2026-01-15 18:02:38</t>
  </si>
  <si>
    <t xml:space="preserve">2026-01-15 19:06:48</t>
  </si>
  <si>
    <r>
      <rPr>
        <sz val="10"/>
        <rFont val="宋体"/>
        <family val="0"/>
        <charset val="134"/>
      </rPr>
      <t xml:space="preserve">市民反映，朝阳区公交集团客二分公司</t>
    </r>
    <r>
      <rPr>
        <sz val="10"/>
        <rFont val="Arial"/>
        <family val="2"/>
      </rPr>
      <t xml:space="preserve">403</t>
    </r>
    <r>
      <rPr>
        <sz val="10"/>
        <rFont val="宋体"/>
        <family val="0"/>
        <charset val="134"/>
      </rPr>
      <t xml:space="preserve">公交场站内有外卖电动车乱窜，存在安全隐患，</t>
    </r>
    <r>
      <rPr>
        <sz val="10"/>
        <rFont val="Arial"/>
        <family val="2"/>
      </rPr>
      <t xml:space="preserve">17</t>
    </r>
    <r>
      <rPr>
        <sz val="10"/>
        <rFont val="宋体"/>
        <family val="0"/>
        <charset val="134"/>
      </rPr>
      <t xml:space="preserve">队安全隐患不重视，希望职能部门核实情况尽快处理，</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13</t>
    </r>
    <r>
      <rPr>
        <sz val="10"/>
        <rFont val="宋体"/>
        <family val="0"/>
        <charset val="134"/>
      </rPr>
      <t xml:space="preserve">日是党员干部肖子旭（音译）进行接去，违反国务院安全会生产月坛实施办法试行情况规定，市民表示自己反映的问题给的口头答复是没有，自己主动提交证据也不接受，场站录像探头不少却没有核实，来电反映外卖电动车乱窜存在安全隐患问题。安保组织部基建</t>
    </r>
  </si>
  <si>
    <r>
      <rPr>
        <sz val="10"/>
        <rFont val="宋体"/>
        <family val="0"/>
        <charset val="134"/>
      </rPr>
      <t xml:space="preserve">单店分中心安保专业于</t>
    </r>
    <r>
      <rPr>
        <sz val="10"/>
        <rFont val="Arial"/>
        <family val="2"/>
      </rPr>
      <t xml:space="preserve">1</t>
    </r>
    <r>
      <rPr>
        <sz val="10"/>
        <rFont val="宋体"/>
        <family val="0"/>
        <charset val="134"/>
      </rPr>
      <t xml:space="preserve">月</t>
    </r>
    <r>
      <rPr>
        <sz val="10"/>
        <rFont val="Arial"/>
        <family val="2"/>
      </rPr>
      <t xml:space="preserve">16</t>
    </r>
    <r>
      <rPr>
        <sz val="10"/>
        <rFont val="宋体"/>
        <family val="0"/>
        <charset val="134"/>
      </rPr>
      <t xml:space="preserve">日上午到该场站进行与王先生的面谈，也与班组长和客二车队进行面谈沟通，首先，物业单店分中心很重视市民一直以来反馈的</t>
    </r>
    <r>
      <rPr>
        <sz val="10"/>
        <rFont val="Arial"/>
        <family val="2"/>
      </rPr>
      <t xml:space="preserve">403</t>
    </r>
    <r>
      <rPr>
        <sz val="10"/>
        <rFont val="宋体"/>
        <family val="0"/>
        <charset val="134"/>
      </rPr>
      <t xml:space="preserve">路环线场站，外卖造成不安全隐患的问题，没有不接受市民提出的相关情况佐证。对于改善场站的安全管理，单店分中心一直以来在进出大门处都是有安全警示标，针对市民提到的外卖现象，单店分中心在场站进出口设置了“外卖存放处”，减少扰乱场站安全的现象发生。这些都是单店分中心对市民的建议对应的具体措施。</t>
    </r>
    <r>
      <rPr>
        <sz val="10"/>
        <rFont val="Arial"/>
        <family val="2"/>
      </rPr>
      <t xml:space="preserve">
</t>
    </r>
    <r>
      <rPr>
        <sz val="10"/>
        <rFont val="宋体"/>
        <family val="0"/>
        <charset val="134"/>
      </rPr>
      <t xml:space="preserve">此次诉求中，市民提到“环铁</t>
    </r>
    <r>
      <rPr>
        <sz val="10"/>
        <rFont val="Arial"/>
        <family val="2"/>
      </rPr>
      <t xml:space="preserve">403</t>
    </r>
    <r>
      <rPr>
        <sz val="10"/>
        <rFont val="宋体"/>
        <family val="0"/>
        <charset val="134"/>
      </rPr>
      <t xml:space="preserve">公交场站内有外卖电动车乱窜，存在安全隐患”</t>
    </r>
    <r>
      <rPr>
        <sz val="10"/>
        <rFont val="Arial"/>
        <family val="2"/>
      </rPr>
      <t xml:space="preserve">,</t>
    </r>
    <r>
      <rPr>
        <sz val="10"/>
        <rFont val="宋体"/>
        <family val="0"/>
        <charset val="134"/>
      </rPr>
      <t xml:space="preserve">这个情况需要和市民反馈单店分中心核实的情况：</t>
    </r>
    <r>
      <rPr>
        <sz val="10"/>
        <rFont val="Arial"/>
        <family val="2"/>
      </rPr>
      <t xml:space="preserve">
</t>
    </r>
    <r>
      <rPr>
        <sz val="10"/>
        <rFont val="宋体"/>
        <family val="0"/>
        <charset val="134"/>
      </rPr>
      <t xml:space="preserve">场站进口处设有道闸，配备了物业门岗职工，对门岗值守的要求，是要对外来人员进入场站进行登记签字备案。单店分中心和这几天门岗职工核实后，职工反映，没有发现在场站进口处有外卖电动车进入的情况，落实了外来人员进出要求，来访人员都是需要和相关人员联系接待才可进入的。职工的反馈仅仅是一方面，单店分中心更相信市民提交的真实性，通过几次问题的整顿，</t>
    </r>
    <r>
      <rPr>
        <sz val="10"/>
        <rFont val="Arial"/>
        <family val="2"/>
      </rPr>
      <t xml:space="preserve">403</t>
    </r>
    <r>
      <rPr>
        <sz val="10"/>
        <rFont val="宋体"/>
        <family val="0"/>
        <charset val="134"/>
      </rPr>
      <t xml:space="preserve">路环形铁道站是有相应变化的，市民应给予单店分中心一些时间，市民</t>
    </r>
    <r>
      <rPr>
        <sz val="10"/>
        <rFont val="Arial"/>
        <family val="2"/>
      </rPr>
      <t xml:space="preserve">15</t>
    </r>
    <r>
      <rPr>
        <sz val="10"/>
        <rFont val="宋体"/>
        <family val="0"/>
        <charset val="134"/>
      </rPr>
      <t xml:space="preserve">日再次反映相同问题的同时，单店分中心就已经安排尽快增加场站门岗的人员了，市民如果方便的话，现在就可以看到人员的增加了。场站安全管理离不开“你、我、他”共同营造，在单店分中心努力下，也和所辖的相关单位提出了就外卖问题的意见。感谢市民对单店分中心提出的宝贵意见，希望市民在今后对单店分中心物业的工作进行监督。没有市民的建议，咱们场站警卫力量不能这么快就到位了。</t>
    </r>
  </si>
  <si>
    <r>
      <rPr>
        <sz val="10"/>
        <rFont val="宋体"/>
        <family val="0"/>
        <charset val="134"/>
      </rPr>
      <t xml:space="preserve">单店分中心于</t>
    </r>
    <r>
      <rPr>
        <sz val="10"/>
        <rFont val="Arial"/>
        <family val="2"/>
      </rPr>
      <t xml:space="preserve">1</t>
    </r>
    <r>
      <rPr>
        <sz val="10"/>
        <rFont val="宋体"/>
        <family val="0"/>
        <charset val="134"/>
      </rPr>
      <t xml:space="preserve">月</t>
    </r>
    <r>
      <rPr>
        <sz val="10"/>
        <rFont val="Arial"/>
        <family val="2"/>
      </rPr>
      <t xml:space="preserve">16</t>
    </r>
    <r>
      <rPr>
        <sz val="10"/>
        <rFont val="宋体"/>
        <family val="0"/>
        <charset val="134"/>
      </rPr>
      <t xml:space="preserve">日与王先生、车队、物业班组长分别进行面谈，并于</t>
    </r>
    <r>
      <rPr>
        <sz val="10"/>
        <rFont val="Arial"/>
        <family val="2"/>
      </rPr>
      <t xml:space="preserve">1</t>
    </r>
    <r>
      <rPr>
        <sz val="10"/>
        <rFont val="宋体"/>
        <family val="0"/>
        <charset val="134"/>
      </rPr>
      <t xml:space="preserve">月</t>
    </r>
    <r>
      <rPr>
        <sz val="10"/>
        <rFont val="Arial"/>
        <family val="2"/>
      </rPr>
      <t xml:space="preserve">16</t>
    </r>
    <r>
      <rPr>
        <sz val="10"/>
        <rFont val="宋体"/>
        <family val="0"/>
        <charset val="134"/>
      </rPr>
      <t xml:space="preserve">日下午与王先生进行电话回访，期间王先生两次接听并挂断电话，后续单店分中心于短信形式与其沟通。</t>
    </r>
  </si>
  <si>
    <t xml:space="preserve">单店分中心已增加场站门岗的人员并对场站职工进行外卖不允许进场站安全教育。</t>
  </si>
  <si>
    <r>
      <rPr>
        <sz val="10"/>
        <rFont val="宋体"/>
        <family val="0"/>
        <charset val="134"/>
      </rPr>
      <t xml:space="preserve">市民</t>
    </r>
    <r>
      <rPr>
        <sz val="10"/>
        <rFont val="Arial"/>
        <family val="2"/>
      </rPr>
      <t xml:space="preserve">15</t>
    </r>
    <r>
      <rPr>
        <sz val="10"/>
        <rFont val="宋体"/>
        <family val="0"/>
        <charset val="134"/>
      </rPr>
      <t xml:space="preserve">日再次反映相同问题的同时，单店分中心就已经安排尽快增加场站门岗的人员了，市民如果方便的话，现在就可以看到人员的增加了。</t>
    </r>
  </si>
  <si>
    <t xml:space="preserve">单店分中心已增加场站门岗的人员并对场站职工进行外卖不允许进场站安全教育并设有外卖放置处。</t>
  </si>
  <si>
    <t xml:space="preserve">单店分中心已增加场站门岗的人员并对场站职工进行外卖不允许进场站安全教育并设有外卖放置处，并以短信形式告知给该市民。</t>
  </si>
  <si>
    <t xml:space="preserve">2026-01-15 17:51:11</t>
  </si>
  <si>
    <t xml:space="preserve">场站安保问题
（外卖管理）三次</t>
  </si>
  <si>
    <r>
      <rPr>
        <sz val="10"/>
        <rFont val="宋体"/>
        <family val="0"/>
        <charset val="134"/>
      </rPr>
      <t xml:space="preserve">热线</t>
    </r>
    <r>
      <rPr>
        <sz val="10"/>
        <rFont val="Arial"/>
        <family val="2"/>
      </rPr>
      <t xml:space="preserve">-260115-059319-2</t>
    </r>
    <r>
      <rPr>
        <sz val="10"/>
        <rFont val="宋体"/>
        <family val="0"/>
      </rPr>
      <t xml:space="preserve">（</t>
    </r>
    <r>
      <rPr>
        <sz val="10"/>
        <rFont val="Arial"/>
        <family val="2"/>
      </rPr>
      <t xml:space="preserve">1</t>
    </r>
    <r>
      <rPr>
        <sz val="10"/>
        <rFont val="宋体"/>
        <family val="0"/>
      </rPr>
      <t xml:space="preserve">个附件）</t>
    </r>
  </si>
  <si>
    <t xml:space="preserve">2026-01-15 18:02:41</t>
  </si>
  <si>
    <t xml:space="preserve">2026-01-15 18:11:28</t>
  </si>
  <si>
    <t xml:space="preserve">2026-01-15 19:06:50</t>
  </si>
  <si>
    <r>
      <rPr>
        <sz val="10"/>
        <rFont val="宋体"/>
        <family val="0"/>
        <charset val="134"/>
      </rPr>
      <t xml:space="preserve">手机</t>
    </r>
    <r>
      <rPr>
        <sz val="10"/>
        <rFont val="Arial"/>
        <family val="2"/>
      </rPr>
      <t xml:space="preserve">,13683327999;</t>
    </r>
  </si>
  <si>
    <r>
      <rPr>
        <sz val="10"/>
        <rFont val="宋体"/>
        <family val="0"/>
        <charset val="134"/>
      </rPr>
      <t xml:space="preserve">市民反映，自己投诉</t>
    </r>
    <r>
      <rPr>
        <sz val="10"/>
        <rFont val="Arial"/>
        <family val="2"/>
      </rPr>
      <t xml:space="preserve">142</t>
    </r>
    <r>
      <rPr>
        <sz val="10"/>
        <rFont val="宋体"/>
        <family val="0"/>
        <charset val="134"/>
      </rPr>
      <t xml:space="preserve">路公交车，车牌尾号：</t>
    </r>
    <r>
      <rPr>
        <sz val="10"/>
        <rFont val="Arial"/>
        <family val="2"/>
      </rPr>
      <t xml:space="preserve">6275F</t>
    </r>
    <r>
      <rPr>
        <sz val="10"/>
        <rFont val="宋体"/>
        <family val="0"/>
        <charset val="134"/>
      </rPr>
      <t xml:space="preserve">，公交车开的极其慢，一路上</t>
    </r>
    <r>
      <rPr>
        <sz val="10"/>
        <rFont val="Arial"/>
        <family val="2"/>
      </rPr>
      <t xml:space="preserve">10</t>
    </r>
    <r>
      <rPr>
        <sz val="10"/>
        <rFont val="宋体"/>
        <family val="0"/>
        <charset val="134"/>
      </rPr>
      <t xml:space="preserve">多迈速度，错过了好几个红绿灯，</t>
    </r>
    <r>
      <rPr>
        <sz val="10"/>
        <rFont val="Arial"/>
        <family val="2"/>
      </rPr>
      <t xml:space="preserve">17:35</t>
    </r>
    <r>
      <rPr>
        <sz val="10"/>
        <rFont val="宋体"/>
        <family val="0"/>
        <charset val="134"/>
      </rPr>
      <t xml:space="preserve">分进入北京西站的时候一辆出租车在下乘客，乘客走了出租车不走，该公交车也不按喇叭，就在那等着，车厢非常脏，行李架特别脏，</t>
    </r>
    <r>
      <rPr>
        <sz val="10"/>
        <rFont val="Arial"/>
        <family val="2"/>
      </rPr>
      <t xml:space="preserve">142</t>
    </r>
    <r>
      <rPr>
        <sz val="10"/>
        <rFont val="宋体"/>
        <family val="0"/>
        <charset val="134"/>
      </rPr>
      <t xml:space="preserve">路公交车之前一位姓周的主管，他让外包公司（姓穆</t>
    </r>
    <r>
      <rPr>
        <sz val="10"/>
        <rFont val="Arial"/>
        <family val="2"/>
      </rPr>
      <t xml:space="preserve">)</t>
    </r>
    <r>
      <rPr>
        <sz val="10"/>
        <rFont val="宋体"/>
        <family val="0"/>
        <charset val="134"/>
      </rPr>
      <t xml:space="preserve">的人联系自己，还命令自己，说有问题直接联系我就行，自己不认可，来电反映投诉</t>
    </r>
    <r>
      <rPr>
        <sz val="10"/>
        <rFont val="Arial"/>
        <family val="2"/>
      </rPr>
      <t xml:space="preserve">142</t>
    </r>
    <r>
      <rPr>
        <sz val="10"/>
        <rFont val="宋体"/>
        <family val="0"/>
        <charset val="134"/>
      </rPr>
      <t xml:space="preserve">路公交车问题安服鸿运城</t>
    </r>
  </si>
  <si>
    <r>
      <rPr>
        <sz val="10"/>
        <rFont val="宋体"/>
        <family val="0"/>
        <charset val="134"/>
      </rPr>
      <t xml:space="preserve">我分中心已于</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16</t>
    </r>
    <r>
      <rPr>
        <sz val="10"/>
        <rFont val="宋体"/>
        <family val="0"/>
        <charset val="134"/>
      </rPr>
      <t xml:space="preserve">日上午</t>
    </r>
    <r>
      <rPr>
        <sz val="10"/>
        <rFont val="Arial"/>
        <family val="2"/>
      </rPr>
      <t xml:space="preserve">9</t>
    </r>
    <r>
      <rPr>
        <sz val="10"/>
        <rFont val="宋体"/>
        <family val="0"/>
        <charset val="134"/>
      </rPr>
      <t xml:space="preserve">点</t>
    </r>
    <r>
      <rPr>
        <sz val="10"/>
        <rFont val="Arial"/>
        <family val="2"/>
      </rPr>
      <t xml:space="preserve">58</t>
    </r>
    <r>
      <rPr>
        <sz val="10"/>
        <rFont val="宋体"/>
        <family val="0"/>
        <charset val="134"/>
      </rPr>
      <t xml:space="preserve">分对您进行电话回复。办理人：赵爱杰；部门：鸿运承物业管理中心西客站分中心；职务；物管员。审核人：郑楠；部门：鸿运承物业管理中心物管行政部；职务：物管员。</t>
    </r>
  </si>
  <si>
    <r>
      <rPr>
        <sz val="10"/>
        <rFont val="宋体"/>
        <family val="0"/>
        <charset val="134"/>
      </rPr>
      <t xml:space="preserve">张女士您好，</t>
    </r>
    <r>
      <rPr>
        <sz val="10"/>
        <rFont val="Arial"/>
        <family val="2"/>
      </rPr>
      <t xml:space="preserve">142</t>
    </r>
    <r>
      <rPr>
        <sz val="10"/>
        <rFont val="宋体"/>
        <family val="0"/>
        <charset val="134"/>
      </rPr>
      <t xml:space="preserve">路公交车我们在丽泽桥北场站进行洗车服务工作，您所述</t>
    </r>
    <r>
      <rPr>
        <sz val="10"/>
        <rFont val="Arial"/>
        <family val="2"/>
      </rPr>
      <t xml:space="preserve">6275F</t>
    </r>
    <r>
      <rPr>
        <sz val="10"/>
        <rFont val="宋体"/>
        <family val="0"/>
        <charset val="134"/>
      </rPr>
      <t xml:space="preserve">号车，车辆运营中车厢非常脏，行李架特别脏的问题我们非常重视您的反馈。经核查，</t>
    </r>
    <r>
      <rPr>
        <sz val="10"/>
        <rFont val="Arial"/>
        <family val="2"/>
      </rPr>
      <t xml:space="preserve">142</t>
    </r>
    <r>
      <rPr>
        <sz val="10"/>
        <rFont val="宋体"/>
        <family val="0"/>
        <charset val="134"/>
      </rPr>
      <t xml:space="preserve">路无您所反馈的车辆。我们与您进行了电话沟通，您说诉求中提及的车号确实有误。我们与车队进行了及时的沟通，经核查，您所反馈的问题车辆应为京</t>
    </r>
    <r>
      <rPr>
        <sz val="10"/>
        <rFont val="Arial"/>
        <family val="2"/>
      </rPr>
      <t xml:space="preserve">A27627F</t>
    </r>
    <r>
      <rPr>
        <sz val="10"/>
        <rFont val="宋体"/>
        <family val="0"/>
        <charset val="134"/>
      </rPr>
      <t xml:space="preserve">号车。由于我们的工作没有做好，</t>
    </r>
    <r>
      <rPr>
        <sz val="10"/>
        <rFont val="Arial"/>
        <family val="2"/>
      </rPr>
      <t xml:space="preserve">142</t>
    </r>
    <r>
      <rPr>
        <sz val="10"/>
        <rFont val="宋体"/>
        <family val="0"/>
        <charset val="134"/>
      </rPr>
      <t xml:space="preserve">路给您带来不好的乘车体验，实在是抱歉，张女士。该车辆回到丽泽桥北场站后，在日常工作时段内，我们的保洁员已对该车的车内卫生进行了全面的清理，确保我们的出场车辆卫生符合企业标准。您反馈的问题我们已整改完毕，同时我们要求保洁员对</t>
    </r>
    <r>
      <rPr>
        <sz val="10"/>
        <rFont val="Arial"/>
        <family val="2"/>
      </rPr>
      <t xml:space="preserve">142</t>
    </r>
    <r>
      <rPr>
        <sz val="10"/>
        <rFont val="宋体"/>
        <family val="0"/>
        <charset val="134"/>
      </rPr>
      <t xml:space="preserve">路所有运营车辆的卫生再次进行细化清理。我们对于运营车辆车内卫生的清洁工作是一直在做的，也从未停止，已经形成了长效的清洁机制，但有时候卫生清洁工作我们做的还有不尽人意之处，您多多谅解。关于物业穆性工作人员前期回复您时的态度问题，我和您说一声对不起，抱歉张女士，我们对当事人进行了批评与教育，后续我们会再次加强工作人员服务意识的教育，杜绝此类问题再次发生。</t>
    </r>
  </si>
  <si>
    <r>
      <rPr>
        <sz val="10"/>
        <rFont val="宋体"/>
        <family val="0"/>
        <charset val="134"/>
      </rPr>
      <t xml:space="preserve">您好，关于您反映问题的办理情况，鸿运承物业管理中心西客站分中心现对您回复如下：张女士您好，</t>
    </r>
    <r>
      <rPr>
        <sz val="10"/>
        <rFont val="Arial"/>
        <family val="2"/>
      </rPr>
      <t xml:space="preserve">142</t>
    </r>
    <r>
      <rPr>
        <sz val="10"/>
        <rFont val="宋体"/>
        <family val="0"/>
        <charset val="134"/>
      </rPr>
      <t xml:space="preserve">路公交车我们在丽泽桥北场站进行洗车服务工作，您所述</t>
    </r>
    <r>
      <rPr>
        <sz val="10"/>
        <rFont val="Arial"/>
        <family val="2"/>
      </rPr>
      <t xml:space="preserve">6275F</t>
    </r>
    <r>
      <rPr>
        <sz val="10"/>
        <rFont val="宋体"/>
        <family val="0"/>
        <charset val="134"/>
      </rPr>
      <t xml:space="preserve">号车，车辆运营中车厢非常脏，行李架特别脏的问题我们非常重视您的反馈。经核查，</t>
    </r>
    <r>
      <rPr>
        <sz val="10"/>
        <rFont val="Arial"/>
        <family val="2"/>
      </rPr>
      <t xml:space="preserve">142</t>
    </r>
    <r>
      <rPr>
        <sz val="10"/>
        <rFont val="宋体"/>
        <family val="0"/>
        <charset val="134"/>
      </rPr>
      <t xml:space="preserve">路无您所反馈的车辆。我们与您进行了电话沟通，您说诉求中提及的车号确实有误。我们与车队进行了及时的沟通，经核查，您所反馈的问题车辆应为京</t>
    </r>
    <r>
      <rPr>
        <sz val="10"/>
        <rFont val="Arial"/>
        <family val="2"/>
      </rPr>
      <t xml:space="preserve">A27627F</t>
    </r>
    <r>
      <rPr>
        <sz val="10"/>
        <rFont val="宋体"/>
        <family val="0"/>
        <charset val="134"/>
      </rPr>
      <t xml:space="preserve">号车。由于我们的工作没有做好，</t>
    </r>
    <r>
      <rPr>
        <sz val="10"/>
        <rFont val="Arial"/>
        <family val="2"/>
      </rPr>
      <t xml:space="preserve">142</t>
    </r>
    <r>
      <rPr>
        <sz val="10"/>
        <rFont val="宋体"/>
        <family val="0"/>
        <charset val="134"/>
      </rPr>
      <t xml:space="preserve">路给您带来不好的乘车体验，实在是抱歉，张女士。该车辆回到丽泽桥北场站后，在日常工作时段内，我们的保洁员已对该车的车内卫生进行了全面的清理，确保我们的出场车辆卫生符合企业标准。您反馈的问题我们已整改完毕，同时我们要求保洁员对</t>
    </r>
    <r>
      <rPr>
        <sz val="10"/>
        <rFont val="Arial"/>
        <family val="2"/>
      </rPr>
      <t xml:space="preserve">142</t>
    </r>
    <r>
      <rPr>
        <sz val="10"/>
        <rFont val="宋体"/>
        <family val="0"/>
        <charset val="134"/>
      </rPr>
      <t xml:space="preserve">路所有运营车辆的卫生再次进行细化清理。我们对于运营车辆车内卫生的清洁工作是一直在做的，也从未停止，已经形成了长效的清洁机制，但有时候卫生清洁工作我们做的还有不尽人意之处，您多多谅解。关于物业穆性工作人员前期回复您时的态度问题，我和您说一声对不起，抱歉张女士，我们对当事人进行了批评与教育，后续我们会再次加强工作人员服务意识的教育，杜绝此类问题再次发生。我们定期会召开车辆保洁专题会议，开展车辆卫生专项检查，日常工作中我们加大巡检力度，强化制度建设，不断提高管理水平。我分中心已于</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16</t>
    </r>
    <r>
      <rPr>
        <sz val="10"/>
        <rFont val="宋体"/>
        <family val="0"/>
        <charset val="134"/>
      </rPr>
      <t xml:space="preserve">日上午</t>
    </r>
    <r>
      <rPr>
        <sz val="10"/>
        <rFont val="Arial"/>
        <family val="2"/>
      </rPr>
      <t xml:space="preserve">9</t>
    </r>
    <r>
      <rPr>
        <sz val="10"/>
        <rFont val="宋体"/>
        <family val="0"/>
        <charset val="134"/>
      </rPr>
      <t xml:space="preserve">点</t>
    </r>
    <r>
      <rPr>
        <sz val="10"/>
        <rFont val="Arial"/>
        <family val="2"/>
      </rPr>
      <t xml:space="preserve">58</t>
    </r>
    <r>
      <rPr>
        <sz val="10"/>
        <rFont val="宋体"/>
        <family val="0"/>
        <charset val="134"/>
      </rPr>
      <t xml:space="preserve">分对您进行电话回复。我们分中心及场站班组长再次与</t>
    </r>
    <r>
      <rPr>
        <sz val="10"/>
        <rFont val="Arial"/>
        <family val="2"/>
      </rPr>
      <t xml:space="preserve">142</t>
    </r>
    <r>
      <rPr>
        <sz val="10"/>
        <rFont val="宋体"/>
        <family val="0"/>
        <charset val="134"/>
      </rPr>
      <t xml:space="preserve">路的保洁人员进行了沟通，日常工作中我们要把清洁质量做的更加细致，同时加强保洁员清洁技能的培训，熟练掌握清洁方法，确保给您带来一个干净、整洁的出行环境。欢迎您随时对我们的工作进行监督，感谢您提出宝贵意见，给您的出行带来的不便我们和您说声抱歉，谢谢您的支持与谅解。</t>
    </r>
  </si>
  <si>
    <t xml:space="preserve">2026-01-15 17:38:26</t>
  </si>
  <si>
    <t xml:space="preserve">车辆卫生问题
（车厢行李架脏）</t>
  </si>
  <si>
    <r>
      <rPr>
        <sz val="11"/>
        <color rgb="FF000000"/>
        <rFont val="宋体"/>
        <family val="0"/>
        <charset val="134"/>
      </rPr>
      <t xml:space="preserve">同人同诉：热线</t>
    </r>
    <r>
      <rPr>
        <sz val="11"/>
        <color rgb="FF000000"/>
        <rFont val="宋体"/>
        <family val="0"/>
      </rPr>
      <t xml:space="preserve">-260115-059319-2</t>
    </r>
    <r>
      <rPr>
        <sz val="11"/>
        <color rgb="FF000000"/>
        <rFont val="宋体"/>
        <family val="0"/>
        <charset val="134"/>
      </rPr>
      <t xml:space="preserve">、热线</t>
    </r>
    <r>
      <rPr>
        <sz val="11"/>
        <color rgb="FF000000"/>
        <rFont val="宋体"/>
        <family val="0"/>
      </rPr>
      <t xml:space="preserve">-260119-017520-2</t>
    </r>
  </si>
  <si>
    <r>
      <rPr>
        <sz val="10"/>
        <rFont val="宋体"/>
        <family val="0"/>
        <charset val="134"/>
      </rPr>
      <t xml:space="preserve">热线</t>
    </r>
    <r>
      <rPr>
        <sz val="10"/>
        <rFont val="Arial"/>
        <family val="2"/>
      </rPr>
      <t xml:space="preserve">-260116-050326-2</t>
    </r>
    <r>
      <rPr>
        <sz val="10"/>
        <rFont val="宋体"/>
        <family val="0"/>
        <charset val="134"/>
      </rPr>
      <t xml:space="preserve">（</t>
    </r>
    <r>
      <rPr>
        <sz val="10"/>
        <rFont val="Arial"/>
        <family val="2"/>
      </rPr>
      <t xml:space="preserve">5</t>
    </r>
    <r>
      <rPr>
        <sz val="10"/>
        <rFont val="宋体"/>
        <family val="0"/>
        <charset val="134"/>
      </rPr>
      <t xml:space="preserve">个附件）</t>
    </r>
  </si>
  <si>
    <t xml:space="preserve">2026-01-16 17:27:24</t>
  </si>
  <si>
    <t xml:space="preserve">2026-01-16 17:30:42</t>
  </si>
  <si>
    <t xml:space="preserve">2026-01-16 17:35:17</t>
  </si>
  <si>
    <t xml:space="preserve">市民反映，大兴区丽园路公交场站员工迟到早退，在办公室抽烟，不穿工服等问题，公交集团鸿运城物业天宫院分中心（公交集团下属）的领导不作为，对职工没有监管，要求相关部门进行监管，来电反映公交集团领导不作为问题。注：来电人要求信息保密（已解释）人力安保组织部</t>
  </si>
  <si>
    <t xml:space="preserve">2026-01-23 23:59:59</t>
  </si>
  <si>
    <t xml:space="preserve">2026-01-19</t>
  </si>
  <si>
    <t xml:space="preserve">2026-01-21 08:59:59</t>
  </si>
  <si>
    <r>
      <rPr>
        <sz val="10"/>
        <rFont val="宋体"/>
        <family val="0"/>
        <charset val="134"/>
      </rPr>
      <t xml:space="preserve">职工吸烟、考核等问题非安保专业负责。</t>
    </r>
    <r>
      <rPr>
        <sz val="10"/>
        <rFont val="Arial"/>
        <family val="2"/>
      </rPr>
      <t xml:space="preserve">
</t>
    </r>
    <r>
      <rPr>
        <sz val="10"/>
        <rFont val="宋体"/>
        <family val="0"/>
        <charset val="134"/>
      </rPr>
      <t xml:space="preserve">接到投诉后，我分中心人力人员进行核实。</t>
    </r>
  </si>
  <si>
    <t xml:space="preserve">因乘客未留联系方式固无法进行回访。办理人：赵铁；部门：鸿运承物业管理中心天宫院分中心；职务：安保副主任。</t>
  </si>
  <si>
    <t xml:space="preserve">协同人力部门加强检查并进行叮嘱教育</t>
  </si>
  <si>
    <t xml:space="preserve">加强检查并进行叮嘱教育，杜绝此类事情发生</t>
  </si>
  <si>
    <r>
      <rPr>
        <sz val="10"/>
        <rFont val="宋体"/>
        <family val="0"/>
        <charset val="134"/>
      </rPr>
      <t xml:space="preserve">职工吸烟、考核等问题非安保专业负责。</t>
    </r>
    <r>
      <rPr>
        <sz val="10"/>
        <rFont val="Arial"/>
        <family val="2"/>
      </rPr>
      <t xml:space="preserve">
</t>
    </r>
    <r>
      <rPr>
        <sz val="10"/>
        <rFont val="宋体"/>
        <family val="0"/>
        <charset val="134"/>
      </rPr>
      <t xml:space="preserve">经核实没有发生在休息室吸烟行为。但天宫院分中心全体管理人员高度重视此投诉反映问题，近期会加大对场站职工检查力度，一经发现，按照员工考核手册严肃处理。</t>
    </r>
  </si>
  <si>
    <t xml:space="preserve">2026-01-16 16:03:05</t>
  </si>
  <si>
    <t xml:space="preserve">劳动人员管理及劳动纪律
（相同内容诉求）拆单</t>
  </si>
  <si>
    <r>
      <rPr>
        <sz val="11"/>
        <color rgb="FF000000"/>
        <rFont val="宋体"/>
        <family val="0"/>
        <charset val="134"/>
      </rPr>
      <t xml:space="preserve">相同内容诉求：热线</t>
    </r>
    <r>
      <rPr>
        <sz val="11"/>
        <color rgb="FF000000"/>
        <rFont val="宋体"/>
        <family val="0"/>
      </rPr>
      <t xml:space="preserve">-260116-042574</t>
    </r>
    <r>
      <rPr>
        <sz val="11"/>
        <color rgb="FF000000"/>
        <rFont val="宋体"/>
        <family val="0"/>
        <charset val="134"/>
      </rPr>
      <t xml:space="preserve">、热线</t>
    </r>
    <r>
      <rPr>
        <sz val="11"/>
        <color rgb="FF000000"/>
        <rFont val="宋体"/>
        <family val="0"/>
      </rPr>
      <t xml:space="preserve">-260116-050326-1</t>
    </r>
  </si>
  <si>
    <r>
      <rPr>
        <sz val="11"/>
        <color rgb="FF000000"/>
        <rFont val="宋体"/>
        <family val="0"/>
        <charset val="134"/>
      </rPr>
      <t xml:space="preserve">综</t>
    </r>
    <r>
      <rPr>
        <sz val="11"/>
        <color rgb="FF000000"/>
        <rFont val="宋体"/>
        <family val="0"/>
      </rPr>
      <t xml:space="preserve">A</t>
    </r>
    <r>
      <rPr>
        <sz val="11"/>
        <color rgb="FF000000"/>
        <rFont val="宋体"/>
        <family val="0"/>
        <charset val="134"/>
      </rPr>
      <t xml:space="preserve">张健健</t>
    </r>
  </si>
  <si>
    <r>
      <rPr>
        <sz val="10"/>
        <rFont val="宋体"/>
        <family val="0"/>
        <charset val="134"/>
      </rPr>
      <t xml:space="preserve">热线</t>
    </r>
    <r>
      <rPr>
        <sz val="10"/>
        <rFont val="Arial"/>
        <family val="2"/>
      </rPr>
      <t xml:space="preserve">-260116-050326-1</t>
    </r>
  </si>
  <si>
    <t xml:space="preserve">2026-01-16 17:35:18</t>
  </si>
  <si>
    <t xml:space="preserve">因来点人匿名要求不回访，顾无法联系来点人。经核实系统打卡记录以及近期管理人员下站抽查照片等，天宫院分中心丽园场站不存在迟到、早退、不穿工服等现象。</t>
  </si>
  <si>
    <t xml:space="preserve">因来点人匿名要求不回访，顾无法联系来点人。经核实系统打卡记录以及近期管理人员下站抽查照片等，天宫院分中心丽园场站不存在迟到、早退、不穿工服等现象。但天宫院分中心全体管理人员高度重视此投诉反映问题，近期会加大对场站职工检查力度，一经发现，按照员工考核手册严肃处理。</t>
  </si>
  <si>
    <r>
      <rPr>
        <sz val="10"/>
        <rFont val="宋体"/>
        <family val="0"/>
        <charset val="134"/>
      </rPr>
      <t xml:space="preserve">热线</t>
    </r>
    <r>
      <rPr>
        <sz val="10"/>
        <rFont val="Arial"/>
        <family val="2"/>
      </rPr>
      <t xml:space="preserve">-260116-050326-3</t>
    </r>
  </si>
  <si>
    <t xml:space="preserve">2026-01-20</t>
  </si>
  <si>
    <r>
      <rPr>
        <sz val="10"/>
        <rFont val="宋体"/>
        <family val="0"/>
        <charset val="134"/>
      </rPr>
      <t xml:space="preserve">接到市民反映的问题后，党委工作部立即进行核实，经核实，来电人反映的内容与实际情况不符。</t>
    </r>
    <r>
      <rPr>
        <sz val="10"/>
        <rFont val="Arial"/>
        <family val="2"/>
      </rPr>
      <t xml:space="preserve">
</t>
    </r>
  </si>
  <si>
    <r>
      <rPr>
        <sz val="10"/>
        <rFont val="宋体"/>
        <family val="0"/>
        <charset val="134"/>
      </rPr>
      <t xml:space="preserve">接到市民反映的问题后，党委工作部立即进行核实，经核实，未发现来电人所反映的情况，后续党委工作部将持续关注投诉人所反映的相关情况。感谢职工对我们工作中的不足提出宝贵意见，党委工作部会继续努力树立良好的物业形象。办理人：高伟；部门：鸿运承物业管理中心党委工作部；职务：党委工作部副部长。审核人：吕东霞；职务：党委工作部部长。</t>
    </r>
    <r>
      <rPr>
        <sz val="10"/>
        <rFont val="Arial"/>
        <family val="2"/>
      </rPr>
      <t xml:space="preserve">
</t>
    </r>
  </si>
  <si>
    <t xml:space="preserve">接到市民反映的问题后，党委工作部立即进行核实，经核实，未发现来电人所反映的情况，后续党委工作部将持续关注投诉人所反映的相关情况。感谢职工对我们工作中的不足提出宝贵意见，党委工作部会继续努力树立良好的物业形象。</t>
  </si>
  <si>
    <r>
      <rPr>
        <sz val="10"/>
        <rFont val="宋体"/>
        <family val="0"/>
        <charset val="134"/>
      </rPr>
      <t xml:space="preserve">热线</t>
    </r>
    <r>
      <rPr>
        <sz val="10"/>
        <rFont val="Arial"/>
        <family val="2"/>
      </rPr>
      <t xml:space="preserve">-260116-042574</t>
    </r>
  </si>
  <si>
    <t xml:space="preserve">2026-01-16 19:15:08</t>
  </si>
  <si>
    <t xml:space="preserve">2026-01-16 19:22:31</t>
  </si>
  <si>
    <t xml:space="preserve">2026-01-16 19:24:28</t>
  </si>
  <si>
    <r>
      <rPr>
        <sz val="10"/>
        <rFont val="宋体"/>
        <family val="0"/>
        <charset val="134"/>
      </rPr>
      <t xml:space="preserve">市民反映，大兴区丽园公交场站，</t>
    </r>
    <r>
      <rPr>
        <sz val="10"/>
        <rFont val="Arial"/>
        <family val="2"/>
      </rPr>
      <t xml:space="preserve">1</t>
    </r>
    <r>
      <rPr>
        <sz val="10"/>
        <rFont val="宋体"/>
        <family val="0"/>
        <charset val="134"/>
      </rPr>
      <t xml:space="preserve">月</t>
    </r>
    <r>
      <rPr>
        <sz val="10"/>
        <rFont val="Arial"/>
        <family val="2"/>
      </rPr>
      <t xml:space="preserve">14</t>
    </r>
    <r>
      <rPr>
        <sz val="10"/>
        <rFont val="宋体"/>
        <family val="0"/>
        <charset val="134"/>
      </rPr>
      <t xml:space="preserve">号中午物业班组长在办公室抽烟，来电反映办公室抽烟问题。注：市民要求保密个人信息（已解释）</t>
    </r>
  </si>
  <si>
    <t xml:space="preserve">职工吸烟、考核等问题非安保专业负责。经分中心核实，该场站班组长未在办公室吸烟。</t>
  </si>
  <si>
    <t xml:space="preserve">该市民未留联系方式，无法回访。</t>
  </si>
  <si>
    <t xml:space="preserve">对场站班组长进行教育叮嘱。</t>
  </si>
  <si>
    <t xml:space="preserve">此投诉不属实，今后加强场站检查，并做好各项叮嘱工作。</t>
  </si>
  <si>
    <t xml:space="preserve">加强禁烟宣传，并做好各项叮嘱工作。</t>
  </si>
  <si>
    <t xml:space="preserve">2026-01-16 14:52:18</t>
  </si>
  <si>
    <t xml:space="preserve">违规和处罚</t>
  </si>
  <si>
    <t xml:space="preserve">劳动人员管理及劳动纪律
（相同内容诉求）</t>
  </si>
  <si>
    <r>
      <rPr>
        <sz val="10"/>
        <rFont val="宋体"/>
        <family val="0"/>
        <charset val="134"/>
      </rPr>
      <t xml:space="preserve">热线</t>
    </r>
    <r>
      <rPr>
        <sz val="10"/>
        <rFont val="Arial"/>
        <family val="2"/>
      </rPr>
      <t xml:space="preserve">-260117-002404</t>
    </r>
    <r>
      <rPr>
        <sz val="10"/>
        <rFont val="宋体"/>
        <family val="0"/>
        <charset val="134"/>
      </rPr>
      <t xml:space="preserve">（</t>
    </r>
    <r>
      <rPr>
        <sz val="10"/>
        <rFont val="Arial"/>
        <family val="2"/>
      </rPr>
      <t xml:space="preserve">3</t>
    </r>
    <r>
      <rPr>
        <sz val="10"/>
        <rFont val="宋体"/>
        <family val="0"/>
        <charset val="134"/>
      </rPr>
      <t xml:space="preserve">个附件）</t>
    </r>
  </si>
  <si>
    <t xml:space="preserve">2026-01-17 07:46:42</t>
  </si>
  <si>
    <t xml:space="preserve">2026-01-17 07:51:39</t>
  </si>
  <si>
    <t xml:space="preserve">2026-01-17 08:42:30</t>
  </si>
  <si>
    <t xml:space="preserve">乔先生</t>
  </si>
  <si>
    <r>
      <rPr>
        <sz val="10"/>
        <rFont val="宋体"/>
        <family val="0"/>
        <charset val="134"/>
      </rPr>
      <t xml:space="preserve">手机</t>
    </r>
    <r>
      <rPr>
        <sz val="10"/>
        <rFont val="Arial"/>
        <family val="2"/>
      </rPr>
      <t xml:space="preserve">,15001119943;</t>
    </r>
  </si>
  <si>
    <t xml:space="preserve">市民反映，在海淀区西园枢纽公交食堂，市民称里面的鸡蛋汤是有味道的，自己更换别的也不给更换，自己扔了之后还说自己没事找事服务态度恶劣，来电反映食堂鸡蛋汤有异味问题。</t>
  </si>
  <si>
    <t xml:space="preserve">2026-01-24 23:59:59</t>
  </si>
  <si>
    <t xml:space="preserve">2026-01-22 08:59:59</t>
  </si>
  <si>
    <t xml:space="preserve">接到投诉后，西苑分中心已派专人对此问题进行检查，情况不属实</t>
  </si>
  <si>
    <r>
      <rPr>
        <sz val="10"/>
        <rFont val="宋体"/>
        <family val="0"/>
        <charset val="134"/>
      </rPr>
      <t xml:space="preserve">西苑分中心于</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19</t>
    </r>
    <r>
      <rPr>
        <sz val="10"/>
        <rFont val="宋体"/>
        <family val="0"/>
        <charset val="134"/>
      </rPr>
      <t xml:space="preserve">日</t>
    </r>
    <r>
      <rPr>
        <sz val="10"/>
        <rFont val="Arial"/>
        <family val="2"/>
      </rPr>
      <t xml:space="preserve">16</t>
    </r>
    <r>
      <rPr>
        <sz val="10"/>
        <rFont val="宋体"/>
        <family val="0"/>
        <charset val="134"/>
      </rPr>
      <t xml:space="preserve">点</t>
    </r>
    <r>
      <rPr>
        <sz val="10"/>
        <rFont val="Arial"/>
        <family val="2"/>
      </rPr>
      <t xml:space="preserve">12</t>
    </r>
    <r>
      <rPr>
        <sz val="10"/>
        <rFont val="宋体"/>
        <family val="0"/>
        <charset val="134"/>
      </rPr>
      <t xml:space="preserve">分进行电话回访，真实情况与其反映的问题有出入。</t>
    </r>
  </si>
  <si>
    <r>
      <rPr>
        <sz val="10"/>
        <rFont val="宋体"/>
        <family val="0"/>
        <charset val="134"/>
      </rPr>
      <t xml:space="preserve">公交食堂面对广大职工，汤品口味只能满足大部分职工的需求，</t>
    </r>
    <r>
      <rPr>
        <sz val="10"/>
        <rFont val="Arial"/>
        <family val="2"/>
      </rPr>
      <t xml:space="preserve">1</t>
    </r>
    <r>
      <rPr>
        <sz val="10"/>
        <rFont val="宋体"/>
        <family val="0"/>
        <charset val="134"/>
      </rPr>
      <t xml:space="preserve">月</t>
    </r>
    <r>
      <rPr>
        <sz val="10"/>
        <rFont val="Arial"/>
        <family val="2"/>
      </rPr>
      <t xml:space="preserve">17</t>
    </r>
    <r>
      <rPr>
        <sz val="10"/>
        <rFont val="宋体"/>
        <family val="0"/>
        <charset val="134"/>
      </rPr>
      <t xml:space="preserve">日西苑共卖出早餐</t>
    </r>
    <r>
      <rPr>
        <sz val="10"/>
        <rFont val="Arial"/>
        <family val="2"/>
      </rPr>
      <t xml:space="preserve">40</t>
    </r>
    <r>
      <rPr>
        <sz val="10"/>
        <rFont val="宋体"/>
        <family val="0"/>
        <charset val="134"/>
      </rPr>
      <t xml:space="preserve">余份，除乔先生外其它职工均表示满意，且鸡蛋汤己进行留样处理，截止</t>
    </r>
    <r>
      <rPr>
        <sz val="10"/>
        <rFont val="Arial"/>
        <family val="2"/>
      </rPr>
      <t xml:space="preserve">48</t>
    </r>
    <r>
      <rPr>
        <sz val="10"/>
        <rFont val="宋体"/>
        <family val="0"/>
        <charset val="134"/>
      </rPr>
      <t xml:space="preserve">小时留样结束后，无用餐职工提出当日早餐存在问题。现己要求西苑食堂增加早餐花色品种，满足不同口味职工的需要。对不合口味的菜品，免费进行更换，并教育炊事员，提升服务品质，为广大职工提供满意的服务。</t>
    </r>
  </si>
  <si>
    <t xml:space="preserve">分中心再次与食堂进行了沟通，要求其继续端正工作态度，日常工作中要把服务意识放在首位，满足职工的需要，让职工吃好饭。</t>
  </si>
  <si>
    <t xml:space="preserve">分中心要求各食堂加强与职工的沟通工作，将此类问题举一反三，提高自身服务意识，发现问题，立即整改。</t>
  </si>
  <si>
    <t xml:space="preserve">西苑分中心会继续把食堂工作放在日常工作中的重点位置，加大检查力度，发现问题及时整改。欢迎用餐职工随时对我们的工作进行监督，感谢用餐职工对我们工作中的不足提出宝贵意见，西苑分中心会继续努力持续改善食堂工作，树立良好的物业形象。办理人：李峣。审核人：赵弘晨。 </t>
  </si>
  <si>
    <t xml:space="preserve">2026-01-17 07:42:44</t>
  </si>
  <si>
    <t xml:space="preserve">就餐服务问题
（菜品质量、工作人工作态度）</t>
  </si>
  <si>
    <r>
      <rPr>
        <sz val="10"/>
        <rFont val="宋体"/>
        <family val="0"/>
        <charset val="134"/>
      </rPr>
      <t xml:space="preserve">热线</t>
    </r>
    <r>
      <rPr>
        <sz val="10"/>
        <rFont val="Arial"/>
        <family val="2"/>
      </rPr>
      <t xml:space="preserve">-260117-002038</t>
    </r>
    <r>
      <rPr>
        <sz val="10"/>
        <rFont val="宋体"/>
        <family val="0"/>
        <charset val="134"/>
      </rPr>
      <t xml:space="preserve">（</t>
    </r>
    <r>
      <rPr>
        <sz val="10"/>
        <rFont val="Arial"/>
        <family val="2"/>
      </rPr>
      <t xml:space="preserve">1</t>
    </r>
    <r>
      <rPr>
        <sz val="10"/>
        <rFont val="宋体"/>
        <family val="0"/>
        <charset val="134"/>
      </rPr>
      <t xml:space="preserve">个附件）</t>
    </r>
  </si>
  <si>
    <t xml:space="preserve">2026-01-17 07:15:46</t>
  </si>
  <si>
    <t xml:space="preserve">2026-01-17 07:42:04</t>
  </si>
  <si>
    <r>
      <rPr>
        <sz val="10"/>
        <rFont val="宋体"/>
        <family val="0"/>
        <charset val="134"/>
      </rPr>
      <t xml:space="preserve">手机</t>
    </r>
    <r>
      <rPr>
        <sz val="10"/>
        <rFont val="Arial"/>
        <family val="2"/>
      </rPr>
      <t xml:space="preserve">,13121289860;</t>
    </r>
  </si>
  <si>
    <r>
      <rPr>
        <sz val="10"/>
        <rFont val="宋体"/>
        <family val="0"/>
        <charset val="134"/>
      </rPr>
      <t xml:space="preserve">市民反映，</t>
    </r>
    <r>
      <rPr>
        <sz val="10"/>
        <rFont val="Arial"/>
        <family val="2"/>
      </rPr>
      <t xml:space="preserve">17</t>
    </r>
    <r>
      <rPr>
        <sz val="10"/>
        <rFont val="宋体"/>
        <family val="0"/>
        <charset val="134"/>
      </rPr>
      <t xml:space="preserve">路公交车终点站（没有汉字和字母），石榴园公交场站的刷车保洁员，把热水都接走了，司机早上起来都喝不上热水，热水才五十多度，那现在天还没亮呢，接热水刷车也结冰，自己不认可，希望相关部门尽快核实处理，把这个人开除调走，希望尽快解决，来电反映公交刷车保洁员问题。注：市民下午三点之后方便联系。</t>
    </r>
  </si>
  <si>
    <t xml:space="preserve">城南嘉园分中心</t>
  </si>
  <si>
    <t xml:space="preserve">2026-01-18</t>
  </si>
  <si>
    <t xml:space="preserve">您好，关于您反映问题的办理情况，鸿运承物业管理中心城南嘉园分中心现对您回复如下：</t>
  </si>
  <si>
    <r>
      <rPr>
        <sz val="10"/>
        <rFont val="宋体"/>
        <family val="0"/>
        <charset val="134"/>
      </rPr>
      <t xml:space="preserve">我分中心已于</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17</t>
    </r>
    <r>
      <rPr>
        <sz val="10"/>
        <rFont val="宋体"/>
        <family val="0"/>
        <charset val="134"/>
      </rPr>
      <t xml:space="preserve">日下午</t>
    </r>
    <r>
      <rPr>
        <sz val="10"/>
        <rFont val="Arial"/>
        <family val="2"/>
      </rPr>
      <t xml:space="preserve">14</t>
    </r>
    <r>
      <rPr>
        <sz val="10"/>
        <rFont val="宋体"/>
        <family val="0"/>
        <charset val="134"/>
      </rPr>
      <t xml:space="preserve">点</t>
    </r>
    <r>
      <rPr>
        <sz val="10"/>
        <rFont val="Arial"/>
        <family val="2"/>
      </rPr>
      <t xml:space="preserve">34</t>
    </r>
    <r>
      <rPr>
        <sz val="10"/>
        <rFont val="宋体"/>
        <family val="0"/>
        <charset val="134"/>
      </rPr>
      <t xml:space="preserve">分对您进行电话回复。办理人：李健；部门：鸿运承物业管理中心城南嘉园分中心；职务；物管副主任。审核人：郑楠；部门：鸿运承物业管理中心物管行政部；职务：物管员。</t>
    </r>
  </si>
  <si>
    <r>
      <rPr>
        <sz val="10"/>
        <rFont val="Arial"/>
        <family val="2"/>
      </rPr>
      <t xml:space="preserve">17</t>
    </r>
    <r>
      <rPr>
        <sz val="10"/>
        <rFont val="宋体"/>
        <family val="0"/>
        <charset val="134"/>
      </rPr>
      <t xml:space="preserve">路公交车我们在石榴园南里场站进行车厢服务工作，您反馈早上刷车保洁员把热水都接走了，其喝不上热水，把这个人开除调走的问题，我们非常重视您的反馈。我们对于运营车辆的清洁质量是特别关注的，我们在给市民提供一个干净整洁的出行环境，故保洁员刷车用水和您在场站内饮水上产生了冲突。我们已叮嘱保洁员早上刷车接水时要与车队人员饮水进行错峰使用，避免产生用水冲突，我们已将此问题进行了协调处理。您所述保洁员态度不好，我们对当事人进行了批评与教育，后续我们会再次加强保洁员服务意识的教育，杜绝此类问题再次发生。关于保洁员开除或调走的问题，我们结合目前的工作实际，无法满足您的要求，您多多理解。</t>
    </r>
  </si>
  <si>
    <r>
      <rPr>
        <sz val="10"/>
        <rFont val="宋体"/>
        <family val="0"/>
        <charset val="134"/>
      </rPr>
      <t xml:space="preserve">我们分中心及场站班组长再次与</t>
    </r>
    <r>
      <rPr>
        <sz val="10"/>
        <rFont val="Arial"/>
        <family val="2"/>
      </rPr>
      <t xml:space="preserve">17</t>
    </r>
    <r>
      <rPr>
        <sz val="10"/>
        <rFont val="宋体"/>
        <family val="0"/>
        <charset val="134"/>
      </rPr>
      <t xml:space="preserve">路的保洁人员进行了沟通，日常工作中沟通要注意方式方法，避免服务中出现生冷硬等态度问题。</t>
    </r>
  </si>
  <si>
    <t xml:space="preserve">我们定期会召开车辆保洁专题会议，开展专项检查，日常工作中我们加大巡检力度，强化制度建设，不断提高管理水平。</t>
  </si>
  <si>
    <r>
      <rPr>
        <sz val="10"/>
        <rFont val="宋体"/>
        <family val="0"/>
        <charset val="134"/>
      </rPr>
      <t xml:space="preserve">您好，关于您反映问题的办理情况，鸿运承物业管理中心城南嘉园分中心现对您回复如下：</t>
    </r>
    <r>
      <rPr>
        <sz val="10"/>
        <rFont val="Arial"/>
        <family val="2"/>
      </rPr>
      <t xml:space="preserve">17</t>
    </r>
    <r>
      <rPr>
        <sz val="10"/>
        <rFont val="宋体"/>
        <family val="0"/>
        <charset val="134"/>
      </rPr>
      <t xml:space="preserve">路公交车我们在石榴园南里场站进行车厢服务工作，您反馈早上刷车保洁员把热水都接走了，其喝不上热水，把这个人开除调走的问题，我们非常重视您的反馈。我们对于运营车辆的清洁质量是特别关注的，我们在给市民提供一个干净整洁的出行环境，故保洁员刷车用水和您在场站内饮水上产生了冲突。我们已叮嘱保洁员早上刷车接水时要与车队人员饮水进行错峰使用，避免产生用水冲突，我们已将此问题进行了协调处理。您所述保洁员态度不好，我们对当事人进行了批评与教育，后续我们会再次加强保洁员服务意识的教育，杜绝此类问题再次发生。关于保洁员开除或调走的问题，我们结合目前的工作实际，无法满足您的要求，您多多理解。我们定期会召开车辆保洁专题会议，开展专项检查，日常工作中我们加大巡检力度，强化制度建设，不断提高管理水平。我分中心已于</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17</t>
    </r>
    <r>
      <rPr>
        <sz val="10"/>
        <rFont val="宋体"/>
        <family val="0"/>
        <charset val="134"/>
      </rPr>
      <t xml:space="preserve">日下午</t>
    </r>
    <r>
      <rPr>
        <sz val="10"/>
        <rFont val="Arial"/>
        <family val="2"/>
      </rPr>
      <t xml:space="preserve">14</t>
    </r>
    <r>
      <rPr>
        <sz val="10"/>
        <rFont val="宋体"/>
        <family val="0"/>
        <charset val="134"/>
      </rPr>
      <t xml:space="preserve">点</t>
    </r>
    <r>
      <rPr>
        <sz val="10"/>
        <rFont val="Arial"/>
        <family val="2"/>
      </rPr>
      <t xml:space="preserve">34</t>
    </r>
    <r>
      <rPr>
        <sz val="10"/>
        <rFont val="宋体"/>
        <family val="0"/>
        <charset val="134"/>
      </rPr>
      <t xml:space="preserve">分对您进行电话回复。我们分中心及场站班组长再次与</t>
    </r>
    <r>
      <rPr>
        <sz val="10"/>
        <rFont val="Arial"/>
        <family val="2"/>
      </rPr>
      <t xml:space="preserve">17</t>
    </r>
    <r>
      <rPr>
        <sz val="10"/>
        <rFont val="宋体"/>
        <family val="0"/>
        <charset val="134"/>
      </rPr>
      <t xml:space="preserve">路的保洁人员进行了沟通，日常工作中沟通要注意方式方法，避免服务中出现生冷硬等态度问题。欢迎您随时对我们的工作进行监督，感谢您提出宝贵意见。</t>
    </r>
  </si>
  <si>
    <t xml:space="preserve">2026-01-17 07:03:15</t>
  </si>
  <si>
    <t xml:space="preserve">1741937710</t>
  </si>
  <si>
    <r>
      <rPr>
        <sz val="11"/>
        <color rgb="FF000000"/>
        <rFont val="宋体"/>
        <family val="0"/>
        <charset val="134"/>
      </rPr>
      <t xml:space="preserve">七有五性</t>
    </r>
    <r>
      <rPr>
        <sz val="11"/>
        <color rgb="FF000000"/>
        <rFont val="宋体"/>
        <family val="0"/>
      </rPr>
      <t xml:space="preserve">,</t>
    </r>
    <r>
      <rPr>
        <sz val="11"/>
        <color rgb="FF000000"/>
        <rFont val="宋体"/>
        <family val="0"/>
        <charset val="134"/>
      </rPr>
      <t xml:space="preserve">多样性、便利性</t>
    </r>
  </si>
  <si>
    <r>
      <rPr>
        <sz val="11"/>
        <color rgb="FF000000"/>
        <rFont val="宋体"/>
        <family val="0"/>
        <charset val="134"/>
      </rPr>
      <t xml:space="preserve">场站管理问题
</t>
    </r>
    <r>
      <rPr>
        <sz val="11"/>
        <color rgb="FF000000"/>
        <rFont val="宋体"/>
        <family val="0"/>
      </rPr>
      <t xml:space="preserve">(</t>
    </r>
    <r>
      <rPr>
        <sz val="11"/>
        <color rgb="FF000000"/>
        <rFont val="宋体"/>
        <family val="0"/>
        <charset val="134"/>
      </rPr>
      <t xml:space="preserve">刷车人员管理</t>
    </r>
    <r>
      <rPr>
        <sz val="11"/>
        <color rgb="FF000000"/>
        <rFont val="宋体"/>
        <family val="0"/>
      </rPr>
      <t xml:space="preserve">)</t>
    </r>
  </si>
  <si>
    <r>
      <rPr>
        <sz val="10"/>
        <rFont val="宋体"/>
        <family val="0"/>
        <charset val="134"/>
      </rPr>
      <t xml:space="preserve">网络</t>
    </r>
    <r>
      <rPr>
        <sz val="10"/>
        <rFont val="Arial"/>
        <family val="2"/>
      </rPr>
      <t xml:space="preserve">-260117-035766</t>
    </r>
    <r>
      <rPr>
        <sz val="10"/>
        <rFont val="宋体"/>
        <family val="0"/>
        <charset val="134"/>
      </rPr>
      <t xml:space="preserve">（</t>
    </r>
    <r>
      <rPr>
        <sz val="10"/>
        <rFont val="Arial"/>
        <family val="2"/>
      </rPr>
      <t xml:space="preserve">1</t>
    </r>
    <r>
      <rPr>
        <sz val="10"/>
        <rFont val="宋体"/>
        <family val="0"/>
        <charset val="134"/>
      </rPr>
      <t xml:space="preserve">个附件）</t>
    </r>
  </si>
  <si>
    <t xml:space="preserve">2026-01-17 16:04:27</t>
  </si>
  <si>
    <t xml:space="preserve">2026-01-17 16:10:34</t>
  </si>
  <si>
    <t xml:space="preserve">2026-01-17 16:28:09</t>
  </si>
  <si>
    <r>
      <rPr>
        <sz val="10"/>
        <rFont val="宋体"/>
        <family val="0"/>
        <charset val="134"/>
      </rPr>
      <t xml:space="preserve"> 工单来源：微信服务号，此工单内容为网民留言时填写的标题及原文。 </t>
    </r>
    <r>
      <rPr>
        <sz val="10"/>
        <rFont val="Arial"/>
        <family val="2"/>
      </rPr>
      <t xml:space="preserve">============================= </t>
    </r>
    <r>
      <rPr>
        <sz val="10"/>
        <rFont val="宋体"/>
        <family val="0"/>
        <charset val="134"/>
      </rPr>
      <t xml:space="preserve">留言标题：北京公交北四环东路小营场站食堂问题留言原文：之前反馈过公交北四环东路小营场站食堂菜价贵，味道差，价格贵，谢厨师态度不好等问题，到现在食品味道，价格也不见有所改善，最重要的是，他还是在这个场站食堂，如果我们一两个司机反馈举报没有用，说明物业根本不重视我们一线职工的切身感受，也不关注我们一线职工日常后勤保障，那我们就只能联名并上报分公司了，我们的诉求很简单，价格合理，</t>
    </r>
    <r>
      <rPr>
        <sz val="10"/>
        <rFont val="Arial"/>
        <family val="2"/>
      </rPr>
      <t xml:space="preserve">3</t>
    </r>
    <r>
      <rPr>
        <sz val="10"/>
        <rFont val="宋体"/>
        <family val="0"/>
        <charset val="134"/>
      </rPr>
      <t xml:space="preserve">块钱的一个包子合理吗？皮那么厚，陷那么少，而且大冬天居然不是热的，诉求就是把这个姓谢的工作人员调走，改菜品价格，切实为我们一线驾驶员服务，而不是厨师拿出一副恶心的嘴脸，来恶心我们市民填写的详细地址为：区、街道：朝阳区小关街道详细地址：北四环东路小营公交场站</t>
    </r>
  </si>
  <si>
    <r>
      <rPr>
        <sz val="10"/>
        <rFont val="宋体"/>
        <family val="0"/>
        <charset val="134"/>
      </rPr>
      <t xml:space="preserve">分中心在</t>
    </r>
    <r>
      <rPr>
        <sz val="10"/>
        <rFont val="Arial"/>
        <family val="2"/>
      </rPr>
      <t xml:space="preserve">1</t>
    </r>
    <r>
      <rPr>
        <sz val="10"/>
        <rFont val="宋体"/>
        <family val="0"/>
        <charset val="134"/>
      </rPr>
      <t xml:space="preserve">月</t>
    </r>
    <r>
      <rPr>
        <sz val="10"/>
        <rFont val="Arial"/>
        <family val="2"/>
      </rPr>
      <t xml:space="preserve">8</t>
    </r>
    <r>
      <rPr>
        <sz val="10"/>
        <rFont val="宋体"/>
        <family val="0"/>
        <charset val="134"/>
      </rPr>
      <t xml:space="preserve">日接到过该投诉人的投诉，分中心在</t>
    </r>
    <r>
      <rPr>
        <sz val="10"/>
        <rFont val="Arial"/>
        <family val="2"/>
      </rPr>
      <t xml:space="preserve">1</t>
    </r>
    <r>
      <rPr>
        <sz val="10"/>
        <rFont val="宋体"/>
        <family val="0"/>
        <charset val="134"/>
      </rPr>
      <t xml:space="preserve">月</t>
    </r>
    <r>
      <rPr>
        <sz val="10"/>
        <rFont val="Arial"/>
        <family val="2"/>
      </rPr>
      <t xml:space="preserve">9</t>
    </r>
    <r>
      <rPr>
        <sz val="10"/>
        <rFont val="宋体"/>
        <family val="0"/>
        <charset val="134"/>
      </rPr>
      <t xml:space="preserve">日约谈了外协单位，对其单位进行批评教育，并阐述了投诉人诉求，外包公司经过研究调整，决定更换该名厨师，现厨师已经更换</t>
    </r>
  </si>
  <si>
    <t xml:space="preserve">厨师已经更换</t>
  </si>
  <si>
    <r>
      <rPr>
        <sz val="10"/>
        <rFont val="宋体"/>
        <family val="0"/>
        <charset val="134"/>
      </rPr>
      <t xml:space="preserve">分中心将加强对外包食堂的监督和管理，要求食堂员工加强专业素质，注意服务态度，及时听取就餐人员的意见及建议，服务好一线职工。</t>
    </r>
    <r>
      <rPr>
        <sz val="10"/>
        <rFont val="Arial"/>
        <family val="2"/>
      </rPr>
      <t xml:space="preserve">
</t>
    </r>
  </si>
  <si>
    <r>
      <rPr>
        <sz val="10"/>
        <rFont val="宋体"/>
        <family val="0"/>
        <charset val="134"/>
      </rPr>
      <t xml:space="preserve">分中心在</t>
    </r>
    <r>
      <rPr>
        <sz val="10"/>
        <rFont val="Arial"/>
        <family val="2"/>
      </rPr>
      <t xml:space="preserve">1</t>
    </r>
    <r>
      <rPr>
        <sz val="10"/>
        <rFont val="宋体"/>
        <family val="0"/>
        <charset val="134"/>
      </rPr>
      <t xml:space="preserve">月</t>
    </r>
    <r>
      <rPr>
        <sz val="10"/>
        <rFont val="Arial"/>
        <family val="2"/>
      </rPr>
      <t xml:space="preserve">8</t>
    </r>
    <r>
      <rPr>
        <sz val="10"/>
        <rFont val="宋体"/>
        <family val="0"/>
        <charset val="134"/>
      </rPr>
      <t xml:space="preserve">日接到过该投诉人的投诉，分中心在</t>
    </r>
    <r>
      <rPr>
        <sz val="10"/>
        <rFont val="Arial"/>
        <family val="2"/>
      </rPr>
      <t xml:space="preserve">1</t>
    </r>
    <r>
      <rPr>
        <sz val="10"/>
        <rFont val="宋体"/>
        <family val="0"/>
        <charset val="134"/>
      </rPr>
      <t xml:space="preserve">月</t>
    </r>
    <r>
      <rPr>
        <sz val="10"/>
        <rFont val="Arial"/>
        <family val="2"/>
      </rPr>
      <t xml:space="preserve">9</t>
    </r>
    <r>
      <rPr>
        <sz val="10"/>
        <rFont val="宋体"/>
        <family val="0"/>
        <charset val="134"/>
      </rPr>
      <t xml:space="preserve">日约谈了外协单位，对其单位进行批评教育，并阐述了投诉人诉求，外包公司经过研究调整，决定更换该名厨师，现厨师已经更换。分中心将加强对外包食堂的监督和管理，要求食堂员工加强专业素质，注意服务态度，及时听取就餐人员的意见及建议，服务好一线职工。分中心将加大对外包食堂的检查，防治此类问题发生。因投诉人未留联系方式，我们未能对市民进行电话回复。办理人：谭琳，鸿运承物业管理中心小营分中心，餐饮员。审核人：赵弘晨，鸿运承物业管理中心，一般管理。</t>
    </r>
    <r>
      <rPr>
        <sz val="10"/>
        <rFont val="Arial"/>
        <family val="2"/>
      </rPr>
      <t xml:space="preserve">
</t>
    </r>
  </si>
  <si>
    <t xml:space="preserve">2026-01-17 07:19:53</t>
  </si>
  <si>
    <t xml:space="preserve">就餐服务问题（菜品定价、工作人工作态度）二次</t>
  </si>
  <si>
    <r>
      <rPr>
        <sz val="10"/>
        <rFont val="宋体"/>
        <family val="0"/>
        <charset val="134"/>
      </rPr>
      <t xml:space="preserve">网络</t>
    </r>
    <r>
      <rPr>
        <sz val="10"/>
        <rFont val="Arial"/>
        <family val="2"/>
      </rPr>
      <t xml:space="preserve">-260118-022824-3</t>
    </r>
  </si>
  <si>
    <t xml:space="preserve">2026-01-18 13:41:30</t>
  </si>
  <si>
    <t xml:space="preserve">2026-01-18 13:52:25</t>
  </si>
  <si>
    <t xml:space="preserve">2026-01-18 13:58:49</t>
  </si>
  <si>
    <r>
      <rPr>
        <sz val="10"/>
        <rFont val="宋体"/>
        <family val="0"/>
        <charset val="134"/>
      </rPr>
      <t xml:space="preserve">工单来源：市政府门户网站互动交流平台，此工单内容为网民留言时填写的标题及原文。 </t>
    </r>
    <r>
      <rPr>
        <sz val="10"/>
        <rFont val="Arial"/>
        <family val="2"/>
      </rPr>
      <t xml:space="preserve">============================= </t>
    </r>
    <r>
      <rPr>
        <sz val="10"/>
        <rFont val="宋体"/>
        <family val="0"/>
        <charset val="134"/>
      </rPr>
      <t xml:space="preserve">留言标题：投诉</t>
    </r>
    <r>
      <rPr>
        <sz val="10"/>
        <rFont val="Arial"/>
        <family val="2"/>
      </rPr>
      <t xml:space="preserve">575</t>
    </r>
    <r>
      <rPr>
        <sz val="10"/>
        <rFont val="宋体"/>
        <family val="0"/>
        <charset val="134"/>
      </rPr>
      <t xml:space="preserve">路</t>
    </r>
    <r>
      <rPr>
        <sz val="10"/>
        <rFont val="Arial"/>
        <family val="2"/>
      </rPr>
      <t xml:space="preserve">4727566</t>
    </r>
    <r>
      <rPr>
        <sz val="10"/>
        <rFont val="宋体"/>
        <family val="0"/>
        <charset val="134"/>
      </rPr>
      <t xml:space="preserve">车留言原文：</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17</t>
    </r>
    <r>
      <rPr>
        <sz val="10"/>
        <rFont val="宋体"/>
        <family val="0"/>
        <charset val="134"/>
      </rPr>
      <t xml:space="preserve">日</t>
    </r>
    <r>
      <rPr>
        <sz val="10"/>
        <rFont val="Arial"/>
        <family val="2"/>
      </rPr>
      <t xml:space="preserve">17:08</t>
    </r>
    <r>
      <rPr>
        <sz val="10"/>
        <rFont val="宋体"/>
        <family val="0"/>
        <charset val="134"/>
      </rPr>
      <t xml:space="preserve">我在梅园乘坐</t>
    </r>
    <r>
      <rPr>
        <sz val="10"/>
        <rFont val="Arial"/>
        <family val="2"/>
      </rPr>
      <t xml:space="preserve">575</t>
    </r>
    <r>
      <rPr>
        <sz val="10"/>
        <rFont val="宋体"/>
        <family val="0"/>
        <charset val="134"/>
      </rPr>
      <t xml:space="preserve">路</t>
    </r>
    <r>
      <rPr>
        <sz val="10"/>
        <rFont val="Arial"/>
        <family val="2"/>
      </rPr>
      <t xml:space="preserve">4727566</t>
    </r>
    <r>
      <rPr>
        <sz val="10"/>
        <rFont val="宋体"/>
        <family val="0"/>
        <charset val="134"/>
      </rPr>
      <t xml:space="preserve">双层车，该车</t>
    </r>
    <r>
      <rPr>
        <sz val="10"/>
        <rFont val="Arial"/>
        <family val="2"/>
      </rPr>
      <t xml:space="preserve">LCD</t>
    </r>
    <r>
      <rPr>
        <sz val="10"/>
        <rFont val="宋体"/>
        <family val="0"/>
        <charset val="134"/>
      </rPr>
      <t xml:space="preserve">屏显示的线路站名表标识中，圆明园西路北口</t>
    </r>
    <r>
      <rPr>
        <sz val="10"/>
        <rFont val="Arial"/>
        <family val="2"/>
      </rPr>
      <t xml:space="preserve">/</t>
    </r>
    <r>
      <rPr>
        <sz val="10"/>
        <rFont val="宋体"/>
        <family val="0"/>
        <charset val="134"/>
      </rPr>
      <t xml:space="preserve">永丰路南口上面只显示</t>
    </r>
    <r>
      <rPr>
        <sz val="10"/>
        <rFont val="Arial"/>
        <family val="2"/>
      </rPr>
      <t xml:space="preserve">16</t>
    </r>
    <r>
      <rPr>
        <sz val="10"/>
        <rFont val="宋体"/>
        <family val="0"/>
        <charset val="134"/>
      </rPr>
      <t xml:space="preserve">号线换乘标，但是没有显示</t>
    </r>
    <r>
      <rPr>
        <sz val="10"/>
        <rFont val="Arial"/>
        <family val="2"/>
      </rPr>
      <t xml:space="preserve">18</t>
    </r>
    <r>
      <rPr>
        <sz val="10"/>
        <rFont val="宋体"/>
        <family val="0"/>
        <charset val="134"/>
      </rPr>
      <t xml:space="preserve">号线换乘标，实际上</t>
    </r>
    <r>
      <rPr>
        <sz val="10"/>
        <rFont val="Arial"/>
        <family val="2"/>
      </rPr>
      <t xml:space="preserve">575</t>
    </r>
    <r>
      <rPr>
        <sz val="10"/>
        <rFont val="宋体"/>
        <family val="0"/>
        <charset val="134"/>
      </rPr>
      <t xml:space="preserve">路在上述两站可以换乘</t>
    </r>
    <r>
      <rPr>
        <sz val="10"/>
        <rFont val="Arial"/>
        <family val="2"/>
      </rPr>
      <t xml:space="preserve">16</t>
    </r>
    <r>
      <rPr>
        <sz val="10"/>
        <rFont val="宋体"/>
        <family val="0"/>
        <charset val="134"/>
      </rPr>
      <t xml:space="preserve">号线和</t>
    </r>
    <r>
      <rPr>
        <sz val="10"/>
        <rFont val="Arial"/>
        <family val="2"/>
      </rPr>
      <t xml:space="preserve">18</t>
    </r>
    <r>
      <rPr>
        <sz val="10"/>
        <rFont val="宋体"/>
        <family val="0"/>
        <charset val="134"/>
      </rPr>
      <t xml:space="preserve">号线马连洼站，在此投诉电子屏中换乘信息不齐全，请尽快联系智达重新录制换乘信息齐全的站名表。该车驾驶室屏蔽门粘贴的</t>
    </r>
    <r>
      <rPr>
        <sz val="10"/>
        <rFont val="Arial"/>
        <family val="2"/>
      </rPr>
      <t xml:space="preserve">96166</t>
    </r>
    <r>
      <rPr>
        <sz val="10"/>
        <rFont val="宋体"/>
        <family val="0"/>
        <charset val="134"/>
      </rPr>
      <t xml:space="preserve">热线标识下方有明显胶印，请尽快除胶确保车容清洁。谢谢市民填写的详细地址为：详细地址：不详科技安服</t>
    </r>
  </si>
  <si>
    <t xml:space="preserve">2026-01-25 23:59:59</t>
  </si>
  <si>
    <t xml:space="preserve">2026-01-23 08:59:59</t>
  </si>
  <si>
    <t xml:space="preserve">因您的联系方式保密，我们未能对您进行电话回复。办理人：于德海；部门：鸿运承物业管理中心西苑分中心；职务；物管副主任。审核人：郑楠；部门：鸿运承物业管理中心物管行政部；职务：物管员。</t>
  </si>
  <si>
    <r>
      <rPr>
        <sz val="10"/>
        <rFont val="宋体"/>
        <family val="0"/>
        <charset val="134"/>
      </rPr>
      <t xml:space="preserve">您好，</t>
    </r>
    <r>
      <rPr>
        <sz val="10"/>
        <rFont val="Arial"/>
        <family val="2"/>
      </rPr>
      <t xml:space="preserve">575</t>
    </r>
    <r>
      <rPr>
        <sz val="10"/>
        <rFont val="宋体"/>
        <family val="0"/>
        <charset val="134"/>
      </rPr>
      <t xml:space="preserve">路公交车我们在安河桥北场站进行洗车服务工作，您所述</t>
    </r>
    <r>
      <rPr>
        <sz val="10"/>
        <rFont val="Arial"/>
        <family val="2"/>
      </rPr>
      <t xml:space="preserve">4727566</t>
    </r>
    <r>
      <rPr>
        <sz val="10"/>
        <rFont val="宋体"/>
        <family val="0"/>
        <charset val="134"/>
      </rPr>
      <t xml:space="preserve">号车，车辆运营中车内驾驶室屏蔽门粘贴的</t>
    </r>
    <r>
      <rPr>
        <sz val="10"/>
        <rFont val="Arial"/>
        <family val="2"/>
      </rPr>
      <t xml:space="preserve">96166</t>
    </r>
    <r>
      <rPr>
        <sz val="10"/>
        <rFont val="宋体"/>
        <family val="0"/>
        <charset val="134"/>
      </rPr>
      <t xml:space="preserve">热线标识下方有明显胶印的问题，我们非常重视您的反馈，由于我们的工作没有做好，</t>
    </r>
    <r>
      <rPr>
        <sz val="10"/>
        <rFont val="Arial"/>
        <family val="2"/>
      </rPr>
      <t xml:space="preserve">575</t>
    </r>
    <r>
      <rPr>
        <sz val="10"/>
        <rFont val="宋体"/>
        <family val="0"/>
        <charset val="134"/>
      </rPr>
      <t xml:space="preserve">路给您带来不好的乘车体验，实在是抱歉。该车辆回到安河桥北场站后，在日常工作时段内，我们的保洁员已对车内胶印进行了清除作业，您反馈的问题我们已整改完毕。同时我们要求保洁员对</t>
    </r>
    <r>
      <rPr>
        <sz val="10"/>
        <rFont val="Arial"/>
        <family val="2"/>
      </rPr>
      <t xml:space="preserve">575</t>
    </r>
    <r>
      <rPr>
        <sz val="10"/>
        <rFont val="宋体"/>
        <family val="0"/>
        <charset val="134"/>
      </rPr>
      <t xml:space="preserve">路所有运营车辆车内的胶印再次进行细化清理。我们对于运营车辆车内胶印的清除工作是一直在做的，但有时候我们做的还有不尽人意之处，您多多谅解。</t>
    </r>
  </si>
  <si>
    <r>
      <rPr>
        <sz val="10"/>
        <rFont val="宋体"/>
        <family val="0"/>
        <charset val="134"/>
      </rPr>
      <t xml:space="preserve">您好，关于您反映问题的办理情况，鸿运承物业管理中心西苑分中心现对您回复如下：您好，</t>
    </r>
    <r>
      <rPr>
        <sz val="10"/>
        <rFont val="Arial"/>
        <family val="2"/>
      </rPr>
      <t xml:space="preserve">575</t>
    </r>
    <r>
      <rPr>
        <sz val="10"/>
        <rFont val="宋体"/>
        <family val="0"/>
        <charset val="134"/>
      </rPr>
      <t xml:space="preserve">路公交车我们在安河桥北场站进行洗车服务工作，您所述</t>
    </r>
    <r>
      <rPr>
        <sz val="10"/>
        <rFont val="Arial"/>
        <family val="2"/>
      </rPr>
      <t xml:space="preserve">4727566</t>
    </r>
    <r>
      <rPr>
        <sz val="10"/>
        <rFont val="宋体"/>
        <family val="0"/>
        <charset val="134"/>
      </rPr>
      <t xml:space="preserve">号车，车辆运营中车内驾驶室屏蔽门粘贴的</t>
    </r>
    <r>
      <rPr>
        <sz val="10"/>
        <rFont val="Arial"/>
        <family val="2"/>
      </rPr>
      <t xml:space="preserve">96166</t>
    </r>
    <r>
      <rPr>
        <sz val="10"/>
        <rFont val="宋体"/>
        <family val="0"/>
        <charset val="134"/>
      </rPr>
      <t xml:space="preserve">热线标识下方有明显胶印的问题，我们非常重视您的反馈，由于我们的工作没有做好，</t>
    </r>
    <r>
      <rPr>
        <sz val="10"/>
        <rFont val="Arial"/>
        <family val="2"/>
      </rPr>
      <t xml:space="preserve">575</t>
    </r>
    <r>
      <rPr>
        <sz val="10"/>
        <rFont val="宋体"/>
        <family val="0"/>
        <charset val="134"/>
      </rPr>
      <t xml:space="preserve">路给您带来不好的乘车体验，实在是抱歉。该车辆回到安河桥北场站后，在日常工作时段内，我们的保洁员已对车内胶印进行了清除作业，您反馈的问题我们已整改完毕。同时我们要求保洁员对</t>
    </r>
    <r>
      <rPr>
        <sz val="10"/>
        <rFont val="Arial"/>
        <family val="2"/>
      </rPr>
      <t xml:space="preserve">575</t>
    </r>
    <r>
      <rPr>
        <sz val="10"/>
        <rFont val="宋体"/>
        <family val="0"/>
        <charset val="134"/>
      </rPr>
      <t xml:space="preserve">路所有运营车辆车内的胶印再次进行细化清理。我们对于运营车辆车内胶印的清除工作是一直在做的，但有时候我们做的还有不尽人意之处，您多多谅解。我们定期会召开车辆保洁专题会议，开展车辆卫生专项检查，日常工作中我们加大巡检力度，强化制度建设，不断提高管理水平。因您的联系方式保密，我们未能对您进行电话回复。我们分中心及场站班组长再次与</t>
    </r>
    <r>
      <rPr>
        <sz val="10"/>
        <rFont val="Arial"/>
        <family val="2"/>
      </rPr>
      <t xml:space="preserve">575</t>
    </r>
    <r>
      <rPr>
        <sz val="10"/>
        <rFont val="宋体"/>
        <family val="0"/>
        <charset val="134"/>
      </rPr>
      <t xml:space="preserve">路的保洁人员进行了沟通，日常工作中我们要把清洁质量做的更加细致，同时加强保洁员清洁技能的培训，熟练掌握清洁方法，确保给您带来一个干净、整洁的出行环境。欢迎您随时对我们的工作进行监督，感谢您提出宝贵意见，给您的出行带来的不便我们和您说声抱歉，谢谢您的支持与谅解。</t>
    </r>
  </si>
  <si>
    <t xml:space="preserve">2026-01-18 11:00:22</t>
  </si>
  <si>
    <r>
      <rPr>
        <sz val="11"/>
        <color rgb="FF000000"/>
        <rFont val="宋体"/>
        <family val="0"/>
        <charset val="134"/>
      </rPr>
      <t xml:space="preserve">七有五性</t>
    </r>
    <r>
      <rPr>
        <sz val="11"/>
        <color rgb="FF000000"/>
        <rFont val="宋体"/>
        <family val="0"/>
      </rPr>
      <t xml:space="preserve">,</t>
    </r>
    <r>
      <rPr>
        <sz val="11"/>
        <color rgb="FF000000"/>
        <rFont val="宋体"/>
        <family val="0"/>
        <charset val="134"/>
      </rPr>
      <t xml:space="preserve">多样性、宜居性</t>
    </r>
  </si>
  <si>
    <t xml:space="preserve">车辆卫生问题
（驾驶舱胶印清理）</t>
  </si>
  <si>
    <r>
      <rPr>
        <sz val="10"/>
        <rFont val="宋体"/>
        <family val="0"/>
        <charset val="134"/>
      </rPr>
      <t xml:space="preserve">热线</t>
    </r>
    <r>
      <rPr>
        <sz val="10"/>
        <rFont val="Arial"/>
        <family val="2"/>
      </rPr>
      <t xml:space="preserve">-260119-017520-2</t>
    </r>
    <r>
      <rPr>
        <sz val="10"/>
        <rFont val="宋体"/>
        <family val="0"/>
        <charset val="134"/>
      </rPr>
      <t xml:space="preserve">（</t>
    </r>
    <r>
      <rPr>
        <sz val="10"/>
        <rFont val="Arial"/>
        <family val="2"/>
      </rPr>
      <t xml:space="preserve">1</t>
    </r>
    <r>
      <rPr>
        <sz val="10"/>
        <rFont val="宋体"/>
        <family val="0"/>
        <charset val="134"/>
      </rPr>
      <t xml:space="preserve">个附件）</t>
    </r>
  </si>
  <si>
    <t xml:space="preserve">2026-01-19 14:21:34</t>
  </si>
  <si>
    <t xml:space="preserve">2026-01-19 14:30:49</t>
  </si>
  <si>
    <t xml:space="preserve">2026-01-19 14:36:31</t>
  </si>
  <si>
    <r>
      <rPr>
        <sz val="10"/>
        <rFont val="宋体"/>
        <family val="0"/>
        <charset val="134"/>
      </rPr>
      <t xml:space="preserve">市民投诉，自己投诉</t>
    </r>
    <r>
      <rPr>
        <sz val="10"/>
        <rFont val="Arial"/>
        <family val="2"/>
      </rPr>
      <t xml:space="preserve">142</t>
    </r>
    <r>
      <rPr>
        <sz val="10"/>
        <rFont val="宋体"/>
        <family val="0"/>
        <charset val="134"/>
      </rPr>
      <t xml:space="preserve">路公交车，车牌尾号：</t>
    </r>
    <r>
      <rPr>
        <sz val="10"/>
        <rFont val="Arial"/>
        <family val="2"/>
      </rPr>
      <t xml:space="preserve">6275F</t>
    </r>
    <r>
      <rPr>
        <sz val="10"/>
        <rFont val="宋体"/>
        <family val="0"/>
        <charset val="134"/>
      </rPr>
      <t xml:space="preserve">，公交车开的极其慢，一路上</t>
    </r>
    <r>
      <rPr>
        <sz val="10"/>
        <rFont val="Arial"/>
        <family val="2"/>
      </rPr>
      <t xml:space="preserve">10</t>
    </r>
    <r>
      <rPr>
        <sz val="10"/>
        <rFont val="宋体"/>
        <family val="0"/>
        <charset val="134"/>
      </rPr>
      <t xml:space="preserve">多迈速度，错过了好几个红绿灯，</t>
    </r>
    <r>
      <rPr>
        <sz val="10"/>
        <rFont val="Arial"/>
        <family val="2"/>
      </rPr>
      <t xml:space="preserve">17:35</t>
    </r>
    <r>
      <rPr>
        <sz val="10"/>
        <rFont val="宋体"/>
        <family val="0"/>
        <charset val="134"/>
      </rPr>
      <t xml:space="preserve">分进入北京西站的时候一辆出租车在下乘客，乘客走了出租车不走，该公交车也不按喇叭，就在那等着，车厢非常脏，行李架特别脏，</t>
    </r>
    <r>
      <rPr>
        <sz val="10"/>
        <rFont val="Arial"/>
        <family val="2"/>
      </rPr>
      <t xml:space="preserve">142</t>
    </r>
    <r>
      <rPr>
        <sz val="10"/>
        <rFont val="宋体"/>
        <family val="0"/>
        <charset val="134"/>
      </rPr>
      <t xml:space="preserve">路公交车之前一位姓周的主管，他让外包公司（姓穆</t>
    </r>
    <r>
      <rPr>
        <sz val="10"/>
        <rFont val="Arial"/>
        <family val="2"/>
      </rPr>
      <t xml:space="preserve">)</t>
    </r>
    <r>
      <rPr>
        <sz val="10"/>
        <rFont val="宋体"/>
        <family val="0"/>
        <charset val="134"/>
      </rPr>
      <t xml:space="preserve">的人联系自己，还命令自己，说有问题直接联系我就行，自己不认可，因为天黑自己近视，自己看的不是特别清楚，自己当时准确告诉了具体几点几分进站，车牌号百分之八十的准确，公交集团在已经调取车辆信息的情况下，给自己打电话故意涮自己，之前还有个保洁的事情，保洁公司的人已经联系自己，说已经知道具体哪辆车了，确实是脏，保洁公司都已经通过他们公司都已经知道这个车牌号了，结果公交集团还在刁难自己，手机号：</t>
    </r>
    <r>
      <rPr>
        <sz val="10"/>
        <rFont val="Arial"/>
        <family val="2"/>
      </rPr>
      <t xml:space="preserve">17801267323</t>
    </r>
    <r>
      <rPr>
        <sz val="10"/>
        <rFont val="宋体"/>
        <family val="0"/>
        <charset val="134"/>
      </rPr>
      <t xml:space="preserve">，这个电话联系自己，故意刁难自己，故意涮自己，让自己在回忆一下，说没找到这辆车，认为公交集团没有认真的去核实问题，故意刁难自己，第一次自己就算了，今天（</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19</t>
    </r>
    <r>
      <rPr>
        <sz val="10"/>
        <rFont val="宋体"/>
        <family val="0"/>
        <charset val="134"/>
      </rPr>
      <t xml:space="preserve">日）又给自己打电话了，又说了一大串，给自己念了一堆投诉单号，问自己具体是哪个项目，还在刁难自己，跟自己说他们查了，自己说错了，自己下车的地方是一个站，进站的时候出租车在那儿没开走，那个是长春街站，在没问自己的情况下，自己去查的，等于事实没弄清楚又灰头土脸的情况下，又给自己打了第二个电话，认为还是没有认真的查询他们的问题，有一种跟自己比他要赢，赢不了就涮你，不然就把这趟水搅黄，模棱两可说自己让他们司机开快车，自己根本没有要求司机开快车，自己说了两点问题，第一个在路上车速十多迈，全程的公交车都超过此车，自己认为此公交车开的过于慢了，进站的时候一辆出租车进站接完乘客的情况下，出租车在停留不走，司机没按喇叭也没闪灯，等了一分钟，认为不应该，市民称在</t>
    </r>
    <r>
      <rPr>
        <sz val="10"/>
        <rFont val="Arial"/>
        <family val="2"/>
      </rPr>
      <t xml:space="preserve">9-10</t>
    </r>
    <r>
      <rPr>
        <sz val="10"/>
        <rFont val="宋体"/>
        <family val="0"/>
        <charset val="134"/>
      </rPr>
      <t xml:space="preserve">月份的时候，有一个</t>
    </r>
    <r>
      <rPr>
        <sz val="10"/>
        <rFont val="Arial"/>
        <family val="2"/>
      </rPr>
      <t xml:space="preserve">17810717753</t>
    </r>
    <r>
      <rPr>
        <sz val="10"/>
        <rFont val="宋体"/>
        <family val="0"/>
        <charset val="134"/>
      </rPr>
      <t xml:space="preserve">，姓周的一位女士，打电话跟自己吵架，好像是服务，但是具体是哪方面记不清了，所有自己对</t>
    </r>
    <r>
      <rPr>
        <sz val="10"/>
        <rFont val="Arial"/>
        <family val="2"/>
      </rPr>
      <t xml:space="preserve">142</t>
    </r>
    <r>
      <rPr>
        <sz val="10"/>
        <rFont val="宋体"/>
        <family val="0"/>
        <charset val="134"/>
      </rPr>
      <t xml:space="preserve">路公交车整体的印象都不好，来电投诉</t>
    </r>
    <r>
      <rPr>
        <sz val="10"/>
        <rFont val="Arial"/>
        <family val="2"/>
      </rPr>
      <t xml:space="preserve">142</t>
    </r>
    <r>
      <rPr>
        <sz val="10"/>
        <rFont val="宋体"/>
        <family val="0"/>
        <charset val="134"/>
      </rPr>
      <t xml:space="preserve">路公交车问题。答复不满</t>
    </r>
  </si>
  <si>
    <t xml:space="preserve">2026-01-26 23:59:59</t>
  </si>
  <si>
    <t xml:space="preserve">2026-01-21</t>
  </si>
  <si>
    <t xml:space="preserve">2026-01-24 08:59:59</t>
  </si>
  <si>
    <r>
      <rPr>
        <sz val="10"/>
        <rFont val="宋体"/>
        <family val="0"/>
        <charset val="134"/>
      </rPr>
      <t xml:space="preserve">我分中心已于</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20</t>
    </r>
    <r>
      <rPr>
        <sz val="10"/>
        <rFont val="宋体"/>
        <family val="0"/>
        <charset val="134"/>
      </rPr>
      <t xml:space="preserve">日下午</t>
    </r>
    <r>
      <rPr>
        <sz val="10"/>
        <rFont val="Arial"/>
        <family val="2"/>
      </rPr>
      <t xml:space="preserve">16</t>
    </r>
    <r>
      <rPr>
        <sz val="10"/>
        <rFont val="宋体"/>
        <family val="0"/>
        <charset val="134"/>
      </rPr>
      <t xml:space="preserve">点</t>
    </r>
    <r>
      <rPr>
        <sz val="10"/>
        <rFont val="Arial"/>
        <family val="2"/>
      </rPr>
      <t xml:space="preserve">07</t>
    </r>
    <r>
      <rPr>
        <sz val="10"/>
        <rFont val="宋体"/>
        <family val="0"/>
        <charset val="134"/>
      </rPr>
      <t xml:space="preserve">分对您进行电话回复。办理人：赵爱杰；部门：鸿运承物业管理中心西客站分中心；职务；物管员。审核人：郑楠；部门：鸿运承物业管理中心物管行政部；职务：物管员。</t>
    </r>
  </si>
  <si>
    <r>
      <rPr>
        <sz val="10"/>
        <rFont val="宋体"/>
        <family val="0"/>
        <charset val="134"/>
      </rPr>
      <t xml:space="preserve">张女士您好，</t>
    </r>
    <r>
      <rPr>
        <sz val="10"/>
        <rFont val="Arial"/>
        <family val="2"/>
      </rPr>
      <t xml:space="preserve">142</t>
    </r>
    <r>
      <rPr>
        <sz val="10"/>
        <rFont val="宋体"/>
        <family val="0"/>
        <charset val="134"/>
      </rPr>
      <t xml:space="preserve">路公交车我们在丽泽桥北场站进行洗车服务工作，您所述</t>
    </r>
    <r>
      <rPr>
        <sz val="10"/>
        <rFont val="Arial"/>
        <family val="2"/>
      </rPr>
      <t xml:space="preserve">6275F</t>
    </r>
    <r>
      <rPr>
        <sz val="10"/>
        <rFont val="宋体"/>
        <family val="0"/>
        <charset val="134"/>
      </rPr>
      <t xml:space="preserve">号车，车辆运营中车厢非常脏，行李架特别脏的问题我们非常重视您的反馈。经核查，</t>
    </r>
    <r>
      <rPr>
        <sz val="10"/>
        <rFont val="Arial"/>
        <family val="2"/>
      </rPr>
      <t xml:space="preserve">142</t>
    </r>
    <r>
      <rPr>
        <sz val="10"/>
        <rFont val="宋体"/>
        <family val="0"/>
        <charset val="134"/>
      </rPr>
      <t xml:space="preserve">路无您所反馈的车辆。</t>
    </r>
    <r>
      <rPr>
        <sz val="10"/>
        <rFont val="Arial"/>
        <family val="2"/>
      </rPr>
      <t xml:space="preserve">1</t>
    </r>
    <r>
      <rPr>
        <sz val="10"/>
        <rFont val="宋体"/>
        <family val="0"/>
        <charset val="134"/>
      </rPr>
      <t xml:space="preserve">月</t>
    </r>
    <r>
      <rPr>
        <sz val="10"/>
        <rFont val="Arial"/>
        <family val="2"/>
      </rPr>
      <t xml:space="preserve">16</t>
    </r>
    <r>
      <rPr>
        <sz val="10"/>
        <rFont val="宋体"/>
        <family val="0"/>
        <charset val="134"/>
      </rPr>
      <t xml:space="preserve">日我们与您进行了电话沟通，您说诉求中提及的车号确实有误。我们与车队进行了及时的沟通，经核查，您所反馈的问题车辆应为京</t>
    </r>
    <r>
      <rPr>
        <sz val="10"/>
        <rFont val="Arial"/>
        <family val="2"/>
      </rPr>
      <t xml:space="preserve">A27627F</t>
    </r>
    <r>
      <rPr>
        <sz val="10"/>
        <rFont val="宋体"/>
        <family val="0"/>
        <charset val="134"/>
      </rPr>
      <t xml:space="preserve">号车。由于我们的工作没有做好，</t>
    </r>
    <r>
      <rPr>
        <sz val="10"/>
        <rFont val="Arial"/>
        <family val="2"/>
      </rPr>
      <t xml:space="preserve">142</t>
    </r>
    <r>
      <rPr>
        <sz val="10"/>
        <rFont val="宋体"/>
        <family val="0"/>
        <charset val="134"/>
      </rPr>
      <t xml:space="preserve">路给您带来不好的乘车体验，实在是抱歉，张女士。该车辆回到丽泽桥北场站后，在日常工作时段内，我们的保洁员已对该车的车内卫生进行了全面的清理，确保我们的出场车辆卫生符合企业标准。您反馈的问题</t>
    </r>
    <r>
      <rPr>
        <sz val="10"/>
        <rFont val="Arial"/>
        <family val="2"/>
      </rPr>
      <t xml:space="preserve">1</t>
    </r>
    <r>
      <rPr>
        <sz val="10"/>
        <rFont val="宋体"/>
        <family val="0"/>
        <charset val="134"/>
      </rPr>
      <t xml:space="preserve">月</t>
    </r>
    <r>
      <rPr>
        <sz val="10"/>
        <rFont val="Arial"/>
        <family val="2"/>
      </rPr>
      <t xml:space="preserve">16</t>
    </r>
    <r>
      <rPr>
        <sz val="10"/>
        <rFont val="宋体"/>
        <family val="0"/>
        <charset val="134"/>
      </rPr>
      <t xml:space="preserve">日我们已整改完毕，同时我们要求保洁员再次对</t>
    </r>
    <r>
      <rPr>
        <sz val="10"/>
        <rFont val="Arial"/>
        <family val="2"/>
      </rPr>
      <t xml:space="preserve">142</t>
    </r>
    <r>
      <rPr>
        <sz val="10"/>
        <rFont val="宋体"/>
        <family val="0"/>
        <charset val="134"/>
      </rPr>
      <t xml:space="preserve">路所有运营车辆的卫生再次进行细化清理。我们对于运营车辆车内卫生的清洁工作是一直在做的，也从未停止，已经形成了长效的清洁机制，但有时候卫生清洁工作我们做的还有不尽人意之处，您多多谅解。关于物业穆性工作人员前期回复您时的态度问题，我和您说一声对不起，抱歉张女士，我们对当事人进行了批评与教育，后续我们会再次加强工作人员服务意识的教育，杜绝此类问题再次发生。您所述其他工作人员非物业工作人员、非外协服务公司工作人员，此人与物业无关。</t>
    </r>
  </si>
  <si>
    <r>
      <rPr>
        <sz val="10"/>
        <rFont val="宋体"/>
        <family val="0"/>
        <charset val="134"/>
      </rPr>
      <t xml:space="preserve">我们分中心及场站班组长再次与</t>
    </r>
    <r>
      <rPr>
        <sz val="10"/>
        <rFont val="Arial"/>
        <family val="2"/>
      </rPr>
      <t xml:space="preserve">142</t>
    </r>
    <r>
      <rPr>
        <sz val="10"/>
        <rFont val="宋体"/>
        <family val="0"/>
        <charset val="134"/>
      </rPr>
      <t xml:space="preserve">路的保洁人员进行了沟通，日常工作中我们要把清洁质量做的更加细致，同时加强保洁员清洁技能的培训，熟练掌握清洁方法，密切关注日常清洁质量的维护与保持，确保给您带来一个干净、整洁的出行环境。</t>
    </r>
  </si>
  <si>
    <r>
      <rPr>
        <sz val="10"/>
        <rFont val="宋体"/>
        <family val="0"/>
        <charset val="134"/>
      </rPr>
      <t xml:space="preserve">您好，关于您反映问题的办理情况，鸿运承物业管理中心西客站分中心现对您回复如下：张女士您好，</t>
    </r>
    <r>
      <rPr>
        <sz val="10"/>
        <rFont val="Arial"/>
        <family val="2"/>
      </rPr>
      <t xml:space="preserve">142</t>
    </r>
    <r>
      <rPr>
        <sz val="10"/>
        <rFont val="宋体"/>
        <family val="0"/>
        <charset val="134"/>
      </rPr>
      <t xml:space="preserve">路公交车我们在丽泽桥北场站进行洗车服务工作，您所述</t>
    </r>
    <r>
      <rPr>
        <sz val="10"/>
        <rFont val="Arial"/>
        <family val="2"/>
      </rPr>
      <t xml:space="preserve">6275F</t>
    </r>
    <r>
      <rPr>
        <sz val="10"/>
        <rFont val="宋体"/>
        <family val="0"/>
        <charset val="134"/>
      </rPr>
      <t xml:space="preserve">号车，车辆运营中车厢非常脏，行李架特别脏的问题我们非常重视您的反馈。经核查，</t>
    </r>
    <r>
      <rPr>
        <sz val="10"/>
        <rFont val="Arial"/>
        <family val="2"/>
      </rPr>
      <t xml:space="preserve">142</t>
    </r>
    <r>
      <rPr>
        <sz val="10"/>
        <rFont val="宋体"/>
        <family val="0"/>
        <charset val="134"/>
      </rPr>
      <t xml:space="preserve">路无您所反馈的车辆。</t>
    </r>
    <r>
      <rPr>
        <sz val="10"/>
        <rFont val="Arial"/>
        <family val="2"/>
      </rPr>
      <t xml:space="preserve">1</t>
    </r>
    <r>
      <rPr>
        <sz val="10"/>
        <rFont val="宋体"/>
        <family val="0"/>
        <charset val="134"/>
      </rPr>
      <t xml:space="preserve">月</t>
    </r>
    <r>
      <rPr>
        <sz val="10"/>
        <rFont val="Arial"/>
        <family val="2"/>
      </rPr>
      <t xml:space="preserve">16</t>
    </r>
    <r>
      <rPr>
        <sz val="10"/>
        <rFont val="宋体"/>
        <family val="0"/>
        <charset val="134"/>
      </rPr>
      <t xml:space="preserve">日我们与您进行了电话沟通，您说诉求中提及的车号确实有误。我们与车队进行了及时的沟通，经核查，您所反馈的问题车辆应为京</t>
    </r>
    <r>
      <rPr>
        <sz val="10"/>
        <rFont val="Arial"/>
        <family val="2"/>
      </rPr>
      <t xml:space="preserve">A27627F</t>
    </r>
    <r>
      <rPr>
        <sz val="10"/>
        <rFont val="宋体"/>
        <family val="0"/>
        <charset val="134"/>
      </rPr>
      <t xml:space="preserve">号车。由于我们的工作没有做好，</t>
    </r>
    <r>
      <rPr>
        <sz val="10"/>
        <rFont val="Arial"/>
        <family val="2"/>
      </rPr>
      <t xml:space="preserve">142</t>
    </r>
    <r>
      <rPr>
        <sz val="10"/>
        <rFont val="宋体"/>
        <family val="0"/>
        <charset val="134"/>
      </rPr>
      <t xml:space="preserve">路给您带来不好的乘车体验，实在是抱歉，张女士。该车辆回到丽泽桥北场站后，在日常工作时段内，我们的保洁员已对该车的车内卫生进行了全面的清理，确保我们的出场车辆卫生符合企业标准。您反馈的问题</t>
    </r>
    <r>
      <rPr>
        <sz val="10"/>
        <rFont val="Arial"/>
        <family val="2"/>
      </rPr>
      <t xml:space="preserve">1</t>
    </r>
    <r>
      <rPr>
        <sz val="10"/>
        <rFont val="宋体"/>
        <family val="0"/>
        <charset val="134"/>
      </rPr>
      <t xml:space="preserve">月</t>
    </r>
    <r>
      <rPr>
        <sz val="10"/>
        <rFont val="Arial"/>
        <family val="2"/>
      </rPr>
      <t xml:space="preserve">16</t>
    </r>
    <r>
      <rPr>
        <sz val="10"/>
        <rFont val="宋体"/>
        <family val="0"/>
        <charset val="134"/>
      </rPr>
      <t xml:space="preserve">日我们已整改完毕，同时我们要求保洁员再次对</t>
    </r>
    <r>
      <rPr>
        <sz val="10"/>
        <rFont val="Arial"/>
        <family val="2"/>
      </rPr>
      <t xml:space="preserve">142</t>
    </r>
    <r>
      <rPr>
        <sz val="10"/>
        <rFont val="宋体"/>
        <family val="0"/>
        <charset val="134"/>
      </rPr>
      <t xml:space="preserve">路所有运营车辆的卫生再次进行细化清理。我们对于运营车辆车内卫生的清洁工作是一直在做的，也从未停止，已经形成了长效的清洁机制，但有时候卫生清洁工作我们做的还有不尽人意之处，您多多谅解。关于物业穆性工作人员前期回复您时的态度问题，我和您说一声对不起，抱歉张女士，我们对当事人进行了批评与教育，后续我们会再次加强工作人员服务意识的教育，杜绝此类问题再次发生。您所述其他工作人员非物业工作人员、非外协服务公司工作人员，此人与物业无关。我们定期会召开车辆保洁专题会议，开展车辆卫生专项检查，日常工作中我们加大巡检力度，强化制度建设，不断提高管理水平。我分中心已于</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20</t>
    </r>
    <r>
      <rPr>
        <sz val="10"/>
        <rFont val="宋体"/>
        <family val="0"/>
        <charset val="134"/>
      </rPr>
      <t xml:space="preserve">日下午</t>
    </r>
    <r>
      <rPr>
        <sz val="10"/>
        <rFont val="Arial"/>
        <family val="2"/>
      </rPr>
      <t xml:space="preserve">16</t>
    </r>
    <r>
      <rPr>
        <sz val="10"/>
        <rFont val="宋体"/>
        <family val="0"/>
        <charset val="134"/>
      </rPr>
      <t xml:space="preserve">点</t>
    </r>
    <r>
      <rPr>
        <sz val="10"/>
        <rFont val="Arial"/>
        <family val="2"/>
      </rPr>
      <t xml:space="preserve">07</t>
    </r>
    <r>
      <rPr>
        <sz val="10"/>
        <rFont val="宋体"/>
        <family val="0"/>
        <charset val="134"/>
      </rPr>
      <t xml:space="preserve">分对您进行电话回复。我们分中心及场站班组长再次与</t>
    </r>
    <r>
      <rPr>
        <sz val="10"/>
        <rFont val="Arial"/>
        <family val="2"/>
      </rPr>
      <t xml:space="preserve">142</t>
    </r>
    <r>
      <rPr>
        <sz val="10"/>
        <rFont val="宋体"/>
        <family val="0"/>
        <charset val="134"/>
      </rPr>
      <t xml:space="preserve">路的保洁人员进行了沟通，日常工作中我们要把清洁质量做的更加细致，同时加强保洁员清洁技能的培训，熟练掌握清洁方法，密切关注日常清洁质量的维护与保持，确保给您带来一个干净、整洁的出行环境。欢迎您随时对我们的工作进行监督，感谢您提出宝贵意见，给您的出行带来的不便我们和您说声抱歉，谢谢您的支持与谅解。</t>
    </r>
  </si>
  <si>
    <t xml:space="preserve">2026-01-19 10:34:27</t>
  </si>
  <si>
    <r>
      <rPr>
        <sz val="11"/>
        <color rgb="FF000000"/>
        <rFont val="宋体"/>
        <family val="0"/>
      </rPr>
      <t xml:space="preserve">2</t>
    </r>
    <r>
      <rPr>
        <sz val="11"/>
        <color rgb="FF000000"/>
        <rFont val="宋体"/>
        <family val="0"/>
        <charset val="134"/>
      </rPr>
      <t xml:space="preserve">月</t>
    </r>
  </si>
  <si>
    <r>
      <rPr>
        <sz val="10"/>
        <rFont val="宋体"/>
        <family val="0"/>
        <charset val="134"/>
      </rPr>
      <t xml:space="preserve">热线</t>
    </r>
    <r>
      <rPr>
        <sz val="10"/>
        <rFont val="Arial"/>
        <family val="2"/>
      </rPr>
      <t xml:space="preserve">-260120-020085</t>
    </r>
    <r>
      <rPr>
        <sz val="10"/>
        <rFont val="宋体"/>
        <family val="0"/>
        <charset val="134"/>
      </rPr>
      <t xml:space="preserve">（</t>
    </r>
    <r>
      <rPr>
        <sz val="10"/>
        <rFont val="Arial"/>
        <family val="2"/>
      </rPr>
      <t xml:space="preserve">2</t>
    </r>
    <r>
      <rPr>
        <sz val="10"/>
        <rFont val="宋体"/>
        <family val="0"/>
        <charset val="134"/>
      </rPr>
      <t xml:space="preserve">个附件）</t>
    </r>
  </si>
  <si>
    <t xml:space="preserve">2026-01-20 10:52:02</t>
  </si>
  <si>
    <t xml:space="preserve">2026-01-20 11:17:33</t>
  </si>
  <si>
    <t xml:space="preserve">2026-01-20 13:29:22</t>
  </si>
  <si>
    <t xml:space="preserve">谢女士</t>
  </si>
  <si>
    <r>
      <rPr>
        <sz val="10"/>
        <rFont val="宋体"/>
        <family val="0"/>
        <charset val="134"/>
      </rPr>
      <t xml:space="preserve">手机</t>
    </r>
    <r>
      <rPr>
        <sz val="10"/>
        <rFont val="Arial"/>
        <family val="2"/>
      </rPr>
      <t xml:space="preserve">,13521707682;</t>
    </r>
  </si>
  <si>
    <r>
      <rPr>
        <sz val="10"/>
        <rFont val="宋体"/>
        <family val="0"/>
        <charset val="134"/>
      </rPr>
      <t xml:space="preserve">市民反映，自己是公交集团快</t>
    </r>
    <r>
      <rPr>
        <sz val="10"/>
        <rFont val="Arial"/>
        <family val="2"/>
      </rPr>
      <t xml:space="preserve">3</t>
    </r>
    <r>
      <rPr>
        <sz val="10"/>
        <rFont val="宋体"/>
        <family val="0"/>
        <charset val="134"/>
      </rPr>
      <t xml:space="preserve">路的员工，自己之前的员工卡消磁了，补办后自己在宏福苑食堂充值了</t>
    </r>
    <r>
      <rPr>
        <sz val="10"/>
        <rFont val="Arial"/>
        <family val="2"/>
      </rPr>
      <t xml:space="preserve">100</t>
    </r>
    <r>
      <rPr>
        <sz val="10"/>
        <rFont val="宋体"/>
        <family val="0"/>
        <charset val="134"/>
      </rPr>
      <t xml:space="preserve">元，但</t>
    </r>
    <r>
      <rPr>
        <sz val="10"/>
        <rFont val="Arial"/>
        <family val="2"/>
      </rPr>
      <t xml:space="preserve">100</t>
    </r>
    <r>
      <rPr>
        <sz val="10"/>
        <rFont val="宋体"/>
        <family val="0"/>
        <charset val="134"/>
      </rPr>
      <t xml:space="preserve">元没有到账，公交集团说可能是充值到之前消磁的卡片里面了，自己不认可，来电反映公交集团员工卡充钱未到账问题。</t>
    </r>
  </si>
  <si>
    <t xml:space="preserve">科技信息部（数据中心）</t>
  </si>
  <si>
    <t xml:space="preserve">系统问题</t>
  </si>
  <si>
    <t xml:space="preserve">刷卡机具系统问题</t>
  </si>
  <si>
    <t xml:space="preserve">信息管理部</t>
  </si>
  <si>
    <t xml:space="preserve">2026-01-27 23:59:59</t>
  </si>
  <si>
    <t xml:space="preserve">2026-01-25 08:59:59</t>
  </si>
  <si>
    <t xml:space="preserve">接到投诉后，信息专业已派专人对市民诉求内容进行核实，情况不属实。</t>
  </si>
  <si>
    <r>
      <rPr>
        <sz val="10"/>
        <rFont val="宋体"/>
        <family val="0"/>
        <charset val="134"/>
      </rPr>
      <t xml:space="preserve">我部门于</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20</t>
    </r>
    <r>
      <rPr>
        <sz val="10"/>
        <rFont val="宋体"/>
        <family val="0"/>
        <charset val="134"/>
      </rPr>
      <t xml:space="preserve">日下午</t>
    </r>
    <r>
      <rPr>
        <sz val="10"/>
        <rFont val="Arial"/>
        <family val="2"/>
      </rPr>
      <t xml:space="preserve">14:30</t>
    </r>
    <r>
      <rPr>
        <sz val="10"/>
        <rFont val="宋体"/>
        <family val="0"/>
        <charset val="134"/>
      </rPr>
      <t xml:space="preserve">分对市民进行电话回复。办理人：蔡皓然；部门：鸿运承物业管理中心信息管理部；职务：一般管理，审核人：陈剑雄；部门：鸿运承物业管理中心信息管理部；职务：信息部部长。</t>
    </r>
  </si>
  <si>
    <r>
      <rPr>
        <sz val="10"/>
        <rFont val="宋体"/>
        <family val="0"/>
        <charset val="134"/>
      </rPr>
      <t xml:space="preserve">市民所述智慧食堂</t>
    </r>
    <r>
      <rPr>
        <sz val="10"/>
        <rFont val="Arial"/>
        <family val="2"/>
      </rPr>
      <t xml:space="preserve">APP</t>
    </r>
    <r>
      <rPr>
        <sz val="10"/>
        <rFont val="宋体"/>
        <family val="0"/>
        <charset val="134"/>
      </rPr>
      <t xml:space="preserve">线上充值款不到账问题，根据系统后台记录，其申请充值款日期为</t>
    </r>
    <r>
      <rPr>
        <sz val="10"/>
        <rFont val="Arial"/>
        <family val="2"/>
      </rPr>
      <t xml:space="preserve">2025</t>
    </r>
    <r>
      <rPr>
        <sz val="10"/>
        <rFont val="宋体"/>
        <family val="0"/>
        <charset val="134"/>
      </rPr>
      <t xml:space="preserve">年</t>
    </r>
    <r>
      <rPr>
        <sz val="10"/>
        <rFont val="Arial"/>
        <family val="2"/>
      </rPr>
      <t xml:space="preserve">10</t>
    </r>
    <r>
      <rPr>
        <sz val="10"/>
        <rFont val="宋体"/>
        <family val="0"/>
        <charset val="134"/>
      </rPr>
      <t xml:space="preserve">月</t>
    </r>
    <r>
      <rPr>
        <sz val="10"/>
        <rFont val="Arial"/>
        <family val="2"/>
      </rPr>
      <t xml:space="preserve">8</t>
    </r>
    <r>
      <rPr>
        <sz val="10"/>
        <rFont val="宋体"/>
        <family val="0"/>
        <charset val="134"/>
      </rPr>
      <t xml:space="preserve">日</t>
    </r>
    <r>
      <rPr>
        <sz val="10"/>
        <rFont val="Arial"/>
        <family val="2"/>
      </rPr>
      <t xml:space="preserve">7</t>
    </r>
    <r>
      <rPr>
        <sz val="10"/>
        <rFont val="宋体"/>
        <family val="0"/>
        <charset val="134"/>
      </rPr>
      <t xml:space="preserve">时</t>
    </r>
    <r>
      <rPr>
        <sz val="10"/>
        <rFont val="Arial"/>
        <family val="2"/>
      </rPr>
      <t xml:space="preserve">41</t>
    </r>
    <r>
      <rPr>
        <sz val="10"/>
        <rFont val="宋体"/>
        <family val="0"/>
        <charset val="134"/>
      </rPr>
      <t xml:space="preserve">分，申请充值款当时就已充值到个人账户里且后期有刷卡消费记录。</t>
    </r>
  </si>
  <si>
    <t xml:space="preserve">加大宣传力度，向各分公司及外协就餐人员进行解释。</t>
  </si>
  <si>
    <t xml:space="preserve">对于就餐人员就餐问题加强关注，及时处置。</t>
  </si>
  <si>
    <t xml:space="preserve">2026-01-20 10:48:54</t>
  </si>
  <si>
    <t xml:space="preserve">1050014</t>
  </si>
  <si>
    <t xml:space="preserve">公交卡</t>
  </si>
  <si>
    <t xml:space="preserve">智慧食堂
（充值退费）</t>
  </si>
  <si>
    <r>
      <rPr>
        <sz val="10"/>
        <rFont val="宋体"/>
        <family val="0"/>
        <charset val="134"/>
      </rPr>
      <t xml:space="preserve">热线</t>
    </r>
    <r>
      <rPr>
        <sz val="10"/>
        <rFont val="Arial"/>
        <family val="2"/>
      </rPr>
      <t xml:space="preserve">-260120-067472-7</t>
    </r>
    <r>
      <rPr>
        <sz val="10"/>
        <rFont val="宋体"/>
        <family val="0"/>
        <charset val="134"/>
      </rPr>
      <t xml:space="preserve">（</t>
    </r>
    <r>
      <rPr>
        <sz val="10"/>
        <rFont val="Arial"/>
        <family val="2"/>
      </rPr>
      <t xml:space="preserve">1</t>
    </r>
    <r>
      <rPr>
        <sz val="10"/>
        <rFont val="宋体"/>
        <family val="0"/>
        <charset val="134"/>
      </rPr>
      <t xml:space="preserve">个附件）</t>
    </r>
  </si>
  <si>
    <t xml:space="preserve">2026-01-20 19:18:43</t>
  </si>
  <si>
    <t xml:space="preserve">2026-01-20 19:25:18</t>
  </si>
  <si>
    <t xml:space="preserve">2026-01-20 22:16:14</t>
  </si>
  <si>
    <r>
      <rPr>
        <sz val="10"/>
        <rFont val="宋体"/>
        <family val="0"/>
        <charset val="134"/>
      </rPr>
      <t xml:space="preserve">手机</t>
    </r>
    <r>
      <rPr>
        <sz val="10"/>
        <rFont val="Arial"/>
        <family val="2"/>
      </rPr>
      <t xml:space="preserve">,13810664596;</t>
    </r>
  </si>
  <si>
    <r>
      <rPr>
        <sz val="10"/>
        <rFont val="宋体"/>
        <family val="0"/>
        <charset val="134"/>
      </rPr>
      <t xml:space="preserve">市民反映，自己每天路过</t>
    </r>
    <r>
      <rPr>
        <sz val="10"/>
        <rFont val="Arial"/>
        <family val="2"/>
      </rPr>
      <t xml:space="preserve">4</t>
    </r>
    <r>
      <rPr>
        <sz val="10"/>
        <rFont val="宋体"/>
        <family val="0"/>
        <charset val="134"/>
      </rPr>
      <t xml:space="preserve">号线地铁动物园站出来之后的公交车枢纽站，都可以看到枢纽站的工作人员以及司机在那里抽烟吐痰，聊天骂脏话，形象很不好，来电反映枢纽站工作人员的问题。电车客四客一鸿运承安服基建</t>
    </r>
  </si>
  <si>
    <t xml:space="preserve">场站吸烟问题</t>
  </si>
  <si>
    <t xml:space="preserve">2026-01-22</t>
  </si>
  <si>
    <r>
      <rPr>
        <sz val="10"/>
        <rFont val="宋体"/>
        <family val="0"/>
        <charset val="134"/>
      </rPr>
      <t xml:space="preserve">分中心已经于</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22</t>
    </r>
    <r>
      <rPr>
        <sz val="10"/>
        <rFont val="宋体"/>
        <family val="0"/>
        <charset val="134"/>
      </rPr>
      <t xml:space="preserve">日，将处理结果告知了市民，办理人：杜伟，部门</t>
    </r>
    <r>
      <rPr>
        <sz val="10"/>
        <rFont val="Arial"/>
        <family val="2"/>
      </rPr>
      <t xml:space="preserve">:</t>
    </r>
    <r>
      <rPr>
        <sz val="10"/>
        <rFont val="宋体"/>
        <family val="0"/>
        <charset val="134"/>
      </rPr>
      <t xml:space="preserve">动物园分中心，职务：物管副主任。审核人：侯旭，物业管理中心机关，物管行政部，科员。</t>
    </r>
    <r>
      <rPr>
        <sz val="10"/>
        <rFont val="Arial"/>
        <family val="2"/>
      </rPr>
      <t xml:space="preserve">
</t>
    </r>
  </si>
  <si>
    <t xml:space="preserve">经核实，市民描述的运营人员确实有一小部分，存在不注意言谈用词以及不注意保持环境卫生的情况，但是大部分司机同志还是有素质的，我们也会关注类似情况，加强打扫，确保动物园公交车枢纽站的环境卫生达标。</t>
  </si>
  <si>
    <t xml:space="preserve">加强打扫，确保动物园公交车枢纽站的环境卫生达标。</t>
  </si>
  <si>
    <r>
      <rPr>
        <sz val="10"/>
        <rFont val="宋体"/>
        <family val="0"/>
        <charset val="134"/>
      </rPr>
      <t xml:space="preserve">物业分中心将加大检查巡视力度，杜绝类似情况的发生。</t>
    </r>
    <r>
      <rPr>
        <sz val="10"/>
        <rFont val="Arial"/>
        <family val="2"/>
      </rPr>
      <t xml:space="preserve">
</t>
    </r>
  </si>
  <si>
    <r>
      <rPr>
        <sz val="10"/>
        <rFont val="宋体"/>
        <family val="0"/>
        <charset val="134"/>
      </rPr>
      <t xml:space="preserve">接到此投诉，我们非常重视。并立即派专人核实情况。经核实，市民描述的运营人员确实有一小部分，存在不注意言谈用词以及不注意保持环境卫生的情况，但是大部分司机同志还是有素质的，我们也会关注类似情况，加强打扫，确保动物园公交车枢纽站的环境卫生达标。分中心已经于</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22</t>
    </r>
    <r>
      <rPr>
        <sz val="10"/>
        <rFont val="宋体"/>
        <family val="0"/>
        <charset val="134"/>
      </rPr>
      <t xml:space="preserve">日，将处理结果告知了市民，办理人：杜伟，部门</t>
    </r>
    <r>
      <rPr>
        <sz val="10"/>
        <rFont val="Arial"/>
        <family val="2"/>
      </rPr>
      <t xml:space="preserve">:</t>
    </r>
    <r>
      <rPr>
        <sz val="10"/>
        <rFont val="宋体"/>
        <family val="0"/>
        <charset val="134"/>
      </rPr>
      <t xml:space="preserve">动物园分中心，职务：物管副主任。审核人：侯旭，物业管理中心机关，物管行政部，科员。</t>
    </r>
    <r>
      <rPr>
        <sz val="10"/>
        <rFont val="Arial"/>
        <family val="2"/>
      </rPr>
      <t xml:space="preserve">
</t>
    </r>
  </si>
  <si>
    <t xml:space="preserve">2026-01-20 19:15:33</t>
  </si>
  <si>
    <r>
      <rPr>
        <sz val="11"/>
        <color rgb="FF000000"/>
        <rFont val="宋体"/>
        <family val="0"/>
        <charset val="134"/>
      </rPr>
      <t xml:space="preserve">场站管理问题
</t>
    </r>
    <r>
      <rPr>
        <sz val="11"/>
        <color rgb="FF000000"/>
        <rFont val="宋体"/>
        <family val="0"/>
      </rPr>
      <t xml:space="preserve">(</t>
    </r>
    <r>
      <rPr>
        <sz val="11"/>
        <color rgb="FF000000"/>
        <rFont val="宋体"/>
        <family val="0"/>
        <charset val="134"/>
      </rPr>
      <t xml:space="preserve">工作人员管理</t>
    </r>
    <r>
      <rPr>
        <sz val="11"/>
        <color rgb="FF000000"/>
        <rFont val="宋体"/>
        <family val="0"/>
      </rPr>
      <t xml:space="preserve">)</t>
    </r>
  </si>
  <si>
    <r>
      <rPr>
        <sz val="10"/>
        <rFont val="宋体"/>
        <family val="0"/>
        <charset val="134"/>
      </rPr>
      <t xml:space="preserve">网络</t>
    </r>
    <r>
      <rPr>
        <sz val="10"/>
        <rFont val="Arial"/>
        <family val="2"/>
      </rPr>
      <t xml:space="preserve">-260121-039736</t>
    </r>
    <r>
      <rPr>
        <sz val="10"/>
        <rFont val="宋体"/>
        <family val="0"/>
        <charset val="134"/>
      </rPr>
      <t xml:space="preserve">（</t>
    </r>
    <r>
      <rPr>
        <sz val="10"/>
        <rFont val="Arial"/>
        <family val="2"/>
      </rPr>
      <t xml:space="preserve">1</t>
    </r>
    <r>
      <rPr>
        <sz val="10"/>
        <rFont val="宋体"/>
        <family val="0"/>
        <charset val="134"/>
      </rPr>
      <t xml:space="preserve">个附件）</t>
    </r>
  </si>
  <si>
    <t xml:space="preserve">2026-01-21 14:22:29</t>
  </si>
  <si>
    <t xml:space="preserve">2026-01-21 14:33:27</t>
  </si>
  <si>
    <t xml:space="preserve">2026-01-21 15:21:34</t>
  </si>
  <si>
    <r>
      <rPr>
        <sz val="10"/>
        <rFont val="宋体"/>
        <family val="0"/>
        <charset val="134"/>
      </rPr>
      <t xml:space="preserve">工单来源：微信服务号，此工单内容为网民留言时填写的标题及原文。</t>
    </r>
    <r>
      <rPr>
        <sz val="10"/>
        <rFont val="Arial"/>
        <family val="2"/>
      </rPr>
      <t xml:space="preserve">=============================</t>
    </r>
    <r>
      <rPr>
        <sz val="10"/>
        <rFont val="宋体"/>
        <family val="0"/>
        <charset val="134"/>
      </rPr>
      <t xml:space="preserve">留言标题：公交集团天宫院分中心工作人员不负责留言原文：北京公交集团物业管理中心天宫院分中心的工作人员没有告诉我员工卡延期，导致我出行无法使用员工卡。坐地铁都是自己花钱。市民填写的详细地址为：区：大兴区街道：不详详细地址：天宫院</t>
    </r>
  </si>
  <si>
    <t xml:space="preserve">员工卡</t>
  </si>
  <si>
    <t xml:space="preserve">2026-01-28 23:59:59</t>
  </si>
  <si>
    <t xml:space="preserve">2026-01-23</t>
  </si>
  <si>
    <t xml:space="preserve">2026-01-26 08:59:59</t>
  </si>
  <si>
    <r>
      <rPr>
        <sz val="10"/>
        <rFont val="宋体"/>
        <family val="0"/>
        <charset val="134"/>
      </rPr>
      <t xml:space="preserve">经核实，与来电人所述情况存在出入。天宫院分中心相关工作人员在</t>
    </r>
    <r>
      <rPr>
        <sz val="10"/>
        <rFont val="Arial"/>
        <family val="2"/>
      </rPr>
      <t xml:space="preserve">2025.12.2</t>
    </r>
    <r>
      <rPr>
        <sz val="10"/>
        <rFont val="宋体"/>
        <family val="0"/>
        <charset val="134"/>
      </rPr>
      <t xml:space="preserve">已在天宫院分中心厂务公开栏进行该工作公示。同时，分别在</t>
    </r>
    <r>
      <rPr>
        <sz val="10"/>
        <rFont val="Arial"/>
        <family val="2"/>
      </rPr>
      <t xml:space="preserve">2025.12.2</t>
    </r>
    <r>
      <rPr>
        <sz val="10"/>
        <rFont val="宋体"/>
        <family val="0"/>
        <charset val="134"/>
      </rPr>
      <t xml:space="preserve">和</t>
    </r>
    <r>
      <rPr>
        <sz val="10"/>
        <rFont val="Arial"/>
        <family val="2"/>
      </rPr>
      <t xml:space="preserve">2025.12.30</t>
    </r>
    <r>
      <rPr>
        <sz val="10"/>
        <rFont val="宋体"/>
        <family val="0"/>
        <charset val="134"/>
      </rPr>
      <t xml:space="preserve">在天宫院分中心工作群和班组长群进行工作提示。</t>
    </r>
  </si>
  <si>
    <r>
      <rPr>
        <sz val="10"/>
        <rFont val="宋体"/>
        <family val="0"/>
        <charset val="134"/>
      </rPr>
      <t xml:space="preserve">经核实，与来电人所述情况存在出入。天宫院分中心相关工作人员在</t>
    </r>
    <r>
      <rPr>
        <sz val="10"/>
        <rFont val="Arial"/>
        <family val="2"/>
      </rPr>
      <t xml:space="preserve">2025.12.2</t>
    </r>
    <r>
      <rPr>
        <sz val="10"/>
        <rFont val="宋体"/>
        <family val="0"/>
        <charset val="134"/>
      </rPr>
      <t xml:space="preserve">已在天宫院分中心厂务公开栏进行该工作公示。同时，分别在</t>
    </r>
    <r>
      <rPr>
        <sz val="10"/>
        <rFont val="Arial"/>
        <family val="2"/>
      </rPr>
      <t xml:space="preserve">2025.12.2</t>
    </r>
    <r>
      <rPr>
        <sz val="10"/>
        <rFont val="宋体"/>
        <family val="0"/>
        <charset val="134"/>
      </rPr>
      <t xml:space="preserve">和</t>
    </r>
    <r>
      <rPr>
        <sz val="10"/>
        <rFont val="Arial"/>
        <family val="2"/>
      </rPr>
      <t xml:space="preserve">2025.12.30</t>
    </r>
    <r>
      <rPr>
        <sz val="10"/>
        <rFont val="宋体"/>
        <family val="0"/>
        <charset val="134"/>
      </rPr>
      <t xml:space="preserve">在天宫院分中心工作群和班组长群进行工作提示。天宫院分中心副书记于</t>
    </r>
    <r>
      <rPr>
        <sz val="10"/>
        <rFont val="Arial"/>
        <family val="2"/>
      </rPr>
      <t xml:space="preserve">2026.1.23 13</t>
    </r>
    <r>
      <rPr>
        <sz val="10"/>
        <rFont val="宋体"/>
        <family val="0"/>
        <charset val="134"/>
      </rPr>
      <t xml:space="preserve">：</t>
    </r>
    <r>
      <rPr>
        <sz val="10"/>
        <rFont val="Arial"/>
        <family val="2"/>
      </rPr>
      <t xml:space="preserve">00</t>
    </r>
    <r>
      <rPr>
        <sz val="10"/>
        <rFont val="宋体"/>
        <family val="0"/>
        <charset val="134"/>
      </rPr>
      <t xml:space="preserve">致电李女士，表示近期李女士可以来公司进行员工卡延期。我单位欢迎市民随时对我们工作进行监督，感谢市民提出宝贵意见，谢谢市民的支持与谅解。</t>
    </r>
    <r>
      <rPr>
        <sz val="10"/>
        <rFont val="Arial"/>
        <family val="2"/>
      </rPr>
      <t xml:space="preserve">
</t>
    </r>
    <r>
      <rPr>
        <sz val="10"/>
        <rFont val="宋体"/>
        <family val="0"/>
        <charset val="134"/>
      </rPr>
      <t xml:space="preserve">办理人：张鹤颖；部门：鸿运承物业管理中心天宫院分中心，职务：一般管理；</t>
    </r>
    <r>
      <rPr>
        <sz val="10"/>
        <rFont val="Arial"/>
        <family val="2"/>
      </rPr>
      <t xml:space="preserve">
</t>
    </r>
    <r>
      <rPr>
        <sz val="10"/>
        <rFont val="宋体"/>
        <family val="0"/>
        <charset val="134"/>
      </rPr>
      <t xml:space="preserve">审核人：高强；部门：鸿运承物业管理中心人力资源部，职务：中级管理；</t>
    </r>
  </si>
  <si>
    <r>
      <rPr>
        <sz val="10"/>
        <rFont val="宋体"/>
        <family val="0"/>
        <charset val="134"/>
      </rPr>
      <t xml:space="preserve">天宫院分中心副书记于</t>
    </r>
    <r>
      <rPr>
        <sz val="10"/>
        <rFont val="Arial"/>
        <family val="2"/>
      </rPr>
      <t xml:space="preserve">2026.1.23 13</t>
    </r>
    <r>
      <rPr>
        <sz val="10"/>
        <rFont val="宋体"/>
        <family val="0"/>
        <charset val="134"/>
      </rPr>
      <t xml:space="preserve">：</t>
    </r>
    <r>
      <rPr>
        <sz val="10"/>
        <rFont val="Arial"/>
        <family val="2"/>
      </rPr>
      <t xml:space="preserve">00</t>
    </r>
    <r>
      <rPr>
        <sz val="10"/>
        <rFont val="宋体"/>
        <family val="0"/>
        <charset val="134"/>
      </rPr>
      <t xml:space="preserve">致电李女士，表示近期李女士可以来公司进行员工卡延期。我单位欢迎市民随时对我们工作进行监督，感谢市民提出宝贵意见，谢谢市民的支持与谅解。</t>
    </r>
  </si>
  <si>
    <r>
      <rPr>
        <sz val="10"/>
        <rFont val="宋体"/>
        <family val="0"/>
        <charset val="134"/>
      </rPr>
      <t xml:space="preserve">经核实，与来电人所述情况存在出入。天宫院分中心相关工作人员在</t>
    </r>
    <r>
      <rPr>
        <sz val="10"/>
        <rFont val="Arial"/>
        <family val="2"/>
      </rPr>
      <t xml:space="preserve">2025.12.2</t>
    </r>
    <r>
      <rPr>
        <sz val="10"/>
        <rFont val="宋体"/>
        <family val="0"/>
        <charset val="134"/>
      </rPr>
      <t xml:space="preserve">已在天宫院分中心厂务公开栏进行该工作公示。同时，分别在</t>
    </r>
    <r>
      <rPr>
        <sz val="10"/>
        <rFont val="Arial"/>
        <family val="2"/>
      </rPr>
      <t xml:space="preserve">2025.12.2</t>
    </r>
    <r>
      <rPr>
        <sz val="10"/>
        <rFont val="宋体"/>
        <family val="0"/>
        <charset val="134"/>
      </rPr>
      <t xml:space="preserve">和</t>
    </r>
    <r>
      <rPr>
        <sz val="10"/>
        <rFont val="Arial"/>
        <family val="2"/>
      </rPr>
      <t xml:space="preserve">2025.12.30</t>
    </r>
    <r>
      <rPr>
        <sz val="10"/>
        <rFont val="宋体"/>
        <family val="0"/>
        <charset val="134"/>
      </rPr>
      <t xml:space="preserve">在天宫院分中心工作群和班组长群进行工作提示。天宫院分中心副书记于</t>
    </r>
    <r>
      <rPr>
        <sz val="10"/>
        <rFont val="Arial"/>
        <family val="2"/>
      </rPr>
      <t xml:space="preserve">2026.1.23 13</t>
    </r>
    <r>
      <rPr>
        <sz val="10"/>
        <rFont val="宋体"/>
        <family val="0"/>
        <charset val="134"/>
      </rPr>
      <t xml:space="preserve">：</t>
    </r>
    <r>
      <rPr>
        <sz val="10"/>
        <rFont val="Arial"/>
        <family val="2"/>
      </rPr>
      <t xml:space="preserve">00</t>
    </r>
    <r>
      <rPr>
        <sz val="10"/>
        <rFont val="宋体"/>
        <family val="0"/>
        <charset val="134"/>
      </rPr>
      <t xml:space="preserve">致电李女士，表示近期李女士可以来公司进行员工卡延期。我单位欢迎市民随时对我们工作进行监督，感谢市民提出宝贵意见，谢谢市民的支持与谅解。</t>
    </r>
  </si>
  <si>
    <t xml:space="preserve">2026-01-21 09:46:59</t>
  </si>
  <si>
    <t xml:space="preserve">人力相关业务办理
（员工卡延期）</t>
  </si>
  <si>
    <r>
      <rPr>
        <sz val="10"/>
        <rFont val="宋体"/>
        <family val="0"/>
        <charset val="134"/>
      </rPr>
      <t xml:space="preserve">热线</t>
    </r>
    <r>
      <rPr>
        <sz val="10"/>
        <rFont val="Arial"/>
        <family val="2"/>
      </rPr>
      <t xml:space="preserve">-260121-048555</t>
    </r>
    <r>
      <rPr>
        <sz val="10"/>
        <rFont val="宋体"/>
        <family val="0"/>
      </rPr>
      <t xml:space="preserve">（</t>
    </r>
    <r>
      <rPr>
        <sz val="10"/>
        <rFont val="Arial"/>
        <family val="2"/>
      </rPr>
      <t xml:space="preserve">1</t>
    </r>
    <r>
      <rPr>
        <sz val="10"/>
        <rFont val="宋体"/>
        <family val="0"/>
      </rPr>
      <t xml:space="preserve">个附件）</t>
    </r>
  </si>
  <si>
    <t xml:space="preserve">2026-01-21 17:18:54</t>
  </si>
  <si>
    <t xml:space="preserve">2026-01-21 17:43:23</t>
  </si>
  <si>
    <t xml:space="preserve">2026-01-21 19:37:58</t>
  </si>
  <si>
    <t xml:space="preserve">至文玲女士</t>
  </si>
  <si>
    <r>
      <rPr>
        <sz val="10"/>
        <rFont val="宋体"/>
        <family val="0"/>
        <charset val="134"/>
      </rPr>
      <t xml:space="preserve">手机</t>
    </r>
    <r>
      <rPr>
        <sz val="10"/>
        <rFont val="Arial"/>
        <family val="2"/>
      </rPr>
      <t xml:space="preserve">,13141331858;</t>
    </r>
  </si>
  <si>
    <r>
      <rPr>
        <sz val="10"/>
        <rFont val="宋体"/>
        <family val="0"/>
        <charset val="134"/>
      </rPr>
      <t xml:space="preserve">市民反映，怀柔区的八方达的</t>
    </r>
    <r>
      <rPr>
        <sz val="10"/>
        <rFont val="Arial"/>
        <family val="2"/>
      </rPr>
      <t xml:space="preserve">H11</t>
    </r>
    <r>
      <rPr>
        <sz val="10"/>
        <rFont val="宋体"/>
        <family val="0"/>
      </rPr>
      <t xml:space="preserve">路公交最近招收了一个保安：至文来，这个人是怀柔区汤河口镇汤河口村有前科不符合录用标准，来电反映</t>
    </r>
    <r>
      <rPr>
        <sz val="10"/>
        <rFont val="Arial"/>
        <family val="2"/>
      </rPr>
      <t xml:space="preserve">H11</t>
    </r>
    <r>
      <rPr>
        <sz val="10"/>
        <rFont val="宋体"/>
        <family val="0"/>
      </rPr>
      <t xml:space="preserve">公交招收有前科的人做保安不符合录用标准的问题。</t>
    </r>
    <r>
      <rPr>
        <sz val="10"/>
        <rFont val="Arial"/>
        <family val="2"/>
      </rPr>
      <t xml:space="preserve">	</t>
    </r>
    <r>
      <rPr>
        <sz val="10"/>
        <rFont val="宋体"/>
        <family val="0"/>
      </rPr>
      <t xml:space="preserve">经客七安保核实，市民反映的保安非客七分公司的保安，属于物业分公司的物业警卫，故申请退回。</t>
    </r>
  </si>
  <si>
    <r>
      <rPr>
        <sz val="10"/>
        <rFont val="宋体"/>
        <family val="0"/>
        <charset val="134"/>
      </rPr>
      <t xml:space="preserve">经核实，来电人反应的职工为汤河口职工警卫，此员工为</t>
    </r>
    <r>
      <rPr>
        <sz val="10"/>
        <rFont val="Arial"/>
        <family val="2"/>
      </rPr>
      <t xml:space="preserve">2013</t>
    </r>
    <r>
      <rPr>
        <sz val="10"/>
        <rFont val="宋体"/>
        <family val="0"/>
        <charset val="134"/>
      </rPr>
      <t xml:space="preserve">年入职，</t>
    </r>
    <r>
      <rPr>
        <sz val="10"/>
        <rFont val="Arial"/>
        <family val="2"/>
      </rPr>
      <t xml:space="preserve">2017</t>
    </r>
    <r>
      <rPr>
        <sz val="10"/>
        <rFont val="宋体"/>
        <family val="0"/>
        <charset val="134"/>
      </rPr>
      <t xml:space="preserve">年划转到鸿运承物业管理中心，任</t>
    </r>
    <r>
      <rPr>
        <sz val="10"/>
        <rFont val="Arial"/>
        <family val="2"/>
      </rPr>
      <t xml:space="preserve">C</t>
    </r>
    <r>
      <rPr>
        <sz val="10"/>
        <rFont val="宋体"/>
        <family val="0"/>
        <charset val="134"/>
      </rPr>
      <t xml:space="preserve">岗警卫工作。任职本企业后，无人通知此人有犯罪记录。</t>
    </r>
  </si>
  <si>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22</t>
    </r>
    <r>
      <rPr>
        <sz val="10"/>
        <rFont val="宋体"/>
        <family val="0"/>
        <charset val="134"/>
      </rPr>
      <t xml:space="preserve">日</t>
    </r>
    <r>
      <rPr>
        <sz val="10"/>
        <rFont val="Arial"/>
        <family val="2"/>
      </rPr>
      <t xml:space="preserve">9</t>
    </r>
    <r>
      <rPr>
        <sz val="10"/>
        <rFont val="宋体"/>
        <family val="0"/>
        <charset val="134"/>
      </rPr>
      <t xml:space="preserve">点</t>
    </r>
    <r>
      <rPr>
        <sz val="10"/>
        <rFont val="Arial"/>
        <family val="2"/>
      </rPr>
      <t xml:space="preserve">08</t>
    </r>
    <r>
      <rPr>
        <sz val="10"/>
        <rFont val="宋体"/>
        <family val="0"/>
        <charset val="134"/>
      </rPr>
      <t xml:space="preserve">分，安保主任对投诉人员进行了电话回复，说明了原因。 办理人：侯映辉，东直门分中心安保主任。</t>
    </r>
  </si>
  <si>
    <t xml:space="preserve">东直门分中心安保专业针对这件事，要求各场站负责人对职工加强培训教育，严格落实企业各项规章制度，并加强监督检查力度。</t>
  </si>
  <si>
    <t xml:space="preserve">东直门分中心安保专业针对此次反应的问题进行了分析，加强对场站职工警卫培训教育，强化落实企业各项规章制度。</t>
  </si>
  <si>
    <t xml:space="preserve">2026-01-21 15:33:31</t>
  </si>
  <si>
    <t xml:space="preserve">场站安保问题
（保安人员管理）
同人同诉 一次</t>
  </si>
  <si>
    <r>
      <rPr>
        <sz val="11"/>
        <color rgb="FF000000"/>
        <rFont val="宋体"/>
        <family val="0"/>
        <charset val="134"/>
      </rPr>
      <t xml:space="preserve">同人同诉问题：热线</t>
    </r>
    <r>
      <rPr>
        <sz val="11"/>
        <color rgb="FF000000"/>
        <rFont val="宋体"/>
        <family val="0"/>
      </rPr>
      <t xml:space="preserve">-260121-048555</t>
    </r>
    <r>
      <rPr>
        <sz val="11"/>
        <color rgb="FF000000"/>
        <rFont val="宋体"/>
        <family val="0"/>
        <charset val="134"/>
      </rPr>
      <t xml:space="preserve">、热线</t>
    </r>
    <r>
      <rPr>
        <sz val="11"/>
        <color rgb="FF000000"/>
        <rFont val="宋体"/>
        <family val="0"/>
      </rPr>
      <t xml:space="preserve">-260122-008761</t>
    </r>
  </si>
  <si>
    <r>
      <rPr>
        <sz val="10"/>
        <rFont val="宋体"/>
        <family val="0"/>
        <charset val="134"/>
      </rPr>
      <t xml:space="preserve">热线</t>
    </r>
    <r>
      <rPr>
        <sz val="10"/>
        <rFont val="Arial"/>
        <family val="2"/>
      </rPr>
      <t xml:space="preserve">-260122-008761</t>
    </r>
    <r>
      <rPr>
        <sz val="10"/>
        <rFont val="宋体"/>
        <family val="0"/>
        <charset val="134"/>
      </rPr>
      <t xml:space="preserve">（</t>
    </r>
    <r>
      <rPr>
        <sz val="10"/>
        <rFont val="Arial"/>
        <family val="2"/>
      </rPr>
      <t xml:space="preserve">1</t>
    </r>
    <r>
      <rPr>
        <sz val="10"/>
        <rFont val="宋体"/>
        <family val="0"/>
        <charset val="134"/>
      </rPr>
      <t xml:space="preserve">个附件）</t>
    </r>
  </si>
  <si>
    <t xml:space="preserve">2026-01-22 09:22:37</t>
  </si>
  <si>
    <t xml:space="preserve">2026-01-22 09:34:04</t>
  </si>
  <si>
    <t xml:space="preserve">2026-01-22 10:08:00</t>
  </si>
  <si>
    <r>
      <rPr>
        <sz val="10"/>
        <rFont val="宋体"/>
        <family val="0"/>
        <charset val="134"/>
      </rPr>
      <t xml:space="preserve">市民反映，怀柔区的八方达的</t>
    </r>
    <r>
      <rPr>
        <sz val="10"/>
        <rFont val="Arial"/>
        <family val="2"/>
      </rPr>
      <t xml:space="preserve">H11</t>
    </r>
    <r>
      <rPr>
        <sz val="10"/>
        <rFont val="宋体"/>
        <family val="0"/>
        <charset val="134"/>
      </rPr>
      <t xml:space="preserve">路公交最近招收了一个保安：至文来，这个人是怀柔区汤河口镇汤河口村有前科不符合录用标准，市民称</t>
    </r>
    <r>
      <rPr>
        <sz val="10"/>
        <rFont val="Arial"/>
        <family val="2"/>
      </rPr>
      <t xml:space="preserve">1</t>
    </r>
    <r>
      <rPr>
        <sz val="10"/>
        <rFont val="宋体"/>
        <family val="0"/>
        <charset val="134"/>
      </rPr>
      <t xml:space="preserve">月</t>
    </r>
    <r>
      <rPr>
        <sz val="10"/>
        <rFont val="Arial"/>
        <family val="2"/>
      </rPr>
      <t xml:space="preserve">22</t>
    </r>
    <r>
      <rPr>
        <sz val="10"/>
        <rFont val="宋体"/>
        <family val="0"/>
        <charset val="134"/>
      </rPr>
      <t xml:space="preserve">日</t>
    </r>
    <r>
      <rPr>
        <sz val="10"/>
        <rFont val="Arial"/>
        <family val="2"/>
      </rPr>
      <t xml:space="preserve">9:15</t>
    </r>
    <r>
      <rPr>
        <sz val="10"/>
        <rFont val="宋体"/>
        <family val="0"/>
        <charset val="134"/>
      </rPr>
      <t xml:space="preserve">左右给自己回复表示符合录用条件，没有办法查询盗窃前科，自己不认可答复，要求再次反映，希望尽快处理，来电反映</t>
    </r>
    <r>
      <rPr>
        <sz val="10"/>
        <rFont val="Arial"/>
        <family val="2"/>
      </rPr>
      <t xml:space="preserve">H11</t>
    </r>
    <r>
      <rPr>
        <sz val="10"/>
        <rFont val="宋体"/>
        <family val="0"/>
        <charset val="134"/>
      </rPr>
      <t xml:space="preserve">公交招收有前科的人做保安不符合录用标准的问题。</t>
    </r>
  </si>
  <si>
    <t xml:space="preserve">2026-01-29 23:59:59</t>
  </si>
  <si>
    <t xml:space="preserve">2026-01-27 08:59:59</t>
  </si>
  <si>
    <r>
      <rPr>
        <sz val="10"/>
        <rFont val="宋体"/>
        <family val="0"/>
        <charset val="134"/>
      </rPr>
      <t xml:space="preserve">经核实，来电人反应的职工为汤河口职工警卫，此员工为</t>
    </r>
    <r>
      <rPr>
        <sz val="10"/>
        <rFont val="Arial"/>
        <family val="2"/>
      </rPr>
      <t xml:space="preserve">2013</t>
    </r>
    <r>
      <rPr>
        <sz val="10"/>
        <rFont val="宋体"/>
        <family val="0"/>
        <charset val="134"/>
      </rPr>
      <t xml:space="preserve">年入职，</t>
    </r>
    <r>
      <rPr>
        <sz val="10"/>
        <rFont val="Arial"/>
        <family val="2"/>
      </rPr>
      <t xml:space="preserve">2017</t>
    </r>
    <r>
      <rPr>
        <sz val="10"/>
        <rFont val="宋体"/>
        <family val="0"/>
        <charset val="134"/>
      </rPr>
      <t xml:space="preserve">年划转到鸿运承物业管理中心，任</t>
    </r>
    <r>
      <rPr>
        <sz val="10"/>
        <rFont val="Arial"/>
        <family val="2"/>
      </rPr>
      <t xml:space="preserve">C</t>
    </r>
    <r>
      <rPr>
        <sz val="10"/>
        <rFont val="宋体"/>
        <family val="0"/>
        <charset val="134"/>
      </rPr>
      <t xml:space="preserve">岗警卫工作。任职本企业后，无人通知此人有犯罪记录。</t>
    </r>
    <r>
      <rPr>
        <sz val="10"/>
        <rFont val="Arial"/>
        <family val="2"/>
      </rPr>
      <t xml:space="preserve">
</t>
    </r>
  </si>
  <si>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23</t>
    </r>
    <r>
      <rPr>
        <sz val="10"/>
        <rFont val="宋体"/>
        <family val="0"/>
        <charset val="134"/>
      </rPr>
      <t xml:space="preserve">日</t>
    </r>
    <r>
      <rPr>
        <sz val="10"/>
        <rFont val="Arial"/>
        <family val="2"/>
      </rPr>
      <t xml:space="preserve">9</t>
    </r>
    <r>
      <rPr>
        <sz val="10"/>
        <rFont val="宋体"/>
        <family val="0"/>
        <charset val="134"/>
      </rPr>
      <t xml:space="preserve">点</t>
    </r>
    <r>
      <rPr>
        <sz val="10"/>
        <rFont val="Arial"/>
        <family val="2"/>
      </rPr>
      <t xml:space="preserve">07</t>
    </r>
    <r>
      <rPr>
        <sz val="10"/>
        <rFont val="宋体"/>
        <family val="0"/>
        <charset val="134"/>
      </rPr>
      <t xml:space="preserve">分，安保主任对投诉人员进行了电话回复，说明了原因。 办理人：侯映辉，东直门分中心安保主任。</t>
    </r>
  </si>
  <si>
    <t xml:space="preserve">2026-01-22 09:19:43</t>
  </si>
  <si>
    <t xml:space="preserve">场站安保问题
（保安人员管理）
同人同诉 二次</t>
  </si>
  <si>
    <r>
      <rPr>
        <sz val="10"/>
        <rFont val="宋体"/>
        <family val="0"/>
        <charset val="134"/>
      </rPr>
      <t xml:space="preserve">热线</t>
    </r>
    <r>
      <rPr>
        <sz val="10"/>
        <rFont val="Arial"/>
        <family val="2"/>
      </rPr>
      <t xml:space="preserve">-260121-068597-2</t>
    </r>
    <r>
      <rPr>
        <sz val="10"/>
        <rFont val="宋体"/>
        <family val="0"/>
        <charset val="134"/>
      </rPr>
      <t xml:space="preserve">（</t>
    </r>
    <r>
      <rPr>
        <sz val="10"/>
        <rFont val="Arial"/>
        <family val="2"/>
      </rPr>
      <t xml:space="preserve">1</t>
    </r>
    <r>
      <rPr>
        <sz val="10"/>
        <rFont val="宋体"/>
        <family val="0"/>
        <charset val="134"/>
      </rPr>
      <t xml:space="preserve">个附件）</t>
    </r>
  </si>
  <si>
    <t xml:space="preserve">2026-01-21 19:46:44</t>
  </si>
  <si>
    <t xml:space="preserve">2026-01-21 19:51:48</t>
  </si>
  <si>
    <t xml:space="preserve">2026-01-22 10:54:19</t>
  </si>
  <si>
    <t xml:space="preserve">黄刚先生</t>
  </si>
  <si>
    <r>
      <rPr>
        <sz val="10"/>
        <rFont val="宋体"/>
        <family val="0"/>
        <charset val="134"/>
      </rPr>
      <t xml:space="preserve">手机</t>
    </r>
    <r>
      <rPr>
        <sz val="10"/>
        <rFont val="Arial"/>
        <family val="2"/>
      </rPr>
      <t xml:space="preserve">,13146319761;</t>
    </r>
  </si>
  <si>
    <r>
      <rPr>
        <sz val="10"/>
        <rFont val="宋体"/>
        <family val="0"/>
        <charset val="134"/>
      </rPr>
      <t xml:space="preserve">市民反映，</t>
    </r>
    <r>
      <rPr>
        <sz val="10"/>
        <rFont val="Arial"/>
        <family val="2"/>
      </rPr>
      <t xml:space="preserve">92</t>
    </r>
    <r>
      <rPr>
        <sz val="10"/>
        <rFont val="宋体"/>
        <family val="0"/>
        <charset val="134"/>
      </rPr>
      <t xml:space="preserve">路公交车车号：</t>
    </r>
    <r>
      <rPr>
        <sz val="10"/>
        <rFont val="Arial"/>
        <family val="2"/>
      </rPr>
      <t xml:space="preserve">6416</t>
    </r>
    <r>
      <rPr>
        <sz val="10"/>
        <rFont val="宋体"/>
        <family val="0"/>
        <charset val="134"/>
      </rPr>
      <t xml:space="preserve">，</t>
    </r>
    <r>
      <rPr>
        <sz val="10"/>
        <rFont val="Arial"/>
        <family val="2"/>
      </rPr>
      <t xml:space="preserve">19:22</t>
    </r>
    <r>
      <rPr>
        <sz val="10"/>
        <rFont val="宋体"/>
        <family val="0"/>
        <charset val="134"/>
      </rPr>
      <t xml:space="preserve">分在西钓鱼台上车，驶向往北方向，停车上客位置不靠边，导致需要线下马路牙子再上车，市民认为不合理。公交总公司说马路牙子和车辆台阶的距离不能超过</t>
    </r>
    <r>
      <rPr>
        <sz val="10"/>
        <rFont val="Arial"/>
        <family val="2"/>
      </rPr>
      <t xml:space="preserve">30</t>
    </r>
    <r>
      <rPr>
        <sz val="10"/>
        <rFont val="宋体"/>
        <family val="0"/>
        <charset val="134"/>
      </rPr>
      <t xml:space="preserve">公分，但实际已经有两个</t>
    </r>
    <r>
      <rPr>
        <sz val="10"/>
        <rFont val="Arial"/>
        <family val="2"/>
      </rPr>
      <t xml:space="preserve">30</t>
    </r>
    <r>
      <rPr>
        <sz val="10"/>
        <rFont val="宋体"/>
        <family val="0"/>
        <charset val="134"/>
      </rPr>
      <t xml:space="preserve">公分了，对乘客监管不严，车上都是瓜子皮，车上卫生环境差，也不及时清理。希望相关部门尽快核实处理。来电反映希望公交集团对公交车司机加强监管。安服鸿运承  请调整主题词为调整服务规范</t>
    </r>
  </si>
  <si>
    <t xml:space="preserve">您好，关于您反映问题的办理情况，鸿运承物业管理中心阜成门分中心现对您回复如下：</t>
  </si>
  <si>
    <r>
      <rPr>
        <sz val="10"/>
        <rFont val="宋体"/>
        <family val="0"/>
        <charset val="134"/>
      </rPr>
      <t xml:space="preserve">我分中心已于</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22</t>
    </r>
    <r>
      <rPr>
        <sz val="10"/>
        <rFont val="宋体"/>
        <family val="0"/>
        <charset val="134"/>
      </rPr>
      <t xml:space="preserve">日上午</t>
    </r>
    <r>
      <rPr>
        <sz val="10"/>
        <rFont val="Arial"/>
        <family val="2"/>
      </rPr>
      <t xml:space="preserve">10</t>
    </r>
    <r>
      <rPr>
        <sz val="10"/>
        <rFont val="宋体"/>
        <family val="0"/>
        <charset val="134"/>
      </rPr>
      <t xml:space="preserve">点</t>
    </r>
    <r>
      <rPr>
        <sz val="10"/>
        <rFont val="Arial"/>
        <family val="2"/>
      </rPr>
      <t xml:space="preserve">52</t>
    </r>
    <r>
      <rPr>
        <sz val="10"/>
        <rFont val="宋体"/>
        <family val="0"/>
        <charset val="134"/>
      </rPr>
      <t xml:space="preserve">分对您进行电话回复。办理人：李营；部门：鸿运承物业管理中心阜成门分中心；职务；物管副主任。审核人：郑楠；部门：鸿运承物业管理中心物管行政部；职务：物管员。</t>
    </r>
  </si>
  <si>
    <r>
      <rPr>
        <sz val="10"/>
        <rFont val="宋体"/>
        <family val="0"/>
        <charset val="134"/>
      </rPr>
      <t xml:space="preserve">黄先生您好，</t>
    </r>
    <r>
      <rPr>
        <sz val="10"/>
        <rFont val="Arial"/>
        <family val="2"/>
      </rPr>
      <t xml:space="preserve">92</t>
    </r>
    <r>
      <rPr>
        <sz val="10"/>
        <rFont val="宋体"/>
        <family val="0"/>
        <charset val="134"/>
      </rPr>
      <t xml:space="preserve">路公交车我们在五路西场站进行洗车服务工作，您所述</t>
    </r>
    <r>
      <rPr>
        <sz val="10"/>
        <rFont val="Arial"/>
        <family val="2"/>
      </rPr>
      <t xml:space="preserve">6416</t>
    </r>
    <r>
      <rPr>
        <sz val="10"/>
        <rFont val="宋体"/>
        <family val="0"/>
        <charset val="134"/>
      </rPr>
      <t xml:space="preserve">号车，车辆运营中车上都是瓜子皮，车上卫生环境差，也不及时清理的问题我们非常重视您的反馈，由于我们的工作没有做好，</t>
    </r>
    <r>
      <rPr>
        <sz val="10"/>
        <rFont val="Arial"/>
        <family val="2"/>
      </rPr>
      <t xml:space="preserve">92</t>
    </r>
    <r>
      <rPr>
        <sz val="10"/>
        <rFont val="宋体"/>
        <family val="0"/>
        <charset val="134"/>
      </rPr>
      <t xml:space="preserve">路给您带来不好的乘车体验，实在是抱歉，黄先生。因车内现在已无售票人员，运营中多种因素会导致车辆内部卫生不干净的问题，我们确实对运营中车辆内部卫生的清理不是很及时有效，您多包涵。但是我们对于运营车辆车内卫生的清洁工作是一直在做的，该车辆回到五路西场站后，在日常工作时段内，我们的保洁员已对车内卫生进行了全面的清理，确保我们的出场车辆卫生符合企业标准。您反馈的问题我们已整改完毕，同时我们要求保洁员对</t>
    </r>
    <r>
      <rPr>
        <sz val="10"/>
        <rFont val="Arial"/>
        <family val="2"/>
      </rPr>
      <t xml:space="preserve">92</t>
    </r>
    <r>
      <rPr>
        <sz val="10"/>
        <rFont val="宋体"/>
        <family val="0"/>
        <charset val="134"/>
      </rPr>
      <t xml:space="preserve">路所有运营车辆的卫生再次进行细化清理。</t>
    </r>
  </si>
  <si>
    <r>
      <rPr>
        <sz val="10"/>
        <rFont val="宋体"/>
        <family val="0"/>
        <charset val="134"/>
      </rPr>
      <t xml:space="preserve">我们分中心及场站班组长再次与</t>
    </r>
    <r>
      <rPr>
        <sz val="10"/>
        <rFont val="Arial"/>
        <family val="2"/>
      </rPr>
      <t xml:space="preserve">92</t>
    </r>
    <r>
      <rPr>
        <sz val="10"/>
        <rFont val="宋体"/>
        <family val="0"/>
        <charset val="134"/>
      </rPr>
      <t xml:space="preserve">路的保洁人员进行了沟通，日常工作中我们要把清洁质量做的更加细致，同时加强保洁员清洁技能的培训，熟练掌握清洁方法，确保给您带来一个干净、整洁的出行环境。</t>
    </r>
  </si>
  <si>
    <t xml:space="preserve">2026-01-21 19:43:04</t>
  </si>
  <si>
    <t xml:space="preserve">1741937702</t>
  </si>
  <si>
    <r>
      <rPr>
        <sz val="10"/>
        <rFont val="宋体"/>
        <family val="0"/>
        <charset val="134"/>
      </rPr>
      <t xml:space="preserve">网络</t>
    </r>
    <r>
      <rPr>
        <sz val="10"/>
        <rFont val="Arial"/>
        <family val="2"/>
      </rPr>
      <t xml:space="preserve">-260122-016053-6</t>
    </r>
    <r>
      <rPr>
        <sz val="10"/>
        <rFont val="宋体"/>
        <family val="0"/>
        <charset val="134"/>
      </rPr>
      <t xml:space="preserve">（</t>
    </r>
    <r>
      <rPr>
        <sz val="10"/>
        <rFont val="Arial"/>
        <family val="2"/>
      </rPr>
      <t xml:space="preserve">1</t>
    </r>
    <r>
      <rPr>
        <sz val="10"/>
        <rFont val="宋体"/>
        <family val="0"/>
        <charset val="134"/>
      </rPr>
      <t xml:space="preserve">个附件）</t>
    </r>
  </si>
  <si>
    <t xml:space="preserve">2026-01-22 10:22:51</t>
  </si>
  <si>
    <t xml:space="preserve">2026-01-22 10:45:30</t>
  </si>
  <si>
    <t xml:space="preserve">2026-01-22 11:40:46</t>
  </si>
  <si>
    <t xml:space="preserve">柳</t>
  </si>
  <si>
    <r>
      <rPr>
        <sz val="10"/>
        <rFont val="宋体"/>
        <family val="0"/>
        <charset val="134"/>
      </rPr>
      <t xml:space="preserve">手机</t>
    </r>
    <r>
      <rPr>
        <sz val="10"/>
        <rFont val="Arial"/>
        <family val="2"/>
      </rPr>
      <t xml:space="preserve">,18610116397;</t>
    </r>
  </si>
  <si>
    <r>
      <rPr>
        <sz val="10"/>
        <rFont val="宋体"/>
        <family val="0"/>
        <charset val="134"/>
      </rPr>
      <t xml:space="preserve">工单来源：微信服务号，此工单内容为网民留言时填写的标题及原文。 </t>
    </r>
    <r>
      <rPr>
        <sz val="10"/>
        <rFont val="Arial"/>
        <family val="2"/>
      </rPr>
      <t xml:space="preserve">============================= </t>
    </r>
    <r>
      <rPr>
        <sz val="10"/>
        <rFont val="宋体"/>
        <family val="0"/>
        <charset val="134"/>
      </rPr>
      <t xml:space="preserve">留言标题：公交留言原文：</t>
    </r>
    <r>
      <rPr>
        <sz val="10"/>
        <rFont val="Arial"/>
        <family val="2"/>
      </rPr>
      <t xml:space="preserve">1</t>
    </r>
    <r>
      <rPr>
        <sz val="10"/>
        <rFont val="宋体"/>
        <family val="0"/>
        <charset val="134"/>
      </rPr>
      <t xml:space="preserve">月</t>
    </r>
    <r>
      <rPr>
        <sz val="10"/>
        <rFont val="Arial"/>
        <family val="2"/>
      </rPr>
      <t xml:space="preserve">22</t>
    </r>
    <r>
      <rPr>
        <sz val="10"/>
        <rFont val="宋体"/>
        <family val="0"/>
        <charset val="134"/>
      </rPr>
      <t xml:space="preserve">日早，</t>
    </r>
    <r>
      <rPr>
        <sz val="10"/>
        <rFont val="Arial"/>
        <family val="2"/>
      </rPr>
      <t xml:space="preserve">74</t>
    </r>
    <r>
      <rPr>
        <sz val="10"/>
        <rFont val="宋体"/>
        <family val="0"/>
        <charset val="134"/>
      </rPr>
      <t xml:space="preserve">路公交车从菜户营西路站始发，原来</t>
    </r>
    <r>
      <rPr>
        <sz val="10"/>
        <rFont val="Arial"/>
        <family val="2"/>
      </rPr>
      <t xml:space="preserve">7:10</t>
    </r>
    <r>
      <rPr>
        <sz val="10"/>
        <rFont val="宋体"/>
        <family val="0"/>
        <charset val="134"/>
      </rPr>
      <t xml:space="preserve">的这趟车推迟到了</t>
    </r>
    <r>
      <rPr>
        <sz val="10"/>
        <rFont val="Arial"/>
        <family val="2"/>
      </rPr>
      <t xml:space="preserve">7:18</t>
    </r>
    <r>
      <rPr>
        <sz val="10"/>
        <rFont val="宋体"/>
        <family val="0"/>
        <charset val="134"/>
      </rPr>
      <t xml:space="preserve">发车，当时车站有学生和上班族还有老年人，十多人在等车。大家都很焦急，有的打电话反映，有的到场站门口保安室去询问，保安室无人值守，听见有人喊叫才出来一个保安和司机，但都未回答不发车的具体情况。太平桥学校的学生们要</t>
    </r>
    <r>
      <rPr>
        <sz val="10"/>
        <rFont val="Arial"/>
        <family val="2"/>
      </rPr>
      <t xml:space="preserve">7:30</t>
    </r>
    <r>
      <rPr>
        <sz val="10"/>
        <rFont val="宋体"/>
        <family val="0"/>
        <charset val="134"/>
      </rPr>
      <t xml:space="preserve">到校，每天都坐</t>
    </r>
    <r>
      <rPr>
        <sz val="10"/>
        <rFont val="Arial"/>
        <family val="2"/>
      </rPr>
      <t xml:space="preserve">7:10</t>
    </r>
    <r>
      <rPr>
        <sz val="10"/>
        <rFont val="宋体"/>
        <family val="0"/>
        <charset val="134"/>
      </rPr>
      <t xml:space="preserve">这趟车，今天返校，发车时间却推迟，上学上班的都迟到了。而且早上气温低，老人孩子挨冻了十多分钟。大家都以为始发站会按时发车。上车后大家问司机什么情况，司机说有人休假，司机人少了，就拉长了发车时间，跟他反映没用。</t>
    </r>
    <r>
      <rPr>
        <sz val="10"/>
        <rFont val="Arial"/>
        <family val="2"/>
      </rPr>
      <t xml:space="preserve">74</t>
    </r>
    <r>
      <rPr>
        <sz val="10"/>
        <rFont val="宋体"/>
        <family val="0"/>
        <charset val="134"/>
      </rPr>
      <t xml:space="preserve">路的管理、调度及服务态度还有一定差距，早晚高峰期间经常让市民等车时间过长，还有记错价扣错款等问题。不能以人员休假为由随意改变发车时间，每个服务单位都应有应急预案和机动人员，确保其服务工作顺畅。如果确要调整也应提前发告，不能置老百姓利益于不顾！希望上级领导加强督导！还应有一定的奖惩措施！市民填写的详细地址为：区、街道：丰台区太平桥街道详细地址：菜户营西路始发站</t>
    </r>
  </si>
  <si>
    <t xml:space="preserve">大观园分中心</t>
  </si>
  <si>
    <r>
      <rPr>
        <sz val="10"/>
        <rFont val="宋体"/>
        <family val="0"/>
        <charset val="134"/>
      </rPr>
      <t xml:space="preserve">分中心安保管理员与柳女士进行电话回访，菜户营西</t>
    </r>
    <r>
      <rPr>
        <sz val="10"/>
        <rFont val="Arial"/>
        <family val="2"/>
      </rPr>
      <t xml:space="preserve">74</t>
    </r>
    <r>
      <rPr>
        <sz val="10"/>
        <rFont val="宋体"/>
        <family val="0"/>
        <charset val="134"/>
      </rPr>
      <t xml:space="preserve">路路站及门岗警卫人员非大观园分中心所辖场站。</t>
    </r>
  </si>
  <si>
    <r>
      <rPr>
        <sz val="10"/>
        <rFont val="宋体"/>
        <family val="0"/>
        <charset val="134"/>
      </rPr>
      <t xml:space="preserve">分中心安保管理员与柳女士进行电话回访，菜户营西</t>
    </r>
    <r>
      <rPr>
        <sz val="10"/>
        <rFont val="Arial"/>
        <family val="2"/>
      </rPr>
      <t xml:space="preserve">74</t>
    </r>
    <r>
      <rPr>
        <sz val="10"/>
        <rFont val="宋体"/>
        <family val="0"/>
        <charset val="134"/>
      </rPr>
      <t xml:space="preserve">路路站及门岗警卫人员非大观园分中心所辖场站。并得到了柳女士的理解与认可。</t>
    </r>
  </si>
  <si>
    <t xml:space="preserve">大观园分中心对场站门岗警卫加强教育，分中心加强场站检查力度。班组长利用班前会对职工警卫教育叮嘱。</t>
  </si>
  <si>
    <t xml:space="preserve">柳女士反映问题非大观园分中心所辖场站。</t>
  </si>
  <si>
    <t xml:space="preserve">2026-01-22 08:40:33</t>
  </si>
  <si>
    <t xml:space="preserve">1741937700</t>
  </si>
  <si>
    <t xml:space="preserve">场站安保问题
（保安人员管理）</t>
  </si>
  <si>
    <r>
      <rPr>
        <sz val="10"/>
        <rFont val="宋体"/>
        <family val="0"/>
        <charset val="134"/>
      </rPr>
      <t xml:space="preserve">网络</t>
    </r>
    <r>
      <rPr>
        <sz val="10"/>
        <rFont val="Arial"/>
        <family val="2"/>
      </rPr>
      <t xml:space="preserve">-260122-036769</t>
    </r>
  </si>
  <si>
    <t xml:space="preserve">2026-01-22 14:04:22</t>
  </si>
  <si>
    <t xml:space="preserve">2026-01-22 14:21:23</t>
  </si>
  <si>
    <t xml:space="preserve">2026-01-22 14:27:59</t>
  </si>
  <si>
    <r>
      <rPr>
        <sz val="10"/>
        <rFont val="宋体"/>
        <family val="0"/>
        <charset val="134"/>
      </rPr>
      <t xml:space="preserve">工单来源：微信服务号，此工单内容为网民留言时填写的标题及原文。 </t>
    </r>
    <r>
      <rPr>
        <sz val="10"/>
        <rFont val="Arial"/>
        <family val="2"/>
      </rPr>
      <t xml:space="preserve">============================= </t>
    </r>
    <r>
      <rPr>
        <sz val="10"/>
        <rFont val="宋体"/>
        <family val="0"/>
        <charset val="134"/>
      </rPr>
      <t xml:space="preserve">留言标题：该过年了公交车玻璃是否清姬一下留言原文：</t>
    </r>
    <r>
      <rPr>
        <sz val="10"/>
        <rFont val="Arial"/>
        <family val="2"/>
      </rPr>
      <t xml:space="preserve">13</t>
    </r>
    <r>
      <rPr>
        <sz val="10"/>
        <rFont val="宋体"/>
        <family val="0"/>
        <charset val="134"/>
      </rPr>
      <t xml:space="preserve">：</t>
    </r>
    <r>
      <rPr>
        <sz val="10"/>
        <rFont val="Arial"/>
        <family val="2"/>
      </rPr>
      <t xml:space="preserve">25</t>
    </r>
    <r>
      <rPr>
        <sz val="10"/>
        <rFont val="宋体"/>
        <family val="0"/>
        <charset val="134"/>
      </rPr>
      <t xml:space="preserve">乘坐</t>
    </r>
    <r>
      <rPr>
        <sz val="10"/>
        <rFont val="Arial"/>
        <family val="2"/>
      </rPr>
      <t xml:space="preserve">142</t>
    </r>
    <r>
      <rPr>
        <sz val="10"/>
        <rFont val="宋体"/>
        <family val="0"/>
        <charset val="134"/>
      </rPr>
      <t xml:space="preserve">公交车挡风玻璃好脏，如图示市民填写的详细地址为：区、街道：东城区崇文门外街道详细地址：建国门站注：详见附件。</t>
    </r>
  </si>
  <si>
    <t xml:space="preserve">因您的联系方式保密，我们未能对您进行电话回复。办理人：穆鑫；部门：鸿运承物业管理中心西客站分中心；职务；物管副主任。审核人：郑楠；部门：鸿运承物业管理中心物管行政部；职务：物管员。</t>
  </si>
  <si>
    <r>
      <rPr>
        <sz val="10"/>
        <rFont val="宋体"/>
        <family val="0"/>
        <charset val="134"/>
      </rPr>
      <t xml:space="preserve">女士您好，</t>
    </r>
    <r>
      <rPr>
        <sz val="10"/>
        <rFont val="Arial"/>
        <family val="2"/>
      </rPr>
      <t xml:space="preserve">142</t>
    </r>
    <r>
      <rPr>
        <sz val="10"/>
        <rFont val="宋体"/>
        <family val="0"/>
        <charset val="134"/>
      </rPr>
      <t xml:space="preserve">路公交车我们在丽泽桥北场站进行洗车服务工作，您所述车辆运营中挡风玻璃脏的问题，我们非常重视您的反馈，您提供的问题照片我们已收到，由于我们的工作没有做好，</t>
    </r>
    <r>
      <rPr>
        <sz val="10"/>
        <rFont val="Arial"/>
        <family val="2"/>
      </rPr>
      <t xml:space="preserve">142</t>
    </r>
    <r>
      <rPr>
        <sz val="10"/>
        <rFont val="宋体"/>
        <family val="0"/>
        <charset val="134"/>
      </rPr>
      <t xml:space="preserve">路给您带来不好的乘车体验，实在是抱歉，女士。该线路车辆回到丽泽桥北场站后，在日常工作时段内，我们的保洁员已对车辆内外部的玻璃进行了全面的清理，您反馈的问题我们已整改完毕，同时我们要求保洁员对</t>
    </r>
    <r>
      <rPr>
        <sz val="10"/>
        <rFont val="Arial"/>
        <family val="2"/>
      </rPr>
      <t xml:space="preserve">142</t>
    </r>
    <r>
      <rPr>
        <sz val="10"/>
        <rFont val="宋体"/>
        <family val="0"/>
        <charset val="134"/>
      </rPr>
      <t xml:space="preserve">路所有运营车辆的卫生再次进行细化清理。我们对于运营车辆卫生的清洁工作是一直在做的，也从未停止，已经形成了长效的清洁机制，但有时候卫生清洁工作我们做的还有不尽人意之处，您多多谅解。</t>
    </r>
  </si>
  <si>
    <r>
      <rPr>
        <sz val="10"/>
        <rFont val="宋体"/>
        <family val="0"/>
        <charset val="134"/>
      </rPr>
      <t xml:space="preserve">您好，关于您反映问题的办理情况，鸿运承物业管理中心西客站分中心现对您回复如下：女士您好，</t>
    </r>
    <r>
      <rPr>
        <sz val="10"/>
        <rFont val="Arial"/>
        <family val="2"/>
      </rPr>
      <t xml:space="preserve">142</t>
    </r>
    <r>
      <rPr>
        <sz val="10"/>
        <rFont val="宋体"/>
        <family val="0"/>
        <charset val="134"/>
      </rPr>
      <t xml:space="preserve">路公交车我们在丽泽桥北场站进行洗车服务工作，您所述车辆运营中挡风玻璃脏的问题，我们非常重视您的反馈，您提供的问题照片我们已收到，由于我们的工作没有做好，</t>
    </r>
    <r>
      <rPr>
        <sz val="10"/>
        <rFont val="Arial"/>
        <family val="2"/>
      </rPr>
      <t xml:space="preserve">142</t>
    </r>
    <r>
      <rPr>
        <sz val="10"/>
        <rFont val="宋体"/>
        <family val="0"/>
        <charset val="134"/>
      </rPr>
      <t xml:space="preserve">路给您带来不好的乘车体验，实在是抱歉，女士。该线路车辆回到丽泽桥北场站后，在日常工作时段内，我们的保洁员已对车辆内外部的玻璃进行了全面的清理，您反馈的问题我们已整改完毕，同时我们要求保洁员对</t>
    </r>
    <r>
      <rPr>
        <sz val="10"/>
        <rFont val="Arial"/>
        <family val="2"/>
      </rPr>
      <t xml:space="preserve">142</t>
    </r>
    <r>
      <rPr>
        <sz val="10"/>
        <rFont val="宋体"/>
        <family val="0"/>
        <charset val="134"/>
      </rPr>
      <t xml:space="preserve">路所有运营车辆的卫生再次进行细化清理。我们对于运营车辆卫生的清洁工作是一直在做的，也从未停止，已经形成了长效的清洁机制，但有时候卫生清洁工作我们做的还有不尽人意之处，您多多谅解。我们定期会召开车辆保洁专题会议，开展车辆卫生专项检查，日常工作中我们加大巡检力度，强化制度建设，不断提高管理水平。因您的联系方式保密，我们未能对您进行电话回复。我们分中心及场站班组长再次与</t>
    </r>
    <r>
      <rPr>
        <sz val="10"/>
        <rFont val="Arial"/>
        <family val="2"/>
      </rPr>
      <t xml:space="preserve">142</t>
    </r>
    <r>
      <rPr>
        <sz val="10"/>
        <rFont val="宋体"/>
        <family val="0"/>
        <charset val="134"/>
      </rPr>
      <t xml:space="preserve">路的保洁人员进行了沟通，日常工作中我们要把清洁质量做的更加细致，同时加强保洁员清洁技能的培训，熟练掌握清洁方法，确保给您带来一个干净、整洁的出行环境。欢迎您随时对我们的工作进行监督，感谢您提出宝贵意见，给您的出行带来的不便我们和您说声抱歉，谢谢您的支持与谅解。</t>
    </r>
  </si>
  <si>
    <t xml:space="preserve">2026-01-22 13:44:19</t>
  </si>
  <si>
    <t xml:space="preserve">车辆卫生问题
（玻璃脏）</t>
  </si>
  <si>
    <r>
      <rPr>
        <sz val="10"/>
        <rFont val="宋体"/>
        <family val="0"/>
        <charset val="134"/>
      </rPr>
      <t xml:space="preserve">热线</t>
    </r>
    <r>
      <rPr>
        <sz val="10"/>
        <rFont val="Arial"/>
        <family val="2"/>
      </rPr>
      <t xml:space="preserve">-260122-060164-1</t>
    </r>
    <r>
      <rPr>
        <sz val="10"/>
        <rFont val="宋体"/>
        <family val="0"/>
        <charset val="134"/>
      </rPr>
      <t xml:space="preserve">（</t>
    </r>
    <r>
      <rPr>
        <sz val="10"/>
        <rFont val="Arial"/>
        <family val="2"/>
      </rPr>
      <t xml:space="preserve">1</t>
    </r>
    <r>
      <rPr>
        <sz val="10"/>
        <rFont val="宋体"/>
        <family val="0"/>
        <charset val="134"/>
      </rPr>
      <t xml:space="preserve">个附件）</t>
    </r>
  </si>
  <si>
    <t xml:space="preserve">2026-01-22 18:04:50</t>
  </si>
  <si>
    <t xml:space="preserve">2026-01-22 18:25:05</t>
  </si>
  <si>
    <t xml:space="preserve">2026-01-22 18:38:38</t>
  </si>
  <si>
    <r>
      <rPr>
        <sz val="10"/>
        <rFont val="宋体"/>
        <family val="0"/>
        <charset val="134"/>
      </rPr>
      <t xml:space="preserve">手机</t>
    </r>
    <r>
      <rPr>
        <sz val="10"/>
        <rFont val="Arial"/>
        <family val="2"/>
      </rPr>
      <t xml:space="preserve">,18910548050;</t>
    </r>
  </si>
  <si>
    <r>
      <rPr>
        <sz val="10"/>
        <rFont val="宋体"/>
        <family val="0"/>
        <charset val="134"/>
      </rPr>
      <t xml:space="preserve">市民反映，申请</t>
    </r>
    <r>
      <rPr>
        <sz val="10"/>
        <rFont val="Arial"/>
        <family val="2"/>
      </rPr>
      <t xml:space="preserve">472</t>
    </r>
    <r>
      <rPr>
        <sz val="10"/>
        <rFont val="宋体"/>
        <family val="0"/>
        <charset val="134"/>
      </rPr>
      <t xml:space="preserve">路司机带自己进鲁谷场站，市民图方便近是为了到出站口，做</t>
    </r>
    <r>
      <rPr>
        <sz val="10"/>
        <rFont val="Arial"/>
        <family val="2"/>
      </rPr>
      <t xml:space="preserve">472</t>
    </r>
    <r>
      <rPr>
        <sz val="10"/>
        <rFont val="宋体"/>
        <family val="0"/>
        <charset val="134"/>
      </rPr>
      <t xml:space="preserve">路往回走，司机让自己在门口，让自己跟鲁谷场站门卫沟通，市民是残疾人，眼镜看不清路，需要进入车场，门卫拦截不让自己进入，市民解释干过，一个车队的，还是不让进，解释有检查的，市民不认可，市民要求让可以进院，来电反映鲁谷场站门卫问题以及</t>
    </r>
    <r>
      <rPr>
        <sz val="10"/>
        <rFont val="Arial"/>
        <family val="2"/>
      </rPr>
      <t xml:space="preserve">472</t>
    </r>
    <r>
      <rPr>
        <sz val="10"/>
        <rFont val="宋体"/>
        <family val="0"/>
        <charset val="134"/>
      </rPr>
      <t xml:space="preserve">司机问题。安服 安保</t>
    </r>
  </si>
  <si>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23</t>
    </r>
    <r>
      <rPr>
        <sz val="10"/>
        <rFont val="宋体"/>
        <family val="0"/>
        <charset val="134"/>
      </rPr>
      <t xml:space="preserve">日上午</t>
    </r>
    <r>
      <rPr>
        <sz val="10"/>
        <rFont val="Arial"/>
        <family val="2"/>
      </rPr>
      <t xml:space="preserve">8:53</t>
    </r>
    <r>
      <rPr>
        <sz val="10"/>
        <rFont val="宋体"/>
        <family val="0"/>
        <charset val="134"/>
      </rPr>
      <t xml:space="preserve">分经田顺庄分中心安保专业核实，</t>
    </r>
    <r>
      <rPr>
        <sz val="10"/>
        <rFont val="Arial"/>
        <family val="2"/>
      </rPr>
      <t xml:space="preserve">1</t>
    </r>
    <r>
      <rPr>
        <sz val="10"/>
        <rFont val="宋体"/>
        <family val="0"/>
        <charset val="134"/>
      </rPr>
      <t xml:space="preserve">月</t>
    </r>
    <r>
      <rPr>
        <sz val="10"/>
        <rFont val="Arial"/>
        <family val="2"/>
      </rPr>
      <t xml:space="preserve">22</t>
    </r>
    <r>
      <rPr>
        <sz val="10"/>
        <rFont val="宋体"/>
        <family val="0"/>
        <charset val="134"/>
      </rPr>
      <t xml:space="preserve">日晚</t>
    </r>
    <r>
      <rPr>
        <sz val="10"/>
        <rFont val="Arial"/>
        <family val="2"/>
      </rPr>
      <t xml:space="preserve">17:50</t>
    </r>
    <r>
      <rPr>
        <sz val="10"/>
        <rFont val="宋体"/>
        <family val="0"/>
        <charset val="134"/>
      </rPr>
      <t xml:space="preserve">分左右，有一名男子喝酒后要穿行鲁谷</t>
    </r>
    <r>
      <rPr>
        <sz val="10"/>
        <rFont val="Arial"/>
        <family val="2"/>
      </rPr>
      <t xml:space="preserve">389</t>
    </r>
    <r>
      <rPr>
        <sz val="10"/>
        <rFont val="宋体"/>
        <family val="0"/>
        <charset val="134"/>
      </rPr>
      <t xml:space="preserve">公交场站，保安员告知需要给车队打电话才能放行，遭到投诉。</t>
    </r>
  </si>
  <si>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23</t>
    </r>
    <r>
      <rPr>
        <sz val="10"/>
        <rFont val="宋体"/>
        <family val="0"/>
        <charset val="134"/>
      </rPr>
      <t xml:space="preserve">日上午</t>
    </r>
    <r>
      <rPr>
        <sz val="10"/>
        <rFont val="Arial"/>
        <family val="2"/>
      </rPr>
      <t xml:space="preserve">9</t>
    </r>
    <r>
      <rPr>
        <sz val="10"/>
        <rFont val="宋体"/>
        <family val="0"/>
        <charset val="134"/>
      </rPr>
      <t xml:space="preserve">时，由田顺庄分中心安保负责人电话回访。</t>
    </r>
  </si>
  <si>
    <t xml:space="preserve">加强对保安员教育，认真落实拦问查记规章制度，必须查验员工卡后登记放行。提高服务质量，做到人性化服务，做到热情服务。</t>
  </si>
  <si>
    <t xml:space="preserve">田顺庄分中心继续认真执行百日行动工作，加强对门岗叮嘱教育，遇生人生车必须拦问查记，查验员工卡，登记放行。</t>
  </si>
  <si>
    <t xml:space="preserve">加强对保安员教育，认真落实拦问查记规章制度，必须查验员工卡后登记放行。提高服务质量，做到人性化服务，做到热情服务。田顺庄分中心继续认真执行百日行动工作，加强对门岗叮嘱教育，遇生人生车必须拦问查记，查验员工卡，登记放行。</t>
  </si>
  <si>
    <t xml:space="preserve">2026-01-22 17:58:33</t>
  </si>
  <si>
    <t xml:space="preserve">场站安保问题
（门岗劝阻）</t>
  </si>
  <si>
    <r>
      <rPr>
        <sz val="11"/>
        <color rgb="FF000000"/>
        <rFont val="宋体"/>
        <family val="0"/>
        <charset val="134"/>
      </rPr>
      <t xml:space="preserve">同人同诉：热线</t>
    </r>
    <r>
      <rPr>
        <sz val="11"/>
        <color rgb="FF000000"/>
        <rFont val="宋体"/>
        <family val="0"/>
      </rPr>
      <t xml:space="preserve">-260122-060164-1</t>
    </r>
    <r>
      <rPr>
        <sz val="11"/>
        <color rgb="FF000000"/>
        <rFont val="宋体"/>
        <family val="0"/>
        <charset val="134"/>
      </rPr>
      <t xml:space="preserve">、热线</t>
    </r>
    <r>
      <rPr>
        <sz val="11"/>
        <color rgb="FF000000"/>
        <rFont val="宋体"/>
        <family val="0"/>
      </rPr>
      <t xml:space="preserve">-260123-020142</t>
    </r>
  </si>
  <si>
    <r>
      <rPr>
        <sz val="10"/>
        <rFont val="宋体"/>
        <family val="0"/>
        <charset val="134"/>
      </rPr>
      <t xml:space="preserve">热线</t>
    </r>
    <r>
      <rPr>
        <sz val="10"/>
        <rFont val="Arial"/>
        <family val="2"/>
      </rPr>
      <t xml:space="preserve">-260123-031449</t>
    </r>
    <r>
      <rPr>
        <sz val="10"/>
        <rFont val="宋体"/>
        <family val="0"/>
        <charset val="134"/>
      </rPr>
      <t xml:space="preserve">（</t>
    </r>
    <r>
      <rPr>
        <sz val="10"/>
        <rFont val="Arial"/>
        <family val="2"/>
      </rPr>
      <t xml:space="preserve">1</t>
    </r>
    <r>
      <rPr>
        <sz val="10"/>
        <rFont val="宋体"/>
        <family val="0"/>
        <charset val="134"/>
      </rPr>
      <t xml:space="preserve">个附件）</t>
    </r>
  </si>
  <si>
    <t xml:space="preserve">2026-01-23 19:00:54</t>
  </si>
  <si>
    <t xml:space="preserve">2026-01-23 19:16:33</t>
  </si>
  <si>
    <t xml:space="preserve">2026-01-23 19:24:33</t>
  </si>
  <si>
    <t xml:space="preserve">贾宝成</t>
  </si>
  <si>
    <r>
      <rPr>
        <sz val="10"/>
        <rFont val="宋体"/>
        <family val="0"/>
        <charset val="134"/>
      </rPr>
      <t xml:space="preserve">手机</t>
    </r>
    <r>
      <rPr>
        <sz val="10"/>
        <rFont val="Arial"/>
        <family val="2"/>
      </rPr>
      <t xml:space="preserve">,13366916342;</t>
    </r>
  </si>
  <si>
    <r>
      <rPr>
        <sz val="10"/>
        <rFont val="宋体"/>
        <family val="0"/>
        <charset val="134"/>
      </rPr>
      <t xml:space="preserve">市民反映，自己是北京西城区阜成门的公交物业退休职工，现在自己住在山东，参保地：西城区，自己通过单位申请进行了医保二次报销，但是费用一直没有到账，自己需要核实处理，但是相关部门的电话一直电话打不通，姓名：贾宝成，身份证号：</t>
    </r>
    <r>
      <rPr>
        <sz val="10"/>
        <rFont val="Arial"/>
        <family val="2"/>
      </rPr>
      <t xml:space="preserve">110102196505160415</t>
    </r>
    <r>
      <rPr>
        <sz val="10"/>
        <rFont val="宋体"/>
        <family val="0"/>
        <charset val="134"/>
      </rPr>
      <t xml:space="preserve">，来电反映二次报销问题。工单流转：西城区退回：区医保局工作人员于</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23</t>
    </r>
    <r>
      <rPr>
        <sz val="10"/>
        <rFont val="宋体"/>
        <family val="0"/>
        <charset val="134"/>
      </rPr>
      <t xml:space="preserve">日</t>
    </r>
    <r>
      <rPr>
        <sz val="10"/>
        <rFont val="Arial"/>
        <family val="2"/>
      </rPr>
      <t xml:space="preserve">17:00</t>
    </r>
    <r>
      <rPr>
        <sz val="10"/>
        <rFont val="宋体"/>
        <family val="0"/>
        <charset val="134"/>
      </rPr>
      <t xml:space="preserve">使用电话</t>
    </r>
    <r>
      <rPr>
        <sz val="10"/>
        <rFont val="Arial"/>
        <family val="2"/>
      </rPr>
      <t xml:space="preserve">66206096</t>
    </r>
    <r>
      <rPr>
        <sz val="10"/>
        <rFont val="宋体"/>
        <family val="0"/>
        <charset val="134"/>
      </rPr>
      <t xml:space="preserve">联系来电人，告知二次报销问题。来电人贾宝成，身份证号码：</t>
    </r>
    <r>
      <rPr>
        <sz val="10"/>
        <rFont val="Arial"/>
        <family val="2"/>
      </rPr>
      <t xml:space="preserve">110102196505160415,</t>
    </r>
    <r>
      <rPr>
        <sz val="10"/>
        <rFont val="宋体"/>
        <family val="0"/>
        <charset val="134"/>
      </rPr>
      <t xml:space="preserve">反映已向单位申报了二次报销材料，但一直没有到账的相关问题。根据关于印发《北京市企业补充医疗保险暂行办法》的通知（京劳社医发〔</t>
    </r>
    <r>
      <rPr>
        <sz val="10"/>
        <rFont val="Arial"/>
        <family val="2"/>
      </rPr>
      <t xml:space="preserve">2001</t>
    </r>
    <r>
      <rPr>
        <sz val="10"/>
        <rFont val="宋体"/>
        <family val="0"/>
        <charset val="134"/>
      </rPr>
      <t xml:space="preserve">〕</t>
    </r>
    <r>
      <rPr>
        <sz val="10"/>
        <rFont val="Arial"/>
        <family val="2"/>
      </rPr>
      <t xml:space="preserve">16</t>
    </r>
    <r>
      <rPr>
        <sz val="10"/>
        <rFont val="宋体"/>
        <family val="0"/>
        <charset val="134"/>
      </rPr>
      <t xml:space="preserve">号），二次报销属于企业自主行为，需要企业进行解答办理，非医保局职责范围内。来电人就职单位北京公共交通控股（集团）有限公司鸿运承物业管理中心，该单位属于北京公共交通控股集团有限公司。市民反映二次报销属单位内部管理问题，北京公共交通控股（集团）有限公司为市属</t>
    </r>
    <r>
      <rPr>
        <sz val="10"/>
        <rFont val="Arial"/>
        <family val="2"/>
      </rPr>
      <t xml:space="preserve">46</t>
    </r>
    <r>
      <rPr>
        <sz val="10"/>
        <rFont val="宋体"/>
        <family val="0"/>
        <charset val="134"/>
      </rPr>
      <t xml:space="preserve">家国企，烦请市中心转北京公共交通控股（集团）有限公司进一步帮助市民处理。</t>
    </r>
  </si>
  <si>
    <t xml:space="preserve">医药费报销</t>
  </si>
  <si>
    <t xml:space="preserve">2026-01-30 23:59:59</t>
  </si>
  <si>
    <t xml:space="preserve">2026-01-26</t>
  </si>
  <si>
    <t xml:space="preserve">2026-01-28 08:59:59</t>
  </si>
  <si>
    <t xml:space="preserve">经核实，与来电人所述情况存在出入。来电人贾宝成先生，在交药费单子进行二次报销一个月后来电称其二次报销还未到账的问题。</t>
  </si>
  <si>
    <r>
      <rPr>
        <sz val="10"/>
        <rFont val="宋体"/>
        <family val="0"/>
        <charset val="134"/>
      </rPr>
      <t xml:space="preserve">经核实，与来电人所述情况存在出入。来电人贾宝成先生，在交药费单子进行二次报销一个月后来电称其二次报销还未到账的问题。</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26</t>
    </r>
    <r>
      <rPr>
        <sz val="10"/>
        <rFont val="宋体"/>
        <family val="0"/>
        <charset val="134"/>
      </rPr>
      <t xml:space="preserve">日上午</t>
    </r>
    <r>
      <rPr>
        <sz val="10"/>
        <rFont val="Arial"/>
        <family val="2"/>
      </rPr>
      <t xml:space="preserve">9</t>
    </r>
    <r>
      <rPr>
        <sz val="10"/>
        <rFont val="宋体"/>
        <family val="0"/>
        <charset val="134"/>
      </rPr>
      <t xml:space="preserve">点</t>
    </r>
    <r>
      <rPr>
        <sz val="10"/>
        <rFont val="Arial"/>
        <family val="2"/>
      </rPr>
      <t xml:space="preserve">24</t>
    </r>
    <r>
      <rPr>
        <sz val="10"/>
        <rFont val="宋体"/>
        <family val="0"/>
        <charset val="134"/>
      </rPr>
      <t xml:space="preserve">分回复来电人，告知来电人一个月没有到账属于正常情况，由于年底收药费进行二次报销时，需要收取所有退休职工的单子，在统一的时间内交付给人寿保险公司，正常时间在三个月左右。经过与来电人沟通，来电人对此表示满意。我单位欢迎市民随时对我们工作进行监督，感谢市民提出宝贵意见，谢谢市民的支持与谅解。</t>
    </r>
    <r>
      <rPr>
        <sz val="10"/>
        <rFont val="Arial"/>
        <family val="2"/>
      </rPr>
      <t xml:space="preserve">
</t>
    </r>
    <r>
      <rPr>
        <sz val="10"/>
        <rFont val="宋体"/>
        <family val="0"/>
        <charset val="134"/>
      </rPr>
      <t xml:space="preserve">办理人：范泽；部门：鸿运承物业管理中心退休办，职务：一般管理</t>
    </r>
    <r>
      <rPr>
        <sz val="10"/>
        <rFont val="Arial"/>
        <family val="2"/>
      </rPr>
      <t xml:space="preserve">
</t>
    </r>
    <r>
      <rPr>
        <sz val="10"/>
        <rFont val="宋体"/>
        <family val="0"/>
        <charset val="134"/>
      </rPr>
      <t xml:space="preserve">审核人：高强；部门：鸿运承物业管理中心人力资源部，职务：中级管理</t>
    </r>
  </si>
  <si>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26</t>
    </r>
    <r>
      <rPr>
        <sz val="10"/>
        <rFont val="宋体"/>
        <family val="0"/>
        <charset val="134"/>
      </rPr>
      <t xml:space="preserve">日上午</t>
    </r>
    <r>
      <rPr>
        <sz val="10"/>
        <rFont val="Arial"/>
        <family val="2"/>
      </rPr>
      <t xml:space="preserve">9</t>
    </r>
    <r>
      <rPr>
        <sz val="10"/>
        <rFont val="宋体"/>
        <family val="0"/>
        <charset val="134"/>
      </rPr>
      <t xml:space="preserve">点</t>
    </r>
    <r>
      <rPr>
        <sz val="10"/>
        <rFont val="Arial"/>
        <family val="2"/>
      </rPr>
      <t xml:space="preserve">24</t>
    </r>
    <r>
      <rPr>
        <sz val="10"/>
        <rFont val="宋体"/>
        <family val="0"/>
        <charset val="134"/>
      </rPr>
      <t xml:space="preserve">分回复来电人，告知来电人一个月没有到账属于正常情况，由于年底收药费进行二次报销时，需要收取所有退休职工的单子，在统一的时间内交付给人寿保险公司，正常时间在三个月左右。经过与来电人沟通，来电人对此表示满意。我单位欢迎市民随时对我们工作进行监督，感谢市民提出宝贵意见，谢谢市民的支持与谅解。</t>
    </r>
  </si>
  <si>
    <r>
      <rPr>
        <sz val="10"/>
        <rFont val="宋体"/>
        <family val="0"/>
        <charset val="134"/>
      </rPr>
      <t xml:space="preserve">经核实，与来电人所述情况存在出入。来电人贾宝成先生，在交药费单子进行二次报销一个月后来电称其二次报销还未到账的问题。</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26</t>
    </r>
    <r>
      <rPr>
        <sz val="10"/>
        <rFont val="宋体"/>
        <family val="0"/>
        <charset val="134"/>
      </rPr>
      <t xml:space="preserve">日上午</t>
    </r>
    <r>
      <rPr>
        <sz val="10"/>
        <rFont val="Arial"/>
        <family val="2"/>
      </rPr>
      <t xml:space="preserve">9</t>
    </r>
    <r>
      <rPr>
        <sz val="10"/>
        <rFont val="宋体"/>
        <family val="0"/>
        <charset val="134"/>
      </rPr>
      <t xml:space="preserve">点</t>
    </r>
    <r>
      <rPr>
        <sz val="10"/>
        <rFont val="Arial"/>
        <family val="2"/>
      </rPr>
      <t xml:space="preserve">24</t>
    </r>
    <r>
      <rPr>
        <sz val="10"/>
        <rFont val="宋体"/>
        <family val="0"/>
        <charset val="134"/>
      </rPr>
      <t xml:space="preserve">分回复来电人，告知来电人一个月没有到账属于正常情况，由于年底收药费进行二次报销时，需要收取所有退休职工的单子，在统一的时间内交付给人寿保险公司，正常时间在三个月左右。经过与来电人沟通，来电人对此表示满意。我单位欢迎市民随时对我们工作进行监督，感谢市民提出宝贵意见，谢谢市民的支持与谅解。</t>
    </r>
  </si>
  <si>
    <t xml:space="preserve">2026-01-23 13:09:18</t>
  </si>
  <si>
    <t xml:space="preserve">医疗保险</t>
  </si>
  <si>
    <t xml:space="preserve">七有五性，便利性、公正性</t>
  </si>
  <si>
    <t xml:space="preserve">人力相关业务办理
（退休二次报销）</t>
  </si>
  <si>
    <r>
      <rPr>
        <sz val="11"/>
        <color rgb="FF000000"/>
        <rFont val="宋体"/>
        <family val="0"/>
        <charset val="134"/>
      </rPr>
      <t xml:space="preserve">七有五性</t>
    </r>
    <r>
      <rPr>
        <sz val="11"/>
        <color rgb="FF000000"/>
        <rFont val="宋体"/>
        <family val="0"/>
      </rPr>
      <t xml:space="preserve">,</t>
    </r>
    <r>
      <rPr>
        <sz val="11"/>
        <color rgb="FF000000"/>
        <rFont val="宋体"/>
        <family val="0"/>
        <charset val="134"/>
      </rPr>
      <t xml:space="preserve">病有所医</t>
    </r>
  </si>
  <si>
    <r>
      <rPr>
        <sz val="10"/>
        <rFont val="宋体"/>
        <family val="0"/>
        <charset val="134"/>
      </rPr>
      <t xml:space="preserve">热线</t>
    </r>
    <r>
      <rPr>
        <sz val="10"/>
        <rFont val="Arial"/>
        <family val="2"/>
      </rPr>
      <t xml:space="preserve">-260122-021460-3</t>
    </r>
    <r>
      <rPr>
        <sz val="10"/>
        <rFont val="宋体"/>
        <family val="0"/>
        <charset val="134"/>
      </rPr>
      <t xml:space="preserve">（</t>
    </r>
    <r>
      <rPr>
        <sz val="10"/>
        <rFont val="Arial"/>
        <family val="2"/>
      </rPr>
      <t xml:space="preserve">1</t>
    </r>
    <r>
      <rPr>
        <sz val="10"/>
        <rFont val="宋体"/>
        <family val="0"/>
        <charset val="134"/>
      </rPr>
      <t xml:space="preserve">个附件）</t>
    </r>
  </si>
  <si>
    <t xml:space="preserve">2026-01-22 13:49:05</t>
  </si>
  <si>
    <t xml:space="preserve">2026-01-22 13:53:28</t>
  </si>
  <si>
    <t xml:space="preserve">2026-01-23 20:39:57</t>
  </si>
  <si>
    <t xml:space="preserve">黎先生</t>
  </si>
  <si>
    <r>
      <rPr>
        <sz val="10"/>
        <rFont val="宋体"/>
        <family val="0"/>
        <charset val="134"/>
      </rPr>
      <t xml:space="preserve">手机</t>
    </r>
    <r>
      <rPr>
        <sz val="10"/>
        <rFont val="Arial"/>
        <family val="2"/>
      </rPr>
      <t xml:space="preserve">,13901237131;</t>
    </r>
  </si>
  <si>
    <r>
      <rPr>
        <sz val="10"/>
        <rFont val="宋体"/>
        <family val="0"/>
        <charset val="134"/>
      </rPr>
      <t xml:space="preserve">市民反映，在丰台区太平桥街道三路居</t>
    </r>
    <r>
      <rPr>
        <sz val="10"/>
        <rFont val="Arial"/>
        <family val="2"/>
      </rPr>
      <t xml:space="preserve">101</t>
    </r>
    <r>
      <rPr>
        <sz val="10"/>
        <rFont val="宋体"/>
        <family val="0"/>
        <charset val="134"/>
      </rPr>
      <t xml:space="preserve">号，有一个公交场站，公交场站的工作人员随地大小便，而且有噪声扰民，到处扔垃圾，对此不认可，要求公交场站搬离，先有小区后有公交场站，来电反映协调公交场站搬离问题。电车基建科信，物业</t>
    </r>
  </si>
  <si>
    <t xml:space="preserve">2026-01-24</t>
  </si>
  <si>
    <r>
      <rPr>
        <sz val="10"/>
        <rFont val="宋体"/>
        <family val="0"/>
        <charset val="134"/>
      </rPr>
      <t xml:space="preserve">分中心已经于</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22</t>
    </r>
    <r>
      <rPr>
        <sz val="10"/>
        <rFont val="宋体"/>
        <family val="0"/>
        <charset val="134"/>
      </rPr>
      <t xml:space="preserve">日，将处理结果告知了市民，办理人：穆鑫，部门</t>
    </r>
    <r>
      <rPr>
        <sz val="10"/>
        <rFont val="Arial"/>
        <family val="2"/>
      </rPr>
      <t xml:space="preserve">:</t>
    </r>
    <r>
      <rPr>
        <sz val="10"/>
        <rFont val="宋体"/>
        <family val="0"/>
        <charset val="134"/>
      </rPr>
      <t xml:space="preserve">西站分中心，职务：物管副主任。审核人：侯旭，物业管理中心机关，物管行政部，科员。</t>
    </r>
  </si>
  <si>
    <t xml:space="preserve">市民反映的问题，我们非常重视，今后一定会提高关注度，发现有“工作人员随地大小便”和“到处扔垃圾”的情况，应及时劝阻，成年人要使用卫生间大小便。并加强场站卫生的打扫频次，确保该场站的环境卫生符合标准。在答复时向市民道歉及安抚。</t>
  </si>
  <si>
    <t xml:space="preserve">加强场站卫生的打扫频次，确保该场站的环境卫生符合标准。</t>
  </si>
  <si>
    <r>
      <rPr>
        <sz val="10"/>
        <rFont val="宋体"/>
        <family val="0"/>
        <charset val="134"/>
      </rPr>
      <t xml:space="preserve">接到此投诉，我们非常重视。并立即派专人核实情况。市民反映的问题，我们非常重视，今后一定会提高关注度，发现有“工作人员随地大小便”和“到处扔垃圾”的情况，应及时劝阻，成年人要使用卫生间大小便。并加强场站卫生的打扫频次，确保该场站的环境卫生符合标准。在答复时向市民道歉及安抚。分中心已经于</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22</t>
    </r>
    <r>
      <rPr>
        <sz val="10"/>
        <rFont val="宋体"/>
        <family val="0"/>
        <charset val="134"/>
      </rPr>
      <t xml:space="preserve">日，将处理结果告知了市民，办理人：穆鑫，部门</t>
    </r>
    <r>
      <rPr>
        <sz val="10"/>
        <rFont val="Arial"/>
        <family val="2"/>
      </rPr>
      <t xml:space="preserve">:</t>
    </r>
    <r>
      <rPr>
        <sz val="10"/>
        <rFont val="宋体"/>
        <family val="0"/>
        <charset val="134"/>
      </rPr>
      <t xml:space="preserve">西站分中心，职务：物管副主任。审核人：侯旭，物业管理中心机关，物管行政部，科员。</t>
    </r>
  </si>
  <si>
    <t xml:space="preserve">2026-01-22 11:06:50</t>
  </si>
  <si>
    <t xml:space="preserve">粪便问题</t>
  </si>
  <si>
    <r>
      <rPr>
        <sz val="11"/>
        <color rgb="FF000000"/>
        <rFont val="宋体"/>
        <family val="0"/>
        <charset val="134"/>
      </rPr>
      <t xml:space="preserve">场站管理问题
</t>
    </r>
    <r>
      <rPr>
        <sz val="11"/>
        <color rgb="FF000000"/>
        <rFont val="宋体"/>
        <family val="0"/>
      </rPr>
      <t xml:space="preserve">(</t>
    </r>
    <r>
      <rPr>
        <sz val="11"/>
        <color rgb="FF000000"/>
        <rFont val="宋体"/>
        <family val="0"/>
        <charset val="134"/>
      </rPr>
      <t xml:space="preserve">噪音、垃圾管理</t>
    </r>
    <r>
      <rPr>
        <sz val="11"/>
        <color rgb="FF000000"/>
        <rFont val="宋体"/>
        <family val="0"/>
      </rPr>
      <t xml:space="preserve">)</t>
    </r>
  </si>
  <si>
    <r>
      <rPr>
        <sz val="10"/>
        <rFont val="宋体"/>
        <family val="0"/>
        <charset val="134"/>
      </rPr>
      <t xml:space="preserve">网络</t>
    </r>
    <r>
      <rPr>
        <sz val="10"/>
        <rFont val="Arial"/>
        <family val="2"/>
      </rPr>
      <t xml:space="preserve">-260124-001606-2</t>
    </r>
  </si>
  <si>
    <t xml:space="preserve">2026-01-24 05:18:45</t>
  </si>
  <si>
    <t xml:space="preserve">2026-01-24 05:22:16</t>
  </si>
  <si>
    <t xml:space="preserve">2026-01-24 08:34:06</t>
  </si>
  <si>
    <r>
      <rPr>
        <sz val="10"/>
        <rFont val="宋体"/>
        <family val="0"/>
        <charset val="134"/>
      </rPr>
      <t xml:space="preserve"> 工单来源：市政府门户网站互动交流平台，此工单内容为网民留言时填写的标题及原文。</t>
    </r>
    <r>
      <rPr>
        <sz val="10"/>
        <rFont val="Arial"/>
        <family val="2"/>
      </rPr>
      <t xml:space="preserve">============================= </t>
    </r>
    <r>
      <rPr>
        <sz val="10"/>
        <rFont val="宋体"/>
        <family val="0"/>
        <charset val="134"/>
      </rPr>
      <t xml:space="preserve">留言标题：投诉专</t>
    </r>
    <r>
      <rPr>
        <sz val="10"/>
        <rFont val="Arial"/>
        <family val="2"/>
      </rPr>
      <t xml:space="preserve">70</t>
    </r>
    <r>
      <rPr>
        <sz val="10"/>
        <rFont val="宋体"/>
        <family val="0"/>
        <charset val="134"/>
      </rPr>
      <t xml:space="preserve">路</t>
    </r>
    <r>
      <rPr>
        <sz val="10"/>
        <rFont val="Arial"/>
        <family val="2"/>
      </rPr>
      <t xml:space="preserve">1835732</t>
    </r>
    <r>
      <rPr>
        <sz val="10"/>
        <rFont val="宋体"/>
        <family val="0"/>
        <charset val="134"/>
      </rPr>
      <t xml:space="preserve">和</t>
    </r>
    <r>
      <rPr>
        <sz val="10"/>
        <rFont val="Arial"/>
        <family val="2"/>
      </rPr>
      <t xml:space="preserve">1835729</t>
    </r>
    <r>
      <rPr>
        <sz val="10"/>
        <rFont val="宋体"/>
        <family val="0"/>
        <charset val="134"/>
      </rPr>
      <t xml:space="preserve">和</t>
    </r>
    <r>
      <rPr>
        <sz val="10"/>
        <rFont val="Arial"/>
        <family val="2"/>
      </rPr>
      <t xml:space="preserve">1834847</t>
    </r>
    <r>
      <rPr>
        <sz val="10"/>
        <rFont val="宋体"/>
        <family val="0"/>
        <charset val="134"/>
      </rPr>
      <t xml:space="preserve">车留言原文：</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23</t>
    </r>
    <r>
      <rPr>
        <sz val="10"/>
        <rFont val="宋体"/>
        <family val="0"/>
        <charset val="134"/>
      </rPr>
      <t xml:space="preserve">日我乘坐专</t>
    </r>
    <r>
      <rPr>
        <sz val="10"/>
        <rFont val="Arial"/>
        <family val="2"/>
      </rPr>
      <t xml:space="preserve">70</t>
    </r>
    <r>
      <rPr>
        <sz val="10"/>
        <rFont val="宋体"/>
        <family val="0"/>
        <charset val="134"/>
      </rPr>
      <t xml:space="preserve">路</t>
    </r>
    <r>
      <rPr>
        <sz val="10"/>
        <rFont val="Arial"/>
        <family val="2"/>
      </rPr>
      <t xml:space="preserve">1835732</t>
    </r>
    <r>
      <rPr>
        <sz val="10"/>
        <rFont val="宋体"/>
        <family val="0"/>
        <charset val="134"/>
      </rPr>
      <t xml:space="preserve">和</t>
    </r>
    <r>
      <rPr>
        <sz val="10"/>
        <rFont val="Arial"/>
        <family val="2"/>
      </rPr>
      <t xml:space="preserve">1835729</t>
    </r>
    <r>
      <rPr>
        <sz val="10"/>
        <rFont val="宋体"/>
        <family val="0"/>
        <charset val="134"/>
      </rPr>
      <t xml:space="preserve">和</t>
    </r>
    <r>
      <rPr>
        <sz val="10"/>
        <rFont val="Arial"/>
        <family val="2"/>
      </rPr>
      <t xml:space="preserve">1834847</t>
    </r>
    <r>
      <rPr>
        <sz val="10"/>
        <rFont val="宋体"/>
        <family val="0"/>
        <charset val="134"/>
      </rPr>
      <t xml:space="preserve">车，上述车辆均为安装两块</t>
    </r>
    <r>
      <rPr>
        <sz val="10"/>
        <rFont val="Arial"/>
        <family val="2"/>
      </rPr>
      <t xml:space="preserve">LCD</t>
    </r>
    <r>
      <rPr>
        <sz val="10"/>
        <rFont val="宋体"/>
        <family val="0"/>
        <charset val="134"/>
      </rPr>
      <t xml:space="preserve">屏的单机车，按规定车厢内不需要粘贴纸质线路站名表，但是上述三台车均贴有专</t>
    </r>
    <r>
      <rPr>
        <sz val="10"/>
        <rFont val="Arial"/>
        <family val="2"/>
      </rPr>
      <t xml:space="preserve">70</t>
    </r>
    <r>
      <rPr>
        <sz val="10"/>
        <rFont val="宋体"/>
        <family val="0"/>
        <charset val="134"/>
      </rPr>
      <t xml:space="preserve">路纸质站名表标识，不符合服务规范，请尽快撕除不需要粘贴的标识内容。另外</t>
    </r>
    <r>
      <rPr>
        <sz val="10"/>
        <rFont val="Arial"/>
        <family val="2"/>
      </rPr>
      <t xml:space="preserve">1835732</t>
    </r>
    <r>
      <rPr>
        <sz val="10"/>
        <rFont val="宋体"/>
        <family val="0"/>
        <charset val="134"/>
      </rPr>
      <t xml:space="preserve">车前门旁边扶手杆不够清洁，呈现黄色给人油乎乎的感觉，十分恶心。请保洁部门尽快对此扶手杆进行清洁。谢谢市民填写的详细地址为：详细地址：不详 安服 鸿运承</t>
    </r>
  </si>
  <si>
    <t xml:space="preserve">2026-01-31 23:59:59</t>
  </si>
  <si>
    <t xml:space="preserve">2026-01-25</t>
  </si>
  <si>
    <t xml:space="preserve">2026-01-29 08:59:59</t>
  </si>
  <si>
    <t xml:space="preserve">您好，关于您反映问题的办理情况，鸿运承物业管理中心回龙观分中心现对您回复如下：</t>
  </si>
  <si>
    <t xml:space="preserve">因您的联系方式保密，我们未能对您进行电话回复。办理人：李满；部门：鸿运承物业管理中心回龙观分中心；职务；物管副主任。审核人：郑楠；部门：鸿运承物业管理中心物管行政部；职务：物管员。</t>
  </si>
  <si>
    <r>
      <rPr>
        <sz val="10"/>
        <rFont val="宋体"/>
        <family val="0"/>
        <charset val="134"/>
      </rPr>
      <t xml:space="preserve">专</t>
    </r>
    <r>
      <rPr>
        <sz val="10"/>
        <rFont val="Arial"/>
        <family val="2"/>
      </rPr>
      <t xml:space="preserve">70</t>
    </r>
    <r>
      <rPr>
        <sz val="10"/>
        <rFont val="宋体"/>
        <family val="0"/>
        <charset val="134"/>
      </rPr>
      <t xml:space="preserve">路公交车我们在上东廓场站进行洗车服务工作，</t>
    </r>
    <r>
      <rPr>
        <sz val="10"/>
        <rFont val="Arial"/>
        <family val="2"/>
      </rPr>
      <t xml:space="preserve">1835732</t>
    </r>
    <r>
      <rPr>
        <sz val="10"/>
        <rFont val="宋体"/>
        <family val="0"/>
        <charset val="134"/>
      </rPr>
      <t xml:space="preserve">号车，车辆运营中车前门旁边扶手杆不够清洁，呈现黄色给人油乎乎的感觉的问题，我们非常重视您的反馈，由于我们的工作没有做好，专</t>
    </r>
    <r>
      <rPr>
        <sz val="10"/>
        <rFont val="Arial"/>
        <family val="2"/>
      </rPr>
      <t xml:space="preserve">70</t>
    </r>
    <r>
      <rPr>
        <sz val="10"/>
        <rFont val="宋体"/>
        <family val="0"/>
        <charset val="134"/>
      </rPr>
      <t xml:space="preserve">路给您带来不好的乘车体验，实在是抱歉。该车辆回到上东廓场站后，在日常工作时段内，我们的保洁员已对车内扶手杆进行了全面的清理，您反馈的问题我们已整改完毕，同时我们要求保洁员对专</t>
    </r>
    <r>
      <rPr>
        <sz val="10"/>
        <rFont val="Arial"/>
        <family val="2"/>
      </rPr>
      <t xml:space="preserve">70</t>
    </r>
    <r>
      <rPr>
        <sz val="10"/>
        <rFont val="宋体"/>
        <family val="0"/>
        <charset val="134"/>
      </rPr>
      <t xml:space="preserve">路所有运营车辆的卫生再次进行细化清理。我们对于运营车辆车内卫生的清洁工作是一直在做的，也从未停止，已经形成了长效的清洁机制，但有时候卫生清洁工作我们做的还有不尽人意之处，您多多谅解。</t>
    </r>
  </si>
  <si>
    <r>
      <rPr>
        <sz val="10"/>
        <rFont val="宋体"/>
        <family val="0"/>
        <charset val="134"/>
      </rPr>
      <t xml:space="preserve">我们分中心及场站班组长再次与专</t>
    </r>
    <r>
      <rPr>
        <sz val="10"/>
        <rFont val="Arial"/>
        <family val="2"/>
      </rPr>
      <t xml:space="preserve">70</t>
    </r>
    <r>
      <rPr>
        <sz val="10"/>
        <rFont val="宋体"/>
        <family val="0"/>
        <charset val="134"/>
      </rPr>
      <t xml:space="preserve">路的保洁人员进行了沟通，日常工作中我们要把清洁质量做的更加细致，同时加强保洁员清洁技能的培训，熟练掌握清洁方法，确保给您带来一个干净、整洁的出行环境。</t>
    </r>
  </si>
  <si>
    <r>
      <rPr>
        <sz val="10"/>
        <rFont val="宋体"/>
        <family val="0"/>
        <charset val="134"/>
      </rPr>
      <t xml:space="preserve">您好，关于您反映问题的办理情况，鸿运承物业管理中心回龙观分中心现对您回复如下：专</t>
    </r>
    <r>
      <rPr>
        <sz val="10"/>
        <rFont val="Arial"/>
        <family val="2"/>
      </rPr>
      <t xml:space="preserve">70</t>
    </r>
    <r>
      <rPr>
        <sz val="10"/>
        <rFont val="宋体"/>
        <family val="0"/>
        <charset val="134"/>
      </rPr>
      <t xml:space="preserve">路公交车我们在上东廓场站进行洗车服务工作，</t>
    </r>
    <r>
      <rPr>
        <sz val="10"/>
        <rFont val="Arial"/>
        <family val="2"/>
      </rPr>
      <t xml:space="preserve">1835732</t>
    </r>
    <r>
      <rPr>
        <sz val="10"/>
        <rFont val="宋体"/>
        <family val="0"/>
        <charset val="134"/>
      </rPr>
      <t xml:space="preserve">号车，车辆运营中车前门旁边扶手杆不够清洁，呈现黄色给人油乎乎的感觉的问题，我们非常重视您的反馈，由于我们的工作没有做好，专</t>
    </r>
    <r>
      <rPr>
        <sz val="10"/>
        <rFont val="Arial"/>
        <family val="2"/>
      </rPr>
      <t xml:space="preserve">70</t>
    </r>
    <r>
      <rPr>
        <sz val="10"/>
        <rFont val="宋体"/>
        <family val="0"/>
        <charset val="134"/>
      </rPr>
      <t xml:space="preserve">路给您带来不好的乘车体验，实在是抱歉。该车辆回到上东廓场站后，在日常工作时段内，我们的保洁员已对车内扶手杆进行了全面的清理，您反馈的问题我们已整改完毕，同时我们要求保洁员对专</t>
    </r>
    <r>
      <rPr>
        <sz val="10"/>
        <rFont val="Arial"/>
        <family val="2"/>
      </rPr>
      <t xml:space="preserve">70</t>
    </r>
    <r>
      <rPr>
        <sz val="10"/>
        <rFont val="宋体"/>
        <family val="0"/>
        <charset val="134"/>
      </rPr>
      <t xml:space="preserve">路所有运营车辆的卫生再次进行细化清理。我们对于运营车辆车内卫生的清洁工作是一直在做的，也从未停止，已经形成了长效的清洁机制，但有时候卫生清洁工作我们做的还有不尽人意之处，您多多谅解。我们定期会召开车辆保洁专题会议，开展车辆卫生专项检查，日常工作中我们加大巡检力度，强化制度建设，不断提高管理水平。因您的联系方式保密，我们未能对您进行电话回复。我们分中心及场站班组长再次与专</t>
    </r>
    <r>
      <rPr>
        <sz val="10"/>
        <rFont val="Arial"/>
        <family val="2"/>
      </rPr>
      <t xml:space="preserve">70</t>
    </r>
    <r>
      <rPr>
        <sz val="10"/>
        <rFont val="宋体"/>
        <family val="0"/>
        <charset val="134"/>
      </rPr>
      <t xml:space="preserve">路的保洁人员进行了沟通，日常工作中我们要把清洁质量做的更加细致，同时加强保洁员清洁技能的培训，熟练掌握清洁方法，确保给您带来一个干净、整洁的出行环境。欢迎您随时对我们的工作进行监督，感谢您提出宝贵意见，给您的出行带来的不便我们和您说声抱歉，谢谢您的支持与谅解。</t>
    </r>
  </si>
  <si>
    <t xml:space="preserve">2026-01-23 19:15:19</t>
  </si>
  <si>
    <t xml:space="preserve">车辆卫生问题
（扶手杠）</t>
  </si>
  <si>
    <r>
      <rPr>
        <sz val="10"/>
        <rFont val="宋体"/>
        <family val="0"/>
        <charset val="134"/>
      </rPr>
      <t xml:space="preserve">网络</t>
    </r>
    <r>
      <rPr>
        <sz val="10"/>
        <rFont val="Arial"/>
        <family val="2"/>
      </rPr>
      <t xml:space="preserve">-260124-001044-3</t>
    </r>
    <r>
      <rPr>
        <sz val="10"/>
        <rFont val="宋体"/>
        <family val="0"/>
        <charset val="134"/>
      </rPr>
      <t xml:space="preserve">（</t>
    </r>
    <r>
      <rPr>
        <sz val="10"/>
        <rFont val="Arial"/>
        <family val="2"/>
      </rPr>
      <t xml:space="preserve">1</t>
    </r>
    <r>
      <rPr>
        <sz val="10"/>
        <rFont val="宋体"/>
        <family val="0"/>
        <charset val="134"/>
      </rPr>
      <t xml:space="preserve">个附件）</t>
    </r>
  </si>
  <si>
    <t xml:space="preserve">2026-01-24 02:31:31</t>
  </si>
  <si>
    <t xml:space="preserve">2026-01-24 02:52:29</t>
  </si>
  <si>
    <t xml:space="preserve">2026-01-24 08:46:23</t>
  </si>
  <si>
    <t xml:space="preserve">杨利</t>
  </si>
  <si>
    <r>
      <rPr>
        <sz val="10"/>
        <rFont val="宋体"/>
        <family val="0"/>
        <charset val="134"/>
      </rPr>
      <t xml:space="preserve">工单来源：微信服务号，此工单内容为网民留言时填写的标题及原文。 </t>
    </r>
    <r>
      <rPr>
        <sz val="10"/>
        <rFont val="Arial"/>
        <family val="2"/>
      </rPr>
      <t xml:space="preserve">============================= </t>
    </r>
    <r>
      <rPr>
        <sz val="10"/>
        <rFont val="宋体"/>
        <family val="0"/>
        <charset val="134"/>
      </rPr>
      <t xml:space="preserve">留言标题： 鸿运承物业管理中心推诿不作为，形式主义留言原文：核定我的身份请求第一，我本人在该单位属于什么身份！第二，何时何地何种方式告知过我本人属于监察对象？市民填写的详细地址为：区、街道：西城区广内街道详细地址：北京市大兴区天宫院分中心  人力组织纪检</t>
    </r>
  </si>
  <si>
    <t xml:space="preserve">纪检监察办</t>
  </si>
  <si>
    <t xml:space="preserve">纪检方面其他问题</t>
  </si>
  <si>
    <t xml:space="preserve">纪检方面补充内容</t>
  </si>
  <si>
    <t xml:space="preserve">纪检部</t>
  </si>
  <si>
    <r>
      <rPr>
        <sz val="10"/>
        <rFont val="宋体"/>
        <family val="0"/>
        <charset val="134"/>
      </rPr>
      <t xml:space="preserve">经核实，与来电人所述情况不相符。来电人杨利原为我单位鸿运承物业管理中心工人管理岗位职工，我单位依据北京市监委驻北京市公交集团监察专员办公室</t>
    </r>
    <r>
      <rPr>
        <sz val="10"/>
        <rFont val="Arial"/>
        <family val="2"/>
      </rPr>
      <t xml:space="preserve">(</t>
    </r>
    <r>
      <rPr>
        <sz val="10"/>
        <rFont val="宋体"/>
        <family val="0"/>
        <charset val="134"/>
      </rPr>
      <t xml:space="preserve">驻公交监</t>
    </r>
    <r>
      <rPr>
        <sz val="10"/>
        <rFont val="Arial"/>
        <family val="2"/>
      </rPr>
      <t xml:space="preserve">&lt;2025&gt;17</t>
    </r>
    <r>
      <rPr>
        <sz val="10"/>
        <rFont val="宋体"/>
        <family val="0"/>
        <charset val="134"/>
      </rPr>
      <t xml:space="preserve">号</t>
    </r>
    <r>
      <rPr>
        <sz val="10"/>
        <rFont val="Arial"/>
        <family val="2"/>
      </rPr>
      <t xml:space="preserve">)</t>
    </r>
    <r>
      <rPr>
        <sz val="10"/>
        <rFont val="宋体"/>
        <family val="0"/>
        <charset val="134"/>
      </rPr>
      <t xml:space="preserve">《关于给予杨利开除处分的决定》，于</t>
    </r>
    <r>
      <rPr>
        <sz val="10"/>
        <rFont val="Arial"/>
        <family val="2"/>
      </rPr>
      <t xml:space="preserve">2025</t>
    </r>
    <r>
      <rPr>
        <sz val="10"/>
        <rFont val="宋体"/>
        <family val="0"/>
        <charset val="134"/>
      </rPr>
      <t xml:space="preserve">年</t>
    </r>
    <r>
      <rPr>
        <sz val="10"/>
        <rFont val="Arial"/>
        <family val="2"/>
      </rPr>
      <t xml:space="preserve">10</t>
    </r>
    <r>
      <rPr>
        <sz val="10"/>
        <rFont val="宋体"/>
        <family val="0"/>
        <charset val="134"/>
      </rPr>
      <t xml:space="preserve">月</t>
    </r>
    <r>
      <rPr>
        <sz val="10"/>
        <rFont val="Arial"/>
        <family val="2"/>
      </rPr>
      <t xml:space="preserve">22</t>
    </r>
    <r>
      <rPr>
        <sz val="10"/>
        <rFont val="宋体"/>
        <family val="0"/>
        <charset val="134"/>
      </rPr>
      <t xml:space="preserve">日对其进行劳动合同关系解除。</t>
    </r>
  </si>
  <si>
    <r>
      <rPr>
        <sz val="10"/>
        <rFont val="宋体"/>
        <family val="0"/>
        <charset val="134"/>
      </rPr>
      <t xml:space="preserve">经核实，与来电人所述情况不相符。来电人杨利原为我单位鸿运承物业管理中心工人管理岗位职工，我单位依据北京市监驻北京市公交集团监察专员办公室</t>
    </r>
    <r>
      <rPr>
        <sz val="10"/>
        <rFont val="Arial"/>
        <family val="2"/>
      </rPr>
      <t xml:space="preserve">(</t>
    </r>
    <r>
      <rPr>
        <sz val="10"/>
        <rFont val="宋体"/>
        <family val="0"/>
        <charset val="134"/>
      </rPr>
      <t xml:space="preserve">驻公交监</t>
    </r>
    <r>
      <rPr>
        <sz val="10"/>
        <rFont val="Arial"/>
        <family val="2"/>
      </rPr>
      <t xml:space="preserve">&lt;2025&gt;17</t>
    </r>
    <r>
      <rPr>
        <sz val="10"/>
        <rFont val="宋体"/>
        <family val="0"/>
        <charset val="134"/>
      </rPr>
      <t xml:space="preserve">号</t>
    </r>
    <r>
      <rPr>
        <sz val="10"/>
        <rFont val="Arial"/>
        <family val="2"/>
      </rPr>
      <t xml:space="preserve">)</t>
    </r>
    <r>
      <rPr>
        <sz val="10"/>
        <rFont val="宋体"/>
        <family val="0"/>
        <charset val="134"/>
      </rPr>
      <t xml:space="preserve">《关于给予杨利开除处分的决定》，于</t>
    </r>
    <r>
      <rPr>
        <sz val="10"/>
        <rFont val="Arial"/>
        <family val="2"/>
      </rPr>
      <t xml:space="preserve">2025</t>
    </r>
    <r>
      <rPr>
        <sz val="10"/>
        <rFont val="宋体"/>
        <family val="0"/>
        <charset val="134"/>
      </rPr>
      <t xml:space="preserve">年</t>
    </r>
    <r>
      <rPr>
        <sz val="10"/>
        <rFont val="Arial"/>
        <family val="2"/>
      </rPr>
      <t xml:space="preserve">10</t>
    </r>
    <r>
      <rPr>
        <sz val="10"/>
        <rFont val="宋体"/>
        <family val="0"/>
        <charset val="134"/>
      </rPr>
      <t xml:space="preserve">月</t>
    </r>
    <r>
      <rPr>
        <sz val="10"/>
        <rFont val="Arial"/>
        <family val="2"/>
      </rPr>
      <t xml:space="preserve">22</t>
    </r>
    <r>
      <rPr>
        <sz val="10"/>
        <rFont val="宋体"/>
        <family val="0"/>
        <charset val="134"/>
      </rPr>
      <t xml:space="preserve">日对其进行劳动合同关系解除。我单位</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26</t>
    </r>
    <r>
      <rPr>
        <sz val="10"/>
        <rFont val="宋体"/>
        <family val="0"/>
        <charset val="134"/>
      </rPr>
      <t xml:space="preserve">日下午</t>
    </r>
    <r>
      <rPr>
        <sz val="10"/>
        <rFont val="Arial"/>
        <family val="2"/>
      </rPr>
      <t xml:space="preserve">14</t>
    </r>
    <r>
      <rPr>
        <sz val="10"/>
        <rFont val="宋体"/>
        <family val="0"/>
        <charset val="134"/>
      </rPr>
      <t xml:space="preserve">点</t>
    </r>
    <r>
      <rPr>
        <sz val="10"/>
        <rFont val="Arial"/>
        <family val="2"/>
      </rPr>
      <t xml:space="preserve">24</t>
    </r>
    <r>
      <rPr>
        <sz val="10"/>
        <rFont val="宋体"/>
        <family val="0"/>
        <charset val="134"/>
      </rPr>
      <t xml:space="preserve">分回复来电人，告知来电人反馈的诉求已经由北京市西城区劳动人事争议仲裁委员会</t>
    </r>
    <r>
      <rPr>
        <sz val="10"/>
        <rFont val="Arial"/>
        <family val="2"/>
      </rPr>
      <t xml:space="preserve">(</t>
    </r>
    <r>
      <rPr>
        <sz val="10"/>
        <rFont val="宋体"/>
        <family val="0"/>
        <charset val="134"/>
      </rPr>
      <t xml:space="preserve">京西劳人仲字【</t>
    </r>
    <r>
      <rPr>
        <sz val="10"/>
        <rFont val="Arial"/>
        <family val="2"/>
      </rPr>
      <t xml:space="preserve">2026</t>
    </r>
    <r>
      <rPr>
        <sz val="10"/>
        <rFont val="宋体"/>
        <family val="0"/>
        <charset val="134"/>
      </rPr>
      <t xml:space="preserve">】第</t>
    </r>
    <r>
      <rPr>
        <sz val="10"/>
        <rFont val="Arial"/>
        <family val="2"/>
      </rPr>
      <t xml:space="preserve">516</t>
    </r>
    <r>
      <rPr>
        <sz val="10"/>
        <rFont val="宋体"/>
        <family val="0"/>
        <charset val="134"/>
      </rPr>
      <t xml:space="preserve">号</t>
    </r>
    <r>
      <rPr>
        <sz val="10"/>
        <rFont val="Arial"/>
        <family val="2"/>
      </rPr>
      <t xml:space="preserve">)</t>
    </r>
    <r>
      <rPr>
        <sz val="10"/>
        <rFont val="宋体"/>
        <family val="0"/>
        <charset val="134"/>
      </rPr>
      <t xml:space="preserve">，于</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12</t>
    </r>
    <r>
      <rPr>
        <sz val="10"/>
        <rFont val="宋体"/>
        <family val="0"/>
        <charset val="134"/>
      </rPr>
      <t xml:space="preserve">日开庭受理，因涉及案件审理，故无法向诉才人提供，具体结果以审理为准。我单位欢迎市民随时对我们工作进行监督，感谢市民提出宝贵意见，谢谢市民的支持与谅解。</t>
    </r>
  </si>
  <si>
    <r>
      <rPr>
        <sz val="10"/>
        <rFont val="宋体"/>
        <family val="0"/>
        <charset val="134"/>
      </rPr>
      <t xml:space="preserve">我单位</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26</t>
    </r>
    <r>
      <rPr>
        <sz val="10"/>
        <rFont val="宋体"/>
        <family val="0"/>
        <charset val="134"/>
      </rPr>
      <t xml:space="preserve">日下午</t>
    </r>
    <r>
      <rPr>
        <sz val="10"/>
        <rFont val="Arial"/>
        <family val="2"/>
      </rPr>
      <t xml:space="preserve">14</t>
    </r>
    <r>
      <rPr>
        <sz val="10"/>
        <rFont val="宋体"/>
        <family val="0"/>
        <charset val="134"/>
      </rPr>
      <t xml:space="preserve">点</t>
    </r>
    <r>
      <rPr>
        <sz val="10"/>
        <rFont val="Arial"/>
        <family val="2"/>
      </rPr>
      <t xml:space="preserve">24</t>
    </r>
    <r>
      <rPr>
        <sz val="10"/>
        <rFont val="宋体"/>
        <family val="0"/>
        <charset val="134"/>
      </rPr>
      <t xml:space="preserve">分回复来电人，告知来电人反馈的诉求已经由北京市西城区劳动人事争议仲裁委员会</t>
    </r>
    <r>
      <rPr>
        <sz val="10"/>
        <rFont val="Arial"/>
        <family val="2"/>
      </rPr>
      <t xml:space="preserve">(</t>
    </r>
    <r>
      <rPr>
        <sz val="10"/>
        <rFont val="宋体"/>
        <family val="0"/>
        <charset val="134"/>
      </rPr>
      <t xml:space="preserve">京西劳人仲字【</t>
    </r>
    <r>
      <rPr>
        <sz val="10"/>
        <rFont val="Arial"/>
        <family val="2"/>
      </rPr>
      <t xml:space="preserve">2026</t>
    </r>
    <r>
      <rPr>
        <sz val="10"/>
        <rFont val="宋体"/>
        <family val="0"/>
        <charset val="134"/>
      </rPr>
      <t xml:space="preserve">】第</t>
    </r>
    <r>
      <rPr>
        <sz val="10"/>
        <rFont val="Arial"/>
        <family val="2"/>
      </rPr>
      <t xml:space="preserve">516</t>
    </r>
    <r>
      <rPr>
        <sz val="10"/>
        <rFont val="宋体"/>
        <family val="0"/>
        <charset val="134"/>
      </rPr>
      <t xml:space="preserve">号</t>
    </r>
    <r>
      <rPr>
        <sz val="10"/>
        <rFont val="Arial"/>
        <family val="2"/>
      </rPr>
      <t xml:space="preserve">)</t>
    </r>
    <r>
      <rPr>
        <sz val="10"/>
        <rFont val="宋体"/>
        <family val="0"/>
        <charset val="134"/>
      </rPr>
      <t xml:space="preserve">，于</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12</t>
    </r>
    <r>
      <rPr>
        <sz val="10"/>
        <rFont val="宋体"/>
        <family val="0"/>
        <charset val="134"/>
      </rPr>
      <t xml:space="preserve">日开庭受理，因涉及案件审理，故无法向诉求人提供，具体结果以审理为准。我单位欢迎市民随时对我们工作进行监督，感谢市民提出宝贵意见，谢谢市民的支持与谅解。</t>
    </r>
  </si>
  <si>
    <r>
      <rPr>
        <sz val="10"/>
        <rFont val="宋体"/>
        <family val="0"/>
        <charset val="134"/>
      </rPr>
      <t xml:space="preserve">经核实，与来电人所述情况不相符。来电人杨利原为我单位湾运承物业管理中心工人管理岗位职工，我单位依据北京市监委驻北京市公交集团监察专员办公室</t>
    </r>
    <r>
      <rPr>
        <sz val="10"/>
        <rFont val="Arial"/>
        <family val="2"/>
      </rPr>
      <t xml:space="preserve">(</t>
    </r>
    <r>
      <rPr>
        <sz val="10"/>
        <rFont val="宋体"/>
        <family val="0"/>
        <charset val="134"/>
      </rPr>
      <t xml:space="preserve">驻公交监</t>
    </r>
    <r>
      <rPr>
        <sz val="10"/>
        <rFont val="Arial"/>
        <family val="2"/>
      </rPr>
      <t xml:space="preserve">&lt;2025&gt;17</t>
    </r>
    <r>
      <rPr>
        <sz val="10"/>
        <rFont val="宋体"/>
        <family val="0"/>
        <charset val="134"/>
      </rPr>
      <t xml:space="preserve">号</t>
    </r>
    <r>
      <rPr>
        <sz val="10"/>
        <rFont val="Arial"/>
        <family val="2"/>
      </rPr>
      <t xml:space="preserve">)</t>
    </r>
    <r>
      <rPr>
        <sz val="10"/>
        <rFont val="宋体"/>
        <family val="0"/>
        <charset val="134"/>
      </rPr>
      <t xml:space="preserve">《关于给予杨利开除处分的决定》，于</t>
    </r>
    <r>
      <rPr>
        <sz val="10"/>
        <rFont val="Arial"/>
        <family val="2"/>
      </rPr>
      <t xml:space="preserve">2025</t>
    </r>
    <r>
      <rPr>
        <sz val="10"/>
        <rFont val="宋体"/>
        <family val="0"/>
        <charset val="134"/>
      </rPr>
      <t xml:space="preserve">年</t>
    </r>
    <r>
      <rPr>
        <sz val="10"/>
        <rFont val="Arial"/>
        <family val="2"/>
      </rPr>
      <t xml:space="preserve">10</t>
    </r>
    <r>
      <rPr>
        <sz val="10"/>
        <rFont val="宋体"/>
        <family val="0"/>
        <charset val="134"/>
      </rPr>
      <t xml:space="preserve">月</t>
    </r>
    <r>
      <rPr>
        <sz val="10"/>
        <rFont val="Arial"/>
        <family val="2"/>
      </rPr>
      <t xml:space="preserve">22</t>
    </r>
    <r>
      <rPr>
        <sz val="10"/>
        <rFont val="宋体"/>
        <family val="0"/>
        <charset val="134"/>
      </rPr>
      <t xml:space="preserve">日对其建行劳动合同关系解除。我单位</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26</t>
    </r>
    <r>
      <rPr>
        <sz val="10"/>
        <rFont val="宋体"/>
        <family val="0"/>
        <charset val="134"/>
      </rPr>
      <t xml:space="preserve">日下午</t>
    </r>
    <r>
      <rPr>
        <sz val="10"/>
        <rFont val="Arial"/>
        <family val="2"/>
      </rPr>
      <t xml:space="preserve">14</t>
    </r>
    <r>
      <rPr>
        <sz val="10"/>
        <rFont val="宋体"/>
        <family val="0"/>
        <charset val="134"/>
      </rPr>
      <t xml:space="preserve">点</t>
    </r>
    <r>
      <rPr>
        <sz val="10"/>
        <rFont val="Arial"/>
        <family val="2"/>
      </rPr>
      <t xml:space="preserve">24</t>
    </r>
    <r>
      <rPr>
        <sz val="10"/>
        <rFont val="宋体"/>
        <family val="0"/>
        <charset val="134"/>
      </rPr>
      <t xml:space="preserve">分回复来电人，告知来电人反馈的诉求已经由北京市西城区劳动人事争议仲裁委员会</t>
    </r>
    <r>
      <rPr>
        <sz val="10"/>
        <rFont val="Arial"/>
        <family val="2"/>
      </rPr>
      <t xml:space="preserve">(</t>
    </r>
    <r>
      <rPr>
        <sz val="10"/>
        <rFont val="宋体"/>
        <family val="0"/>
        <charset val="134"/>
      </rPr>
      <t xml:space="preserve">京西劳人仲字【</t>
    </r>
    <r>
      <rPr>
        <sz val="10"/>
        <rFont val="Arial"/>
        <family val="2"/>
      </rPr>
      <t xml:space="preserve">2026</t>
    </r>
    <r>
      <rPr>
        <sz val="10"/>
        <rFont val="宋体"/>
        <family val="0"/>
        <charset val="134"/>
      </rPr>
      <t xml:space="preserve">】第</t>
    </r>
    <r>
      <rPr>
        <sz val="10"/>
        <rFont val="Arial"/>
        <family val="2"/>
      </rPr>
      <t xml:space="preserve">516</t>
    </r>
    <r>
      <rPr>
        <sz val="10"/>
        <rFont val="宋体"/>
        <family val="0"/>
        <charset val="134"/>
      </rPr>
      <t xml:space="preserve">号</t>
    </r>
    <r>
      <rPr>
        <sz val="10"/>
        <rFont val="Arial"/>
        <family val="2"/>
      </rPr>
      <t xml:space="preserve">)</t>
    </r>
    <r>
      <rPr>
        <sz val="10"/>
        <rFont val="宋体"/>
        <family val="0"/>
        <charset val="134"/>
      </rPr>
      <t xml:space="preserve">，于</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12</t>
    </r>
    <r>
      <rPr>
        <sz val="10"/>
        <rFont val="宋体"/>
        <family val="0"/>
        <charset val="134"/>
      </rPr>
      <t xml:space="preserve">日开庭受理，因涉及案件审理，故无法向诉求人提供，具体结果以审理为准。我单位欢迎市民随时对我们工作进行监督，感谢市民提出宝贵意见，谢谢市民的支持与谅解。</t>
    </r>
  </si>
  <si>
    <t xml:space="preserve">2026-01-23 15:54:55</t>
  </si>
  <si>
    <t xml:space="preserve">1049047</t>
  </si>
  <si>
    <t xml:space="preserve">仲裁类</t>
  </si>
  <si>
    <r>
      <rPr>
        <sz val="10"/>
        <rFont val="宋体"/>
        <family val="0"/>
        <charset val="134"/>
      </rPr>
      <t xml:space="preserve">网络</t>
    </r>
    <r>
      <rPr>
        <sz val="10"/>
        <rFont val="Arial"/>
        <family val="2"/>
      </rPr>
      <t xml:space="preserve">-260124-001044-1</t>
    </r>
    <r>
      <rPr>
        <sz val="10"/>
        <rFont val="宋体"/>
        <family val="0"/>
        <charset val="134"/>
      </rPr>
      <t xml:space="preserve">（</t>
    </r>
    <r>
      <rPr>
        <sz val="10"/>
        <rFont val="Arial"/>
        <family val="2"/>
      </rPr>
      <t xml:space="preserve">1</t>
    </r>
    <r>
      <rPr>
        <sz val="10"/>
        <rFont val="宋体"/>
        <family val="0"/>
        <charset val="134"/>
      </rPr>
      <t xml:space="preserve">个附件）</t>
    </r>
  </si>
  <si>
    <r>
      <rPr>
        <sz val="10"/>
        <rFont val="宋体"/>
        <family val="0"/>
        <charset val="134"/>
      </rPr>
      <t xml:space="preserve">经核实，与来电人所述情况不相符。来电人杨利原为我单位鸿运承物业管理中心工人管理岗位职工，我单位依据北京市监委驻北京市公交集团监察专员办公室（驻公交监</t>
    </r>
    <r>
      <rPr>
        <sz val="10"/>
        <rFont val="Arial"/>
        <family val="2"/>
      </rPr>
      <t xml:space="preserve">&lt;2025&gt;17</t>
    </r>
    <r>
      <rPr>
        <sz val="10"/>
        <rFont val="宋体"/>
        <family val="0"/>
        <charset val="134"/>
      </rPr>
      <t xml:space="preserve">号）《关于给予杨利开除处分的决定》，于</t>
    </r>
    <r>
      <rPr>
        <sz val="10"/>
        <rFont val="Arial"/>
        <family val="2"/>
      </rPr>
      <t xml:space="preserve">2025</t>
    </r>
    <r>
      <rPr>
        <sz val="10"/>
        <rFont val="宋体"/>
        <family val="0"/>
        <charset val="134"/>
      </rPr>
      <t xml:space="preserve">年</t>
    </r>
    <r>
      <rPr>
        <sz val="10"/>
        <rFont val="Arial"/>
        <family val="2"/>
      </rPr>
      <t xml:space="preserve">10</t>
    </r>
    <r>
      <rPr>
        <sz val="10"/>
        <rFont val="宋体"/>
        <family val="0"/>
        <charset val="134"/>
      </rPr>
      <t xml:space="preserve">月</t>
    </r>
    <r>
      <rPr>
        <sz val="10"/>
        <rFont val="Arial"/>
        <family val="2"/>
      </rPr>
      <t xml:space="preserve">22</t>
    </r>
    <r>
      <rPr>
        <sz val="10"/>
        <rFont val="宋体"/>
        <family val="0"/>
        <charset val="134"/>
      </rPr>
      <t xml:space="preserve">日对其进行劳动合同关系解除。</t>
    </r>
  </si>
  <si>
    <r>
      <rPr>
        <sz val="10"/>
        <rFont val="宋体"/>
        <family val="0"/>
        <charset val="134"/>
      </rPr>
      <t xml:space="preserve">经核实，与来电人所述情况不相符。来电人杨利原为我单位鸿运承物业管理中心工人管理岗位职工，我单位依据北京市监委驻北京市公交集团监察专员办公室（驻公交监</t>
    </r>
    <r>
      <rPr>
        <sz val="10"/>
        <rFont val="Arial"/>
        <family val="2"/>
      </rPr>
      <t xml:space="preserve">&lt;2025&gt;17</t>
    </r>
    <r>
      <rPr>
        <sz val="10"/>
        <rFont val="宋体"/>
        <family val="0"/>
        <charset val="134"/>
      </rPr>
      <t xml:space="preserve">号）《关于给予杨利开除处分的决定》，于</t>
    </r>
    <r>
      <rPr>
        <sz val="10"/>
        <rFont val="Arial"/>
        <family val="2"/>
      </rPr>
      <t xml:space="preserve">2025</t>
    </r>
    <r>
      <rPr>
        <sz val="10"/>
        <rFont val="宋体"/>
        <family val="0"/>
        <charset val="134"/>
      </rPr>
      <t xml:space="preserve">年</t>
    </r>
    <r>
      <rPr>
        <sz val="10"/>
        <rFont val="Arial"/>
        <family val="2"/>
      </rPr>
      <t xml:space="preserve">10</t>
    </r>
    <r>
      <rPr>
        <sz val="10"/>
        <rFont val="宋体"/>
        <family val="0"/>
        <charset val="134"/>
      </rPr>
      <t xml:space="preserve">月</t>
    </r>
    <r>
      <rPr>
        <sz val="10"/>
        <rFont val="Arial"/>
        <family val="2"/>
      </rPr>
      <t xml:space="preserve">22</t>
    </r>
    <r>
      <rPr>
        <sz val="10"/>
        <rFont val="宋体"/>
        <family val="0"/>
        <charset val="134"/>
      </rPr>
      <t xml:space="preserve">日对其进行劳动合同关系解除。我单位</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26</t>
    </r>
    <r>
      <rPr>
        <sz val="10"/>
        <rFont val="宋体"/>
        <family val="0"/>
        <charset val="134"/>
      </rPr>
      <t xml:space="preserve">日下午</t>
    </r>
    <r>
      <rPr>
        <sz val="10"/>
        <rFont val="Arial"/>
        <family val="2"/>
      </rPr>
      <t xml:space="preserve">14</t>
    </r>
    <r>
      <rPr>
        <sz val="10"/>
        <rFont val="宋体"/>
        <family val="0"/>
        <charset val="134"/>
      </rPr>
      <t xml:space="preserve">点</t>
    </r>
    <r>
      <rPr>
        <sz val="10"/>
        <rFont val="Arial"/>
        <family val="2"/>
      </rPr>
      <t xml:space="preserve">24</t>
    </r>
    <r>
      <rPr>
        <sz val="10"/>
        <rFont val="宋体"/>
        <family val="0"/>
        <charset val="134"/>
      </rPr>
      <t xml:space="preserve">分回复来电人，告知来电人反馈的诉求已经由北京市西城区劳动人事争议仲裁委员会（京西劳人仲字【</t>
    </r>
    <r>
      <rPr>
        <sz val="10"/>
        <rFont val="Arial"/>
        <family val="2"/>
      </rPr>
      <t xml:space="preserve">2026</t>
    </r>
    <r>
      <rPr>
        <sz val="10"/>
        <rFont val="宋体"/>
        <family val="0"/>
        <charset val="134"/>
      </rPr>
      <t xml:space="preserve">】第</t>
    </r>
    <r>
      <rPr>
        <sz val="10"/>
        <rFont val="Arial"/>
        <family val="2"/>
      </rPr>
      <t xml:space="preserve">516</t>
    </r>
    <r>
      <rPr>
        <sz val="10"/>
        <rFont val="宋体"/>
        <family val="0"/>
        <charset val="134"/>
      </rPr>
      <t xml:space="preserve">号），于</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12</t>
    </r>
    <r>
      <rPr>
        <sz val="10"/>
        <rFont val="宋体"/>
        <family val="0"/>
        <charset val="134"/>
      </rPr>
      <t xml:space="preserve">日开庭受理，因涉及案件审理，故无法向诉求人提供，具体结果以审理为准。我单位欢迎市民随时对我们工作进行监督，感谢市民提出宝贵意见，谢谢市民的支持与谅解。</t>
    </r>
    <r>
      <rPr>
        <sz val="10"/>
        <rFont val="Arial"/>
        <family val="2"/>
      </rPr>
      <t xml:space="preserve">
</t>
    </r>
    <r>
      <rPr>
        <sz val="10"/>
        <rFont val="宋体"/>
        <family val="0"/>
        <charset val="134"/>
      </rPr>
      <t xml:space="preserve">办理人：张浩宇；部门：鸿运承物业管理中心人力资源部，职务：一般管理；</t>
    </r>
    <r>
      <rPr>
        <sz val="10"/>
        <rFont val="Arial"/>
        <family val="2"/>
      </rPr>
      <t xml:space="preserve">
</t>
    </r>
    <r>
      <rPr>
        <sz val="10"/>
        <rFont val="宋体"/>
        <family val="0"/>
        <charset val="134"/>
      </rPr>
      <t xml:space="preserve">审核人：高强；部门：鸿运承物业管理中心人力资源部，职务：中级管理；</t>
    </r>
  </si>
  <si>
    <r>
      <rPr>
        <sz val="10"/>
        <rFont val="宋体"/>
        <family val="0"/>
        <charset val="134"/>
      </rPr>
      <t xml:space="preserve">我单位</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26</t>
    </r>
    <r>
      <rPr>
        <sz val="10"/>
        <rFont val="宋体"/>
        <family val="0"/>
        <charset val="134"/>
      </rPr>
      <t xml:space="preserve">日下午</t>
    </r>
    <r>
      <rPr>
        <sz val="10"/>
        <rFont val="Arial"/>
        <family val="2"/>
      </rPr>
      <t xml:space="preserve">14</t>
    </r>
    <r>
      <rPr>
        <sz val="10"/>
        <rFont val="宋体"/>
        <family val="0"/>
        <charset val="134"/>
      </rPr>
      <t xml:space="preserve">点</t>
    </r>
    <r>
      <rPr>
        <sz val="10"/>
        <rFont val="Arial"/>
        <family val="2"/>
      </rPr>
      <t xml:space="preserve">24</t>
    </r>
    <r>
      <rPr>
        <sz val="10"/>
        <rFont val="宋体"/>
        <family val="0"/>
        <charset val="134"/>
      </rPr>
      <t xml:space="preserve">分回复来电人，告知来电人反馈的诉求已经由北京市西城区劳动人事争议仲裁委员会（京西劳人仲字【</t>
    </r>
    <r>
      <rPr>
        <sz val="10"/>
        <rFont val="Arial"/>
        <family val="2"/>
      </rPr>
      <t xml:space="preserve">2026</t>
    </r>
    <r>
      <rPr>
        <sz val="10"/>
        <rFont val="宋体"/>
        <family val="0"/>
        <charset val="134"/>
      </rPr>
      <t xml:space="preserve">】第</t>
    </r>
    <r>
      <rPr>
        <sz val="10"/>
        <rFont val="Arial"/>
        <family val="2"/>
      </rPr>
      <t xml:space="preserve">516</t>
    </r>
    <r>
      <rPr>
        <sz val="10"/>
        <rFont val="宋体"/>
        <family val="0"/>
        <charset val="134"/>
      </rPr>
      <t xml:space="preserve">号），于</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12</t>
    </r>
    <r>
      <rPr>
        <sz val="10"/>
        <rFont val="宋体"/>
        <family val="0"/>
        <charset val="134"/>
      </rPr>
      <t xml:space="preserve">日开庭受理，因涉及案件审理，故无法向诉求人提供，具体结果以审理为准。我单位欢迎市民随时对我们工作进行监督，感谢市民提出宝贵意见，谢谢市民的支持与谅解。</t>
    </r>
  </si>
  <si>
    <r>
      <rPr>
        <sz val="10"/>
        <rFont val="宋体"/>
        <family val="0"/>
        <charset val="134"/>
      </rPr>
      <t xml:space="preserve">经核实，与来电人所述情况不相符。来电人杨利原为我单位鸿运承物业管理中心工人管理岗位职工，我单位依据北京市监委驻北京市公交集团监察专员办公室（驻公交监</t>
    </r>
    <r>
      <rPr>
        <sz val="10"/>
        <rFont val="Arial"/>
        <family val="2"/>
      </rPr>
      <t xml:space="preserve">&lt;2025&gt;17</t>
    </r>
    <r>
      <rPr>
        <sz val="10"/>
        <rFont val="宋体"/>
        <family val="0"/>
        <charset val="134"/>
      </rPr>
      <t xml:space="preserve">号）《关于给予杨利开除处分的决定》，于</t>
    </r>
    <r>
      <rPr>
        <sz val="10"/>
        <rFont val="Arial"/>
        <family val="2"/>
      </rPr>
      <t xml:space="preserve">2025</t>
    </r>
    <r>
      <rPr>
        <sz val="10"/>
        <rFont val="宋体"/>
        <family val="0"/>
        <charset val="134"/>
      </rPr>
      <t xml:space="preserve">年</t>
    </r>
    <r>
      <rPr>
        <sz val="10"/>
        <rFont val="Arial"/>
        <family val="2"/>
      </rPr>
      <t xml:space="preserve">10</t>
    </r>
    <r>
      <rPr>
        <sz val="10"/>
        <rFont val="宋体"/>
        <family val="0"/>
        <charset val="134"/>
      </rPr>
      <t xml:space="preserve">月</t>
    </r>
    <r>
      <rPr>
        <sz val="10"/>
        <rFont val="Arial"/>
        <family val="2"/>
      </rPr>
      <t xml:space="preserve">22</t>
    </r>
    <r>
      <rPr>
        <sz val="10"/>
        <rFont val="宋体"/>
        <family val="0"/>
        <charset val="134"/>
      </rPr>
      <t xml:space="preserve">日对其进行劳动合同关系解除。我单位</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26</t>
    </r>
    <r>
      <rPr>
        <sz val="10"/>
        <rFont val="宋体"/>
        <family val="0"/>
        <charset val="134"/>
      </rPr>
      <t xml:space="preserve">日下午</t>
    </r>
    <r>
      <rPr>
        <sz val="10"/>
        <rFont val="Arial"/>
        <family val="2"/>
      </rPr>
      <t xml:space="preserve">14</t>
    </r>
    <r>
      <rPr>
        <sz val="10"/>
        <rFont val="宋体"/>
        <family val="0"/>
        <charset val="134"/>
      </rPr>
      <t xml:space="preserve">点</t>
    </r>
    <r>
      <rPr>
        <sz val="10"/>
        <rFont val="Arial"/>
        <family val="2"/>
      </rPr>
      <t xml:space="preserve">24</t>
    </r>
    <r>
      <rPr>
        <sz val="10"/>
        <rFont val="宋体"/>
        <family val="0"/>
        <charset val="134"/>
      </rPr>
      <t xml:space="preserve">分回复来电人，告知来电人反馈的诉求已经由北京市西城区劳动人事争议仲裁委员会（京西劳人仲字【</t>
    </r>
    <r>
      <rPr>
        <sz val="10"/>
        <rFont val="Arial"/>
        <family val="2"/>
      </rPr>
      <t xml:space="preserve">2026</t>
    </r>
    <r>
      <rPr>
        <sz val="10"/>
        <rFont val="宋体"/>
        <family val="0"/>
        <charset val="134"/>
      </rPr>
      <t xml:space="preserve">】第</t>
    </r>
    <r>
      <rPr>
        <sz val="10"/>
        <rFont val="Arial"/>
        <family val="2"/>
      </rPr>
      <t xml:space="preserve">516</t>
    </r>
    <r>
      <rPr>
        <sz val="10"/>
        <rFont val="宋体"/>
        <family val="0"/>
        <charset val="134"/>
      </rPr>
      <t xml:space="preserve">号），于</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12</t>
    </r>
    <r>
      <rPr>
        <sz val="10"/>
        <rFont val="宋体"/>
        <family val="0"/>
        <charset val="134"/>
      </rPr>
      <t xml:space="preserve">日开庭受理，因涉及案件审理，故无法向诉求人提供，具体结果以审理为准。我单位欢迎市民随时对我们工作进行监督，感谢市民提出宝贵意见，谢谢市民的支持与谅解。</t>
    </r>
  </si>
  <si>
    <t xml:space="preserve">诉求人杨利</t>
  </si>
  <si>
    <r>
      <rPr>
        <sz val="10"/>
        <rFont val="宋体"/>
        <family val="0"/>
        <charset val="134"/>
      </rPr>
      <t xml:space="preserve">网络</t>
    </r>
    <r>
      <rPr>
        <sz val="10"/>
        <rFont val="Arial"/>
        <family val="2"/>
      </rPr>
      <t xml:space="preserve">-260124-001044-2</t>
    </r>
    <r>
      <rPr>
        <sz val="10"/>
        <rFont val="宋体"/>
        <family val="0"/>
        <charset val="134"/>
      </rPr>
      <t xml:space="preserve">（</t>
    </r>
    <r>
      <rPr>
        <sz val="10"/>
        <rFont val="Arial"/>
        <family val="2"/>
      </rPr>
      <t xml:space="preserve">1</t>
    </r>
    <r>
      <rPr>
        <sz val="10"/>
        <rFont val="宋体"/>
        <family val="0"/>
        <charset val="134"/>
      </rPr>
      <t xml:space="preserve">个附件）</t>
    </r>
  </si>
  <si>
    <t xml:space="preserve">2026-01-24 08:46:24</t>
  </si>
  <si>
    <r>
      <rPr>
        <sz val="10"/>
        <rFont val="宋体"/>
        <family val="0"/>
        <charset val="134"/>
      </rPr>
      <t xml:space="preserve">网络</t>
    </r>
    <r>
      <rPr>
        <sz val="10"/>
        <rFont val="Arial"/>
        <family val="2"/>
      </rPr>
      <t xml:space="preserve">-260124-000007-2</t>
    </r>
    <r>
      <rPr>
        <sz val="10"/>
        <rFont val="宋体"/>
        <family val="0"/>
        <charset val="134"/>
      </rPr>
      <t xml:space="preserve">（</t>
    </r>
    <r>
      <rPr>
        <sz val="10"/>
        <rFont val="Arial"/>
        <family val="2"/>
      </rPr>
      <t xml:space="preserve">1</t>
    </r>
    <r>
      <rPr>
        <sz val="10"/>
        <rFont val="宋体"/>
        <family val="0"/>
        <charset val="134"/>
      </rPr>
      <t xml:space="preserve">个附件）</t>
    </r>
  </si>
  <si>
    <t xml:space="preserve">2026-01-24 00:02:48</t>
  </si>
  <si>
    <t xml:space="preserve">2026-01-24 00:12:06</t>
  </si>
  <si>
    <t xml:space="preserve">2026-01-24 09:49:11</t>
  </si>
  <si>
    <t xml:space="preserve">匿名</t>
  </si>
  <si>
    <r>
      <rPr>
        <sz val="10"/>
        <rFont val="宋体"/>
        <family val="0"/>
        <charset val="134"/>
      </rPr>
      <t xml:space="preserve">手机</t>
    </r>
    <r>
      <rPr>
        <sz val="10"/>
        <rFont val="Arial"/>
        <family val="2"/>
      </rPr>
      <t xml:space="preserve">,17326805246;</t>
    </r>
  </si>
  <si>
    <r>
      <rPr>
        <sz val="10"/>
        <rFont val="宋体"/>
        <family val="0"/>
        <charset val="134"/>
      </rPr>
      <t xml:space="preserve">工单来源：微信服务号，此工单内容为网民留言时填写的标题及原文。 </t>
    </r>
    <r>
      <rPr>
        <sz val="10"/>
        <rFont val="Arial"/>
        <family val="2"/>
      </rPr>
      <t xml:space="preserve">============================= </t>
    </r>
    <r>
      <rPr>
        <sz val="10"/>
        <rFont val="宋体"/>
        <family val="0"/>
        <charset val="134"/>
      </rPr>
      <t xml:space="preserve">留言标题：公交留言原文：本人于</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23</t>
    </r>
    <r>
      <rPr>
        <sz val="10"/>
        <rFont val="宋体"/>
        <family val="0"/>
        <charset val="134"/>
      </rPr>
      <t xml:space="preserve">日晚间，驾驶车辆在翠林公交场站倒车时，不慎碰擦到场站抬车栏杆，车辆也出现两处凹陷损伤。事发后，本人当即与场站工作人员沟通处理，现场向场站站长支付赔偿款</t>
    </r>
    <r>
      <rPr>
        <sz val="10"/>
        <rFont val="Arial"/>
        <family val="2"/>
      </rPr>
      <t xml:space="preserve">600</t>
    </r>
    <r>
      <rPr>
        <sz val="10"/>
        <rFont val="宋体"/>
        <family val="0"/>
        <charset val="134"/>
      </rPr>
      <t xml:space="preserve">元整，但只有一个手写收据 现就此次赔偿事宜，提出以下三点核心诉求： </t>
    </r>
    <r>
      <rPr>
        <sz val="10"/>
        <rFont val="Arial"/>
        <family val="2"/>
      </rPr>
      <t xml:space="preserve">1. </t>
    </r>
    <r>
      <rPr>
        <sz val="10"/>
        <rFont val="宋体"/>
        <family val="0"/>
        <charset val="134"/>
      </rPr>
      <t xml:space="preserve">明确</t>
    </r>
    <r>
      <rPr>
        <sz val="10"/>
        <rFont val="Arial"/>
        <family val="2"/>
      </rPr>
      <t xml:space="preserve">600</t>
    </r>
    <r>
      <rPr>
        <sz val="10"/>
        <rFont val="宋体"/>
        <family val="0"/>
        <charset val="134"/>
      </rPr>
      <t xml:space="preserve">元赔偿款的去向及性质：要求贵司提供该笔款项的正式发票或加盖公司财务章的收据，书面说明款项是否已按规定入公司公账，杜绝个人私自留存情况。</t>
    </r>
    <r>
      <rPr>
        <sz val="10"/>
        <rFont val="Arial"/>
        <family val="2"/>
      </rPr>
      <t xml:space="preserve">2. </t>
    </r>
    <r>
      <rPr>
        <sz val="10"/>
        <rFont val="宋体"/>
        <family val="0"/>
        <charset val="134"/>
      </rPr>
      <t xml:space="preserve">核定</t>
    </r>
    <r>
      <rPr>
        <sz val="10"/>
        <rFont val="Arial"/>
        <family val="2"/>
      </rPr>
      <t xml:space="preserve">600</t>
    </r>
    <r>
      <rPr>
        <sz val="10"/>
        <rFont val="宋体"/>
        <family val="0"/>
        <charset val="134"/>
      </rPr>
      <t xml:space="preserve">元赔偿金额的合理性：要求贵司出具该栏杆的定损报告、维修报价单（含配件费用、工时费用明细），明确该金额是否与栏杆实际损坏程度及修复成本相符；若无法提供有效依据，本人要求重新核算赔偿金额，并退还超额部分款项。</t>
    </r>
    <r>
      <rPr>
        <sz val="10"/>
        <rFont val="Arial"/>
        <family val="2"/>
      </rPr>
      <t xml:space="preserve">3. </t>
    </r>
    <r>
      <rPr>
        <sz val="10"/>
        <rFont val="宋体"/>
        <family val="0"/>
        <charset val="134"/>
      </rPr>
      <t xml:space="preserve">投诉场站工作人员服务态度及处理方式：投诉现场抬栏杆女同志在事件处理过程中态度恶劣，未履行合理沟通义务；要求贵司对相关人员作出处理并书面反馈结果。若逾期未予回应或处理结果无法令本人满意，本人将向当地交通运输局、</t>
    </r>
    <r>
      <rPr>
        <sz val="10"/>
        <rFont val="Arial"/>
        <family val="2"/>
      </rPr>
      <t xml:space="preserve">12345</t>
    </r>
    <r>
      <rPr>
        <sz val="10"/>
        <rFont val="宋体"/>
        <family val="0"/>
        <charset val="134"/>
      </rPr>
      <t xml:space="preserve">政务服务热线等相关部门进一步投诉维权市民填写的详细地址为：区、街道：丰台区右安门街道详细地址：北京市丰台区右安门街道翠林公交场站  安保 工程</t>
    </r>
  </si>
  <si>
    <t xml:space="preserve">此单为拆单投诉，公交物业工程专业负责回复“场站抬车栏杆维修问题”。市民反映的是翠林公交场站（大门口道闸）站务设施设置问题。翠林公交场站是公交首末站。经核实，投诉人撞坏公交站场抬车栏杆，实际是公交场站大门口的道闸。</t>
  </si>
  <si>
    <r>
      <rPr>
        <sz val="10"/>
        <rFont val="宋体"/>
        <family val="0"/>
        <charset val="134"/>
      </rPr>
      <t xml:space="preserve">我们于</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26</t>
    </r>
    <r>
      <rPr>
        <sz val="10"/>
        <rFont val="宋体"/>
        <family val="0"/>
        <charset val="134"/>
      </rPr>
      <t xml:space="preserve">日</t>
    </r>
    <r>
      <rPr>
        <sz val="10"/>
        <rFont val="Arial"/>
        <family val="2"/>
      </rPr>
      <t xml:space="preserve">9</t>
    </r>
    <r>
      <rPr>
        <sz val="10"/>
        <rFont val="宋体"/>
        <family val="0"/>
        <charset val="134"/>
      </rPr>
      <t xml:space="preserve">点</t>
    </r>
    <r>
      <rPr>
        <sz val="10"/>
        <rFont val="Arial"/>
        <family val="2"/>
      </rPr>
      <t xml:space="preserve">45</t>
    </r>
    <r>
      <rPr>
        <sz val="10"/>
        <rFont val="宋体"/>
        <family val="0"/>
        <charset val="134"/>
      </rPr>
      <t xml:space="preserve">分与市民进行电话答复，向市民解释说明公交场站道闸维修及管理不属于公交物业工程设备专业，相关解释权将由安保专业负责。办理人：陈强；部门：鸿运承物业管理中心方庄分中心 物管设备主任。审核人：华菲 工程设备部 一般管理</t>
    </r>
  </si>
  <si>
    <t xml:space="preserve">公交场站道闸维修、管理不属于公交物业工程专业管理范畴。公交场站道闸维修、管理归属安保专业，最终解释权也归属安保专业。</t>
  </si>
  <si>
    <r>
      <rPr>
        <sz val="10"/>
        <rFont val="宋体"/>
        <family val="0"/>
        <charset val="134"/>
      </rPr>
      <t xml:space="preserve">此单为拆单投诉，公交物业工程专业负责回复“场站抬车栏杆维修问题”。市民反映的是翠林公交场站（大门口道闸）站务设施设置问题。翠林公交场站是公交首末站。经核实，投诉人撞坏公交站场抬车栏杆，实际是公交场站大门口的道闸。公交场站道闸维修、管理不属于公交物业工程专业管理范畴。公交场站道闸维修、管理归属安保专业，最终解释权也归属安保专业。我们于</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26</t>
    </r>
    <r>
      <rPr>
        <sz val="10"/>
        <rFont val="宋体"/>
        <family val="0"/>
        <charset val="134"/>
      </rPr>
      <t xml:space="preserve">日</t>
    </r>
    <r>
      <rPr>
        <sz val="10"/>
        <rFont val="Arial"/>
        <family val="2"/>
      </rPr>
      <t xml:space="preserve">9</t>
    </r>
    <r>
      <rPr>
        <sz val="10"/>
        <rFont val="宋体"/>
        <family val="0"/>
        <charset val="134"/>
      </rPr>
      <t xml:space="preserve">点</t>
    </r>
    <r>
      <rPr>
        <sz val="10"/>
        <rFont val="Arial"/>
        <family val="2"/>
      </rPr>
      <t xml:space="preserve">45</t>
    </r>
    <r>
      <rPr>
        <sz val="10"/>
        <rFont val="宋体"/>
        <family val="0"/>
        <charset val="134"/>
      </rPr>
      <t xml:space="preserve">分与市民进行电话答复，向市民解释说明公交场站道闸维修及管理不属于公交物业工程设备专业，相关解释权将由安保专业负责。</t>
    </r>
  </si>
  <si>
    <t xml:space="preserve">2026-01-23 22:28:52</t>
  </si>
  <si>
    <t xml:space="preserve">场站安保问题
（抬车栏杆赔付）拆单</t>
  </si>
  <si>
    <t xml:space="preserve">退单驳回，超出办理范围</t>
  </si>
  <si>
    <t xml:space="preserve">由安保部、工程设备部办理</t>
  </si>
  <si>
    <t xml:space="preserve">此单减免考核</t>
  </si>
  <si>
    <r>
      <rPr>
        <sz val="11"/>
        <color rgb="FF000000"/>
        <rFont val="宋体"/>
        <family val="0"/>
        <charset val="134"/>
      </rPr>
      <t xml:space="preserve">疏整促</t>
    </r>
    <r>
      <rPr>
        <sz val="11"/>
        <color rgb="FF000000"/>
        <rFont val="宋体"/>
        <family val="0"/>
      </rPr>
      <t xml:space="preserve">,</t>
    </r>
    <r>
      <rPr>
        <sz val="11"/>
        <color rgb="FF000000"/>
        <rFont val="宋体"/>
        <family val="0"/>
        <charset val="134"/>
      </rPr>
      <t xml:space="preserve">城市家具</t>
    </r>
  </si>
  <si>
    <r>
      <rPr>
        <sz val="10"/>
        <rFont val="宋体"/>
        <family val="0"/>
        <charset val="134"/>
      </rPr>
      <t xml:space="preserve">网络</t>
    </r>
    <r>
      <rPr>
        <sz val="10"/>
        <rFont val="Arial"/>
        <family val="2"/>
      </rPr>
      <t xml:space="preserve">-260124-000007-1</t>
    </r>
    <r>
      <rPr>
        <sz val="10"/>
        <rFont val="宋体"/>
        <family val="0"/>
        <charset val="134"/>
      </rPr>
      <t xml:space="preserve">（</t>
    </r>
    <r>
      <rPr>
        <sz val="10"/>
        <rFont val="Arial"/>
        <family val="2"/>
      </rPr>
      <t xml:space="preserve">1</t>
    </r>
    <r>
      <rPr>
        <sz val="10"/>
        <rFont val="宋体"/>
        <family val="0"/>
        <charset val="134"/>
      </rPr>
      <t xml:space="preserve">个附件）</t>
    </r>
  </si>
  <si>
    <r>
      <rPr>
        <sz val="10"/>
        <rFont val="宋体"/>
        <family val="0"/>
        <charset val="134"/>
      </rPr>
      <t xml:space="preserve">经我单位方庄分中心核实此情况，市民所反映的场站工作人员为物业职工警卫，当时市民将场站道闸撞坏后，场站班长通过微信工作群向分中心报备，分中心相关工作人员将损坏情况告知道闸厂家后，厂家维修人员给出</t>
    </r>
    <r>
      <rPr>
        <sz val="10"/>
        <rFont val="Arial"/>
        <family val="2"/>
      </rPr>
      <t xml:space="preserve">600</t>
    </r>
    <r>
      <rPr>
        <sz val="10"/>
        <rFont val="宋体"/>
        <family val="0"/>
        <charset val="134"/>
      </rPr>
      <t xml:space="preserve">元的维修费用，因当时无法提供正式收据，故按照要求手写了证明，现已与市民沟通，添加微信，将相关材料发给市民。针对市民所反映的态度恶劣的情况，因当时市民撞道闸后，要将车挪走，警卫人员以为市民要开车离开，所以用手拍击车门，使市民误解。</t>
    </r>
  </si>
  <si>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26</t>
    </r>
    <r>
      <rPr>
        <sz val="10"/>
        <rFont val="宋体"/>
        <family val="0"/>
        <charset val="134"/>
      </rPr>
      <t xml:space="preserve">日</t>
    </r>
    <r>
      <rPr>
        <sz val="10"/>
        <rFont val="Arial"/>
        <family val="2"/>
      </rPr>
      <t xml:space="preserve">9</t>
    </r>
    <r>
      <rPr>
        <sz val="10"/>
        <rFont val="宋体"/>
        <family val="0"/>
        <charset val="134"/>
      </rPr>
      <t xml:space="preserve">点</t>
    </r>
    <r>
      <rPr>
        <sz val="10"/>
        <rFont val="Arial"/>
        <family val="2"/>
      </rPr>
      <t xml:space="preserve">58</t>
    </r>
    <r>
      <rPr>
        <sz val="10"/>
        <rFont val="宋体"/>
        <family val="0"/>
        <charset val="134"/>
      </rPr>
      <t xml:space="preserve">分，由我单位方庄分中心安保主任张涛与来电人进行电话沟通，向来电人讲明情况，来电人表示知晓。</t>
    </r>
  </si>
  <si>
    <t xml:space="preserve">经过此事后也提醒门岗警卫人员，遇有突发情况要沉着冷静，并做好解释工作，使用文明用语，注意语气态度，避免类似事件发生。</t>
  </si>
  <si>
    <r>
      <rPr>
        <sz val="10"/>
        <rFont val="宋体"/>
        <family val="0"/>
        <charset val="134"/>
      </rPr>
      <t xml:space="preserve">经我单位方庄分中心核实此情况，市民所反映的场站工作人员为物业职工警卫，当时市民将场站道闸撞坏后，场站班长通过微信工作群向分中心报备，分中心相关工作人员将损坏情况告知道闸厂家后，厂家维修人员给出</t>
    </r>
    <r>
      <rPr>
        <sz val="10"/>
        <rFont val="Arial"/>
        <family val="2"/>
      </rPr>
      <t xml:space="preserve">600</t>
    </r>
    <r>
      <rPr>
        <sz val="10"/>
        <rFont val="宋体"/>
        <family val="0"/>
        <charset val="134"/>
      </rPr>
      <t xml:space="preserve">元的维修费用，因当时无法提供正式收据，故按照要求手写了证明，现已与市民沟通，添加微信，将相关材料发给市民。针对市民所反映的态度恶劣的情况，因当时市民撞道闸后，要将车挪走，警卫人员以为市民要开车离开，所以用手拍击车门，使市民误解。经过此事后也提醒门岗警卫人员，遇有突发情况要沉着冷静，并做好解释工作，使用文明用语，注意语气态度，避免类似事件发生。</t>
    </r>
    <r>
      <rPr>
        <sz val="10"/>
        <rFont val="Arial"/>
        <family val="2"/>
      </rPr>
      <t xml:space="preserve">
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26</t>
    </r>
    <r>
      <rPr>
        <sz val="10"/>
        <rFont val="宋体"/>
        <family val="0"/>
        <charset val="134"/>
      </rPr>
      <t xml:space="preserve">日</t>
    </r>
    <r>
      <rPr>
        <sz val="10"/>
        <rFont val="Arial"/>
        <family val="2"/>
      </rPr>
      <t xml:space="preserve">9</t>
    </r>
    <r>
      <rPr>
        <sz val="10"/>
        <rFont val="宋体"/>
        <family val="0"/>
        <charset val="134"/>
      </rPr>
      <t xml:space="preserve">点</t>
    </r>
    <r>
      <rPr>
        <sz val="10"/>
        <rFont val="Arial"/>
        <family val="2"/>
      </rPr>
      <t xml:space="preserve">58</t>
    </r>
    <r>
      <rPr>
        <sz val="10"/>
        <rFont val="宋体"/>
        <family val="0"/>
        <charset val="134"/>
      </rPr>
      <t xml:space="preserve">分，由我单位方庄分中心安保主任张涛与来电人进行电话沟通，向来电人讲明情况，来电人表示知晓。</t>
    </r>
  </si>
  <si>
    <t xml:space="preserve">场站安保问题
（抬车栏杆赔付）</t>
  </si>
  <si>
    <r>
      <rPr>
        <sz val="10"/>
        <rFont val="宋体"/>
        <family val="0"/>
        <charset val="134"/>
      </rPr>
      <t xml:space="preserve">网络</t>
    </r>
    <r>
      <rPr>
        <sz val="10"/>
        <rFont val="Arial"/>
        <family val="2"/>
      </rPr>
      <t xml:space="preserve">-260124-053797</t>
    </r>
  </si>
  <si>
    <t xml:space="preserve">2026-01-24 22:16:27</t>
  </si>
  <si>
    <t xml:space="preserve">2026-01-24 22:21:59</t>
  </si>
  <si>
    <t xml:space="preserve">2026-01-25 08:17:53</t>
  </si>
  <si>
    <r>
      <rPr>
        <sz val="10"/>
        <rFont val="宋体"/>
        <family val="0"/>
        <charset val="134"/>
      </rPr>
      <t xml:space="preserve">工单来源：微信服务号，此工单内容为网民留言时填写的标题及原文。 </t>
    </r>
    <r>
      <rPr>
        <sz val="10"/>
        <rFont val="Arial"/>
        <family val="2"/>
      </rPr>
      <t xml:space="preserve">============================= </t>
    </r>
    <r>
      <rPr>
        <sz val="10"/>
        <rFont val="宋体"/>
        <family val="0"/>
        <charset val="134"/>
      </rPr>
      <t xml:space="preserve">留言标题： ，</t>
    </r>
    <r>
      <rPr>
        <sz val="10"/>
        <rFont val="Arial"/>
        <family val="2"/>
      </rPr>
      <t xml:space="preserve">80</t>
    </r>
    <r>
      <rPr>
        <sz val="10"/>
        <rFont val="宋体"/>
        <family val="0"/>
        <charset val="134"/>
      </rPr>
      <t xml:space="preserve">路车辆卫生留言原文：今早六点多坐</t>
    </r>
    <r>
      <rPr>
        <sz val="10"/>
        <rFont val="Arial"/>
        <family val="2"/>
      </rPr>
      <t xml:space="preserve">80</t>
    </r>
    <r>
      <rPr>
        <sz val="10"/>
        <rFont val="宋体"/>
        <family val="0"/>
        <charset val="134"/>
      </rPr>
      <t xml:space="preserve">路公交车，发现坐位上有土，有和垃圾，车内卫生环境不好，引起不满，希望有关部门重视。市民填写的详细地址为：区、街道：海淀区北太平庄街道详细地址：新街口</t>
    </r>
  </si>
  <si>
    <r>
      <rPr>
        <sz val="10"/>
        <rFont val="宋体"/>
        <family val="0"/>
        <charset val="134"/>
      </rPr>
      <t xml:space="preserve">女士您好，</t>
    </r>
    <r>
      <rPr>
        <sz val="10"/>
        <rFont val="Arial"/>
        <family val="2"/>
      </rPr>
      <t xml:space="preserve">80</t>
    </r>
    <r>
      <rPr>
        <sz val="10"/>
        <rFont val="宋体"/>
        <family val="0"/>
        <charset val="134"/>
      </rPr>
      <t xml:space="preserve">路公交车我们在新街口豁口场站进行洗车服务工作，您所述车辆运营中发现坐位上有土，和垃圾，车内卫生环境不好的问题，我们非常重视您的反馈，由于我们的工作没有做好，</t>
    </r>
    <r>
      <rPr>
        <sz val="10"/>
        <rFont val="Arial"/>
        <family val="2"/>
      </rPr>
      <t xml:space="preserve">80</t>
    </r>
    <r>
      <rPr>
        <sz val="10"/>
        <rFont val="宋体"/>
        <family val="0"/>
        <charset val="134"/>
      </rPr>
      <t xml:space="preserve">路给您带来不好的乘车体验，实在是抱歉，女士。该线路车辆回到新街口豁口场站后，在日常工作时段内，我们的保洁员已对车内卫生进行了全面的清理，您反馈的问题我们已整改完毕，同时我们要求保洁员对</t>
    </r>
    <r>
      <rPr>
        <sz val="10"/>
        <rFont val="Arial"/>
        <family val="2"/>
      </rPr>
      <t xml:space="preserve">80</t>
    </r>
    <r>
      <rPr>
        <sz val="10"/>
        <rFont val="宋体"/>
        <family val="0"/>
        <charset val="134"/>
      </rPr>
      <t xml:space="preserve">路所有运营车辆的卫生再次进行细化清理。我们对于运营车辆车内卫生的清洁工作是一直在做的，也从未停止，已经形成了长效的清洁机制，但有时候卫生清洁工作我们做的还有不尽人意之处，您多多谅解。</t>
    </r>
  </si>
  <si>
    <r>
      <rPr>
        <sz val="10"/>
        <rFont val="宋体"/>
        <family val="0"/>
        <charset val="134"/>
      </rPr>
      <t xml:space="preserve">我们分中心及场站班组长再次与</t>
    </r>
    <r>
      <rPr>
        <sz val="10"/>
        <rFont val="Arial"/>
        <family val="2"/>
      </rPr>
      <t xml:space="preserve">80</t>
    </r>
    <r>
      <rPr>
        <sz val="10"/>
        <rFont val="宋体"/>
        <family val="0"/>
        <charset val="134"/>
      </rPr>
      <t xml:space="preserve">路的保洁人员进行了沟通，日常工作中我们要把清洁质量做的更加细致，同时加强保洁员清洁技能的培训，熟练掌握清洁方法，确保给您带来一个干净、整洁的出行环境。</t>
    </r>
  </si>
  <si>
    <r>
      <rPr>
        <sz val="10"/>
        <rFont val="宋体"/>
        <family val="0"/>
        <charset val="134"/>
      </rPr>
      <t xml:space="preserve">您好，关于您反映问题的办理情况，鸿运承物业管理中心动物园分中心现对您回复如下：女士您好，</t>
    </r>
    <r>
      <rPr>
        <sz val="10"/>
        <rFont val="Arial"/>
        <family val="2"/>
      </rPr>
      <t xml:space="preserve">80</t>
    </r>
    <r>
      <rPr>
        <sz val="10"/>
        <rFont val="宋体"/>
        <family val="0"/>
        <charset val="134"/>
      </rPr>
      <t xml:space="preserve">路公交车我们在新街口豁口场站进行洗车服务工作，您所述车辆运营中发现坐位上有土，和垃圾，车内卫生环境不好的问题，我们非常重视您的反馈，由于我们的工作没有做好，</t>
    </r>
    <r>
      <rPr>
        <sz val="10"/>
        <rFont val="Arial"/>
        <family val="2"/>
      </rPr>
      <t xml:space="preserve">80</t>
    </r>
    <r>
      <rPr>
        <sz val="10"/>
        <rFont val="宋体"/>
        <family val="0"/>
        <charset val="134"/>
      </rPr>
      <t xml:space="preserve">路给您带来不好的乘车体验，实在是抱歉，女士。该线路车辆回到新街口豁口场站后，在日常工作时段内，我们的保洁员已对车内卫生进行了全面的清理，您反馈的问题我们已整改完毕，同时我们要求保洁员对</t>
    </r>
    <r>
      <rPr>
        <sz val="10"/>
        <rFont val="Arial"/>
        <family val="2"/>
      </rPr>
      <t xml:space="preserve">80</t>
    </r>
    <r>
      <rPr>
        <sz val="10"/>
        <rFont val="宋体"/>
        <family val="0"/>
        <charset val="134"/>
      </rPr>
      <t xml:space="preserve">路所有运营车辆的卫生再次进行细化清理。我们对于运营车辆车内卫生的清洁工作是一直在做的，也从未停止，已经形成了长效的清洁机制，但有时候卫生清洁工作我们做的还有不尽人意之处，您多多谅解。我们定期会召开车辆保洁专题会议，开展车辆卫生专项检查，日常工作中我们加大巡检力度，强化制度建设，不断提高管理水平。因您的联系方式保密，我们未能对您进行电话回复。我们分中心及场站班组长再次与</t>
    </r>
    <r>
      <rPr>
        <sz val="10"/>
        <rFont val="Arial"/>
        <family val="2"/>
      </rPr>
      <t xml:space="preserve">80</t>
    </r>
    <r>
      <rPr>
        <sz val="10"/>
        <rFont val="宋体"/>
        <family val="0"/>
        <charset val="134"/>
      </rPr>
      <t xml:space="preserve">路的保洁人员进行了沟通，日常工作中我们要把清洁质量做的更加细致，同时加强保洁员清洁技能的培训，熟练掌握清洁方法，确保给您带来一个干净、整洁的出行环境。欢迎您随时对我们的工作进行监督，感谢您提出宝贵意见，给您的出行带来的不便我们和您说声抱歉，谢谢您的支持与谅解。</t>
    </r>
  </si>
  <si>
    <t xml:space="preserve">2026-01-24 13:10:23</t>
  </si>
  <si>
    <r>
      <rPr>
        <sz val="10"/>
        <rFont val="宋体"/>
        <family val="0"/>
        <charset val="134"/>
      </rPr>
      <t xml:space="preserve">热线</t>
    </r>
    <r>
      <rPr>
        <sz val="10"/>
        <rFont val="Arial"/>
        <family val="2"/>
      </rPr>
      <t xml:space="preserve">-260125-015353</t>
    </r>
    <r>
      <rPr>
        <sz val="10"/>
        <rFont val="宋体"/>
        <family val="0"/>
      </rPr>
      <t xml:space="preserve">（</t>
    </r>
    <r>
      <rPr>
        <sz val="10"/>
        <rFont val="Arial"/>
        <family val="2"/>
      </rPr>
      <t xml:space="preserve">2</t>
    </r>
    <r>
      <rPr>
        <sz val="10"/>
        <rFont val="宋体"/>
        <family val="0"/>
      </rPr>
      <t xml:space="preserve">个附件）</t>
    </r>
  </si>
  <si>
    <t xml:space="preserve">2026-01-25 12:16:15</t>
  </si>
  <si>
    <t xml:space="preserve">2026-01-25 12:41:50</t>
  </si>
  <si>
    <t xml:space="preserve">2026-01-25 12:57:52</t>
  </si>
  <si>
    <t xml:space="preserve">郑先生</t>
  </si>
  <si>
    <r>
      <rPr>
        <sz val="10"/>
        <rFont val="宋体"/>
        <family val="0"/>
        <charset val="134"/>
      </rPr>
      <t xml:space="preserve">手机</t>
    </r>
    <r>
      <rPr>
        <sz val="10"/>
        <rFont val="Arial"/>
        <family val="2"/>
      </rPr>
      <t xml:space="preserve">,13001272177;</t>
    </r>
  </si>
  <si>
    <t xml:space="preserve">市民反映，昌平区南口路口西公交厂站食堂不提供一次性餐具，自己认为不合理，希望公交集团协调处理，来电反映协调增加一次性餐具问题。市民反映，昌平区南口路口西公交厂站，公交厂站不提供</t>
  </si>
  <si>
    <t xml:space="preserve">2026-02-01 23:59:59</t>
  </si>
  <si>
    <t xml:space="preserve">2026-01-27</t>
  </si>
  <si>
    <t xml:space="preserve">2026-01-30 08:59:59</t>
  </si>
  <si>
    <t xml:space="preserve">南口食堂为了响应当地政府提出的环保要求，一直不曾提供一次性餐盒。</t>
  </si>
  <si>
    <r>
      <rPr>
        <sz val="10"/>
        <rFont val="宋体"/>
        <family val="0"/>
        <charset val="134"/>
      </rPr>
      <t xml:space="preserve">我分中心于</t>
    </r>
    <r>
      <rPr>
        <sz val="10"/>
        <rFont val="Arial"/>
        <family val="2"/>
      </rPr>
      <t xml:space="preserve">27</t>
    </r>
    <r>
      <rPr>
        <sz val="10"/>
        <rFont val="宋体"/>
        <family val="0"/>
        <charset val="134"/>
      </rPr>
      <t xml:space="preserve">日下午</t>
    </r>
    <r>
      <rPr>
        <sz val="10"/>
        <rFont val="Arial"/>
        <family val="2"/>
      </rPr>
      <t xml:space="preserve">15:20</t>
    </r>
    <r>
      <rPr>
        <sz val="10"/>
        <rFont val="宋体"/>
        <family val="0"/>
        <charset val="134"/>
      </rPr>
      <t xml:space="preserve">对投诉人进行了回访，并对食堂无一次性餐盒给员工带来的不方便，表示了歉意，并且沟通食堂进行一次性餐具采购，以便更好地满足一线职工用餐需求。，</t>
    </r>
  </si>
  <si>
    <t xml:space="preserve">我分中心沟通南口食堂，为了满足一线职工的就餐需求，开始订购一次性餐具。</t>
  </si>
  <si>
    <t xml:space="preserve">南口食堂响应当地政府节约资源、提倡环保的号召，未曾提供一次性餐具，导致个别职工就餐不便，分中心沟通食堂采购一次性餐具，以便满足一线职工的就餐需求。</t>
  </si>
  <si>
    <t xml:space="preserve">2026-01-25 11:25:46</t>
  </si>
  <si>
    <t xml:space="preserve">就餐服务问题
（一次性餐具）</t>
  </si>
  <si>
    <r>
      <rPr>
        <sz val="10"/>
        <rFont val="宋体"/>
        <family val="0"/>
        <charset val="134"/>
      </rPr>
      <t xml:space="preserve">热线</t>
    </r>
    <r>
      <rPr>
        <sz val="10"/>
        <rFont val="Arial"/>
        <family val="2"/>
      </rPr>
      <t xml:space="preserve">-260124-015418</t>
    </r>
    <r>
      <rPr>
        <sz val="10"/>
        <rFont val="宋体"/>
        <family val="0"/>
      </rPr>
      <t xml:space="preserve">（</t>
    </r>
    <r>
      <rPr>
        <sz val="10"/>
        <rFont val="Arial"/>
        <family val="2"/>
      </rPr>
      <t xml:space="preserve">4</t>
    </r>
    <r>
      <rPr>
        <sz val="10"/>
        <rFont val="宋体"/>
        <family val="0"/>
      </rPr>
      <t xml:space="preserve">个附件）</t>
    </r>
  </si>
  <si>
    <t xml:space="preserve">2026-01-24 11:14:55</t>
  </si>
  <si>
    <t xml:space="preserve">2026-01-24 11:24:55</t>
  </si>
  <si>
    <t xml:space="preserve">2026-01-26 10:27:07</t>
  </si>
  <si>
    <r>
      <rPr>
        <sz val="10"/>
        <rFont val="宋体"/>
        <family val="0"/>
        <charset val="134"/>
      </rPr>
      <t xml:space="preserve">市民举报，</t>
    </r>
    <r>
      <rPr>
        <sz val="10"/>
        <rFont val="Arial"/>
        <family val="2"/>
      </rPr>
      <t xml:space="preserve">883</t>
    </r>
    <r>
      <rPr>
        <sz val="10"/>
        <rFont val="宋体"/>
        <family val="0"/>
        <charset val="134"/>
      </rPr>
      <t xml:space="preserve">路（德胜门西</t>
    </r>
    <r>
      <rPr>
        <sz val="10"/>
        <rFont val="Arial"/>
        <family val="2"/>
      </rPr>
      <t xml:space="preserve">-</t>
    </r>
    <r>
      <rPr>
        <sz val="10"/>
        <rFont val="宋体"/>
        <family val="0"/>
        <charset val="134"/>
      </rPr>
      <t xml:space="preserve">南口西站），</t>
    </r>
    <r>
      <rPr>
        <sz val="10"/>
        <rFont val="Arial"/>
        <family val="2"/>
      </rPr>
      <t xml:space="preserve">870</t>
    </r>
    <r>
      <rPr>
        <sz val="10"/>
        <rFont val="宋体"/>
        <family val="0"/>
        <charset val="134"/>
      </rPr>
      <t xml:space="preserve">路（南口西</t>
    </r>
    <r>
      <rPr>
        <sz val="10"/>
        <rFont val="Arial"/>
        <family val="2"/>
      </rPr>
      <t xml:space="preserve">-</t>
    </r>
    <r>
      <rPr>
        <sz val="10"/>
        <rFont val="宋体"/>
        <family val="0"/>
        <charset val="134"/>
      </rPr>
      <t xml:space="preserve">兴寿北），</t>
    </r>
    <r>
      <rPr>
        <sz val="10"/>
        <rFont val="Arial"/>
        <family val="2"/>
      </rPr>
      <t xml:space="preserve">887</t>
    </r>
    <r>
      <rPr>
        <sz val="10"/>
        <rFont val="宋体"/>
        <family val="0"/>
        <charset val="134"/>
      </rPr>
      <t xml:space="preserve">路（南口北</t>
    </r>
    <r>
      <rPr>
        <sz val="10"/>
        <rFont val="Arial"/>
        <family val="2"/>
      </rPr>
      <t xml:space="preserve">-</t>
    </r>
    <r>
      <rPr>
        <sz val="10"/>
        <rFont val="宋体"/>
        <family val="0"/>
        <charset val="134"/>
      </rPr>
      <t xml:space="preserve">回龙观）公交车卫生脏乱差，市民不认可，表示问题没有解决，要求本中心继续反映，来电反映</t>
    </r>
    <r>
      <rPr>
        <sz val="10"/>
        <rFont val="Arial"/>
        <family val="2"/>
      </rPr>
      <t xml:space="preserve">883</t>
    </r>
    <r>
      <rPr>
        <sz val="10"/>
        <rFont val="宋体"/>
        <family val="0"/>
        <charset val="134"/>
      </rPr>
      <t xml:space="preserve">、</t>
    </r>
    <r>
      <rPr>
        <sz val="10"/>
        <rFont val="Arial"/>
        <family val="2"/>
      </rPr>
      <t xml:space="preserve">870</t>
    </r>
    <r>
      <rPr>
        <sz val="10"/>
        <rFont val="宋体"/>
        <family val="0"/>
        <charset val="134"/>
      </rPr>
      <t xml:space="preserve">、</t>
    </r>
    <r>
      <rPr>
        <sz val="10"/>
        <rFont val="Arial"/>
        <family val="2"/>
      </rPr>
      <t xml:space="preserve">887</t>
    </r>
    <r>
      <rPr>
        <sz val="10"/>
        <rFont val="宋体"/>
        <family val="0"/>
        <charset val="134"/>
      </rPr>
      <t xml:space="preserve">路公交车卫生脏乱差问题。请调整主题词为安全服务专业补充内容</t>
    </r>
  </si>
  <si>
    <r>
      <rPr>
        <sz val="10"/>
        <rFont val="宋体"/>
        <family val="0"/>
        <charset val="134"/>
      </rPr>
      <t xml:space="preserve">我分中心已于</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25</t>
    </r>
    <r>
      <rPr>
        <sz val="10"/>
        <rFont val="宋体"/>
        <family val="0"/>
        <charset val="134"/>
      </rPr>
      <t xml:space="preserve">日下午</t>
    </r>
    <r>
      <rPr>
        <sz val="10"/>
        <rFont val="Arial"/>
        <family val="2"/>
      </rPr>
      <t xml:space="preserve">16</t>
    </r>
    <r>
      <rPr>
        <sz val="10"/>
        <rFont val="宋体"/>
        <family val="0"/>
        <charset val="134"/>
      </rPr>
      <t xml:space="preserve">点</t>
    </r>
    <r>
      <rPr>
        <sz val="10"/>
        <rFont val="Arial"/>
        <family val="2"/>
      </rPr>
      <t xml:space="preserve">25</t>
    </r>
    <r>
      <rPr>
        <sz val="10"/>
        <rFont val="宋体"/>
        <family val="0"/>
        <charset val="134"/>
      </rPr>
      <t xml:space="preserve">分对您进行电话回复，通话中我的答复不是很完整，故我冒昧给您发送短信告诉您一下我们对您反映问题的办理结果。办理人：刘扬；部门：鸿运承物业管理中心史各庄分中心；职务；物管副主任。审核人：郑楠；部门：鸿运承物业管理中心物管行政部；职务：物管员。</t>
    </r>
  </si>
  <si>
    <r>
      <rPr>
        <sz val="10"/>
        <rFont val="宋体"/>
        <family val="0"/>
        <charset val="134"/>
      </rPr>
      <t xml:space="preserve">李先生您好，</t>
    </r>
    <r>
      <rPr>
        <sz val="10"/>
        <rFont val="Arial"/>
        <family val="2"/>
      </rPr>
      <t xml:space="preserve">883</t>
    </r>
    <r>
      <rPr>
        <sz val="10"/>
        <rFont val="宋体"/>
        <family val="0"/>
        <charset val="134"/>
      </rPr>
      <t xml:space="preserve">路、</t>
    </r>
    <r>
      <rPr>
        <sz val="10"/>
        <rFont val="Arial"/>
        <family val="2"/>
      </rPr>
      <t xml:space="preserve">887</t>
    </r>
    <r>
      <rPr>
        <sz val="10"/>
        <rFont val="宋体"/>
        <family val="0"/>
        <charset val="134"/>
      </rPr>
      <t xml:space="preserve">路、</t>
    </r>
    <r>
      <rPr>
        <sz val="10"/>
        <rFont val="Arial"/>
        <family val="2"/>
      </rPr>
      <t xml:space="preserve">870</t>
    </r>
    <r>
      <rPr>
        <sz val="10"/>
        <rFont val="宋体"/>
        <family val="0"/>
        <charset val="134"/>
      </rPr>
      <t xml:space="preserve">路公交车我们均在南口场站进行洗车服务工作，您所述</t>
    </r>
    <r>
      <rPr>
        <sz val="10"/>
        <rFont val="Arial"/>
        <family val="2"/>
      </rPr>
      <t xml:space="preserve">3</t>
    </r>
    <r>
      <rPr>
        <sz val="10"/>
        <rFont val="宋体"/>
        <family val="0"/>
        <charset val="134"/>
      </rPr>
      <t xml:space="preserve">条线路公交车卫生脏乱差，表示问题没有解决。我们非常重视您的反馈，由于我们的工作没有做好，</t>
    </r>
    <r>
      <rPr>
        <sz val="10"/>
        <rFont val="Arial"/>
        <family val="2"/>
      </rPr>
      <t xml:space="preserve">3</t>
    </r>
    <r>
      <rPr>
        <sz val="10"/>
        <rFont val="宋体"/>
        <family val="0"/>
        <charset val="134"/>
      </rPr>
      <t xml:space="preserve">条线路给您带来不好的乘车体验，实在是抱歉，李先生。您</t>
    </r>
    <r>
      <rPr>
        <sz val="10"/>
        <rFont val="Arial"/>
        <family val="2"/>
      </rPr>
      <t xml:space="preserve">1</t>
    </r>
    <r>
      <rPr>
        <sz val="10"/>
        <rFont val="宋体"/>
        <family val="0"/>
        <charset val="134"/>
      </rPr>
      <t xml:space="preserve">月</t>
    </r>
    <r>
      <rPr>
        <sz val="10"/>
        <rFont val="Arial"/>
        <family val="2"/>
      </rPr>
      <t xml:space="preserve">2</t>
    </r>
    <r>
      <rPr>
        <sz val="10"/>
        <rFont val="宋体"/>
        <family val="0"/>
        <charset val="134"/>
      </rPr>
      <t xml:space="preserve">日就反馈了</t>
    </r>
    <r>
      <rPr>
        <sz val="10"/>
        <rFont val="Arial"/>
        <family val="2"/>
      </rPr>
      <t xml:space="preserve">3</t>
    </r>
    <r>
      <rPr>
        <sz val="10"/>
        <rFont val="宋体"/>
        <family val="0"/>
        <charset val="134"/>
      </rPr>
      <t xml:space="preserve">条线路公交车卫生脏乱差的问题，我们当天就进行了整改。因车内现在已无售票人员，运营中多种因素会导致车辆内外部卫生脏，我们确实对车辆卫生的清理不是很及时有效。</t>
    </r>
    <r>
      <rPr>
        <sz val="10"/>
        <rFont val="Arial"/>
        <family val="2"/>
      </rPr>
      <t xml:space="preserve">3</t>
    </r>
    <r>
      <rPr>
        <sz val="10"/>
        <rFont val="宋体"/>
        <family val="0"/>
        <charset val="134"/>
      </rPr>
      <t xml:space="preserve">条线路车辆回到南口场站后，在日常工作时段内，我们的保洁员已对车辆内外部的卫生进行了全面的清理，窗帘进行了更换及捆绑。您反馈的问题我们已进行了整改。同时我们要求保洁员对</t>
    </r>
    <r>
      <rPr>
        <sz val="10"/>
        <rFont val="Arial"/>
        <family val="2"/>
      </rPr>
      <t xml:space="preserve">3</t>
    </r>
    <r>
      <rPr>
        <sz val="10"/>
        <rFont val="宋体"/>
        <family val="0"/>
        <charset val="134"/>
      </rPr>
      <t xml:space="preserve">条线路所有运营车辆的卫生再次进行细化清理。我们对于运营车辆车内外部卫生的清洁工作是一直在做的，也从未停止，已经形成了长效的清洁机制，但有时候卫生清洁工作我们做的还有不尽人意之处，您多多谅解。车内异味的问题保洁员在清理卫生的同时，已将车门、车窗全部打开，对车内进行了通风换气作业。</t>
    </r>
  </si>
  <si>
    <r>
      <rPr>
        <sz val="10"/>
        <rFont val="宋体"/>
        <family val="0"/>
        <charset val="134"/>
      </rPr>
      <t xml:space="preserve">我们分中心及场站班组长再次与</t>
    </r>
    <r>
      <rPr>
        <sz val="10"/>
        <rFont val="Arial"/>
        <family val="2"/>
      </rPr>
      <t xml:space="preserve">3</t>
    </r>
    <r>
      <rPr>
        <sz val="10"/>
        <rFont val="宋体"/>
        <family val="0"/>
        <charset val="134"/>
      </rPr>
      <t xml:space="preserve">条线路的保洁人员进行了沟通，日常工作中我们要把清洁质量做的更加细致，同时加强保洁员清洁技能的培训，熟练掌握清洁方法，密切关注车内空气质量，确保给您带来一个干净、整洁、空气清新的出行环境。</t>
    </r>
  </si>
  <si>
    <r>
      <rPr>
        <sz val="10"/>
        <rFont val="宋体"/>
        <family val="0"/>
        <charset val="134"/>
      </rPr>
      <t xml:space="preserve">您好，关于您反映问题的办理情况，鸿运承物业管理中心史各庄分中心现对您回复如下：李先生您好，</t>
    </r>
    <r>
      <rPr>
        <sz val="10"/>
        <rFont val="Arial"/>
        <family val="2"/>
      </rPr>
      <t xml:space="preserve">883</t>
    </r>
    <r>
      <rPr>
        <sz val="10"/>
        <rFont val="宋体"/>
        <family val="0"/>
        <charset val="134"/>
      </rPr>
      <t xml:space="preserve">路、</t>
    </r>
    <r>
      <rPr>
        <sz val="10"/>
        <rFont val="Arial"/>
        <family val="2"/>
      </rPr>
      <t xml:space="preserve">887</t>
    </r>
    <r>
      <rPr>
        <sz val="10"/>
        <rFont val="宋体"/>
        <family val="0"/>
        <charset val="134"/>
      </rPr>
      <t xml:space="preserve">路、</t>
    </r>
    <r>
      <rPr>
        <sz val="10"/>
        <rFont val="Arial"/>
        <family val="2"/>
      </rPr>
      <t xml:space="preserve">870</t>
    </r>
    <r>
      <rPr>
        <sz val="10"/>
        <rFont val="宋体"/>
        <family val="0"/>
        <charset val="134"/>
      </rPr>
      <t xml:space="preserve">路公交车我们均在南口场站进行洗车服务工作，您所述</t>
    </r>
    <r>
      <rPr>
        <sz val="10"/>
        <rFont val="Arial"/>
        <family val="2"/>
      </rPr>
      <t xml:space="preserve">3</t>
    </r>
    <r>
      <rPr>
        <sz val="10"/>
        <rFont val="宋体"/>
        <family val="0"/>
        <charset val="134"/>
      </rPr>
      <t xml:space="preserve">条线路公交车卫生脏乱差，表示问题没有解决。我们非常重视您的反馈，由于我们的工作没有做好，</t>
    </r>
    <r>
      <rPr>
        <sz val="10"/>
        <rFont val="Arial"/>
        <family val="2"/>
      </rPr>
      <t xml:space="preserve">3</t>
    </r>
    <r>
      <rPr>
        <sz val="10"/>
        <rFont val="宋体"/>
        <family val="0"/>
        <charset val="134"/>
      </rPr>
      <t xml:space="preserve">条线路给您带来不好的乘车体验，实在是抱歉，李先生。您</t>
    </r>
    <r>
      <rPr>
        <sz val="10"/>
        <rFont val="Arial"/>
        <family val="2"/>
      </rPr>
      <t xml:space="preserve">1</t>
    </r>
    <r>
      <rPr>
        <sz val="10"/>
        <rFont val="宋体"/>
        <family val="0"/>
        <charset val="134"/>
      </rPr>
      <t xml:space="preserve">月</t>
    </r>
    <r>
      <rPr>
        <sz val="10"/>
        <rFont val="Arial"/>
        <family val="2"/>
      </rPr>
      <t xml:space="preserve">2</t>
    </r>
    <r>
      <rPr>
        <sz val="10"/>
        <rFont val="宋体"/>
        <family val="0"/>
        <charset val="134"/>
      </rPr>
      <t xml:space="preserve">日就反馈了</t>
    </r>
    <r>
      <rPr>
        <sz val="10"/>
        <rFont val="Arial"/>
        <family val="2"/>
      </rPr>
      <t xml:space="preserve">3</t>
    </r>
    <r>
      <rPr>
        <sz val="10"/>
        <rFont val="宋体"/>
        <family val="0"/>
        <charset val="134"/>
      </rPr>
      <t xml:space="preserve">条线路公交车卫生脏乱差的问题，我们当天就进行了整改。因车内现在已无售票人员，运营中多种因素会导致车辆内外部卫生脏，我们确实对车辆卫生的清理不是很及时有效。</t>
    </r>
    <r>
      <rPr>
        <sz val="10"/>
        <rFont val="Arial"/>
        <family val="2"/>
      </rPr>
      <t xml:space="preserve">3</t>
    </r>
    <r>
      <rPr>
        <sz val="10"/>
        <rFont val="宋体"/>
        <family val="0"/>
        <charset val="134"/>
      </rPr>
      <t xml:space="preserve">条线路车辆回到南口场站后，在日常工作时段内，我们的保洁员已对车辆内外部的卫生进行了全面的清理，窗帘进行了更换及捆绑。您反馈的问题我们已进行了整改。同时我们要求保洁员对</t>
    </r>
    <r>
      <rPr>
        <sz val="10"/>
        <rFont val="Arial"/>
        <family val="2"/>
      </rPr>
      <t xml:space="preserve">3</t>
    </r>
    <r>
      <rPr>
        <sz val="10"/>
        <rFont val="宋体"/>
        <family val="0"/>
        <charset val="134"/>
      </rPr>
      <t xml:space="preserve">条线路所有运营车辆的卫生再次进行细化清理。我们对于运营车辆车内外部卫生的清洁工作是一直在做的，也从未停止，已经形成了长效的清洁机制，但有时候卫生清洁工作我们做的还有不尽人意之处，您多多谅解。车内异味的问题保洁员在清理卫生的同时，已将车门、车窗全部打开，对车内进行了通风换气作业。我们定期会召开车辆保洁专题会议，开展车辆卫生专项检查，日常工作中我们加大巡检力度，强化制度建设，不断提高管理水平。我分中心已于</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25</t>
    </r>
    <r>
      <rPr>
        <sz val="10"/>
        <rFont val="宋体"/>
        <family val="0"/>
        <charset val="134"/>
      </rPr>
      <t xml:space="preserve">日下午</t>
    </r>
    <r>
      <rPr>
        <sz val="10"/>
        <rFont val="Arial"/>
        <family val="2"/>
      </rPr>
      <t xml:space="preserve">16</t>
    </r>
    <r>
      <rPr>
        <sz val="10"/>
        <rFont val="宋体"/>
        <family val="0"/>
        <charset val="134"/>
      </rPr>
      <t xml:space="preserve">点</t>
    </r>
    <r>
      <rPr>
        <sz val="10"/>
        <rFont val="Arial"/>
        <family val="2"/>
      </rPr>
      <t xml:space="preserve">25</t>
    </r>
    <r>
      <rPr>
        <sz val="10"/>
        <rFont val="宋体"/>
        <family val="0"/>
        <charset val="134"/>
      </rPr>
      <t xml:space="preserve">分对您进行电话回复，通话中我的答复不是很完整，故我冒昧给您发送短信告诉您一下我们对您反映问题的办理结果。我们分中心及场站班组长再次与</t>
    </r>
    <r>
      <rPr>
        <sz val="10"/>
        <rFont val="Arial"/>
        <family val="2"/>
      </rPr>
      <t xml:space="preserve">3</t>
    </r>
    <r>
      <rPr>
        <sz val="10"/>
        <rFont val="宋体"/>
        <family val="0"/>
        <charset val="134"/>
      </rPr>
      <t xml:space="preserve">条线路的保洁人员进行了沟通，日常工作中我们要把清洁质量做的更加细致，同时加强保洁员清洁技能的培训，熟练掌握清洁方法，密切关注车内空气质量，确保给您带来一个干净、整洁、空气清新的出行环境。欢迎您随时对我们的工作进行监督，感谢您提出宝贵意见，给您的出行带来的不便我们和您说声抱歉，谢谢您的支持与谅解。</t>
    </r>
  </si>
  <si>
    <t xml:space="preserve">2026-01-24 11:13:20</t>
  </si>
  <si>
    <r>
      <rPr>
        <sz val="11"/>
        <color rgb="FF000000"/>
        <rFont val="宋体"/>
        <family val="0"/>
        <charset val="134"/>
      </rPr>
      <t xml:space="preserve">同人反映问题：热线</t>
    </r>
    <r>
      <rPr>
        <sz val="11"/>
        <color rgb="FF000000"/>
        <rFont val="宋体"/>
        <family val="0"/>
      </rPr>
      <t xml:space="preserve">-260102-015903</t>
    </r>
    <r>
      <rPr>
        <sz val="11"/>
        <color rgb="FF000000"/>
        <rFont val="宋体"/>
        <family val="0"/>
        <charset val="134"/>
      </rPr>
      <t xml:space="preserve">、热线</t>
    </r>
    <r>
      <rPr>
        <sz val="11"/>
        <color rgb="FF000000"/>
        <rFont val="宋体"/>
        <family val="0"/>
      </rPr>
      <t xml:space="preserve">-260124-015418</t>
    </r>
    <r>
      <rPr>
        <sz val="11"/>
        <color rgb="FF000000"/>
        <rFont val="宋体"/>
        <family val="0"/>
        <charset val="134"/>
      </rPr>
      <t xml:space="preserve">、热线</t>
    </r>
    <r>
      <rPr>
        <sz val="11"/>
        <color rgb="FF000000"/>
        <rFont val="宋体"/>
        <family val="0"/>
      </rPr>
      <t xml:space="preserve">-260204-038455</t>
    </r>
  </si>
  <si>
    <r>
      <rPr>
        <sz val="10"/>
        <rFont val="宋体"/>
        <family val="0"/>
        <charset val="134"/>
      </rPr>
      <t xml:space="preserve">热线</t>
    </r>
    <r>
      <rPr>
        <sz val="10"/>
        <rFont val="Arial"/>
        <family val="2"/>
      </rPr>
      <t xml:space="preserve">-260126-017103</t>
    </r>
    <r>
      <rPr>
        <sz val="10"/>
        <rFont val="宋体"/>
        <family val="0"/>
        <charset val="134"/>
      </rPr>
      <t xml:space="preserve">（</t>
    </r>
    <r>
      <rPr>
        <sz val="10"/>
        <rFont val="Arial"/>
        <family val="2"/>
      </rPr>
      <t xml:space="preserve">1</t>
    </r>
    <r>
      <rPr>
        <sz val="10"/>
        <rFont val="宋体"/>
        <family val="0"/>
        <charset val="134"/>
      </rPr>
      <t xml:space="preserve">个附件）</t>
    </r>
  </si>
  <si>
    <t xml:space="preserve">2026-01-26 10:33:41</t>
  </si>
  <si>
    <t xml:space="preserve">2026-01-26 10:42:30</t>
  </si>
  <si>
    <t xml:space="preserve">2026-01-26 12:34:24</t>
  </si>
  <si>
    <t xml:space="preserve">郭先生</t>
  </si>
  <si>
    <r>
      <rPr>
        <sz val="10"/>
        <rFont val="宋体"/>
        <family val="0"/>
        <charset val="134"/>
      </rPr>
      <t xml:space="preserve">手机</t>
    </r>
    <r>
      <rPr>
        <sz val="10"/>
        <rFont val="Arial"/>
        <family val="2"/>
      </rPr>
      <t xml:space="preserve">,13901318427;</t>
    </r>
  </si>
  <si>
    <t xml:space="preserve">市民反映，东城区龙潭公交场站允许外部车辆随意进入，里面停了一辆外面小卖部报废的装货车，要求帮助反映，来电反映公交场站允许外部车辆随意进入的问题。</t>
  </si>
  <si>
    <t xml:space="preserve">2026-02-02 23:59:59</t>
  </si>
  <si>
    <t xml:space="preserve">2026-01-29</t>
  </si>
  <si>
    <t xml:space="preserve">2026-01-31 08:59:59</t>
  </si>
  <si>
    <r>
      <rPr>
        <sz val="10"/>
        <rFont val="宋体"/>
        <family val="0"/>
        <charset val="134"/>
      </rPr>
      <t xml:space="preserve">经核实，市民反映诉求与实际情况有出入。我单位方庄分中心就市民反映诉求进行核实。首先，市民反映“东城区龙潭公交场站允许外部车辆随意进入”的现象，这个情况在龙潭湖公交场站是不属实的。在日常安保管理工作中，我们要求场站门岗警卫人员要严格遵守相关工作要求，规范执行“拦、问、查、记”工作措施，杜绝非本单位人员、车辆随意进出场站，进出场站执行门禁盘查制度，降低场站安全风险隐患。其次，市民所反映“场站里面停了一辆外部车辆小卖部的报废装货车，要求帮助反映”的诉求。经核实，此车在</t>
    </r>
    <r>
      <rPr>
        <sz val="10"/>
        <rFont val="Arial"/>
        <family val="2"/>
      </rPr>
      <t xml:space="preserve">2022</t>
    </r>
    <r>
      <rPr>
        <sz val="10"/>
        <rFont val="宋体"/>
        <family val="0"/>
        <charset val="134"/>
      </rPr>
      <t xml:space="preserve">年</t>
    </r>
    <r>
      <rPr>
        <sz val="10"/>
        <rFont val="Arial"/>
        <family val="2"/>
      </rPr>
      <t xml:space="preserve">9</t>
    </r>
    <r>
      <rPr>
        <sz val="10"/>
        <rFont val="宋体"/>
        <family val="0"/>
        <charset val="134"/>
      </rPr>
      <t xml:space="preserve">月</t>
    </r>
    <r>
      <rPr>
        <sz val="10"/>
        <rFont val="Arial"/>
        <family val="2"/>
      </rPr>
      <t xml:space="preserve">3</t>
    </r>
    <r>
      <rPr>
        <sz val="10"/>
        <rFont val="宋体"/>
        <family val="0"/>
        <charset val="134"/>
      </rPr>
      <t xml:space="preserve">日我单位方庄分中心成立之前就已经长期停放在龙潭湖场站内，因方庄分中心非龙潭湖公交站主责单位，故方庄分中心通过场站管委会协调场站主责单位电车第十车队与小卖部店主进行沟通，小卖部店主表示知悉。因涉及小卖部原房主的车辆，告知后择期将车挪走。此诉求也在积极的推进解决中。</t>
    </r>
  </si>
  <si>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28</t>
    </r>
    <r>
      <rPr>
        <sz val="10"/>
        <rFont val="宋体"/>
        <family val="0"/>
        <charset val="134"/>
      </rPr>
      <t xml:space="preserve">日</t>
    </r>
    <r>
      <rPr>
        <sz val="10"/>
        <rFont val="Arial"/>
        <family val="2"/>
      </rPr>
      <t xml:space="preserve">9</t>
    </r>
    <r>
      <rPr>
        <sz val="10"/>
        <rFont val="宋体"/>
        <family val="0"/>
        <charset val="134"/>
      </rPr>
      <t xml:space="preserve">点</t>
    </r>
    <r>
      <rPr>
        <sz val="10"/>
        <rFont val="Arial"/>
        <family val="2"/>
      </rPr>
      <t xml:space="preserve">21</t>
    </r>
    <r>
      <rPr>
        <sz val="10"/>
        <rFont val="宋体"/>
        <family val="0"/>
        <charset val="134"/>
      </rPr>
      <t xml:space="preserve">分，由我单位方庄分中心安保主任张涛与来电人进行电话沟通，向来电人讲明情况，来电人表示知晓。</t>
    </r>
  </si>
  <si>
    <t xml:space="preserve">此诉求也在积极的推进解决中。</t>
  </si>
  <si>
    <r>
      <rPr>
        <sz val="10"/>
        <rFont val="宋体"/>
        <family val="0"/>
        <charset val="134"/>
      </rPr>
      <t xml:space="preserve">经核实，市民反映诉求与实际情况有出入。我单位方庄分中心就市民反映诉求进行核实。首先，市民反映“东城区龙潭公交场站允许外部车辆随意进入”的现象，这个情况在龙潭湖公交场站是不属实的。在日常安保管理工作中，我们要求场站门岗警卫人员要严格遵守相关工作要求，规范执行“拦、问、查、记”工作措施，杜绝非本单位人员、车辆随意进出场站，进出场站执行门禁盘查制度，降低场站安全风险隐患。其次，市民所反映“场站里面停了一辆外部车辆小卖部的报废装货车，要求帮助反映”的诉求。经核实，此车在</t>
    </r>
    <r>
      <rPr>
        <sz val="10"/>
        <rFont val="Arial"/>
        <family val="2"/>
      </rPr>
      <t xml:space="preserve">2022</t>
    </r>
    <r>
      <rPr>
        <sz val="10"/>
        <rFont val="宋体"/>
        <family val="0"/>
        <charset val="134"/>
      </rPr>
      <t xml:space="preserve">年</t>
    </r>
    <r>
      <rPr>
        <sz val="10"/>
        <rFont val="Arial"/>
        <family val="2"/>
      </rPr>
      <t xml:space="preserve">9</t>
    </r>
    <r>
      <rPr>
        <sz val="10"/>
        <rFont val="宋体"/>
        <family val="0"/>
        <charset val="134"/>
      </rPr>
      <t xml:space="preserve">月</t>
    </r>
    <r>
      <rPr>
        <sz val="10"/>
        <rFont val="Arial"/>
        <family val="2"/>
      </rPr>
      <t xml:space="preserve">3</t>
    </r>
    <r>
      <rPr>
        <sz val="10"/>
        <rFont val="宋体"/>
        <family val="0"/>
        <charset val="134"/>
      </rPr>
      <t xml:space="preserve">日我单位方庄分中心成立之前就已经长期停放在龙潭湖场站内，因方庄分中心非龙潭湖公交站主责单位，故方庄分中心通过场站管委会协调场站主责单位电车第十车队与小卖部店主进行沟通，小卖部店主表示知悉。因涉及小卖部原房主的车辆，告知后择期将车挪走。此诉求也在积极的推进解决中。</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28</t>
    </r>
    <r>
      <rPr>
        <sz val="10"/>
        <rFont val="宋体"/>
        <family val="0"/>
        <charset val="134"/>
      </rPr>
      <t xml:space="preserve">日</t>
    </r>
    <r>
      <rPr>
        <sz val="10"/>
        <rFont val="Arial"/>
        <family val="2"/>
      </rPr>
      <t xml:space="preserve">9</t>
    </r>
    <r>
      <rPr>
        <sz val="10"/>
        <rFont val="宋体"/>
        <family val="0"/>
        <charset val="134"/>
      </rPr>
      <t xml:space="preserve">点</t>
    </r>
    <r>
      <rPr>
        <sz val="10"/>
        <rFont val="Arial"/>
        <family val="2"/>
      </rPr>
      <t xml:space="preserve">21</t>
    </r>
    <r>
      <rPr>
        <sz val="10"/>
        <rFont val="宋体"/>
        <family val="0"/>
        <charset val="134"/>
      </rPr>
      <t xml:space="preserve">分，由我单位方庄分中心安保主任张涛与来电人进行电话沟通，向来电人讲明情况，来电人表示知晓。</t>
    </r>
  </si>
  <si>
    <t xml:space="preserve">2026-01-26 10:29:41</t>
  </si>
  <si>
    <t xml:space="preserve">管理服务不规范</t>
  </si>
  <si>
    <t xml:space="preserve">场站安保问题
（私家车站内停车）</t>
  </si>
  <si>
    <r>
      <rPr>
        <sz val="10"/>
        <rFont val="宋体"/>
        <family val="0"/>
        <charset val="134"/>
      </rPr>
      <t xml:space="preserve">网络</t>
    </r>
    <r>
      <rPr>
        <sz val="10"/>
        <rFont val="Arial"/>
        <family val="2"/>
      </rPr>
      <t xml:space="preserve">-260126-045683-2</t>
    </r>
    <r>
      <rPr>
        <sz val="10"/>
        <rFont val="宋体"/>
        <family val="0"/>
        <charset val="134"/>
      </rPr>
      <t xml:space="preserve">（</t>
    </r>
    <r>
      <rPr>
        <sz val="10"/>
        <rFont val="Arial"/>
        <family val="2"/>
      </rPr>
      <t xml:space="preserve">4</t>
    </r>
    <r>
      <rPr>
        <sz val="10"/>
        <rFont val="宋体"/>
        <family val="0"/>
        <charset val="134"/>
      </rPr>
      <t xml:space="preserve">个附件）</t>
    </r>
  </si>
  <si>
    <t xml:space="preserve">2026-01-26 15:06:33</t>
  </si>
  <si>
    <t xml:space="preserve">2026-01-26 15:11:29</t>
  </si>
  <si>
    <t xml:space="preserve">2026-01-26 15:31:29</t>
  </si>
  <si>
    <r>
      <rPr>
        <sz val="10"/>
        <rFont val="宋体"/>
        <family val="0"/>
        <charset val="134"/>
      </rPr>
      <t xml:space="preserve">工单来源：微信服务号，此工单内容为网民留言时填写的标题及原文。 </t>
    </r>
    <r>
      <rPr>
        <sz val="10"/>
        <rFont val="Arial"/>
        <family val="2"/>
      </rPr>
      <t xml:space="preserve">============================= </t>
    </r>
    <r>
      <rPr>
        <sz val="10"/>
        <rFont val="宋体"/>
        <family val="0"/>
        <charset val="134"/>
      </rPr>
      <t xml:space="preserve">留言标题：反应鸿运承物业管理中心不作为推诿留言原文：前一段时间我多次已经反馈了鸿运承物业管理中心不作为推诿，同时我也已经接到多个电话对我询问的问题回复，问题及回复如下</t>
    </r>
    <r>
      <rPr>
        <sz val="10"/>
        <rFont val="Arial"/>
        <family val="2"/>
      </rPr>
      <t xml:space="preserve">:</t>
    </r>
    <r>
      <rPr>
        <sz val="10"/>
        <rFont val="宋体"/>
        <family val="0"/>
        <charset val="134"/>
      </rPr>
      <t xml:space="preserve">第一，我在其单位任职期间的身份认定！前段时间也就是</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13</t>
    </r>
    <r>
      <rPr>
        <sz val="10"/>
        <rFont val="宋体"/>
        <family val="0"/>
        <charset val="134"/>
      </rPr>
      <t xml:space="preserve">日他们的工作人员回复我为工人身份，但是今天</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26</t>
    </r>
    <r>
      <rPr>
        <sz val="10"/>
        <rFont val="宋体"/>
        <family val="0"/>
        <charset val="134"/>
      </rPr>
      <t xml:space="preserve">日给我回电话的人员说不清楚！他们不做回复！第二，我再其单位任职期间，其单位以何种方式何时何地告知过我我属于监察对象，请提供相关材料！他们今天</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26</t>
    </r>
    <r>
      <rPr>
        <sz val="10"/>
        <rFont val="宋体"/>
        <family val="0"/>
        <charset val="134"/>
      </rPr>
      <t xml:space="preserve">日闭口不答！上述两个问题该人员说他们统一口径让我以劳动仲裁结果为准，但是我在其单位签注过劳动合同，这两项问题为什么就不能给出明确答复？这样推来推去的，总是在扯皮，为的是什么？市民填写的详细地址为：区、街道：西城区广内街道详细地址：鸿运承物业天宫院分中心注：详情参阅市民提供附件  人力，组织纪检答复不满意</t>
    </r>
  </si>
  <si>
    <t xml:space="preserve">2026-01-30</t>
  </si>
  <si>
    <r>
      <rPr>
        <sz val="10"/>
        <rFont val="宋体"/>
        <family val="0"/>
        <charset val="134"/>
      </rPr>
      <t xml:space="preserve">加到诉求后，党委工作部立即进行核实。经核实，来电人杨利原系北京公共交通鸿运承物业管理中心职工，工人管理岗位。因其违反相关规定，依据《北京市监委驻北京市公交集团监察专员办公室</t>
    </r>
    <r>
      <rPr>
        <sz val="10"/>
        <rFont val="Arial"/>
        <family val="2"/>
      </rPr>
      <t xml:space="preserve">&lt;</t>
    </r>
    <r>
      <rPr>
        <sz val="10"/>
        <rFont val="宋体"/>
        <family val="0"/>
        <charset val="134"/>
      </rPr>
      <t xml:space="preserve">关于给予杨利开除处分的决定</t>
    </r>
    <r>
      <rPr>
        <sz val="10"/>
        <rFont val="Arial"/>
        <family val="2"/>
      </rPr>
      <t xml:space="preserve">&gt;</t>
    </r>
    <r>
      <rPr>
        <sz val="10"/>
        <rFont val="宋体"/>
        <family val="0"/>
        <charset val="134"/>
      </rPr>
      <t xml:space="preserve">》（驻公交监</t>
    </r>
    <r>
      <rPr>
        <sz val="10"/>
        <rFont val="Arial"/>
        <family val="2"/>
      </rPr>
      <t xml:space="preserve">&lt;2025&gt;17</t>
    </r>
    <r>
      <rPr>
        <sz val="10"/>
        <rFont val="宋体"/>
        <family val="0"/>
        <charset val="134"/>
      </rPr>
      <t xml:space="preserve">号）</t>
    </r>
    <r>
      <rPr>
        <sz val="10"/>
        <rFont val="Arial"/>
        <family val="2"/>
      </rPr>
      <t xml:space="preserve">,</t>
    </r>
    <r>
      <rPr>
        <sz val="10"/>
        <rFont val="宋体"/>
        <family val="0"/>
        <charset val="134"/>
      </rPr>
      <t xml:space="preserve">并于</t>
    </r>
    <r>
      <rPr>
        <sz val="10"/>
        <rFont val="Arial"/>
        <family val="2"/>
      </rPr>
      <t xml:space="preserve">2025</t>
    </r>
    <r>
      <rPr>
        <sz val="10"/>
        <rFont val="宋体"/>
        <family val="0"/>
        <charset val="134"/>
      </rPr>
      <t xml:space="preserve">年</t>
    </r>
    <r>
      <rPr>
        <sz val="10"/>
        <rFont val="Arial"/>
        <family val="2"/>
      </rPr>
      <t xml:space="preserve">10</t>
    </r>
    <r>
      <rPr>
        <sz val="10"/>
        <rFont val="宋体"/>
        <family val="0"/>
        <charset val="134"/>
      </rPr>
      <t xml:space="preserve">月</t>
    </r>
    <r>
      <rPr>
        <sz val="10"/>
        <rFont val="Arial"/>
        <family val="2"/>
      </rPr>
      <t xml:space="preserve">22</t>
    </r>
    <r>
      <rPr>
        <sz val="10"/>
        <rFont val="宋体"/>
        <family val="0"/>
        <charset val="134"/>
      </rPr>
      <t xml:space="preserve">日与其进行劳动合同关系解除</t>
    </r>
    <r>
      <rPr>
        <sz val="10"/>
        <rFont val="Arial"/>
        <family val="2"/>
      </rPr>
      <t xml:space="preserve">,</t>
    </r>
    <r>
      <rPr>
        <sz val="10"/>
        <rFont val="宋体"/>
        <family val="0"/>
        <charset val="134"/>
      </rPr>
      <t xml:space="preserve">未发现与其解除劳动合同存在违规违法行为。</t>
    </r>
  </si>
  <si>
    <r>
      <rPr>
        <sz val="10"/>
        <rFont val="宋体"/>
        <family val="0"/>
        <charset val="134"/>
      </rPr>
      <t xml:space="preserve">经核实，来电人杨利原系北京公共交通鸿运承物业管理中心职工，工人管理岗位。因其违反相关规定，依据《北京市监委驻北京市公交集团监察专员办公室</t>
    </r>
    <r>
      <rPr>
        <sz val="10"/>
        <rFont val="Arial"/>
        <family val="2"/>
      </rPr>
      <t xml:space="preserve">&lt;</t>
    </r>
    <r>
      <rPr>
        <sz val="10"/>
        <rFont val="宋体"/>
        <family val="0"/>
        <charset val="134"/>
      </rPr>
      <t xml:space="preserve">关于给予杨利开除处分的决定</t>
    </r>
    <r>
      <rPr>
        <sz val="10"/>
        <rFont val="Arial"/>
        <family val="2"/>
      </rPr>
      <t xml:space="preserve">&gt;</t>
    </r>
    <r>
      <rPr>
        <sz val="10"/>
        <rFont val="宋体"/>
        <family val="0"/>
        <charset val="134"/>
      </rPr>
      <t xml:space="preserve">》（驻公交监</t>
    </r>
    <r>
      <rPr>
        <sz val="10"/>
        <rFont val="Arial"/>
        <family val="2"/>
      </rPr>
      <t xml:space="preserve">&lt;2025&gt;17</t>
    </r>
    <r>
      <rPr>
        <sz val="10"/>
        <rFont val="宋体"/>
        <family val="0"/>
        <charset val="134"/>
      </rPr>
      <t xml:space="preserve">号）</t>
    </r>
    <r>
      <rPr>
        <sz val="10"/>
        <rFont val="Arial"/>
        <family val="2"/>
      </rPr>
      <t xml:space="preserve">,</t>
    </r>
    <r>
      <rPr>
        <sz val="10"/>
        <rFont val="宋体"/>
        <family val="0"/>
        <charset val="134"/>
      </rPr>
      <t xml:space="preserve">并于</t>
    </r>
    <r>
      <rPr>
        <sz val="10"/>
        <rFont val="Arial"/>
        <family val="2"/>
      </rPr>
      <t xml:space="preserve">2025</t>
    </r>
    <r>
      <rPr>
        <sz val="10"/>
        <rFont val="宋体"/>
        <family val="0"/>
        <charset val="134"/>
      </rPr>
      <t xml:space="preserve">年</t>
    </r>
    <r>
      <rPr>
        <sz val="10"/>
        <rFont val="Arial"/>
        <family val="2"/>
      </rPr>
      <t xml:space="preserve">10</t>
    </r>
    <r>
      <rPr>
        <sz val="10"/>
        <rFont val="宋体"/>
        <family val="0"/>
        <charset val="134"/>
      </rPr>
      <t xml:space="preserve">月</t>
    </r>
    <r>
      <rPr>
        <sz val="10"/>
        <rFont val="Arial"/>
        <family val="2"/>
      </rPr>
      <t xml:space="preserve">22</t>
    </r>
    <r>
      <rPr>
        <sz val="10"/>
        <rFont val="宋体"/>
        <family val="0"/>
        <charset val="134"/>
      </rPr>
      <t xml:space="preserve">日与其进行劳动合同关系解除</t>
    </r>
    <r>
      <rPr>
        <sz val="10"/>
        <rFont val="Arial"/>
        <family val="2"/>
      </rPr>
      <t xml:space="preserve">,</t>
    </r>
    <r>
      <rPr>
        <sz val="10"/>
        <rFont val="宋体"/>
        <family val="0"/>
        <charset val="134"/>
      </rPr>
      <t xml:space="preserve">未发现与其解除劳动合同存在违规违法行为。单位于</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28</t>
    </r>
    <r>
      <rPr>
        <sz val="10"/>
        <rFont val="宋体"/>
        <family val="0"/>
        <charset val="134"/>
      </rPr>
      <t xml:space="preserve">日下午</t>
    </r>
    <r>
      <rPr>
        <sz val="10"/>
        <rFont val="Arial"/>
        <family val="2"/>
      </rPr>
      <t xml:space="preserve">14</t>
    </r>
    <r>
      <rPr>
        <sz val="10"/>
        <rFont val="宋体"/>
        <family val="0"/>
        <charset val="134"/>
      </rPr>
      <t xml:space="preserve">点</t>
    </r>
    <r>
      <rPr>
        <sz val="10"/>
        <rFont val="Arial"/>
        <family val="2"/>
      </rPr>
      <t xml:space="preserve">13</t>
    </r>
    <r>
      <rPr>
        <sz val="10"/>
        <rFont val="宋体"/>
        <family val="0"/>
        <charset val="134"/>
      </rPr>
      <t xml:space="preserve">分、</t>
    </r>
    <r>
      <rPr>
        <sz val="10"/>
        <rFont val="Arial"/>
        <family val="2"/>
      </rPr>
      <t xml:space="preserve">1</t>
    </r>
    <r>
      <rPr>
        <sz val="10"/>
        <rFont val="宋体"/>
        <family val="0"/>
        <charset val="134"/>
      </rPr>
      <t xml:space="preserve">月</t>
    </r>
    <r>
      <rPr>
        <sz val="10"/>
        <rFont val="Arial"/>
        <family val="2"/>
      </rPr>
      <t xml:space="preserve">28</t>
    </r>
    <r>
      <rPr>
        <sz val="10"/>
        <rFont val="宋体"/>
        <family val="0"/>
        <charset val="134"/>
      </rPr>
      <t xml:space="preserve">日为下午</t>
    </r>
    <r>
      <rPr>
        <sz val="10"/>
        <rFont val="Arial"/>
        <family val="2"/>
      </rPr>
      <t xml:space="preserve">16</t>
    </r>
    <r>
      <rPr>
        <sz val="10"/>
        <rFont val="宋体"/>
        <family val="0"/>
        <charset val="134"/>
      </rPr>
      <t xml:space="preserve">点</t>
    </r>
    <r>
      <rPr>
        <sz val="10"/>
        <rFont val="Arial"/>
        <family val="2"/>
      </rPr>
      <t xml:space="preserve">28</t>
    </r>
    <r>
      <rPr>
        <sz val="10"/>
        <rFont val="宋体"/>
        <family val="0"/>
        <charset val="134"/>
      </rPr>
      <t xml:space="preserve">分和</t>
    </r>
    <r>
      <rPr>
        <sz val="10"/>
        <rFont val="Arial"/>
        <family val="2"/>
      </rPr>
      <t xml:space="preserve">1</t>
    </r>
    <r>
      <rPr>
        <sz val="10"/>
        <rFont val="宋体"/>
        <family val="0"/>
        <charset val="134"/>
      </rPr>
      <t xml:space="preserve">月</t>
    </r>
    <r>
      <rPr>
        <sz val="10"/>
        <rFont val="Arial"/>
        <family val="2"/>
      </rPr>
      <t xml:space="preserve">29</t>
    </r>
    <r>
      <rPr>
        <sz val="10"/>
        <rFont val="宋体"/>
        <family val="0"/>
        <charset val="134"/>
      </rPr>
      <t xml:space="preserve">日中午</t>
    </r>
    <r>
      <rPr>
        <sz val="10"/>
        <rFont val="Arial"/>
        <family val="2"/>
      </rPr>
      <t xml:space="preserve">11</t>
    </r>
    <r>
      <rPr>
        <sz val="10"/>
        <rFont val="宋体"/>
        <family val="0"/>
        <charset val="134"/>
      </rPr>
      <t xml:space="preserve">点</t>
    </r>
    <r>
      <rPr>
        <sz val="10"/>
        <rFont val="Arial"/>
        <family val="2"/>
      </rPr>
      <t xml:space="preserve">31</t>
    </r>
    <r>
      <rPr>
        <sz val="10"/>
        <rFont val="宋体"/>
        <family val="0"/>
        <charset val="134"/>
      </rPr>
      <t xml:space="preserve">分电话与来电人联系，来电人未接听，故我单位通过短信形式告知其办理结果。办理人：张浩宇；部门：鸿运承物业管理中心人力资源部，职务：一般管理</t>
    </r>
  </si>
  <si>
    <r>
      <rPr>
        <sz val="10"/>
        <rFont val="Arial"/>
        <family val="2"/>
      </rPr>
      <t xml:space="preserve">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28</t>
    </r>
    <r>
      <rPr>
        <sz val="10"/>
        <rFont val="宋体"/>
        <family val="0"/>
        <charset val="134"/>
      </rPr>
      <t xml:space="preserve">日下午</t>
    </r>
    <r>
      <rPr>
        <sz val="10"/>
        <rFont val="Arial"/>
        <family val="2"/>
      </rPr>
      <t xml:space="preserve">14</t>
    </r>
    <r>
      <rPr>
        <sz val="10"/>
        <rFont val="宋体"/>
        <family val="0"/>
        <charset val="134"/>
      </rPr>
      <t xml:space="preserve">点</t>
    </r>
    <r>
      <rPr>
        <sz val="10"/>
        <rFont val="Arial"/>
        <family val="2"/>
      </rPr>
      <t xml:space="preserve">13</t>
    </r>
    <r>
      <rPr>
        <sz val="10"/>
        <rFont val="宋体"/>
        <family val="0"/>
        <charset val="134"/>
      </rPr>
      <t xml:space="preserve">分、</t>
    </r>
    <r>
      <rPr>
        <sz val="10"/>
        <rFont val="Arial"/>
        <family val="2"/>
      </rPr>
      <t xml:space="preserve">1</t>
    </r>
    <r>
      <rPr>
        <sz val="10"/>
        <rFont val="宋体"/>
        <family val="0"/>
        <charset val="134"/>
      </rPr>
      <t xml:space="preserve">月</t>
    </r>
    <r>
      <rPr>
        <sz val="10"/>
        <rFont val="Arial"/>
        <family val="2"/>
      </rPr>
      <t xml:space="preserve">28</t>
    </r>
    <r>
      <rPr>
        <sz val="10"/>
        <rFont val="宋体"/>
        <family val="0"/>
        <charset val="134"/>
      </rPr>
      <t xml:space="preserve">日为下午</t>
    </r>
    <r>
      <rPr>
        <sz val="10"/>
        <rFont val="Arial"/>
        <family val="2"/>
      </rPr>
      <t xml:space="preserve">16</t>
    </r>
    <r>
      <rPr>
        <sz val="10"/>
        <rFont val="宋体"/>
        <family val="0"/>
        <charset val="134"/>
      </rPr>
      <t xml:space="preserve">点</t>
    </r>
    <r>
      <rPr>
        <sz val="10"/>
        <rFont val="Arial"/>
        <family val="2"/>
      </rPr>
      <t xml:space="preserve">28</t>
    </r>
    <r>
      <rPr>
        <sz val="10"/>
        <rFont val="宋体"/>
        <family val="0"/>
        <charset val="134"/>
      </rPr>
      <t xml:space="preserve">分和</t>
    </r>
    <r>
      <rPr>
        <sz val="10"/>
        <rFont val="Arial"/>
        <family val="2"/>
      </rPr>
      <t xml:space="preserve">1</t>
    </r>
    <r>
      <rPr>
        <sz val="10"/>
        <rFont val="宋体"/>
        <family val="0"/>
        <charset val="134"/>
      </rPr>
      <t xml:space="preserve">月</t>
    </r>
    <r>
      <rPr>
        <sz val="10"/>
        <rFont val="Arial"/>
        <family val="2"/>
      </rPr>
      <t xml:space="preserve">29</t>
    </r>
    <r>
      <rPr>
        <sz val="10"/>
        <rFont val="宋体"/>
        <family val="0"/>
        <charset val="134"/>
      </rPr>
      <t xml:space="preserve">日中午</t>
    </r>
    <r>
      <rPr>
        <sz val="10"/>
        <rFont val="Arial"/>
        <family val="2"/>
      </rPr>
      <t xml:space="preserve">11</t>
    </r>
    <r>
      <rPr>
        <sz val="10"/>
        <rFont val="宋体"/>
        <family val="0"/>
        <charset val="134"/>
      </rPr>
      <t xml:space="preserve">点</t>
    </r>
    <r>
      <rPr>
        <sz val="10"/>
        <rFont val="Arial"/>
        <family val="2"/>
      </rPr>
      <t xml:space="preserve">31</t>
    </r>
    <r>
      <rPr>
        <sz val="10"/>
        <rFont val="宋体"/>
        <family val="0"/>
        <charset val="134"/>
      </rPr>
      <t xml:space="preserve">分电话与来电人联系，来电人未接听，故我单位通过短信形式告知其办理结果。</t>
    </r>
  </si>
  <si>
    <r>
      <rPr>
        <sz val="10"/>
        <rFont val="宋体"/>
        <family val="0"/>
        <charset val="134"/>
      </rPr>
      <t xml:space="preserve">经核实，来电人杨利原系北京公共交通鸿运承物业管理中心职工，工人管理岗位。因其违反相关规定，依据《北京市监委驻北京市公交集团监察专员办公室</t>
    </r>
    <r>
      <rPr>
        <sz val="10"/>
        <rFont val="Arial"/>
        <family val="2"/>
      </rPr>
      <t xml:space="preserve">&lt;</t>
    </r>
    <r>
      <rPr>
        <sz val="10"/>
        <rFont val="宋体"/>
        <family val="0"/>
        <charset val="134"/>
      </rPr>
      <t xml:space="preserve">关于给予杨利开除处分的决定</t>
    </r>
    <r>
      <rPr>
        <sz val="10"/>
        <rFont val="Arial"/>
        <family val="2"/>
      </rPr>
      <t xml:space="preserve">&gt;</t>
    </r>
    <r>
      <rPr>
        <sz val="10"/>
        <rFont val="宋体"/>
        <family val="0"/>
        <charset val="134"/>
      </rPr>
      <t xml:space="preserve">》（驻公交监</t>
    </r>
    <r>
      <rPr>
        <sz val="10"/>
        <rFont val="Arial"/>
        <family val="2"/>
      </rPr>
      <t xml:space="preserve">&lt;2025&gt;17</t>
    </r>
    <r>
      <rPr>
        <sz val="10"/>
        <rFont val="宋体"/>
        <family val="0"/>
        <charset val="134"/>
      </rPr>
      <t xml:space="preserve">号）</t>
    </r>
    <r>
      <rPr>
        <sz val="10"/>
        <rFont val="Arial"/>
        <family val="2"/>
      </rPr>
      <t xml:space="preserve">,</t>
    </r>
    <r>
      <rPr>
        <sz val="10"/>
        <rFont val="宋体"/>
        <family val="0"/>
        <charset val="134"/>
      </rPr>
      <t xml:space="preserve">并于</t>
    </r>
    <r>
      <rPr>
        <sz val="10"/>
        <rFont val="Arial"/>
        <family val="2"/>
      </rPr>
      <t xml:space="preserve">2025</t>
    </r>
    <r>
      <rPr>
        <sz val="10"/>
        <rFont val="宋体"/>
        <family val="0"/>
        <charset val="134"/>
      </rPr>
      <t xml:space="preserve">年</t>
    </r>
    <r>
      <rPr>
        <sz val="10"/>
        <rFont val="Arial"/>
        <family val="2"/>
      </rPr>
      <t xml:space="preserve">10</t>
    </r>
    <r>
      <rPr>
        <sz val="10"/>
        <rFont val="宋体"/>
        <family val="0"/>
        <charset val="134"/>
      </rPr>
      <t xml:space="preserve">月</t>
    </r>
    <r>
      <rPr>
        <sz val="10"/>
        <rFont val="Arial"/>
        <family val="2"/>
      </rPr>
      <t xml:space="preserve">22</t>
    </r>
    <r>
      <rPr>
        <sz val="10"/>
        <rFont val="宋体"/>
        <family val="0"/>
        <charset val="134"/>
      </rPr>
      <t xml:space="preserve">日与其进行劳动合同关系解除</t>
    </r>
    <r>
      <rPr>
        <sz val="10"/>
        <rFont val="Arial"/>
        <family val="2"/>
      </rPr>
      <t xml:space="preserve">,</t>
    </r>
    <r>
      <rPr>
        <sz val="10"/>
        <rFont val="宋体"/>
        <family val="0"/>
        <charset val="134"/>
      </rPr>
      <t xml:space="preserve">未发现与其解除劳动合同存在违规违法行为。单位于</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28</t>
    </r>
    <r>
      <rPr>
        <sz val="10"/>
        <rFont val="宋体"/>
        <family val="0"/>
        <charset val="134"/>
      </rPr>
      <t xml:space="preserve">日下午</t>
    </r>
    <r>
      <rPr>
        <sz val="10"/>
        <rFont val="Arial"/>
        <family val="2"/>
      </rPr>
      <t xml:space="preserve">14</t>
    </r>
    <r>
      <rPr>
        <sz val="10"/>
        <rFont val="宋体"/>
        <family val="0"/>
        <charset val="134"/>
      </rPr>
      <t xml:space="preserve">点</t>
    </r>
    <r>
      <rPr>
        <sz val="10"/>
        <rFont val="Arial"/>
        <family val="2"/>
      </rPr>
      <t xml:space="preserve">13</t>
    </r>
    <r>
      <rPr>
        <sz val="10"/>
        <rFont val="宋体"/>
        <family val="0"/>
        <charset val="134"/>
      </rPr>
      <t xml:space="preserve">分、</t>
    </r>
    <r>
      <rPr>
        <sz val="10"/>
        <rFont val="Arial"/>
        <family val="2"/>
      </rPr>
      <t xml:space="preserve">1</t>
    </r>
    <r>
      <rPr>
        <sz val="10"/>
        <rFont val="宋体"/>
        <family val="0"/>
        <charset val="134"/>
      </rPr>
      <t xml:space="preserve">月</t>
    </r>
    <r>
      <rPr>
        <sz val="10"/>
        <rFont val="Arial"/>
        <family val="2"/>
      </rPr>
      <t xml:space="preserve">28</t>
    </r>
    <r>
      <rPr>
        <sz val="10"/>
        <rFont val="宋体"/>
        <family val="0"/>
        <charset val="134"/>
      </rPr>
      <t xml:space="preserve">日为下午</t>
    </r>
    <r>
      <rPr>
        <sz val="10"/>
        <rFont val="Arial"/>
        <family val="2"/>
      </rPr>
      <t xml:space="preserve">16</t>
    </r>
    <r>
      <rPr>
        <sz val="10"/>
        <rFont val="宋体"/>
        <family val="0"/>
        <charset val="134"/>
      </rPr>
      <t xml:space="preserve">点</t>
    </r>
    <r>
      <rPr>
        <sz val="10"/>
        <rFont val="Arial"/>
        <family val="2"/>
      </rPr>
      <t xml:space="preserve">28</t>
    </r>
    <r>
      <rPr>
        <sz val="10"/>
        <rFont val="宋体"/>
        <family val="0"/>
        <charset val="134"/>
      </rPr>
      <t xml:space="preserve">分和</t>
    </r>
    <r>
      <rPr>
        <sz val="10"/>
        <rFont val="Arial"/>
        <family val="2"/>
      </rPr>
      <t xml:space="preserve">1</t>
    </r>
    <r>
      <rPr>
        <sz val="10"/>
        <rFont val="宋体"/>
        <family val="0"/>
        <charset val="134"/>
      </rPr>
      <t xml:space="preserve">月</t>
    </r>
    <r>
      <rPr>
        <sz val="10"/>
        <rFont val="Arial"/>
        <family val="2"/>
      </rPr>
      <t xml:space="preserve">29</t>
    </r>
    <r>
      <rPr>
        <sz val="10"/>
        <rFont val="宋体"/>
        <family val="0"/>
        <charset val="134"/>
      </rPr>
      <t xml:space="preserve">日中午</t>
    </r>
    <r>
      <rPr>
        <sz val="10"/>
        <rFont val="Arial"/>
        <family val="2"/>
      </rPr>
      <t xml:space="preserve">11</t>
    </r>
    <r>
      <rPr>
        <sz val="10"/>
        <rFont val="宋体"/>
        <family val="0"/>
        <charset val="134"/>
      </rPr>
      <t xml:space="preserve">点</t>
    </r>
    <r>
      <rPr>
        <sz val="10"/>
        <rFont val="Arial"/>
        <family val="2"/>
      </rPr>
      <t xml:space="preserve">31</t>
    </r>
    <r>
      <rPr>
        <sz val="10"/>
        <rFont val="宋体"/>
        <family val="0"/>
        <charset val="134"/>
      </rPr>
      <t xml:space="preserve">分电话与来电人联系，来电人未接听，故我单位通过短信形式告知其办理结果。</t>
    </r>
  </si>
  <si>
    <t xml:space="preserve">2026-01-26 14:46:54</t>
  </si>
  <si>
    <r>
      <rPr>
        <sz val="11"/>
        <color rgb="FF000000"/>
        <rFont val="宋体"/>
        <family val="0"/>
        <charset val="134"/>
      </rPr>
      <t xml:space="preserve">同人同诉：热线</t>
    </r>
    <r>
      <rPr>
        <sz val="11"/>
        <color rgb="FF000000"/>
        <rFont val="宋体"/>
        <family val="0"/>
      </rPr>
      <t xml:space="preserve">-260109-043939</t>
    </r>
    <r>
      <rPr>
        <sz val="11"/>
        <color rgb="FF000000"/>
        <rFont val="宋体"/>
        <family val="0"/>
        <charset val="134"/>
      </rPr>
      <t xml:space="preserve">、热线</t>
    </r>
    <r>
      <rPr>
        <sz val="11"/>
        <color rgb="FF000000"/>
        <rFont val="宋体"/>
        <family val="0"/>
      </rPr>
      <t xml:space="preserve">-260113-007090</t>
    </r>
    <r>
      <rPr>
        <sz val="11"/>
        <color rgb="FF000000"/>
        <rFont val="宋体"/>
        <family val="0"/>
        <charset val="134"/>
      </rPr>
      <t xml:space="preserve">、热线</t>
    </r>
    <r>
      <rPr>
        <sz val="11"/>
        <color rgb="FF000000"/>
        <rFont val="宋体"/>
        <family val="0"/>
      </rPr>
      <t xml:space="preserve">-260113-028565</t>
    </r>
    <r>
      <rPr>
        <sz val="11"/>
        <color rgb="FF000000"/>
        <rFont val="宋体"/>
        <family val="0"/>
        <charset val="134"/>
      </rPr>
      <t xml:space="preserve">、网络</t>
    </r>
    <r>
      <rPr>
        <sz val="11"/>
        <color rgb="FF000000"/>
        <rFont val="宋体"/>
        <family val="0"/>
      </rPr>
      <t xml:space="preserve">-260124-001044</t>
    </r>
    <r>
      <rPr>
        <sz val="11"/>
        <color rgb="FF000000"/>
        <rFont val="宋体"/>
        <family val="0"/>
        <charset val="134"/>
      </rPr>
      <t xml:space="preserve">、网络</t>
    </r>
    <r>
      <rPr>
        <sz val="11"/>
        <color rgb="FF000000"/>
        <rFont val="宋体"/>
        <family val="0"/>
      </rPr>
      <t xml:space="preserve">-260126-045683</t>
    </r>
  </si>
  <si>
    <r>
      <rPr>
        <sz val="10"/>
        <rFont val="宋体"/>
        <family val="0"/>
        <charset val="134"/>
      </rPr>
      <t xml:space="preserve">网络</t>
    </r>
    <r>
      <rPr>
        <sz val="10"/>
        <rFont val="Arial"/>
        <family val="2"/>
      </rPr>
      <t xml:space="preserve">-260126-045683-3</t>
    </r>
    <r>
      <rPr>
        <sz val="10"/>
        <rFont val="宋体"/>
        <family val="0"/>
        <charset val="134"/>
      </rPr>
      <t xml:space="preserve">（</t>
    </r>
    <r>
      <rPr>
        <sz val="10"/>
        <rFont val="Arial"/>
        <family val="2"/>
      </rPr>
      <t xml:space="preserve">8</t>
    </r>
    <r>
      <rPr>
        <sz val="10"/>
        <rFont val="宋体"/>
        <family val="0"/>
        <charset val="134"/>
      </rPr>
      <t xml:space="preserve">个附件）</t>
    </r>
  </si>
  <si>
    <t xml:space="preserve">2026-01-26 15:31:30</t>
  </si>
  <si>
    <r>
      <rPr>
        <sz val="10"/>
        <rFont val="宋体"/>
        <family val="0"/>
        <charset val="134"/>
      </rPr>
      <t xml:space="preserve">经核实，来电人杨利原系北京公共交通鸿运承物业管理中心职工，工人管理岗位。因其违反相关规定，依据《北京市监委驻北京市公交集团监察专员办公室</t>
    </r>
    <r>
      <rPr>
        <sz val="10"/>
        <rFont val="Arial"/>
        <family val="2"/>
      </rPr>
      <t xml:space="preserve">&lt;</t>
    </r>
    <r>
      <rPr>
        <sz val="10"/>
        <rFont val="宋体"/>
        <family val="0"/>
        <charset val="134"/>
      </rPr>
      <t xml:space="preserve">关于给予杨利开除处分的决定</t>
    </r>
    <r>
      <rPr>
        <sz val="10"/>
        <rFont val="Arial"/>
        <family val="2"/>
      </rPr>
      <t xml:space="preserve">&gt;</t>
    </r>
    <r>
      <rPr>
        <sz val="10"/>
        <rFont val="宋体"/>
        <family val="0"/>
        <charset val="134"/>
      </rPr>
      <t xml:space="preserve">》</t>
    </r>
    <r>
      <rPr>
        <sz val="10"/>
        <rFont val="Arial"/>
        <family val="2"/>
      </rPr>
      <t xml:space="preserve">(</t>
    </r>
    <r>
      <rPr>
        <sz val="10"/>
        <rFont val="宋体"/>
        <family val="0"/>
        <charset val="134"/>
      </rPr>
      <t xml:space="preserve">驻公交监</t>
    </r>
    <r>
      <rPr>
        <sz val="10"/>
        <rFont val="Arial"/>
        <family val="2"/>
      </rPr>
      <t xml:space="preserve">&lt;2025&gt;17</t>
    </r>
    <r>
      <rPr>
        <sz val="10"/>
        <rFont val="宋体"/>
        <family val="0"/>
        <charset val="134"/>
      </rPr>
      <t xml:space="preserve">号</t>
    </r>
    <r>
      <rPr>
        <sz val="10"/>
        <rFont val="Arial"/>
        <family val="2"/>
      </rPr>
      <t xml:space="preserve">),</t>
    </r>
    <r>
      <rPr>
        <sz val="10"/>
        <rFont val="宋体"/>
        <family val="0"/>
        <charset val="134"/>
      </rPr>
      <t xml:space="preserve">并于</t>
    </r>
    <r>
      <rPr>
        <sz val="10"/>
        <rFont val="Arial"/>
        <family val="2"/>
      </rPr>
      <t xml:space="preserve">2025</t>
    </r>
    <r>
      <rPr>
        <sz val="10"/>
        <rFont val="宋体"/>
        <family val="0"/>
        <charset val="134"/>
      </rPr>
      <t xml:space="preserve">年</t>
    </r>
    <r>
      <rPr>
        <sz val="10"/>
        <rFont val="Arial"/>
        <family val="2"/>
      </rPr>
      <t xml:space="preserve">10</t>
    </r>
    <r>
      <rPr>
        <sz val="10"/>
        <rFont val="宋体"/>
        <family val="0"/>
        <charset val="134"/>
      </rPr>
      <t xml:space="preserve">月</t>
    </r>
    <r>
      <rPr>
        <sz val="10"/>
        <rFont val="Arial"/>
        <family val="2"/>
      </rPr>
      <t xml:space="preserve">22</t>
    </r>
    <r>
      <rPr>
        <sz val="10"/>
        <rFont val="宋体"/>
        <family val="0"/>
        <charset val="134"/>
      </rPr>
      <t xml:space="preserve">日与基进行劳动合同关系解除</t>
    </r>
    <r>
      <rPr>
        <sz val="10"/>
        <rFont val="Arial"/>
        <family val="2"/>
      </rPr>
      <t xml:space="preserve">,</t>
    </r>
    <r>
      <rPr>
        <sz val="10"/>
        <rFont val="宋体"/>
        <family val="0"/>
        <charset val="134"/>
      </rPr>
      <t xml:space="preserve">未发现与其解除劳动合同存在违规违法行为。</t>
    </r>
  </si>
  <si>
    <r>
      <rPr>
        <sz val="10"/>
        <rFont val="宋体"/>
        <family val="0"/>
        <charset val="134"/>
      </rPr>
      <t xml:space="preserve">经核实，来电人杨利原系北京公共交通鸿运承物业管理中心职工，工人管理岗位。因其违反相关规定，依据《北京市监委驻北京市公交集团监察专员办公室</t>
    </r>
    <r>
      <rPr>
        <sz val="10"/>
        <rFont val="Arial"/>
        <family val="2"/>
      </rPr>
      <t xml:space="preserve">&lt;</t>
    </r>
    <r>
      <rPr>
        <sz val="10"/>
        <rFont val="宋体"/>
        <family val="0"/>
        <charset val="134"/>
      </rPr>
      <t xml:space="preserve">关于给予杨利开除处分的决定</t>
    </r>
    <r>
      <rPr>
        <sz val="10"/>
        <rFont val="Arial"/>
        <family val="2"/>
      </rPr>
      <t xml:space="preserve">&gt;</t>
    </r>
    <r>
      <rPr>
        <sz val="10"/>
        <rFont val="宋体"/>
        <family val="0"/>
        <charset val="134"/>
      </rPr>
      <t xml:space="preserve">》</t>
    </r>
    <r>
      <rPr>
        <sz val="10"/>
        <rFont val="Arial"/>
        <family val="2"/>
      </rPr>
      <t xml:space="preserve">(</t>
    </r>
    <r>
      <rPr>
        <sz val="10"/>
        <rFont val="宋体"/>
        <family val="0"/>
        <charset val="134"/>
      </rPr>
      <t xml:space="preserve">驻公交监</t>
    </r>
    <r>
      <rPr>
        <sz val="10"/>
        <rFont val="Arial"/>
        <family val="2"/>
      </rPr>
      <t xml:space="preserve">&lt;2025&gt;17</t>
    </r>
    <r>
      <rPr>
        <sz val="10"/>
        <rFont val="宋体"/>
        <family val="0"/>
        <charset val="134"/>
      </rPr>
      <t xml:space="preserve">号</t>
    </r>
    <r>
      <rPr>
        <sz val="10"/>
        <rFont val="Arial"/>
        <family val="2"/>
      </rPr>
      <t xml:space="preserve">),</t>
    </r>
    <r>
      <rPr>
        <sz val="10"/>
        <rFont val="宋体"/>
        <family val="0"/>
        <charset val="134"/>
      </rPr>
      <t xml:space="preserve">并于</t>
    </r>
    <r>
      <rPr>
        <sz val="10"/>
        <rFont val="Arial"/>
        <family val="2"/>
      </rPr>
      <t xml:space="preserve">2025</t>
    </r>
    <r>
      <rPr>
        <sz val="10"/>
        <rFont val="宋体"/>
        <family val="0"/>
        <charset val="134"/>
      </rPr>
      <t xml:space="preserve">年</t>
    </r>
    <r>
      <rPr>
        <sz val="10"/>
        <rFont val="Arial"/>
        <family val="2"/>
      </rPr>
      <t xml:space="preserve">10</t>
    </r>
    <r>
      <rPr>
        <sz val="10"/>
        <rFont val="宋体"/>
        <family val="0"/>
        <charset val="134"/>
      </rPr>
      <t xml:space="preserve">月</t>
    </r>
    <r>
      <rPr>
        <sz val="10"/>
        <rFont val="Arial"/>
        <family val="2"/>
      </rPr>
      <t xml:space="preserve">22</t>
    </r>
    <r>
      <rPr>
        <sz val="10"/>
        <rFont val="宋体"/>
        <family val="0"/>
        <charset val="134"/>
      </rPr>
      <t xml:space="preserve">日与进行劳动合同关系解除</t>
    </r>
    <r>
      <rPr>
        <sz val="10"/>
        <rFont val="Arial"/>
        <family val="2"/>
      </rPr>
      <t xml:space="preserve">,</t>
    </r>
    <r>
      <rPr>
        <sz val="10"/>
        <rFont val="宋体"/>
        <family val="0"/>
        <charset val="134"/>
      </rPr>
      <t xml:space="preserve">未发现与其解除劳动合同存在违规违法行为。我单位于</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28</t>
    </r>
    <r>
      <rPr>
        <sz val="10"/>
        <rFont val="宋体"/>
        <family val="0"/>
        <charset val="134"/>
      </rPr>
      <t xml:space="preserve">日下午</t>
    </r>
    <r>
      <rPr>
        <sz val="10"/>
        <rFont val="Arial"/>
        <family val="2"/>
      </rPr>
      <t xml:space="preserve">14</t>
    </r>
    <r>
      <rPr>
        <sz val="10"/>
        <rFont val="宋体"/>
        <family val="0"/>
        <charset val="134"/>
      </rPr>
      <t xml:space="preserve">点</t>
    </r>
    <r>
      <rPr>
        <sz val="10"/>
        <rFont val="Arial"/>
        <family val="2"/>
      </rPr>
      <t xml:space="preserve">13</t>
    </r>
    <r>
      <rPr>
        <sz val="10"/>
        <rFont val="宋体"/>
        <family val="0"/>
        <charset val="134"/>
      </rPr>
      <t xml:space="preserve">分、</t>
    </r>
    <r>
      <rPr>
        <sz val="10"/>
        <rFont val="Arial"/>
        <family val="2"/>
      </rPr>
      <t xml:space="preserve">1</t>
    </r>
    <r>
      <rPr>
        <sz val="10"/>
        <rFont val="宋体"/>
        <family val="0"/>
        <charset val="134"/>
      </rPr>
      <t xml:space="preserve">月</t>
    </r>
    <r>
      <rPr>
        <sz val="10"/>
        <rFont val="Arial"/>
        <family val="2"/>
      </rPr>
      <t xml:space="preserve">28</t>
    </r>
    <r>
      <rPr>
        <sz val="10"/>
        <rFont val="宋体"/>
        <family val="0"/>
        <charset val="134"/>
      </rPr>
      <t xml:space="preserve">日下午</t>
    </r>
    <r>
      <rPr>
        <sz val="10"/>
        <rFont val="Arial"/>
        <family val="2"/>
      </rPr>
      <t xml:space="preserve">16</t>
    </r>
    <r>
      <rPr>
        <sz val="10"/>
        <rFont val="宋体"/>
        <family val="0"/>
        <charset val="134"/>
      </rPr>
      <t xml:space="preserve">点</t>
    </r>
    <r>
      <rPr>
        <sz val="10"/>
        <rFont val="Arial"/>
        <family val="2"/>
      </rPr>
      <t xml:space="preserve">28</t>
    </r>
    <r>
      <rPr>
        <sz val="10"/>
        <rFont val="宋体"/>
        <family val="0"/>
        <charset val="134"/>
      </rPr>
      <t xml:space="preserve">分和</t>
    </r>
    <r>
      <rPr>
        <sz val="10"/>
        <rFont val="Arial"/>
        <family val="2"/>
      </rPr>
      <t xml:space="preserve">1</t>
    </r>
    <r>
      <rPr>
        <sz val="10"/>
        <rFont val="宋体"/>
        <family val="0"/>
        <charset val="134"/>
      </rPr>
      <t xml:space="preserve">月</t>
    </r>
    <r>
      <rPr>
        <sz val="10"/>
        <rFont val="Arial"/>
        <family val="2"/>
      </rPr>
      <t xml:space="preserve">29</t>
    </r>
    <r>
      <rPr>
        <sz val="10"/>
        <rFont val="宋体"/>
        <family val="0"/>
        <charset val="134"/>
      </rPr>
      <t xml:space="preserve">日中午</t>
    </r>
    <r>
      <rPr>
        <sz val="10"/>
        <rFont val="Arial"/>
        <family val="2"/>
      </rPr>
      <t xml:space="preserve">11</t>
    </r>
    <r>
      <rPr>
        <sz val="10"/>
        <rFont val="宋体"/>
        <family val="0"/>
        <charset val="134"/>
      </rPr>
      <t xml:space="preserve">点</t>
    </r>
    <r>
      <rPr>
        <sz val="10"/>
        <rFont val="Arial"/>
        <family val="2"/>
      </rPr>
      <t xml:space="preserve">31</t>
    </r>
    <r>
      <rPr>
        <sz val="10"/>
        <rFont val="宋体"/>
        <family val="0"/>
        <charset val="134"/>
      </rPr>
      <t xml:space="preserve">分电话与来电人联系来电人未接听，故我单位通过短信形式告知其办理结果。我单位欢迎市民随时对我们工作进行监督，感谢市民提出宝贵意见，谢谢市民的支持与谅解。</t>
    </r>
  </si>
  <si>
    <r>
      <rPr>
        <sz val="10"/>
        <rFont val="宋体"/>
        <family val="0"/>
        <charset val="134"/>
      </rPr>
      <t xml:space="preserve">我单位于</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28</t>
    </r>
    <r>
      <rPr>
        <sz val="10"/>
        <rFont val="宋体"/>
        <family val="0"/>
        <charset val="134"/>
      </rPr>
      <t xml:space="preserve">日下午</t>
    </r>
    <r>
      <rPr>
        <sz val="10"/>
        <rFont val="Arial"/>
        <family val="2"/>
      </rPr>
      <t xml:space="preserve">14</t>
    </r>
    <r>
      <rPr>
        <sz val="10"/>
        <rFont val="宋体"/>
        <family val="0"/>
        <charset val="134"/>
      </rPr>
      <t xml:space="preserve">点</t>
    </r>
    <r>
      <rPr>
        <sz val="10"/>
        <rFont val="Arial"/>
        <family val="2"/>
      </rPr>
      <t xml:space="preserve">13</t>
    </r>
    <r>
      <rPr>
        <sz val="10"/>
        <rFont val="宋体"/>
        <family val="0"/>
        <charset val="134"/>
      </rPr>
      <t xml:space="preserve">分、</t>
    </r>
    <r>
      <rPr>
        <sz val="10"/>
        <rFont val="Arial"/>
        <family val="2"/>
      </rPr>
      <t xml:space="preserve">1</t>
    </r>
    <r>
      <rPr>
        <sz val="10"/>
        <rFont val="宋体"/>
        <family val="0"/>
        <charset val="134"/>
      </rPr>
      <t xml:space="preserve">月</t>
    </r>
    <r>
      <rPr>
        <sz val="10"/>
        <rFont val="Arial"/>
        <family val="2"/>
      </rPr>
      <t xml:space="preserve">28</t>
    </r>
    <r>
      <rPr>
        <sz val="10"/>
        <rFont val="宋体"/>
        <family val="0"/>
        <charset val="134"/>
      </rPr>
      <t xml:space="preserve">日下午</t>
    </r>
    <r>
      <rPr>
        <sz val="10"/>
        <rFont val="Arial"/>
        <family val="2"/>
      </rPr>
      <t xml:space="preserve">16</t>
    </r>
    <r>
      <rPr>
        <sz val="10"/>
        <rFont val="宋体"/>
        <family val="0"/>
        <charset val="134"/>
      </rPr>
      <t xml:space="preserve">点</t>
    </r>
    <r>
      <rPr>
        <sz val="10"/>
        <rFont val="Arial"/>
        <family val="2"/>
      </rPr>
      <t xml:space="preserve">28</t>
    </r>
    <r>
      <rPr>
        <sz val="10"/>
        <rFont val="宋体"/>
        <family val="0"/>
        <charset val="134"/>
      </rPr>
      <t xml:space="preserve">分和</t>
    </r>
    <r>
      <rPr>
        <sz val="10"/>
        <rFont val="Arial"/>
        <family val="2"/>
      </rPr>
      <t xml:space="preserve">1</t>
    </r>
    <r>
      <rPr>
        <sz val="10"/>
        <rFont val="宋体"/>
        <family val="0"/>
        <charset val="134"/>
      </rPr>
      <t xml:space="preserve">月</t>
    </r>
    <r>
      <rPr>
        <sz val="10"/>
        <rFont val="Arial"/>
        <family val="2"/>
      </rPr>
      <t xml:space="preserve">29</t>
    </r>
    <r>
      <rPr>
        <sz val="10"/>
        <rFont val="宋体"/>
        <family val="0"/>
        <charset val="134"/>
      </rPr>
      <t xml:space="preserve">日中午</t>
    </r>
    <r>
      <rPr>
        <sz val="10"/>
        <rFont val="Arial"/>
        <family val="2"/>
      </rPr>
      <t xml:space="preserve">11</t>
    </r>
    <r>
      <rPr>
        <sz val="10"/>
        <rFont val="宋体"/>
        <family val="0"/>
        <charset val="134"/>
      </rPr>
      <t xml:space="preserve">点</t>
    </r>
    <r>
      <rPr>
        <sz val="10"/>
        <rFont val="Arial"/>
        <family val="2"/>
      </rPr>
      <t xml:space="preserve">31</t>
    </r>
    <r>
      <rPr>
        <sz val="10"/>
        <rFont val="宋体"/>
        <family val="0"/>
        <charset val="134"/>
      </rPr>
      <t xml:space="preserve">分电话与来电人联系，来电人未接听，故我单位通过短信形式告知其办理结果。</t>
    </r>
  </si>
  <si>
    <r>
      <rPr>
        <sz val="10"/>
        <rFont val="宋体"/>
        <family val="0"/>
        <charset val="134"/>
      </rPr>
      <t xml:space="preserve">经核实，来电人杨利原系北京公共交通鸿运承物业管理中心职工，工人管理岗位。因其违反相关规定，依据《北京市监委驻北京市公交集团监察专员办公室</t>
    </r>
    <r>
      <rPr>
        <sz val="10"/>
        <rFont val="Arial"/>
        <family val="2"/>
      </rPr>
      <t xml:space="preserve">&lt;</t>
    </r>
    <r>
      <rPr>
        <sz val="10"/>
        <rFont val="宋体"/>
        <family val="0"/>
        <charset val="134"/>
      </rPr>
      <t xml:space="preserve">关于给予杨利开除处分的决</t>
    </r>
    <r>
      <rPr>
        <sz val="10"/>
        <rFont val="Arial"/>
        <family val="2"/>
      </rPr>
      <t xml:space="preserve">&gt;</t>
    </r>
    <r>
      <rPr>
        <sz val="10"/>
        <rFont val="宋体"/>
        <family val="0"/>
        <charset val="134"/>
      </rPr>
      <t xml:space="preserve">》</t>
    </r>
    <r>
      <rPr>
        <sz val="10"/>
        <rFont val="Arial"/>
        <family val="2"/>
      </rPr>
      <t xml:space="preserve">(</t>
    </r>
    <r>
      <rPr>
        <sz val="10"/>
        <rFont val="宋体"/>
        <family val="0"/>
        <charset val="134"/>
      </rPr>
      <t xml:space="preserve">驻公交监</t>
    </r>
    <r>
      <rPr>
        <sz val="10"/>
        <rFont val="Arial"/>
        <family val="2"/>
      </rPr>
      <t xml:space="preserve">&lt;2025&gt;17</t>
    </r>
    <r>
      <rPr>
        <sz val="10"/>
        <rFont val="宋体"/>
        <family val="0"/>
        <charset val="134"/>
      </rPr>
      <t xml:space="preserve">号</t>
    </r>
    <r>
      <rPr>
        <sz val="10"/>
        <rFont val="Arial"/>
        <family val="2"/>
      </rPr>
      <t xml:space="preserve">),</t>
    </r>
    <r>
      <rPr>
        <sz val="10"/>
        <rFont val="宋体"/>
        <family val="0"/>
        <charset val="134"/>
      </rPr>
      <t xml:space="preserve">并于</t>
    </r>
    <r>
      <rPr>
        <sz val="10"/>
        <rFont val="Arial"/>
        <family val="2"/>
      </rPr>
      <t xml:space="preserve">2025</t>
    </r>
    <r>
      <rPr>
        <sz val="10"/>
        <rFont val="宋体"/>
        <family val="0"/>
        <charset val="134"/>
      </rPr>
      <t xml:space="preserve">年</t>
    </r>
    <r>
      <rPr>
        <sz val="10"/>
        <rFont val="Arial"/>
        <family val="2"/>
      </rPr>
      <t xml:space="preserve">10</t>
    </r>
    <r>
      <rPr>
        <sz val="10"/>
        <rFont val="宋体"/>
        <family val="0"/>
        <charset val="134"/>
      </rPr>
      <t xml:space="preserve">月</t>
    </r>
    <r>
      <rPr>
        <sz val="10"/>
        <rFont val="Arial"/>
        <family val="2"/>
      </rPr>
      <t xml:space="preserve">22</t>
    </r>
    <r>
      <rPr>
        <sz val="10"/>
        <rFont val="宋体"/>
        <family val="0"/>
        <charset val="134"/>
      </rPr>
      <t xml:space="preserve">日与其进行劳动合同关系解除</t>
    </r>
    <r>
      <rPr>
        <sz val="10"/>
        <rFont val="Arial"/>
        <family val="2"/>
      </rPr>
      <t xml:space="preserve">,</t>
    </r>
    <r>
      <rPr>
        <sz val="10"/>
        <rFont val="宋体"/>
        <family val="0"/>
        <charset val="134"/>
      </rPr>
      <t xml:space="preserve">未发现与其解除劳动合同存在违规违法行为。我单位于</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28</t>
    </r>
    <r>
      <rPr>
        <sz val="10"/>
        <rFont val="宋体"/>
        <family val="0"/>
        <charset val="134"/>
      </rPr>
      <t xml:space="preserve">日下午</t>
    </r>
    <r>
      <rPr>
        <sz val="10"/>
        <rFont val="Arial"/>
        <family val="2"/>
      </rPr>
      <t xml:space="preserve">14</t>
    </r>
    <r>
      <rPr>
        <sz val="10"/>
        <rFont val="宋体"/>
        <family val="0"/>
        <charset val="134"/>
      </rPr>
      <t xml:space="preserve">点</t>
    </r>
    <r>
      <rPr>
        <sz val="10"/>
        <rFont val="Arial"/>
        <family val="2"/>
      </rPr>
      <t xml:space="preserve">13</t>
    </r>
    <r>
      <rPr>
        <sz val="10"/>
        <rFont val="宋体"/>
        <family val="0"/>
        <charset val="134"/>
      </rPr>
      <t xml:space="preserve">分、</t>
    </r>
    <r>
      <rPr>
        <sz val="10"/>
        <rFont val="Arial"/>
        <family val="2"/>
      </rPr>
      <t xml:space="preserve">1</t>
    </r>
    <r>
      <rPr>
        <sz val="10"/>
        <rFont val="宋体"/>
        <family val="0"/>
        <charset val="134"/>
      </rPr>
      <t xml:space="preserve">月</t>
    </r>
    <r>
      <rPr>
        <sz val="10"/>
        <rFont val="Arial"/>
        <family val="2"/>
      </rPr>
      <t xml:space="preserve">28</t>
    </r>
    <r>
      <rPr>
        <sz val="10"/>
        <rFont val="宋体"/>
        <family val="0"/>
        <charset val="134"/>
      </rPr>
      <t xml:space="preserve">日下午</t>
    </r>
    <r>
      <rPr>
        <sz val="10"/>
        <rFont val="Arial"/>
        <family val="2"/>
      </rPr>
      <t xml:space="preserve">16</t>
    </r>
    <r>
      <rPr>
        <sz val="10"/>
        <rFont val="宋体"/>
        <family val="0"/>
        <charset val="134"/>
      </rPr>
      <t xml:space="preserve">点</t>
    </r>
    <r>
      <rPr>
        <sz val="10"/>
        <rFont val="Arial"/>
        <family val="2"/>
      </rPr>
      <t xml:space="preserve">28</t>
    </r>
    <r>
      <rPr>
        <sz val="10"/>
        <rFont val="宋体"/>
        <family val="0"/>
        <charset val="134"/>
      </rPr>
      <t xml:space="preserve">分和</t>
    </r>
    <r>
      <rPr>
        <sz val="10"/>
        <rFont val="Arial"/>
        <family val="2"/>
      </rPr>
      <t xml:space="preserve">1</t>
    </r>
    <r>
      <rPr>
        <sz val="10"/>
        <rFont val="宋体"/>
        <family val="0"/>
        <charset val="134"/>
      </rPr>
      <t xml:space="preserve">月</t>
    </r>
    <r>
      <rPr>
        <sz val="10"/>
        <rFont val="Arial"/>
        <family val="2"/>
      </rPr>
      <t xml:space="preserve">29</t>
    </r>
    <r>
      <rPr>
        <sz val="10"/>
        <rFont val="宋体"/>
        <family val="0"/>
        <charset val="134"/>
      </rPr>
      <t xml:space="preserve">日中午</t>
    </r>
    <r>
      <rPr>
        <sz val="10"/>
        <rFont val="Arial"/>
        <family val="2"/>
      </rPr>
      <t xml:space="preserve">11</t>
    </r>
    <r>
      <rPr>
        <sz val="10"/>
        <rFont val="宋体"/>
        <family val="0"/>
        <charset val="134"/>
      </rPr>
      <t xml:space="preserve">点</t>
    </r>
    <r>
      <rPr>
        <sz val="10"/>
        <rFont val="Arial"/>
        <family val="2"/>
      </rPr>
      <t xml:space="preserve">31</t>
    </r>
    <r>
      <rPr>
        <sz val="10"/>
        <rFont val="宋体"/>
        <family val="0"/>
        <charset val="134"/>
      </rPr>
      <t xml:space="preserve">分电话与来电人联系，来电人未接听，故我单位通过短信形式告知其办理结果。</t>
    </r>
  </si>
  <si>
    <r>
      <rPr>
        <sz val="10"/>
        <rFont val="宋体"/>
        <family val="0"/>
        <charset val="134"/>
      </rPr>
      <t xml:space="preserve">网络</t>
    </r>
    <r>
      <rPr>
        <sz val="10"/>
        <rFont val="Arial"/>
        <family val="2"/>
      </rPr>
      <t xml:space="preserve">-260126-045683-1</t>
    </r>
    <r>
      <rPr>
        <sz val="10"/>
        <rFont val="宋体"/>
        <family val="0"/>
        <charset val="134"/>
      </rPr>
      <t xml:space="preserve">（</t>
    </r>
    <r>
      <rPr>
        <sz val="10"/>
        <rFont val="Arial"/>
        <family val="2"/>
      </rPr>
      <t xml:space="preserve">4</t>
    </r>
    <r>
      <rPr>
        <sz val="10"/>
        <rFont val="宋体"/>
        <family val="0"/>
        <charset val="134"/>
      </rPr>
      <t xml:space="preserve">个附件）</t>
    </r>
  </si>
  <si>
    <t xml:space="preserve">2026-01-26 15:31:31</t>
  </si>
  <si>
    <r>
      <rPr>
        <sz val="10"/>
        <rFont val="宋体"/>
        <family val="0"/>
        <charset val="134"/>
      </rPr>
      <t xml:space="preserve">经核实，来电人杨利原系北京公共交通鸿运承物业管理中心职工，工人管理岗位。因其违反相关规定，依据《北京市监委驻北京市公交集团监察专员办公室</t>
    </r>
    <r>
      <rPr>
        <sz val="10"/>
        <rFont val="Arial"/>
        <family val="2"/>
      </rPr>
      <t xml:space="preserve">&lt;</t>
    </r>
    <r>
      <rPr>
        <sz val="10"/>
        <rFont val="宋体"/>
        <family val="0"/>
        <charset val="134"/>
      </rPr>
      <t xml:space="preserve">关于给予杨利开除处分的决定</t>
    </r>
    <r>
      <rPr>
        <sz val="10"/>
        <rFont val="Arial"/>
        <family val="2"/>
      </rPr>
      <t xml:space="preserve">&gt;</t>
    </r>
    <r>
      <rPr>
        <sz val="10"/>
        <rFont val="宋体"/>
        <family val="0"/>
        <charset val="134"/>
      </rPr>
      <t xml:space="preserve">》（驻公交监</t>
    </r>
    <r>
      <rPr>
        <sz val="10"/>
        <rFont val="Arial"/>
        <family val="2"/>
      </rPr>
      <t xml:space="preserve">&lt;2025&gt;17</t>
    </r>
    <r>
      <rPr>
        <sz val="10"/>
        <rFont val="宋体"/>
        <family val="0"/>
        <charset val="134"/>
      </rPr>
      <t xml:space="preserve">号）</t>
    </r>
    <r>
      <rPr>
        <sz val="10"/>
        <rFont val="Arial"/>
        <family val="2"/>
      </rPr>
      <t xml:space="preserve">,</t>
    </r>
    <r>
      <rPr>
        <sz val="10"/>
        <rFont val="宋体"/>
        <family val="0"/>
        <charset val="134"/>
      </rPr>
      <t xml:space="preserve">并于</t>
    </r>
    <r>
      <rPr>
        <sz val="10"/>
        <rFont val="Arial"/>
        <family val="2"/>
      </rPr>
      <t xml:space="preserve">2025</t>
    </r>
    <r>
      <rPr>
        <sz val="10"/>
        <rFont val="宋体"/>
        <family val="0"/>
        <charset val="134"/>
      </rPr>
      <t xml:space="preserve">年</t>
    </r>
    <r>
      <rPr>
        <sz val="10"/>
        <rFont val="Arial"/>
        <family val="2"/>
      </rPr>
      <t xml:space="preserve">10</t>
    </r>
    <r>
      <rPr>
        <sz val="10"/>
        <rFont val="宋体"/>
        <family val="0"/>
        <charset val="134"/>
      </rPr>
      <t xml:space="preserve">月</t>
    </r>
    <r>
      <rPr>
        <sz val="10"/>
        <rFont val="Arial"/>
        <family val="2"/>
      </rPr>
      <t xml:space="preserve">22</t>
    </r>
    <r>
      <rPr>
        <sz val="10"/>
        <rFont val="宋体"/>
        <family val="0"/>
        <charset val="134"/>
      </rPr>
      <t xml:space="preserve">日与其进行劳动合同关系解除</t>
    </r>
    <r>
      <rPr>
        <sz val="10"/>
        <rFont val="Arial"/>
        <family val="2"/>
      </rPr>
      <t xml:space="preserve">,</t>
    </r>
    <r>
      <rPr>
        <sz val="10"/>
        <rFont val="宋体"/>
        <family val="0"/>
        <charset val="134"/>
      </rPr>
      <t xml:space="preserve">未发现与其解除劳动合同存在违规违法行为。</t>
    </r>
  </si>
  <si>
    <r>
      <rPr>
        <sz val="10"/>
        <rFont val="宋体"/>
        <family val="0"/>
        <charset val="134"/>
      </rPr>
      <t xml:space="preserve">经核实，来电人杨利原系北京公共交通鸿运承物业管理中心职工，工人管理岗位。因其违反相关规定，依据《北京市监委驻北京市公交集团监察专员办公室</t>
    </r>
    <r>
      <rPr>
        <sz val="10"/>
        <rFont val="Arial"/>
        <family val="2"/>
      </rPr>
      <t xml:space="preserve">&lt;</t>
    </r>
    <r>
      <rPr>
        <sz val="10"/>
        <rFont val="宋体"/>
        <family val="0"/>
        <charset val="134"/>
      </rPr>
      <t xml:space="preserve">关于给予杨利开除处分的决定</t>
    </r>
    <r>
      <rPr>
        <sz val="10"/>
        <rFont val="Arial"/>
        <family val="2"/>
      </rPr>
      <t xml:space="preserve">&gt;</t>
    </r>
    <r>
      <rPr>
        <sz val="10"/>
        <rFont val="宋体"/>
        <family val="0"/>
        <charset val="134"/>
      </rPr>
      <t xml:space="preserve">》（驻公交监</t>
    </r>
    <r>
      <rPr>
        <sz val="10"/>
        <rFont val="Arial"/>
        <family val="2"/>
      </rPr>
      <t xml:space="preserve">&lt;2025&gt;17</t>
    </r>
    <r>
      <rPr>
        <sz val="10"/>
        <rFont val="宋体"/>
        <family val="0"/>
        <charset val="134"/>
      </rPr>
      <t xml:space="preserve">号）</t>
    </r>
    <r>
      <rPr>
        <sz val="10"/>
        <rFont val="Arial"/>
        <family val="2"/>
      </rPr>
      <t xml:space="preserve">,</t>
    </r>
    <r>
      <rPr>
        <sz val="10"/>
        <rFont val="宋体"/>
        <family val="0"/>
        <charset val="134"/>
      </rPr>
      <t xml:space="preserve">并于</t>
    </r>
    <r>
      <rPr>
        <sz val="10"/>
        <rFont val="Arial"/>
        <family val="2"/>
      </rPr>
      <t xml:space="preserve">2025</t>
    </r>
    <r>
      <rPr>
        <sz val="10"/>
        <rFont val="宋体"/>
        <family val="0"/>
        <charset val="134"/>
      </rPr>
      <t xml:space="preserve">年</t>
    </r>
    <r>
      <rPr>
        <sz val="10"/>
        <rFont val="Arial"/>
        <family val="2"/>
      </rPr>
      <t xml:space="preserve">10</t>
    </r>
    <r>
      <rPr>
        <sz val="10"/>
        <rFont val="宋体"/>
        <family val="0"/>
        <charset val="134"/>
      </rPr>
      <t xml:space="preserve">月</t>
    </r>
    <r>
      <rPr>
        <sz val="10"/>
        <rFont val="Arial"/>
        <family val="2"/>
      </rPr>
      <t xml:space="preserve">22</t>
    </r>
    <r>
      <rPr>
        <sz val="10"/>
        <rFont val="宋体"/>
        <family val="0"/>
        <charset val="134"/>
      </rPr>
      <t xml:space="preserve">日与其进行劳动合同关系解除</t>
    </r>
    <r>
      <rPr>
        <sz val="10"/>
        <rFont val="Arial"/>
        <family val="2"/>
      </rPr>
      <t xml:space="preserve">,</t>
    </r>
    <r>
      <rPr>
        <sz val="10"/>
        <rFont val="宋体"/>
        <family val="0"/>
        <charset val="134"/>
      </rPr>
      <t xml:space="preserve">未发现与其解除劳动合同存在违规违法行为。我单位于</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28</t>
    </r>
    <r>
      <rPr>
        <sz val="10"/>
        <rFont val="宋体"/>
        <family val="0"/>
        <charset val="134"/>
      </rPr>
      <t xml:space="preserve">日下午</t>
    </r>
    <r>
      <rPr>
        <sz val="10"/>
        <rFont val="Arial"/>
        <family val="2"/>
      </rPr>
      <t xml:space="preserve">14</t>
    </r>
    <r>
      <rPr>
        <sz val="10"/>
        <rFont val="宋体"/>
        <family val="0"/>
        <charset val="134"/>
      </rPr>
      <t xml:space="preserve">点</t>
    </r>
    <r>
      <rPr>
        <sz val="10"/>
        <rFont val="Arial"/>
        <family val="2"/>
      </rPr>
      <t xml:space="preserve">13</t>
    </r>
    <r>
      <rPr>
        <sz val="10"/>
        <rFont val="宋体"/>
        <family val="0"/>
        <charset val="134"/>
      </rPr>
      <t xml:space="preserve">分、</t>
    </r>
    <r>
      <rPr>
        <sz val="10"/>
        <rFont val="Arial"/>
        <family val="2"/>
      </rPr>
      <t xml:space="preserve">1</t>
    </r>
    <r>
      <rPr>
        <sz val="10"/>
        <rFont val="宋体"/>
        <family val="0"/>
        <charset val="134"/>
      </rPr>
      <t xml:space="preserve">月</t>
    </r>
    <r>
      <rPr>
        <sz val="10"/>
        <rFont val="Arial"/>
        <family val="2"/>
      </rPr>
      <t xml:space="preserve">28</t>
    </r>
    <r>
      <rPr>
        <sz val="10"/>
        <rFont val="宋体"/>
        <family val="0"/>
        <charset val="134"/>
      </rPr>
      <t xml:space="preserve">日下午</t>
    </r>
    <r>
      <rPr>
        <sz val="10"/>
        <rFont val="Arial"/>
        <family val="2"/>
      </rPr>
      <t xml:space="preserve">16</t>
    </r>
    <r>
      <rPr>
        <sz val="10"/>
        <rFont val="宋体"/>
        <family val="0"/>
        <charset val="134"/>
      </rPr>
      <t xml:space="preserve">点</t>
    </r>
    <r>
      <rPr>
        <sz val="10"/>
        <rFont val="Arial"/>
        <family val="2"/>
      </rPr>
      <t xml:space="preserve">28</t>
    </r>
    <r>
      <rPr>
        <sz val="10"/>
        <rFont val="宋体"/>
        <family val="0"/>
        <charset val="134"/>
      </rPr>
      <t xml:space="preserve">分和</t>
    </r>
    <r>
      <rPr>
        <sz val="10"/>
        <rFont val="Arial"/>
        <family val="2"/>
      </rPr>
      <t xml:space="preserve">1</t>
    </r>
    <r>
      <rPr>
        <sz val="10"/>
        <rFont val="宋体"/>
        <family val="0"/>
        <charset val="134"/>
      </rPr>
      <t xml:space="preserve">月</t>
    </r>
    <r>
      <rPr>
        <sz val="10"/>
        <rFont val="Arial"/>
        <family val="2"/>
      </rPr>
      <t xml:space="preserve">29</t>
    </r>
    <r>
      <rPr>
        <sz val="10"/>
        <rFont val="宋体"/>
        <family val="0"/>
        <charset val="134"/>
      </rPr>
      <t xml:space="preserve">日中午</t>
    </r>
    <r>
      <rPr>
        <sz val="10"/>
        <rFont val="Arial"/>
        <family val="2"/>
      </rPr>
      <t xml:space="preserve">11</t>
    </r>
    <r>
      <rPr>
        <sz val="10"/>
        <rFont val="宋体"/>
        <family val="0"/>
        <charset val="134"/>
      </rPr>
      <t xml:space="preserve">点</t>
    </r>
    <r>
      <rPr>
        <sz val="10"/>
        <rFont val="Arial"/>
        <family val="2"/>
      </rPr>
      <t xml:space="preserve">31</t>
    </r>
    <r>
      <rPr>
        <sz val="10"/>
        <rFont val="宋体"/>
        <family val="0"/>
        <charset val="134"/>
      </rPr>
      <t xml:space="preserve">分电话与来电人联系，来电人未接听，故我单位通过短信形式告知其办理结果。</t>
    </r>
    <r>
      <rPr>
        <sz val="10"/>
        <rFont val="Arial"/>
        <family val="2"/>
      </rPr>
      <t xml:space="preserve">
</t>
    </r>
    <r>
      <rPr>
        <sz val="10"/>
        <rFont val="宋体"/>
        <family val="0"/>
        <charset val="134"/>
      </rPr>
      <t xml:space="preserve">办理人：张浩宇；部门：鸿运承物业管理中心人力资源部，职务：一般管理</t>
    </r>
    <r>
      <rPr>
        <sz val="10"/>
        <rFont val="Arial"/>
        <family val="2"/>
      </rPr>
      <t xml:space="preserve">
</t>
    </r>
    <r>
      <rPr>
        <sz val="10"/>
        <rFont val="宋体"/>
        <family val="0"/>
        <charset val="134"/>
      </rPr>
      <t xml:space="preserve">审核人：高强；部门：鸿运承物业管理中心人力资源部，职务：中级管理</t>
    </r>
  </si>
  <si>
    <r>
      <rPr>
        <sz val="10"/>
        <rFont val="宋体"/>
        <family val="0"/>
        <charset val="134"/>
      </rPr>
      <t xml:space="preserve">经核实，来电人杨利原系北京公共交通鸿运承物业管理中心职工，工人管理岗位。因其违反相关规定，依据《北京市监委驻北京市公交集团监察专员办公室</t>
    </r>
    <r>
      <rPr>
        <sz val="10"/>
        <rFont val="Arial"/>
        <family val="2"/>
      </rPr>
      <t xml:space="preserve">&lt;</t>
    </r>
    <r>
      <rPr>
        <sz val="10"/>
        <rFont val="宋体"/>
        <family val="0"/>
        <charset val="134"/>
      </rPr>
      <t xml:space="preserve">关于给予杨利开除处分的决定</t>
    </r>
    <r>
      <rPr>
        <sz val="10"/>
        <rFont val="Arial"/>
        <family val="2"/>
      </rPr>
      <t xml:space="preserve">&gt;</t>
    </r>
    <r>
      <rPr>
        <sz val="10"/>
        <rFont val="宋体"/>
        <family val="0"/>
        <charset val="134"/>
      </rPr>
      <t xml:space="preserve">》（驻公交监</t>
    </r>
    <r>
      <rPr>
        <sz val="10"/>
        <rFont val="Arial"/>
        <family val="2"/>
      </rPr>
      <t xml:space="preserve">&lt;2025&gt;17</t>
    </r>
    <r>
      <rPr>
        <sz val="10"/>
        <rFont val="宋体"/>
        <family val="0"/>
        <charset val="134"/>
      </rPr>
      <t xml:space="preserve">号）</t>
    </r>
    <r>
      <rPr>
        <sz val="10"/>
        <rFont val="Arial"/>
        <family val="2"/>
      </rPr>
      <t xml:space="preserve">,</t>
    </r>
    <r>
      <rPr>
        <sz val="10"/>
        <rFont val="宋体"/>
        <family val="0"/>
        <charset val="134"/>
      </rPr>
      <t xml:space="preserve">并于</t>
    </r>
    <r>
      <rPr>
        <sz val="10"/>
        <rFont val="Arial"/>
        <family val="2"/>
      </rPr>
      <t xml:space="preserve">2025</t>
    </r>
    <r>
      <rPr>
        <sz val="10"/>
        <rFont val="宋体"/>
        <family val="0"/>
        <charset val="134"/>
      </rPr>
      <t xml:space="preserve">年</t>
    </r>
    <r>
      <rPr>
        <sz val="10"/>
        <rFont val="Arial"/>
        <family val="2"/>
      </rPr>
      <t xml:space="preserve">10</t>
    </r>
    <r>
      <rPr>
        <sz val="10"/>
        <rFont val="宋体"/>
        <family val="0"/>
        <charset val="134"/>
      </rPr>
      <t xml:space="preserve">月</t>
    </r>
    <r>
      <rPr>
        <sz val="10"/>
        <rFont val="Arial"/>
        <family val="2"/>
      </rPr>
      <t xml:space="preserve">22</t>
    </r>
    <r>
      <rPr>
        <sz val="10"/>
        <rFont val="宋体"/>
        <family val="0"/>
        <charset val="134"/>
      </rPr>
      <t xml:space="preserve">日与其进行劳动合同关系解除</t>
    </r>
    <r>
      <rPr>
        <sz val="10"/>
        <rFont val="Arial"/>
        <family val="2"/>
      </rPr>
      <t xml:space="preserve">,</t>
    </r>
    <r>
      <rPr>
        <sz val="10"/>
        <rFont val="宋体"/>
        <family val="0"/>
        <charset val="134"/>
      </rPr>
      <t xml:space="preserve">未发现与其解除劳动合同存在违规违法行为。我单位于</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28</t>
    </r>
    <r>
      <rPr>
        <sz val="10"/>
        <rFont val="宋体"/>
        <family val="0"/>
        <charset val="134"/>
      </rPr>
      <t xml:space="preserve">日下午</t>
    </r>
    <r>
      <rPr>
        <sz val="10"/>
        <rFont val="Arial"/>
        <family val="2"/>
      </rPr>
      <t xml:space="preserve">14</t>
    </r>
    <r>
      <rPr>
        <sz val="10"/>
        <rFont val="宋体"/>
        <family val="0"/>
        <charset val="134"/>
      </rPr>
      <t xml:space="preserve">点</t>
    </r>
    <r>
      <rPr>
        <sz val="10"/>
        <rFont val="Arial"/>
        <family val="2"/>
      </rPr>
      <t xml:space="preserve">13</t>
    </r>
    <r>
      <rPr>
        <sz val="10"/>
        <rFont val="宋体"/>
        <family val="0"/>
        <charset val="134"/>
      </rPr>
      <t xml:space="preserve">分、</t>
    </r>
    <r>
      <rPr>
        <sz val="10"/>
        <rFont val="Arial"/>
        <family val="2"/>
      </rPr>
      <t xml:space="preserve">1</t>
    </r>
    <r>
      <rPr>
        <sz val="10"/>
        <rFont val="宋体"/>
        <family val="0"/>
        <charset val="134"/>
      </rPr>
      <t xml:space="preserve">月</t>
    </r>
    <r>
      <rPr>
        <sz val="10"/>
        <rFont val="Arial"/>
        <family val="2"/>
      </rPr>
      <t xml:space="preserve">28</t>
    </r>
    <r>
      <rPr>
        <sz val="10"/>
        <rFont val="宋体"/>
        <family val="0"/>
        <charset val="134"/>
      </rPr>
      <t xml:space="preserve">日下午</t>
    </r>
    <r>
      <rPr>
        <sz val="10"/>
        <rFont val="Arial"/>
        <family val="2"/>
      </rPr>
      <t xml:space="preserve">16</t>
    </r>
    <r>
      <rPr>
        <sz val="10"/>
        <rFont val="宋体"/>
        <family val="0"/>
        <charset val="134"/>
      </rPr>
      <t xml:space="preserve">点</t>
    </r>
    <r>
      <rPr>
        <sz val="10"/>
        <rFont val="Arial"/>
        <family val="2"/>
      </rPr>
      <t xml:space="preserve">28</t>
    </r>
    <r>
      <rPr>
        <sz val="10"/>
        <rFont val="宋体"/>
        <family val="0"/>
        <charset val="134"/>
      </rPr>
      <t xml:space="preserve">分和</t>
    </r>
    <r>
      <rPr>
        <sz val="10"/>
        <rFont val="Arial"/>
        <family val="2"/>
      </rPr>
      <t xml:space="preserve">1</t>
    </r>
    <r>
      <rPr>
        <sz val="10"/>
        <rFont val="宋体"/>
        <family val="0"/>
        <charset val="134"/>
      </rPr>
      <t xml:space="preserve">月</t>
    </r>
    <r>
      <rPr>
        <sz val="10"/>
        <rFont val="Arial"/>
        <family val="2"/>
      </rPr>
      <t xml:space="preserve">29</t>
    </r>
    <r>
      <rPr>
        <sz val="10"/>
        <rFont val="宋体"/>
        <family val="0"/>
        <charset val="134"/>
      </rPr>
      <t xml:space="preserve">日中午</t>
    </r>
    <r>
      <rPr>
        <sz val="10"/>
        <rFont val="Arial"/>
        <family val="2"/>
      </rPr>
      <t xml:space="preserve">11</t>
    </r>
    <r>
      <rPr>
        <sz val="10"/>
        <rFont val="宋体"/>
        <family val="0"/>
        <charset val="134"/>
      </rPr>
      <t xml:space="preserve">点</t>
    </r>
    <r>
      <rPr>
        <sz val="10"/>
        <rFont val="Arial"/>
        <family val="2"/>
      </rPr>
      <t xml:space="preserve">31</t>
    </r>
    <r>
      <rPr>
        <sz val="10"/>
        <rFont val="宋体"/>
        <family val="0"/>
        <charset val="134"/>
      </rPr>
      <t xml:space="preserve">分电话与来电人联系，来电人未接听，故我单位通过短信形式告知其办理结果。</t>
    </r>
  </si>
  <si>
    <r>
      <rPr>
        <sz val="10"/>
        <rFont val="宋体"/>
        <family val="0"/>
        <charset val="134"/>
      </rPr>
      <t xml:space="preserve">网络</t>
    </r>
    <r>
      <rPr>
        <sz val="10"/>
        <rFont val="Arial"/>
        <family val="2"/>
      </rPr>
      <t xml:space="preserve">-260126-076970-2</t>
    </r>
  </si>
  <si>
    <t xml:space="preserve">2026-01-26 22:40:16</t>
  </si>
  <si>
    <t xml:space="preserve">2026-01-26 22:52:06</t>
  </si>
  <si>
    <t xml:space="preserve">2026-01-27 07:04:41</t>
  </si>
  <si>
    <r>
      <rPr>
        <sz val="10"/>
        <rFont val="宋体"/>
        <family val="0"/>
        <charset val="134"/>
      </rPr>
      <t xml:space="preserve">工单来源：市政府门户网站互动交流平台，此工单内容为网民留言时填写的标题及原文。 </t>
    </r>
    <r>
      <rPr>
        <sz val="10"/>
        <rFont val="Arial"/>
        <family val="2"/>
      </rPr>
      <t xml:space="preserve">============================= </t>
    </r>
    <r>
      <rPr>
        <sz val="10"/>
        <rFont val="宋体"/>
        <family val="0"/>
        <charset val="134"/>
      </rPr>
      <t xml:space="preserve">留言标题：投诉</t>
    </r>
    <r>
      <rPr>
        <sz val="10"/>
        <rFont val="Arial"/>
        <family val="2"/>
      </rPr>
      <t xml:space="preserve">510</t>
    </r>
    <r>
      <rPr>
        <sz val="10"/>
        <rFont val="宋体"/>
        <family val="0"/>
        <charset val="134"/>
      </rPr>
      <t xml:space="preserve">路</t>
    </r>
    <r>
      <rPr>
        <sz val="10"/>
        <rFont val="Arial"/>
        <family val="2"/>
      </rPr>
      <t xml:space="preserve">1726801</t>
    </r>
    <r>
      <rPr>
        <sz val="10"/>
        <rFont val="宋体"/>
        <family val="0"/>
        <charset val="134"/>
      </rPr>
      <t xml:space="preserve">车留言原文：</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26</t>
    </r>
    <r>
      <rPr>
        <sz val="10"/>
        <rFont val="宋体"/>
        <family val="0"/>
        <charset val="134"/>
      </rPr>
      <t xml:space="preserve">日我乘坐</t>
    </r>
    <r>
      <rPr>
        <sz val="10"/>
        <rFont val="Arial"/>
        <family val="2"/>
      </rPr>
      <t xml:space="preserve">510</t>
    </r>
    <r>
      <rPr>
        <sz val="10"/>
        <rFont val="宋体"/>
        <family val="0"/>
        <charset val="134"/>
      </rPr>
      <t xml:space="preserve">路</t>
    </r>
    <r>
      <rPr>
        <sz val="10"/>
        <rFont val="Arial"/>
        <family val="2"/>
      </rPr>
      <t xml:space="preserve">1726801</t>
    </r>
    <r>
      <rPr>
        <sz val="10"/>
        <rFont val="宋体"/>
        <family val="0"/>
        <charset val="134"/>
      </rPr>
      <t xml:space="preserve">双层车，该车二楼右侧（车门一侧）内侧壁第</t>
    </r>
    <r>
      <rPr>
        <sz val="10"/>
        <rFont val="Arial"/>
        <family val="2"/>
      </rPr>
      <t xml:space="preserve">2</t>
    </r>
    <r>
      <rPr>
        <sz val="10"/>
        <rFont val="宋体"/>
        <family val="0"/>
        <charset val="134"/>
      </rPr>
      <t xml:space="preserve">个活动空调出风口的调风拨片缺失缺损，请尽快联系保养场补装此出风口拨片，确保出风口可以正常开启或关闭。该车一楼内侧壁的很多活动空调出风口脏兮兮的一大堆尘土，二楼左侧靠后的那几排座椅，座椅靠背上也一大堆尘土，一看就是很长时间没有清洗清洁了，请保洁部门尽快对该车出风口和座椅进行清洁。我会持续跟踪检查以上问题的整改情况，希望科信部门和保洁部门端正态度认真处理，不要敷衍糊弄。市民填写的详细地址为：详细地址：不详科技，物业</t>
    </r>
  </si>
  <si>
    <t xml:space="preserve">因您的联系方式保密，我们未能对您进行电话回复。办理人：李留成；部门：鸿运承物业管理中心小营分中心；职务；物管副主任。审核人：郑楠；部门：鸿运承物业管理中心物管行政部；职务：物管员。</t>
  </si>
  <si>
    <r>
      <rPr>
        <sz val="10"/>
        <rFont val="Arial"/>
        <family val="2"/>
      </rPr>
      <t xml:space="preserve">510</t>
    </r>
    <r>
      <rPr>
        <sz val="10"/>
        <rFont val="宋体"/>
        <family val="0"/>
        <charset val="134"/>
      </rPr>
      <t xml:space="preserve">路公交车我们在双泉堡场站进行洗车服务工作，您所述</t>
    </r>
    <r>
      <rPr>
        <sz val="10"/>
        <rFont val="Arial"/>
        <family val="2"/>
      </rPr>
      <t xml:space="preserve">1726801</t>
    </r>
    <r>
      <rPr>
        <sz val="10"/>
        <rFont val="宋体"/>
        <family val="0"/>
        <charset val="134"/>
      </rPr>
      <t xml:space="preserve">号车，车辆运营中车内一楼内侧壁很多活动空调出风口脏兮兮的一大堆尘土、二楼左侧靠后的那几排座椅靠背上也一大堆尘土的问题，我们非常重视您的反馈，由于我们的工作没有做好，</t>
    </r>
    <r>
      <rPr>
        <sz val="10"/>
        <rFont val="Arial"/>
        <family val="2"/>
      </rPr>
      <t xml:space="preserve">510</t>
    </r>
    <r>
      <rPr>
        <sz val="10"/>
        <rFont val="宋体"/>
        <family val="0"/>
        <charset val="134"/>
      </rPr>
      <t xml:space="preserve">路给您带来不好的乘车体验，实在是抱歉。该车辆回到双泉堡场站后，在日常工作时段内，我们的保洁员已对车内卫生进行了全面的清理，您反馈的问题我们已整改完毕。同时我们要求保洁员对</t>
    </r>
    <r>
      <rPr>
        <sz val="10"/>
        <rFont val="Arial"/>
        <family val="2"/>
      </rPr>
      <t xml:space="preserve">510</t>
    </r>
    <r>
      <rPr>
        <sz val="10"/>
        <rFont val="宋体"/>
        <family val="0"/>
        <charset val="134"/>
      </rPr>
      <t xml:space="preserve">路所有运营车辆的卫生再次进行细化清理。我们对于运营车辆车内卫生的清洁工作是一直在做的，也从未停止，已经形成了长效的清洁机制，但有时候卫生清洁工作我们做的还有不尽人意之处，您多多谅解。</t>
    </r>
  </si>
  <si>
    <r>
      <rPr>
        <sz val="10"/>
        <rFont val="宋体"/>
        <family val="0"/>
        <charset val="134"/>
      </rPr>
      <t xml:space="preserve">我们分中心及场站班组长再次与</t>
    </r>
    <r>
      <rPr>
        <sz val="10"/>
        <rFont val="Arial"/>
        <family val="2"/>
      </rPr>
      <t xml:space="preserve">510</t>
    </r>
    <r>
      <rPr>
        <sz val="10"/>
        <rFont val="宋体"/>
        <family val="0"/>
        <charset val="134"/>
      </rPr>
      <t xml:space="preserve">路的保洁人员进行了沟通，日常工作中我们要把清洁质量做的更加细致，同时加强保洁员清洁技能的培训，熟练掌握清洁方法，确保给您带来一个干净、整洁的出行环境。</t>
    </r>
  </si>
  <si>
    <r>
      <rPr>
        <sz val="10"/>
        <rFont val="宋体"/>
        <family val="0"/>
        <charset val="134"/>
      </rPr>
      <t xml:space="preserve">您好，关于您反映问题的办理情况，鸿运承物业管理中心小营分中心现对您回复如下：</t>
    </r>
    <r>
      <rPr>
        <sz val="10"/>
        <rFont val="Arial"/>
        <family val="2"/>
      </rPr>
      <t xml:space="preserve">510</t>
    </r>
    <r>
      <rPr>
        <sz val="10"/>
        <rFont val="宋体"/>
        <family val="0"/>
        <charset val="134"/>
      </rPr>
      <t xml:space="preserve">路公交车我们在双泉堡场站进行洗车服务工作，您所述</t>
    </r>
    <r>
      <rPr>
        <sz val="10"/>
        <rFont val="Arial"/>
        <family val="2"/>
      </rPr>
      <t xml:space="preserve">1726801</t>
    </r>
    <r>
      <rPr>
        <sz val="10"/>
        <rFont val="宋体"/>
        <family val="0"/>
        <charset val="134"/>
      </rPr>
      <t xml:space="preserve">号车，车辆运营中车内一楼内侧壁很多活动空调出风口脏兮兮的一大堆尘土、二楼左侧靠后的那几排座椅靠背上也一大堆尘土的问题，我们非常重视您的反馈，由于我们的工作没有做好，</t>
    </r>
    <r>
      <rPr>
        <sz val="10"/>
        <rFont val="Arial"/>
        <family val="2"/>
      </rPr>
      <t xml:space="preserve">510</t>
    </r>
    <r>
      <rPr>
        <sz val="10"/>
        <rFont val="宋体"/>
        <family val="0"/>
        <charset val="134"/>
      </rPr>
      <t xml:space="preserve">路给您带来不好的乘车体验，实在是抱歉。该车辆回到双泉堡场站后，在日常工作时段内，我们的保洁员已对车内卫生进行了全面的清理，您反馈的问题我们已整改完毕。同时我们要求保洁员对</t>
    </r>
    <r>
      <rPr>
        <sz val="10"/>
        <rFont val="Arial"/>
        <family val="2"/>
      </rPr>
      <t xml:space="preserve">510</t>
    </r>
    <r>
      <rPr>
        <sz val="10"/>
        <rFont val="宋体"/>
        <family val="0"/>
        <charset val="134"/>
      </rPr>
      <t xml:space="preserve">路所有运营车辆的卫生再次进行细化清理。我们对于运营车辆车内卫生的清洁工作是一直在做的，也从未停止，已经形成了长效的清洁机制，但有时候卫生清洁工作我们做的还有不尽人意之处，您多多谅解。我们定期会召开车辆保洁专题会议，开展车辆卫生专项检查，日常工作中我们加大巡检力度，强化制度建设，不断提高管理水平。因您的联系方式保密，我们未能对您进行电话回复。我们分中心及场站班组长再次与</t>
    </r>
    <r>
      <rPr>
        <sz val="10"/>
        <rFont val="Arial"/>
        <family val="2"/>
      </rPr>
      <t xml:space="preserve">510</t>
    </r>
    <r>
      <rPr>
        <sz val="10"/>
        <rFont val="宋体"/>
        <family val="0"/>
        <charset val="134"/>
      </rPr>
      <t xml:space="preserve">路的保洁人员进行了沟通，日常工作中我们要把清洁质量做的更加细致，同时加强保洁员清洁技能的培训，熟练掌握清洁方法，确保给您带来一个干净、整洁的出行环境。欢迎您随时对我们的工作进行监督，感谢您提出宝贵意见，给您的出行带来的不便我们和您说声抱歉，谢谢您的支持与谅解。</t>
    </r>
  </si>
  <si>
    <t xml:space="preserve">2026-01-26 19:51:18</t>
  </si>
  <si>
    <t xml:space="preserve">车辆卫生问题
（座椅脏、空调出风口）</t>
  </si>
  <si>
    <r>
      <rPr>
        <sz val="11"/>
        <color rgb="FF000000"/>
        <rFont val="宋体"/>
        <family val="0"/>
        <charset val="134"/>
      </rPr>
      <t xml:space="preserve">同人同诉：网络</t>
    </r>
    <r>
      <rPr>
        <sz val="11"/>
        <color rgb="FF000000"/>
        <rFont val="宋体"/>
        <family val="0"/>
      </rPr>
      <t xml:space="preserve">-260126-076970-2</t>
    </r>
    <r>
      <rPr>
        <sz val="11"/>
        <color rgb="FF000000"/>
        <rFont val="宋体"/>
        <family val="0"/>
        <charset val="134"/>
      </rPr>
      <t xml:space="preserve">、网络</t>
    </r>
    <r>
      <rPr>
        <sz val="11"/>
        <color rgb="FF000000"/>
        <rFont val="宋体"/>
        <family val="0"/>
      </rPr>
      <t xml:space="preserve">-260204-050887-2</t>
    </r>
  </si>
  <si>
    <r>
      <rPr>
        <sz val="10"/>
        <rFont val="宋体"/>
        <family val="0"/>
        <charset val="134"/>
      </rPr>
      <t xml:space="preserve">热线</t>
    </r>
    <r>
      <rPr>
        <sz val="10"/>
        <rFont val="Arial"/>
        <family val="2"/>
      </rPr>
      <t xml:space="preserve">-260127-013784</t>
    </r>
    <r>
      <rPr>
        <sz val="10"/>
        <rFont val="宋体"/>
        <family val="0"/>
        <charset val="134"/>
      </rPr>
      <t xml:space="preserve">（</t>
    </r>
    <r>
      <rPr>
        <sz val="10"/>
        <rFont val="Arial"/>
        <family val="2"/>
      </rPr>
      <t xml:space="preserve">1</t>
    </r>
    <r>
      <rPr>
        <sz val="10"/>
        <rFont val="宋体"/>
        <family val="0"/>
        <charset val="134"/>
      </rPr>
      <t xml:space="preserve">个附件）</t>
    </r>
  </si>
  <si>
    <t xml:space="preserve">2026-01-27 10:18:37</t>
  </si>
  <si>
    <t xml:space="preserve">2026-01-27 10:20:07</t>
  </si>
  <si>
    <t xml:space="preserve">2026-01-27 11:16:33</t>
  </si>
  <si>
    <t xml:space="preserve">林女士</t>
  </si>
  <si>
    <r>
      <rPr>
        <sz val="10"/>
        <rFont val="宋体"/>
        <family val="0"/>
        <charset val="134"/>
      </rPr>
      <t xml:space="preserve">手机</t>
    </r>
    <r>
      <rPr>
        <sz val="10"/>
        <rFont val="Arial"/>
        <family val="2"/>
      </rPr>
      <t xml:space="preserve">,13716361397;</t>
    </r>
  </si>
  <si>
    <r>
      <rPr>
        <sz val="10"/>
        <rFont val="宋体"/>
        <family val="0"/>
        <charset val="134"/>
      </rPr>
      <t xml:space="preserve">市民反映，丰台区南苑街道五爱屯东街</t>
    </r>
    <r>
      <rPr>
        <sz val="10"/>
        <rFont val="Arial"/>
        <family val="2"/>
      </rPr>
      <t xml:space="preserve">64</t>
    </r>
    <r>
      <rPr>
        <sz val="10"/>
        <rFont val="宋体"/>
        <family val="0"/>
        <charset val="134"/>
      </rPr>
      <t xml:space="preserve">号院，自己是合居的住户，北京公共交通控股集团有限公司许诺解决合居的问题，但是一年了没有任何进展存在推委，企业和领导都不作为，要求尽快解决合居并户的事情，自己现在不知道推进到哪步了，自己希望可以尽快推进一下，希望</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27</t>
    </r>
    <r>
      <rPr>
        <sz val="10"/>
        <rFont val="宋体"/>
        <family val="0"/>
        <charset val="134"/>
      </rPr>
      <t xml:space="preserve">日可以恢复自己（已解释），来电反映协调告知何时帮助和居的问题。 注：市民同时反映协调告知何时帮助和居的问题，已新建工单，分单详见热线</t>
    </r>
    <r>
      <rPr>
        <sz val="10"/>
        <rFont val="Arial"/>
        <family val="2"/>
      </rPr>
      <t xml:space="preserve">-260127-014854</t>
    </r>
    <r>
      <rPr>
        <sz val="10"/>
        <rFont val="宋体"/>
        <family val="0"/>
        <charset val="134"/>
      </rPr>
      <t xml:space="preserve">。</t>
    </r>
  </si>
  <si>
    <t xml:space="preserve">资产管理部（招标采购中心）</t>
  </si>
  <si>
    <t xml:space="preserve">资产管理方面其他问题</t>
  </si>
  <si>
    <t xml:space="preserve">资产管理方面补充内容</t>
  </si>
  <si>
    <t xml:space="preserve">招标采购中心</t>
  </si>
  <si>
    <t xml:space="preserve">2026-02-03 23:59:59</t>
  </si>
  <si>
    <t xml:space="preserve">2026-02-01 08:59:59</t>
  </si>
  <si>
    <r>
      <rPr>
        <sz val="10"/>
        <rFont val="宋体"/>
        <family val="0"/>
        <charset val="134"/>
      </rPr>
      <t xml:space="preserve">分中心已经于</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27</t>
    </r>
    <r>
      <rPr>
        <sz val="10"/>
        <rFont val="宋体"/>
        <family val="0"/>
        <charset val="134"/>
      </rPr>
      <t xml:space="preserve">日，将处理结果告知了市民，办理人：孟召宝，部门</t>
    </r>
    <r>
      <rPr>
        <sz val="10"/>
        <rFont val="Arial"/>
        <family val="2"/>
      </rPr>
      <t xml:space="preserve">:</t>
    </r>
    <r>
      <rPr>
        <sz val="10"/>
        <rFont val="宋体"/>
        <family val="0"/>
        <charset val="134"/>
      </rPr>
      <t xml:space="preserve">小区留守组，职务：物管科员。审核人：侯旭，物业管理中心机关，物管行政部，科员。</t>
    </r>
    <r>
      <rPr>
        <sz val="10"/>
        <rFont val="Arial"/>
        <family val="2"/>
      </rPr>
      <t xml:space="preserve">
</t>
    </r>
  </si>
  <si>
    <t xml:space="preserve">经核实，市民的诉求是历史遗留问题。两户居民住在同一户中，是不可以做房改的，目前首开集团同意给市民办理房改售房，双方居民已经协议好，一方同意给另一方经济补偿，手续正在办理当中，也不存在推委，企业和领导都不作为的事情，在答复中已经跟市民解释清楚了。</t>
  </si>
  <si>
    <r>
      <rPr>
        <sz val="10"/>
        <rFont val="宋体"/>
        <family val="0"/>
        <charset val="134"/>
      </rPr>
      <t xml:space="preserve">接到此投诉，我们非常重视。并立即派专人核实情况。经核实，市民的诉求是历史遗留问题。两户居民住在同一户中，是不可以做房改的，目前首开集团同意给市民办理房改售房，双方居民已经协议好，一方同意给另一方经济补偿，手续正在办理当中，也不存在推委，企业和领导都不作为的事情，在答复中已经跟市民解释清楚了。分中心已经于</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27</t>
    </r>
    <r>
      <rPr>
        <sz val="10"/>
        <rFont val="宋体"/>
        <family val="0"/>
        <charset val="134"/>
      </rPr>
      <t xml:space="preserve">日，将处理结果告知了市民，办理人：孟召宝，部门</t>
    </r>
    <r>
      <rPr>
        <sz val="10"/>
        <rFont val="Arial"/>
        <family val="2"/>
      </rPr>
      <t xml:space="preserve">:</t>
    </r>
    <r>
      <rPr>
        <sz val="10"/>
        <rFont val="宋体"/>
        <family val="0"/>
        <charset val="134"/>
      </rPr>
      <t xml:space="preserve">小区留守组，职务：物管科员。审核人：侯旭，物业管理中心机关，物管行政部，科员。</t>
    </r>
  </si>
  <si>
    <t xml:space="preserve">2026-01-27 10:05:26</t>
  </si>
  <si>
    <t xml:space="preserve">福利分房</t>
  </si>
  <si>
    <t xml:space="preserve">房屋房产问题</t>
  </si>
  <si>
    <t xml:space="preserve">小区留守</t>
  </si>
  <si>
    <r>
      <rPr>
        <sz val="11"/>
        <color rgb="FF000000"/>
        <rFont val="宋体"/>
        <family val="0"/>
        <charset val="134"/>
      </rPr>
      <t xml:space="preserve">七有五性</t>
    </r>
    <r>
      <rPr>
        <sz val="11"/>
        <color rgb="FF000000"/>
        <rFont val="宋体"/>
        <family val="0"/>
      </rPr>
      <t xml:space="preserve">,</t>
    </r>
    <r>
      <rPr>
        <sz val="11"/>
        <color rgb="FF000000"/>
        <rFont val="宋体"/>
        <family val="0"/>
        <charset val="134"/>
      </rPr>
      <t xml:space="preserve">住有所居</t>
    </r>
  </si>
  <si>
    <r>
      <rPr>
        <sz val="10"/>
        <rFont val="宋体"/>
        <family val="0"/>
        <charset val="134"/>
      </rPr>
      <t xml:space="preserve">网络</t>
    </r>
    <r>
      <rPr>
        <sz val="10"/>
        <rFont val="Arial"/>
        <family val="2"/>
      </rPr>
      <t xml:space="preserve">-260127-035175</t>
    </r>
    <r>
      <rPr>
        <sz val="10"/>
        <rFont val="宋体"/>
        <family val="0"/>
        <charset val="134"/>
      </rPr>
      <t xml:space="preserve">（</t>
    </r>
    <r>
      <rPr>
        <sz val="10"/>
        <rFont val="Arial"/>
        <family val="2"/>
      </rPr>
      <t xml:space="preserve">6</t>
    </r>
    <r>
      <rPr>
        <sz val="10"/>
        <rFont val="宋体"/>
        <family val="0"/>
        <charset val="134"/>
      </rPr>
      <t xml:space="preserve">个附件）</t>
    </r>
  </si>
  <si>
    <t xml:space="preserve">2026-01-27 13:41:05</t>
  </si>
  <si>
    <t xml:space="preserve">2026-01-27 14:04:10</t>
  </si>
  <si>
    <t xml:space="preserve">2026-01-27 14:22:14</t>
  </si>
  <si>
    <r>
      <rPr>
        <sz val="10"/>
        <rFont val="宋体"/>
        <family val="0"/>
        <charset val="134"/>
      </rPr>
      <t xml:space="preserve">工单来源：微信服务号，此工单内容为网民留言时填写的标题及原文。 </t>
    </r>
    <r>
      <rPr>
        <sz val="10"/>
        <rFont val="Arial"/>
        <family val="2"/>
      </rPr>
      <t xml:space="preserve">============================= </t>
    </r>
    <r>
      <rPr>
        <sz val="10"/>
        <rFont val="宋体"/>
        <family val="0"/>
        <charset val="134"/>
      </rPr>
      <t xml:space="preserve">留言标题：公交集团新街口场站食堂差留言原文：从这周开始菜的种类主食种类少了不说，有的菜咸死有的菜不放盐。可笑的是肉菜只有一种，卖也只卖一整份，一整份里也没有多少肉都是素菜，午饭变成没得选，变化一下太差了。我们就吃一口午饭还吃不舒服市民填写的详细地址为：区：海淀区街道：不详详细地址：新街口公交场站</t>
    </r>
  </si>
  <si>
    <r>
      <rPr>
        <sz val="10"/>
        <rFont val="宋体"/>
        <family val="0"/>
        <charset val="134"/>
      </rPr>
      <t xml:space="preserve">动物园分中心接到投诉派单后十分重视，主管餐饮工作的翟主任立即派专人到新街口食堂核实情况。通过调查我们了解到：</t>
    </r>
    <r>
      <rPr>
        <sz val="10"/>
        <rFont val="Arial"/>
        <family val="2"/>
      </rPr>
      <t xml:space="preserve">
1.</t>
    </r>
    <r>
      <rPr>
        <sz val="10"/>
        <rFont val="宋体"/>
        <family val="0"/>
        <charset val="134"/>
      </rPr>
      <t xml:space="preserve">新街口食堂的公示栏内张贴有一周食谱，每日套餐和特色菜共有</t>
    </r>
    <r>
      <rPr>
        <sz val="10"/>
        <rFont val="Arial"/>
        <family val="2"/>
      </rPr>
      <t xml:space="preserve">8</t>
    </r>
    <r>
      <rPr>
        <sz val="10"/>
        <rFont val="宋体"/>
        <family val="0"/>
        <charset val="134"/>
      </rPr>
      <t xml:space="preserve">种；</t>
    </r>
    <r>
      <rPr>
        <sz val="10"/>
        <rFont val="Arial"/>
        <family val="2"/>
      </rPr>
      <t xml:space="preserve">
2.2026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27</t>
    </r>
    <r>
      <rPr>
        <sz val="10"/>
        <rFont val="宋体"/>
        <family val="0"/>
        <charset val="134"/>
      </rPr>
      <t xml:space="preserve">日的食品留样实物和记录与公示的一周食谱内容一致；</t>
    </r>
    <r>
      <rPr>
        <sz val="10"/>
        <rFont val="Arial"/>
        <family val="2"/>
      </rPr>
      <t xml:space="preserve">
3.</t>
    </r>
    <r>
      <rPr>
        <sz val="10"/>
        <rFont val="宋体"/>
        <family val="0"/>
        <charset val="134"/>
      </rPr>
      <t xml:space="preserve">自</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26</t>
    </r>
    <r>
      <rPr>
        <sz val="10"/>
        <rFont val="宋体"/>
        <family val="0"/>
        <charset val="134"/>
      </rPr>
      <t xml:space="preserve">日起新街口食堂更换了外包服务公司和厨师，菜品的口味和品种正在逐步调整。</t>
    </r>
  </si>
  <si>
    <t xml:space="preserve">由于投诉人未留任何联系方式，动物园分中心无法对其进行回访。</t>
  </si>
  <si>
    <r>
      <rPr>
        <sz val="10"/>
        <rFont val="宋体"/>
        <family val="0"/>
        <charset val="134"/>
      </rPr>
      <t xml:space="preserve">新街口食堂属于外包食堂，</t>
    </r>
    <r>
      <rPr>
        <sz val="10"/>
        <rFont val="Arial"/>
        <family val="2"/>
      </rPr>
      <t xml:space="preserve">1</t>
    </r>
    <r>
      <rPr>
        <sz val="10"/>
        <rFont val="宋体"/>
        <family val="0"/>
        <charset val="134"/>
      </rPr>
      <t xml:space="preserve">月</t>
    </r>
    <r>
      <rPr>
        <sz val="10"/>
        <rFont val="Arial"/>
        <family val="2"/>
      </rPr>
      <t xml:space="preserve">28</t>
    </r>
    <r>
      <rPr>
        <sz val="10"/>
        <rFont val="宋体"/>
        <family val="0"/>
        <charset val="134"/>
      </rPr>
      <t xml:space="preserve">日分中心主管餐饮工作的翟主任与北京京辉薇平餐饮管理有限公司的项目负责人就此事共同进行了分析，研究了改进措施：</t>
    </r>
    <r>
      <rPr>
        <sz val="10"/>
        <rFont val="Arial"/>
        <family val="2"/>
      </rPr>
      <t xml:space="preserve">
1.</t>
    </r>
    <r>
      <rPr>
        <sz val="10"/>
        <rFont val="宋体"/>
        <family val="0"/>
        <charset val="134"/>
      </rPr>
      <t xml:space="preserve">严格遵守公司规定，不断丰富菜品的花色品种；</t>
    </r>
    <r>
      <rPr>
        <sz val="10"/>
        <rFont val="Arial"/>
        <family val="2"/>
      </rPr>
      <t xml:space="preserve">
2.</t>
    </r>
    <r>
      <rPr>
        <sz val="10"/>
        <rFont val="宋体"/>
        <family val="0"/>
        <charset val="134"/>
      </rPr>
      <t xml:space="preserve">主动征求就餐职工的意见，及时调整菜品的口味；</t>
    </r>
    <r>
      <rPr>
        <sz val="10"/>
        <rFont val="Arial"/>
        <family val="2"/>
      </rPr>
      <t xml:space="preserve">
3.</t>
    </r>
    <r>
      <rPr>
        <sz val="10"/>
        <rFont val="宋体"/>
        <family val="0"/>
        <charset val="134"/>
      </rPr>
      <t xml:space="preserve">加强对所属</t>
    </r>
    <r>
      <rPr>
        <sz val="10"/>
        <rFont val="Arial"/>
        <family val="2"/>
      </rPr>
      <t xml:space="preserve">4</t>
    </r>
    <r>
      <rPr>
        <sz val="10"/>
        <rFont val="宋体"/>
        <family val="0"/>
        <charset val="134"/>
      </rPr>
      <t xml:space="preserve">个食堂的管理，服务好就餐职工。</t>
    </r>
  </si>
  <si>
    <t xml:space="preserve">动物园分中心针对本次投诉，要求所属各个食堂主动征求就餐职工的意见，不断丰富菜品的花色品种，服务好一线就餐职工。</t>
  </si>
  <si>
    <r>
      <rPr>
        <sz val="10"/>
        <rFont val="宋体"/>
        <family val="0"/>
        <charset val="134"/>
      </rPr>
      <t xml:space="preserve">新街口食堂属于外包食堂，</t>
    </r>
    <r>
      <rPr>
        <sz val="10"/>
        <rFont val="Arial"/>
        <family val="2"/>
      </rPr>
      <t xml:space="preserve">1</t>
    </r>
    <r>
      <rPr>
        <sz val="10"/>
        <rFont val="宋体"/>
        <family val="0"/>
        <charset val="134"/>
      </rPr>
      <t xml:space="preserve">月</t>
    </r>
    <r>
      <rPr>
        <sz val="10"/>
        <rFont val="Arial"/>
        <family val="2"/>
      </rPr>
      <t xml:space="preserve">28</t>
    </r>
    <r>
      <rPr>
        <sz val="10"/>
        <rFont val="宋体"/>
        <family val="0"/>
        <charset val="134"/>
      </rPr>
      <t xml:space="preserve">日分中心主管餐饮工作的翟主任与北京京辉薇平餐饮管理有限公司的项目负责人就此事共同进行了分析，研究了改进措施：</t>
    </r>
    <r>
      <rPr>
        <sz val="10"/>
        <rFont val="Arial"/>
        <family val="2"/>
      </rPr>
      <t xml:space="preserve">
1.</t>
    </r>
    <r>
      <rPr>
        <sz val="10"/>
        <rFont val="宋体"/>
        <family val="0"/>
        <charset val="134"/>
      </rPr>
      <t xml:space="preserve">严格遵守公司规定，不断丰富菜品的花色品种；</t>
    </r>
    <r>
      <rPr>
        <sz val="10"/>
        <rFont val="Arial"/>
        <family val="2"/>
      </rPr>
      <t xml:space="preserve">
2.</t>
    </r>
    <r>
      <rPr>
        <sz val="10"/>
        <rFont val="宋体"/>
        <family val="0"/>
        <charset val="134"/>
      </rPr>
      <t xml:space="preserve">主动征求就餐职工的意见，及时调整菜品的口味；</t>
    </r>
    <r>
      <rPr>
        <sz val="10"/>
        <rFont val="Arial"/>
        <family val="2"/>
      </rPr>
      <t xml:space="preserve">
3.</t>
    </r>
    <r>
      <rPr>
        <sz val="10"/>
        <rFont val="宋体"/>
        <family val="0"/>
        <charset val="134"/>
      </rPr>
      <t xml:space="preserve">加强对所属</t>
    </r>
    <r>
      <rPr>
        <sz val="10"/>
        <rFont val="Arial"/>
        <family val="2"/>
      </rPr>
      <t xml:space="preserve">4</t>
    </r>
    <r>
      <rPr>
        <sz val="10"/>
        <rFont val="宋体"/>
        <family val="0"/>
        <charset val="134"/>
      </rPr>
      <t xml:space="preserve">个食堂的管理，服务好就餐职工。</t>
    </r>
    <r>
      <rPr>
        <sz val="10"/>
        <rFont val="Arial"/>
        <family val="2"/>
      </rPr>
      <t xml:space="preserve">
</t>
    </r>
    <r>
      <rPr>
        <sz val="10"/>
        <rFont val="宋体"/>
        <family val="0"/>
        <charset val="134"/>
      </rPr>
      <t xml:space="preserve">动物园分中心针对本次投诉，要求所属各个食堂主动征求就餐职工的意见，不断丰富菜品的花色品种，服务好一线就餐职工。</t>
    </r>
    <r>
      <rPr>
        <sz val="10"/>
        <rFont val="Arial"/>
        <family val="2"/>
      </rPr>
      <t xml:space="preserve">
</t>
    </r>
    <r>
      <rPr>
        <sz val="10"/>
        <rFont val="宋体"/>
        <family val="0"/>
        <charset val="134"/>
      </rPr>
      <t xml:space="preserve">回复人：动物园分中心主管餐饮工作的翟祺主任</t>
    </r>
    <r>
      <rPr>
        <sz val="10"/>
        <rFont val="Arial"/>
        <family val="2"/>
      </rPr>
      <t xml:space="preserve">
</t>
    </r>
    <r>
      <rPr>
        <sz val="10"/>
        <rFont val="宋体"/>
        <family val="0"/>
        <charset val="134"/>
      </rPr>
      <t xml:space="preserve">审核人：物管中心餐饮部赵弘晨</t>
    </r>
  </si>
  <si>
    <t xml:space="preserve">2026-01-27 11:52:29</t>
  </si>
  <si>
    <t xml:space="preserve">就餐服务问题
（菜品质量、口感）</t>
  </si>
  <si>
    <r>
      <rPr>
        <sz val="10"/>
        <rFont val="宋体"/>
        <family val="0"/>
        <charset val="134"/>
      </rPr>
      <t xml:space="preserve">热线</t>
    </r>
    <r>
      <rPr>
        <sz val="10"/>
        <rFont val="Arial"/>
        <family val="2"/>
      </rPr>
      <t xml:space="preserve">-260126-064795-2</t>
    </r>
    <r>
      <rPr>
        <sz val="10"/>
        <rFont val="宋体"/>
        <family val="0"/>
        <charset val="134"/>
      </rPr>
      <t xml:space="preserve">（</t>
    </r>
    <r>
      <rPr>
        <sz val="10"/>
        <rFont val="Arial"/>
        <family val="2"/>
      </rPr>
      <t xml:space="preserve">1</t>
    </r>
    <r>
      <rPr>
        <sz val="10"/>
        <rFont val="宋体"/>
        <family val="0"/>
        <charset val="134"/>
      </rPr>
      <t xml:space="preserve">个附件）</t>
    </r>
  </si>
  <si>
    <t xml:space="preserve">2026-01-27 10:58:48</t>
  </si>
  <si>
    <t xml:space="preserve">2026-01-27 11:00:28</t>
  </si>
  <si>
    <t xml:space="preserve">2026-01-27 14:49:34</t>
  </si>
  <si>
    <r>
      <rPr>
        <sz val="10"/>
        <rFont val="宋体"/>
        <family val="0"/>
        <charset val="134"/>
      </rPr>
      <t xml:space="preserve">手机</t>
    </r>
    <r>
      <rPr>
        <sz val="10"/>
        <rFont val="Arial"/>
        <family val="2"/>
      </rPr>
      <t xml:space="preserve">,13522653368;</t>
    </r>
  </si>
  <si>
    <r>
      <rPr>
        <sz val="10"/>
        <rFont val="宋体"/>
        <family val="0"/>
        <charset val="134"/>
      </rPr>
      <t xml:space="preserve">市民反映，</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26</t>
    </r>
    <r>
      <rPr>
        <sz val="10"/>
        <rFont val="宋体"/>
        <family val="0"/>
        <charset val="134"/>
      </rPr>
      <t xml:space="preserve">日</t>
    </r>
    <r>
      <rPr>
        <sz val="10"/>
        <rFont val="Arial"/>
        <family val="2"/>
      </rPr>
      <t xml:space="preserve">17:50</t>
    </r>
    <r>
      <rPr>
        <sz val="10"/>
        <rFont val="宋体"/>
        <family val="0"/>
        <charset val="134"/>
      </rPr>
      <t xml:space="preserve">分左右位于海淀区阜石路辅路往四环外走第二个路口立交桥地下的停车场，市民表示自己经过时，抬杆位置的摄像头把自己的车牌扫上了，但是并没有抬杆，担心会收费，希望尽快核实处理，车牌号：京</t>
    </r>
    <r>
      <rPr>
        <sz val="10"/>
        <rFont val="Arial"/>
        <family val="2"/>
      </rPr>
      <t xml:space="preserve">QNW926</t>
    </r>
    <r>
      <rPr>
        <sz val="10"/>
        <rFont val="宋体"/>
        <family val="0"/>
        <charset val="134"/>
      </rPr>
      <t xml:space="preserve">，来电反映协调处理停车设备不合理问题。工单流转：海淀区退回：来信人您好，您反映的信件，城管委进行了调查，并答复如下：于</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26</t>
    </r>
    <r>
      <rPr>
        <sz val="10"/>
        <rFont val="宋体"/>
        <family val="0"/>
        <charset val="134"/>
      </rPr>
      <t xml:space="preserve">日</t>
    </r>
    <r>
      <rPr>
        <sz val="10"/>
        <rFont val="Arial"/>
        <family val="2"/>
      </rPr>
      <t xml:space="preserve">18</t>
    </r>
    <r>
      <rPr>
        <sz val="10"/>
        <rFont val="宋体"/>
        <family val="0"/>
        <charset val="134"/>
      </rPr>
      <t xml:space="preserve">时</t>
    </r>
    <r>
      <rPr>
        <sz val="10"/>
        <rFont val="Arial"/>
        <family val="2"/>
      </rPr>
      <t xml:space="preserve">06</t>
    </r>
    <r>
      <rPr>
        <sz val="10"/>
        <rFont val="宋体"/>
        <family val="0"/>
        <charset val="134"/>
      </rPr>
      <t xml:space="preserve">分，海淀区城管委接到市中心热线</t>
    </r>
    <r>
      <rPr>
        <sz val="10"/>
        <rFont val="Arial"/>
        <family val="2"/>
      </rPr>
      <t xml:space="preserve">-260126-064795</t>
    </r>
    <r>
      <rPr>
        <sz val="10"/>
        <rFont val="宋体"/>
        <family val="0"/>
        <charset val="134"/>
      </rPr>
      <t xml:space="preserve">号工单，经与诉求人联系核实，反映位置为北阜成路辅路与永定路交叉路口向西</t>
    </r>
    <r>
      <rPr>
        <sz val="10"/>
        <rFont val="Arial"/>
        <family val="2"/>
      </rPr>
      <t xml:space="preserve">250</t>
    </r>
    <r>
      <rPr>
        <sz val="10"/>
        <rFont val="宋体"/>
        <family val="0"/>
        <charset val="134"/>
      </rPr>
      <t xml:space="preserve">米，阜成路东向西辅路桥下公交场站，反映公交场站停车设备不合理问题。经了解，诉求人所述位置非海淀区使用权、收益权的桥下空间停车场，使用单位为北京公共交通控股</t>
    </r>
    <r>
      <rPr>
        <sz val="10"/>
        <rFont val="Arial"/>
        <family val="2"/>
      </rPr>
      <t xml:space="preserve">(</t>
    </r>
    <r>
      <rPr>
        <sz val="10"/>
        <rFont val="宋体"/>
        <family val="0"/>
        <charset val="134"/>
      </rPr>
      <t xml:space="preserve">集团</t>
    </r>
    <r>
      <rPr>
        <sz val="10"/>
        <rFont val="Arial"/>
        <family val="2"/>
      </rPr>
      <t xml:space="preserve">)</t>
    </r>
    <r>
      <rPr>
        <sz val="10"/>
        <rFont val="宋体"/>
        <family val="0"/>
        <charset val="134"/>
      </rPr>
      <t xml:space="preserve">有限公司。北京公共交通控股</t>
    </r>
    <r>
      <rPr>
        <sz val="10"/>
        <rFont val="Arial"/>
        <family val="2"/>
      </rPr>
      <t xml:space="preserve">(</t>
    </r>
    <r>
      <rPr>
        <sz val="10"/>
        <rFont val="宋体"/>
        <family val="0"/>
        <charset val="134"/>
      </rPr>
      <t xml:space="preserve">集团</t>
    </r>
    <r>
      <rPr>
        <sz val="10"/>
        <rFont val="Arial"/>
        <family val="2"/>
      </rPr>
      <t xml:space="preserve">)</t>
    </r>
    <r>
      <rPr>
        <sz val="10"/>
        <rFont val="宋体"/>
        <family val="0"/>
        <charset val="134"/>
      </rPr>
      <t xml:space="preserve">有限公司拥有该桥桥下停车场的产权、使用权、收益权、日常管理权。诉求人所述问题非桥下空间问题。反映公交场站停车设备不合理问题应由使用单位承办处理，已与北京公共交通控股</t>
    </r>
    <r>
      <rPr>
        <sz val="10"/>
        <rFont val="Arial"/>
        <family val="2"/>
      </rPr>
      <t xml:space="preserve">(</t>
    </r>
    <r>
      <rPr>
        <sz val="10"/>
        <rFont val="宋体"/>
        <family val="0"/>
        <charset val="134"/>
      </rPr>
      <t xml:space="preserve">集团</t>
    </r>
    <r>
      <rPr>
        <sz val="10"/>
        <rFont val="Arial"/>
        <family val="2"/>
      </rPr>
      <t xml:space="preserve">)</t>
    </r>
    <r>
      <rPr>
        <sz val="10"/>
        <rFont val="宋体"/>
        <family val="0"/>
        <charset val="134"/>
      </rPr>
      <t xml:space="preserve">有限公司工作人员微信沟通，其同意接单。经确认此工单已超出海淀区城管委受理范围，该情况已与诉求人进行电话沟通，并告知以上情况，同时建议其向北京公共交通控股</t>
    </r>
    <r>
      <rPr>
        <sz val="10"/>
        <rFont val="Arial"/>
        <family val="2"/>
      </rPr>
      <t xml:space="preserve">(</t>
    </r>
    <r>
      <rPr>
        <sz val="10"/>
        <rFont val="宋体"/>
        <family val="0"/>
        <charset val="134"/>
      </rPr>
      <t xml:space="preserve">集团</t>
    </r>
    <r>
      <rPr>
        <sz val="10"/>
        <rFont val="Arial"/>
        <family val="2"/>
      </rPr>
      <t xml:space="preserve">)</t>
    </r>
    <r>
      <rPr>
        <sz val="10"/>
        <rFont val="宋体"/>
        <family val="0"/>
        <charset val="134"/>
      </rPr>
      <t xml:space="preserve">有限公司进行反馈，市民认可。此工单应由北京公共交通控股</t>
    </r>
    <r>
      <rPr>
        <sz val="10"/>
        <rFont val="Arial"/>
        <family val="2"/>
      </rPr>
      <t xml:space="preserve">(</t>
    </r>
    <r>
      <rPr>
        <sz val="10"/>
        <rFont val="宋体"/>
        <family val="0"/>
        <charset val="134"/>
      </rPr>
      <t xml:space="preserve">集团</t>
    </r>
    <r>
      <rPr>
        <sz val="10"/>
        <rFont val="Arial"/>
        <family val="2"/>
      </rPr>
      <t xml:space="preserve">)</t>
    </r>
    <r>
      <rPr>
        <sz val="10"/>
        <rFont val="宋体"/>
        <family val="0"/>
        <charset val="134"/>
      </rPr>
      <t xml:space="preserve">有限公司处理，请市中心转派。物业基建，安保，客三基建</t>
    </r>
  </si>
  <si>
    <t xml:space="preserve">阜石路高架桥下</t>
  </si>
  <si>
    <r>
      <rPr>
        <sz val="10"/>
        <rFont val="宋体"/>
        <family val="0"/>
        <charset val="134"/>
      </rPr>
      <t xml:space="preserve">接到投诉后，阜成门分中心由安保副主任苏承骙对场站进行核实，此投诉与物业无关。</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29</t>
    </r>
    <r>
      <rPr>
        <sz val="10"/>
        <rFont val="宋体"/>
        <family val="0"/>
        <charset val="134"/>
      </rPr>
      <t xml:space="preserve">日</t>
    </r>
    <r>
      <rPr>
        <sz val="10"/>
        <rFont val="Arial"/>
        <family val="2"/>
      </rPr>
      <t xml:space="preserve">14</t>
    </r>
    <r>
      <rPr>
        <sz val="10"/>
        <rFont val="宋体"/>
        <family val="0"/>
        <charset val="134"/>
      </rPr>
      <t xml:space="preserve">时</t>
    </r>
    <r>
      <rPr>
        <sz val="10"/>
        <rFont val="Arial"/>
        <family val="2"/>
      </rPr>
      <t xml:space="preserve">42</t>
    </r>
    <r>
      <rPr>
        <sz val="10"/>
        <rFont val="宋体"/>
        <family val="0"/>
        <charset val="134"/>
      </rPr>
      <t xml:space="preserve">分由鸿运承物业管理中心阜成门分中心安保副主任苏承骙与刘先生进行电话回访。</t>
    </r>
    <r>
      <rPr>
        <sz val="10"/>
        <rFont val="Arial"/>
        <family val="2"/>
      </rPr>
      <t xml:space="preserve">
</t>
    </r>
  </si>
  <si>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29</t>
    </r>
    <r>
      <rPr>
        <sz val="10"/>
        <rFont val="宋体"/>
        <family val="0"/>
        <charset val="134"/>
      </rPr>
      <t xml:space="preserve">日</t>
    </r>
    <r>
      <rPr>
        <sz val="10"/>
        <rFont val="Arial"/>
        <family val="2"/>
      </rPr>
      <t xml:space="preserve">14</t>
    </r>
    <r>
      <rPr>
        <sz val="10"/>
        <rFont val="宋体"/>
        <family val="0"/>
        <charset val="134"/>
      </rPr>
      <t xml:space="preserve">时</t>
    </r>
    <r>
      <rPr>
        <sz val="10"/>
        <rFont val="Arial"/>
        <family val="2"/>
      </rPr>
      <t xml:space="preserve">42</t>
    </r>
    <r>
      <rPr>
        <sz val="10"/>
        <rFont val="宋体"/>
        <family val="0"/>
        <charset val="134"/>
      </rPr>
      <t xml:space="preserve">分由鸿运承物业管理中心阜成门分中心安保副主任苏承骙与刘先生进行电话回访。经核实此处桥下空间停车由海淀区市政服务集团有限公司管理，使用单位是北京时代市政工程有限公司，与物业管理中心阜成门分中心无关。像投诉人说明情况。</t>
    </r>
  </si>
  <si>
    <r>
      <rPr>
        <sz val="10"/>
        <rFont val="Arial"/>
        <family val="2"/>
      </rPr>
      <t xml:space="preserve">
</t>
    </r>
    <r>
      <rPr>
        <sz val="10"/>
        <rFont val="宋体"/>
        <family val="0"/>
        <charset val="134"/>
      </rPr>
      <t xml:space="preserve">经核实此处桥下空间停车由海淀区市政服务集团有限公司管理，使用单位是北京时代市政工程有限公司，与物业管理中心阜成门分中心无关。</t>
    </r>
  </si>
  <si>
    <t xml:space="preserve">经核实此处桥下空间停车由海淀区市政服务集团有限公司管理，使用单位是北京时代市政工程有限公司，与物业管理中心阜成门分中心无关。</t>
  </si>
  <si>
    <r>
      <rPr>
        <sz val="10"/>
        <rFont val="宋体"/>
        <family val="0"/>
        <charset val="134"/>
      </rPr>
      <t xml:space="preserve">接到投诉后，阜成门分中心由安保副主任苏承骙对场站进行核实，此投诉与物业无关。</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29</t>
    </r>
    <r>
      <rPr>
        <sz val="10"/>
        <rFont val="宋体"/>
        <family val="0"/>
        <charset val="134"/>
      </rPr>
      <t xml:space="preserve">日</t>
    </r>
    <r>
      <rPr>
        <sz val="10"/>
        <rFont val="Arial"/>
        <family val="2"/>
      </rPr>
      <t xml:space="preserve">14</t>
    </r>
    <r>
      <rPr>
        <sz val="10"/>
        <rFont val="宋体"/>
        <family val="0"/>
        <charset val="134"/>
      </rPr>
      <t xml:space="preserve">时</t>
    </r>
    <r>
      <rPr>
        <sz val="10"/>
        <rFont val="Arial"/>
        <family val="2"/>
      </rPr>
      <t xml:space="preserve">42</t>
    </r>
    <r>
      <rPr>
        <sz val="10"/>
        <rFont val="宋体"/>
        <family val="0"/>
        <charset val="134"/>
      </rPr>
      <t xml:space="preserve">分由鸿运承物业管理中心阜成门分中心安保副主任苏承骙与刘先生进行电话回访。</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29</t>
    </r>
    <r>
      <rPr>
        <sz val="10"/>
        <rFont val="宋体"/>
        <family val="0"/>
        <charset val="134"/>
      </rPr>
      <t xml:space="preserve">日</t>
    </r>
    <r>
      <rPr>
        <sz val="10"/>
        <rFont val="Arial"/>
        <family val="2"/>
      </rPr>
      <t xml:space="preserve">14</t>
    </r>
    <r>
      <rPr>
        <sz val="10"/>
        <rFont val="宋体"/>
        <family val="0"/>
        <charset val="134"/>
      </rPr>
      <t xml:space="preserve">时</t>
    </r>
    <r>
      <rPr>
        <sz val="10"/>
        <rFont val="Arial"/>
        <family val="2"/>
      </rPr>
      <t xml:space="preserve">42</t>
    </r>
    <r>
      <rPr>
        <sz val="10"/>
        <rFont val="宋体"/>
        <family val="0"/>
        <charset val="134"/>
      </rPr>
      <t xml:space="preserve">分由鸿运承物业管理中心阜成门分中心安保副主任苏承骙与刘先生进行电话回访。经核实此处桥下空间停车由海淀区市政服务集团有限公司管理，使用单位是北京时代市政工程有限公司，与物业管理中心阜成门分中心无关。像投诉人说明情况。取得投诉人谅解，并表示满意。</t>
    </r>
    <r>
      <rPr>
        <sz val="10"/>
        <rFont val="Arial"/>
        <family val="2"/>
      </rPr>
      <t xml:space="preserve">
</t>
    </r>
  </si>
  <si>
    <t xml:space="preserve">2026-01-26 18:00:14</t>
  </si>
  <si>
    <t xml:space="preserve">停车场设施不达标</t>
  </si>
  <si>
    <t xml:space="preserve">场站安保问题
（停车场权属问题）</t>
  </si>
  <si>
    <t xml:space="preserve">该问题，具体场站阜石路桥下，不属于物业权属，此单超出办理范围。因涉及海淀区管委退单，公交接单。故无法退单。</t>
  </si>
  <si>
    <r>
      <rPr>
        <sz val="10"/>
        <rFont val="宋体"/>
        <family val="0"/>
        <charset val="134"/>
      </rPr>
      <t xml:space="preserve">热线</t>
    </r>
    <r>
      <rPr>
        <sz val="10"/>
        <rFont val="Arial"/>
        <family val="2"/>
      </rPr>
      <t xml:space="preserve">-260123-020142-2</t>
    </r>
    <r>
      <rPr>
        <sz val="10"/>
        <rFont val="宋体"/>
        <family val="0"/>
        <charset val="134"/>
      </rPr>
      <t xml:space="preserve">（</t>
    </r>
    <r>
      <rPr>
        <sz val="10"/>
        <rFont val="Arial"/>
        <family val="2"/>
      </rPr>
      <t xml:space="preserve">1</t>
    </r>
    <r>
      <rPr>
        <sz val="10"/>
        <rFont val="宋体"/>
        <family val="0"/>
        <charset val="134"/>
      </rPr>
      <t xml:space="preserve">个附件）</t>
    </r>
  </si>
  <si>
    <t xml:space="preserve">2026-01-23 10:57:44</t>
  </si>
  <si>
    <t xml:space="preserve">2026-01-23 11:07:48</t>
  </si>
  <si>
    <t xml:space="preserve">2026-01-27 16:50:20</t>
  </si>
  <si>
    <r>
      <rPr>
        <sz val="10"/>
        <rFont val="宋体"/>
        <family val="0"/>
        <charset val="134"/>
      </rPr>
      <t xml:space="preserve">市民反映，申请</t>
    </r>
    <r>
      <rPr>
        <sz val="10"/>
        <rFont val="Arial"/>
        <family val="2"/>
      </rPr>
      <t xml:space="preserve">472</t>
    </r>
    <r>
      <rPr>
        <sz val="10"/>
        <rFont val="宋体"/>
        <family val="0"/>
        <charset val="134"/>
      </rPr>
      <t xml:space="preserve">路司机带自己进鲁谷场站，市民图方便近是为了到出站口，做</t>
    </r>
    <r>
      <rPr>
        <sz val="10"/>
        <rFont val="Arial"/>
        <family val="2"/>
      </rPr>
      <t xml:space="preserve">472</t>
    </r>
    <r>
      <rPr>
        <sz val="10"/>
        <rFont val="宋体"/>
        <family val="0"/>
        <charset val="134"/>
      </rPr>
      <t xml:space="preserve">路往回走，司机让自己在门口，让自己跟鲁谷场站门卫沟通，市民是残疾人，眼镜看不清路，需要进入车场，门卫拦截不让自己进入，市民解释干过，一个车队的，还是不让进，解释有检查的，市民不认可，市民要求让可以进院，问题没有解决，对方回复没有解决问题，要求对方领导回复，来电反映鲁谷场站门卫问题以及</t>
    </r>
    <r>
      <rPr>
        <sz val="10"/>
        <rFont val="Arial"/>
        <family val="2"/>
      </rPr>
      <t xml:space="preserve">472</t>
    </r>
    <r>
      <rPr>
        <sz val="10"/>
        <rFont val="宋体"/>
        <family val="0"/>
        <charset val="134"/>
      </rPr>
      <t xml:space="preserve">司机问题。客四鸿运承  答复不满意</t>
    </r>
  </si>
  <si>
    <r>
      <rPr>
        <sz val="10"/>
        <rFont val="宋体"/>
        <family val="0"/>
        <charset val="134"/>
      </rPr>
      <t xml:space="preserve">经田顺庄分中心安保专业核实，鲁谷</t>
    </r>
    <r>
      <rPr>
        <sz val="10"/>
        <rFont val="Arial"/>
        <family val="2"/>
      </rPr>
      <t xml:space="preserve">389</t>
    </r>
    <r>
      <rPr>
        <sz val="10"/>
        <rFont val="宋体"/>
        <family val="0"/>
        <charset val="134"/>
      </rPr>
      <t xml:space="preserve">场站进口保安员规范执行拦、问、查、记工作措施，不让陌生人进入场站，没有态度恶劣问题。</t>
    </r>
  </si>
  <si>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26</t>
    </r>
    <r>
      <rPr>
        <sz val="10"/>
        <rFont val="宋体"/>
        <family val="0"/>
        <charset val="134"/>
      </rPr>
      <t xml:space="preserve">日</t>
    </r>
    <r>
      <rPr>
        <sz val="10"/>
        <rFont val="Arial"/>
        <family val="2"/>
      </rPr>
      <t xml:space="preserve">10</t>
    </r>
    <r>
      <rPr>
        <sz val="10"/>
        <rFont val="宋体"/>
        <family val="0"/>
        <charset val="134"/>
      </rPr>
      <t xml:space="preserve">点</t>
    </r>
    <r>
      <rPr>
        <sz val="10"/>
        <rFont val="Arial"/>
        <family val="2"/>
      </rPr>
      <t xml:space="preserve">10</t>
    </r>
    <r>
      <rPr>
        <sz val="10"/>
        <rFont val="宋体"/>
        <family val="0"/>
        <charset val="134"/>
      </rPr>
      <t xml:space="preserve">分，田顺庄分中心安保主管工作人员再次与市民进行联系、解释。</t>
    </r>
  </si>
  <si>
    <r>
      <rPr>
        <sz val="10"/>
        <rFont val="宋体"/>
        <family val="0"/>
        <charset val="134"/>
      </rPr>
      <t xml:space="preserve">经田顺庄分中心安保专业核实，鲁谷</t>
    </r>
    <r>
      <rPr>
        <sz val="10"/>
        <rFont val="Arial"/>
        <family val="2"/>
      </rPr>
      <t xml:space="preserve">389</t>
    </r>
    <r>
      <rPr>
        <sz val="10"/>
        <rFont val="宋体"/>
        <family val="0"/>
        <charset val="134"/>
      </rPr>
      <t xml:space="preserve">场站进口保安员规范执行拦、问、查、记工作措施，不让陌生人进入场站，没有态度恶劣问题。</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26</t>
    </r>
    <r>
      <rPr>
        <sz val="10"/>
        <rFont val="宋体"/>
        <family val="0"/>
        <charset val="134"/>
      </rPr>
      <t xml:space="preserve">日</t>
    </r>
    <r>
      <rPr>
        <sz val="10"/>
        <rFont val="Arial"/>
        <family val="2"/>
      </rPr>
      <t xml:space="preserve">10</t>
    </r>
    <r>
      <rPr>
        <sz val="10"/>
        <rFont val="宋体"/>
        <family val="0"/>
        <charset val="134"/>
      </rPr>
      <t xml:space="preserve">点</t>
    </r>
    <r>
      <rPr>
        <sz val="10"/>
        <rFont val="Arial"/>
        <family val="2"/>
      </rPr>
      <t xml:space="preserve">10</t>
    </r>
    <r>
      <rPr>
        <sz val="10"/>
        <rFont val="宋体"/>
        <family val="0"/>
        <charset val="134"/>
      </rPr>
      <t xml:space="preserve">分，田顺庄分中心安保主管工作人员再次与市民进行联系、解释。</t>
    </r>
  </si>
  <si>
    <t xml:space="preserve">2026-01-23 10:55:23</t>
  </si>
  <si>
    <t xml:space="preserve">1049045</t>
  </si>
  <si>
    <t xml:space="preserve">场站安保问题
（门岗劝阻）
同人同诉二次</t>
  </si>
  <si>
    <r>
      <rPr>
        <sz val="10"/>
        <rFont val="宋体"/>
        <family val="0"/>
        <charset val="134"/>
      </rPr>
      <t xml:space="preserve">热线</t>
    </r>
    <r>
      <rPr>
        <sz val="10"/>
        <rFont val="Arial"/>
        <family val="2"/>
      </rPr>
      <t xml:space="preserve">-260127-059787-1</t>
    </r>
    <r>
      <rPr>
        <sz val="10"/>
        <rFont val="宋体"/>
        <family val="0"/>
      </rPr>
      <t xml:space="preserve">（</t>
    </r>
    <r>
      <rPr>
        <sz val="10"/>
        <rFont val="Arial"/>
        <family val="2"/>
      </rPr>
      <t xml:space="preserve">1</t>
    </r>
    <r>
      <rPr>
        <sz val="10"/>
        <rFont val="宋体"/>
        <family val="0"/>
      </rPr>
      <t xml:space="preserve">个附件）</t>
    </r>
  </si>
  <si>
    <t xml:space="preserve">2026-01-27 19:17:54</t>
  </si>
  <si>
    <t xml:space="preserve">2026-01-27 19:41:40</t>
  </si>
  <si>
    <t xml:space="preserve">2026-01-27 21:06:24</t>
  </si>
  <si>
    <t xml:space="preserve">桑女士</t>
  </si>
  <si>
    <r>
      <rPr>
        <sz val="10"/>
        <rFont val="宋体"/>
        <family val="0"/>
        <charset val="134"/>
      </rPr>
      <t xml:space="preserve">手机</t>
    </r>
    <r>
      <rPr>
        <sz val="10"/>
        <rFont val="Arial"/>
        <family val="2"/>
      </rPr>
      <t xml:space="preserve">,13520335307;</t>
    </r>
  </si>
  <si>
    <r>
      <rPr>
        <sz val="10"/>
        <rFont val="宋体"/>
        <family val="0"/>
        <charset val="134"/>
      </rPr>
      <t xml:space="preserve">市民投诉，朝阳区弘善</t>
    </r>
    <r>
      <rPr>
        <sz val="10"/>
        <rFont val="Arial"/>
        <family val="2"/>
      </rPr>
      <t xml:space="preserve">28</t>
    </r>
    <r>
      <rPr>
        <sz val="10"/>
        <rFont val="宋体"/>
        <family val="0"/>
        <charset val="134"/>
      </rPr>
      <t xml:space="preserve">路公交总站门口保安，</t>
    </r>
    <r>
      <rPr>
        <sz val="10"/>
        <rFont val="Arial"/>
        <family val="2"/>
      </rPr>
      <t xml:space="preserve">1</t>
    </r>
    <r>
      <rPr>
        <sz val="10"/>
        <rFont val="宋体"/>
        <family val="0"/>
        <charset val="134"/>
      </rPr>
      <t xml:space="preserve">月</t>
    </r>
    <r>
      <rPr>
        <sz val="10"/>
        <rFont val="Arial"/>
        <family val="2"/>
      </rPr>
      <t xml:space="preserve">27</t>
    </r>
    <r>
      <rPr>
        <sz val="10"/>
        <rFont val="宋体"/>
        <family val="0"/>
        <charset val="134"/>
      </rPr>
      <t xml:space="preserve">日</t>
    </r>
    <r>
      <rPr>
        <sz val="10"/>
        <rFont val="Arial"/>
        <family val="2"/>
      </rPr>
      <t xml:space="preserve">17</t>
    </r>
    <r>
      <rPr>
        <sz val="10"/>
        <rFont val="宋体"/>
        <family val="0"/>
        <charset val="134"/>
      </rPr>
      <t xml:space="preserve">点</t>
    </r>
    <r>
      <rPr>
        <sz val="10"/>
        <rFont val="Arial"/>
        <family val="2"/>
      </rPr>
      <t xml:space="preserve">04</t>
    </r>
    <r>
      <rPr>
        <sz val="10"/>
        <rFont val="宋体"/>
        <family val="0"/>
        <charset val="134"/>
      </rPr>
      <t xml:space="preserve">分的时候因自己把东西丢失在车上，自己去车站询问，车站工作人员让自己去车上找，门口的保安一直用方言喊自己让自己出去，而且态度特别恶劣，对此不认可，要求投诉弘善</t>
    </r>
    <r>
      <rPr>
        <sz val="10"/>
        <rFont val="Arial"/>
        <family val="2"/>
      </rPr>
      <t xml:space="preserve">28</t>
    </r>
    <r>
      <rPr>
        <sz val="10"/>
        <rFont val="宋体"/>
        <family val="0"/>
        <charset val="134"/>
      </rPr>
      <t xml:space="preserve">路公交总站门口保安，来电投诉弘善</t>
    </r>
    <r>
      <rPr>
        <sz val="10"/>
        <rFont val="Arial"/>
        <family val="2"/>
      </rPr>
      <t xml:space="preserve">28</t>
    </r>
    <r>
      <rPr>
        <sz val="10"/>
        <rFont val="宋体"/>
        <family val="0"/>
        <charset val="134"/>
      </rPr>
      <t xml:space="preserve">路公交总站保安服务态度恶劣问题。鸿运城客二</t>
    </r>
  </si>
  <si>
    <t xml:space="preserve">辛庄分中心</t>
  </si>
  <si>
    <t xml:space="preserve">2026-01-28</t>
  </si>
  <si>
    <t xml:space="preserve">经核实一女子，东西丢失，车辆行驶至大门口卸客后，乘客跑步进入场站，警卫人员进行拦截，并多次叫喊，由于该女子戴着耳机，没听见，进入车队后询问无果后，在场站内巡查丢失物品的车辆，保安员上前询问，由于该女子戴着耳机听不到，所以声音较大，误认为态度不好，并且告知其该车辆不在本场站，由于保安员带口音，解释不清造成误会。</t>
  </si>
  <si>
    <r>
      <rPr>
        <sz val="10"/>
        <rFont val="宋体"/>
        <family val="0"/>
        <charset val="134"/>
      </rPr>
      <t xml:space="preserve">分中心于</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28</t>
    </r>
    <r>
      <rPr>
        <sz val="10"/>
        <rFont val="宋体"/>
        <family val="0"/>
        <charset val="134"/>
      </rPr>
      <t xml:space="preserve">日上午</t>
    </r>
    <r>
      <rPr>
        <sz val="10"/>
        <rFont val="Arial"/>
        <family val="2"/>
      </rPr>
      <t xml:space="preserve">11</t>
    </r>
    <r>
      <rPr>
        <sz val="10"/>
        <rFont val="宋体"/>
        <family val="0"/>
        <charset val="134"/>
      </rPr>
      <t xml:space="preserve">点</t>
    </r>
    <r>
      <rPr>
        <sz val="10"/>
        <rFont val="Arial"/>
        <family val="2"/>
      </rPr>
      <t xml:space="preserve">00</t>
    </r>
    <r>
      <rPr>
        <sz val="10"/>
        <rFont val="宋体"/>
        <family val="0"/>
        <charset val="134"/>
      </rPr>
      <t xml:space="preserve">与投诉人进行电话回复，向投诉人说明情况。办理人：王勇；部门：鸿运承物业管理中心辛庄分中心；职务：安保副主任。审核人：张耕；部门：鸿运承物业管理中心安全保卫部；职务：安保员。</t>
    </r>
    <r>
      <rPr>
        <sz val="10"/>
        <rFont val="Arial"/>
        <family val="2"/>
      </rPr>
      <t xml:space="preserve">
</t>
    </r>
  </si>
  <si>
    <r>
      <rPr>
        <sz val="10"/>
        <rFont val="宋体"/>
        <family val="0"/>
        <charset val="134"/>
      </rPr>
      <t xml:space="preserve">分中心领导与场站负责人取得了联系，要求其对此投诉进行通报，要求对全体警卫人员进行培训，在日常的工作执勤中，注意说话方式方法，避免生冷硬，遇事认真不较真，人性化执勤。</t>
    </r>
    <r>
      <rPr>
        <sz val="10"/>
        <rFont val="Arial"/>
        <family val="2"/>
      </rPr>
      <t xml:space="preserve">
</t>
    </r>
  </si>
  <si>
    <r>
      <rPr>
        <sz val="10"/>
        <rFont val="宋体"/>
        <family val="0"/>
        <charset val="134"/>
      </rPr>
      <t xml:space="preserve">分中心定期召开专题会议，将此次问题举一反三，开展安保专项检查，日常工作中加大巡检力度。在日常工作中特别注意提示保安员遇事注意方式方法，杜绝生冷硬，言语中避免激化矛盾。</t>
    </r>
    <r>
      <rPr>
        <sz val="10"/>
        <rFont val="Arial"/>
        <family val="2"/>
      </rPr>
      <t xml:space="preserve">
</t>
    </r>
  </si>
  <si>
    <r>
      <rPr>
        <sz val="10"/>
        <rFont val="宋体"/>
        <family val="0"/>
        <charset val="134"/>
      </rPr>
      <t xml:space="preserve">加大检查力度，发现问题及时整改。在本周保安员例会上教育所有保安员熟知各项规章制度，履职尽责</t>
    </r>
    <r>
      <rPr>
        <sz val="10"/>
        <rFont val="Arial"/>
        <family val="2"/>
      </rPr>
      <t xml:space="preserve">.
</t>
    </r>
  </si>
  <si>
    <r>
      <rPr>
        <sz val="10"/>
        <rFont val="宋体"/>
        <family val="0"/>
        <charset val="134"/>
      </rPr>
      <t xml:space="preserve">经核实一女子，东西丢失，车辆行驶至大门口卸客后，乘客跑步进入场站，警卫人员进行拦截，并多次叫喊，由于该女子戴着耳机，没听见，进入车队后询问无果后，在场站内巡查丢失物品的车辆，保安员上前询问，由于该女子戴着耳机听不到，所以声音较大，误认为态度不好，并且告知其该车辆不在本场站，由于保安员带口音，解释不清造成误会。分中心于</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28</t>
    </r>
    <r>
      <rPr>
        <sz val="10"/>
        <rFont val="宋体"/>
        <family val="0"/>
        <charset val="134"/>
      </rPr>
      <t xml:space="preserve">日上午</t>
    </r>
    <r>
      <rPr>
        <sz val="10"/>
        <rFont val="Arial"/>
        <family val="2"/>
      </rPr>
      <t xml:space="preserve">11</t>
    </r>
    <r>
      <rPr>
        <sz val="10"/>
        <rFont val="宋体"/>
        <family val="0"/>
        <charset val="134"/>
      </rPr>
      <t xml:space="preserve">点</t>
    </r>
    <r>
      <rPr>
        <sz val="10"/>
        <rFont val="Arial"/>
        <family val="2"/>
      </rPr>
      <t xml:space="preserve">00</t>
    </r>
    <r>
      <rPr>
        <sz val="10"/>
        <rFont val="宋体"/>
        <family val="0"/>
        <charset val="134"/>
      </rPr>
      <t xml:space="preserve">与投诉人进行电话回复，向投诉人说明情况。分中心领导与场站负责人取得了联系，要求其对此投诉进行通报，要求对全体警卫人员进行培训，在日常的工作执勤中，注意说话方式方法，避免生冷硬，遇事认真不较真，人性化执勤。分中心定期召开专题会议，将此次问题举一反三，开展安保专项检查，日常工作中加大巡检力度。在日常工作中特别注意提示保安员遇事注意方式方法，杜绝生冷硬，言语中避免激化矛盾。加大检查力度，发现问题及时整改。在本周保安员例会上教育所有保安员熟知各项规章制度，履职尽责</t>
    </r>
    <r>
      <rPr>
        <sz val="10"/>
        <rFont val="Arial"/>
        <family val="2"/>
      </rPr>
      <t xml:space="preserve">.
</t>
    </r>
  </si>
  <si>
    <t xml:space="preserve">2026-01-27 17:41:11</t>
  </si>
  <si>
    <t xml:space="preserve">1741937707</t>
  </si>
  <si>
    <t xml:space="preserve">场站安保问题
（门岗劝阻）
多渠道同人同诉</t>
  </si>
  <si>
    <r>
      <rPr>
        <sz val="11"/>
        <color rgb="FF000000"/>
        <rFont val="宋体"/>
        <family val="0"/>
        <charset val="134"/>
      </rPr>
      <t xml:space="preserve">此单为多渠道同人同诉，涉及</t>
    </r>
    <r>
      <rPr>
        <sz val="11"/>
        <color rgb="FF000000"/>
        <rFont val="宋体"/>
        <family val="0"/>
      </rPr>
      <t xml:space="preserve">12345</t>
    </r>
    <r>
      <rPr>
        <sz val="11"/>
        <color rgb="FF000000"/>
        <rFont val="宋体"/>
        <family val="0"/>
        <charset val="134"/>
      </rPr>
      <t xml:space="preserve">（热线</t>
    </r>
    <r>
      <rPr>
        <sz val="11"/>
        <color rgb="FF000000"/>
        <rFont val="宋体"/>
        <family val="0"/>
      </rPr>
      <t xml:space="preserve">-260127-059787-1</t>
    </r>
    <r>
      <rPr>
        <sz val="11"/>
        <color rgb="FF000000"/>
        <rFont val="宋体"/>
        <family val="0"/>
        <charset val="134"/>
      </rPr>
      <t xml:space="preserve">）、</t>
    </r>
    <r>
      <rPr>
        <sz val="11"/>
        <color rgb="FF000000"/>
        <rFont val="宋体"/>
        <family val="0"/>
      </rPr>
      <t xml:space="preserve">96166</t>
    </r>
    <r>
      <rPr>
        <sz val="11"/>
        <color rgb="FF000000"/>
        <rFont val="宋体"/>
        <family val="0"/>
        <charset val="134"/>
      </rPr>
      <t xml:space="preserve">（</t>
    </r>
    <r>
      <rPr>
        <sz val="11"/>
        <color rgb="FF000000"/>
        <rFont val="宋体"/>
        <family val="0"/>
      </rPr>
      <t xml:space="preserve">GJ-PHONE-20260127-1674</t>
    </r>
    <r>
      <rPr>
        <sz val="11"/>
        <color rgb="FF000000"/>
        <rFont val="宋体"/>
        <family val="0"/>
        <charset val="134"/>
      </rPr>
      <t xml:space="preserve">）、</t>
    </r>
    <r>
      <rPr>
        <sz val="11"/>
        <color rgb="FF000000"/>
        <rFont val="宋体"/>
        <family val="0"/>
      </rPr>
      <t xml:space="preserve">12328</t>
    </r>
    <r>
      <rPr>
        <sz val="11"/>
        <color rgb="FF000000"/>
        <rFont val="宋体"/>
        <family val="0"/>
        <charset val="134"/>
      </rPr>
      <t xml:space="preserve">（</t>
    </r>
    <r>
      <rPr>
        <sz val="11"/>
        <color rgb="FF000000"/>
        <rFont val="宋体"/>
        <family val="0"/>
      </rPr>
      <t xml:space="preserve">JT1100002026012700001624</t>
    </r>
    <r>
      <rPr>
        <sz val="11"/>
        <color rgb="FF000000"/>
        <rFont val="宋体"/>
        <family val="0"/>
        <charset val="134"/>
      </rPr>
      <t xml:space="preserve">）</t>
    </r>
  </si>
  <si>
    <r>
      <rPr>
        <sz val="11"/>
        <color rgb="FF000000"/>
        <rFont val="宋体"/>
        <family val="0"/>
        <charset val="134"/>
      </rPr>
      <t xml:space="preserve">先</t>
    </r>
    <r>
      <rPr>
        <sz val="11"/>
        <color rgb="FF000000"/>
        <rFont val="宋体"/>
        <family val="0"/>
      </rPr>
      <t xml:space="preserve">96166</t>
    </r>
    <r>
      <rPr>
        <sz val="11"/>
        <color rgb="FF000000"/>
        <rFont val="宋体"/>
        <family val="0"/>
        <charset val="134"/>
      </rPr>
      <t xml:space="preserve">后</t>
    </r>
    <r>
      <rPr>
        <sz val="11"/>
        <color rgb="FF000000"/>
        <rFont val="宋体"/>
        <family val="0"/>
      </rPr>
      <t xml:space="preserve">12345</t>
    </r>
    <r>
      <rPr>
        <sz val="11"/>
        <color rgb="FF000000"/>
        <rFont val="宋体"/>
        <family val="0"/>
        <charset val="134"/>
      </rPr>
      <t xml:space="preserve">、再</t>
    </r>
    <r>
      <rPr>
        <sz val="11"/>
        <color rgb="FF000000"/>
        <rFont val="宋体"/>
        <family val="0"/>
      </rPr>
      <t xml:space="preserve">12328</t>
    </r>
  </si>
  <si>
    <r>
      <rPr>
        <sz val="10"/>
        <rFont val="宋体"/>
        <family val="0"/>
        <charset val="134"/>
      </rPr>
      <t xml:space="preserve">网络</t>
    </r>
    <r>
      <rPr>
        <sz val="10"/>
        <rFont val="Arial"/>
        <family val="2"/>
      </rPr>
      <t xml:space="preserve">-260128-026478-1</t>
    </r>
  </si>
  <si>
    <t xml:space="preserve">2026-01-28 11:49:55</t>
  </si>
  <si>
    <t xml:space="preserve">2026-01-28 11:51:30</t>
  </si>
  <si>
    <t xml:space="preserve">2026-01-28 13:11:24</t>
  </si>
  <si>
    <r>
      <rPr>
        <sz val="10"/>
        <rFont val="宋体"/>
        <family val="0"/>
        <charset val="134"/>
      </rPr>
      <t xml:space="preserve">工单来源：微信服务号，此工单内容为网民留言时填写的标题及原文。 </t>
    </r>
    <r>
      <rPr>
        <sz val="10"/>
        <rFont val="Arial"/>
        <family val="2"/>
      </rPr>
      <t xml:space="preserve">============================= </t>
    </r>
    <r>
      <rPr>
        <sz val="10"/>
        <rFont val="宋体"/>
        <family val="0"/>
        <charset val="134"/>
      </rPr>
      <t xml:space="preserve">留言标题：公交车扶手太脏留言原文：</t>
    </r>
    <r>
      <rPr>
        <sz val="10"/>
        <rFont val="Arial"/>
        <family val="2"/>
      </rPr>
      <t xml:space="preserve">607</t>
    </r>
    <r>
      <rPr>
        <sz val="10"/>
        <rFont val="宋体"/>
        <family val="0"/>
        <charset val="134"/>
      </rPr>
      <t xml:space="preserve">路</t>
    </r>
    <r>
      <rPr>
        <sz val="10"/>
        <rFont val="Arial"/>
        <family val="2"/>
      </rPr>
      <t xml:space="preserve">33924</t>
    </r>
    <r>
      <rPr>
        <sz val="10"/>
        <rFont val="宋体"/>
        <family val="0"/>
        <charset val="134"/>
      </rPr>
      <t xml:space="preserve">这个车，后门上面的扶手太黏了吧，要不是怕摔倒我真不想碰。能不能清理一下呢？你们自己不摸一下吗！！！市民填写的详细地址为：区、街道：昌平区回龙观街道详细地址：宏福苑  鸿运承 客一科信</t>
    </r>
  </si>
  <si>
    <t xml:space="preserve">2026-02-04 23:59:59</t>
  </si>
  <si>
    <t xml:space="preserve">2026-02-02 08:59:59</t>
  </si>
  <si>
    <r>
      <rPr>
        <sz val="10"/>
        <rFont val="宋体"/>
        <family val="0"/>
        <charset val="134"/>
      </rPr>
      <t xml:space="preserve">女士您好，</t>
    </r>
    <r>
      <rPr>
        <sz val="10"/>
        <rFont val="Arial"/>
        <family val="2"/>
      </rPr>
      <t xml:space="preserve">607</t>
    </r>
    <r>
      <rPr>
        <sz val="10"/>
        <rFont val="宋体"/>
        <family val="0"/>
        <charset val="134"/>
      </rPr>
      <t xml:space="preserve">路公交车我们在宏福苑场站进行洗车服务工作，您所述</t>
    </r>
    <r>
      <rPr>
        <sz val="10"/>
        <rFont val="Arial"/>
        <family val="2"/>
      </rPr>
      <t xml:space="preserve">33924</t>
    </r>
    <r>
      <rPr>
        <sz val="10"/>
        <rFont val="宋体"/>
        <family val="0"/>
        <charset val="134"/>
      </rPr>
      <t xml:space="preserve">号车，车辆运营中后门上面的扶手太黏、太脏的问题，我们非常重视您的反馈，由于我们的工作没有做好，</t>
    </r>
    <r>
      <rPr>
        <sz val="10"/>
        <rFont val="Arial"/>
        <family val="2"/>
      </rPr>
      <t xml:space="preserve">607</t>
    </r>
    <r>
      <rPr>
        <sz val="10"/>
        <rFont val="宋体"/>
        <family val="0"/>
        <charset val="134"/>
      </rPr>
      <t xml:space="preserve">路给您带来不好的乘车体验，实在是抱歉，女士。该车辆回到宏福苑场站后，在日常工作时段内，我们的保洁员已对车内扶手卫生进行了全面的清理，并加强了清洁频次，您反馈的问题我们已整改完毕。同时我们要求保洁员对</t>
    </r>
    <r>
      <rPr>
        <sz val="10"/>
        <rFont val="Arial"/>
        <family val="2"/>
      </rPr>
      <t xml:space="preserve">607</t>
    </r>
    <r>
      <rPr>
        <sz val="10"/>
        <rFont val="宋体"/>
        <family val="0"/>
        <charset val="134"/>
      </rPr>
      <t xml:space="preserve">路所有运营车辆的卫生再次进行细化清理。我们对于运营车辆车内卫生的清洁工作是一直在做的，也从未停止，已经形成了长效的清洁机制，但有时候卫生清洁工作我们做的还有不尽人意之处，您多多谅解。</t>
    </r>
  </si>
  <si>
    <r>
      <rPr>
        <sz val="10"/>
        <rFont val="宋体"/>
        <family val="0"/>
        <charset val="134"/>
      </rPr>
      <t xml:space="preserve">我们分中心及场站班组长再次与</t>
    </r>
    <r>
      <rPr>
        <sz val="10"/>
        <rFont val="Arial"/>
        <family val="2"/>
      </rPr>
      <t xml:space="preserve">607</t>
    </r>
    <r>
      <rPr>
        <sz val="10"/>
        <rFont val="宋体"/>
        <family val="0"/>
        <charset val="134"/>
      </rPr>
      <t xml:space="preserve">路的保洁人员进行了沟通，日常工作中我们要把清洁质量做的更加细致，同时加强保洁员清洁技能的培训，熟练掌握清洁方法，确保给您带来一个干净、整洁的出行环境。</t>
    </r>
  </si>
  <si>
    <r>
      <rPr>
        <sz val="10"/>
        <rFont val="宋体"/>
        <family val="0"/>
        <charset val="134"/>
      </rPr>
      <t xml:space="preserve">您好，关于您反映问题的办理情况，鸿运承物业管理中心回龙观分中心现对您回复如下：女士您好，</t>
    </r>
    <r>
      <rPr>
        <sz val="10"/>
        <rFont val="Arial"/>
        <family val="2"/>
      </rPr>
      <t xml:space="preserve">607</t>
    </r>
    <r>
      <rPr>
        <sz val="10"/>
        <rFont val="宋体"/>
        <family val="0"/>
        <charset val="134"/>
      </rPr>
      <t xml:space="preserve">路公交车我们在宏福苑场站进行洗车服务工作，您所述</t>
    </r>
    <r>
      <rPr>
        <sz val="10"/>
        <rFont val="Arial"/>
        <family val="2"/>
      </rPr>
      <t xml:space="preserve">33924</t>
    </r>
    <r>
      <rPr>
        <sz val="10"/>
        <rFont val="宋体"/>
        <family val="0"/>
        <charset val="134"/>
      </rPr>
      <t xml:space="preserve">号车，车辆运营中后门上面的扶手太黏、太脏的问题，我们非常重视您的反馈，由于我们的工作没有做好，</t>
    </r>
    <r>
      <rPr>
        <sz val="10"/>
        <rFont val="Arial"/>
        <family val="2"/>
      </rPr>
      <t xml:space="preserve">607</t>
    </r>
    <r>
      <rPr>
        <sz val="10"/>
        <rFont val="宋体"/>
        <family val="0"/>
        <charset val="134"/>
      </rPr>
      <t xml:space="preserve">路给您带来不好的乘车体验，实在是抱歉，女士。该车辆回到宏福苑场站后，在日常工作时段内，我们的保洁员已对车内扶手卫生进行了全面的清理，并加强了清洁频次，您反馈的问题我们已整改完毕。同时我们要求保洁员对</t>
    </r>
    <r>
      <rPr>
        <sz val="10"/>
        <rFont val="Arial"/>
        <family val="2"/>
      </rPr>
      <t xml:space="preserve">607</t>
    </r>
    <r>
      <rPr>
        <sz val="10"/>
        <rFont val="宋体"/>
        <family val="0"/>
        <charset val="134"/>
      </rPr>
      <t xml:space="preserve">路所有运营车辆的卫生再次进行细化清理。我们对于运营车辆车内卫生的清洁工作是一直在做的，也从未停止，已经形成了长效的清洁机制，但有时候卫生清洁工作我们做的还有不尽人意之处，您多多谅解。我们定期会召开车辆保洁专题会议，开展车辆卫生专项检查，日常工作中我们加大巡检力度，强化制度建设，不断提高管理水平。因您的联系方式保密，我们未能对您进行电话回复。我们分中心及场站班组长再次与</t>
    </r>
    <r>
      <rPr>
        <sz val="10"/>
        <rFont val="Arial"/>
        <family val="2"/>
      </rPr>
      <t xml:space="preserve">607</t>
    </r>
    <r>
      <rPr>
        <sz val="10"/>
        <rFont val="宋体"/>
        <family val="0"/>
        <charset val="134"/>
      </rPr>
      <t xml:space="preserve">路的保洁人员进行了沟通，日常工作中我们要把清洁质量做的更加细致，同时加强保洁员清洁技能的培训，熟练掌握清洁方法，确保给您带来一个干净、整洁的出行环境。欢迎您随时对我们的工作进行监督，感谢您提出宝贵意见，给您的出行带来的不便我们和您说声抱歉，谢谢您的支持与谅解。</t>
    </r>
  </si>
  <si>
    <t xml:space="preserve">2026-01-28 11:10:03</t>
  </si>
  <si>
    <t xml:space="preserve">车辆卫生问题（扶手黏）</t>
  </si>
  <si>
    <t xml:space="preserve">扶手黏</t>
  </si>
  <si>
    <r>
      <rPr>
        <sz val="10"/>
        <rFont val="宋体"/>
        <family val="0"/>
        <charset val="134"/>
      </rPr>
      <t xml:space="preserve">网络</t>
    </r>
    <r>
      <rPr>
        <sz val="10"/>
        <rFont val="Arial"/>
        <family val="2"/>
      </rPr>
      <t xml:space="preserve">-260128-054109-3</t>
    </r>
    <r>
      <rPr>
        <sz val="10"/>
        <rFont val="宋体"/>
        <family val="0"/>
        <charset val="134"/>
      </rPr>
      <t xml:space="preserve">（</t>
    </r>
    <r>
      <rPr>
        <sz val="10"/>
        <rFont val="Arial"/>
        <family val="2"/>
      </rPr>
      <t xml:space="preserve">6</t>
    </r>
    <r>
      <rPr>
        <sz val="10"/>
        <rFont val="宋体"/>
        <family val="0"/>
        <charset val="134"/>
      </rPr>
      <t xml:space="preserve">个附件）</t>
    </r>
  </si>
  <si>
    <t xml:space="preserve">2026-01-28 16:35:13</t>
  </si>
  <si>
    <t xml:space="preserve">2026-01-28 16:41:02</t>
  </si>
  <si>
    <t xml:space="preserve">2026-01-28 17:20:34</t>
  </si>
  <si>
    <r>
      <rPr>
        <sz val="10"/>
        <rFont val="宋体"/>
        <family val="0"/>
        <charset val="134"/>
      </rPr>
      <t xml:space="preserve">工单来源：市政府门户网站互动交流平台，此工单内容为网民留言时填写的标题及原文。 </t>
    </r>
    <r>
      <rPr>
        <sz val="10"/>
        <rFont val="Arial"/>
        <family val="2"/>
      </rPr>
      <t xml:space="preserve">============================= </t>
    </r>
    <r>
      <rPr>
        <sz val="10"/>
        <rFont val="宋体"/>
        <family val="0"/>
        <charset val="134"/>
      </rPr>
      <t xml:space="preserve">留言标题：北京公交集团鸿运承物业管理中心留言原文：东直门分中心连着不同次场站事故足矣证明领导能力有限，三令五申教育职工 ，最后自己不按要求执行，制度都是给职工定的，「东直门领导就会吃拿卡要，给职工开会大领导对职工赤裸裸的威胁与恐吓职工不让打投诉电话，包括转岗</t>
    </r>
    <r>
      <rPr>
        <sz val="10"/>
        <rFont val="Arial"/>
        <family val="2"/>
      </rPr>
      <t xml:space="preserve">:</t>
    </r>
    <r>
      <rPr>
        <sz val="10"/>
        <rFont val="宋体"/>
        <family val="0"/>
        <charset val="134"/>
      </rPr>
      <t xml:space="preserve">没有能力的员工及请病假的员工多年担任班组长职位，即使他人已竞选上班组长，领导都会找职工谈话，已各种理由及各项考核制度考核我们，足矣证明班组长职位是给某人制定的岗位，东直门分中心各站都有</t>
    </r>
    <r>
      <rPr>
        <sz val="10"/>
        <rFont val="Arial"/>
        <family val="2"/>
      </rPr>
      <t xml:space="preserve">2</t>
    </r>
    <r>
      <rPr>
        <sz val="10"/>
        <rFont val="宋体"/>
        <family val="0"/>
        <charset val="134"/>
      </rPr>
      <t xml:space="preserve">名</t>
    </r>
    <r>
      <rPr>
        <sz val="10"/>
        <rFont val="Arial"/>
        <family val="2"/>
      </rPr>
      <t xml:space="preserve">A</t>
    </r>
    <r>
      <rPr>
        <sz val="10"/>
        <rFont val="宋体"/>
        <family val="0"/>
        <charset val="134"/>
      </rPr>
      <t xml:space="preserve">岗人员管理，唯独顺义半壁店和太阳城场站由</t>
    </r>
    <r>
      <rPr>
        <sz val="10"/>
        <rFont val="Arial"/>
        <family val="2"/>
      </rPr>
      <t xml:space="preserve">c</t>
    </r>
    <r>
      <rPr>
        <sz val="10"/>
        <rFont val="宋体"/>
        <family val="0"/>
        <charset val="134"/>
      </rPr>
      <t xml:space="preserve">岗员工负责，要学历没学历，要工作能力没有工作能力，初中学历就能胜任班组长」 ，客运单位管理包括工人管理员都有互调 ，同样是公交集团 ，物业的管理一待就是退休见 ，有能力的员工不用，没脑子的职工用着得心应手，让下面的员工作很困难 （每个月都有减班休，家里特殊情况想调换一下减班休，领导处处刁难我们），一个企业拉帮结派，一个工人员「巩」每年无数次被员工投诉，因（郑主任）保着敷衍了是 ，实在员工盯紧了就适当的罚一百元，换在职工身上，逮着蛤蟆攥出尿来，偌大的集团一个企业一个物业公司走黑社会模式 ，希望集团领导重视 ，给职工换一个好的管理  ，这也是所有东直门分中心职工的心声（我们需要换一个清正廉洁不拉帮结派，能够解决困难，不需要先送礼才能解决问题的好领导）市民填写的详细地址为：详细地址：不详   组织纪检人力</t>
    </r>
  </si>
  <si>
    <r>
      <rPr>
        <sz val="10"/>
        <rFont val="宋体"/>
        <family val="0"/>
        <charset val="134"/>
      </rPr>
      <t xml:space="preserve">经核实，与来电人所述情况存在出入。</t>
    </r>
    <r>
      <rPr>
        <sz val="10"/>
        <rFont val="Arial"/>
        <family val="2"/>
      </rPr>
      <t xml:space="preserve">
1.</t>
    </r>
    <r>
      <rPr>
        <sz val="10"/>
        <rFont val="宋体"/>
        <family val="0"/>
        <charset val="134"/>
      </rPr>
      <t xml:space="preserve">分中心未威胁恐吓职工不让打投诉电话，一直对职工强调有问题及时反映沟通，并且早已将分中心班子成员电话进行公示，欢迎职工反映工作问题。</t>
    </r>
    <r>
      <rPr>
        <sz val="10"/>
        <rFont val="Arial"/>
        <family val="2"/>
      </rPr>
      <t xml:space="preserve">
2.</t>
    </r>
    <r>
      <rPr>
        <sz val="10"/>
        <rFont val="宋体"/>
        <family val="0"/>
        <charset val="134"/>
      </rPr>
      <t xml:space="preserve">分中心按照 文件要求，将综</t>
    </r>
    <r>
      <rPr>
        <sz val="10"/>
        <rFont val="Arial"/>
        <family val="2"/>
      </rPr>
      <t xml:space="preserve">A</t>
    </r>
    <r>
      <rPr>
        <sz val="10"/>
        <rFont val="宋体"/>
        <family val="0"/>
        <charset val="134"/>
      </rPr>
      <t xml:space="preserve">分布在</t>
    </r>
    <r>
      <rPr>
        <sz val="10"/>
        <rFont val="Arial"/>
        <family val="2"/>
      </rPr>
      <t xml:space="preserve">10</t>
    </r>
    <r>
      <rPr>
        <sz val="10"/>
        <rFont val="宋体"/>
        <family val="0"/>
        <charset val="134"/>
      </rPr>
      <t xml:space="preserve">个场站内。因为半壁店场站与太阳城场站不属于末站，没有综合站务员</t>
    </r>
    <r>
      <rPr>
        <sz val="10"/>
        <rFont val="Arial"/>
        <family val="2"/>
      </rPr>
      <t xml:space="preserve">A</t>
    </r>
    <r>
      <rPr>
        <sz val="10"/>
        <rFont val="宋体"/>
        <family val="0"/>
        <charset val="134"/>
      </rPr>
      <t xml:space="preserve">岗需求，只配备场站班长。经核实半壁店场站与太阳城场站班长符合鸿运承物业管理中心场站班长聘任要求，聘任文件未对班长进行学历要求。</t>
    </r>
    <r>
      <rPr>
        <sz val="10"/>
        <rFont val="Arial"/>
        <family val="2"/>
      </rPr>
      <t xml:space="preserve">
3.</t>
    </r>
    <r>
      <rPr>
        <sz val="10"/>
        <rFont val="宋体"/>
        <family val="0"/>
        <charset val="134"/>
      </rPr>
      <t xml:space="preserve">分中心劳人助理巩朝旭因劳动安全卫生检查记录漏报，按照《员工岗位规范考核管理实施细则》第三十七条第三款（七）未能完成个人岗位职责，工作出现差错，于</t>
    </r>
    <r>
      <rPr>
        <sz val="10"/>
        <rFont val="Arial"/>
        <family val="2"/>
      </rPr>
      <t xml:space="preserve">8</t>
    </r>
    <r>
      <rPr>
        <sz val="10"/>
        <rFont val="宋体"/>
        <family val="0"/>
        <charset val="134"/>
      </rPr>
      <t xml:space="preserve">月份工资扣罚</t>
    </r>
    <r>
      <rPr>
        <sz val="10"/>
        <rFont val="Arial"/>
        <family val="2"/>
      </rPr>
      <t xml:space="preserve">100</t>
    </r>
    <r>
      <rPr>
        <sz val="10"/>
        <rFont val="宋体"/>
        <family val="0"/>
        <charset val="134"/>
      </rPr>
      <t xml:space="preserve">元，与投诉内容不符。</t>
    </r>
  </si>
  <si>
    <r>
      <rPr>
        <sz val="10"/>
        <rFont val="宋体"/>
        <family val="0"/>
        <charset val="134"/>
      </rPr>
      <t xml:space="preserve">经核实，与来电人所述情况存在出入。</t>
    </r>
    <r>
      <rPr>
        <sz val="10"/>
        <rFont val="Arial"/>
        <family val="2"/>
      </rPr>
      <t xml:space="preserve">
1.</t>
    </r>
    <r>
      <rPr>
        <sz val="10"/>
        <rFont val="宋体"/>
        <family val="0"/>
        <charset val="134"/>
      </rPr>
      <t xml:space="preserve">分中心未威胁恐吓职工不让打投诉电话，一直对职工强调有问题及时反映沟通，并且早已将分中心班子成员电话进行公示，欢迎职工反映工作问题。</t>
    </r>
    <r>
      <rPr>
        <sz val="10"/>
        <rFont val="Arial"/>
        <family val="2"/>
      </rPr>
      <t xml:space="preserve">
2.</t>
    </r>
    <r>
      <rPr>
        <sz val="10"/>
        <rFont val="宋体"/>
        <family val="0"/>
        <charset val="134"/>
      </rPr>
      <t xml:space="preserve">分中心按照 文件要求，将综</t>
    </r>
    <r>
      <rPr>
        <sz val="10"/>
        <rFont val="Arial"/>
        <family val="2"/>
      </rPr>
      <t xml:space="preserve">A</t>
    </r>
    <r>
      <rPr>
        <sz val="10"/>
        <rFont val="宋体"/>
        <family val="0"/>
        <charset val="134"/>
      </rPr>
      <t xml:space="preserve">分布在</t>
    </r>
    <r>
      <rPr>
        <sz val="10"/>
        <rFont val="Arial"/>
        <family val="2"/>
      </rPr>
      <t xml:space="preserve">10</t>
    </r>
    <r>
      <rPr>
        <sz val="10"/>
        <rFont val="宋体"/>
        <family val="0"/>
        <charset val="134"/>
      </rPr>
      <t xml:space="preserve">个场站内。因为半壁店场站与太阳城场站不属于末站，没有综合站务员</t>
    </r>
    <r>
      <rPr>
        <sz val="10"/>
        <rFont val="Arial"/>
        <family val="2"/>
      </rPr>
      <t xml:space="preserve">A</t>
    </r>
    <r>
      <rPr>
        <sz val="10"/>
        <rFont val="宋体"/>
        <family val="0"/>
        <charset val="134"/>
      </rPr>
      <t xml:space="preserve">岗需求，只配备场站班长。经核实半壁店场站与太阳城场站班长符合鸿运承物业管理中心场站班长聘任要求，聘任文件未对班长进行学历要求。</t>
    </r>
    <r>
      <rPr>
        <sz val="10"/>
        <rFont val="Arial"/>
        <family val="2"/>
      </rPr>
      <t xml:space="preserve">
3.</t>
    </r>
    <r>
      <rPr>
        <sz val="10"/>
        <rFont val="宋体"/>
        <family val="0"/>
        <charset val="134"/>
      </rPr>
      <t xml:space="preserve">分中心劳人助理巩朝旭因劳动安全卫生检查记录漏报，按照《员工岗位规范考核管理实施细则》第三十七条第三款（七）未能完成个人岗位职责，工作出现差错，于</t>
    </r>
    <r>
      <rPr>
        <sz val="10"/>
        <rFont val="Arial"/>
        <family val="2"/>
      </rPr>
      <t xml:space="preserve">8</t>
    </r>
    <r>
      <rPr>
        <sz val="10"/>
        <rFont val="宋体"/>
        <family val="0"/>
        <charset val="134"/>
      </rPr>
      <t xml:space="preserve">月份工资扣罚</t>
    </r>
    <r>
      <rPr>
        <sz val="10"/>
        <rFont val="Arial"/>
        <family val="2"/>
      </rPr>
      <t xml:space="preserve">100</t>
    </r>
    <r>
      <rPr>
        <sz val="10"/>
        <rFont val="宋体"/>
        <family val="0"/>
        <charset val="134"/>
      </rPr>
      <t xml:space="preserve">元，与投诉内容不符。</t>
    </r>
    <r>
      <rPr>
        <sz val="10"/>
        <rFont val="Arial"/>
        <family val="2"/>
      </rPr>
      <t xml:space="preserve">
  </t>
    </r>
    <r>
      <rPr>
        <sz val="10"/>
        <rFont val="宋体"/>
        <family val="0"/>
        <charset val="134"/>
      </rPr>
      <t xml:space="preserve">因来电人未留姓名及联系方式，故我单位无法与来电人进行电话回复。东直门分中心欢迎全体职工反馈工作问题，积极为分中心建设建言献策、提出宝贵意见。</t>
    </r>
    <r>
      <rPr>
        <sz val="10"/>
        <rFont val="Arial"/>
        <family val="2"/>
      </rPr>
      <t xml:space="preserve">
</t>
    </r>
    <r>
      <rPr>
        <sz val="10"/>
        <rFont val="宋体"/>
        <family val="0"/>
        <charset val="134"/>
      </rPr>
      <t xml:space="preserve">办理人：徐静萱；部门：鸿运承物业管理中心东直门分中心，职务：一般管理</t>
    </r>
    <r>
      <rPr>
        <sz val="10"/>
        <rFont val="Arial"/>
        <family val="2"/>
      </rPr>
      <t xml:space="preserve">
</t>
    </r>
    <r>
      <rPr>
        <sz val="10"/>
        <rFont val="宋体"/>
        <family val="0"/>
        <charset val="134"/>
      </rPr>
      <t xml:space="preserve">审核人：高强；部门：鸿运承物业管理中心人力资源部，职务：中级管理</t>
    </r>
  </si>
  <si>
    <t xml:space="preserve">因来电人未留姓名及联系方式，故我单位无法与来电人进行电话回复。东直门分中心欢迎全体职工反馈工作问题，积极为分中心建设建言献策、提出宝贵意见。</t>
  </si>
  <si>
    <t xml:space="preserve">2026-01-28 15:39:26</t>
  </si>
  <si>
    <t xml:space="preserve">劳动人员管理及劳动纪律
（管理作风、场站班长聘用、纪检情况）
</t>
  </si>
  <si>
    <r>
      <rPr>
        <sz val="10"/>
        <rFont val="宋体"/>
        <family val="0"/>
        <charset val="134"/>
      </rPr>
      <t xml:space="preserve">网络</t>
    </r>
    <r>
      <rPr>
        <sz val="10"/>
        <rFont val="Arial"/>
        <family val="2"/>
      </rPr>
      <t xml:space="preserve">-260128-054109-1</t>
    </r>
  </si>
  <si>
    <t xml:space="preserve">接到市民反映的问题后，党委工作部立即进行核实，经核实，未投诉与实际情况不符。</t>
  </si>
  <si>
    <t xml:space="preserve">经核实，投诉与实际情况不符。分中心未威胁恐吓职工不让打投诉电话，并且将分中心班子成员电话进行公示；聘任文件未对班长进行学历要求，半壁店场站与太阳城场站班长符合鸿运承物业管理中心场站班长聘任要求；分中心对劳人助理的处理，符合《员工岗位规范考核管理实施细则》。</t>
  </si>
  <si>
    <t xml:space="preserve">接到市民反映的问题后，党委工作部立即进行核实，经核实，未投诉与实际情况不符。分中心未威胁恐吓职工不让打投诉电话，并且将分中心班子成员电话进行公示；聘任文件未对班长进行学历要求，半壁店场站与太阳城场站班长符合鸿运承物业管理中心场站班长聘任要求；分中心对劳人助理的处理，符合《员工岗位规范考核管理实施细则》与投诉内容不符。后续党委工作部将持续关注投诉人所反映的相关情况。感谢职工对我们工作中的不足提出宝贵意见，党委工作部会继续努力树立良好的物业形象</t>
  </si>
  <si>
    <r>
      <rPr>
        <sz val="10"/>
        <rFont val="宋体"/>
        <family val="0"/>
        <charset val="134"/>
      </rPr>
      <t xml:space="preserve">热线</t>
    </r>
    <r>
      <rPr>
        <sz val="10"/>
        <rFont val="Arial"/>
        <family val="2"/>
      </rPr>
      <t xml:space="preserve">-260128-035993-4</t>
    </r>
    <r>
      <rPr>
        <sz val="10"/>
        <rFont val="宋体"/>
        <family val="0"/>
        <charset val="134"/>
      </rPr>
      <t xml:space="preserve">（</t>
    </r>
    <r>
      <rPr>
        <sz val="10"/>
        <rFont val="Arial"/>
        <family val="2"/>
      </rPr>
      <t xml:space="preserve">2</t>
    </r>
    <r>
      <rPr>
        <sz val="10"/>
        <rFont val="宋体"/>
        <family val="0"/>
        <charset val="134"/>
      </rPr>
      <t xml:space="preserve">个附件）</t>
    </r>
  </si>
  <si>
    <t xml:space="preserve">2026-01-28 16:52:46</t>
  </si>
  <si>
    <t xml:space="preserve">2026-01-28 17:01:44</t>
  </si>
  <si>
    <t xml:space="preserve">2026-01-28 17:20:36</t>
  </si>
  <si>
    <r>
      <rPr>
        <sz val="10"/>
        <rFont val="宋体"/>
        <family val="0"/>
        <charset val="134"/>
      </rPr>
      <t xml:space="preserve">手机</t>
    </r>
    <r>
      <rPr>
        <sz val="10"/>
        <rFont val="Arial"/>
        <family val="2"/>
      </rPr>
      <t xml:space="preserve">,13671355553;</t>
    </r>
  </si>
  <si>
    <r>
      <rPr>
        <sz val="10"/>
        <rFont val="宋体"/>
        <family val="0"/>
        <charset val="134"/>
      </rPr>
      <t xml:space="preserve">市民反映，红庙路口西快速公交</t>
    </r>
    <r>
      <rPr>
        <sz val="10"/>
        <rFont val="Arial"/>
        <family val="2"/>
      </rPr>
      <t xml:space="preserve">2</t>
    </r>
    <r>
      <rPr>
        <sz val="10"/>
        <rFont val="宋体"/>
        <family val="0"/>
        <charset val="134"/>
      </rPr>
      <t xml:space="preserve">线站台没有车，站台很脏，有很多废弃的油漆桶，并且没有写如何进站，站台处也没有任何工作人员，来电反映公交站台相关问题。电车调指，基建，安服物业</t>
    </r>
  </si>
  <si>
    <t xml:space="preserve">自管站台及快速公交站台相关问题</t>
  </si>
  <si>
    <r>
      <rPr>
        <sz val="10"/>
        <rFont val="宋体"/>
        <family val="0"/>
        <charset val="134"/>
      </rPr>
      <t xml:space="preserve">分中心已经于</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29</t>
    </r>
    <r>
      <rPr>
        <sz val="10"/>
        <rFont val="宋体"/>
        <family val="0"/>
        <charset val="134"/>
      </rPr>
      <t xml:space="preserve">日，将处理结果告知了市民，办理人：王铁鑫，部门</t>
    </r>
    <r>
      <rPr>
        <sz val="10"/>
        <rFont val="Arial"/>
        <family val="2"/>
      </rPr>
      <t xml:space="preserve">:</t>
    </r>
    <r>
      <rPr>
        <sz val="10"/>
        <rFont val="宋体"/>
        <family val="0"/>
        <charset val="134"/>
      </rPr>
      <t xml:space="preserve">四惠分中心，职务：物管副主任。审核人：侯旭，物业管理中心机关，物管行政部，科员。</t>
    </r>
    <r>
      <rPr>
        <sz val="10"/>
        <rFont val="Arial"/>
        <family val="2"/>
      </rPr>
      <t xml:space="preserve">
</t>
    </r>
  </si>
  <si>
    <r>
      <rPr>
        <sz val="10"/>
        <rFont val="宋体"/>
        <family val="0"/>
        <charset val="134"/>
      </rPr>
      <t xml:space="preserve">经核实，市民描述的快速公交</t>
    </r>
    <r>
      <rPr>
        <sz val="10"/>
        <rFont val="Arial"/>
        <family val="2"/>
      </rPr>
      <t xml:space="preserve">2</t>
    </r>
    <r>
      <rPr>
        <sz val="10"/>
        <rFont val="宋体"/>
        <family val="0"/>
        <charset val="134"/>
      </rPr>
      <t xml:space="preserve">线红庙路口西站台，是沿途停靠站，我们公交物业，每天也只能是按照快速公交的站名依次打扫，确实做不到实时打扫，希望市民能够理解，但是我们虚心接受市民提出意见，加强巡视，增加打扫频次，尽量保证快速公交站台卫生。后经实地勘察，确认是客运单位在翻新站台，油漆是装饰材料，目前该项工作已经结束，站台已经清理干净。</t>
    </r>
  </si>
  <si>
    <t xml:space="preserve">加强巡视，增加打扫频次，尽量保证快速公交站台卫生。</t>
  </si>
  <si>
    <r>
      <rPr>
        <sz val="10"/>
        <rFont val="宋体"/>
        <family val="0"/>
        <charset val="134"/>
      </rPr>
      <t xml:space="preserve">接到此投诉，我们非常重视，并立即核实。经核实，市民描述的快速公交</t>
    </r>
    <r>
      <rPr>
        <sz val="10"/>
        <rFont val="Arial"/>
        <family val="2"/>
      </rPr>
      <t xml:space="preserve">2</t>
    </r>
    <r>
      <rPr>
        <sz val="10"/>
        <rFont val="宋体"/>
        <family val="0"/>
        <charset val="134"/>
      </rPr>
      <t xml:space="preserve">线红庙路口西站台，是沿途停靠站，我们公交物业，每天也只能是按照快速公交的站名依次打扫，确实做不到实时打扫，希望市民能够理解，但是我们虚心接受市民提出意见，加强巡视，增加打扫频次，尽量保证快速公交站台卫生。后经实地勘察，确认是客运单位在翻新站台，油漆是装饰材料，目前该项工作已经结束，站台已经清理干净。分中心已经于</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29</t>
    </r>
    <r>
      <rPr>
        <sz val="10"/>
        <rFont val="宋体"/>
        <family val="0"/>
        <charset val="134"/>
      </rPr>
      <t xml:space="preserve">日，将处理结果告知了市民，办理人：王铁鑫，部门</t>
    </r>
    <r>
      <rPr>
        <sz val="10"/>
        <rFont val="Arial"/>
        <family val="2"/>
      </rPr>
      <t xml:space="preserve">:</t>
    </r>
    <r>
      <rPr>
        <sz val="10"/>
        <rFont val="宋体"/>
        <family val="0"/>
        <charset val="134"/>
      </rPr>
      <t xml:space="preserve">四惠分中心，职务：物管副主任。审核人：侯旭，物业管理中心机关，物管行政部，科员。</t>
    </r>
  </si>
  <si>
    <t xml:space="preserve">2026-01-28 13:49:08</t>
  </si>
  <si>
    <r>
      <rPr>
        <sz val="11"/>
        <color rgb="FF000000"/>
        <rFont val="宋体"/>
        <family val="0"/>
        <charset val="134"/>
      </rPr>
      <t xml:space="preserve">场站（站台）卫生问题
</t>
    </r>
    <r>
      <rPr>
        <sz val="11"/>
        <color rgb="FF000000"/>
        <rFont val="宋体"/>
        <family val="0"/>
      </rPr>
      <t xml:space="preserve">(</t>
    </r>
    <r>
      <rPr>
        <sz val="11"/>
        <color rgb="FF000000"/>
        <rFont val="宋体"/>
        <family val="0"/>
        <charset val="134"/>
      </rPr>
      <t xml:space="preserve">快速公交站台卫生</t>
    </r>
    <r>
      <rPr>
        <sz val="11"/>
        <color rgb="FF000000"/>
        <rFont val="宋体"/>
        <family val="0"/>
      </rPr>
      <t xml:space="preserve">)</t>
    </r>
  </si>
  <si>
    <r>
      <rPr>
        <sz val="10"/>
        <rFont val="宋体"/>
        <family val="0"/>
        <charset val="134"/>
      </rPr>
      <t xml:space="preserve">网络</t>
    </r>
    <r>
      <rPr>
        <sz val="10"/>
        <rFont val="Arial"/>
        <family val="2"/>
      </rPr>
      <t xml:space="preserve">-260128-054109-2</t>
    </r>
  </si>
  <si>
    <t xml:space="preserve">2026-01-28 17:20:38</t>
  </si>
  <si>
    <t xml:space="preserve">党员干部问题</t>
  </si>
  <si>
    <t xml:space="preserve">党风党纪问题</t>
  </si>
  <si>
    <t xml:space="preserve">经核实，按照北京市接诉即办工作条例第十一条和信访举报相关规定，市民如需向纪检组织反映问题，可提供相关证据材料，通过信访举报的法定渠道向所在单位纪检组织反映，相关人员会按照工作要求研究办理。</t>
  </si>
  <si>
    <t xml:space="preserve">按照北京市接诉即办工作条例第十一条和信访举报相关规定，市民如需向纪检组织反映问题，可提供相关证据材料，通过信访举报的法定渠道向所在单位纪检组织反映，相关人员会按照工作要求研究办理。如果该投诉人期间发现有管理人员涉嫌违纪行为，及其其他补充证据及相关材料，通过信访举报的法定渠道向所在单位纪检组织反映，相关人员会按照工作要求研究办理，感谢来电人对我们工作的监督。办理人：黄硕，鸿运承物业管理中心纪检部，职务：纪检部部长。</t>
  </si>
  <si>
    <t xml:space="preserve">期间发现涉嫌违纪行为可通过法定举报渠道进行举报。</t>
  </si>
  <si>
    <r>
      <rPr>
        <sz val="10"/>
        <rFont val="宋体"/>
        <family val="0"/>
        <charset val="134"/>
      </rPr>
      <t xml:space="preserve">热线</t>
    </r>
    <r>
      <rPr>
        <sz val="10"/>
        <rFont val="Arial"/>
        <family val="2"/>
      </rPr>
      <t xml:space="preserve">-260128-063997-3</t>
    </r>
    <r>
      <rPr>
        <sz val="10"/>
        <rFont val="宋体"/>
        <family val="0"/>
        <charset val="134"/>
      </rPr>
      <t xml:space="preserve">（</t>
    </r>
    <r>
      <rPr>
        <sz val="10"/>
        <rFont val="Arial"/>
        <family val="2"/>
      </rPr>
      <t xml:space="preserve">1</t>
    </r>
    <r>
      <rPr>
        <sz val="10"/>
        <rFont val="宋体"/>
        <family val="0"/>
        <charset val="134"/>
      </rPr>
      <t xml:space="preserve">个附件）</t>
    </r>
  </si>
  <si>
    <t xml:space="preserve">2026-01-28 18:40:40</t>
  </si>
  <si>
    <t xml:space="preserve">2026-01-28 19:04:09</t>
  </si>
  <si>
    <t xml:space="preserve">2026-01-28 19:06:45</t>
  </si>
  <si>
    <t xml:space="preserve">董先生</t>
  </si>
  <si>
    <r>
      <rPr>
        <sz val="10"/>
        <rFont val="宋体"/>
        <family val="0"/>
        <charset val="134"/>
      </rPr>
      <t xml:space="preserve">手机</t>
    </r>
    <r>
      <rPr>
        <sz val="10"/>
        <rFont val="Arial"/>
        <family val="2"/>
      </rPr>
      <t xml:space="preserve">,18614064239;</t>
    </r>
  </si>
  <si>
    <r>
      <rPr>
        <sz val="10"/>
        <rFont val="宋体"/>
        <family val="0"/>
        <charset val="134"/>
      </rPr>
      <t xml:space="preserve">市民表扬，公交集团领导，还有客七分公司领导对市民的关爱。</t>
    </r>
    <r>
      <rPr>
        <sz val="10"/>
        <rFont val="Arial"/>
        <family val="2"/>
      </rPr>
      <t xml:space="preserve">918</t>
    </r>
    <r>
      <rPr>
        <sz val="10"/>
        <rFont val="宋体"/>
        <family val="0"/>
        <charset val="134"/>
      </rPr>
      <t xml:space="preserve">路（东直门开往平谷），</t>
    </r>
    <r>
      <rPr>
        <sz val="10"/>
        <rFont val="Arial"/>
        <family val="2"/>
      </rPr>
      <t xml:space="preserve">26</t>
    </r>
    <r>
      <rPr>
        <sz val="10"/>
        <rFont val="宋体"/>
        <family val="0"/>
        <charset val="134"/>
      </rPr>
      <t xml:space="preserve">年改成大快车，特别便利，非常暖和，非常干净，感谢领导们对平谷人民的关爱，来电表扬公交集团领导和客七分公司领导。客七调指安服，物业</t>
    </r>
  </si>
  <si>
    <r>
      <rPr>
        <sz val="10"/>
        <rFont val="宋体"/>
        <family val="0"/>
        <charset val="134"/>
      </rPr>
      <t xml:space="preserve">您好，关于您表扬</t>
    </r>
    <r>
      <rPr>
        <sz val="10"/>
        <rFont val="Arial"/>
        <family val="2"/>
      </rPr>
      <t xml:space="preserve">918</t>
    </r>
    <r>
      <rPr>
        <sz val="10"/>
        <rFont val="宋体"/>
        <family val="0"/>
        <charset val="134"/>
      </rPr>
      <t xml:space="preserve">路公交车非常干净派单的办理情况，鸿运承物业管理中心凌家庙分中心现对您回复如下：</t>
    </r>
  </si>
  <si>
    <r>
      <rPr>
        <sz val="10"/>
        <rFont val="宋体"/>
        <family val="0"/>
        <charset val="134"/>
      </rPr>
      <t xml:space="preserve">我分中心于</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29</t>
    </r>
    <r>
      <rPr>
        <sz val="10"/>
        <rFont val="宋体"/>
        <family val="0"/>
        <charset val="134"/>
      </rPr>
      <t xml:space="preserve">日上午</t>
    </r>
    <r>
      <rPr>
        <sz val="10"/>
        <rFont val="Arial"/>
        <family val="2"/>
      </rPr>
      <t xml:space="preserve">9</t>
    </r>
    <r>
      <rPr>
        <sz val="10"/>
        <rFont val="宋体"/>
        <family val="0"/>
        <charset val="134"/>
      </rPr>
      <t xml:space="preserve">点</t>
    </r>
    <r>
      <rPr>
        <sz val="10"/>
        <rFont val="Arial"/>
        <family val="2"/>
      </rPr>
      <t xml:space="preserve">10</t>
    </r>
    <r>
      <rPr>
        <sz val="10"/>
        <rFont val="宋体"/>
        <family val="0"/>
        <charset val="134"/>
      </rPr>
      <t xml:space="preserve">分对您进行电话回复。办理人：李学合；部门：鸿运承物业管理中心凌家庙分中心；职务：物管副主任。审核人：郑楠；部门：鸿运承物业管理中心物管行政部；职务：物管员。</t>
    </r>
  </si>
  <si>
    <r>
      <rPr>
        <sz val="10"/>
        <rFont val="宋体"/>
        <family val="0"/>
        <charset val="134"/>
      </rPr>
      <t xml:space="preserve">感谢您对</t>
    </r>
    <r>
      <rPr>
        <sz val="10"/>
        <rFont val="Arial"/>
        <family val="2"/>
      </rPr>
      <t xml:space="preserve">918</t>
    </r>
    <r>
      <rPr>
        <sz val="10"/>
        <rFont val="宋体"/>
        <family val="0"/>
        <charset val="134"/>
      </rPr>
      <t xml:space="preserve">路公交车卫生的认可，</t>
    </r>
    <r>
      <rPr>
        <sz val="10"/>
        <rFont val="Arial"/>
        <family val="2"/>
      </rPr>
      <t xml:space="preserve">918</t>
    </r>
    <r>
      <rPr>
        <sz val="10"/>
        <rFont val="宋体"/>
        <family val="0"/>
        <charset val="134"/>
      </rPr>
      <t xml:space="preserve">路公交车我们在兴谷路场站进行洗车服务，我们将</t>
    </r>
    <r>
      <rPr>
        <sz val="10"/>
        <rFont val="Arial"/>
        <family val="2"/>
      </rPr>
      <t xml:space="preserve">918</t>
    </r>
    <r>
      <rPr>
        <sz val="10"/>
        <rFont val="宋体"/>
        <family val="0"/>
        <charset val="134"/>
      </rPr>
      <t xml:space="preserve">路的刷车保洁员进行口头表扬，同时将保洁员这种工作精神在全分中心范围内进行宣传，我们今后也将以良好的工作作风服务于一线及市民，确保运营车辆卫生干净整洁，体现物业良好的服务意识。</t>
    </r>
  </si>
  <si>
    <t xml:space="preserve">我们场站班组长再次与本条线路的保洁人员进行了沟通，要把好的经验和方法保持下去，日常的清洁与维护至关重要，日常工作中我们仍需要加强出场的车辆卫生需符合清洁标准。</t>
  </si>
  <si>
    <r>
      <rPr>
        <sz val="10"/>
        <rFont val="宋体"/>
        <family val="0"/>
        <charset val="134"/>
      </rPr>
      <t xml:space="preserve">您好，关于您表扬</t>
    </r>
    <r>
      <rPr>
        <sz val="10"/>
        <rFont val="Arial"/>
        <family val="2"/>
      </rPr>
      <t xml:space="preserve">918</t>
    </r>
    <r>
      <rPr>
        <sz val="10"/>
        <rFont val="宋体"/>
        <family val="0"/>
        <charset val="134"/>
      </rPr>
      <t xml:space="preserve">路公交车非常干净派单的办理情况，鸿运承物业管理中心凌家庙分中心现对您回复如下：感谢您对</t>
    </r>
    <r>
      <rPr>
        <sz val="10"/>
        <rFont val="Arial"/>
        <family val="2"/>
      </rPr>
      <t xml:space="preserve">918</t>
    </r>
    <r>
      <rPr>
        <sz val="10"/>
        <rFont val="宋体"/>
        <family val="0"/>
        <charset val="134"/>
      </rPr>
      <t xml:space="preserve">路公交车卫生的认可，</t>
    </r>
    <r>
      <rPr>
        <sz val="10"/>
        <rFont val="Arial"/>
        <family val="2"/>
      </rPr>
      <t xml:space="preserve">918</t>
    </r>
    <r>
      <rPr>
        <sz val="10"/>
        <rFont val="宋体"/>
        <family val="0"/>
        <charset val="134"/>
      </rPr>
      <t xml:space="preserve">路公交车我们在兴谷路场站进行洗车服务，我们将</t>
    </r>
    <r>
      <rPr>
        <sz val="10"/>
        <rFont val="Arial"/>
        <family val="2"/>
      </rPr>
      <t xml:space="preserve">918</t>
    </r>
    <r>
      <rPr>
        <sz val="10"/>
        <rFont val="宋体"/>
        <family val="0"/>
        <charset val="134"/>
      </rPr>
      <t xml:space="preserve">路的刷车保洁员进行口头表扬，同时将保洁员这种工作精神在全分中心范围内进行宣传，我们今后也将以良好的工作作风服务于一线及市民，确保运营车辆卫生干净整洁，体现物业良好的服务意识。我们定期召开车辆保洁专题会议，开展车辆卫生专项检查，日常工作中我们加大巡检力度，强化制度建设，不断提高管理水平。我分中心于</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29</t>
    </r>
    <r>
      <rPr>
        <sz val="10"/>
        <rFont val="宋体"/>
        <family val="0"/>
        <charset val="134"/>
      </rPr>
      <t xml:space="preserve">日上午</t>
    </r>
    <r>
      <rPr>
        <sz val="10"/>
        <rFont val="Arial"/>
        <family val="2"/>
      </rPr>
      <t xml:space="preserve">9</t>
    </r>
    <r>
      <rPr>
        <sz val="10"/>
        <rFont val="宋体"/>
        <family val="0"/>
        <charset val="134"/>
      </rPr>
      <t xml:space="preserve">点</t>
    </r>
    <r>
      <rPr>
        <sz val="10"/>
        <rFont val="Arial"/>
        <family val="2"/>
      </rPr>
      <t xml:space="preserve">10</t>
    </r>
    <r>
      <rPr>
        <sz val="10"/>
        <rFont val="宋体"/>
        <family val="0"/>
        <charset val="134"/>
      </rPr>
      <t xml:space="preserve">分对您进行电话回复。我们场站班组长再次与本条线路的保洁人员进行了沟通，要把好的经验和方法保持下去，日常的清洁与维护至关重要，日常工作中我们仍需要加强出场的车辆卫生需符合清洁标准。欢迎您随时对我们的工作进行监督，我们将继续努力，为您提供一个舒适、整洁的乘车及出行环境，感谢您对我们工作的认可。</t>
    </r>
  </si>
  <si>
    <t xml:space="preserve">2026-01-28 18:37:07</t>
  </si>
  <si>
    <r>
      <rPr>
        <sz val="10"/>
        <rFont val="宋体"/>
        <family val="0"/>
        <charset val="134"/>
      </rPr>
      <t xml:space="preserve">热线</t>
    </r>
    <r>
      <rPr>
        <sz val="10"/>
        <rFont val="Arial"/>
        <family val="2"/>
      </rPr>
      <t xml:space="preserve">-260128-065592-1</t>
    </r>
    <r>
      <rPr>
        <sz val="10"/>
        <rFont val="宋体"/>
        <family val="0"/>
        <charset val="134"/>
      </rPr>
      <t xml:space="preserve">（</t>
    </r>
    <r>
      <rPr>
        <sz val="10"/>
        <rFont val="Arial"/>
        <family val="2"/>
      </rPr>
      <t xml:space="preserve">4</t>
    </r>
    <r>
      <rPr>
        <sz val="10"/>
        <rFont val="宋体"/>
        <family val="0"/>
        <charset val="134"/>
      </rPr>
      <t xml:space="preserve">个附件）</t>
    </r>
  </si>
  <si>
    <t xml:space="preserve">2026-01-28 22:03:39</t>
  </si>
  <si>
    <t xml:space="preserve">2026-01-28 23:43:01</t>
  </si>
  <si>
    <t xml:space="preserve">2026-01-29 09:38:10</t>
  </si>
  <si>
    <r>
      <rPr>
        <sz val="10"/>
        <rFont val="宋体"/>
        <family val="0"/>
        <charset val="134"/>
      </rPr>
      <t xml:space="preserve">手机</t>
    </r>
    <r>
      <rPr>
        <sz val="10"/>
        <rFont val="Arial"/>
        <family val="2"/>
      </rPr>
      <t xml:space="preserve">,13811567696;</t>
    </r>
  </si>
  <si>
    <r>
      <rPr>
        <sz val="10"/>
        <rFont val="宋体"/>
        <family val="0"/>
        <charset val="134"/>
      </rPr>
      <t xml:space="preserve">市民反映，丰台区张郭庄地铁站公交站原来只有几路公交车，后来其他地方公交车站点改建，将当地公交都挪到了这边，导致张郭庄地铁站公交站非常拥挤，没有秩序，且引导员晚上</t>
    </r>
    <r>
      <rPr>
        <sz val="10"/>
        <rFont val="Arial"/>
        <family val="2"/>
      </rPr>
      <t xml:space="preserve">19</t>
    </r>
    <r>
      <rPr>
        <sz val="10"/>
        <rFont val="宋体"/>
        <family val="0"/>
        <charset val="134"/>
      </rPr>
      <t xml:space="preserve">点就下班了，后边更加无序，希望加装栏杆，分隔不同公交车等待乘客。来电反映公交站加装栏杆问题。鸿运城客三线网安服人力</t>
    </r>
  </si>
  <si>
    <t xml:space="preserve">线网中心</t>
  </si>
  <si>
    <t xml:space="preserve">站务设施（线网）</t>
  </si>
  <si>
    <t xml:space="preserve">此单为拆单投诉，公交物业负责回复“加装栏杆”。地铁张郭庄公交站台（护栏）站务设施设置问题。公交站台护栏属于公交站台站务设施。经核实，目前地铁张郭庄公交站属于临时站，站台后边围挡内正在进行建筑施工，待建筑施工完毕，围挡拆除，公交站台依据属地和线路规划有可能还会进行挪移。目前公交站台周边停放着大量电动车，不用说乘客候车，行人通行都十分困难。因为站台空间有限、人员拥挤，公交站牌都经常被挤掉。</t>
  </si>
  <si>
    <r>
      <rPr>
        <sz val="10"/>
        <rFont val="宋体"/>
        <family val="0"/>
        <charset val="134"/>
      </rPr>
      <t xml:space="preserve">我们于</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30</t>
    </r>
    <r>
      <rPr>
        <sz val="10"/>
        <rFont val="宋体"/>
        <family val="0"/>
        <charset val="134"/>
      </rPr>
      <t xml:space="preserve">日</t>
    </r>
    <r>
      <rPr>
        <sz val="10"/>
        <rFont val="Arial"/>
        <family val="2"/>
      </rPr>
      <t xml:space="preserve">10</t>
    </r>
    <r>
      <rPr>
        <sz val="10"/>
        <rFont val="宋体"/>
        <family val="0"/>
        <charset val="134"/>
      </rPr>
      <t xml:space="preserve">点</t>
    </r>
    <r>
      <rPr>
        <sz val="10"/>
        <rFont val="Arial"/>
        <family val="2"/>
      </rPr>
      <t xml:space="preserve">52</t>
    </r>
    <r>
      <rPr>
        <sz val="10"/>
        <rFont val="宋体"/>
        <family val="0"/>
        <charset val="134"/>
      </rPr>
      <t xml:space="preserve">分与市民进行电话答复，向市民说明我们核实的情况、解释说明与办理情况。办理人：华菲 工程设备部 一般管理。 审核人：贾新宇 工程设备部 经理。</t>
    </r>
  </si>
  <si>
    <r>
      <rPr>
        <sz val="10"/>
        <rFont val="宋体"/>
        <family val="0"/>
        <charset val="134"/>
      </rPr>
      <t xml:space="preserve">公交集团非常重视市民反映的问题，但是目前此站台要想增加站台护栏，必须将此片随意停放的电动车清理走，这个紧靠公交集团无法实施，需要属地交通管理部门、属地城管委和街道共同协商解决。只有给公交站台预留出足够站台空间，公交集团才能依据情况新增站台护栏。依据北京市相关规定，站台护栏属于</t>
    </r>
    <r>
      <rPr>
        <sz val="10"/>
        <rFont val="Arial"/>
        <family val="2"/>
      </rPr>
      <t xml:space="preserve">"</t>
    </r>
    <r>
      <rPr>
        <sz val="10"/>
        <rFont val="宋体"/>
        <family val="0"/>
        <charset val="134"/>
      </rPr>
      <t xml:space="preserve">城市家具</t>
    </r>
    <r>
      <rPr>
        <sz val="10"/>
        <rFont val="Arial"/>
        <family val="2"/>
      </rPr>
      <t xml:space="preserve">"</t>
    </r>
    <r>
      <rPr>
        <sz val="10"/>
        <rFont val="宋体"/>
        <family val="0"/>
        <charset val="134"/>
      </rPr>
      <t xml:space="preserve">，无论维修拆除安装，都须到属地管理部门进行规划方案审批。因为此站台属于临时站，所以在审批方案时可能会不予立项，因为相关必要手续不全。公交集团物业公司很重视市民诉求，目前站台现状根本无法安装护栏，我们必须要先解决站台周边随意停放的电动车问题，我们会将此问题和属地城管委反馈，希望政府职能部门针对此问题给予帮助。</t>
    </r>
  </si>
  <si>
    <t xml:space="preserve">必须要先解决站台周边随意停放的电动车问题，我们会将此问题和属地城管委反馈，希望政府职能部门针对此问题给予帮助。</t>
  </si>
  <si>
    <r>
      <rPr>
        <sz val="10"/>
        <rFont val="宋体"/>
        <family val="0"/>
        <charset val="134"/>
      </rPr>
      <t xml:space="preserve">此单为拆单投诉，公交物业负责回复“加装栏杆”。地铁张郭庄公交站台（护栏）站务设施设置问题。公交站台护栏属于公交站台站务设施。经核实，目前地铁张郭庄公交站属于临时站，站台后边围挡内正在进行建筑施工，待建筑施工完毕，围挡拆除，公交站台依据属地和线路规划有可能还会进行挪移。目前公交站台周边停放着大量电动车，不用说乘客候车，行人通行都十分困难。因为站台空间有限、人员拥挤，公交站牌都经常被挤掉。公交集团非常重视市民反映的问题，但是目前此站台要想增加站台护栏，必须将此片随意停放的电动车清理走，这个紧靠公交集团无法实施，需要属地交通管理部门、属地城管委和街道共同协商解决。只有给公交站台预留出足够站台空间，公交集团才能依据情况新增站台护栏。依据北京市相关规定，站台护栏属于</t>
    </r>
    <r>
      <rPr>
        <sz val="10"/>
        <rFont val="Arial"/>
        <family val="2"/>
      </rPr>
      <t xml:space="preserve">"</t>
    </r>
    <r>
      <rPr>
        <sz val="10"/>
        <rFont val="宋体"/>
        <family val="0"/>
        <charset val="134"/>
      </rPr>
      <t xml:space="preserve">城市家具</t>
    </r>
    <r>
      <rPr>
        <sz val="10"/>
        <rFont val="Arial"/>
        <family val="2"/>
      </rPr>
      <t xml:space="preserve">"</t>
    </r>
    <r>
      <rPr>
        <sz val="10"/>
        <rFont val="宋体"/>
        <family val="0"/>
        <charset val="134"/>
      </rPr>
      <t xml:space="preserve">，无论维修拆除安装，都须到属地管理部门进行规划方案审批。因为此站台属于临时站，所以在审批方案时可能会不予立项，因为相关必要手续不全。公交集团物业公司很重视市民诉求，目前站台现状根本无法安装护栏，我们必须要先解决站台周边随意停放的电动车问题，我们会将此问题和属地城管委反馈，希望政府职能部门针对此问题给予帮助。我们于</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30</t>
    </r>
    <r>
      <rPr>
        <sz val="10"/>
        <rFont val="宋体"/>
        <family val="0"/>
        <charset val="134"/>
      </rPr>
      <t xml:space="preserve">日</t>
    </r>
    <r>
      <rPr>
        <sz val="10"/>
        <rFont val="Arial"/>
        <family val="2"/>
      </rPr>
      <t xml:space="preserve">10</t>
    </r>
    <r>
      <rPr>
        <sz val="10"/>
        <rFont val="宋体"/>
        <family val="0"/>
        <charset val="134"/>
      </rPr>
      <t xml:space="preserve">点</t>
    </r>
    <r>
      <rPr>
        <sz val="10"/>
        <rFont val="Arial"/>
        <family val="2"/>
      </rPr>
      <t xml:space="preserve">52</t>
    </r>
    <r>
      <rPr>
        <sz val="10"/>
        <rFont val="宋体"/>
        <family val="0"/>
        <charset val="134"/>
      </rPr>
      <t xml:space="preserve">分与市民进行电话答复，向市民说明我们核实的情况、解释说明与办理情况。</t>
    </r>
  </si>
  <si>
    <t xml:space="preserve">2026-01-28 19:06:01</t>
  </si>
  <si>
    <r>
      <rPr>
        <sz val="10"/>
        <rFont val="宋体"/>
        <family val="0"/>
        <charset val="134"/>
      </rPr>
      <t xml:space="preserve">网络</t>
    </r>
    <r>
      <rPr>
        <sz val="10"/>
        <rFont val="Arial"/>
        <family val="2"/>
      </rPr>
      <t xml:space="preserve">-260129-043344</t>
    </r>
    <r>
      <rPr>
        <sz val="10"/>
        <rFont val="宋体"/>
        <family val="0"/>
        <charset val="134"/>
      </rPr>
      <t xml:space="preserve">（</t>
    </r>
    <r>
      <rPr>
        <sz val="10"/>
        <rFont val="Arial"/>
        <family val="2"/>
      </rPr>
      <t xml:space="preserve">1</t>
    </r>
    <r>
      <rPr>
        <sz val="10"/>
        <rFont val="宋体"/>
        <family val="0"/>
        <charset val="134"/>
      </rPr>
      <t xml:space="preserve">个附件）</t>
    </r>
  </si>
  <si>
    <t xml:space="preserve">2026-01-29 15:18:30</t>
  </si>
  <si>
    <t xml:space="preserve">2026-01-29 15:20:19</t>
  </si>
  <si>
    <t xml:space="preserve">2026-01-29 16:20:45</t>
  </si>
  <si>
    <t xml:space="preserve">刘春杰</t>
  </si>
  <si>
    <r>
      <rPr>
        <sz val="10"/>
        <rFont val="宋体"/>
        <family val="0"/>
        <charset val="134"/>
      </rPr>
      <t xml:space="preserve">手机</t>
    </r>
    <r>
      <rPr>
        <sz val="10"/>
        <rFont val="Arial"/>
        <family val="2"/>
      </rPr>
      <t xml:space="preserve">,18611324098;</t>
    </r>
  </si>
  <si>
    <r>
      <rPr>
        <sz val="10"/>
        <rFont val="宋体"/>
        <family val="0"/>
        <charset val="134"/>
      </rPr>
      <t xml:space="preserve">工单来源：微信服务号，此工单内容为网民留言时填写的标题及原文。 </t>
    </r>
    <r>
      <rPr>
        <sz val="10"/>
        <rFont val="Arial"/>
        <family val="2"/>
      </rPr>
      <t xml:space="preserve">============================= </t>
    </r>
    <r>
      <rPr>
        <sz val="10"/>
        <rFont val="宋体"/>
        <family val="0"/>
        <charset val="134"/>
      </rPr>
      <t xml:space="preserve">留言标题：公交留言原文：公交车垃圾没人打扫市民填写的详细地址为：区、街道：大兴区榆垡镇详细地址：固安公交站因无具体涉事车辆，故回拨市民核实。</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29</t>
    </r>
    <r>
      <rPr>
        <sz val="10"/>
        <rFont val="宋体"/>
        <family val="0"/>
        <charset val="134"/>
      </rPr>
      <t xml:space="preserve">日</t>
    </r>
    <r>
      <rPr>
        <sz val="10"/>
        <rFont val="Arial"/>
        <family val="2"/>
      </rPr>
      <t xml:space="preserve">15:16</t>
    </r>
    <r>
      <rPr>
        <sz val="10"/>
        <rFont val="宋体"/>
        <family val="0"/>
        <charset val="134"/>
      </rPr>
      <t xml:space="preserve">分</t>
    </r>
    <r>
      <rPr>
        <sz val="10"/>
        <rFont val="Arial"/>
        <family val="2"/>
      </rPr>
      <t xml:space="preserve">13075</t>
    </r>
    <r>
      <rPr>
        <sz val="10"/>
        <rFont val="宋体"/>
        <family val="0"/>
        <charset val="134"/>
      </rPr>
      <t xml:space="preserve">号回拨市民，市民表示从东光村南上车的</t>
    </r>
    <r>
      <rPr>
        <sz val="10"/>
        <rFont val="Arial"/>
        <family val="2"/>
      </rPr>
      <t xml:space="preserve">849</t>
    </r>
    <r>
      <rPr>
        <sz val="10"/>
        <rFont val="宋体"/>
        <family val="0"/>
        <charset val="134"/>
      </rPr>
      <t xml:space="preserve">路公交车。</t>
    </r>
  </si>
  <si>
    <t xml:space="preserve">2026-02-05 23:59:59</t>
  </si>
  <si>
    <t xml:space="preserve">2026-02-03 08:59:59</t>
  </si>
  <si>
    <r>
      <rPr>
        <sz val="10"/>
        <rFont val="宋体"/>
        <family val="0"/>
        <charset val="134"/>
      </rPr>
      <t xml:space="preserve">我分中心已于</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30</t>
    </r>
    <r>
      <rPr>
        <sz val="10"/>
        <rFont val="宋体"/>
        <family val="0"/>
        <charset val="134"/>
      </rPr>
      <t xml:space="preserve">日上午</t>
    </r>
    <r>
      <rPr>
        <sz val="10"/>
        <rFont val="Arial"/>
        <family val="2"/>
      </rPr>
      <t xml:space="preserve">9</t>
    </r>
    <r>
      <rPr>
        <sz val="10"/>
        <rFont val="宋体"/>
        <family val="0"/>
        <charset val="134"/>
      </rPr>
      <t xml:space="preserve">点</t>
    </r>
    <r>
      <rPr>
        <sz val="10"/>
        <rFont val="Arial"/>
        <family val="2"/>
      </rPr>
      <t xml:space="preserve">18</t>
    </r>
    <r>
      <rPr>
        <sz val="10"/>
        <rFont val="宋体"/>
        <family val="0"/>
        <charset val="134"/>
      </rPr>
      <t xml:space="preserve">分对您进行电话回复。办理人：李虎；部门：鸿运承物业管理中心天宫院分中心；职务；物管副主任。审核人：郑楠；部门：鸿运承物业管理中心物管行政部；职务：物管员。</t>
    </r>
  </si>
  <si>
    <r>
      <rPr>
        <sz val="10"/>
        <rFont val="宋体"/>
        <family val="0"/>
        <charset val="134"/>
      </rPr>
      <t xml:space="preserve">刘女士您好，</t>
    </r>
    <r>
      <rPr>
        <sz val="10"/>
        <rFont val="Arial"/>
        <family val="2"/>
      </rPr>
      <t xml:space="preserve">849</t>
    </r>
    <r>
      <rPr>
        <sz val="10"/>
        <rFont val="宋体"/>
        <family val="0"/>
        <charset val="134"/>
      </rPr>
      <t xml:space="preserve">路公交车我们在固安西场站进行洗车服务工作，您所述车辆运营中公交车内垃圾没人打扫的问题，我们非常重视您的反馈，您提供的问题照片我们已收到，由于我们的工作没有做好，</t>
    </r>
    <r>
      <rPr>
        <sz val="10"/>
        <rFont val="Arial"/>
        <family val="2"/>
      </rPr>
      <t xml:space="preserve">849</t>
    </r>
    <r>
      <rPr>
        <sz val="10"/>
        <rFont val="宋体"/>
        <family val="0"/>
        <charset val="134"/>
      </rPr>
      <t xml:space="preserve">路给您带来不好的乘车体验，实在是抱歉，刘女士。该线路车辆回到固安西场站后，在日常工作时段内，我们的保洁员已对车内地板的卫生进行了全面的清理，您反馈的问题我们已整改完毕，同时我们要求保洁员对</t>
    </r>
    <r>
      <rPr>
        <sz val="10"/>
        <rFont val="Arial"/>
        <family val="2"/>
      </rPr>
      <t xml:space="preserve">849</t>
    </r>
    <r>
      <rPr>
        <sz val="10"/>
        <rFont val="宋体"/>
        <family val="0"/>
        <charset val="134"/>
      </rPr>
      <t xml:space="preserve">路所有运营车辆的卫生再次进行细化清理。我们对于运营车辆车内卫生的清洁工作是一直在做的，也从未停止，已经形成了长效的清洁机制，但有时候卫生清洁工作我们做的还有不尽人意之处，您多多谅解。</t>
    </r>
  </si>
  <si>
    <r>
      <rPr>
        <sz val="10"/>
        <rFont val="宋体"/>
        <family val="0"/>
        <charset val="134"/>
      </rPr>
      <t xml:space="preserve">我们分中心及场站班组长再次与</t>
    </r>
    <r>
      <rPr>
        <sz val="10"/>
        <rFont val="Arial"/>
        <family val="2"/>
      </rPr>
      <t xml:space="preserve">849</t>
    </r>
    <r>
      <rPr>
        <sz val="10"/>
        <rFont val="宋体"/>
        <family val="0"/>
        <charset val="134"/>
      </rPr>
      <t xml:space="preserve">路的保洁人员进行了沟通，日常工作中我们要把清洁质量做的更加细致，同时加强保洁员清洁技能的培训，熟练掌握清洁方法，确保给您带来一个干净、整洁的出行环境。</t>
    </r>
  </si>
  <si>
    <r>
      <rPr>
        <sz val="10"/>
        <rFont val="宋体"/>
        <family val="0"/>
        <charset val="134"/>
      </rPr>
      <t xml:space="preserve">您好，关于您反映问题的办理情况，鸿运承物业管理中心天宫院分中心现对您回复如下：刘女士您好，</t>
    </r>
    <r>
      <rPr>
        <sz val="10"/>
        <rFont val="Arial"/>
        <family val="2"/>
      </rPr>
      <t xml:space="preserve">849</t>
    </r>
    <r>
      <rPr>
        <sz val="10"/>
        <rFont val="宋体"/>
        <family val="0"/>
        <charset val="134"/>
      </rPr>
      <t xml:space="preserve">路公交车我们在固安西场站进行洗车服务工作，您所述车辆运营中公交车内垃圾没人打扫的问题，我们非常重视您的反馈，您提供的问题照片我们已收到，由于我们的工作没有做好，</t>
    </r>
    <r>
      <rPr>
        <sz val="10"/>
        <rFont val="Arial"/>
        <family val="2"/>
      </rPr>
      <t xml:space="preserve">849</t>
    </r>
    <r>
      <rPr>
        <sz val="10"/>
        <rFont val="宋体"/>
        <family val="0"/>
        <charset val="134"/>
      </rPr>
      <t xml:space="preserve">路给您带来不好的乘车体验，实在是抱歉，刘女士。该线路车辆回到固安西场站后，在日常工作时段内，我们的保洁员已对车内地板的卫生进行了全面的清理，您反馈的问题我们已整改完毕，同时我们要求保洁员对</t>
    </r>
    <r>
      <rPr>
        <sz val="10"/>
        <rFont val="Arial"/>
        <family val="2"/>
      </rPr>
      <t xml:space="preserve">849</t>
    </r>
    <r>
      <rPr>
        <sz val="10"/>
        <rFont val="宋体"/>
        <family val="0"/>
        <charset val="134"/>
      </rPr>
      <t xml:space="preserve">路所有运营车辆的卫生再次进行细化清理。我们对于运营车辆车内卫生的清洁工作是一直在做的，也从未停止，已经形成了长效的清洁机制，但有时候卫生清洁工作我们做的还有不尽人意之处，您多多谅解。我们定期会召开车辆保洁专题会议，开展车辆卫生专项检查，日常工作中我们加大巡检力度，强化制度建设，不断提高管理水平。我分中心已于</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30</t>
    </r>
    <r>
      <rPr>
        <sz val="10"/>
        <rFont val="宋体"/>
        <family val="0"/>
        <charset val="134"/>
      </rPr>
      <t xml:space="preserve">日上午</t>
    </r>
    <r>
      <rPr>
        <sz val="10"/>
        <rFont val="Arial"/>
        <family val="2"/>
      </rPr>
      <t xml:space="preserve">9</t>
    </r>
    <r>
      <rPr>
        <sz val="10"/>
        <rFont val="宋体"/>
        <family val="0"/>
        <charset val="134"/>
      </rPr>
      <t xml:space="preserve">点</t>
    </r>
    <r>
      <rPr>
        <sz val="10"/>
        <rFont val="Arial"/>
        <family val="2"/>
      </rPr>
      <t xml:space="preserve">18</t>
    </r>
    <r>
      <rPr>
        <sz val="10"/>
        <rFont val="宋体"/>
        <family val="0"/>
        <charset val="134"/>
      </rPr>
      <t xml:space="preserve">分对您进行电话回复。我们分中心及场站班组长再次与</t>
    </r>
    <r>
      <rPr>
        <sz val="10"/>
        <rFont val="Arial"/>
        <family val="2"/>
      </rPr>
      <t xml:space="preserve">849</t>
    </r>
    <r>
      <rPr>
        <sz val="10"/>
        <rFont val="宋体"/>
        <family val="0"/>
        <charset val="134"/>
      </rPr>
      <t xml:space="preserve">路的保洁人员进行了沟通，日常工作中我们要把清洁质量做的更加细致，同时加强保洁员清洁技能的培训，熟练掌握清洁方法，确保给您带来一个干净、整洁的出行环境。欢迎您随时对我们的工作进行监督，感谢您提出宝贵意见，给您的出行带来的不便我们和您说声抱歉，谢谢您的支持与谅解。</t>
    </r>
  </si>
  <si>
    <t xml:space="preserve">2026-01-29 11:55:28</t>
  </si>
  <si>
    <r>
      <rPr>
        <sz val="10"/>
        <rFont val="宋体"/>
        <family val="0"/>
        <charset val="134"/>
      </rPr>
      <t xml:space="preserve">热线</t>
    </r>
    <r>
      <rPr>
        <sz val="10"/>
        <rFont val="Arial"/>
        <family val="2"/>
      </rPr>
      <t xml:space="preserve">-260129-068302</t>
    </r>
    <r>
      <rPr>
        <sz val="10"/>
        <rFont val="宋体"/>
        <family val="0"/>
        <charset val="134"/>
      </rPr>
      <t xml:space="preserve">（</t>
    </r>
    <r>
      <rPr>
        <sz val="10"/>
        <rFont val="Arial"/>
        <family val="2"/>
      </rPr>
      <t xml:space="preserve">4</t>
    </r>
    <r>
      <rPr>
        <sz val="10"/>
        <rFont val="宋体"/>
        <family val="0"/>
        <charset val="134"/>
      </rPr>
      <t xml:space="preserve">个附件）</t>
    </r>
  </si>
  <si>
    <t xml:space="preserve">2026-01-29 21:11:24</t>
  </si>
  <si>
    <t xml:space="preserve">2026-01-29 21:20:10</t>
  </si>
  <si>
    <t xml:space="preserve">2026-01-29 21:23:32</t>
  </si>
  <si>
    <r>
      <rPr>
        <sz val="10"/>
        <rFont val="宋体"/>
        <family val="0"/>
        <charset val="134"/>
      </rPr>
      <t xml:space="preserve">市民反映，北京公交集团第一客运分公司</t>
    </r>
    <r>
      <rPr>
        <sz val="10"/>
        <rFont val="Arial"/>
        <family val="2"/>
      </rPr>
      <t xml:space="preserve">22</t>
    </r>
    <r>
      <rPr>
        <sz val="10"/>
        <rFont val="宋体"/>
        <family val="0"/>
        <charset val="134"/>
      </rPr>
      <t xml:space="preserve">车队，左家庄食堂厨师换了，新换的厨师做的菜非常不好吃，还没有自己家做的好吃，职工吃饭的也少了，希望更换厨师，来电反映食堂更换厨师问题。注：市民要求个人信息保密（已解释）</t>
    </r>
  </si>
  <si>
    <t xml:space="preserve">2026-02-02</t>
  </si>
  <si>
    <r>
      <rPr>
        <sz val="10"/>
        <rFont val="宋体"/>
        <family val="0"/>
        <charset val="134"/>
      </rPr>
      <t xml:space="preserve">动物园分中心接到投诉派单后十分重视，主管餐饮工作的翟主任立即派专人到左家庄食堂核实情况。通过调查我们了解到：</t>
    </r>
    <r>
      <rPr>
        <sz val="10"/>
        <rFont val="Arial"/>
        <family val="2"/>
      </rPr>
      <t xml:space="preserve">
1.</t>
    </r>
    <r>
      <rPr>
        <sz val="10"/>
        <rFont val="宋体"/>
        <family val="0"/>
        <charset val="134"/>
      </rPr>
      <t xml:space="preserve">左家庄食堂的公示栏内张贴有一周食谱，每日套餐和特色菜共有</t>
    </r>
    <r>
      <rPr>
        <sz val="10"/>
        <rFont val="Arial"/>
        <family val="2"/>
      </rPr>
      <t xml:space="preserve">8</t>
    </r>
    <r>
      <rPr>
        <sz val="10"/>
        <rFont val="宋体"/>
        <family val="0"/>
        <charset val="134"/>
      </rPr>
      <t xml:space="preserve">种；</t>
    </r>
    <r>
      <rPr>
        <sz val="10"/>
        <rFont val="Arial"/>
        <family val="2"/>
      </rPr>
      <t xml:space="preserve">
2.</t>
    </r>
    <r>
      <rPr>
        <sz val="10"/>
        <rFont val="宋体"/>
        <family val="0"/>
        <charset val="134"/>
      </rPr>
      <t xml:space="preserve">自</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25</t>
    </r>
    <r>
      <rPr>
        <sz val="10"/>
        <rFont val="宋体"/>
        <family val="0"/>
        <charset val="134"/>
      </rPr>
      <t xml:space="preserve">日起左家庄食堂更换了外包服务公司和厨师，菜品的口味和品种正在逐步调整。</t>
    </r>
  </si>
  <si>
    <r>
      <rPr>
        <sz val="10"/>
        <rFont val="宋体"/>
        <family val="0"/>
        <charset val="134"/>
      </rPr>
      <t xml:space="preserve">左家庄食堂属于外包食堂，</t>
    </r>
    <r>
      <rPr>
        <sz val="10"/>
        <rFont val="Arial"/>
        <family val="2"/>
      </rPr>
      <t xml:space="preserve">2</t>
    </r>
    <r>
      <rPr>
        <sz val="10"/>
        <rFont val="宋体"/>
        <family val="0"/>
        <charset val="134"/>
      </rPr>
      <t xml:space="preserve">月</t>
    </r>
    <r>
      <rPr>
        <sz val="10"/>
        <rFont val="Arial"/>
        <family val="2"/>
      </rPr>
      <t xml:space="preserve">2</t>
    </r>
    <r>
      <rPr>
        <sz val="10"/>
        <rFont val="宋体"/>
        <family val="0"/>
        <charset val="134"/>
      </rPr>
      <t xml:space="preserve">日分中心主管餐饮工作的翟主任与北京京辉薇平餐饮管理有限公司的项目负责人就此事共同进行了分析，研究了改进措施：</t>
    </r>
    <r>
      <rPr>
        <sz val="10"/>
        <rFont val="Arial"/>
        <family val="2"/>
      </rPr>
      <t xml:space="preserve">
1.</t>
    </r>
    <r>
      <rPr>
        <sz val="10"/>
        <rFont val="宋体"/>
        <family val="0"/>
        <charset val="134"/>
      </rPr>
      <t xml:space="preserve">严格遵守公司规定，不断丰富菜品的花色品种；</t>
    </r>
    <r>
      <rPr>
        <sz val="10"/>
        <rFont val="Arial"/>
        <family val="2"/>
      </rPr>
      <t xml:space="preserve">
2.</t>
    </r>
    <r>
      <rPr>
        <sz val="10"/>
        <rFont val="宋体"/>
        <family val="0"/>
        <charset val="134"/>
      </rPr>
      <t xml:space="preserve">主动征求就餐职工的意见，及时调整菜品的口味；</t>
    </r>
    <r>
      <rPr>
        <sz val="10"/>
        <rFont val="Arial"/>
        <family val="2"/>
      </rPr>
      <t xml:space="preserve">
3.</t>
    </r>
    <r>
      <rPr>
        <sz val="10"/>
        <rFont val="宋体"/>
        <family val="0"/>
        <charset val="134"/>
      </rPr>
      <t xml:space="preserve">加强对所属</t>
    </r>
    <r>
      <rPr>
        <sz val="10"/>
        <rFont val="Arial"/>
        <family val="2"/>
      </rPr>
      <t xml:space="preserve">4</t>
    </r>
    <r>
      <rPr>
        <sz val="10"/>
        <rFont val="宋体"/>
        <family val="0"/>
        <charset val="134"/>
      </rPr>
      <t xml:space="preserve">个食堂的管理，服务好就餐职工。</t>
    </r>
  </si>
  <si>
    <r>
      <rPr>
        <sz val="10"/>
        <rFont val="宋体"/>
        <family val="0"/>
        <charset val="134"/>
      </rPr>
      <t xml:space="preserve">左家庄食堂属于外包食堂，</t>
    </r>
    <r>
      <rPr>
        <sz val="10"/>
        <rFont val="Arial"/>
        <family val="2"/>
      </rPr>
      <t xml:space="preserve">2</t>
    </r>
    <r>
      <rPr>
        <sz val="10"/>
        <rFont val="宋体"/>
        <family val="0"/>
        <charset val="134"/>
      </rPr>
      <t xml:space="preserve">月</t>
    </r>
    <r>
      <rPr>
        <sz val="10"/>
        <rFont val="Arial"/>
        <family val="2"/>
      </rPr>
      <t xml:space="preserve">2</t>
    </r>
    <r>
      <rPr>
        <sz val="10"/>
        <rFont val="宋体"/>
        <family val="0"/>
        <charset val="134"/>
      </rPr>
      <t xml:space="preserve">日分中心主管餐饮工作的翟主任与北京京辉薇平餐饮管理有限公司的项目负责人就此事共同进行了分析，研究了改进措施：</t>
    </r>
    <r>
      <rPr>
        <sz val="10"/>
        <rFont val="Arial"/>
        <family val="2"/>
      </rPr>
      <t xml:space="preserve">
1.</t>
    </r>
    <r>
      <rPr>
        <sz val="10"/>
        <rFont val="宋体"/>
        <family val="0"/>
        <charset val="134"/>
      </rPr>
      <t xml:space="preserve">严格遵守公司规定，不断丰富菜品的花色品种；</t>
    </r>
    <r>
      <rPr>
        <sz val="10"/>
        <rFont val="Arial"/>
        <family val="2"/>
      </rPr>
      <t xml:space="preserve">
2.</t>
    </r>
    <r>
      <rPr>
        <sz val="10"/>
        <rFont val="宋体"/>
        <family val="0"/>
        <charset val="134"/>
      </rPr>
      <t xml:space="preserve">主动征求就餐职工的意见，及时调整菜品的口味；</t>
    </r>
    <r>
      <rPr>
        <sz val="10"/>
        <rFont val="Arial"/>
        <family val="2"/>
      </rPr>
      <t xml:space="preserve">
3.</t>
    </r>
    <r>
      <rPr>
        <sz val="10"/>
        <rFont val="宋体"/>
        <family val="0"/>
        <charset val="134"/>
      </rPr>
      <t xml:space="preserve">加强对所属</t>
    </r>
    <r>
      <rPr>
        <sz val="10"/>
        <rFont val="Arial"/>
        <family val="2"/>
      </rPr>
      <t xml:space="preserve">4</t>
    </r>
    <r>
      <rPr>
        <sz val="10"/>
        <rFont val="宋体"/>
        <family val="0"/>
        <charset val="134"/>
      </rPr>
      <t xml:space="preserve">个食堂的管理，服务好就餐职工。</t>
    </r>
    <r>
      <rPr>
        <sz val="10"/>
        <rFont val="Arial"/>
        <family val="2"/>
      </rPr>
      <t xml:space="preserve">
</t>
    </r>
    <r>
      <rPr>
        <sz val="10"/>
        <rFont val="宋体"/>
        <family val="0"/>
        <charset val="134"/>
      </rPr>
      <t xml:space="preserve">动物园分中心针对本次投诉，要求所属各个食堂主动征求就餐职工的意见，不断丰富菜品的花色品种，服务好一线就餐职工。</t>
    </r>
    <r>
      <rPr>
        <sz val="10"/>
        <rFont val="Arial"/>
        <family val="2"/>
      </rPr>
      <t xml:space="preserve">
</t>
    </r>
    <r>
      <rPr>
        <sz val="10"/>
        <rFont val="宋体"/>
        <family val="0"/>
        <charset val="134"/>
      </rPr>
      <t xml:space="preserve">回复人：动物园分中心主管餐饮工作的翟祺主任</t>
    </r>
    <r>
      <rPr>
        <sz val="10"/>
        <rFont val="Arial"/>
        <family val="2"/>
      </rPr>
      <t xml:space="preserve">
</t>
    </r>
    <r>
      <rPr>
        <sz val="10"/>
        <rFont val="宋体"/>
        <family val="0"/>
        <charset val="134"/>
      </rPr>
      <t xml:space="preserve">审核人：物管中心餐饮部赵弘晨</t>
    </r>
  </si>
  <si>
    <t xml:space="preserve">2026-01-29 21:08:07</t>
  </si>
  <si>
    <r>
      <rPr>
        <sz val="10"/>
        <rFont val="宋体"/>
        <family val="0"/>
        <charset val="134"/>
      </rPr>
      <t xml:space="preserve">热线</t>
    </r>
    <r>
      <rPr>
        <sz val="10"/>
        <rFont val="Arial"/>
        <family val="2"/>
      </rPr>
      <t xml:space="preserve">-260131-022552-2</t>
    </r>
    <r>
      <rPr>
        <sz val="10"/>
        <rFont val="宋体"/>
        <family val="0"/>
        <charset val="134"/>
      </rPr>
      <t xml:space="preserve">（</t>
    </r>
    <r>
      <rPr>
        <sz val="10"/>
        <rFont val="Arial"/>
        <family val="2"/>
      </rPr>
      <t xml:space="preserve">1</t>
    </r>
    <r>
      <rPr>
        <sz val="10"/>
        <rFont val="宋体"/>
        <family val="0"/>
        <charset val="134"/>
      </rPr>
      <t xml:space="preserve">个附件）</t>
    </r>
  </si>
  <si>
    <t xml:space="preserve">2026-01-31 13:00:39</t>
  </si>
  <si>
    <t xml:space="preserve">2026-01-31 13:17:49</t>
  </si>
  <si>
    <t xml:space="preserve">2026-01-31 13:19:07</t>
  </si>
  <si>
    <r>
      <rPr>
        <sz val="10"/>
        <rFont val="宋体"/>
        <family val="0"/>
        <charset val="134"/>
      </rPr>
      <t xml:space="preserve">市民表扬，自己</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31</t>
    </r>
    <r>
      <rPr>
        <sz val="10"/>
        <rFont val="宋体"/>
        <family val="0"/>
        <charset val="134"/>
      </rPr>
      <t xml:space="preserve">日</t>
    </r>
    <r>
      <rPr>
        <sz val="10"/>
        <rFont val="Arial"/>
        <family val="2"/>
      </rPr>
      <t xml:space="preserve">12:53:02</t>
    </r>
    <r>
      <rPr>
        <sz val="10"/>
        <rFont val="宋体"/>
        <family val="0"/>
        <charset val="134"/>
      </rPr>
      <t xml:space="preserve">从北苑家园上车，到北京动物园，自己表扬</t>
    </r>
    <r>
      <rPr>
        <sz val="10"/>
        <rFont val="Arial"/>
        <family val="2"/>
      </rPr>
      <t xml:space="preserve">695</t>
    </r>
    <r>
      <rPr>
        <sz val="10"/>
        <rFont val="宋体"/>
        <family val="0"/>
        <charset val="134"/>
      </rPr>
      <t xml:space="preserve">路司机服务好，车厢干净卫生，工作人员主动帮助老弱病残找座位，车辆编号：</t>
    </r>
    <r>
      <rPr>
        <sz val="10"/>
        <rFont val="Arial"/>
        <family val="2"/>
      </rPr>
      <t xml:space="preserve">1631305</t>
    </r>
    <r>
      <rPr>
        <sz val="10"/>
        <rFont val="宋体"/>
        <family val="0"/>
        <charset val="134"/>
      </rPr>
      <t xml:space="preserve">，来电表扬</t>
    </r>
    <r>
      <rPr>
        <sz val="10"/>
        <rFont val="Arial"/>
        <family val="2"/>
      </rPr>
      <t xml:space="preserve">695</t>
    </r>
    <r>
      <rPr>
        <sz val="10"/>
        <rFont val="宋体"/>
        <family val="0"/>
        <charset val="134"/>
      </rPr>
      <t xml:space="preserve">路司机服务好车厢干净卫生主动帮助老弱病残找座位。</t>
    </r>
  </si>
  <si>
    <t xml:space="preserve">安全服务专业其他表扬</t>
  </si>
  <si>
    <t xml:space="preserve">2026-02-05 08:59:59</t>
  </si>
  <si>
    <r>
      <rPr>
        <sz val="10"/>
        <rFont val="宋体"/>
        <family val="0"/>
        <charset val="134"/>
      </rPr>
      <t xml:space="preserve">您好，关于您表扬</t>
    </r>
    <r>
      <rPr>
        <sz val="10"/>
        <rFont val="Arial"/>
        <family val="2"/>
      </rPr>
      <t xml:space="preserve">695</t>
    </r>
    <r>
      <rPr>
        <sz val="10"/>
        <rFont val="宋体"/>
        <family val="0"/>
        <charset val="134"/>
      </rPr>
      <t xml:space="preserve">路</t>
    </r>
    <r>
      <rPr>
        <sz val="10"/>
        <rFont val="Arial"/>
        <family val="2"/>
      </rPr>
      <t xml:space="preserve">1631305</t>
    </r>
    <r>
      <rPr>
        <sz val="10"/>
        <rFont val="宋体"/>
        <family val="0"/>
        <charset val="134"/>
      </rPr>
      <t xml:space="preserve">号车，车厢干净卫生派单的办理情况，鸿运承物业管理中心南湖分中心现对您回复如下：</t>
    </r>
  </si>
  <si>
    <r>
      <rPr>
        <sz val="10"/>
        <rFont val="宋体"/>
        <family val="0"/>
        <charset val="134"/>
      </rPr>
      <t xml:space="preserve">我分中心于</t>
    </r>
    <r>
      <rPr>
        <sz val="10"/>
        <rFont val="Arial"/>
        <family val="2"/>
      </rPr>
      <t xml:space="preserve">2026</t>
    </r>
    <r>
      <rPr>
        <sz val="10"/>
        <rFont val="宋体"/>
        <family val="0"/>
        <charset val="134"/>
      </rPr>
      <t xml:space="preserve">年</t>
    </r>
    <r>
      <rPr>
        <sz val="10"/>
        <rFont val="Arial"/>
        <family val="2"/>
      </rPr>
      <t xml:space="preserve">2</t>
    </r>
    <r>
      <rPr>
        <sz val="10"/>
        <rFont val="宋体"/>
        <family val="0"/>
        <charset val="134"/>
      </rPr>
      <t xml:space="preserve">月</t>
    </r>
    <r>
      <rPr>
        <sz val="10"/>
        <rFont val="Arial"/>
        <family val="2"/>
      </rPr>
      <t xml:space="preserve">1</t>
    </r>
    <r>
      <rPr>
        <sz val="10"/>
        <rFont val="宋体"/>
        <family val="0"/>
        <charset val="134"/>
      </rPr>
      <t xml:space="preserve">日上午</t>
    </r>
    <r>
      <rPr>
        <sz val="10"/>
        <rFont val="Arial"/>
        <family val="2"/>
      </rPr>
      <t xml:space="preserve">11</t>
    </r>
    <r>
      <rPr>
        <sz val="10"/>
        <rFont val="宋体"/>
        <family val="0"/>
        <charset val="134"/>
      </rPr>
      <t xml:space="preserve">点</t>
    </r>
    <r>
      <rPr>
        <sz val="10"/>
        <rFont val="Arial"/>
        <family val="2"/>
      </rPr>
      <t xml:space="preserve">32</t>
    </r>
    <r>
      <rPr>
        <sz val="10"/>
        <rFont val="宋体"/>
        <family val="0"/>
        <charset val="134"/>
      </rPr>
      <t xml:space="preserve">分对您进行电话回复。办理人：左强；部门：鸿运承物业管理中心南湖分中心；职务：物管副主任。审核人：郑楠；部门：鸿运承物业管理中心物管行政部；职务：物管员。</t>
    </r>
  </si>
  <si>
    <r>
      <rPr>
        <sz val="10"/>
        <rFont val="宋体"/>
        <family val="0"/>
        <charset val="134"/>
      </rPr>
      <t xml:space="preserve">感谢您对</t>
    </r>
    <r>
      <rPr>
        <sz val="10"/>
        <rFont val="Arial"/>
        <family val="2"/>
      </rPr>
      <t xml:space="preserve">695</t>
    </r>
    <r>
      <rPr>
        <sz val="10"/>
        <rFont val="宋体"/>
        <family val="0"/>
        <charset val="134"/>
      </rPr>
      <t xml:space="preserve">路公交车卫生的认可，</t>
    </r>
    <r>
      <rPr>
        <sz val="10"/>
        <rFont val="Arial"/>
        <family val="2"/>
      </rPr>
      <t xml:space="preserve">695</t>
    </r>
    <r>
      <rPr>
        <sz val="10"/>
        <rFont val="宋体"/>
        <family val="0"/>
        <charset val="134"/>
      </rPr>
      <t xml:space="preserve">路公交车我们在时代庄园场站进行洗车服务，我们将</t>
    </r>
    <r>
      <rPr>
        <sz val="10"/>
        <rFont val="Arial"/>
        <family val="2"/>
      </rPr>
      <t xml:space="preserve">695</t>
    </r>
    <r>
      <rPr>
        <sz val="10"/>
        <rFont val="宋体"/>
        <family val="0"/>
        <charset val="134"/>
      </rPr>
      <t xml:space="preserve">路的刷车保洁员进行口头表扬，同时将保洁员这种工作精神在全分中心范围内进行宣传，我们今后也将以良好的工作作风服务于一线及市民，确保运营车辆卫生干净整洁，体现物业良好的服务意识。</t>
    </r>
  </si>
  <si>
    <r>
      <rPr>
        <sz val="10"/>
        <rFont val="宋体"/>
        <family val="0"/>
        <charset val="134"/>
      </rPr>
      <t xml:space="preserve">您好，关于您表扬</t>
    </r>
    <r>
      <rPr>
        <sz val="10"/>
        <rFont val="Arial"/>
        <family val="2"/>
      </rPr>
      <t xml:space="preserve">695</t>
    </r>
    <r>
      <rPr>
        <sz val="10"/>
        <rFont val="宋体"/>
        <family val="0"/>
        <charset val="134"/>
      </rPr>
      <t xml:space="preserve">路</t>
    </r>
    <r>
      <rPr>
        <sz val="10"/>
        <rFont val="Arial"/>
        <family val="2"/>
      </rPr>
      <t xml:space="preserve">1631305</t>
    </r>
    <r>
      <rPr>
        <sz val="10"/>
        <rFont val="宋体"/>
        <family val="0"/>
        <charset val="134"/>
      </rPr>
      <t xml:space="preserve">号车，车厢干净卫生派单的办理情况，鸿运承物业管理中心南湖分中心现对您回复如下：感谢您对</t>
    </r>
    <r>
      <rPr>
        <sz val="10"/>
        <rFont val="Arial"/>
        <family val="2"/>
      </rPr>
      <t xml:space="preserve">695</t>
    </r>
    <r>
      <rPr>
        <sz val="10"/>
        <rFont val="宋体"/>
        <family val="0"/>
        <charset val="134"/>
      </rPr>
      <t xml:space="preserve">路公交车卫生的认可，</t>
    </r>
    <r>
      <rPr>
        <sz val="10"/>
        <rFont val="Arial"/>
        <family val="2"/>
      </rPr>
      <t xml:space="preserve">695</t>
    </r>
    <r>
      <rPr>
        <sz val="10"/>
        <rFont val="宋体"/>
        <family val="0"/>
        <charset val="134"/>
      </rPr>
      <t xml:space="preserve">路公交车我们在时代庄园场站进行洗车服务，我们将</t>
    </r>
    <r>
      <rPr>
        <sz val="10"/>
        <rFont val="Arial"/>
        <family val="2"/>
      </rPr>
      <t xml:space="preserve">695</t>
    </r>
    <r>
      <rPr>
        <sz val="10"/>
        <rFont val="宋体"/>
        <family val="0"/>
        <charset val="134"/>
      </rPr>
      <t xml:space="preserve">路的刷车保洁员进行口头表扬，同时将保洁员这种工作精神在全分中心范围内进行宣传，我们今后也将以良好的工作作风服务于一线及市民，确保运营车辆卫生干净整洁，体现物业良好的服务意识。我们定期召开车辆保洁专题会议，开展车辆卫生专项检查，日常工作中我们加大巡检力度，强化制度建设，不断提高管理水平。我分中心于</t>
    </r>
    <r>
      <rPr>
        <sz val="10"/>
        <rFont val="Arial"/>
        <family val="2"/>
      </rPr>
      <t xml:space="preserve">2026</t>
    </r>
    <r>
      <rPr>
        <sz val="10"/>
        <rFont val="宋体"/>
        <family val="0"/>
        <charset val="134"/>
      </rPr>
      <t xml:space="preserve">年</t>
    </r>
    <r>
      <rPr>
        <sz val="10"/>
        <rFont val="Arial"/>
        <family val="2"/>
      </rPr>
      <t xml:space="preserve">2</t>
    </r>
    <r>
      <rPr>
        <sz val="10"/>
        <rFont val="宋体"/>
        <family val="0"/>
        <charset val="134"/>
      </rPr>
      <t xml:space="preserve">月</t>
    </r>
    <r>
      <rPr>
        <sz val="10"/>
        <rFont val="Arial"/>
        <family val="2"/>
      </rPr>
      <t xml:space="preserve">1</t>
    </r>
    <r>
      <rPr>
        <sz val="10"/>
        <rFont val="宋体"/>
        <family val="0"/>
        <charset val="134"/>
      </rPr>
      <t xml:space="preserve">日上午</t>
    </r>
    <r>
      <rPr>
        <sz val="10"/>
        <rFont val="Arial"/>
        <family val="2"/>
      </rPr>
      <t xml:space="preserve">11</t>
    </r>
    <r>
      <rPr>
        <sz val="10"/>
        <rFont val="宋体"/>
        <family val="0"/>
        <charset val="134"/>
      </rPr>
      <t xml:space="preserve">点</t>
    </r>
    <r>
      <rPr>
        <sz val="10"/>
        <rFont val="Arial"/>
        <family val="2"/>
      </rPr>
      <t xml:space="preserve">32</t>
    </r>
    <r>
      <rPr>
        <sz val="10"/>
        <rFont val="宋体"/>
        <family val="0"/>
        <charset val="134"/>
      </rPr>
      <t xml:space="preserve">分对您进行电话回复。我们场站班组长再次与本条线路的保洁人员进行了沟通，要把好的经验和方法保持下去，日常的清洁与维护至关重要，日常工作中仍需要加强出场车辆卫生需符合清洁标准。欢迎您随时对我们的工作进行监督，我们将继续努力，为您提供一个舒适、整洁的乘车及出行环境，感谢您对我们工作的认可。</t>
    </r>
  </si>
  <si>
    <t xml:space="preserve">2026-01-31 12:51:33</t>
  </si>
  <si>
    <r>
      <rPr>
        <sz val="10"/>
        <rFont val="宋体"/>
        <family val="0"/>
        <charset val="134"/>
      </rPr>
      <t xml:space="preserve">热线</t>
    </r>
    <r>
      <rPr>
        <sz val="10"/>
        <rFont val="Arial"/>
        <family val="2"/>
      </rPr>
      <t xml:space="preserve">-260130-005502</t>
    </r>
    <r>
      <rPr>
        <sz val="10"/>
        <rFont val="宋体"/>
        <family val="0"/>
        <charset val="134"/>
      </rPr>
      <t xml:space="preserve">（</t>
    </r>
    <r>
      <rPr>
        <sz val="10"/>
        <rFont val="Arial"/>
        <family val="2"/>
      </rPr>
      <t xml:space="preserve">2</t>
    </r>
    <r>
      <rPr>
        <sz val="10"/>
        <rFont val="宋体"/>
        <family val="0"/>
        <charset val="134"/>
      </rPr>
      <t xml:space="preserve">个附件）</t>
    </r>
  </si>
  <si>
    <t xml:space="preserve">2026-01-31 15:06:01</t>
  </si>
  <si>
    <t xml:space="preserve">2026-01-31 15:10:44</t>
  </si>
  <si>
    <t xml:space="preserve">2026-01-31 15:16:56</t>
  </si>
  <si>
    <r>
      <rPr>
        <sz val="10"/>
        <rFont val="宋体"/>
        <family val="0"/>
        <charset val="134"/>
      </rPr>
      <t xml:space="preserve">手机</t>
    </r>
    <r>
      <rPr>
        <sz val="10"/>
        <rFont val="Arial"/>
        <family val="2"/>
      </rPr>
      <t xml:space="preserve">,13661061657;</t>
    </r>
  </si>
  <si>
    <r>
      <rPr>
        <sz val="10"/>
        <rFont val="宋体"/>
        <family val="0"/>
        <charset val="134"/>
      </rPr>
      <t xml:space="preserve">市民反映，快速公交</t>
    </r>
    <r>
      <rPr>
        <sz val="10"/>
        <rFont val="Arial"/>
        <family val="2"/>
      </rPr>
      <t xml:space="preserve">2</t>
    </r>
    <r>
      <rPr>
        <sz val="10"/>
        <rFont val="宋体"/>
        <family val="0"/>
        <charset val="134"/>
      </rPr>
      <t xml:space="preserve">号线朝阳区朝阳路与定福庄东街处的定福庄公交站没有垃圾箱了，这趟公交的管理人员说是就是不配垃圾箱，可以扔地下，自己不认可，而且站点的保洁人员清理的垃圾也没地方放了，来电反映公交站不配垃圾箱不合理问题。工单流转：朝阳区分中心退回：</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30</t>
    </r>
    <r>
      <rPr>
        <sz val="10"/>
        <rFont val="宋体"/>
        <family val="0"/>
        <charset val="134"/>
      </rPr>
      <t xml:space="preserve">日</t>
    </r>
    <r>
      <rPr>
        <sz val="10"/>
        <rFont val="Arial"/>
        <family val="2"/>
      </rPr>
      <t xml:space="preserve">14</t>
    </r>
    <r>
      <rPr>
        <sz val="10"/>
        <rFont val="宋体"/>
        <family val="0"/>
        <charset val="134"/>
      </rPr>
      <t xml:space="preserve">点</t>
    </r>
    <r>
      <rPr>
        <sz val="10"/>
        <rFont val="Arial"/>
        <family val="2"/>
      </rPr>
      <t xml:space="preserve">55</t>
    </r>
    <r>
      <rPr>
        <sz val="10"/>
        <rFont val="宋体"/>
        <family val="0"/>
        <charset val="134"/>
      </rPr>
      <t xml:space="preserve">分，朝阳环境卫生服务中心第四清洁车辆场，接诉即办工作人员，张燕红，关于来电公交站不配垃圾箱不合理问题。经与市民王先生（电话</t>
    </r>
    <r>
      <rPr>
        <sz val="10"/>
        <rFont val="Arial"/>
        <family val="2"/>
      </rPr>
      <t xml:space="preserve">13661061657)</t>
    </r>
    <r>
      <rPr>
        <sz val="10"/>
        <rFont val="宋体"/>
        <family val="0"/>
        <charset val="134"/>
      </rPr>
      <t xml:space="preserve">联系，市民电话中表示自己乘坐朝阳路快速公交</t>
    </r>
    <r>
      <rPr>
        <sz val="10"/>
        <rFont val="Arial"/>
        <family val="2"/>
      </rPr>
      <t xml:space="preserve">2</t>
    </r>
    <r>
      <rPr>
        <sz val="10"/>
        <rFont val="宋体"/>
        <family val="0"/>
        <charset val="134"/>
      </rPr>
      <t xml:space="preserve">号线到定福庄站时，扫码入站后在该封闭站台内未发现有垃圾桶，自己咨询扫码入口处公交站管理人员站台内为什么没有垃圾桶，该公交站管理人员表示不配垃圾桶，可以将垃圾扔在地上，自己认为不合理，故来电反映核实公交站不配垃圾箱不合理问题。根据市民反映的问题，经核实市民描述为定福庄快速公交封闭站台，该封闭站台属北京公共交通控股（集团）有限公司管负责管理，关于上述定福庄快速公交</t>
    </r>
    <r>
      <rPr>
        <sz val="10"/>
        <rFont val="Arial"/>
        <family val="2"/>
      </rPr>
      <t xml:space="preserve">2</t>
    </r>
    <r>
      <rPr>
        <sz val="10"/>
        <rFont val="宋体"/>
        <family val="0"/>
        <charset val="134"/>
      </rPr>
      <t xml:space="preserve">号线封闭站台日常保洁均属北京公共交通控股（集团）有限公司负责管理，关于市民反映的问题，烦请市中心转派北京公共交通控股（集团）有限公司办理，故申请退回，请指挥中心转派，谢谢。</t>
    </r>
  </si>
  <si>
    <t xml:space="preserve">2026-02-07 23:59:59</t>
  </si>
  <si>
    <r>
      <rPr>
        <sz val="10"/>
        <rFont val="宋体"/>
        <family val="0"/>
        <charset val="134"/>
      </rPr>
      <t xml:space="preserve">分中心已经于</t>
    </r>
    <r>
      <rPr>
        <sz val="10"/>
        <rFont val="Arial"/>
        <family val="2"/>
      </rPr>
      <t xml:space="preserve">2026</t>
    </r>
    <r>
      <rPr>
        <sz val="10"/>
        <rFont val="宋体"/>
        <family val="0"/>
        <charset val="134"/>
      </rPr>
      <t xml:space="preserve">年</t>
    </r>
    <r>
      <rPr>
        <sz val="10"/>
        <rFont val="Arial"/>
        <family val="2"/>
      </rPr>
      <t xml:space="preserve">2</t>
    </r>
    <r>
      <rPr>
        <sz val="10"/>
        <rFont val="宋体"/>
        <family val="0"/>
        <charset val="134"/>
      </rPr>
      <t xml:space="preserve">月</t>
    </r>
    <r>
      <rPr>
        <sz val="10"/>
        <rFont val="Arial"/>
        <family val="2"/>
      </rPr>
      <t xml:space="preserve">2</t>
    </r>
    <r>
      <rPr>
        <sz val="10"/>
        <rFont val="宋体"/>
        <family val="0"/>
        <charset val="134"/>
      </rPr>
      <t xml:space="preserve">日，将处理结果告知了市民，办理人：王铁鑫，部门</t>
    </r>
    <r>
      <rPr>
        <sz val="10"/>
        <rFont val="Arial"/>
        <family val="2"/>
      </rPr>
      <t xml:space="preserve">:</t>
    </r>
    <r>
      <rPr>
        <sz val="10"/>
        <rFont val="宋体"/>
        <family val="0"/>
        <charset val="134"/>
      </rPr>
      <t xml:space="preserve">四惠分中心，职务：物管科员。审核人：侯旭，物业管理中心机关，物管行政部，科员。</t>
    </r>
    <r>
      <rPr>
        <sz val="10"/>
        <rFont val="Arial"/>
        <family val="2"/>
      </rPr>
      <t xml:space="preserve">
</t>
    </r>
  </si>
  <si>
    <t xml:space="preserve">市民描述的定福庄公交站，目前确实没有垃圾箱，是由于该站旁边就有市政垃圾桶，为整合资源不造成浪费，不再增设垃圾桶，我们物业人员，每天沿途打扫站台卫生。给市民带来不便，深表歉意！</t>
  </si>
  <si>
    <r>
      <rPr>
        <sz val="10"/>
        <rFont val="宋体"/>
        <family val="0"/>
        <charset val="134"/>
      </rPr>
      <t xml:space="preserve">接到此投诉，我们非常重视，并立即核实。市民描述的定福庄公交站，目前确实没有垃圾箱，是由于该站旁边就有市政垃圾桶，为整合资源不造成浪费，不再增设垃圾桶，我们物业人员，每天沿途打扫站台卫生。给市民带来不便，深表歉意！分中心已经于</t>
    </r>
    <r>
      <rPr>
        <sz val="10"/>
        <rFont val="Arial"/>
        <family val="2"/>
      </rPr>
      <t xml:space="preserve">2026</t>
    </r>
    <r>
      <rPr>
        <sz val="10"/>
        <rFont val="宋体"/>
        <family val="0"/>
        <charset val="134"/>
      </rPr>
      <t xml:space="preserve">年</t>
    </r>
    <r>
      <rPr>
        <sz val="10"/>
        <rFont val="Arial"/>
        <family val="2"/>
      </rPr>
      <t xml:space="preserve">2</t>
    </r>
    <r>
      <rPr>
        <sz val="10"/>
        <rFont val="宋体"/>
        <family val="0"/>
        <charset val="134"/>
      </rPr>
      <t xml:space="preserve">月</t>
    </r>
    <r>
      <rPr>
        <sz val="10"/>
        <rFont val="Arial"/>
        <family val="2"/>
      </rPr>
      <t xml:space="preserve">2</t>
    </r>
    <r>
      <rPr>
        <sz val="10"/>
        <rFont val="宋体"/>
        <family val="0"/>
        <charset val="134"/>
      </rPr>
      <t xml:space="preserve">日，将处理结果告知了市民，办理人：王铁鑫，部门</t>
    </r>
    <r>
      <rPr>
        <sz val="10"/>
        <rFont val="Arial"/>
        <family val="2"/>
      </rPr>
      <t xml:space="preserve">:</t>
    </r>
    <r>
      <rPr>
        <sz val="10"/>
        <rFont val="宋体"/>
        <family val="0"/>
        <charset val="134"/>
      </rPr>
      <t xml:space="preserve">四惠分中心，职务：物管科员。审核人：侯旭，物业管理中心机关，物管行政部，科员。</t>
    </r>
  </si>
  <si>
    <t xml:space="preserve">2026-01-30 08:48:10</t>
  </si>
  <si>
    <t xml:space="preserve">站务设施设置
（设置垃圾箱）</t>
  </si>
  <si>
    <r>
      <rPr>
        <sz val="10"/>
        <rFont val="宋体"/>
        <family val="0"/>
        <charset val="134"/>
      </rPr>
      <t xml:space="preserve">热线</t>
    </r>
    <r>
      <rPr>
        <sz val="10"/>
        <rFont val="Arial"/>
        <family val="2"/>
      </rPr>
      <t xml:space="preserve">-260201-024922</t>
    </r>
    <r>
      <rPr>
        <sz val="10"/>
        <rFont val="宋体"/>
        <family val="0"/>
        <charset val="134"/>
      </rPr>
      <t xml:space="preserve">（</t>
    </r>
    <r>
      <rPr>
        <sz val="10"/>
        <rFont val="Arial"/>
        <family val="2"/>
      </rPr>
      <t xml:space="preserve">3</t>
    </r>
    <r>
      <rPr>
        <sz val="10"/>
        <rFont val="宋体"/>
        <family val="0"/>
        <charset val="134"/>
      </rPr>
      <t xml:space="preserve">个附件）</t>
    </r>
  </si>
  <si>
    <t xml:space="preserve">2026-02-01 13:50:36</t>
  </si>
  <si>
    <t xml:space="preserve">2026-02-01 14:06:36</t>
  </si>
  <si>
    <t xml:space="preserve">2026-02-01 14:11:58</t>
  </si>
  <si>
    <t xml:space="preserve">周捷先生</t>
  </si>
  <si>
    <r>
      <rPr>
        <sz val="10"/>
        <rFont val="宋体"/>
        <family val="0"/>
        <charset val="134"/>
      </rPr>
      <t xml:space="preserve">手机</t>
    </r>
    <r>
      <rPr>
        <sz val="10"/>
        <rFont val="Arial"/>
        <family val="2"/>
      </rPr>
      <t xml:space="preserve">,13381386251;</t>
    </r>
  </si>
  <si>
    <r>
      <rPr>
        <sz val="10"/>
        <rFont val="宋体"/>
        <family val="0"/>
        <charset val="134"/>
      </rPr>
      <t xml:space="preserve">市民反映，位于西城区广安门内街道广安胡同北口</t>
    </r>
    <r>
      <rPr>
        <sz val="10"/>
        <rFont val="Arial"/>
        <family val="2"/>
      </rPr>
      <t xml:space="preserve">44</t>
    </r>
    <r>
      <rPr>
        <sz val="10"/>
        <rFont val="宋体"/>
        <family val="0"/>
      </rPr>
      <t xml:space="preserve">路外环公交场站卫生环境差，保洁工作不到位，卫生状况不合格，影响周边环境。市民表示该场站属于公交集团管理，并希望相关部门能够重视并改善卫生问题。来电反映公交场站卫生环境差。</t>
    </r>
  </si>
  <si>
    <t xml:space="preserve">2026-02-08 23:59:59</t>
  </si>
  <si>
    <t xml:space="preserve">2026-02-06 08:59:59</t>
  </si>
  <si>
    <t xml:space="preserve">接到此投诉，我们立即核实情况。</t>
  </si>
  <si>
    <r>
      <rPr>
        <sz val="10"/>
        <rFont val="宋体"/>
        <family val="0"/>
        <charset val="134"/>
      </rPr>
      <t xml:space="preserve">分中心已经于</t>
    </r>
    <r>
      <rPr>
        <sz val="10"/>
        <rFont val="Arial"/>
        <family val="2"/>
      </rPr>
      <t xml:space="preserve">2026</t>
    </r>
    <r>
      <rPr>
        <sz val="10"/>
        <rFont val="宋体"/>
        <family val="0"/>
        <charset val="134"/>
      </rPr>
      <t xml:space="preserve">年</t>
    </r>
    <r>
      <rPr>
        <sz val="10"/>
        <rFont val="Arial"/>
        <family val="2"/>
      </rPr>
      <t xml:space="preserve">2</t>
    </r>
    <r>
      <rPr>
        <sz val="10"/>
        <rFont val="宋体"/>
        <family val="0"/>
        <charset val="134"/>
      </rPr>
      <t xml:space="preserve">月</t>
    </r>
    <r>
      <rPr>
        <sz val="10"/>
        <rFont val="Arial"/>
        <family val="2"/>
      </rPr>
      <t xml:space="preserve">2</t>
    </r>
    <r>
      <rPr>
        <sz val="10"/>
        <rFont val="宋体"/>
        <family val="0"/>
        <charset val="134"/>
      </rPr>
      <t xml:space="preserve">日，将处理结果告知了市民，办理人：王波，部门：大观园分中心，职务：物管副主任。审核人：侯旭，物业管理中心机关，物管行政部，科员。</t>
    </r>
  </si>
  <si>
    <t xml:space="preserve">经核实并实地勘察，发现该场站环境卫生达标，并没有市民描述情况，但是我们依然虚心接受市民提出的宝贵意见，加强管理与培训，保持该场站环境卫生符合标准。</t>
  </si>
  <si>
    <r>
      <rPr>
        <sz val="10"/>
        <rFont val="宋体"/>
        <family val="0"/>
        <charset val="134"/>
      </rPr>
      <t xml:space="preserve">接到此投诉，我们立即核实情况。经核实并实地勘察，发现该场站环境卫生达标，并没有市民描述情况，但是我们依然虚心接受市民提出的宝贵意见，加强管理与培训，保持该场站环境卫生符合标准。分中心已经于</t>
    </r>
    <r>
      <rPr>
        <sz val="10"/>
        <rFont val="Arial"/>
        <family val="2"/>
      </rPr>
      <t xml:space="preserve">2026</t>
    </r>
    <r>
      <rPr>
        <sz val="10"/>
        <rFont val="宋体"/>
        <family val="0"/>
        <charset val="134"/>
      </rPr>
      <t xml:space="preserve">年</t>
    </r>
    <r>
      <rPr>
        <sz val="10"/>
        <rFont val="Arial"/>
        <family val="2"/>
      </rPr>
      <t xml:space="preserve">2</t>
    </r>
    <r>
      <rPr>
        <sz val="10"/>
        <rFont val="宋体"/>
        <family val="0"/>
        <charset val="134"/>
      </rPr>
      <t xml:space="preserve">月</t>
    </r>
    <r>
      <rPr>
        <sz val="10"/>
        <rFont val="Arial"/>
        <family val="2"/>
      </rPr>
      <t xml:space="preserve">2</t>
    </r>
    <r>
      <rPr>
        <sz val="10"/>
        <rFont val="宋体"/>
        <family val="0"/>
        <charset val="134"/>
      </rPr>
      <t xml:space="preserve">日，将处理结果告知了市民，办理人：王波，部门：大观园分中心，职务：物管副主任。审核人：侯旭，物业管理中心机关，物管行政部，科员。</t>
    </r>
  </si>
  <si>
    <t xml:space="preserve">2026-02-01 13:47:15</t>
  </si>
  <si>
    <t xml:space="preserve">环境脏乱</t>
  </si>
  <si>
    <r>
      <rPr>
        <sz val="11"/>
        <color rgb="FF000000"/>
        <rFont val="宋体"/>
        <family val="0"/>
        <charset val="134"/>
      </rPr>
      <t xml:space="preserve">场站（站台）卫生问题
</t>
    </r>
    <r>
      <rPr>
        <sz val="11"/>
        <color rgb="FF000000"/>
        <rFont val="宋体"/>
        <family val="0"/>
      </rPr>
      <t xml:space="preserve">(</t>
    </r>
    <r>
      <rPr>
        <sz val="11"/>
        <color rgb="FF000000"/>
        <rFont val="宋体"/>
        <family val="0"/>
        <charset val="134"/>
      </rPr>
      <t xml:space="preserve">场站卫生差</t>
    </r>
    <r>
      <rPr>
        <sz val="11"/>
        <color rgb="FF000000"/>
        <rFont val="宋体"/>
        <family val="0"/>
      </rPr>
      <t xml:space="preserve">)</t>
    </r>
    <r>
      <rPr>
        <sz val="11"/>
        <color rgb="FF000000"/>
        <rFont val="宋体"/>
        <family val="0"/>
        <charset val="134"/>
      </rPr>
      <t xml:space="preserve">多渠道</t>
    </r>
  </si>
  <si>
    <r>
      <rPr>
        <sz val="11"/>
        <color rgb="FF000000"/>
        <rFont val="宋体"/>
        <family val="0"/>
        <charset val="134"/>
      </rPr>
      <t xml:space="preserve">多渠道同人同诉：</t>
    </r>
    <r>
      <rPr>
        <sz val="11"/>
        <color rgb="FF000000"/>
        <rFont val="宋体"/>
        <family val="0"/>
      </rPr>
      <t xml:space="preserve">GJ-PHONE-20260201-1071</t>
    </r>
    <r>
      <rPr>
        <sz val="11"/>
        <color rgb="FF000000"/>
        <rFont val="宋体"/>
        <family val="0"/>
        <charset val="134"/>
      </rPr>
      <t xml:space="preserve">、热线</t>
    </r>
    <r>
      <rPr>
        <sz val="11"/>
        <color rgb="FF000000"/>
        <rFont val="宋体"/>
        <family val="0"/>
      </rPr>
      <t xml:space="preserve">-260201-024922</t>
    </r>
    <r>
      <rPr>
        <sz val="11"/>
        <color rgb="FF000000"/>
        <rFont val="宋体"/>
        <family val="0"/>
        <charset val="134"/>
      </rPr>
      <t xml:space="preserve">、</t>
    </r>
    <r>
      <rPr>
        <sz val="11"/>
        <color rgb="FF000000"/>
        <rFont val="宋体"/>
        <family val="0"/>
      </rPr>
      <t xml:space="preserve">GJ-PHONE-20260201-1116</t>
    </r>
  </si>
  <si>
    <t xml:space="preserve">恶意投诉（周捷）</t>
  </si>
  <si>
    <r>
      <rPr>
        <sz val="10"/>
        <rFont val="宋体"/>
        <family val="0"/>
        <charset val="134"/>
      </rPr>
      <t xml:space="preserve">网络</t>
    </r>
    <r>
      <rPr>
        <sz val="10"/>
        <rFont val="Arial"/>
        <family val="2"/>
      </rPr>
      <t xml:space="preserve">-260202-010018-2</t>
    </r>
    <r>
      <rPr>
        <sz val="10"/>
        <rFont val="宋体"/>
        <family val="0"/>
      </rPr>
      <t xml:space="preserve">（</t>
    </r>
    <r>
      <rPr>
        <sz val="10"/>
        <rFont val="Arial"/>
        <family val="2"/>
      </rPr>
      <t xml:space="preserve">1</t>
    </r>
    <r>
      <rPr>
        <sz val="10"/>
        <rFont val="宋体"/>
        <family val="0"/>
      </rPr>
      <t xml:space="preserve">个附件）</t>
    </r>
  </si>
  <si>
    <t xml:space="preserve">2026-02-02 09:32:41</t>
  </si>
  <si>
    <t xml:space="preserve">2026-02-02 09:56:01</t>
  </si>
  <si>
    <t xml:space="preserve">2026-02-02 10:19:06</t>
  </si>
  <si>
    <r>
      <rPr>
        <sz val="10"/>
        <rFont val="宋体"/>
        <family val="0"/>
        <charset val="134"/>
      </rPr>
      <t xml:space="preserve">工单来源：微信服务号，此工单内容为网民留言时填写的标题及原文。 </t>
    </r>
    <r>
      <rPr>
        <sz val="10"/>
        <rFont val="Arial"/>
        <family val="2"/>
      </rPr>
      <t xml:space="preserve">============================= </t>
    </r>
    <r>
      <rPr>
        <sz val="10"/>
        <rFont val="宋体"/>
        <family val="0"/>
        <charset val="134"/>
      </rPr>
      <t xml:space="preserve">留言标题：公交留言原文：今天早上坐一辆</t>
    </r>
    <r>
      <rPr>
        <sz val="10"/>
        <rFont val="Arial"/>
        <family val="2"/>
      </rPr>
      <t xml:space="preserve">305</t>
    </r>
    <r>
      <rPr>
        <sz val="10"/>
        <rFont val="宋体"/>
        <family val="0"/>
        <charset val="134"/>
      </rPr>
      <t xml:space="preserve">比较脏！</t>
    </r>
    <r>
      <rPr>
        <sz val="10"/>
        <rFont val="Arial"/>
        <family val="2"/>
      </rPr>
      <t xml:space="preserve">4634511</t>
    </r>
    <r>
      <rPr>
        <sz val="10"/>
        <rFont val="宋体"/>
        <family val="0"/>
        <charset val="134"/>
      </rPr>
      <t xml:space="preserve">市民填写的详细地址为：区、街道：海淀区北太平庄街道详细地址：中原宾馆   客四物业</t>
    </r>
  </si>
  <si>
    <t xml:space="preserve">2026-02-09 23:59:59</t>
  </si>
  <si>
    <t xml:space="preserve">2026-02-07 08:59:59</t>
  </si>
  <si>
    <r>
      <rPr>
        <sz val="10"/>
        <rFont val="宋体"/>
        <family val="0"/>
        <charset val="134"/>
      </rPr>
      <t xml:space="preserve">我分中心已于</t>
    </r>
    <r>
      <rPr>
        <sz val="10"/>
        <rFont val="Arial"/>
        <family val="2"/>
      </rPr>
      <t xml:space="preserve">2026</t>
    </r>
    <r>
      <rPr>
        <sz val="10"/>
        <rFont val="宋体"/>
        <family val="0"/>
        <charset val="134"/>
      </rPr>
      <t xml:space="preserve">年</t>
    </r>
    <r>
      <rPr>
        <sz val="10"/>
        <rFont val="Arial"/>
        <family val="2"/>
      </rPr>
      <t xml:space="preserve">2</t>
    </r>
    <r>
      <rPr>
        <sz val="10"/>
        <rFont val="宋体"/>
        <family val="0"/>
        <charset val="134"/>
      </rPr>
      <t xml:space="preserve">月</t>
    </r>
    <r>
      <rPr>
        <sz val="10"/>
        <rFont val="Arial"/>
        <family val="2"/>
      </rPr>
      <t xml:space="preserve">2</t>
    </r>
    <r>
      <rPr>
        <sz val="10"/>
        <rFont val="宋体"/>
        <family val="0"/>
        <charset val="134"/>
      </rPr>
      <t xml:space="preserve">日上午</t>
    </r>
    <r>
      <rPr>
        <sz val="10"/>
        <rFont val="Arial"/>
        <family val="2"/>
      </rPr>
      <t xml:space="preserve">11</t>
    </r>
    <r>
      <rPr>
        <sz val="10"/>
        <rFont val="宋体"/>
        <family val="0"/>
        <charset val="134"/>
      </rPr>
      <t xml:space="preserve">点</t>
    </r>
    <r>
      <rPr>
        <sz val="10"/>
        <rFont val="Arial"/>
        <family val="2"/>
      </rPr>
      <t xml:space="preserve">30</t>
    </r>
    <r>
      <rPr>
        <sz val="10"/>
        <rFont val="宋体"/>
        <family val="0"/>
        <charset val="134"/>
      </rPr>
      <t xml:space="preserve">分对您进行电话回复。办理人：于德海；部门：鸿运承物业管理中心西苑分中心；职务；物管副主任。审核人：郑楠；部门：鸿运承物业管理中心物管行政部；职务：物管员。</t>
    </r>
  </si>
  <si>
    <r>
      <rPr>
        <sz val="10"/>
        <rFont val="宋体"/>
        <family val="0"/>
        <charset val="134"/>
      </rPr>
      <t xml:space="preserve">张老师您好，</t>
    </r>
    <r>
      <rPr>
        <sz val="10"/>
        <rFont val="Arial"/>
        <family val="2"/>
      </rPr>
      <t xml:space="preserve">305</t>
    </r>
    <r>
      <rPr>
        <sz val="10"/>
        <rFont val="宋体"/>
        <family val="0"/>
        <charset val="134"/>
      </rPr>
      <t xml:space="preserve">路公交车我们在安河桥北场站进行洗车服务工作，您所述</t>
    </r>
    <r>
      <rPr>
        <sz val="10"/>
        <rFont val="Arial"/>
        <family val="2"/>
      </rPr>
      <t xml:space="preserve">4634511</t>
    </r>
    <r>
      <rPr>
        <sz val="10"/>
        <rFont val="宋体"/>
        <family val="0"/>
        <charset val="134"/>
      </rPr>
      <t xml:space="preserve">号车，车辆运营中车内比较脏（食品包装纸）的问题，我们非常重视您的反馈，您提供的问题照片我们已收到，由于我们的工作没有做好，</t>
    </r>
    <r>
      <rPr>
        <sz val="10"/>
        <rFont val="Arial"/>
        <family val="2"/>
      </rPr>
      <t xml:space="preserve">305</t>
    </r>
    <r>
      <rPr>
        <sz val="10"/>
        <rFont val="宋体"/>
        <family val="0"/>
        <charset val="134"/>
      </rPr>
      <t xml:space="preserve">路给您带来不好的乘车体验，实在是抱歉，张老师。该车辆回到安河桥北场站后，在日常工作时段内，我们的保洁员已对车内地板卫生进行了全面的清理，您反馈的问题我们已整改完毕。同时我们要求保洁员对</t>
    </r>
    <r>
      <rPr>
        <sz val="10"/>
        <rFont val="Arial"/>
        <family val="2"/>
      </rPr>
      <t xml:space="preserve">305</t>
    </r>
    <r>
      <rPr>
        <sz val="10"/>
        <rFont val="宋体"/>
        <family val="0"/>
        <charset val="134"/>
      </rPr>
      <t xml:space="preserve">路所有运营车辆的卫生再次进行细化清理。我们对于运营车辆车内卫生的清洁工作是一直在做的，也从未停止，已经形成了长效的清洁机制，但有时候卫生清洁工作我们做的还有不尽人意之处，您多多谅解。</t>
    </r>
  </si>
  <si>
    <r>
      <rPr>
        <sz val="10"/>
        <rFont val="宋体"/>
        <family val="0"/>
        <charset val="134"/>
      </rPr>
      <t xml:space="preserve">我们分中心及场站班组长再次与</t>
    </r>
    <r>
      <rPr>
        <sz val="10"/>
        <rFont val="Arial"/>
        <family val="2"/>
      </rPr>
      <t xml:space="preserve">305</t>
    </r>
    <r>
      <rPr>
        <sz val="10"/>
        <rFont val="宋体"/>
        <family val="0"/>
        <charset val="134"/>
      </rPr>
      <t xml:space="preserve">路的保洁人员进行了沟通，日常工作中我们要把清洁质量做的更加细致，同时加强保洁员清洁技能的培训，熟练掌握清洁方法，确保给您带来一个干净、整洁的出行环境。</t>
    </r>
  </si>
  <si>
    <r>
      <rPr>
        <sz val="10"/>
        <rFont val="宋体"/>
        <family val="0"/>
        <charset val="134"/>
      </rPr>
      <t xml:space="preserve">您好，关于您反映问题的办理情况，鸿运承物业管理中心西苑分中心现对您回复如下：张老师您好，</t>
    </r>
    <r>
      <rPr>
        <sz val="10"/>
        <rFont val="Arial"/>
        <family val="2"/>
      </rPr>
      <t xml:space="preserve">305</t>
    </r>
    <r>
      <rPr>
        <sz val="10"/>
        <rFont val="宋体"/>
        <family val="0"/>
        <charset val="134"/>
      </rPr>
      <t xml:space="preserve">路公交车我们在安河桥北场站进行洗车服务工作，您所述</t>
    </r>
    <r>
      <rPr>
        <sz val="10"/>
        <rFont val="Arial"/>
        <family val="2"/>
      </rPr>
      <t xml:space="preserve">4634511</t>
    </r>
    <r>
      <rPr>
        <sz val="10"/>
        <rFont val="宋体"/>
        <family val="0"/>
        <charset val="134"/>
      </rPr>
      <t xml:space="preserve">号车，车辆运营中车内比较脏（食品包装纸）的问题，我们非常重视您的反馈，您提供的问题照片我们已收到，由于我们的工作没有做好，</t>
    </r>
    <r>
      <rPr>
        <sz val="10"/>
        <rFont val="Arial"/>
        <family val="2"/>
      </rPr>
      <t xml:space="preserve">305</t>
    </r>
    <r>
      <rPr>
        <sz val="10"/>
        <rFont val="宋体"/>
        <family val="0"/>
        <charset val="134"/>
      </rPr>
      <t xml:space="preserve">路给您带来不好的乘车体验，实在是抱歉，张老师。该车辆回到安河桥北场站后，在日常工作时段内，我们的保洁员已对车内地板卫生进行了全面的清理，您反馈的问题我们已整改完毕。同时我们要求保洁员对</t>
    </r>
    <r>
      <rPr>
        <sz val="10"/>
        <rFont val="Arial"/>
        <family val="2"/>
      </rPr>
      <t xml:space="preserve">305</t>
    </r>
    <r>
      <rPr>
        <sz val="10"/>
        <rFont val="宋体"/>
        <family val="0"/>
        <charset val="134"/>
      </rPr>
      <t xml:space="preserve">路所有运营车辆的卫生再次进行细化清理。我们对于运营车辆车内卫生的清洁工作是一直在做的，也从未停止，已经形成了长效的清洁机制，但有时候卫生清洁工作我们做的还有不尽人意之处，您多多谅解。我们定期会召开车辆保洁专题会议，开展车辆卫生专项检查，日常工作中我们加大巡检力度，强化制度建设，不断提高管理水平。我分中心已于</t>
    </r>
    <r>
      <rPr>
        <sz val="10"/>
        <rFont val="Arial"/>
        <family val="2"/>
      </rPr>
      <t xml:space="preserve">2026</t>
    </r>
    <r>
      <rPr>
        <sz val="10"/>
        <rFont val="宋体"/>
        <family val="0"/>
        <charset val="134"/>
      </rPr>
      <t xml:space="preserve">年</t>
    </r>
    <r>
      <rPr>
        <sz val="10"/>
        <rFont val="Arial"/>
        <family val="2"/>
      </rPr>
      <t xml:space="preserve">2</t>
    </r>
    <r>
      <rPr>
        <sz val="10"/>
        <rFont val="宋体"/>
        <family val="0"/>
        <charset val="134"/>
      </rPr>
      <t xml:space="preserve">月</t>
    </r>
    <r>
      <rPr>
        <sz val="10"/>
        <rFont val="Arial"/>
        <family val="2"/>
      </rPr>
      <t xml:space="preserve">2</t>
    </r>
    <r>
      <rPr>
        <sz val="10"/>
        <rFont val="宋体"/>
        <family val="0"/>
        <charset val="134"/>
      </rPr>
      <t xml:space="preserve">日上午</t>
    </r>
    <r>
      <rPr>
        <sz val="10"/>
        <rFont val="Arial"/>
        <family val="2"/>
      </rPr>
      <t xml:space="preserve">11</t>
    </r>
    <r>
      <rPr>
        <sz val="10"/>
        <rFont val="宋体"/>
        <family val="0"/>
        <charset val="134"/>
      </rPr>
      <t xml:space="preserve">点</t>
    </r>
    <r>
      <rPr>
        <sz val="10"/>
        <rFont val="Arial"/>
        <family val="2"/>
      </rPr>
      <t xml:space="preserve">30</t>
    </r>
    <r>
      <rPr>
        <sz val="10"/>
        <rFont val="宋体"/>
        <family val="0"/>
        <charset val="134"/>
      </rPr>
      <t xml:space="preserve">分对您进行电话回复。我们分中心及场站班组长再次与</t>
    </r>
    <r>
      <rPr>
        <sz val="10"/>
        <rFont val="Arial"/>
        <family val="2"/>
      </rPr>
      <t xml:space="preserve">305</t>
    </r>
    <r>
      <rPr>
        <sz val="10"/>
        <rFont val="宋体"/>
        <family val="0"/>
        <charset val="134"/>
      </rPr>
      <t xml:space="preserve">路的保洁人员进行了沟通，日常工作中我们要把清洁质量做的更加细致，同时加强保洁员清洁技能的培训，熟练掌握清洁方法，确保给您带来一个干净、整洁的出行环境。欢迎您随时对我们的工作进行监督，感谢您提出宝贵意见，给您的出行带来的不便我们和您说声抱歉，谢谢您的支持与谅解。</t>
    </r>
  </si>
  <si>
    <t xml:space="preserve">2026-02-02 07:56:40</t>
  </si>
  <si>
    <t xml:space="preserve">车辆卫生问题</t>
  </si>
  <si>
    <r>
      <rPr>
        <sz val="9"/>
        <color rgb="FF000000"/>
        <rFont val="宋体"/>
        <family val="0"/>
        <charset val="134"/>
      </rPr>
      <t xml:space="preserve">同一诉求人（张老师）反映问题：网络</t>
    </r>
    <r>
      <rPr>
        <sz val="9"/>
        <color rgb="FF000000"/>
        <rFont val="宋体"/>
        <family val="0"/>
      </rPr>
      <t xml:space="preserve">-260113-005463</t>
    </r>
    <r>
      <rPr>
        <sz val="9"/>
        <color rgb="FF000000"/>
        <rFont val="宋体"/>
        <family val="0"/>
        <charset val="134"/>
      </rPr>
      <t xml:space="preserve">、网络</t>
    </r>
    <r>
      <rPr>
        <sz val="9"/>
        <color rgb="FF000000"/>
        <rFont val="宋体"/>
        <family val="0"/>
      </rPr>
      <t xml:space="preserve">-260202-010018-2</t>
    </r>
  </si>
  <si>
    <r>
      <rPr>
        <sz val="10"/>
        <rFont val="宋体"/>
        <family val="0"/>
        <charset val="134"/>
      </rPr>
      <t xml:space="preserve">热线</t>
    </r>
    <r>
      <rPr>
        <sz val="10"/>
        <rFont val="Arial"/>
        <family val="2"/>
      </rPr>
      <t xml:space="preserve">-260202-006795</t>
    </r>
    <r>
      <rPr>
        <sz val="10"/>
        <rFont val="宋体"/>
        <family val="0"/>
        <charset val="134"/>
      </rPr>
      <t xml:space="preserve">（</t>
    </r>
    <r>
      <rPr>
        <sz val="10"/>
        <rFont val="Arial"/>
        <family val="2"/>
      </rPr>
      <t xml:space="preserve">1</t>
    </r>
    <r>
      <rPr>
        <sz val="10"/>
        <rFont val="宋体"/>
        <family val="0"/>
        <charset val="134"/>
      </rPr>
      <t xml:space="preserve">个附件）</t>
    </r>
  </si>
  <si>
    <t xml:space="preserve">2026-02-02 15:16:14</t>
  </si>
  <si>
    <t xml:space="preserve">2026-02-02 15:22:32</t>
  </si>
  <si>
    <t xml:space="preserve">2026-02-02 15:34:22</t>
  </si>
  <si>
    <t xml:space="preserve">郅文玲女士</t>
  </si>
  <si>
    <r>
      <rPr>
        <sz val="10"/>
        <rFont val="宋体"/>
        <family val="0"/>
        <charset val="134"/>
      </rPr>
      <t xml:space="preserve">市民反映，怀柔区汤河口镇汤河口客运站（八方达公交车站），聘用有盗窃前科的人员做保安，保安叫郅文来，做了</t>
    </r>
    <r>
      <rPr>
        <sz val="10"/>
        <rFont val="Arial"/>
        <family val="2"/>
      </rPr>
      <t xml:space="preserve">4</t>
    </r>
    <r>
      <rPr>
        <sz val="10"/>
        <rFont val="宋体"/>
        <family val="0"/>
        <charset val="134"/>
      </rPr>
      <t xml:space="preserve">年牢，国家有规定此类人员不能担任保安，但是车站录用他了，故意包庇称说查不着这个情况，希望帮助解决，来电反映聘用有前科人员当保安不合理问题。工单流转、怀柔区分中心退回：接到诉求后，怀柔区交通局工作人员立即联系市民。经与市民电话核实，市民反映聘用有前科人员当保安不合理问题。原怀柔区八方达客运站，实际现为汤河口公交站公交集团客运第七分公司办公地，关于雇佣保安问题，为客运第七分公司内部管理问题，已超出我单位管辖范围。经联系北京公交集团客七办公室工作人员，对方同意接单（见附件截图）。烦请将此工单转至北京公交集团核实处理。</t>
    </r>
  </si>
  <si>
    <t xml:space="preserve">2026-02-05</t>
  </si>
  <si>
    <r>
      <rPr>
        <sz val="10"/>
        <rFont val="宋体"/>
        <family val="0"/>
        <charset val="134"/>
      </rPr>
      <t xml:space="preserve">经核实，市民反映聘用有前科人员当保安不合理问题，经核实郅文来在东直门分中心汤河口场站从事站务员</t>
    </r>
    <r>
      <rPr>
        <sz val="10"/>
        <rFont val="Arial"/>
        <family val="2"/>
      </rPr>
      <t xml:space="preserve">C</t>
    </r>
    <r>
      <rPr>
        <sz val="10"/>
        <rFont val="宋体"/>
        <family val="0"/>
        <charset val="134"/>
      </rPr>
      <t xml:space="preserve">岗工作，不是保安，经查询本人在单位五年表现良好无不良记录，向来电人说明情况。</t>
    </r>
  </si>
  <si>
    <r>
      <rPr>
        <sz val="10"/>
        <rFont val="Arial"/>
        <family val="2"/>
      </rPr>
      <t xml:space="preserve">2026</t>
    </r>
    <r>
      <rPr>
        <sz val="10"/>
        <rFont val="宋体"/>
        <family val="0"/>
        <charset val="134"/>
      </rPr>
      <t xml:space="preserve">年</t>
    </r>
    <r>
      <rPr>
        <sz val="10"/>
        <rFont val="Arial"/>
        <family val="2"/>
      </rPr>
      <t xml:space="preserve">2</t>
    </r>
    <r>
      <rPr>
        <sz val="10"/>
        <rFont val="宋体"/>
        <family val="0"/>
        <charset val="134"/>
      </rPr>
      <t xml:space="preserve">月</t>
    </r>
    <r>
      <rPr>
        <sz val="10"/>
        <rFont val="Arial"/>
        <family val="2"/>
      </rPr>
      <t xml:space="preserve">5</t>
    </r>
    <r>
      <rPr>
        <sz val="10"/>
        <rFont val="宋体"/>
        <family val="0"/>
        <charset val="134"/>
      </rPr>
      <t xml:space="preserve">日</t>
    </r>
    <r>
      <rPr>
        <sz val="10"/>
        <rFont val="Arial"/>
        <family val="2"/>
      </rPr>
      <t xml:space="preserve">8</t>
    </r>
    <r>
      <rPr>
        <sz val="10"/>
        <rFont val="宋体"/>
        <family val="0"/>
        <charset val="134"/>
      </rPr>
      <t xml:space="preserve">点</t>
    </r>
    <r>
      <rPr>
        <sz val="10"/>
        <rFont val="Arial"/>
        <family val="2"/>
      </rPr>
      <t xml:space="preserve">28</t>
    </r>
    <r>
      <rPr>
        <sz val="10"/>
        <rFont val="宋体"/>
        <family val="0"/>
        <charset val="134"/>
      </rPr>
      <t xml:space="preserve">分，安保主任对投诉人员进行了电话回复，说明了原因。 办理人：侯映辉，东直门分中心安保主任。</t>
    </r>
  </si>
  <si>
    <r>
      <rPr>
        <sz val="10"/>
        <rFont val="宋体"/>
        <family val="0"/>
        <charset val="134"/>
      </rPr>
      <t xml:space="preserve">经核实，市民反映聘用有前科人员当保安不合理问题，经核实郅文来在东直门分中心汤河口场站从事站务员</t>
    </r>
    <r>
      <rPr>
        <sz val="10"/>
        <rFont val="Arial"/>
        <family val="2"/>
      </rPr>
      <t xml:space="preserve">C</t>
    </r>
    <r>
      <rPr>
        <sz val="10"/>
        <rFont val="宋体"/>
        <family val="0"/>
        <charset val="134"/>
      </rPr>
      <t xml:space="preserve">岗工作，不是保安，经查询本人在单位五年表现良好无不良记录，向来电人说明情况。东直门分中心安保专业针对这件事，要求各场站负责人对职工加强培训教育，严格落实企业各项规章制度，并加强监督检查力度。</t>
    </r>
  </si>
  <si>
    <t xml:space="preserve">2026-02-02 09:05:43</t>
  </si>
  <si>
    <t xml:space="preserve">非法用工</t>
  </si>
  <si>
    <t xml:space="preserve">场站安保问题
（保安人员管理）
同人同诉 三次</t>
  </si>
  <si>
    <r>
      <rPr>
        <sz val="11"/>
        <color rgb="FF000000"/>
        <rFont val="宋体"/>
        <family val="0"/>
        <charset val="134"/>
      </rPr>
      <t xml:space="preserve">同人同诉问题：热线</t>
    </r>
    <r>
      <rPr>
        <sz val="11"/>
        <color rgb="FF000000"/>
        <rFont val="宋体"/>
        <family val="0"/>
      </rPr>
      <t xml:space="preserve">-260121-048555</t>
    </r>
    <r>
      <rPr>
        <sz val="11"/>
        <color rgb="FF000000"/>
        <rFont val="宋体"/>
        <family val="0"/>
        <charset val="134"/>
      </rPr>
      <t xml:space="preserve">、热线</t>
    </r>
    <r>
      <rPr>
        <sz val="11"/>
        <color rgb="FF000000"/>
        <rFont val="宋体"/>
        <family val="0"/>
      </rPr>
      <t xml:space="preserve">-260122-008761</t>
    </r>
    <r>
      <rPr>
        <sz val="11"/>
        <color rgb="FF000000"/>
        <rFont val="宋体"/>
        <family val="0"/>
        <charset val="134"/>
      </rPr>
      <t xml:space="preserve">、热线</t>
    </r>
    <r>
      <rPr>
        <sz val="11"/>
        <color rgb="FF000000"/>
        <rFont val="宋体"/>
        <family val="0"/>
      </rPr>
      <t xml:space="preserve">-260202-006795</t>
    </r>
  </si>
  <si>
    <r>
      <rPr>
        <sz val="10"/>
        <rFont val="宋体"/>
        <family val="0"/>
        <charset val="134"/>
      </rPr>
      <t xml:space="preserve">热线</t>
    </r>
    <r>
      <rPr>
        <sz val="10"/>
        <rFont val="Arial"/>
        <family val="2"/>
      </rPr>
      <t xml:space="preserve">-260202-050173-2</t>
    </r>
    <r>
      <rPr>
        <sz val="10"/>
        <rFont val="宋体"/>
        <family val="0"/>
        <charset val="134"/>
      </rPr>
      <t xml:space="preserve">（</t>
    </r>
    <r>
      <rPr>
        <sz val="10"/>
        <rFont val="Arial"/>
        <family val="2"/>
      </rPr>
      <t xml:space="preserve">5</t>
    </r>
    <r>
      <rPr>
        <sz val="10"/>
        <rFont val="宋体"/>
        <family val="0"/>
        <charset val="134"/>
      </rPr>
      <t xml:space="preserve">个附件）</t>
    </r>
  </si>
  <si>
    <t xml:space="preserve">2026-02-02 18:19:29</t>
  </si>
  <si>
    <t xml:space="preserve">2026-02-02 18:20:11</t>
  </si>
  <si>
    <t xml:space="preserve">2026-02-02 18:41:24</t>
  </si>
  <si>
    <t xml:space="preserve">侯矿先生</t>
  </si>
  <si>
    <r>
      <rPr>
        <sz val="10"/>
        <rFont val="宋体"/>
        <family val="0"/>
        <charset val="134"/>
      </rPr>
      <t xml:space="preserve">手机</t>
    </r>
    <r>
      <rPr>
        <sz val="10"/>
        <rFont val="Arial"/>
        <family val="2"/>
      </rPr>
      <t xml:space="preserve">,13693624988;</t>
    </r>
  </si>
  <si>
    <r>
      <rPr>
        <sz val="10"/>
        <rFont val="宋体"/>
        <family val="0"/>
        <charset val="134"/>
      </rPr>
      <t xml:space="preserve">市民反映，</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2</t>
    </r>
    <r>
      <rPr>
        <sz val="10"/>
        <rFont val="宋体"/>
        <family val="0"/>
        <charset val="134"/>
      </rPr>
      <t xml:space="preserve">日在丰台区北京西站北广场公交场站东边公交总站被起落的闸门砸到了，正好砸在自己的头上，造成了自己腰椎骨裂骨折了，</t>
    </r>
    <r>
      <rPr>
        <sz val="10"/>
        <rFont val="Arial"/>
        <family val="2"/>
      </rPr>
      <t xml:space="preserve">1</t>
    </r>
    <r>
      <rPr>
        <sz val="10"/>
        <rFont val="宋体"/>
        <family val="0"/>
        <charset val="134"/>
      </rPr>
      <t xml:space="preserve">月</t>
    </r>
    <r>
      <rPr>
        <sz val="10"/>
        <rFont val="Arial"/>
        <family val="2"/>
      </rPr>
      <t xml:space="preserve">8</t>
    </r>
    <r>
      <rPr>
        <sz val="10"/>
        <rFont val="宋体"/>
        <family val="0"/>
        <charset val="134"/>
      </rPr>
      <t xml:space="preserve">日自己到北京西站派出所报案，后来公交集团的人带自己去世纪坛医院看病，医生说需要住院手术治疗，自己在</t>
    </r>
    <r>
      <rPr>
        <sz val="10"/>
        <rFont val="Arial"/>
        <family val="2"/>
      </rPr>
      <t xml:space="preserve">1</t>
    </r>
    <r>
      <rPr>
        <sz val="10"/>
        <rFont val="宋体"/>
        <family val="0"/>
        <charset val="134"/>
      </rPr>
      <t xml:space="preserve">月</t>
    </r>
    <r>
      <rPr>
        <sz val="10"/>
        <rFont val="Arial"/>
        <family val="2"/>
      </rPr>
      <t xml:space="preserve">19</t>
    </r>
    <r>
      <rPr>
        <sz val="10"/>
        <rFont val="宋体"/>
        <family val="0"/>
        <charset val="134"/>
      </rPr>
      <t xml:space="preserve">日到</t>
    </r>
    <r>
      <rPr>
        <sz val="10"/>
        <rFont val="Arial"/>
        <family val="2"/>
      </rPr>
      <t xml:space="preserve">21</t>
    </r>
    <r>
      <rPr>
        <sz val="10"/>
        <rFont val="宋体"/>
        <family val="0"/>
        <charset val="134"/>
      </rPr>
      <t xml:space="preserve">日住了</t>
    </r>
    <r>
      <rPr>
        <sz val="10"/>
        <rFont val="Arial"/>
        <family val="2"/>
      </rPr>
      <t xml:space="preserve">3</t>
    </r>
    <r>
      <rPr>
        <sz val="10"/>
        <rFont val="宋体"/>
        <family val="0"/>
        <charset val="134"/>
      </rPr>
      <t xml:space="preserve">天医院， 市民要求赔偿，该公交场站产权属于北京公交集团。来电反映协调公交集团赔偿问题。基建安保</t>
    </r>
  </si>
  <si>
    <r>
      <rPr>
        <sz val="10"/>
        <rFont val="宋体"/>
        <family val="0"/>
        <charset val="134"/>
      </rPr>
      <t xml:space="preserve">经核实，市民反映诉求与实际情况有出入。我单位西客站分中心就市民反映诉求进行核实。通过现场视频回放查看，市民侯先生（</t>
    </r>
    <r>
      <rPr>
        <sz val="10"/>
        <rFont val="Arial"/>
        <family val="2"/>
      </rPr>
      <t xml:space="preserve">78</t>
    </r>
    <r>
      <rPr>
        <sz val="10"/>
        <rFont val="宋体"/>
        <family val="0"/>
        <charset val="134"/>
      </rPr>
      <t xml:space="preserve">岁）在通过场站门口时，突然变向跑进场站，此时正在落杆过程中，导致市民头部被碰倒地。场站现场有明显张贴“注意落杆、禁止穿行”等提示字样，以及广播提示“注意落杆”。此诉求也在积极的推进解决中。</t>
    </r>
  </si>
  <si>
    <r>
      <rPr>
        <sz val="10"/>
        <rFont val="Arial"/>
        <family val="2"/>
      </rPr>
      <t xml:space="preserve">2026</t>
    </r>
    <r>
      <rPr>
        <sz val="10"/>
        <rFont val="宋体"/>
        <family val="0"/>
        <charset val="134"/>
      </rPr>
      <t xml:space="preserve">年</t>
    </r>
    <r>
      <rPr>
        <sz val="10"/>
        <rFont val="Arial"/>
        <family val="2"/>
      </rPr>
      <t xml:space="preserve">2</t>
    </r>
    <r>
      <rPr>
        <sz val="10"/>
        <rFont val="宋体"/>
        <family val="0"/>
        <charset val="134"/>
      </rPr>
      <t xml:space="preserve">月</t>
    </r>
    <r>
      <rPr>
        <sz val="10"/>
        <rFont val="Arial"/>
        <family val="2"/>
      </rPr>
      <t xml:space="preserve">5</t>
    </r>
    <r>
      <rPr>
        <sz val="10"/>
        <rFont val="宋体"/>
        <family val="0"/>
        <charset val="134"/>
      </rPr>
      <t xml:space="preserve">日</t>
    </r>
    <r>
      <rPr>
        <sz val="10"/>
        <rFont val="Arial"/>
        <family val="2"/>
      </rPr>
      <t xml:space="preserve">9</t>
    </r>
    <r>
      <rPr>
        <sz val="10"/>
        <rFont val="宋体"/>
        <family val="0"/>
        <charset val="134"/>
      </rPr>
      <t xml:space="preserve">点，由我单位西客站分中心安保主任石海东与来电人进行电话沟通，其诉求为：希望有关部门能够将其后续的医疗费用进行支付，但目前侯先生还未计算出具体金额。已告知侯先生先计算出具体费用，后续由相关单位与其联系进行进一步协商，侯先生同意此方案。</t>
    </r>
  </si>
  <si>
    <r>
      <rPr>
        <sz val="10"/>
        <rFont val="宋体"/>
        <family val="0"/>
        <charset val="134"/>
      </rPr>
      <t xml:space="preserve">经核实，市民反映诉求与实际情况有出入。我单位西客站分中心就市民反映诉求进行核实。通过现场视频回放查看，市民侯先生（</t>
    </r>
    <r>
      <rPr>
        <sz val="10"/>
        <rFont val="Arial"/>
        <family val="2"/>
      </rPr>
      <t xml:space="preserve">78</t>
    </r>
    <r>
      <rPr>
        <sz val="10"/>
        <rFont val="宋体"/>
        <family val="0"/>
        <charset val="134"/>
      </rPr>
      <t xml:space="preserve">岁）在通过场站门口时，突然变向跑进场站，此时正在落杆过程中，导致市民头部被碰倒地。场站现场有明显张贴“注意落杆、禁止穿行”等提示字样，以及广播提示“注意落杆”。此诉求也在积极的推进解决中。</t>
    </r>
    <r>
      <rPr>
        <sz val="10"/>
        <rFont val="Arial"/>
        <family val="2"/>
      </rPr>
      <t xml:space="preserve">2026</t>
    </r>
    <r>
      <rPr>
        <sz val="10"/>
        <rFont val="宋体"/>
        <family val="0"/>
        <charset val="134"/>
      </rPr>
      <t xml:space="preserve">年</t>
    </r>
    <r>
      <rPr>
        <sz val="10"/>
        <rFont val="Arial"/>
        <family val="2"/>
      </rPr>
      <t xml:space="preserve">2</t>
    </r>
    <r>
      <rPr>
        <sz val="10"/>
        <rFont val="宋体"/>
        <family val="0"/>
        <charset val="134"/>
      </rPr>
      <t xml:space="preserve">月</t>
    </r>
    <r>
      <rPr>
        <sz val="10"/>
        <rFont val="Arial"/>
        <family val="2"/>
      </rPr>
      <t xml:space="preserve">5</t>
    </r>
    <r>
      <rPr>
        <sz val="10"/>
        <rFont val="宋体"/>
        <family val="0"/>
        <charset val="134"/>
      </rPr>
      <t xml:space="preserve">日</t>
    </r>
    <r>
      <rPr>
        <sz val="10"/>
        <rFont val="Arial"/>
        <family val="2"/>
      </rPr>
      <t xml:space="preserve">9</t>
    </r>
    <r>
      <rPr>
        <sz val="10"/>
        <rFont val="宋体"/>
        <family val="0"/>
        <charset val="134"/>
      </rPr>
      <t xml:space="preserve">点，由我单位西客站分中心安保主任石海东与来电人进行电话沟通，其诉求为：希望有关部门能够将其后续的医疗费用进行支付，但目前侯先生还未计算出具体金额。已告知侯先生先计算出具体费用，后续由相关单位与其联系进行进一步协商，侯先生同意此方案。</t>
    </r>
  </si>
  <si>
    <t xml:space="preserve">2026-02-02 15:47:56</t>
  </si>
  <si>
    <t xml:space="preserve">突发事故</t>
  </si>
  <si>
    <t xml:space="preserve">场站安保问题
（道闸杆伤人）</t>
  </si>
  <si>
    <r>
      <rPr>
        <sz val="10"/>
        <rFont val="宋体"/>
        <family val="0"/>
        <charset val="134"/>
      </rPr>
      <t xml:space="preserve">热线</t>
    </r>
    <r>
      <rPr>
        <sz val="10"/>
        <rFont val="Arial"/>
        <family val="2"/>
      </rPr>
      <t xml:space="preserve">-260202-050173-1</t>
    </r>
  </si>
  <si>
    <t xml:space="preserve">2026-02-03</t>
  </si>
  <si>
    <t xml:space="preserve">经核实，该诉求由安保专业办理。</t>
  </si>
  <si>
    <t xml:space="preserve">由安保专业回复</t>
  </si>
  <si>
    <t xml:space="preserve">经核实，该诉求由安保专业办理。由安保专业回复</t>
  </si>
  <si>
    <t xml:space="preserve">场站安保问题
（道闸杆伤人）拆单</t>
  </si>
  <si>
    <r>
      <rPr>
        <sz val="10"/>
        <rFont val="宋体"/>
        <family val="0"/>
        <charset val="134"/>
      </rPr>
      <t xml:space="preserve">热线</t>
    </r>
    <r>
      <rPr>
        <sz val="10"/>
        <rFont val="Arial"/>
        <family val="2"/>
      </rPr>
      <t xml:space="preserve">-260203-034440</t>
    </r>
    <r>
      <rPr>
        <sz val="10"/>
        <rFont val="宋体"/>
        <family val="0"/>
        <charset val="134"/>
      </rPr>
      <t xml:space="preserve">（</t>
    </r>
    <r>
      <rPr>
        <sz val="10"/>
        <rFont val="Arial"/>
        <family val="2"/>
      </rPr>
      <t xml:space="preserve">4</t>
    </r>
    <r>
      <rPr>
        <sz val="10"/>
        <rFont val="宋体"/>
        <family val="0"/>
        <charset val="134"/>
      </rPr>
      <t xml:space="preserve">个附件）</t>
    </r>
  </si>
  <si>
    <t xml:space="preserve">2026-02-03 13:16:56</t>
  </si>
  <si>
    <t xml:space="preserve">2026-02-03 13:37:55</t>
  </si>
  <si>
    <t xml:space="preserve">2026-02-03 13:43:29</t>
  </si>
  <si>
    <r>
      <rPr>
        <sz val="10"/>
        <rFont val="宋体"/>
        <family val="0"/>
        <charset val="134"/>
      </rPr>
      <t xml:space="preserve">市民反映，位于西城区广安门内街道广安胡同北口</t>
    </r>
    <r>
      <rPr>
        <sz val="10"/>
        <rFont val="Arial"/>
        <family val="2"/>
      </rPr>
      <t xml:space="preserve">44</t>
    </r>
    <r>
      <rPr>
        <sz val="10"/>
        <rFont val="宋体"/>
        <family val="0"/>
        <charset val="134"/>
      </rPr>
      <t xml:space="preserve">路外环公交场站卫生环境差，保洁工作不到位，卫生状况不合格，影响周边环境。市民表示该场站属于公交集团管理，并希望相关部门能够重视并改善卫生问题，保洁主管叫做王坡，希望尽快处理，来电反映公交场站卫生环境差。</t>
    </r>
  </si>
  <si>
    <t xml:space="preserve">2026-02-10 23:59:59</t>
  </si>
  <si>
    <t xml:space="preserve">2026-02-04</t>
  </si>
  <si>
    <t xml:space="preserve">2026-02-08 08:59:59</t>
  </si>
  <si>
    <r>
      <rPr>
        <sz val="10"/>
        <rFont val="宋体"/>
        <family val="0"/>
        <charset val="134"/>
      </rPr>
      <t xml:space="preserve">分中心已经于</t>
    </r>
    <r>
      <rPr>
        <sz val="10"/>
        <rFont val="Arial"/>
        <family val="2"/>
      </rPr>
      <t xml:space="preserve">2026</t>
    </r>
    <r>
      <rPr>
        <sz val="10"/>
        <rFont val="宋体"/>
        <family val="0"/>
        <charset val="134"/>
      </rPr>
      <t xml:space="preserve">年</t>
    </r>
    <r>
      <rPr>
        <sz val="10"/>
        <rFont val="Arial"/>
        <family val="2"/>
      </rPr>
      <t xml:space="preserve">2</t>
    </r>
    <r>
      <rPr>
        <sz val="10"/>
        <rFont val="宋体"/>
        <family val="0"/>
        <charset val="134"/>
      </rPr>
      <t xml:space="preserve">月</t>
    </r>
    <r>
      <rPr>
        <sz val="10"/>
        <rFont val="Arial"/>
        <family val="2"/>
      </rPr>
      <t xml:space="preserve">4</t>
    </r>
    <r>
      <rPr>
        <sz val="10"/>
        <rFont val="宋体"/>
        <family val="0"/>
        <charset val="134"/>
      </rPr>
      <t xml:space="preserve">日，将处理结果告知了市民，办理人：王波，部门：大观园分中心，职务：物管副主任。审核人：侯旭，物业管理中心机关，物管行政部，科员。</t>
    </r>
  </si>
  <si>
    <r>
      <rPr>
        <sz val="10"/>
        <rFont val="宋体"/>
        <family val="0"/>
        <charset val="134"/>
      </rPr>
      <t xml:space="preserve">经核实并实地勘察，发现该场站环境卫生达标，保洁人员工作认真负责，并没有市民描述情况，但是我们依然虚心接受市民提出的宝贵意见，加强管理与培训，保持该场站环境卫生符合标准。据分中心副主任反映，该市民在</t>
    </r>
    <r>
      <rPr>
        <sz val="10"/>
        <rFont val="Arial"/>
        <family val="2"/>
      </rPr>
      <t xml:space="preserve">2026</t>
    </r>
    <r>
      <rPr>
        <sz val="10"/>
        <rFont val="宋体"/>
        <family val="0"/>
        <charset val="134"/>
      </rPr>
      <t xml:space="preserve">年</t>
    </r>
    <r>
      <rPr>
        <sz val="10"/>
        <rFont val="Arial"/>
        <family val="2"/>
      </rPr>
      <t xml:space="preserve">2</t>
    </r>
    <r>
      <rPr>
        <sz val="10"/>
        <rFont val="宋体"/>
        <family val="0"/>
        <charset val="134"/>
      </rPr>
      <t xml:space="preserve">月</t>
    </r>
    <r>
      <rPr>
        <sz val="10"/>
        <rFont val="Arial"/>
        <family val="2"/>
      </rPr>
      <t xml:space="preserve">1</t>
    </r>
    <r>
      <rPr>
        <sz val="10"/>
        <rFont val="宋体"/>
        <family val="0"/>
        <charset val="134"/>
      </rPr>
      <t xml:space="preserve">日，在此场站内闹事，影响保洁人员正常工作，无论谁劝阻，他都大声辱骂，侮辱我们的工作人员。而且，他没有明确的或是具体的诉求内容，市民还扬言就是要拨打</t>
    </r>
    <r>
      <rPr>
        <sz val="10"/>
        <rFont val="Arial"/>
        <family val="2"/>
      </rPr>
      <t xml:space="preserve">12345</t>
    </r>
    <r>
      <rPr>
        <sz val="10"/>
        <rFont val="宋体"/>
        <family val="0"/>
        <charset val="134"/>
      </rPr>
      <t xml:space="preserve">投诉。但是我们分中心副主任依然耐心解释，尽量平复市民情绪。</t>
    </r>
  </si>
  <si>
    <r>
      <rPr>
        <sz val="10"/>
        <rFont val="宋体"/>
        <family val="0"/>
        <charset val="134"/>
      </rPr>
      <t xml:space="preserve">接到此投诉，我们立即核实情况。经核实并实地勘察，发现该场站环境卫生达标，保洁人员工作认真负责，并没有市民描述情况，但是我们依然虚心接受市民提出的宝贵意见，加强管理与培训，保持该场站环境卫生符合标准。据分中心副主任反映，该市民在</t>
    </r>
    <r>
      <rPr>
        <sz val="10"/>
        <rFont val="Arial"/>
        <family val="2"/>
      </rPr>
      <t xml:space="preserve">2026</t>
    </r>
    <r>
      <rPr>
        <sz val="10"/>
        <rFont val="宋体"/>
        <family val="0"/>
        <charset val="134"/>
      </rPr>
      <t xml:space="preserve">年</t>
    </r>
    <r>
      <rPr>
        <sz val="10"/>
        <rFont val="Arial"/>
        <family val="2"/>
      </rPr>
      <t xml:space="preserve">2</t>
    </r>
    <r>
      <rPr>
        <sz val="10"/>
        <rFont val="宋体"/>
        <family val="0"/>
        <charset val="134"/>
      </rPr>
      <t xml:space="preserve">月</t>
    </r>
    <r>
      <rPr>
        <sz val="10"/>
        <rFont val="Arial"/>
        <family val="2"/>
      </rPr>
      <t xml:space="preserve">1</t>
    </r>
    <r>
      <rPr>
        <sz val="10"/>
        <rFont val="宋体"/>
        <family val="0"/>
        <charset val="134"/>
      </rPr>
      <t xml:space="preserve">日，在此场站内闹事，影响保洁人员正常工作，无论谁劝阻，他都大声辱骂，侮辱我们的工作人员。而且，他没有明确的或是具体的诉求内容，市民还扬言就是要拨打</t>
    </r>
    <r>
      <rPr>
        <sz val="10"/>
        <rFont val="Arial"/>
        <family val="2"/>
      </rPr>
      <t xml:space="preserve">12345</t>
    </r>
    <r>
      <rPr>
        <sz val="10"/>
        <rFont val="宋体"/>
        <family val="0"/>
        <charset val="134"/>
      </rPr>
      <t xml:space="preserve">投诉。但是我们分中心副主任依然耐心解释，尽量平复市民情绪。分中心已经于</t>
    </r>
    <r>
      <rPr>
        <sz val="10"/>
        <rFont val="Arial"/>
        <family val="2"/>
      </rPr>
      <t xml:space="preserve">2026</t>
    </r>
    <r>
      <rPr>
        <sz val="10"/>
        <rFont val="宋体"/>
        <family val="0"/>
        <charset val="134"/>
      </rPr>
      <t xml:space="preserve">年</t>
    </r>
    <r>
      <rPr>
        <sz val="10"/>
        <rFont val="Arial"/>
        <family val="2"/>
      </rPr>
      <t xml:space="preserve">2</t>
    </r>
    <r>
      <rPr>
        <sz val="10"/>
        <rFont val="宋体"/>
        <family val="0"/>
        <charset val="134"/>
      </rPr>
      <t xml:space="preserve">月</t>
    </r>
    <r>
      <rPr>
        <sz val="10"/>
        <rFont val="Arial"/>
        <family val="2"/>
      </rPr>
      <t xml:space="preserve">4</t>
    </r>
    <r>
      <rPr>
        <sz val="10"/>
        <rFont val="宋体"/>
        <family val="0"/>
        <charset val="134"/>
      </rPr>
      <t xml:space="preserve">日，将处理结果告知了市民，办理人：王波，部门：大观园分中心，职务：物管副主任。审核人：侯旭，物业管理中心机关，物管行政部，科员。</t>
    </r>
  </si>
  <si>
    <t xml:space="preserve">2026-02-03 13:15:13</t>
  </si>
  <si>
    <r>
      <rPr>
        <sz val="11"/>
        <color rgb="FF000000"/>
        <rFont val="宋体"/>
        <family val="0"/>
        <charset val="134"/>
      </rPr>
      <t xml:space="preserve">场站（站台）卫生问题
</t>
    </r>
    <r>
      <rPr>
        <sz val="11"/>
        <color rgb="FF000000"/>
        <rFont val="宋体"/>
        <family val="0"/>
      </rPr>
      <t xml:space="preserve">(</t>
    </r>
    <r>
      <rPr>
        <sz val="11"/>
        <color rgb="FF000000"/>
        <rFont val="宋体"/>
        <family val="0"/>
        <charset val="134"/>
      </rPr>
      <t xml:space="preserve">场站卫生差</t>
    </r>
    <r>
      <rPr>
        <sz val="11"/>
        <color rgb="FF000000"/>
        <rFont val="宋体"/>
        <family val="0"/>
      </rPr>
      <t xml:space="preserve">)</t>
    </r>
    <r>
      <rPr>
        <sz val="11"/>
        <color rgb="FF000000"/>
        <rFont val="宋体"/>
        <family val="0"/>
        <charset val="134"/>
      </rPr>
      <t xml:space="preserve">多渠道
多次</t>
    </r>
  </si>
  <si>
    <r>
      <rPr>
        <sz val="11"/>
        <color rgb="FF000000"/>
        <rFont val="宋体"/>
        <family val="0"/>
        <charset val="134"/>
      </rPr>
      <t xml:space="preserve">多渠道同人同诉：</t>
    </r>
    <r>
      <rPr>
        <sz val="11"/>
        <color rgb="FF000000"/>
        <rFont val="宋体"/>
        <family val="0"/>
      </rPr>
      <t xml:space="preserve">GJ-PHONE-20260201-1071</t>
    </r>
    <r>
      <rPr>
        <sz val="11"/>
        <color rgb="FF000000"/>
        <rFont val="宋体"/>
        <family val="0"/>
        <charset val="134"/>
      </rPr>
      <t xml:space="preserve">、热线</t>
    </r>
    <r>
      <rPr>
        <sz val="11"/>
        <color rgb="FF000000"/>
        <rFont val="宋体"/>
        <family val="0"/>
      </rPr>
      <t xml:space="preserve">-260201-024922</t>
    </r>
    <r>
      <rPr>
        <sz val="11"/>
        <color rgb="FF000000"/>
        <rFont val="宋体"/>
        <family val="0"/>
        <charset val="134"/>
      </rPr>
      <t xml:space="preserve">、</t>
    </r>
    <r>
      <rPr>
        <sz val="11"/>
        <color rgb="FF000000"/>
        <rFont val="宋体"/>
        <family val="0"/>
      </rPr>
      <t xml:space="preserve">GJ-PHONE-20260201-1116</t>
    </r>
    <r>
      <rPr>
        <sz val="11"/>
        <color rgb="FF000000"/>
        <rFont val="宋体"/>
        <family val="0"/>
        <charset val="134"/>
      </rPr>
      <t xml:space="preserve">、</t>
    </r>
    <r>
      <rPr>
        <sz val="11"/>
        <color rgb="FF000000"/>
        <rFont val="宋体"/>
        <family val="0"/>
      </rPr>
      <t xml:space="preserve">GJ-PHONE-20260203-0244</t>
    </r>
    <r>
      <rPr>
        <sz val="11"/>
        <color rgb="FF000000"/>
        <rFont val="宋体"/>
        <family val="0"/>
        <charset val="134"/>
      </rPr>
      <t xml:space="preserve">、</t>
    </r>
    <r>
      <rPr>
        <sz val="11"/>
        <color rgb="FF000000"/>
        <rFont val="宋体"/>
        <family val="0"/>
      </rPr>
      <t xml:space="preserve">GJ-PHONE-20260203-0754</t>
    </r>
    <r>
      <rPr>
        <sz val="11"/>
        <color rgb="FF000000"/>
        <rFont val="宋体"/>
        <family val="0"/>
        <charset val="134"/>
      </rPr>
      <t xml:space="preserve">、热线</t>
    </r>
    <r>
      <rPr>
        <sz val="11"/>
        <color rgb="FF000000"/>
        <rFont val="宋体"/>
        <family val="0"/>
      </rPr>
      <t xml:space="preserve">-260203-034440</t>
    </r>
  </si>
  <si>
    <r>
      <rPr>
        <sz val="10"/>
        <rFont val="宋体"/>
        <family val="0"/>
        <charset val="134"/>
      </rPr>
      <t xml:space="preserve">网络</t>
    </r>
    <r>
      <rPr>
        <sz val="10"/>
        <rFont val="Arial"/>
        <family val="2"/>
      </rPr>
      <t xml:space="preserve">-260203-040840-3</t>
    </r>
  </si>
  <si>
    <t xml:space="preserve">2026-02-03 14:17:31</t>
  </si>
  <si>
    <t xml:space="preserve">2026-02-03 14:23:14</t>
  </si>
  <si>
    <t xml:space="preserve">2026-02-03 14:32:34</t>
  </si>
  <si>
    <r>
      <rPr>
        <sz val="10"/>
        <rFont val="宋体"/>
        <family val="0"/>
        <charset val="134"/>
      </rPr>
      <t xml:space="preserve">工单来源：市政府门户网站互动交流平台，此工单内容为网民留言时填写的标题及原文。 </t>
    </r>
    <r>
      <rPr>
        <sz val="10"/>
        <rFont val="Arial"/>
        <family val="2"/>
      </rPr>
      <t xml:space="preserve">============================= </t>
    </r>
    <r>
      <rPr>
        <sz val="10"/>
        <rFont val="宋体"/>
        <family val="0"/>
        <charset val="134"/>
      </rPr>
      <t xml:space="preserve">留言标题：投诉</t>
    </r>
    <r>
      <rPr>
        <sz val="10"/>
        <rFont val="Arial"/>
        <family val="2"/>
      </rPr>
      <t xml:space="preserve">406</t>
    </r>
    <r>
      <rPr>
        <sz val="10"/>
        <rFont val="宋体"/>
        <family val="0"/>
        <charset val="134"/>
      </rPr>
      <t xml:space="preserve">路</t>
    </r>
    <r>
      <rPr>
        <sz val="10"/>
        <rFont val="Arial"/>
        <family val="2"/>
      </rPr>
      <t xml:space="preserve">2726898</t>
    </r>
    <r>
      <rPr>
        <sz val="10"/>
        <rFont val="宋体"/>
        <family val="0"/>
        <charset val="134"/>
      </rPr>
      <t xml:space="preserve">车留言原文：</t>
    </r>
    <r>
      <rPr>
        <sz val="10"/>
        <rFont val="Arial"/>
        <family val="2"/>
      </rPr>
      <t xml:space="preserve">2026</t>
    </r>
    <r>
      <rPr>
        <sz val="10"/>
        <rFont val="宋体"/>
        <family val="0"/>
        <charset val="134"/>
      </rPr>
      <t xml:space="preserve">年</t>
    </r>
    <r>
      <rPr>
        <sz val="10"/>
        <rFont val="Arial"/>
        <family val="2"/>
      </rPr>
      <t xml:space="preserve">2</t>
    </r>
    <r>
      <rPr>
        <sz val="10"/>
        <rFont val="宋体"/>
        <family val="0"/>
        <charset val="134"/>
      </rPr>
      <t xml:space="preserve">月</t>
    </r>
    <r>
      <rPr>
        <sz val="10"/>
        <rFont val="Arial"/>
        <family val="2"/>
      </rPr>
      <t xml:space="preserve">3</t>
    </r>
    <r>
      <rPr>
        <sz val="10"/>
        <rFont val="宋体"/>
        <family val="0"/>
        <charset val="134"/>
      </rPr>
      <t xml:space="preserve">日</t>
    </r>
    <r>
      <rPr>
        <sz val="10"/>
        <rFont val="Arial"/>
        <family val="2"/>
      </rPr>
      <t xml:space="preserve">11:55</t>
    </r>
    <r>
      <rPr>
        <sz val="10"/>
        <rFont val="宋体"/>
        <family val="0"/>
        <charset val="134"/>
      </rPr>
      <t xml:space="preserve">我在炎黄艺术馆乘坐</t>
    </r>
    <r>
      <rPr>
        <sz val="10"/>
        <rFont val="Arial"/>
        <family val="2"/>
      </rPr>
      <t xml:space="preserve">406</t>
    </r>
    <r>
      <rPr>
        <sz val="10"/>
        <rFont val="宋体"/>
        <family val="0"/>
        <charset val="134"/>
      </rPr>
      <t xml:space="preserve">路</t>
    </r>
    <r>
      <rPr>
        <sz val="10"/>
        <rFont val="Arial"/>
        <family val="2"/>
      </rPr>
      <t xml:space="preserve">2726898</t>
    </r>
    <r>
      <rPr>
        <sz val="10"/>
        <rFont val="宋体"/>
        <family val="0"/>
        <charset val="134"/>
      </rPr>
      <t xml:space="preserve">双层车，该车驾驶室右下方黄色警戒条标识褪色严重，请更换一张新标识。该车前门左侧立柱粘贴的车门立柱综合标志尺寸是</t>
    </r>
    <r>
      <rPr>
        <sz val="10"/>
        <rFont val="Arial"/>
        <family val="2"/>
      </rPr>
      <t xml:space="preserve">6*25cm</t>
    </r>
    <r>
      <rPr>
        <sz val="10"/>
        <rFont val="宋体"/>
        <family val="0"/>
        <charset val="134"/>
      </rPr>
      <t xml:space="preserve">，与公交集团最新规定尺寸</t>
    </r>
    <r>
      <rPr>
        <sz val="10"/>
        <rFont val="Arial"/>
        <family val="2"/>
      </rPr>
      <t xml:space="preserve">4*20cm</t>
    </r>
    <r>
      <rPr>
        <sz val="10"/>
        <rFont val="宋体"/>
        <family val="0"/>
        <charset val="134"/>
      </rPr>
      <t xml:space="preserve">或</t>
    </r>
    <r>
      <rPr>
        <sz val="10"/>
        <rFont val="Arial"/>
        <family val="2"/>
      </rPr>
      <t xml:space="preserve">6*30cm</t>
    </r>
    <r>
      <rPr>
        <sz val="10"/>
        <rFont val="宋体"/>
        <family val="0"/>
        <charset val="134"/>
      </rPr>
      <t xml:space="preserve">尺寸不符合，请尽快调整标识为标准尺寸，该车后门两侧及前门右侧均已经更换为</t>
    </r>
    <r>
      <rPr>
        <sz val="10"/>
        <rFont val="Arial"/>
        <family val="2"/>
      </rPr>
      <t xml:space="preserve">6*30cm</t>
    </r>
    <r>
      <rPr>
        <sz val="10"/>
        <rFont val="宋体"/>
        <family val="0"/>
        <charset val="134"/>
      </rPr>
      <t xml:space="preserve">标准尺寸，请尽快对前门左侧尺寸错误的标识也进行调整更换。该车楼梯口粘贴的“注意安全车辆行驶中严禁上下楼梯”标识还是红色旧版本的，按照公交集团规定该标识最新版本应该是黄色的，请尽快申领最新版本标识进行更换。该车一楼内侧壁部分活动空调出风口里面黑乎乎脏兮兮的，十分恶心，一看出风口就很长时间没有清洗擦拭了，请保洁部门尽快对该车出风口进行清洁，确保车容干净，我也会持续跟踪检查问题的整改情况，希望安服部门和保洁部门端正态度认真处理，不要敷衍糊弄。谢谢市民填写的详细地址为：详细地址：不详安服科技安服</t>
    </r>
  </si>
  <si>
    <t xml:space="preserve">您好，关于您反映问题的办理情况，鸿运承物业管理中心单店分中心现对您回复如下：</t>
  </si>
  <si>
    <t xml:space="preserve">因您的联系方式保密，我们未能对您进行电话回复。办理人：刘洪涛；部门：鸿运承物业管理中心单店因您的联系方式保密，我们未能对您进行电话回复。分中心；职务；物管副主任。审核人：郑楠；部门：鸿运承物业管理中心物管行政部；职务：物管员。</t>
  </si>
  <si>
    <r>
      <rPr>
        <sz val="10"/>
        <rFont val="Arial"/>
        <family val="2"/>
      </rPr>
      <t xml:space="preserve">406</t>
    </r>
    <r>
      <rPr>
        <sz val="10"/>
        <rFont val="宋体"/>
        <family val="0"/>
        <charset val="134"/>
      </rPr>
      <t xml:space="preserve">路公交车我们在七棵树场站进行洗车服务工作，您所述</t>
    </r>
    <r>
      <rPr>
        <sz val="10"/>
        <rFont val="Arial"/>
        <family val="2"/>
      </rPr>
      <t xml:space="preserve">2726898</t>
    </r>
    <r>
      <rPr>
        <sz val="10"/>
        <rFont val="宋体"/>
        <family val="0"/>
        <charset val="134"/>
      </rPr>
      <t xml:space="preserve">号车，车辆运营中该车一楼内侧壁部分活动空调出风口里面黑乎乎脏兮兮的问题，我们非常重视您的反馈，由于我们的工作没有做好，</t>
    </r>
    <r>
      <rPr>
        <sz val="10"/>
        <rFont val="Arial"/>
        <family val="2"/>
      </rPr>
      <t xml:space="preserve">406</t>
    </r>
    <r>
      <rPr>
        <sz val="10"/>
        <rFont val="宋体"/>
        <family val="0"/>
        <charset val="134"/>
      </rPr>
      <t xml:space="preserve">路给您带来不好的乘车体验，实在是抱歉。该车辆回到七棵树场站后，在日常工作时段内，我们的保洁员已对车内活动空调出风口的卫生进行了全面的清理，您反馈的问题我们已整改完毕。同时我们要求保洁员对</t>
    </r>
    <r>
      <rPr>
        <sz val="10"/>
        <rFont val="Arial"/>
        <family val="2"/>
      </rPr>
      <t xml:space="preserve">406</t>
    </r>
    <r>
      <rPr>
        <sz val="10"/>
        <rFont val="宋体"/>
        <family val="0"/>
        <charset val="134"/>
      </rPr>
      <t xml:space="preserve">路所有运营车辆的卫生再次进行细化清理。我们对于运营车辆车内卫生的清洁工作是一直在做的，也从未停止，已经形成了长效的清洁机制，但有时候卫生清洁工作我们做的还有不尽人意之处，您多多谅解。</t>
    </r>
  </si>
  <si>
    <r>
      <rPr>
        <sz val="10"/>
        <rFont val="宋体"/>
        <family val="0"/>
        <charset val="134"/>
      </rPr>
      <t xml:space="preserve">我们分中心及场站班组长再次与</t>
    </r>
    <r>
      <rPr>
        <sz val="10"/>
        <rFont val="Arial"/>
        <family val="2"/>
      </rPr>
      <t xml:space="preserve">406</t>
    </r>
    <r>
      <rPr>
        <sz val="10"/>
        <rFont val="宋体"/>
        <family val="0"/>
        <charset val="134"/>
      </rPr>
      <t xml:space="preserve">路的保洁人员进行了沟通，日常工作中我们要把清洁质量做的更加细致，同时加强保洁员清洁技能的培训，熟练掌握清洁方法，确保给您带来一个干净、整洁的出行环境。</t>
    </r>
  </si>
  <si>
    <r>
      <rPr>
        <sz val="10"/>
        <rFont val="宋体"/>
        <family val="0"/>
        <charset val="134"/>
      </rPr>
      <t xml:space="preserve">您好，关于您反映问题的办理情况，鸿运承物业管理中心单店分中心现对您回复如下：</t>
    </r>
    <r>
      <rPr>
        <sz val="10"/>
        <rFont val="Arial"/>
        <family val="2"/>
      </rPr>
      <t xml:space="preserve">406</t>
    </r>
    <r>
      <rPr>
        <sz val="10"/>
        <rFont val="宋体"/>
        <family val="0"/>
        <charset val="134"/>
      </rPr>
      <t xml:space="preserve">路公交车我们在七棵树场站进行洗车服务工作，您所述</t>
    </r>
    <r>
      <rPr>
        <sz val="10"/>
        <rFont val="Arial"/>
        <family val="2"/>
      </rPr>
      <t xml:space="preserve">2726898</t>
    </r>
    <r>
      <rPr>
        <sz val="10"/>
        <rFont val="宋体"/>
        <family val="0"/>
        <charset val="134"/>
      </rPr>
      <t xml:space="preserve">号车，车辆运营中该车一楼内侧壁部分活动空调出风口里面黑乎乎脏兮兮的问题，我们非常重视您的反馈，由于我们的工作没有做好，</t>
    </r>
    <r>
      <rPr>
        <sz val="10"/>
        <rFont val="Arial"/>
        <family val="2"/>
      </rPr>
      <t xml:space="preserve">406</t>
    </r>
    <r>
      <rPr>
        <sz val="10"/>
        <rFont val="宋体"/>
        <family val="0"/>
        <charset val="134"/>
      </rPr>
      <t xml:space="preserve">路给您带来不好的乘车体验，实在是抱歉。该车辆回到七棵树场站后，在日常工作时段内，我们的保洁员已对车内活动空调出风口的卫生进行了全面的清理，您反馈的问题我们已整改完毕。同时我们要求保洁员对</t>
    </r>
    <r>
      <rPr>
        <sz val="10"/>
        <rFont val="Arial"/>
        <family val="2"/>
      </rPr>
      <t xml:space="preserve">406</t>
    </r>
    <r>
      <rPr>
        <sz val="10"/>
        <rFont val="宋体"/>
        <family val="0"/>
        <charset val="134"/>
      </rPr>
      <t xml:space="preserve">路所有运营车辆的卫生再次进行细化清理。我们对于运营车辆车内卫生的清洁工作是一直在做的，也从未停止，已经形成了长效的清洁机制，但有时候卫生清洁工作我们做的还有不尽人意之处，您多多谅解。我们定期会召开车辆保洁专题会议，开展车辆卫生专项检查，日常工作中我们加大巡检力度，强化制度建设，不断提高管理水平。因您的联系方式保密，我们未能对您进行电话回复。我们分中心及场站班组长再次与</t>
    </r>
    <r>
      <rPr>
        <sz val="10"/>
        <rFont val="Arial"/>
        <family val="2"/>
      </rPr>
      <t xml:space="preserve">406</t>
    </r>
    <r>
      <rPr>
        <sz val="10"/>
        <rFont val="宋体"/>
        <family val="0"/>
        <charset val="134"/>
      </rPr>
      <t xml:space="preserve">路的保洁人员进行了沟通，日常工作中我们要把清洁质量做的更加细致，同时加强保洁员清洁技能的培训，熟练掌握清洁方法，确保给您带来一个干净、整洁的出行环境。欢迎您随时对我们的工作进行监督，感谢您提出宝贵意见，给您的出行带来的不便我们和您说声抱歉，谢谢您的支持与谅解。</t>
    </r>
  </si>
  <si>
    <t xml:space="preserve">2026-02-03 12:23:27</t>
  </si>
  <si>
    <t xml:space="preserve">车辆卫生问题
（空调出风口）</t>
  </si>
  <si>
    <r>
      <rPr>
        <sz val="10"/>
        <rFont val="宋体"/>
        <family val="0"/>
        <charset val="134"/>
      </rPr>
      <t xml:space="preserve">网络</t>
    </r>
    <r>
      <rPr>
        <sz val="10"/>
        <rFont val="Arial"/>
        <family val="2"/>
      </rPr>
      <t xml:space="preserve">-260204-002845-1</t>
    </r>
  </si>
  <si>
    <t xml:space="preserve">2026-02-04 07:55:43</t>
  </si>
  <si>
    <t xml:space="preserve">2026-02-04 08:09:03</t>
  </si>
  <si>
    <t xml:space="preserve">2026-02-04 08:37:59</t>
  </si>
  <si>
    <r>
      <rPr>
        <sz val="10"/>
        <rFont val="宋体"/>
        <family val="0"/>
        <charset val="134"/>
      </rPr>
      <t xml:space="preserve">工单来源：京通，此工单内容为网民留言时填写的标题及原文。 </t>
    </r>
    <r>
      <rPr>
        <sz val="10"/>
        <rFont val="Arial"/>
        <family val="2"/>
      </rPr>
      <t xml:space="preserve">============================= </t>
    </r>
    <r>
      <rPr>
        <sz val="10"/>
        <rFont val="宋体"/>
        <family val="0"/>
        <charset val="134"/>
      </rPr>
      <t xml:space="preserve">留言标题：直达</t>
    </r>
    <r>
      <rPr>
        <sz val="10"/>
        <rFont val="Arial"/>
        <family val="2"/>
      </rPr>
      <t xml:space="preserve">217</t>
    </r>
    <r>
      <rPr>
        <sz val="10"/>
        <rFont val="宋体"/>
        <family val="0"/>
        <charset val="134"/>
      </rPr>
      <t xml:space="preserve">线座椅脏！留言原文：说清洗其实就是说说 都脏的有印子了也叫定期清理？市民填写的详细地址为：详细地址：不详  物业客五</t>
    </r>
  </si>
  <si>
    <t xml:space="preserve">2026-02-11 23:59:59</t>
  </si>
  <si>
    <t xml:space="preserve">2026-02-09 08:59:59</t>
  </si>
  <si>
    <t xml:space="preserve">因您的联系方式保密，我们未能对您进行电话回复。办理人：吴岩；部门：鸿运承物业管理中心明月湾分中心；职务；物管副主任。审核人：郑楠；部门：鸿运承物业管理中心物管行政部；职务：物管员。</t>
  </si>
  <si>
    <r>
      <rPr>
        <sz val="10"/>
        <rFont val="宋体"/>
        <family val="0"/>
        <charset val="134"/>
      </rPr>
      <t xml:space="preserve">直达</t>
    </r>
    <r>
      <rPr>
        <sz val="10"/>
        <rFont val="Arial"/>
        <family val="2"/>
      </rPr>
      <t xml:space="preserve">217</t>
    </r>
    <r>
      <rPr>
        <sz val="10"/>
        <rFont val="宋体"/>
        <family val="0"/>
        <charset val="134"/>
      </rPr>
      <t xml:space="preserve">线路公交车我们在左安东路场站进行洗车服务工作，您所述车辆运营中车内座椅脏，有印子的问题，我们非常重视您的反馈，由于我们的工作没有做好，直达</t>
    </r>
    <r>
      <rPr>
        <sz val="10"/>
        <rFont val="Arial"/>
        <family val="2"/>
      </rPr>
      <t xml:space="preserve">217</t>
    </r>
    <r>
      <rPr>
        <sz val="10"/>
        <rFont val="宋体"/>
        <family val="0"/>
        <charset val="134"/>
      </rPr>
      <t xml:space="preserve">线路给您带来不好的乘车体验，实在是抱歉。该线路车辆回到左安东路场站后，在日常工作时段内，我们的保洁员已对车内座椅卫生进行了全面的清理，您反馈的问题我们已整改完毕。同时我们要求保洁员对直达</t>
    </r>
    <r>
      <rPr>
        <sz val="10"/>
        <rFont val="Arial"/>
        <family val="2"/>
      </rPr>
      <t xml:space="preserve">217</t>
    </r>
    <r>
      <rPr>
        <sz val="10"/>
        <rFont val="宋体"/>
        <family val="0"/>
        <charset val="134"/>
      </rPr>
      <t xml:space="preserve">线路所有运营车辆的卫生再次进行细化清理。我们对于运营车辆车内卫生的清洁工作是一直在做的，也从未停止，已经形成了长效的清洁机制，但有时候卫生清洁工作我们做的还有不尽人意之处，您多多谅解。</t>
    </r>
  </si>
  <si>
    <r>
      <rPr>
        <sz val="10"/>
        <rFont val="宋体"/>
        <family val="0"/>
        <charset val="134"/>
      </rPr>
      <t xml:space="preserve">我们分中心及场站班组长再次与直达</t>
    </r>
    <r>
      <rPr>
        <sz val="10"/>
        <rFont val="Arial"/>
        <family val="2"/>
      </rPr>
      <t xml:space="preserve">217</t>
    </r>
    <r>
      <rPr>
        <sz val="10"/>
        <rFont val="宋体"/>
        <family val="0"/>
        <charset val="134"/>
      </rPr>
      <t xml:space="preserve">线路的保洁人员进行了沟通，日常工作中我们要把清洁质量做的更加细致，同时加强保洁员清洁技能的培训，熟练掌握清洁方法，确保给您带来一个干净、整洁的出行环境。</t>
    </r>
  </si>
  <si>
    <r>
      <rPr>
        <sz val="10"/>
        <rFont val="宋体"/>
        <family val="0"/>
        <charset val="134"/>
      </rPr>
      <t xml:space="preserve">您好，关于您反映问题的办理情况，鸿运承物业管理中心明月湾分中心现对您回复如下：直达</t>
    </r>
    <r>
      <rPr>
        <sz val="10"/>
        <rFont val="Arial"/>
        <family val="2"/>
      </rPr>
      <t xml:space="preserve">217</t>
    </r>
    <r>
      <rPr>
        <sz val="10"/>
        <rFont val="宋体"/>
        <family val="0"/>
        <charset val="134"/>
      </rPr>
      <t xml:space="preserve">线路公交车我们在左安东路场站进行洗车服务工作，您所述车辆运营中车内座椅脏，有印子的问题，我们非常重视您的反馈，由于我们的工作没有做好，直达</t>
    </r>
    <r>
      <rPr>
        <sz val="10"/>
        <rFont val="Arial"/>
        <family val="2"/>
      </rPr>
      <t xml:space="preserve">217</t>
    </r>
    <r>
      <rPr>
        <sz val="10"/>
        <rFont val="宋体"/>
        <family val="0"/>
        <charset val="134"/>
      </rPr>
      <t xml:space="preserve">线路给您带来不好的乘车体验，实在是抱歉。该线路车辆回到左安东路场站后，在日常工作时段内，我们的保洁员已对车内座椅卫生进行了全面的清理，您反馈的问题我们已整改完毕。同时我们要求保洁员对直达</t>
    </r>
    <r>
      <rPr>
        <sz val="10"/>
        <rFont val="Arial"/>
        <family val="2"/>
      </rPr>
      <t xml:space="preserve">217</t>
    </r>
    <r>
      <rPr>
        <sz val="10"/>
        <rFont val="宋体"/>
        <family val="0"/>
        <charset val="134"/>
      </rPr>
      <t xml:space="preserve">线路所有运营车辆的卫生再次进行细化清理。我们对于运营车辆车内卫生的清洁工作是一直在做的，也从未停止，已经形成了长效的清洁机制，但有时候卫生清洁工作我们做的还有不尽人意之处，您多多谅解。我们定期会召开车辆保洁专题会议，开展车辆卫生专项检查，日常工作中我们加大巡检力度，强化制度建设，不断提高管理水平。因您的联系方式保密，我们未能对您进行电话回复。我们分中心及场站班组长再次与直达</t>
    </r>
    <r>
      <rPr>
        <sz val="10"/>
        <rFont val="Arial"/>
        <family val="2"/>
      </rPr>
      <t xml:space="preserve">217</t>
    </r>
    <r>
      <rPr>
        <sz val="10"/>
        <rFont val="宋体"/>
        <family val="0"/>
        <charset val="134"/>
      </rPr>
      <t xml:space="preserve">线路的保洁人员进行了沟通，日常工作中我们要把清洁质量做的更加细致，同时加强保洁员清洁技能的培训，熟练掌握清洁方法，确保给您带来一个干净、整洁的出行环境。欢迎您随时对我们的工作进行监督，感谢您提出宝贵意见，给您的出行带来的不便我们和您说声抱歉，谢谢您的支持与谅解。</t>
    </r>
  </si>
  <si>
    <t xml:space="preserve">2026-02-04 06:58:26</t>
  </si>
  <si>
    <t xml:space="preserve">车辆卫生问题
（座椅脏）</t>
  </si>
  <si>
    <r>
      <rPr>
        <sz val="10"/>
        <rFont val="宋体"/>
        <family val="0"/>
        <charset val="134"/>
      </rPr>
      <t xml:space="preserve">网络</t>
    </r>
    <r>
      <rPr>
        <sz val="10"/>
        <rFont val="Arial"/>
        <family val="2"/>
      </rPr>
      <t xml:space="preserve">-260204-009762</t>
    </r>
  </si>
  <si>
    <t xml:space="preserve">2026-02-04 09:31:18</t>
  </si>
  <si>
    <t xml:space="preserve">2026-02-04 09:42:45</t>
  </si>
  <si>
    <t xml:space="preserve">2026-02-04 10:10:16</t>
  </si>
  <si>
    <r>
      <rPr>
        <sz val="10"/>
        <rFont val="宋体"/>
        <family val="0"/>
        <charset val="134"/>
      </rPr>
      <t xml:space="preserve">工单来源：微信服务号，此工单内容为网民留言时填写的标题及原文。 </t>
    </r>
    <r>
      <rPr>
        <sz val="10"/>
        <rFont val="Arial"/>
        <family val="2"/>
      </rPr>
      <t xml:space="preserve">============================= </t>
    </r>
    <r>
      <rPr>
        <sz val="10"/>
        <rFont val="宋体"/>
        <family val="0"/>
        <charset val="134"/>
      </rPr>
      <t xml:space="preserve">留言标题：三路公交车留言原文：今日下午</t>
    </r>
    <r>
      <rPr>
        <sz val="10"/>
        <rFont val="Arial"/>
        <family val="2"/>
      </rPr>
      <t xml:space="preserve">3</t>
    </r>
    <r>
      <rPr>
        <sz val="10"/>
        <rFont val="宋体"/>
        <family val="0"/>
        <charset val="134"/>
      </rPr>
      <t xml:space="preserve">点左右在北京四中坐</t>
    </r>
    <r>
      <rPr>
        <sz val="10"/>
        <rFont val="Arial"/>
        <family val="2"/>
      </rPr>
      <t xml:space="preserve">3</t>
    </r>
    <r>
      <rPr>
        <sz val="10"/>
        <rFont val="宋体"/>
        <family val="0"/>
        <charset val="134"/>
      </rPr>
      <t xml:space="preserve">路公交车时，车厢内窗台和扶手有土，表示不满，影响乘车环境。临近过节，希望有关部门加强车辆卫生的检查市民填写的详细地址为：区、街道：东城区东四街道详细地址：北京四中</t>
    </r>
  </si>
  <si>
    <r>
      <rPr>
        <sz val="10"/>
        <rFont val="宋体"/>
        <family val="0"/>
        <charset val="134"/>
      </rPr>
      <t xml:space="preserve">女士您好，</t>
    </r>
    <r>
      <rPr>
        <sz val="10"/>
        <rFont val="Arial"/>
        <family val="2"/>
      </rPr>
      <t xml:space="preserve">3</t>
    </r>
    <r>
      <rPr>
        <sz val="10"/>
        <rFont val="宋体"/>
        <family val="0"/>
        <charset val="134"/>
      </rPr>
      <t xml:space="preserve">路公交车我们在东直门场站进行洗车服务工作，您所述车辆运营中车厢内窗台和扶手有土的问题我们非常重视您的反馈，由于我们的工作没有做好，</t>
    </r>
    <r>
      <rPr>
        <sz val="10"/>
        <rFont val="Arial"/>
        <family val="2"/>
      </rPr>
      <t xml:space="preserve">3</t>
    </r>
    <r>
      <rPr>
        <sz val="10"/>
        <rFont val="宋体"/>
        <family val="0"/>
        <charset val="134"/>
      </rPr>
      <t xml:space="preserve">路给您带来不好的乘车体验，实在是抱歉，女士。该线路车辆回到东直门场站后，在日常工作时段内，我们的保洁员已对车内窗台及扶手的卫生进行了全面的清理，您反馈的问题我们已整改完毕。同时我们要求保洁员对</t>
    </r>
    <r>
      <rPr>
        <sz val="10"/>
        <rFont val="Arial"/>
        <family val="2"/>
      </rPr>
      <t xml:space="preserve">3</t>
    </r>
    <r>
      <rPr>
        <sz val="10"/>
        <rFont val="宋体"/>
        <family val="0"/>
        <charset val="134"/>
      </rPr>
      <t xml:space="preserve">路所有运营车辆的卫生再次进行细化清理。我们对于运营车辆车内卫生的清洁工作是一直在做的，也从未停止，已经形成了长效的清洁机制，但有时候卫生清洁工作我们做的还有不尽人意之处，您多多谅解。</t>
    </r>
  </si>
  <si>
    <r>
      <rPr>
        <sz val="10"/>
        <rFont val="宋体"/>
        <family val="0"/>
        <charset val="134"/>
      </rPr>
      <t xml:space="preserve">我们分中心及场站班组长再次与</t>
    </r>
    <r>
      <rPr>
        <sz val="10"/>
        <rFont val="Arial"/>
        <family val="2"/>
      </rPr>
      <t xml:space="preserve">3</t>
    </r>
    <r>
      <rPr>
        <sz val="10"/>
        <rFont val="宋体"/>
        <family val="0"/>
        <charset val="134"/>
      </rPr>
      <t xml:space="preserve">路的保洁人员进行了沟通，日常工作中我们要把清洁质量做的更加细致，同时加强保洁员清洁技能的培训，熟练掌握清洁方法，确保给您带来一个干净、整洁的出行环境。</t>
    </r>
  </si>
  <si>
    <r>
      <rPr>
        <sz val="10"/>
        <rFont val="宋体"/>
        <family val="0"/>
        <charset val="134"/>
      </rPr>
      <t xml:space="preserve">您好，关于您反映问题的办理情况，鸿运承物业管理中心动物园分中心现对您回复如下：女士您好，</t>
    </r>
    <r>
      <rPr>
        <sz val="10"/>
        <rFont val="Arial"/>
        <family val="2"/>
      </rPr>
      <t xml:space="preserve">3</t>
    </r>
    <r>
      <rPr>
        <sz val="10"/>
        <rFont val="宋体"/>
        <family val="0"/>
        <charset val="134"/>
      </rPr>
      <t xml:space="preserve">路公交车我们在东直门场站进行洗车服务工作，您所述车辆运营中车厢内窗台和扶手有土的问题我们非常重视您的反馈，由于我们的工作没有做好，</t>
    </r>
    <r>
      <rPr>
        <sz val="10"/>
        <rFont val="Arial"/>
        <family val="2"/>
      </rPr>
      <t xml:space="preserve">3</t>
    </r>
    <r>
      <rPr>
        <sz val="10"/>
        <rFont val="宋体"/>
        <family val="0"/>
        <charset val="134"/>
      </rPr>
      <t xml:space="preserve">路给您带来不好的乘车体验，实在是抱歉，女士。该线路车辆回到东直门场站后，在日常工作时段内，我们的保洁员已对车内窗台及扶手的卫生进行了全面的清理，您反馈的问题我们已整改完毕。同时我们要求保洁员对</t>
    </r>
    <r>
      <rPr>
        <sz val="10"/>
        <rFont val="Arial"/>
        <family val="2"/>
      </rPr>
      <t xml:space="preserve">3</t>
    </r>
    <r>
      <rPr>
        <sz val="10"/>
        <rFont val="宋体"/>
        <family val="0"/>
        <charset val="134"/>
      </rPr>
      <t xml:space="preserve">路所有运营车辆的卫生再次进行细化清理。我们对于运营车辆车内卫生的清洁工作是一直在做的，也从未停止，已经形成了长效的清洁机制，但有时候卫生清洁工作我们做的还有不尽人意之处，您多多谅解。我们定期会召开车辆保洁专题会议，开展车辆卫生专项检查，日常工作中我们加大巡检力度，强化制度建设，不断提高管理水平。因您的联系方式保密，我们未能对您进行电话回复。我们分中心及场站班组长再次与</t>
    </r>
    <r>
      <rPr>
        <sz val="10"/>
        <rFont val="Arial"/>
        <family val="2"/>
      </rPr>
      <t xml:space="preserve">3</t>
    </r>
    <r>
      <rPr>
        <sz val="10"/>
        <rFont val="宋体"/>
        <family val="0"/>
        <charset val="134"/>
      </rPr>
      <t xml:space="preserve">路的保洁人员进行了沟通，日常工作中我们要把清洁质量做的更加细致，同时加强保洁员清洁技能的培训，熟练掌握清洁方法，确保给您带来一个干净、整洁的出行环境。欢迎您随时对我们的工作进行监督，感谢您提出宝贵意见，给您的出行带来的不便我们和您说声抱歉，谢谢您的支持与谅解。</t>
    </r>
  </si>
  <si>
    <t xml:space="preserve">2026-02-03 21:48:33</t>
  </si>
  <si>
    <t xml:space="preserve">车辆卫生问题
（车内窗台、扶手脏）</t>
  </si>
  <si>
    <r>
      <rPr>
        <sz val="10"/>
        <rFont val="宋体"/>
        <family val="0"/>
        <charset val="134"/>
      </rPr>
      <t xml:space="preserve">网络</t>
    </r>
    <r>
      <rPr>
        <sz val="10"/>
        <rFont val="Arial"/>
        <family val="2"/>
      </rPr>
      <t xml:space="preserve">-260204-046472-2</t>
    </r>
  </si>
  <si>
    <t xml:space="preserve">2026-02-04 15:17:59</t>
  </si>
  <si>
    <t xml:space="preserve">2026-02-04 15:20:38</t>
  </si>
  <si>
    <t xml:space="preserve">2026-02-04 15:28:25</t>
  </si>
  <si>
    <r>
      <rPr>
        <sz val="10"/>
        <rFont val="宋体"/>
        <family val="0"/>
        <charset val="134"/>
      </rPr>
      <t xml:space="preserve">工单来源：市政府门户网站互动交流平台，此工单内容为网民留言时填写的标题及原文。 </t>
    </r>
    <r>
      <rPr>
        <sz val="10"/>
        <rFont val="Arial"/>
        <family val="2"/>
      </rPr>
      <t xml:space="preserve">============================= </t>
    </r>
    <r>
      <rPr>
        <sz val="10"/>
        <rFont val="宋体"/>
        <family val="0"/>
        <charset val="134"/>
      </rPr>
      <t xml:space="preserve">留言标题： 投诉</t>
    </r>
    <r>
      <rPr>
        <sz val="10"/>
        <rFont val="Arial"/>
        <family val="2"/>
      </rPr>
      <t xml:space="preserve">653</t>
    </r>
    <r>
      <rPr>
        <sz val="10"/>
        <rFont val="宋体"/>
        <family val="0"/>
        <charset val="134"/>
      </rPr>
      <t xml:space="preserve">路</t>
    </r>
    <r>
      <rPr>
        <sz val="10"/>
        <rFont val="Arial"/>
        <family val="2"/>
      </rPr>
      <t xml:space="preserve">1726935</t>
    </r>
    <r>
      <rPr>
        <sz val="10"/>
        <rFont val="宋体"/>
        <family val="0"/>
        <charset val="134"/>
      </rPr>
      <t xml:space="preserve">车留言原文：</t>
    </r>
    <r>
      <rPr>
        <sz val="10"/>
        <rFont val="Arial"/>
        <family val="2"/>
      </rPr>
      <t xml:space="preserve">2026</t>
    </r>
    <r>
      <rPr>
        <sz val="10"/>
        <rFont val="宋体"/>
        <family val="0"/>
        <charset val="134"/>
      </rPr>
      <t xml:space="preserve">年</t>
    </r>
    <r>
      <rPr>
        <sz val="10"/>
        <rFont val="Arial"/>
        <family val="2"/>
      </rPr>
      <t xml:space="preserve">2</t>
    </r>
    <r>
      <rPr>
        <sz val="10"/>
        <rFont val="宋体"/>
        <family val="0"/>
        <charset val="134"/>
      </rPr>
      <t xml:space="preserve">月</t>
    </r>
    <r>
      <rPr>
        <sz val="10"/>
        <rFont val="Arial"/>
        <family val="2"/>
      </rPr>
      <t xml:space="preserve">4</t>
    </r>
    <r>
      <rPr>
        <sz val="10"/>
        <rFont val="宋体"/>
        <family val="0"/>
        <charset val="134"/>
      </rPr>
      <t xml:space="preserve">日我乘坐</t>
    </r>
    <r>
      <rPr>
        <sz val="10"/>
        <rFont val="Arial"/>
        <family val="2"/>
      </rPr>
      <t xml:space="preserve">653</t>
    </r>
    <r>
      <rPr>
        <sz val="10"/>
        <rFont val="宋体"/>
        <family val="0"/>
        <charset val="134"/>
      </rPr>
      <t xml:space="preserve">路</t>
    </r>
    <r>
      <rPr>
        <sz val="10"/>
        <rFont val="Arial"/>
        <family val="2"/>
      </rPr>
      <t xml:space="preserve">1726935</t>
    </r>
    <r>
      <rPr>
        <sz val="10"/>
        <rFont val="宋体"/>
        <family val="0"/>
        <charset val="134"/>
      </rPr>
      <t xml:space="preserve">双层车，该车前门旁边扶手杆上的</t>
    </r>
    <r>
      <rPr>
        <sz val="10"/>
        <rFont val="Arial"/>
        <family val="2"/>
      </rPr>
      <t xml:space="preserve">1</t>
    </r>
    <r>
      <rPr>
        <sz val="10"/>
        <rFont val="宋体"/>
        <family val="0"/>
        <charset val="134"/>
      </rPr>
      <t xml:space="preserve">米</t>
    </r>
    <r>
      <rPr>
        <sz val="10"/>
        <rFont val="Arial"/>
        <family val="2"/>
      </rPr>
      <t xml:space="preserve">3</t>
    </r>
    <r>
      <rPr>
        <sz val="10"/>
        <rFont val="宋体"/>
        <family val="0"/>
        <charset val="134"/>
      </rPr>
      <t xml:space="preserve">儿童购票标尺字迹已经磨没，该车不符合七项服务规范第三十八条车容良好</t>
    </r>
    <r>
      <rPr>
        <sz val="10"/>
        <rFont val="Arial"/>
        <family val="2"/>
      </rPr>
      <t xml:space="preserve">16“</t>
    </r>
    <r>
      <rPr>
        <sz val="10"/>
        <rFont val="宋体"/>
        <family val="0"/>
        <charset val="134"/>
      </rPr>
      <t xml:space="preserve">上车门扶手立柱上的</t>
    </r>
    <r>
      <rPr>
        <sz val="10"/>
        <rFont val="Arial"/>
        <family val="2"/>
      </rPr>
      <t xml:space="preserve">1.3</t>
    </r>
    <r>
      <rPr>
        <sz val="10"/>
        <rFont val="宋体"/>
        <family val="0"/>
        <charset val="134"/>
      </rPr>
      <t xml:space="preserve">米儿童购票标志，安装牢固，字迹清楚”的要求，请重新安装字迹清晰的购票标尺。该车二楼右侧（车门一侧）内侧壁第</t>
    </r>
    <r>
      <rPr>
        <sz val="10"/>
        <rFont val="Arial"/>
        <family val="2"/>
      </rPr>
      <t xml:space="preserve">5</t>
    </r>
    <r>
      <rPr>
        <sz val="10"/>
        <rFont val="宋体"/>
        <family val="0"/>
        <charset val="134"/>
      </rPr>
      <t xml:space="preserve">个</t>
    </r>
    <r>
      <rPr>
        <sz val="10"/>
        <rFont val="Arial"/>
        <family val="2"/>
      </rPr>
      <t xml:space="preserve">-</t>
    </r>
    <r>
      <rPr>
        <sz val="10"/>
        <rFont val="宋体"/>
        <family val="0"/>
        <charset val="134"/>
      </rPr>
      <t xml:space="preserve">第</t>
    </r>
    <r>
      <rPr>
        <sz val="10"/>
        <rFont val="Arial"/>
        <family val="2"/>
      </rPr>
      <t xml:space="preserve">8</t>
    </r>
    <r>
      <rPr>
        <sz val="10"/>
        <rFont val="宋体"/>
        <family val="0"/>
        <charset val="134"/>
      </rPr>
      <t xml:space="preserve">个活动空调出风口的调风拨片缺失缺损，请尽快联系保养场补装出风口拨片，确保出风口可以正常开启或关闭。该车一楼内侧壁很多活动出风口都黑乎乎脏兮兮的，一看就是很长时间都没有清洁了，很恶心，请保洁部门尽快对该车出风口进行清洁。我会持续跟踪检查以上问题的整改情况，希望科信部门和保洁部门端正态度认真处理，不要敷衍糊弄。谢谢市民填写的详细地址为：详细地址：不详   科技，鸿运城</t>
    </r>
  </si>
  <si>
    <t xml:space="preserve">您好，关于您反映问题的办理情况，鸿运承物业管理中心南湖分中心现对您回复如下：</t>
  </si>
  <si>
    <t xml:space="preserve">因您的联系方式保密，我们未能对您进行电话回复。办理人：左强；部门：鸿运承物业管理中心南湖分中心；职务；物管副主任。审核人：郑楠；部门：鸿运承物业管理中心物管行政部；职务：物管员。</t>
  </si>
  <si>
    <r>
      <rPr>
        <sz val="10"/>
        <rFont val="Arial"/>
        <family val="2"/>
      </rPr>
      <t xml:space="preserve">653</t>
    </r>
    <r>
      <rPr>
        <sz val="10"/>
        <rFont val="宋体"/>
        <family val="0"/>
        <charset val="134"/>
      </rPr>
      <t xml:space="preserve">路公交车我们在北苑家园场站进行洗车服务工作，您所述</t>
    </r>
    <r>
      <rPr>
        <sz val="10"/>
        <rFont val="Arial"/>
        <family val="2"/>
      </rPr>
      <t xml:space="preserve">1726935</t>
    </r>
    <r>
      <rPr>
        <sz val="10"/>
        <rFont val="宋体"/>
        <family val="0"/>
        <charset val="134"/>
      </rPr>
      <t xml:space="preserve">号车，车辆运营中该车一楼内侧壁很多活动出风口都黑乎乎脏兮兮的的问题，我们非常重视您的反馈，由于我们的工作没有做好，</t>
    </r>
    <r>
      <rPr>
        <sz val="10"/>
        <rFont val="Arial"/>
        <family val="2"/>
      </rPr>
      <t xml:space="preserve">653</t>
    </r>
    <r>
      <rPr>
        <sz val="10"/>
        <rFont val="宋体"/>
        <family val="0"/>
        <charset val="134"/>
      </rPr>
      <t xml:space="preserve">路给您带来不好的乘车体验，实在是抱歉。该车辆回到北苑家园场站后，在日常工作时段内，我们的保洁员已对车内活动空调出风口的卫生进行了全面的清理，您反馈的问题我们已整改完毕。同时我们要求保洁员对</t>
    </r>
    <r>
      <rPr>
        <sz val="10"/>
        <rFont val="Arial"/>
        <family val="2"/>
      </rPr>
      <t xml:space="preserve">653</t>
    </r>
    <r>
      <rPr>
        <sz val="10"/>
        <rFont val="宋体"/>
        <family val="0"/>
        <charset val="134"/>
      </rPr>
      <t xml:space="preserve">路所有运营车辆的卫生再次进行细化清理。我们对于运营车辆车内卫生的清洁工作是一直在做的，也从未停止，已经形成了长效的清洁机制，但有时候卫生清洁工作我们做的还有不尽人意之处，您多多谅解。</t>
    </r>
  </si>
  <si>
    <r>
      <rPr>
        <sz val="10"/>
        <rFont val="宋体"/>
        <family val="0"/>
        <charset val="134"/>
      </rPr>
      <t xml:space="preserve">我们分中心及场站班组长再次与</t>
    </r>
    <r>
      <rPr>
        <sz val="10"/>
        <rFont val="Arial"/>
        <family val="2"/>
      </rPr>
      <t xml:space="preserve">653</t>
    </r>
    <r>
      <rPr>
        <sz val="10"/>
        <rFont val="宋体"/>
        <family val="0"/>
        <charset val="134"/>
      </rPr>
      <t xml:space="preserve">路的保洁人员进行了沟通，日常工作中我们要把清洁质量做的更加细致，同时加强保洁员清洁技能的培训，熟练掌握清洁方法，确保给您带来一个干净、整洁的出行环境。</t>
    </r>
  </si>
  <si>
    <r>
      <rPr>
        <sz val="10"/>
        <rFont val="宋体"/>
        <family val="0"/>
        <charset val="134"/>
      </rPr>
      <t xml:space="preserve">您好，关于您反映问题的办理情况，鸿运承物业管理中心南湖分中心现对您回复如下：</t>
    </r>
    <r>
      <rPr>
        <sz val="10"/>
        <rFont val="Arial"/>
        <family val="2"/>
      </rPr>
      <t xml:space="preserve">653</t>
    </r>
    <r>
      <rPr>
        <sz val="10"/>
        <rFont val="宋体"/>
        <family val="0"/>
        <charset val="134"/>
      </rPr>
      <t xml:space="preserve">路公交车我们在北苑家园场站进行洗车服务工作，您所述</t>
    </r>
    <r>
      <rPr>
        <sz val="10"/>
        <rFont val="Arial"/>
        <family val="2"/>
      </rPr>
      <t xml:space="preserve">1726935</t>
    </r>
    <r>
      <rPr>
        <sz val="10"/>
        <rFont val="宋体"/>
        <family val="0"/>
        <charset val="134"/>
      </rPr>
      <t xml:space="preserve">号车，车辆运营中该车一楼内侧壁很多活动出风口都黑乎乎脏兮兮的的问题，我们非常重视您的反馈，由于我们的工作没有做好，</t>
    </r>
    <r>
      <rPr>
        <sz val="10"/>
        <rFont val="Arial"/>
        <family val="2"/>
      </rPr>
      <t xml:space="preserve">653</t>
    </r>
    <r>
      <rPr>
        <sz val="10"/>
        <rFont val="宋体"/>
        <family val="0"/>
        <charset val="134"/>
      </rPr>
      <t xml:space="preserve">路给您带来不好的乘车体验，实在是抱歉。该车辆回到北苑家园场站后，在日常工作时段内，我们的保洁员已对车内活动空调出风口的卫生进行了全面的清理，您反馈的问题我们已整改完毕。同时我们要求保洁员对</t>
    </r>
    <r>
      <rPr>
        <sz val="10"/>
        <rFont val="Arial"/>
        <family val="2"/>
      </rPr>
      <t xml:space="preserve">653</t>
    </r>
    <r>
      <rPr>
        <sz val="10"/>
        <rFont val="宋体"/>
        <family val="0"/>
        <charset val="134"/>
      </rPr>
      <t xml:space="preserve">路所有运营车辆的卫生再次进行细化清理。我们对于运营车辆车内卫生的清洁工作是一直在做的，也从未停止，已经形成了长效的清洁机制，但有时候卫生清洁工作我们做的还有不尽人意之处，您多多谅解。我们定期会召开车辆保洁专题会议，开展车辆卫生专项检查，日常工作中我们加大巡检力度，强化制度建设，不断提高管理水平。因您的联系方式保密，我们未能对您进行电话回复。我们分中心及场站班组长再次与</t>
    </r>
    <r>
      <rPr>
        <sz val="10"/>
        <rFont val="Arial"/>
        <family val="2"/>
      </rPr>
      <t xml:space="preserve">653</t>
    </r>
    <r>
      <rPr>
        <sz val="10"/>
        <rFont val="宋体"/>
        <family val="0"/>
        <charset val="134"/>
      </rPr>
      <t xml:space="preserve">路的保洁人员进行了沟通，日常工作中我们要把清洁质量做的更加细致，同时加强保洁员清洁技能的培训，熟练掌握清洁方法，确保给您带来一个干净、整洁的出行环境。欢迎您随时对我们的工作进行监督，感谢您提出宝贵意见，给您的出行带来的不便我们和您说声抱歉，谢谢您的支持与谅解。</t>
    </r>
  </si>
  <si>
    <t xml:space="preserve">2026-02-04 12:23:11</t>
  </si>
  <si>
    <t xml:space="preserve">车辆卫生问题
（车内一楼侧壁出风口脏）</t>
  </si>
  <si>
    <r>
      <rPr>
        <sz val="10"/>
        <rFont val="宋体"/>
        <family val="0"/>
        <charset val="134"/>
      </rPr>
      <t xml:space="preserve">热线</t>
    </r>
    <r>
      <rPr>
        <sz val="10"/>
        <rFont val="Arial"/>
        <family val="2"/>
      </rPr>
      <t xml:space="preserve">-260202-014084</t>
    </r>
    <r>
      <rPr>
        <sz val="10"/>
        <rFont val="宋体"/>
        <family val="0"/>
        <charset val="134"/>
      </rPr>
      <t xml:space="preserve">（</t>
    </r>
    <r>
      <rPr>
        <sz val="10"/>
        <rFont val="Arial"/>
        <family val="2"/>
      </rPr>
      <t xml:space="preserve">3</t>
    </r>
    <r>
      <rPr>
        <sz val="10"/>
        <rFont val="宋体"/>
        <family val="0"/>
        <charset val="134"/>
      </rPr>
      <t xml:space="preserve">个附件）</t>
    </r>
  </si>
  <si>
    <t xml:space="preserve">2026-02-04 15:56:15</t>
  </si>
  <si>
    <t xml:space="preserve">2026-02-04 16:05:09</t>
  </si>
  <si>
    <t xml:space="preserve">2026-02-04 16:26:25</t>
  </si>
  <si>
    <t xml:space="preserve">孙女士</t>
  </si>
  <si>
    <r>
      <rPr>
        <sz val="10"/>
        <rFont val="宋体"/>
        <family val="0"/>
        <charset val="134"/>
      </rPr>
      <t xml:space="preserve">手机</t>
    </r>
    <r>
      <rPr>
        <sz val="10"/>
        <rFont val="Arial"/>
        <family val="2"/>
      </rPr>
      <t xml:space="preserve">,13693527760;</t>
    </r>
  </si>
  <si>
    <r>
      <rPr>
        <sz val="10"/>
        <rFont val="宋体"/>
        <family val="0"/>
        <charset val="134"/>
      </rPr>
      <t xml:space="preserve">市民反映，自己是北京鸿运城物业管理中心的职工，属于北京公交集团的，公司地址在西城区核桃园，退休有一笔钱，他们是去年</t>
    </r>
    <r>
      <rPr>
        <sz val="10"/>
        <rFont val="Arial"/>
        <family val="2"/>
      </rPr>
      <t xml:space="preserve">10</t>
    </r>
    <r>
      <rPr>
        <sz val="10"/>
        <rFont val="宋体"/>
        <family val="0"/>
        <charset val="134"/>
      </rPr>
      <t xml:space="preserve">月份给自己，但是一直没有给到自己，独生子女费一直到现在没有给自己，希望帮助处理，来电反映独生子女费未发放问题  内部职工</t>
    </r>
  </si>
  <si>
    <t xml:space="preserve">计生方面</t>
  </si>
  <si>
    <t xml:space="preserve">2026-02-06</t>
  </si>
  <si>
    <t xml:space="preserve">经核实，与来电人所述情况存在出入，来电人为我单位退休职工，其所述的独生子女父母一次性奖励费由企业发放，期间相关费用支付已在走流程推进中，现退休独子一次性奖励已到职工账户。</t>
  </si>
  <si>
    <r>
      <rPr>
        <sz val="10"/>
        <rFont val="宋体"/>
        <family val="0"/>
        <charset val="134"/>
      </rPr>
      <t xml:space="preserve">经核实，与来电人所述情况存在出入，来电人为我单位退休职工，其所述的独生子女父母一次性奖励费由企业发放，期间相关费用支付已在走流程推进中，现退休独子一次性奖励已到职工账户。</t>
    </r>
    <r>
      <rPr>
        <sz val="10"/>
        <rFont val="Arial"/>
        <family val="2"/>
      </rPr>
      <t xml:space="preserve">2026</t>
    </r>
    <r>
      <rPr>
        <sz val="10"/>
        <rFont val="宋体"/>
        <family val="0"/>
        <charset val="134"/>
      </rPr>
      <t xml:space="preserve">年</t>
    </r>
    <r>
      <rPr>
        <sz val="10"/>
        <rFont val="Arial"/>
        <family val="2"/>
      </rPr>
      <t xml:space="preserve">2</t>
    </r>
    <r>
      <rPr>
        <sz val="10"/>
        <rFont val="宋体"/>
        <family val="0"/>
        <charset val="134"/>
      </rPr>
      <t xml:space="preserve">月</t>
    </r>
    <r>
      <rPr>
        <sz val="10"/>
        <rFont val="Arial"/>
        <family val="2"/>
      </rPr>
      <t xml:space="preserve">6</t>
    </r>
    <r>
      <rPr>
        <sz val="10"/>
        <rFont val="宋体"/>
        <family val="0"/>
        <charset val="134"/>
      </rPr>
      <t xml:space="preserve">日下午</t>
    </r>
    <r>
      <rPr>
        <sz val="10"/>
        <rFont val="Arial"/>
        <family val="2"/>
      </rPr>
      <t xml:space="preserve">15</t>
    </r>
    <r>
      <rPr>
        <sz val="10"/>
        <rFont val="宋体"/>
        <family val="0"/>
        <charset val="134"/>
      </rPr>
      <t xml:space="preserve">点</t>
    </r>
    <r>
      <rPr>
        <sz val="10"/>
        <rFont val="Arial"/>
        <family val="2"/>
      </rPr>
      <t xml:space="preserve">42</t>
    </r>
    <r>
      <rPr>
        <sz val="10"/>
        <rFont val="宋体"/>
        <family val="0"/>
        <charset val="134"/>
      </rPr>
      <t xml:space="preserve">分左右电话与来电人沟通，</t>
    </r>
    <r>
      <rPr>
        <sz val="10"/>
        <rFont val="Arial"/>
        <family val="2"/>
      </rPr>
      <t xml:space="preserve">16:00</t>
    </r>
    <r>
      <rPr>
        <sz val="10"/>
        <rFont val="宋体"/>
        <family val="0"/>
        <charset val="134"/>
      </rPr>
      <t xml:space="preserve">北京银行会给职工账户汇款。来电人表示知晓，对我们工作表示满意。我单位欢迎市民随时对我们工作进行监督，感谢市民提出宝贵意见，谢谢市民的支持与谅解。</t>
    </r>
    <r>
      <rPr>
        <sz val="10"/>
        <rFont val="Arial"/>
        <family val="2"/>
      </rPr>
      <t xml:space="preserve">
</t>
    </r>
    <r>
      <rPr>
        <sz val="10"/>
        <rFont val="宋体"/>
        <family val="0"/>
        <charset val="134"/>
      </rPr>
      <t xml:space="preserve">办理人：张浩宇；部门：鸿运承物业管理中心人力资源部；职务：一般管理</t>
    </r>
    <r>
      <rPr>
        <sz val="10"/>
        <rFont val="Arial"/>
        <family val="2"/>
      </rPr>
      <t xml:space="preserve">
</t>
    </r>
    <r>
      <rPr>
        <sz val="10"/>
        <rFont val="宋体"/>
        <family val="0"/>
        <charset val="134"/>
      </rPr>
      <t xml:space="preserve">审核人：高强；部门：鸿运承物业管理中心人力资源部；职务：中级管理</t>
    </r>
  </si>
  <si>
    <r>
      <rPr>
        <sz val="10"/>
        <rFont val="Arial"/>
        <family val="2"/>
      </rPr>
      <t xml:space="preserve">2026</t>
    </r>
    <r>
      <rPr>
        <sz val="10"/>
        <rFont val="宋体"/>
        <family val="0"/>
        <charset val="134"/>
      </rPr>
      <t xml:space="preserve">年</t>
    </r>
    <r>
      <rPr>
        <sz val="10"/>
        <rFont val="Arial"/>
        <family val="2"/>
      </rPr>
      <t xml:space="preserve">2</t>
    </r>
    <r>
      <rPr>
        <sz val="10"/>
        <rFont val="宋体"/>
        <family val="0"/>
        <charset val="134"/>
      </rPr>
      <t xml:space="preserve">月</t>
    </r>
    <r>
      <rPr>
        <sz val="10"/>
        <rFont val="Arial"/>
        <family val="2"/>
      </rPr>
      <t xml:space="preserve">6</t>
    </r>
    <r>
      <rPr>
        <sz val="10"/>
        <rFont val="宋体"/>
        <family val="0"/>
        <charset val="134"/>
      </rPr>
      <t xml:space="preserve">日下午</t>
    </r>
    <r>
      <rPr>
        <sz val="10"/>
        <rFont val="Arial"/>
        <family val="2"/>
      </rPr>
      <t xml:space="preserve">15</t>
    </r>
    <r>
      <rPr>
        <sz val="10"/>
        <rFont val="宋体"/>
        <family val="0"/>
        <charset val="134"/>
      </rPr>
      <t xml:space="preserve">点</t>
    </r>
    <r>
      <rPr>
        <sz val="10"/>
        <rFont val="Arial"/>
        <family val="2"/>
      </rPr>
      <t xml:space="preserve">42</t>
    </r>
    <r>
      <rPr>
        <sz val="10"/>
        <rFont val="宋体"/>
        <family val="0"/>
        <charset val="134"/>
      </rPr>
      <t xml:space="preserve">分左右电话与来电人沟通，</t>
    </r>
    <r>
      <rPr>
        <sz val="10"/>
        <rFont val="Arial"/>
        <family val="2"/>
      </rPr>
      <t xml:space="preserve">16:00</t>
    </r>
    <r>
      <rPr>
        <sz val="10"/>
        <rFont val="宋体"/>
        <family val="0"/>
        <charset val="134"/>
      </rPr>
      <t xml:space="preserve">北京银行会给职工账户汇款。来电人表示知晓，对我们工作表示满意。我单位欢迎市民随时对我们工作进行监督，感谢市民提出宝贵意见，谢谢市民的支持与谅解。</t>
    </r>
  </si>
  <si>
    <r>
      <rPr>
        <sz val="10"/>
        <rFont val="宋体"/>
        <family val="0"/>
        <charset val="134"/>
      </rPr>
      <t xml:space="preserve">经核实，与来电人所述情况存在出入，来电人为我单位退休职工，其所述的独生子女父母一次性奖励费由企业发放，期间相关费用支付已在走流程推进中，现退休独子一次性奖励已到职工账户。</t>
    </r>
    <r>
      <rPr>
        <sz val="10"/>
        <rFont val="Arial"/>
        <family val="2"/>
      </rPr>
      <t xml:space="preserve">2026</t>
    </r>
    <r>
      <rPr>
        <sz val="10"/>
        <rFont val="宋体"/>
        <family val="0"/>
        <charset val="134"/>
      </rPr>
      <t xml:space="preserve">年</t>
    </r>
    <r>
      <rPr>
        <sz val="10"/>
        <rFont val="Arial"/>
        <family val="2"/>
      </rPr>
      <t xml:space="preserve">2</t>
    </r>
    <r>
      <rPr>
        <sz val="10"/>
        <rFont val="宋体"/>
        <family val="0"/>
        <charset val="134"/>
      </rPr>
      <t xml:space="preserve">月</t>
    </r>
    <r>
      <rPr>
        <sz val="10"/>
        <rFont val="Arial"/>
        <family val="2"/>
      </rPr>
      <t xml:space="preserve">6</t>
    </r>
    <r>
      <rPr>
        <sz val="10"/>
        <rFont val="宋体"/>
        <family val="0"/>
        <charset val="134"/>
      </rPr>
      <t xml:space="preserve">日下午</t>
    </r>
    <r>
      <rPr>
        <sz val="10"/>
        <rFont val="Arial"/>
        <family val="2"/>
      </rPr>
      <t xml:space="preserve">15</t>
    </r>
    <r>
      <rPr>
        <sz val="10"/>
        <rFont val="宋体"/>
        <family val="0"/>
        <charset val="134"/>
      </rPr>
      <t xml:space="preserve">点</t>
    </r>
    <r>
      <rPr>
        <sz val="10"/>
        <rFont val="Arial"/>
        <family val="2"/>
      </rPr>
      <t xml:space="preserve">42</t>
    </r>
    <r>
      <rPr>
        <sz val="10"/>
        <rFont val="宋体"/>
        <family val="0"/>
        <charset val="134"/>
      </rPr>
      <t xml:space="preserve">分左右电话与来电人沟通，</t>
    </r>
    <r>
      <rPr>
        <sz val="10"/>
        <rFont val="Arial"/>
        <family val="2"/>
      </rPr>
      <t xml:space="preserve">16:00</t>
    </r>
    <r>
      <rPr>
        <sz val="10"/>
        <rFont val="宋体"/>
        <family val="0"/>
        <charset val="134"/>
      </rPr>
      <t xml:space="preserve">北京银行会给职工账户汇款。来电人表示知晓，对我们工作表示满意。我单位欢迎市民随时对我们工作进行监督，感谢市民提出宝贵意见，谢谢市民的支持与谅解。</t>
    </r>
  </si>
  <si>
    <t xml:space="preserve">2026-02-02 10:01:38</t>
  </si>
  <si>
    <t xml:space="preserve">独生子女费</t>
  </si>
  <si>
    <r>
      <rPr>
        <sz val="11"/>
        <color rgb="FF000000"/>
        <rFont val="宋体"/>
        <family val="0"/>
        <charset val="134"/>
      </rPr>
      <t xml:space="preserve">七有五性</t>
    </r>
    <r>
      <rPr>
        <sz val="11"/>
        <color rgb="FF000000"/>
        <rFont val="宋体"/>
        <family val="0"/>
      </rPr>
      <t xml:space="preserve">,</t>
    </r>
    <r>
      <rPr>
        <sz val="11"/>
        <color rgb="FF000000"/>
        <rFont val="宋体"/>
        <family val="0"/>
        <charset val="134"/>
      </rPr>
      <t xml:space="preserve">公正性、劳有所得</t>
    </r>
  </si>
  <si>
    <t xml:space="preserve">人力相关业务办理
（独生子女奖励）</t>
  </si>
  <si>
    <r>
      <rPr>
        <sz val="10"/>
        <rFont val="宋体"/>
        <family val="0"/>
        <charset val="134"/>
      </rPr>
      <t xml:space="preserve">网络</t>
    </r>
    <r>
      <rPr>
        <sz val="10"/>
        <rFont val="Arial"/>
        <family val="2"/>
      </rPr>
      <t xml:space="preserve">-260204-050887-2</t>
    </r>
  </si>
  <si>
    <t xml:space="preserve">2026-02-04 15:57:07</t>
  </si>
  <si>
    <t xml:space="preserve">2026-02-04 16:05:17</t>
  </si>
  <si>
    <t xml:space="preserve">2026-02-04 17:20:11</t>
  </si>
  <si>
    <r>
      <rPr>
        <sz val="10"/>
        <rFont val="宋体"/>
        <family val="0"/>
        <charset val="134"/>
      </rPr>
      <t xml:space="preserve">工单来源：市政府门户网站互动交流平台，此工单内容为网民留言时填写的标题及原文。 </t>
    </r>
    <r>
      <rPr>
        <sz val="10"/>
        <rFont val="Arial"/>
        <family val="2"/>
      </rPr>
      <t xml:space="preserve">============================= </t>
    </r>
    <r>
      <rPr>
        <sz val="10"/>
        <rFont val="宋体"/>
        <family val="0"/>
        <charset val="134"/>
      </rPr>
      <t xml:space="preserve">留言标题：投诉</t>
    </r>
    <r>
      <rPr>
        <sz val="10"/>
        <rFont val="Arial"/>
        <family val="2"/>
      </rPr>
      <t xml:space="preserve">510</t>
    </r>
    <r>
      <rPr>
        <sz val="10"/>
        <rFont val="宋体"/>
        <family val="0"/>
        <charset val="134"/>
      </rPr>
      <t xml:space="preserve">路</t>
    </r>
    <r>
      <rPr>
        <sz val="10"/>
        <rFont val="Arial"/>
        <family val="2"/>
      </rPr>
      <t xml:space="preserve">1826801</t>
    </r>
    <r>
      <rPr>
        <sz val="10"/>
        <rFont val="宋体"/>
        <family val="0"/>
        <charset val="134"/>
      </rPr>
      <t xml:space="preserve">车留言原文：</t>
    </r>
    <r>
      <rPr>
        <sz val="10"/>
        <rFont val="Arial"/>
        <family val="2"/>
      </rPr>
      <t xml:space="preserve">2026</t>
    </r>
    <r>
      <rPr>
        <sz val="10"/>
        <rFont val="宋体"/>
        <family val="0"/>
        <charset val="134"/>
      </rPr>
      <t xml:space="preserve">年</t>
    </r>
    <r>
      <rPr>
        <sz val="10"/>
        <rFont val="Arial"/>
        <family val="2"/>
      </rPr>
      <t xml:space="preserve">2</t>
    </r>
    <r>
      <rPr>
        <sz val="10"/>
        <rFont val="宋体"/>
        <family val="0"/>
        <charset val="134"/>
      </rPr>
      <t xml:space="preserve">月</t>
    </r>
    <r>
      <rPr>
        <sz val="10"/>
        <rFont val="Arial"/>
        <family val="2"/>
      </rPr>
      <t xml:space="preserve">4</t>
    </r>
    <r>
      <rPr>
        <sz val="10"/>
        <rFont val="宋体"/>
        <family val="0"/>
        <charset val="134"/>
      </rPr>
      <t xml:space="preserve">日我乘坐</t>
    </r>
    <r>
      <rPr>
        <sz val="10"/>
        <rFont val="Arial"/>
        <family val="2"/>
      </rPr>
      <t xml:space="preserve">510</t>
    </r>
    <r>
      <rPr>
        <sz val="10"/>
        <rFont val="宋体"/>
        <family val="0"/>
        <charset val="134"/>
      </rPr>
      <t xml:space="preserve">路</t>
    </r>
    <r>
      <rPr>
        <sz val="10"/>
        <rFont val="Arial"/>
        <family val="2"/>
      </rPr>
      <t xml:space="preserve">1726801</t>
    </r>
    <r>
      <rPr>
        <sz val="10"/>
        <rFont val="宋体"/>
        <family val="0"/>
        <charset val="134"/>
      </rPr>
      <t xml:space="preserve">双层车，该车二楼右侧（车门一侧）内侧壁第</t>
    </r>
    <r>
      <rPr>
        <sz val="10"/>
        <rFont val="Arial"/>
        <family val="2"/>
      </rPr>
      <t xml:space="preserve">2</t>
    </r>
    <r>
      <rPr>
        <sz val="10"/>
        <rFont val="宋体"/>
        <family val="0"/>
        <charset val="134"/>
      </rPr>
      <t xml:space="preserve">个活动空调出风口的调风拨片缺失缺损，该车此问题是第二次投诉，请尽快联系保养场补装出风口拨片，确保出风口可以正常开启或关闭。该车一楼内侧壁很多活动出风口都黑乎乎脏兮兮的，一看就是很长时间都没有清洁了，很恶心，请保洁部门尽快对该车出风口进行清洁。我会持续跟踪检查以上问题的整改情况，希望科信部门和保洁部门端正态度认真处理，不要敷衍糊弄。谢谢市民填写的详细地址为：详细地址：不详 科技，鸿运承</t>
    </r>
  </si>
  <si>
    <r>
      <rPr>
        <sz val="10"/>
        <rFont val="Arial"/>
        <family val="2"/>
      </rPr>
      <t xml:space="preserve">510</t>
    </r>
    <r>
      <rPr>
        <sz val="10"/>
        <rFont val="宋体"/>
        <family val="0"/>
        <charset val="134"/>
      </rPr>
      <t xml:space="preserve">路公交车我们在双泉堡场站进行洗车服务工作，您所述</t>
    </r>
    <r>
      <rPr>
        <sz val="10"/>
        <rFont val="Arial"/>
        <family val="2"/>
      </rPr>
      <t xml:space="preserve">1726801</t>
    </r>
    <r>
      <rPr>
        <sz val="10"/>
        <rFont val="宋体"/>
        <family val="0"/>
        <charset val="134"/>
      </rPr>
      <t xml:space="preserve">号车，车辆运营中该车一楼内侧壁很多活动出风口都黑乎乎脏兮兮的问题，我们非常重视您的反馈，由于我们的工作没有做好，</t>
    </r>
    <r>
      <rPr>
        <sz val="10"/>
        <rFont val="Arial"/>
        <family val="2"/>
      </rPr>
      <t xml:space="preserve">510</t>
    </r>
    <r>
      <rPr>
        <sz val="10"/>
        <rFont val="宋体"/>
        <family val="0"/>
        <charset val="134"/>
      </rPr>
      <t xml:space="preserve">路给您带来不好的乘车体验，实在是抱歉。该车辆回到双泉堡场站后，在日常工作时段内，我们的保洁员已对车内活动空调出风口的卫生进行了全面的清理，您反馈的问题我们已整改完毕。同时我们要求保洁员对</t>
    </r>
    <r>
      <rPr>
        <sz val="10"/>
        <rFont val="Arial"/>
        <family val="2"/>
      </rPr>
      <t xml:space="preserve">510</t>
    </r>
    <r>
      <rPr>
        <sz val="10"/>
        <rFont val="宋体"/>
        <family val="0"/>
        <charset val="134"/>
      </rPr>
      <t xml:space="preserve">路所有运营车辆的卫生再次进行细化清理。我们对于运营车辆车内卫生的清洁工作是一直在做的，也从未停止，已经形成了长效的清洁机制，但有时候卫生清洁工作我们做的还有不尽人意之处，您多多谅解。</t>
    </r>
  </si>
  <si>
    <r>
      <rPr>
        <sz val="10"/>
        <rFont val="宋体"/>
        <family val="0"/>
        <charset val="134"/>
      </rPr>
      <t xml:space="preserve">您好，关于您反映问题的办理情况，鸿运承物业管理中心小营分中心现对您回复如下：</t>
    </r>
    <r>
      <rPr>
        <sz val="10"/>
        <rFont val="Arial"/>
        <family val="2"/>
      </rPr>
      <t xml:space="preserve">510</t>
    </r>
    <r>
      <rPr>
        <sz val="10"/>
        <rFont val="宋体"/>
        <family val="0"/>
        <charset val="134"/>
      </rPr>
      <t xml:space="preserve">路公交车我们在双泉堡场站进行洗车服务工作，您所述</t>
    </r>
    <r>
      <rPr>
        <sz val="10"/>
        <rFont val="Arial"/>
        <family val="2"/>
      </rPr>
      <t xml:space="preserve">1726801</t>
    </r>
    <r>
      <rPr>
        <sz val="10"/>
        <rFont val="宋体"/>
        <family val="0"/>
        <charset val="134"/>
      </rPr>
      <t xml:space="preserve">号车，车辆运营中该车一楼内侧壁很多活动出风口都黑乎乎脏兮兮的问题，我们非常重视您的反馈，由于我们的工作没有做好，</t>
    </r>
    <r>
      <rPr>
        <sz val="10"/>
        <rFont val="Arial"/>
        <family val="2"/>
      </rPr>
      <t xml:space="preserve">510</t>
    </r>
    <r>
      <rPr>
        <sz val="10"/>
        <rFont val="宋体"/>
        <family val="0"/>
        <charset val="134"/>
      </rPr>
      <t xml:space="preserve">路给您带来不好的乘车体验，实在是抱歉。该车辆回到双泉堡场站后，在日常工作时段内，我们的保洁员已对车内活动空调出风口的卫生进行了全面的清理，您反馈的问题我们已整改完毕。同时我们要求保洁员对</t>
    </r>
    <r>
      <rPr>
        <sz val="10"/>
        <rFont val="Arial"/>
        <family val="2"/>
      </rPr>
      <t xml:space="preserve">510</t>
    </r>
    <r>
      <rPr>
        <sz val="10"/>
        <rFont val="宋体"/>
        <family val="0"/>
        <charset val="134"/>
      </rPr>
      <t xml:space="preserve">路所有运营车辆的卫生再次进行细化清理。我们对于运营车辆车内卫生的清洁工作是一直在做的，也从未停止，已经形成了长效的清洁机制，但有时候卫生清洁工作我们做的还有不尽人意之处，您多多谅解。我们定期会召开车辆保洁专题会议，开展车辆卫生专项检查，日常工作中我们加大巡检力度，强化制度建设，不断提高管理水平。因您的联系方式保密，我们未能对您进行电话回复。我们分中心及场站班组长再次与</t>
    </r>
    <r>
      <rPr>
        <sz val="10"/>
        <rFont val="Arial"/>
        <family val="2"/>
      </rPr>
      <t xml:space="preserve">510</t>
    </r>
    <r>
      <rPr>
        <sz val="10"/>
        <rFont val="宋体"/>
        <family val="0"/>
        <charset val="134"/>
      </rPr>
      <t xml:space="preserve">路的保洁人员进行了沟通，日常工作中我们要把清洁质量做的更加细致，同时加强保洁员清洁技能的培训，熟练掌握清洁方法，确保给您带来一个干净、整洁的出行环境。欢迎您随时对我们的工作进行监督，感谢您提出宝贵意见，给您的出行带来的不便我们和您说声抱歉，谢谢您的支持与谅解。</t>
    </r>
  </si>
  <si>
    <t xml:space="preserve">2026-02-04 12:36:47</t>
  </si>
  <si>
    <t xml:space="preserve">车辆卫生问题
（车内一楼侧壁出风口脏）同人同诉 二次</t>
  </si>
  <si>
    <r>
      <rPr>
        <sz val="10"/>
        <rFont val="宋体"/>
        <family val="0"/>
        <charset val="134"/>
      </rPr>
      <t xml:space="preserve">热线</t>
    </r>
    <r>
      <rPr>
        <sz val="10"/>
        <rFont val="Arial"/>
        <family val="2"/>
      </rPr>
      <t xml:space="preserve">-260204-058517</t>
    </r>
    <r>
      <rPr>
        <sz val="10"/>
        <rFont val="宋体"/>
        <family val="0"/>
        <charset val="134"/>
      </rPr>
      <t xml:space="preserve">（</t>
    </r>
    <r>
      <rPr>
        <sz val="10"/>
        <rFont val="Arial"/>
        <family val="2"/>
      </rPr>
      <t xml:space="preserve">1</t>
    </r>
    <r>
      <rPr>
        <sz val="10"/>
        <rFont val="宋体"/>
        <family val="0"/>
        <charset val="134"/>
      </rPr>
      <t xml:space="preserve">个附件）</t>
    </r>
  </si>
  <si>
    <t xml:space="preserve">2026-02-04 17:19:58</t>
  </si>
  <si>
    <t xml:space="preserve">2026-02-04 17:30:00</t>
  </si>
  <si>
    <t xml:space="preserve">2026-02-04 17:57:16</t>
  </si>
  <si>
    <t xml:space="preserve">于河先生</t>
  </si>
  <si>
    <r>
      <rPr>
        <sz val="10"/>
        <rFont val="宋体"/>
        <family val="0"/>
        <charset val="134"/>
      </rPr>
      <t xml:space="preserve">手机</t>
    </r>
    <r>
      <rPr>
        <sz val="10"/>
        <rFont val="Arial"/>
        <family val="2"/>
      </rPr>
      <t xml:space="preserve">,13121791023;</t>
    </r>
  </si>
  <si>
    <r>
      <rPr>
        <sz val="10"/>
        <rFont val="宋体"/>
        <family val="0"/>
        <charset val="134"/>
      </rPr>
      <t xml:space="preserve">市民反映，有同事在</t>
    </r>
    <r>
      <rPr>
        <sz val="10"/>
        <rFont val="Arial"/>
        <family val="2"/>
      </rPr>
      <t xml:space="preserve">120</t>
    </r>
    <r>
      <rPr>
        <sz val="10"/>
        <rFont val="宋体"/>
        <family val="0"/>
        <charset val="134"/>
      </rPr>
      <t xml:space="preserve">路公交车左家庄总站车棚子改造附近撬车门，但没有具体证据，同事还威胁自己给他一万块钱，当时自己报警了，新源里派出所出警了，也给处理了，自己想要当时的录像，但是派出所说需要法院的手续才能调取录像，自己不认可，自己希望公交车内部派出所提供当时录像，该人员当时还闯女更衣室，也向领导等都汇报过，可见其人品真不行。希望提供当时录像查看。来电反映要求公交部门提供录像问题。</t>
    </r>
  </si>
  <si>
    <t xml:space="preserve">经动物园分中心核实此情况，是两名物业职工产生了一些矛盾，分中心正在积极解决，同时关于诉求人反映的调取录像的问题，动物园分中心会积极配合相关单位。</t>
  </si>
  <si>
    <r>
      <rPr>
        <sz val="10"/>
        <rFont val="Arial"/>
        <family val="2"/>
      </rPr>
      <t xml:space="preserve">2026</t>
    </r>
    <r>
      <rPr>
        <sz val="10"/>
        <rFont val="宋体"/>
        <family val="0"/>
        <charset val="134"/>
      </rPr>
      <t xml:space="preserve">年</t>
    </r>
    <r>
      <rPr>
        <sz val="10"/>
        <rFont val="Arial"/>
        <family val="2"/>
      </rPr>
      <t xml:space="preserve">2</t>
    </r>
    <r>
      <rPr>
        <sz val="10"/>
        <rFont val="宋体"/>
        <family val="0"/>
        <charset val="134"/>
      </rPr>
      <t xml:space="preserve">月</t>
    </r>
    <r>
      <rPr>
        <sz val="10"/>
        <rFont val="Arial"/>
        <family val="2"/>
      </rPr>
      <t xml:space="preserve">5</t>
    </r>
    <r>
      <rPr>
        <sz val="10"/>
        <rFont val="宋体"/>
        <family val="0"/>
        <charset val="134"/>
      </rPr>
      <t xml:space="preserve">日</t>
    </r>
    <r>
      <rPr>
        <sz val="10"/>
        <rFont val="Arial"/>
        <family val="2"/>
      </rPr>
      <t xml:space="preserve">14</t>
    </r>
    <r>
      <rPr>
        <sz val="10"/>
        <rFont val="宋体"/>
        <family val="0"/>
        <charset val="134"/>
      </rPr>
      <t xml:space="preserve">点</t>
    </r>
    <r>
      <rPr>
        <sz val="10"/>
        <rFont val="Arial"/>
        <family val="2"/>
      </rPr>
      <t xml:space="preserve">22</t>
    </r>
    <r>
      <rPr>
        <sz val="10"/>
        <rFont val="宋体"/>
        <family val="0"/>
        <charset val="134"/>
      </rPr>
      <t xml:space="preserve">分，由动物园分中心安保副主任翟祺与投诉人进行电话沟通，与投诉人做好解释工作。处理人：动物园分中心安保副主任翟祺。</t>
    </r>
  </si>
  <si>
    <t xml:space="preserve">经过此事后提醒场站物业职工，工作中与同事和谐相处，互相谦让，避免类似事件发生，有问题及时向场站班长汇报。</t>
  </si>
  <si>
    <r>
      <rPr>
        <sz val="10"/>
        <rFont val="宋体"/>
        <family val="0"/>
        <charset val="134"/>
      </rPr>
      <t xml:space="preserve">经动物园分中心核实此情况，是两名物业职工产生了一些矛盾，分中心正在积极解决，同时关于诉求人反映的调取录像的问题，动物园分中心会积极配合相关单位。经过此事后提醒场站物业职工，工作中与同事和谐相处，互相谦让，避免类似事件发生，有问题及时向场站班长汇报。</t>
    </r>
    <r>
      <rPr>
        <sz val="10"/>
        <rFont val="Arial"/>
        <family val="2"/>
      </rPr>
      <t xml:space="preserve">2026</t>
    </r>
    <r>
      <rPr>
        <sz val="10"/>
        <rFont val="宋体"/>
        <family val="0"/>
        <charset val="134"/>
      </rPr>
      <t xml:space="preserve">年</t>
    </r>
    <r>
      <rPr>
        <sz val="10"/>
        <rFont val="Arial"/>
        <family val="2"/>
      </rPr>
      <t xml:space="preserve">2</t>
    </r>
    <r>
      <rPr>
        <sz val="10"/>
        <rFont val="宋体"/>
        <family val="0"/>
        <charset val="134"/>
      </rPr>
      <t xml:space="preserve">月</t>
    </r>
    <r>
      <rPr>
        <sz val="10"/>
        <rFont val="Arial"/>
        <family val="2"/>
      </rPr>
      <t xml:space="preserve">5</t>
    </r>
    <r>
      <rPr>
        <sz val="10"/>
        <rFont val="宋体"/>
        <family val="0"/>
        <charset val="134"/>
      </rPr>
      <t xml:space="preserve">日</t>
    </r>
    <r>
      <rPr>
        <sz val="10"/>
        <rFont val="Arial"/>
        <family val="2"/>
      </rPr>
      <t xml:space="preserve">14</t>
    </r>
    <r>
      <rPr>
        <sz val="10"/>
        <rFont val="宋体"/>
        <family val="0"/>
        <charset val="134"/>
      </rPr>
      <t xml:space="preserve">点</t>
    </r>
    <r>
      <rPr>
        <sz val="10"/>
        <rFont val="Arial"/>
        <family val="2"/>
      </rPr>
      <t xml:space="preserve">22</t>
    </r>
    <r>
      <rPr>
        <sz val="10"/>
        <rFont val="宋体"/>
        <family val="0"/>
        <charset val="134"/>
      </rPr>
      <t xml:space="preserve">分，由动物园分中心安保副主任翟祺与投诉人进行电话沟通，与投诉人做好解释工作。处理人：动物园分中心安保副主任翟祺。</t>
    </r>
  </si>
  <si>
    <t xml:space="preserve">2026-02-04 17:08:18</t>
  </si>
  <si>
    <t xml:space="preserve">场站安保问题
（希望调取监控视频）</t>
  </si>
  <si>
    <r>
      <rPr>
        <sz val="11"/>
        <color rgb="FF000000"/>
        <rFont val="宋体"/>
        <family val="0"/>
        <charset val="134"/>
      </rPr>
      <t xml:space="preserve">同人同诉：热线</t>
    </r>
    <r>
      <rPr>
        <sz val="11"/>
        <color rgb="FF000000"/>
        <rFont val="宋体"/>
        <family val="0"/>
      </rPr>
      <t xml:space="preserve">-260204-058517</t>
    </r>
    <r>
      <rPr>
        <sz val="11"/>
        <color rgb="FF000000"/>
        <rFont val="宋体"/>
        <family val="0"/>
        <charset val="134"/>
      </rPr>
      <t xml:space="preserve">、热线</t>
    </r>
    <r>
      <rPr>
        <sz val="11"/>
        <color rgb="FF000000"/>
        <rFont val="宋体"/>
        <family val="0"/>
      </rPr>
      <t xml:space="preserve">-260205-021275</t>
    </r>
  </si>
  <si>
    <t xml:space="preserve">于河（重点人）投诉</t>
  </si>
  <si>
    <r>
      <rPr>
        <sz val="10"/>
        <rFont val="宋体"/>
        <family val="0"/>
        <charset val="134"/>
      </rPr>
      <t xml:space="preserve">热线</t>
    </r>
    <r>
      <rPr>
        <sz val="10"/>
        <rFont val="Arial"/>
        <family val="2"/>
      </rPr>
      <t xml:space="preserve">-260204-052927</t>
    </r>
    <r>
      <rPr>
        <sz val="10"/>
        <rFont val="宋体"/>
        <family val="0"/>
        <charset val="134"/>
      </rPr>
      <t xml:space="preserve">（</t>
    </r>
    <r>
      <rPr>
        <sz val="10"/>
        <rFont val="Arial"/>
        <family val="2"/>
      </rPr>
      <t xml:space="preserve">3</t>
    </r>
    <r>
      <rPr>
        <sz val="10"/>
        <rFont val="宋体"/>
        <family val="0"/>
        <charset val="134"/>
      </rPr>
      <t xml:space="preserve">个附件）</t>
    </r>
  </si>
  <si>
    <t xml:space="preserve">2026-02-04 18:07:48</t>
  </si>
  <si>
    <t xml:space="preserve">2026-02-04 18:10:52</t>
  </si>
  <si>
    <t xml:space="preserve">2026-02-04 18:26:59</t>
  </si>
  <si>
    <r>
      <rPr>
        <sz val="10"/>
        <rFont val="宋体"/>
        <family val="0"/>
        <charset val="134"/>
      </rPr>
      <t xml:space="preserve">手机</t>
    </r>
    <r>
      <rPr>
        <sz val="10"/>
        <rFont val="Arial"/>
        <family val="2"/>
      </rPr>
      <t xml:space="preserve">,18612036291;</t>
    </r>
  </si>
  <si>
    <r>
      <rPr>
        <sz val="10"/>
        <rFont val="宋体"/>
        <family val="0"/>
        <charset val="134"/>
      </rPr>
      <t xml:space="preserve">市民反映，自己是公交集团的物业员工，工作地点：朝阳区和平里，自己在</t>
    </r>
    <r>
      <rPr>
        <sz val="10"/>
        <rFont val="Arial"/>
        <family val="2"/>
      </rPr>
      <t xml:space="preserve">1993</t>
    </r>
    <r>
      <rPr>
        <sz val="10"/>
        <rFont val="宋体"/>
        <family val="0"/>
        <charset val="134"/>
      </rPr>
      <t xml:space="preserve">年开始与公交集团签订的合同，一直到现在，最近一两年公交集团发放工资太少，自己还有一年才能退休，影响自己退休，参保地在丰台区，公司名称：北京公共交通控股（集团）有限公司，注册地址：北京市西城区南礼士路</t>
    </r>
    <r>
      <rPr>
        <sz val="10"/>
        <rFont val="Arial"/>
        <family val="2"/>
      </rPr>
      <t xml:space="preserve">44</t>
    </r>
    <r>
      <rPr>
        <sz val="10"/>
        <rFont val="宋体"/>
        <family val="0"/>
        <charset val="134"/>
      </rPr>
      <t xml:space="preserve">号，要求给自己回复，来电反映公交集团工资发放太少影响退休问题。内部职工</t>
    </r>
  </si>
  <si>
    <t xml:space="preserve">经核实，与来电人所述情况存在出入。分中心有向职工普及公司政策，分中心也在合理安排工日，最近工资已有涨幅。这与来电人反映“最近一两年公交集团发放工资太少，自己还有一年才能退休，影响自己退休。”存在出入。</t>
  </si>
  <si>
    <r>
      <rPr>
        <sz val="10"/>
        <rFont val="宋体"/>
        <family val="0"/>
        <charset val="134"/>
      </rPr>
      <t xml:space="preserve">经核实，与来电人所述情况存在出入。分中心有向职工普及公司政策，分中心也在合理安排工日，最近工资已有涨幅。这与来电人反映“最近一两年公交集团发放工资太少，自己还有一年才能退休，影响自己退休。”存在出入。我单位动物园分中心工作人员于</t>
    </r>
    <r>
      <rPr>
        <sz val="10"/>
        <rFont val="Arial"/>
        <family val="2"/>
      </rPr>
      <t xml:space="preserve">2026</t>
    </r>
    <r>
      <rPr>
        <sz val="10"/>
        <rFont val="宋体"/>
        <family val="0"/>
        <charset val="134"/>
      </rPr>
      <t xml:space="preserve">年</t>
    </r>
    <r>
      <rPr>
        <sz val="10"/>
        <rFont val="Arial"/>
        <family val="2"/>
      </rPr>
      <t xml:space="preserve">2</t>
    </r>
    <r>
      <rPr>
        <sz val="10"/>
        <rFont val="宋体"/>
        <family val="0"/>
        <charset val="134"/>
      </rPr>
      <t xml:space="preserve">月</t>
    </r>
    <r>
      <rPr>
        <sz val="10"/>
        <rFont val="Arial"/>
        <family val="2"/>
      </rPr>
      <t xml:space="preserve">6</t>
    </r>
    <r>
      <rPr>
        <sz val="10"/>
        <rFont val="宋体"/>
        <family val="0"/>
        <charset val="134"/>
      </rPr>
      <t xml:space="preserve">日 </t>
    </r>
    <r>
      <rPr>
        <sz val="10"/>
        <rFont val="Arial"/>
        <family val="2"/>
      </rPr>
      <t xml:space="preserve">10</t>
    </r>
    <r>
      <rPr>
        <sz val="10"/>
        <rFont val="宋体"/>
        <family val="0"/>
        <charset val="134"/>
      </rPr>
      <t xml:space="preserve">：</t>
    </r>
    <r>
      <rPr>
        <sz val="10"/>
        <rFont val="Arial"/>
        <family val="2"/>
      </rPr>
      <t xml:space="preserve">00</t>
    </r>
    <r>
      <rPr>
        <sz val="10"/>
        <rFont val="宋体"/>
        <family val="0"/>
        <charset val="134"/>
      </rPr>
      <t xml:space="preserve">致电王先生，就发放工资太少问题进行了解答，同时表示近期王先生可以来分中心为其解答，市民表示理解。我单位欢迎市民随时对我们工作进行监督，感谢市民提出宝贵意见，谢谢市民的支持与谅解。</t>
    </r>
    <r>
      <rPr>
        <sz val="10"/>
        <rFont val="Arial"/>
        <family val="2"/>
      </rPr>
      <t xml:space="preserve">
</t>
    </r>
    <r>
      <rPr>
        <sz val="10"/>
        <rFont val="宋体"/>
        <family val="0"/>
        <charset val="134"/>
      </rPr>
      <t xml:space="preserve">办理人：温雅；部门：鸿运承物业管理中心动物园分中心，职务：一般管理</t>
    </r>
    <r>
      <rPr>
        <sz val="10"/>
        <rFont val="Arial"/>
        <family val="2"/>
      </rPr>
      <t xml:space="preserve">
</t>
    </r>
    <r>
      <rPr>
        <sz val="10"/>
        <rFont val="宋体"/>
        <family val="0"/>
        <charset val="134"/>
      </rPr>
      <t xml:space="preserve">审核人：高强；部门：鸿运承物业管理中心人力资源部，职务：中级管理</t>
    </r>
  </si>
  <si>
    <r>
      <rPr>
        <sz val="10"/>
        <rFont val="宋体"/>
        <family val="0"/>
        <charset val="134"/>
      </rPr>
      <t xml:space="preserve">我单位动物园分中心工作人员于</t>
    </r>
    <r>
      <rPr>
        <sz val="10"/>
        <rFont val="Arial"/>
        <family val="2"/>
      </rPr>
      <t xml:space="preserve">2026</t>
    </r>
    <r>
      <rPr>
        <sz val="10"/>
        <rFont val="宋体"/>
        <family val="0"/>
        <charset val="134"/>
      </rPr>
      <t xml:space="preserve">年</t>
    </r>
    <r>
      <rPr>
        <sz val="10"/>
        <rFont val="Arial"/>
        <family val="2"/>
      </rPr>
      <t xml:space="preserve">2</t>
    </r>
    <r>
      <rPr>
        <sz val="10"/>
        <rFont val="宋体"/>
        <family val="0"/>
        <charset val="134"/>
      </rPr>
      <t xml:space="preserve">月</t>
    </r>
    <r>
      <rPr>
        <sz val="10"/>
        <rFont val="Arial"/>
        <family val="2"/>
      </rPr>
      <t xml:space="preserve">6</t>
    </r>
    <r>
      <rPr>
        <sz val="10"/>
        <rFont val="宋体"/>
        <family val="0"/>
        <charset val="134"/>
      </rPr>
      <t xml:space="preserve">日 </t>
    </r>
    <r>
      <rPr>
        <sz val="10"/>
        <rFont val="Arial"/>
        <family val="2"/>
      </rPr>
      <t xml:space="preserve">10</t>
    </r>
    <r>
      <rPr>
        <sz val="10"/>
        <rFont val="宋体"/>
        <family val="0"/>
        <charset val="134"/>
      </rPr>
      <t xml:space="preserve">：</t>
    </r>
    <r>
      <rPr>
        <sz val="10"/>
        <rFont val="Arial"/>
        <family val="2"/>
      </rPr>
      <t xml:space="preserve">00</t>
    </r>
    <r>
      <rPr>
        <sz val="10"/>
        <rFont val="宋体"/>
        <family val="0"/>
        <charset val="134"/>
      </rPr>
      <t xml:space="preserve">致电王先生，就发放工资太少问题进行了解答，同时表示近期王先生可以来分中心为其解答，市民表示理解。我单位欢迎市民随时对我们工作进行监督，感谢市民提出宝贵意见，谢谢市民的支持与谅解。</t>
    </r>
  </si>
  <si>
    <r>
      <rPr>
        <sz val="10"/>
        <rFont val="宋体"/>
        <family val="0"/>
        <charset val="134"/>
      </rPr>
      <t xml:space="preserve">经核实，与来电人所述情况存在出入。分中心有向职工普及公司政策，分中心也在合理安排工日，最近工资已有涨幅。这与来电人反映“最近一两年公交集团发放工资太少，自己还有一年才能退休，影响自己退休。”存在出入。我单位动物园分中心工作人员于</t>
    </r>
    <r>
      <rPr>
        <sz val="10"/>
        <rFont val="Arial"/>
        <family val="2"/>
      </rPr>
      <t xml:space="preserve">2026</t>
    </r>
    <r>
      <rPr>
        <sz val="10"/>
        <rFont val="宋体"/>
        <family val="0"/>
        <charset val="134"/>
      </rPr>
      <t xml:space="preserve">年</t>
    </r>
    <r>
      <rPr>
        <sz val="10"/>
        <rFont val="Arial"/>
        <family val="2"/>
      </rPr>
      <t xml:space="preserve">2</t>
    </r>
    <r>
      <rPr>
        <sz val="10"/>
        <rFont val="宋体"/>
        <family val="0"/>
        <charset val="134"/>
      </rPr>
      <t xml:space="preserve">月</t>
    </r>
    <r>
      <rPr>
        <sz val="10"/>
        <rFont val="Arial"/>
        <family val="2"/>
      </rPr>
      <t xml:space="preserve">6</t>
    </r>
    <r>
      <rPr>
        <sz val="10"/>
        <rFont val="宋体"/>
        <family val="0"/>
        <charset val="134"/>
      </rPr>
      <t xml:space="preserve">日 </t>
    </r>
    <r>
      <rPr>
        <sz val="10"/>
        <rFont val="Arial"/>
        <family val="2"/>
      </rPr>
      <t xml:space="preserve">10</t>
    </r>
    <r>
      <rPr>
        <sz val="10"/>
        <rFont val="宋体"/>
        <family val="0"/>
        <charset val="134"/>
      </rPr>
      <t xml:space="preserve">：</t>
    </r>
    <r>
      <rPr>
        <sz val="10"/>
        <rFont val="Arial"/>
        <family val="2"/>
      </rPr>
      <t xml:space="preserve">00</t>
    </r>
    <r>
      <rPr>
        <sz val="10"/>
        <rFont val="宋体"/>
        <family val="0"/>
        <charset val="134"/>
      </rPr>
      <t xml:space="preserve">致电王先生，就发放工资太少问题进行了解答，同时表示近期王先生可以来分中心为其解答，市民表示理解。我单位欢迎市民随时对我们工作进行监督，感谢市民提出宝贵意见，谢谢市民的支持与谅解。</t>
    </r>
  </si>
  <si>
    <t xml:space="preserve">2026-02-04 16:14:45</t>
  </si>
  <si>
    <t xml:space="preserve">劳动薪酬问题</t>
  </si>
  <si>
    <r>
      <rPr>
        <sz val="10"/>
        <rFont val="宋体"/>
        <family val="0"/>
        <charset val="134"/>
      </rPr>
      <t xml:space="preserve">热线</t>
    </r>
    <r>
      <rPr>
        <sz val="10"/>
        <rFont val="Arial"/>
        <family val="2"/>
      </rPr>
      <t xml:space="preserve">-260205-004640-1</t>
    </r>
    <r>
      <rPr>
        <sz val="10"/>
        <rFont val="宋体"/>
        <family val="0"/>
      </rPr>
      <t xml:space="preserve">（</t>
    </r>
    <r>
      <rPr>
        <sz val="10"/>
        <rFont val="Arial"/>
        <family val="2"/>
      </rPr>
      <t xml:space="preserve">1</t>
    </r>
    <r>
      <rPr>
        <sz val="10"/>
        <rFont val="宋体"/>
        <family val="0"/>
      </rPr>
      <t xml:space="preserve">个附件）</t>
    </r>
  </si>
  <si>
    <t xml:space="preserve">2026-02-05 08:34:50</t>
  </si>
  <si>
    <t xml:space="preserve">2026-02-05 08:44:47</t>
  </si>
  <si>
    <t xml:space="preserve">2026-02-05 08:53:42</t>
  </si>
  <si>
    <r>
      <rPr>
        <sz val="10"/>
        <rFont val="宋体"/>
        <family val="0"/>
        <charset val="134"/>
      </rPr>
      <t xml:space="preserve">市民反映，怀柔区汤河口镇汤河口客运站（八方达公交车站），聘用有盗窃前科的人员做保安，保安叫郅文来，做了</t>
    </r>
    <r>
      <rPr>
        <sz val="10"/>
        <rFont val="Arial"/>
        <family val="2"/>
      </rPr>
      <t xml:space="preserve">4</t>
    </r>
    <r>
      <rPr>
        <sz val="10"/>
        <rFont val="宋体"/>
        <family val="0"/>
        <charset val="134"/>
      </rPr>
      <t xml:space="preserve">年牢，国家有规定此类人员不能担任保安，但是车站录用他了，故意包庇称说查不着这个情况，希望帮助解决，来电反映聘用有前科人员当保安不合理问题。 工单流转、怀柔区分中心退回：接到诉求后，怀柔区交通局工作人员立即联系市民。经与市民电话核实，市民反映聘用有前科人员当保安不合理问题。原怀柔区八方达客运站，实际现为汤河口公交站公交集团客运第七分公司办公地，关于雇佣保安问题，为客运第七分公司内部管理问题，已超出我单位管辖范围。经联系北京公交集团客七办公室工作人员，对方同意接单（见附件截图）。公司的人联系自己威胁自己，说自己诬陷，要求严查，对方电话号码：</t>
    </r>
    <r>
      <rPr>
        <sz val="10"/>
        <rFont val="Arial"/>
        <family val="2"/>
      </rPr>
      <t xml:space="preserve">13220185116</t>
    </r>
    <r>
      <rPr>
        <sz val="10"/>
        <rFont val="宋体"/>
        <family val="0"/>
        <charset val="134"/>
      </rPr>
      <t xml:space="preserve">，烦请将此工单转至北京公交集团核实处理。鸿运承 客七安保 答复不满意</t>
    </r>
  </si>
  <si>
    <t xml:space="preserve">2026-02-12 23:59:59</t>
  </si>
  <si>
    <t xml:space="preserve">2026-02-10 08:59:59</t>
  </si>
  <si>
    <r>
      <rPr>
        <sz val="10"/>
        <rFont val="宋体"/>
        <family val="0"/>
        <charset val="134"/>
      </rPr>
      <t xml:space="preserve">经核实：郅文来在东直门分中心汤河口场站从事站务员</t>
    </r>
    <r>
      <rPr>
        <sz val="10"/>
        <rFont val="Arial"/>
        <family val="2"/>
      </rPr>
      <t xml:space="preserve">C</t>
    </r>
    <r>
      <rPr>
        <sz val="10"/>
        <rFont val="宋体"/>
        <family val="0"/>
        <charset val="134"/>
      </rPr>
      <t xml:space="preserve">岗工作，是看门不是警卫或保安，经查询本人在单位五年表现良好无不良记录，向来电人解释并说明情况，并无威胁和诬陷情况，最后至女士挂断电话。</t>
    </r>
  </si>
  <si>
    <r>
      <rPr>
        <sz val="10"/>
        <rFont val="Arial"/>
        <family val="2"/>
      </rPr>
      <t xml:space="preserve">2026</t>
    </r>
    <r>
      <rPr>
        <sz val="10"/>
        <rFont val="宋体"/>
        <family val="0"/>
        <charset val="134"/>
      </rPr>
      <t xml:space="preserve">年</t>
    </r>
    <r>
      <rPr>
        <sz val="10"/>
        <rFont val="Arial"/>
        <family val="2"/>
      </rPr>
      <t xml:space="preserve">2</t>
    </r>
    <r>
      <rPr>
        <sz val="10"/>
        <rFont val="宋体"/>
        <family val="0"/>
        <charset val="134"/>
      </rPr>
      <t xml:space="preserve">月</t>
    </r>
    <r>
      <rPr>
        <sz val="10"/>
        <rFont val="Arial"/>
        <family val="2"/>
      </rPr>
      <t xml:space="preserve">5</t>
    </r>
    <r>
      <rPr>
        <sz val="10"/>
        <rFont val="宋体"/>
        <family val="0"/>
        <charset val="134"/>
      </rPr>
      <t xml:space="preserve">日，安保主任对投诉人员进行了电话回复，说明了原因。 办理人：侯映辉，东直门分中心安保主任。</t>
    </r>
  </si>
  <si>
    <t xml:space="preserve">2026-02-05 08:32:48</t>
  </si>
  <si>
    <t xml:space="preserve">场站安保问题
（保安人员管理）
同人同诉 多次</t>
  </si>
  <si>
    <r>
      <rPr>
        <sz val="11"/>
        <color rgb="FF000000"/>
        <rFont val="宋体"/>
        <family val="0"/>
        <charset val="134"/>
      </rPr>
      <t xml:space="preserve">同人同诉问题：热线</t>
    </r>
    <r>
      <rPr>
        <sz val="11"/>
        <color rgb="FF000000"/>
        <rFont val="宋体"/>
        <family val="0"/>
      </rPr>
      <t xml:space="preserve">-260121-048555</t>
    </r>
    <r>
      <rPr>
        <sz val="11"/>
        <color rgb="FF000000"/>
        <rFont val="宋体"/>
        <family val="0"/>
        <charset val="134"/>
      </rPr>
      <t xml:space="preserve">、热线</t>
    </r>
    <r>
      <rPr>
        <sz val="11"/>
        <color rgb="FF000000"/>
        <rFont val="宋体"/>
        <family val="0"/>
      </rPr>
      <t xml:space="preserve">-260122-008761</t>
    </r>
    <r>
      <rPr>
        <sz val="11"/>
        <color rgb="FF000000"/>
        <rFont val="宋体"/>
        <family val="0"/>
        <charset val="134"/>
      </rPr>
      <t xml:space="preserve">、热线</t>
    </r>
    <r>
      <rPr>
        <sz val="11"/>
        <color rgb="FF000000"/>
        <rFont val="宋体"/>
        <family val="0"/>
      </rPr>
      <t xml:space="preserve">-260202-006795</t>
    </r>
    <r>
      <rPr>
        <sz val="11"/>
        <color rgb="FF000000"/>
        <rFont val="宋体"/>
        <family val="0"/>
        <charset val="134"/>
      </rPr>
      <t xml:space="preserve">、热线</t>
    </r>
    <r>
      <rPr>
        <sz val="11"/>
        <color rgb="FF000000"/>
        <rFont val="宋体"/>
        <family val="0"/>
      </rPr>
      <t xml:space="preserve">-260205-004640-1</t>
    </r>
  </si>
  <si>
    <r>
      <rPr>
        <sz val="10"/>
        <rFont val="宋体"/>
        <family val="0"/>
        <charset val="134"/>
      </rPr>
      <t xml:space="preserve">热线</t>
    </r>
    <r>
      <rPr>
        <sz val="10"/>
        <rFont val="Arial"/>
        <family val="2"/>
      </rPr>
      <t xml:space="preserve">-260204-038455</t>
    </r>
    <r>
      <rPr>
        <sz val="10"/>
        <rFont val="宋体"/>
        <family val="0"/>
      </rPr>
      <t xml:space="preserve">（</t>
    </r>
    <r>
      <rPr>
        <sz val="10"/>
        <rFont val="Arial"/>
        <family val="2"/>
      </rPr>
      <t xml:space="preserve">6</t>
    </r>
    <r>
      <rPr>
        <sz val="10"/>
        <rFont val="宋体"/>
        <family val="0"/>
      </rPr>
      <t xml:space="preserve">个附件）</t>
    </r>
  </si>
  <si>
    <t xml:space="preserve">2026-02-04 14:06:42</t>
  </si>
  <si>
    <t xml:space="preserve">2026-02-04 14:21:14</t>
  </si>
  <si>
    <t xml:space="preserve">2026-02-05 09:52:15</t>
  </si>
  <si>
    <t xml:space="preserve">匿名先生</t>
  </si>
  <si>
    <r>
      <rPr>
        <sz val="10"/>
        <rFont val="宋体"/>
        <family val="0"/>
        <charset val="134"/>
      </rPr>
      <t xml:space="preserve">市民举报，</t>
    </r>
    <r>
      <rPr>
        <sz val="10"/>
        <rFont val="Arial"/>
        <family val="2"/>
      </rPr>
      <t xml:space="preserve">883</t>
    </r>
    <r>
      <rPr>
        <sz val="10"/>
        <rFont val="宋体"/>
        <family val="0"/>
        <charset val="134"/>
      </rPr>
      <t xml:space="preserve">路（德胜门西</t>
    </r>
    <r>
      <rPr>
        <sz val="10"/>
        <rFont val="Arial"/>
        <family val="2"/>
      </rPr>
      <t xml:space="preserve">-</t>
    </r>
    <r>
      <rPr>
        <sz val="10"/>
        <rFont val="宋体"/>
        <family val="0"/>
        <charset val="134"/>
      </rPr>
      <t xml:space="preserve">南口西站），</t>
    </r>
    <r>
      <rPr>
        <sz val="10"/>
        <rFont val="Arial"/>
        <family val="2"/>
      </rPr>
      <t xml:space="preserve">870</t>
    </r>
    <r>
      <rPr>
        <sz val="10"/>
        <rFont val="宋体"/>
        <family val="0"/>
        <charset val="134"/>
      </rPr>
      <t xml:space="preserve">路（南口西</t>
    </r>
    <r>
      <rPr>
        <sz val="10"/>
        <rFont val="Arial"/>
        <family val="2"/>
      </rPr>
      <t xml:space="preserve">-</t>
    </r>
    <r>
      <rPr>
        <sz val="10"/>
        <rFont val="宋体"/>
        <family val="0"/>
        <charset val="134"/>
      </rPr>
      <t xml:space="preserve">兴寿北），</t>
    </r>
    <r>
      <rPr>
        <sz val="10"/>
        <rFont val="Arial"/>
        <family val="2"/>
      </rPr>
      <t xml:space="preserve">887</t>
    </r>
    <r>
      <rPr>
        <sz val="10"/>
        <rFont val="宋体"/>
        <family val="0"/>
        <charset val="134"/>
      </rPr>
      <t xml:space="preserve">路（南口北</t>
    </r>
    <r>
      <rPr>
        <sz val="10"/>
        <rFont val="Arial"/>
        <family val="2"/>
      </rPr>
      <t xml:space="preserve">-</t>
    </r>
    <r>
      <rPr>
        <sz val="10"/>
        <rFont val="宋体"/>
        <family val="0"/>
        <charset val="134"/>
      </rPr>
      <t xml:space="preserve">回龙观）公交车卫生脏乱差，市民不认可，表示问题没有解决，</t>
    </r>
    <r>
      <rPr>
        <sz val="10"/>
        <rFont val="Arial"/>
        <family val="2"/>
      </rPr>
      <t xml:space="preserve">919</t>
    </r>
    <r>
      <rPr>
        <sz val="10"/>
        <rFont val="宋体"/>
        <family val="0"/>
        <charset val="134"/>
      </rPr>
      <t xml:space="preserve">路和</t>
    </r>
    <r>
      <rPr>
        <sz val="10"/>
        <rFont val="Arial"/>
        <family val="2"/>
      </rPr>
      <t xml:space="preserve">919</t>
    </r>
    <r>
      <rPr>
        <sz val="10"/>
        <rFont val="宋体"/>
        <family val="0"/>
        <charset val="134"/>
      </rPr>
      <t xml:space="preserve">慢车也是卫生不合格没有人打理，继续反映问题，尽快解决问题，来电反映</t>
    </r>
    <r>
      <rPr>
        <sz val="10"/>
        <rFont val="Arial"/>
        <family val="2"/>
      </rPr>
      <t xml:space="preserve">883</t>
    </r>
    <r>
      <rPr>
        <sz val="10"/>
        <rFont val="宋体"/>
        <family val="0"/>
        <charset val="134"/>
      </rPr>
      <t xml:space="preserve">、</t>
    </r>
    <r>
      <rPr>
        <sz val="10"/>
        <rFont val="Arial"/>
        <family val="2"/>
      </rPr>
      <t xml:space="preserve">870</t>
    </r>
    <r>
      <rPr>
        <sz val="10"/>
        <rFont val="宋体"/>
        <family val="0"/>
        <charset val="134"/>
      </rPr>
      <t xml:space="preserve">、</t>
    </r>
    <r>
      <rPr>
        <sz val="10"/>
        <rFont val="Arial"/>
        <family val="2"/>
      </rPr>
      <t xml:space="preserve">887</t>
    </r>
    <r>
      <rPr>
        <sz val="10"/>
        <rFont val="宋体"/>
        <family val="0"/>
        <charset val="134"/>
      </rPr>
      <t xml:space="preserve">路公交车卫生脏乱差问题。</t>
    </r>
  </si>
  <si>
    <r>
      <rPr>
        <sz val="10"/>
        <rFont val="宋体"/>
        <family val="0"/>
        <charset val="134"/>
      </rPr>
      <t xml:space="preserve">我分中心已于</t>
    </r>
    <r>
      <rPr>
        <sz val="10"/>
        <rFont val="Arial"/>
        <family val="2"/>
      </rPr>
      <t xml:space="preserve">2026</t>
    </r>
    <r>
      <rPr>
        <sz val="10"/>
        <rFont val="宋体"/>
        <family val="0"/>
        <charset val="134"/>
      </rPr>
      <t xml:space="preserve">年</t>
    </r>
    <r>
      <rPr>
        <sz val="10"/>
        <rFont val="Arial"/>
        <family val="2"/>
      </rPr>
      <t xml:space="preserve">2</t>
    </r>
    <r>
      <rPr>
        <sz val="10"/>
        <rFont val="宋体"/>
        <family val="0"/>
        <charset val="134"/>
      </rPr>
      <t xml:space="preserve">月</t>
    </r>
    <r>
      <rPr>
        <sz val="10"/>
        <rFont val="Arial"/>
        <family val="2"/>
      </rPr>
      <t xml:space="preserve">5</t>
    </r>
    <r>
      <rPr>
        <sz val="10"/>
        <rFont val="宋体"/>
        <family val="0"/>
        <charset val="134"/>
      </rPr>
      <t xml:space="preserve">日上午</t>
    </r>
    <r>
      <rPr>
        <sz val="10"/>
        <rFont val="Arial"/>
        <family val="2"/>
      </rPr>
      <t xml:space="preserve">8</t>
    </r>
    <r>
      <rPr>
        <sz val="10"/>
        <rFont val="宋体"/>
        <family val="0"/>
        <charset val="134"/>
      </rPr>
      <t xml:space="preserve">点</t>
    </r>
    <r>
      <rPr>
        <sz val="10"/>
        <rFont val="Arial"/>
        <family val="2"/>
      </rPr>
      <t xml:space="preserve">06</t>
    </r>
    <r>
      <rPr>
        <sz val="10"/>
        <rFont val="宋体"/>
        <family val="0"/>
        <charset val="134"/>
      </rPr>
      <t xml:space="preserve">分对您进行电话回复。办理人：刘扬；部门：鸿运承物业管理中心史各庄分中心；职务；物管副主任。审核人：郑楠；部门：鸿运承物业管理中心物管行政部；职务：物管员。</t>
    </r>
  </si>
  <si>
    <r>
      <rPr>
        <sz val="10"/>
        <rFont val="宋体"/>
        <family val="0"/>
        <charset val="134"/>
      </rPr>
      <t xml:space="preserve">先生您好，</t>
    </r>
    <r>
      <rPr>
        <sz val="10"/>
        <rFont val="Arial"/>
        <family val="2"/>
      </rPr>
      <t xml:space="preserve">883</t>
    </r>
    <r>
      <rPr>
        <sz val="10"/>
        <rFont val="宋体"/>
        <family val="0"/>
        <charset val="134"/>
      </rPr>
      <t xml:space="preserve">路、</t>
    </r>
    <r>
      <rPr>
        <sz val="10"/>
        <rFont val="Arial"/>
        <family val="2"/>
      </rPr>
      <t xml:space="preserve">870</t>
    </r>
    <r>
      <rPr>
        <sz val="10"/>
        <rFont val="宋体"/>
        <family val="0"/>
        <charset val="134"/>
      </rPr>
      <t xml:space="preserve">路、</t>
    </r>
    <r>
      <rPr>
        <sz val="10"/>
        <rFont val="Arial"/>
        <family val="2"/>
      </rPr>
      <t xml:space="preserve">887</t>
    </r>
    <r>
      <rPr>
        <sz val="10"/>
        <rFont val="宋体"/>
        <family val="0"/>
        <charset val="134"/>
      </rPr>
      <t xml:space="preserve">路公交车我们均在南口场站进行车厢服务工作，</t>
    </r>
    <r>
      <rPr>
        <sz val="10"/>
        <rFont val="Arial"/>
        <family val="2"/>
      </rPr>
      <t xml:space="preserve">919</t>
    </r>
    <r>
      <rPr>
        <sz val="10"/>
        <rFont val="宋体"/>
        <family val="0"/>
        <charset val="134"/>
      </rPr>
      <t xml:space="preserve">路公交车我们在王泉营场站进行车厢服务工作，</t>
    </r>
    <r>
      <rPr>
        <sz val="10"/>
        <rFont val="Arial"/>
        <family val="2"/>
      </rPr>
      <t xml:space="preserve">919</t>
    </r>
    <r>
      <rPr>
        <sz val="10"/>
        <rFont val="宋体"/>
        <family val="0"/>
        <charset val="134"/>
      </rPr>
      <t xml:space="preserve">快路公交车我们在京张路口北客八机关场站进行车厢服务工作，您所述</t>
    </r>
    <r>
      <rPr>
        <sz val="10"/>
        <rFont val="Arial"/>
        <family val="2"/>
      </rPr>
      <t xml:space="preserve">5</t>
    </r>
    <r>
      <rPr>
        <sz val="10"/>
        <rFont val="宋体"/>
        <family val="0"/>
        <charset val="134"/>
      </rPr>
      <t xml:space="preserve">条线路车辆运营中车辆窗帘卫生脏的问题我们非常重视您的反馈，由于我们的工作没有做好，</t>
    </r>
    <r>
      <rPr>
        <sz val="10"/>
        <rFont val="Arial"/>
        <family val="2"/>
      </rPr>
      <t xml:space="preserve">5</t>
    </r>
    <r>
      <rPr>
        <sz val="10"/>
        <rFont val="宋体"/>
        <family val="0"/>
        <charset val="134"/>
      </rPr>
      <t xml:space="preserve">条线路给您带来不好的乘车体验，实在是抱歉，先生。</t>
    </r>
    <r>
      <rPr>
        <sz val="10"/>
        <rFont val="Arial"/>
        <family val="2"/>
      </rPr>
      <t xml:space="preserve">5</t>
    </r>
    <r>
      <rPr>
        <sz val="10"/>
        <rFont val="宋体"/>
        <family val="0"/>
        <charset val="134"/>
      </rPr>
      <t xml:space="preserve">条线路车辆回到我们的清洁地点后，在日常工作时段内，我们的保洁员已对车内的窗帘进行了清洗及更换，确保我们的出场车辆卫生符合企业标准。您反馈的问题我们已整改完毕，同时我们要求保洁员对</t>
    </r>
    <r>
      <rPr>
        <sz val="10"/>
        <rFont val="Arial"/>
        <family val="2"/>
      </rPr>
      <t xml:space="preserve">5</t>
    </r>
    <r>
      <rPr>
        <sz val="10"/>
        <rFont val="宋体"/>
        <family val="0"/>
        <charset val="134"/>
      </rPr>
      <t xml:space="preserve">条线路所有运营车辆的卫生再次进行细化清理。我们对于运营车辆车内卫生的清洁工作是一直在做的，也从未停止，已经形成了长效的清洁机制，但有时候卫生清洁工作我们做的还有不尽人意之处，您多多谅解。车内异味的问题保洁员在清理卫生的同时，已将车门、车窗全部打开，对车内进行了通风换气作业。</t>
    </r>
  </si>
  <si>
    <r>
      <rPr>
        <sz val="10"/>
        <rFont val="宋体"/>
        <family val="0"/>
        <charset val="134"/>
      </rPr>
      <t xml:space="preserve">我们分中心及场站班组长再次与</t>
    </r>
    <r>
      <rPr>
        <sz val="10"/>
        <rFont val="Arial"/>
        <family val="2"/>
      </rPr>
      <t xml:space="preserve">5</t>
    </r>
    <r>
      <rPr>
        <sz val="10"/>
        <rFont val="宋体"/>
        <family val="0"/>
        <charset val="134"/>
      </rPr>
      <t xml:space="preserve">条线路的保洁人员进行了沟通，日常工作中我们要把清洁质量做的更加细致，同时加强保洁员清洁技能的培训，熟练掌握清洁方法，密切关注车内空气质量，确保给您带来一个干净、整洁、空气清新的出行环境。</t>
    </r>
  </si>
  <si>
    <r>
      <rPr>
        <sz val="10"/>
        <rFont val="宋体"/>
        <family val="0"/>
        <charset val="134"/>
      </rPr>
      <t xml:space="preserve">您好，关于您反映问题的办理情况，鸿运承物业管理中心史各庄分中心现对您回复如下：先生您好，</t>
    </r>
    <r>
      <rPr>
        <sz val="10"/>
        <rFont val="Arial"/>
        <family val="2"/>
      </rPr>
      <t xml:space="preserve">883</t>
    </r>
    <r>
      <rPr>
        <sz val="10"/>
        <rFont val="宋体"/>
        <family val="0"/>
        <charset val="134"/>
      </rPr>
      <t xml:space="preserve">路、</t>
    </r>
    <r>
      <rPr>
        <sz val="10"/>
        <rFont val="Arial"/>
        <family val="2"/>
      </rPr>
      <t xml:space="preserve">870</t>
    </r>
    <r>
      <rPr>
        <sz val="10"/>
        <rFont val="宋体"/>
        <family val="0"/>
        <charset val="134"/>
      </rPr>
      <t xml:space="preserve">路、</t>
    </r>
    <r>
      <rPr>
        <sz val="10"/>
        <rFont val="Arial"/>
        <family val="2"/>
      </rPr>
      <t xml:space="preserve">887</t>
    </r>
    <r>
      <rPr>
        <sz val="10"/>
        <rFont val="宋体"/>
        <family val="0"/>
        <charset val="134"/>
      </rPr>
      <t xml:space="preserve">路公交车我们均在南口场站进行车厢服务工作，</t>
    </r>
    <r>
      <rPr>
        <sz val="10"/>
        <rFont val="Arial"/>
        <family val="2"/>
      </rPr>
      <t xml:space="preserve">919</t>
    </r>
    <r>
      <rPr>
        <sz val="10"/>
        <rFont val="宋体"/>
        <family val="0"/>
        <charset val="134"/>
      </rPr>
      <t xml:space="preserve">路公交车我们在王泉营场站进行车厢服务工作，</t>
    </r>
    <r>
      <rPr>
        <sz val="10"/>
        <rFont val="Arial"/>
        <family val="2"/>
      </rPr>
      <t xml:space="preserve">919</t>
    </r>
    <r>
      <rPr>
        <sz val="10"/>
        <rFont val="宋体"/>
        <family val="0"/>
        <charset val="134"/>
      </rPr>
      <t xml:space="preserve">快路公交车我们在京张路口北客八机关场站进行车厢服务工作，您所述</t>
    </r>
    <r>
      <rPr>
        <sz val="10"/>
        <rFont val="Arial"/>
        <family val="2"/>
      </rPr>
      <t xml:space="preserve">5</t>
    </r>
    <r>
      <rPr>
        <sz val="10"/>
        <rFont val="宋体"/>
        <family val="0"/>
        <charset val="134"/>
      </rPr>
      <t xml:space="preserve">条线路车辆运营中车辆窗帘卫生脏的问题我们非常重视您的反馈，由于我们的工作没有做好，</t>
    </r>
    <r>
      <rPr>
        <sz val="10"/>
        <rFont val="Arial"/>
        <family val="2"/>
      </rPr>
      <t xml:space="preserve">5</t>
    </r>
    <r>
      <rPr>
        <sz val="10"/>
        <rFont val="宋体"/>
        <family val="0"/>
        <charset val="134"/>
      </rPr>
      <t xml:space="preserve">条线路给您带来不好的乘车体验，实在是抱歉，先生。</t>
    </r>
    <r>
      <rPr>
        <sz val="10"/>
        <rFont val="Arial"/>
        <family val="2"/>
      </rPr>
      <t xml:space="preserve">5</t>
    </r>
    <r>
      <rPr>
        <sz val="10"/>
        <rFont val="宋体"/>
        <family val="0"/>
        <charset val="134"/>
      </rPr>
      <t xml:space="preserve">条线路车辆回到我们的清洁地点后，在日常工作时段内，我们的保洁员已对车内的窗帘进行了清洗及更换，确保我们的出场车辆卫生符合企业标准。您反馈的问题我们已整改完毕，同时我们要求保洁员对</t>
    </r>
    <r>
      <rPr>
        <sz val="10"/>
        <rFont val="Arial"/>
        <family val="2"/>
      </rPr>
      <t xml:space="preserve">5</t>
    </r>
    <r>
      <rPr>
        <sz val="10"/>
        <rFont val="宋体"/>
        <family val="0"/>
        <charset val="134"/>
      </rPr>
      <t xml:space="preserve">条线路所有运营车辆的卫生再次进行细化清理。我们对于运营车辆车内卫生的清洁工作是一直在做的，也从未停止，已经形成了长效的清洁机制，但有时候卫生清洁工作我们做的还有不尽人意之处，您多多谅解。车内异味的问题保洁员在清理卫生的同时，已将车门、车窗全部打开，对车内进行了通风换气作业。我们定期会召开车辆保洁专题会议，开展车辆卫生专项检查，日常工作中我们加大巡检力度，强化制度建设，不断提高管理水平。我分中心已于</t>
    </r>
    <r>
      <rPr>
        <sz val="10"/>
        <rFont val="Arial"/>
        <family val="2"/>
      </rPr>
      <t xml:space="preserve">2026</t>
    </r>
    <r>
      <rPr>
        <sz val="10"/>
        <rFont val="宋体"/>
        <family val="0"/>
        <charset val="134"/>
      </rPr>
      <t xml:space="preserve">年</t>
    </r>
    <r>
      <rPr>
        <sz val="10"/>
        <rFont val="Arial"/>
        <family val="2"/>
      </rPr>
      <t xml:space="preserve">2</t>
    </r>
    <r>
      <rPr>
        <sz val="10"/>
        <rFont val="宋体"/>
        <family val="0"/>
        <charset val="134"/>
      </rPr>
      <t xml:space="preserve">月</t>
    </r>
    <r>
      <rPr>
        <sz val="10"/>
        <rFont val="Arial"/>
        <family val="2"/>
      </rPr>
      <t xml:space="preserve">5</t>
    </r>
    <r>
      <rPr>
        <sz val="10"/>
        <rFont val="宋体"/>
        <family val="0"/>
        <charset val="134"/>
      </rPr>
      <t xml:space="preserve">日上午</t>
    </r>
    <r>
      <rPr>
        <sz val="10"/>
        <rFont val="Arial"/>
        <family val="2"/>
      </rPr>
      <t xml:space="preserve">8</t>
    </r>
    <r>
      <rPr>
        <sz val="10"/>
        <rFont val="宋体"/>
        <family val="0"/>
        <charset val="134"/>
      </rPr>
      <t xml:space="preserve">点</t>
    </r>
    <r>
      <rPr>
        <sz val="10"/>
        <rFont val="Arial"/>
        <family val="2"/>
      </rPr>
      <t xml:space="preserve">06</t>
    </r>
    <r>
      <rPr>
        <sz val="10"/>
        <rFont val="宋体"/>
        <family val="0"/>
        <charset val="134"/>
      </rPr>
      <t xml:space="preserve">分对您进行电话回复。我们分中心及场站班组长再次与</t>
    </r>
    <r>
      <rPr>
        <sz val="10"/>
        <rFont val="Arial"/>
        <family val="2"/>
      </rPr>
      <t xml:space="preserve">5</t>
    </r>
    <r>
      <rPr>
        <sz val="10"/>
        <rFont val="宋体"/>
        <family val="0"/>
        <charset val="134"/>
      </rPr>
      <t xml:space="preserve">条线路的保洁人员进行了沟通，日常工作中我们要把清洁质量做的更加细致，同时加强保洁员清洁技能的培训，熟练掌握清洁方法，密切关注车内空气质量，确保给您带来一个干净、整洁、空气清新的出行环境。欢迎您随时对我们的工作进行监督，感谢您提出宝贵意见，给您的出行带来的不便我们和您说声抱歉，谢谢您的支持与谅解。</t>
    </r>
  </si>
  <si>
    <t xml:space="preserve">2026-02-04 14:05:01</t>
  </si>
  <si>
    <t xml:space="preserve">车辆卫生问题
（车内卫生）二次</t>
  </si>
  <si>
    <r>
      <rPr>
        <sz val="10"/>
        <rFont val="宋体"/>
        <family val="0"/>
        <charset val="134"/>
      </rPr>
      <t xml:space="preserve">热线</t>
    </r>
    <r>
      <rPr>
        <sz val="10"/>
        <rFont val="Arial"/>
        <family val="2"/>
      </rPr>
      <t xml:space="preserve">-260205-010683</t>
    </r>
    <r>
      <rPr>
        <sz val="10"/>
        <rFont val="宋体"/>
        <family val="0"/>
        <charset val="134"/>
      </rPr>
      <t xml:space="preserve">（</t>
    </r>
    <r>
      <rPr>
        <sz val="10"/>
        <rFont val="Arial"/>
        <family val="2"/>
      </rPr>
      <t xml:space="preserve">7</t>
    </r>
    <r>
      <rPr>
        <sz val="10"/>
        <rFont val="宋体"/>
        <family val="0"/>
        <charset val="134"/>
      </rPr>
      <t xml:space="preserve">个附件）</t>
    </r>
  </si>
  <si>
    <t xml:space="preserve">2026-02-05 09:41:39</t>
  </si>
  <si>
    <t xml:space="preserve">2026-02-05 09:58:45</t>
  </si>
  <si>
    <t xml:space="preserve">2026-02-05 10:15:38</t>
  </si>
  <si>
    <r>
      <rPr>
        <sz val="10"/>
        <rFont val="宋体"/>
        <family val="0"/>
        <charset val="134"/>
      </rPr>
      <t xml:space="preserve">市民反映，北京公交集团第二客运分公司</t>
    </r>
    <r>
      <rPr>
        <sz val="10"/>
        <rFont val="Arial"/>
        <family val="2"/>
      </rPr>
      <t xml:space="preserve">17</t>
    </r>
    <r>
      <rPr>
        <sz val="10"/>
        <rFont val="宋体"/>
        <family val="0"/>
        <charset val="134"/>
      </rPr>
      <t xml:space="preserve">车队纵容外卖电动车在场内乱窜，时间：</t>
    </r>
    <r>
      <rPr>
        <sz val="10"/>
        <rFont val="Arial"/>
        <family val="2"/>
      </rPr>
      <t xml:space="preserve">1</t>
    </r>
    <r>
      <rPr>
        <sz val="10"/>
        <rFont val="宋体"/>
        <family val="0"/>
        <charset val="134"/>
      </rPr>
      <t xml:space="preserve">月</t>
    </r>
    <r>
      <rPr>
        <sz val="10"/>
        <rFont val="Arial"/>
        <family val="2"/>
      </rPr>
      <t xml:space="preserve">6</t>
    </r>
    <r>
      <rPr>
        <sz val="10"/>
        <rFont val="宋体"/>
        <family val="0"/>
        <charset val="134"/>
      </rPr>
      <t xml:space="preserve">、</t>
    </r>
    <r>
      <rPr>
        <sz val="10"/>
        <rFont val="Arial"/>
        <family val="2"/>
      </rPr>
      <t xml:space="preserve">7</t>
    </r>
    <r>
      <rPr>
        <sz val="10"/>
        <rFont val="宋体"/>
        <family val="0"/>
        <charset val="134"/>
      </rPr>
      <t xml:space="preserve">、</t>
    </r>
    <r>
      <rPr>
        <sz val="10"/>
        <rFont val="Arial"/>
        <family val="2"/>
      </rPr>
      <t xml:space="preserve">13</t>
    </r>
    <r>
      <rPr>
        <sz val="10"/>
        <rFont val="宋体"/>
        <family val="0"/>
        <charset val="134"/>
      </rPr>
      <t xml:space="preserve">、</t>
    </r>
    <r>
      <rPr>
        <sz val="10"/>
        <rFont val="Arial"/>
        <family val="2"/>
      </rPr>
      <t xml:space="preserve">21</t>
    </r>
    <r>
      <rPr>
        <sz val="10"/>
        <rFont val="宋体"/>
        <family val="0"/>
        <charset val="134"/>
      </rPr>
      <t xml:space="preserve">号，存在安全隐患。反映后没有落实任何责任、处理。希望相关部门尽快核实处理。来电反映要求公交集团对外卖电动车加强监管问题。</t>
    </r>
  </si>
  <si>
    <r>
      <rPr>
        <sz val="10"/>
        <rFont val="宋体"/>
        <family val="0"/>
        <charset val="134"/>
      </rPr>
      <t xml:space="preserve">物业单店分中心针对该单所反映的这个场站外卖派送的问题，已经加强了对场站门岗工作的管理，从增设警卫值守、安排在场站大门口设立外卖领取点、增加分中心管理人员对场站检查值守的工作，目前场站的警卫安保工作是有明显该观的，针对投诉所说的</t>
    </r>
    <r>
      <rPr>
        <sz val="10"/>
        <rFont val="Arial"/>
        <family val="2"/>
      </rPr>
      <t xml:space="preserve">1</t>
    </r>
    <r>
      <rPr>
        <sz val="10"/>
        <rFont val="宋体"/>
        <family val="0"/>
        <charset val="134"/>
      </rPr>
      <t xml:space="preserve">月</t>
    </r>
    <r>
      <rPr>
        <sz val="10"/>
        <rFont val="Arial"/>
        <family val="2"/>
      </rPr>
      <t xml:space="preserve">6</t>
    </r>
    <r>
      <rPr>
        <sz val="10"/>
        <rFont val="宋体"/>
        <family val="0"/>
        <charset val="134"/>
      </rPr>
      <t xml:space="preserve">、</t>
    </r>
    <r>
      <rPr>
        <sz val="10"/>
        <rFont val="Arial"/>
        <family val="2"/>
      </rPr>
      <t xml:space="preserve">7</t>
    </r>
    <r>
      <rPr>
        <sz val="10"/>
        <rFont val="宋体"/>
        <family val="0"/>
        <charset val="134"/>
      </rPr>
      <t xml:space="preserve">、</t>
    </r>
    <r>
      <rPr>
        <sz val="10"/>
        <rFont val="Arial"/>
        <family val="2"/>
      </rPr>
      <t xml:space="preserve">13</t>
    </r>
    <r>
      <rPr>
        <sz val="10"/>
        <rFont val="宋体"/>
        <family val="0"/>
        <charset val="134"/>
      </rPr>
      <t xml:space="preserve">、</t>
    </r>
    <r>
      <rPr>
        <sz val="10"/>
        <rFont val="Arial"/>
        <family val="2"/>
      </rPr>
      <t xml:space="preserve">21</t>
    </r>
    <r>
      <rPr>
        <sz val="10"/>
        <rFont val="宋体"/>
        <family val="0"/>
        <charset val="134"/>
      </rPr>
      <t xml:space="preserve">这几天电动车在场内乱窜的诉求，我们在前几次落实市民的派单时候，已经和市民及时进行了沟通反馈。该市民在第一段录音中已经明确表示该投诉针对客运分公司。但是单店分中心还是继续表示对场站检查值守的工作有所改善，目前场站的警卫安保工作是有明显改观的。</t>
    </r>
  </si>
  <si>
    <t xml:space="preserve">该市民在第一次电话沟通时表示与物业无关，但是第二次在电话沟通时直接没有听完挂断电话，单店分中心后以短信形式告知。</t>
  </si>
  <si>
    <t xml:space="preserve">该市民在第一次电话沟通时表示与物业无关，但是第二次在电话沟通时直接没有听完挂断电话，但是单店分中心还是继续表示对场站检查值守的工作有所改善，目前场站的警卫安保工作是有明显改观的。单店分中心后以短信形式告知。</t>
  </si>
  <si>
    <t xml:space="preserve">单店分中心会继续加强对进出口的管控，禁止外卖电动车进入场站</t>
  </si>
  <si>
    <t xml:space="preserve">单店分中心后期会继续跟进加强对进出口的管控，禁止外卖电动车进入场站</t>
  </si>
  <si>
    <t xml:space="preserve">单店分中心后期会继续跟进加强对该场站进出口的管控，加强值守，禁止外卖电动车进入场站。</t>
  </si>
  <si>
    <t xml:space="preserve">2026-02-05 09:38:22</t>
  </si>
  <si>
    <t xml:space="preserve">场站安保问题
（外卖管理）多次</t>
  </si>
  <si>
    <r>
      <rPr>
        <sz val="11"/>
        <color rgb="FF000000"/>
        <rFont val="宋体"/>
        <family val="0"/>
        <charset val="134"/>
      </rPr>
      <t xml:space="preserve">同人同诉问题</t>
    </r>
    <r>
      <rPr>
        <sz val="11"/>
        <color rgb="FF000000"/>
        <rFont val="宋体"/>
        <family val="0"/>
      </rPr>
      <t xml:space="preserve">:
</t>
    </r>
    <r>
      <rPr>
        <sz val="11"/>
        <color rgb="FF000000"/>
        <rFont val="宋体"/>
        <family val="0"/>
        <charset val="134"/>
      </rPr>
      <t xml:space="preserve">热线</t>
    </r>
    <r>
      <rPr>
        <sz val="11"/>
        <color rgb="FF000000"/>
        <rFont val="宋体"/>
        <family val="0"/>
      </rPr>
      <t xml:space="preserve">-260106-027290</t>
    </r>
    <r>
      <rPr>
        <sz val="11"/>
        <color rgb="FF000000"/>
        <rFont val="宋体"/>
        <family val="0"/>
        <charset val="134"/>
      </rPr>
      <t xml:space="preserve">、热线</t>
    </r>
    <r>
      <rPr>
        <sz val="11"/>
        <color rgb="FF000000"/>
        <rFont val="宋体"/>
        <family val="0"/>
      </rPr>
      <t xml:space="preserve">-260113-009666-1</t>
    </r>
    <r>
      <rPr>
        <sz val="11"/>
        <color rgb="FF000000"/>
        <rFont val="宋体"/>
        <family val="0"/>
        <charset val="134"/>
      </rPr>
      <t xml:space="preserve">、热线</t>
    </r>
    <r>
      <rPr>
        <sz val="11"/>
        <color rgb="FF000000"/>
        <rFont val="宋体"/>
        <family val="0"/>
      </rPr>
      <t xml:space="preserve">-260115-060154-1</t>
    </r>
    <r>
      <rPr>
        <sz val="11"/>
        <color rgb="FF000000"/>
        <rFont val="宋体"/>
        <family val="0"/>
        <charset val="134"/>
      </rPr>
      <t xml:space="preserve">、热线</t>
    </r>
    <r>
      <rPr>
        <sz val="11"/>
        <color rgb="FF000000"/>
        <rFont val="宋体"/>
        <family val="0"/>
      </rPr>
      <t xml:space="preserve">-260205-010683</t>
    </r>
  </si>
  <si>
    <r>
      <rPr>
        <sz val="10"/>
        <rFont val="宋体"/>
        <family val="0"/>
        <charset val="134"/>
      </rPr>
      <t xml:space="preserve">热线</t>
    </r>
    <r>
      <rPr>
        <sz val="10"/>
        <rFont val="Arial"/>
        <family val="2"/>
      </rPr>
      <t xml:space="preserve">-260205-021275</t>
    </r>
    <r>
      <rPr>
        <sz val="10"/>
        <rFont val="宋体"/>
        <family val="0"/>
      </rPr>
      <t xml:space="preserve">（</t>
    </r>
    <r>
      <rPr>
        <sz val="10"/>
        <rFont val="Arial"/>
        <family val="2"/>
      </rPr>
      <t xml:space="preserve">1</t>
    </r>
    <r>
      <rPr>
        <sz val="10"/>
        <rFont val="宋体"/>
        <family val="0"/>
      </rPr>
      <t xml:space="preserve">个附件）</t>
    </r>
  </si>
  <si>
    <t xml:space="preserve">2026-02-05 11:03:17</t>
  </si>
  <si>
    <t xml:space="preserve">2026-02-05 11:16:12</t>
  </si>
  <si>
    <t xml:space="preserve">2026-02-05 11:29:39</t>
  </si>
  <si>
    <r>
      <rPr>
        <sz val="10"/>
        <rFont val="宋体"/>
        <family val="0"/>
        <charset val="134"/>
      </rPr>
      <t xml:space="preserve">市民反映，有同事在</t>
    </r>
    <r>
      <rPr>
        <sz val="10"/>
        <rFont val="Arial"/>
        <family val="2"/>
      </rPr>
      <t xml:space="preserve">120</t>
    </r>
    <r>
      <rPr>
        <sz val="10"/>
        <rFont val="宋体"/>
        <family val="0"/>
        <charset val="134"/>
      </rPr>
      <t xml:space="preserve">路公交车左家庄</t>
    </r>
    <r>
      <rPr>
        <sz val="10"/>
        <rFont val="Arial"/>
        <family val="2"/>
      </rPr>
      <t xml:space="preserve">6</t>
    </r>
    <r>
      <rPr>
        <sz val="10"/>
        <rFont val="宋体"/>
        <family val="0"/>
        <charset val="134"/>
      </rPr>
      <t xml:space="preserve">车队车棚子改造附近撬车门，但没有具体证据，同事还威胁自己给他一万块钱，当时自己报警了，新源里派出所出警了，也给处理了，自己想要当时的录像，但是派出所说需要法院的手续才能调取录像，自己不认可，自己希望公交车内部派出所提供当时录像，该人员当时还闯女更衣室，也向领导等都汇报过，可见其人品真不行。希望提供当时录像查看。来电反映要求左家庄</t>
    </r>
    <r>
      <rPr>
        <sz val="10"/>
        <rFont val="Arial"/>
        <family val="2"/>
      </rPr>
      <t xml:space="preserve">6</t>
    </r>
    <r>
      <rPr>
        <sz val="10"/>
        <rFont val="宋体"/>
        <family val="0"/>
        <charset val="134"/>
      </rPr>
      <t xml:space="preserve">车队提供录像问题。</t>
    </r>
  </si>
  <si>
    <t xml:space="preserve">2026-02-05 11:01:31</t>
  </si>
  <si>
    <t xml:space="preserve">场站安保问题
（希望调取监控视频）
二次</t>
  </si>
  <si>
    <r>
      <rPr>
        <sz val="10"/>
        <rFont val="宋体"/>
        <family val="0"/>
        <charset val="134"/>
      </rPr>
      <t xml:space="preserve">热线</t>
    </r>
    <r>
      <rPr>
        <sz val="10"/>
        <rFont val="Arial"/>
        <family val="2"/>
      </rPr>
      <t xml:space="preserve">-260205-029799</t>
    </r>
    <r>
      <rPr>
        <sz val="10"/>
        <rFont val="宋体"/>
        <family val="0"/>
      </rPr>
      <t xml:space="preserve">（</t>
    </r>
    <r>
      <rPr>
        <sz val="10"/>
        <rFont val="Arial"/>
        <family val="2"/>
      </rPr>
      <t xml:space="preserve">4</t>
    </r>
    <r>
      <rPr>
        <sz val="10"/>
        <rFont val="宋体"/>
        <family val="0"/>
      </rPr>
      <t xml:space="preserve">个附件）</t>
    </r>
  </si>
  <si>
    <t xml:space="preserve">2026-02-05 12:40:05</t>
  </si>
  <si>
    <t xml:space="preserve">2026-02-05 12:52:15</t>
  </si>
  <si>
    <t xml:space="preserve">2026-02-05 12:57:13</t>
  </si>
  <si>
    <r>
      <rPr>
        <sz val="10"/>
        <rFont val="宋体"/>
        <family val="0"/>
        <charset val="134"/>
      </rPr>
      <t xml:space="preserve">市民反映，位于西城区广安门内街道广安胡同北口</t>
    </r>
    <r>
      <rPr>
        <sz val="10"/>
        <rFont val="Arial"/>
        <family val="2"/>
      </rPr>
      <t xml:space="preserve">44</t>
    </r>
    <r>
      <rPr>
        <sz val="10"/>
        <rFont val="宋体"/>
        <family val="0"/>
        <charset val="134"/>
      </rPr>
      <t xml:space="preserve">路外环公交场站卫生环境差，保洁工作不到位，卫生状况不合格，影响周边环境，而且场站的水房里环境也很差，一点都没有清理。市民表示该场站属于公交集团管理，并希望相关部门能够重视并改善卫生问题，保洁主管叫做王坡，希望尽快处理，来电反映公交场站卫生环境差问题 。</t>
    </r>
  </si>
  <si>
    <r>
      <rPr>
        <sz val="10"/>
        <rFont val="宋体"/>
        <family val="0"/>
        <charset val="134"/>
      </rPr>
      <t xml:space="preserve">分中心已经于</t>
    </r>
    <r>
      <rPr>
        <sz val="10"/>
        <rFont val="Arial"/>
        <family val="2"/>
      </rPr>
      <t xml:space="preserve">2026</t>
    </r>
    <r>
      <rPr>
        <sz val="10"/>
        <rFont val="宋体"/>
        <family val="0"/>
        <charset val="134"/>
      </rPr>
      <t xml:space="preserve">年</t>
    </r>
    <r>
      <rPr>
        <sz val="10"/>
        <rFont val="Arial"/>
        <family val="2"/>
      </rPr>
      <t xml:space="preserve">2</t>
    </r>
    <r>
      <rPr>
        <sz val="10"/>
        <rFont val="宋体"/>
        <family val="0"/>
        <charset val="134"/>
      </rPr>
      <t xml:space="preserve">月</t>
    </r>
    <r>
      <rPr>
        <sz val="10"/>
        <rFont val="Arial"/>
        <family val="2"/>
      </rPr>
      <t xml:space="preserve">5</t>
    </r>
    <r>
      <rPr>
        <sz val="10"/>
        <rFont val="宋体"/>
        <family val="0"/>
        <charset val="134"/>
      </rPr>
      <t xml:space="preserve">日，将处理结果告知了市民，办理人：王波，部门：大观园分中心，职务：物管副主任。审核人：侯旭，物业管理中心机关，物管行政部，科员。</t>
    </r>
  </si>
  <si>
    <r>
      <rPr>
        <sz val="10"/>
        <rFont val="宋体"/>
        <family val="0"/>
        <charset val="134"/>
      </rPr>
      <t xml:space="preserve">经核实并实地勘察，发现该场站环境卫生达标，保洁人员工作认真负责，并没有市民描述情况，但是我们依然虚心接受市民提出的宝贵意见，加强管理与培训，保持该场站环境卫生符合标准。据分中心副主任反映，该市民在</t>
    </r>
    <r>
      <rPr>
        <sz val="10"/>
        <rFont val="Arial"/>
        <family val="2"/>
      </rPr>
      <t xml:space="preserve">2026</t>
    </r>
    <r>
      <rPr>
        <sz val="10"/>
        <rFont val="宋体"/>
        <family val="0"/>
        <charset val="134"/>
      </rPr>
      <t xml:space="preserve">年</t>
    </r>
    <r>
      <rPr>
        <sz val="10"/>
        <rFont val="Arial"/>
        <family val="2"/>
      </rPr>
      <t xml:space="preserve">2</t>
    </r>
    <r>
      <rPr>
        <sz val="10"/>
        <rFont val="宋体"/>
        <family val="0"/>
        <charset val="134"/>
      </rPr>
      <t xml:space="preserve">月</t>
    </r>
    <r>
      <rPr>
        <sz val="10"/>
        <rFont val="Arial"/>
        <family val="2"/>
      </rPr>
      <t xml:space="preserve">1</t>
    </r>
    <r>
      <rPr>
        <sz val="10"/>
        <rFont val="宋体"/>
        <family val="0"/>
        <charset val="134"/>
      </rPr>
      <t xml:space="preserve">日至</t>
    </r>
    <r>
      <rPr>
        <sz val="10"/>
        <rFont val="Arial"/>
        <family val="2"/>
      </rPr>
      <t xml:space="preserve">2</t>
    </r>
    <r>
      <rPr>
        <sz val="10"/>
        <rFont val="宋体"/>
        <family val="0"/>
        <charset val="134"/>
      </rPr>
      <t xml:space="preserve">月</t>
    </r>
    <r>
      <rPr>
        <sz val="10"/>
        <rFont val="Arial"/>
        <family val="2"/>
      </rPr>
      <t xml:space="preserve">5</t>
    </r>
    <r>
      <rPr>
        <sz val="10"/>
        <rFont val="宋体"/>
        <family val="0"/>
        <charset val="134"/>
      </rPr>
      <t xml:space="preserve">日，在此场站内闹事，影响保洁人员正常工作，无论谁劝阻，他都大声辱骂，侮辱我们的工作人员。而且，他没有明确的或是具体的诉求内容，市民还扬言就是要拨打</t>
    </r>
    <r>
      <rPr>
        <sz val="10"/>
        <rFont val="Arial"/>
        <family val="2"/>
      </rPr>
      <t xml:space="preserve">12345</t>
    </r>
    <r>
      <rPr>
        <sz val="10"/>
        <rFont val="宋体"/>
        <family val="0"/>
        <charset val="134"/>
      </rPr>
      <t xml:space="preserve">投诉。但是我们分中心副主任依然耐心解释，尽量平复市民情绪。</t>
    </r>
  </si>
  <si>
    <r>
      <rPr>
        <sz val="10"/>
        <rFont val="宋体"/>
        <family val="0"/>
        <charset val="134"/>
      </rPr>
      <t xml:space="preserve">接到此投诉，我们立即核实情况。经核实并实地勘察，发现该场站环境卫生达标，保洁人员工作认真负责，并没有市民描述情况，但是我们依然虚心接受市民提出的宝贵意见，加强管理与培训，保持该场站环境卫生符合标准。据分中心副主任反映，该市民在</t>
    </r>
    <r>
      <rPr>
        <sz val="10"/>
        <rFont val="Arial"/>
        <family val="2"/>
      </rPr>
      <t xml:space="preserve">2026</t>
    </r>
    <r>
      <rPr>
        <sz val="10"/>
        <rFont val="宋体"/>
        <family val="0"/>
        <charset val="134"/>
      </rPr>
      <t xml:space="preserve">年</t>
    </r>
    <r>
      <rPr>
        <sz val="10"/>
        <rFont val="Arial"/>
        <family val="2"/>
      </rPr>
      <t xml:space="preserve">2</t>
    </r>
    <r>
      <rPr>
        <sz val="10"/>
        <rFont val="宋体"/>
        <family val="0"/>
        <charset val="134"/>
      </rPr>
      <t xml:space="preserve">月</t>
    </r>
    <r>
      <rPr>
        <sz val="10"/>
        <rFont val="Arial"/>
        <family val="2"/>
      </rPr>
      <t xml:space="preserve">1</t>
    </r>
    <r>
      <rPr>
        <sz val="10"/>
        <rFont val="宋体"/>
        <family val="0"/>
        <charset val="134"/>
      </rPr>
      <t xml:space="preserve">日至</t>
    </r>
    <r>
      <rPr>
        <sz val="10"/>
        <rFont val="Arial"/>
        <family val="2"/>
      </rPr>
      <t xml:space="preserve">2</t>
    </r>
    <r>
      <rPr>
        <sz val="10"/>
        <rFont val="宋体"/>
        <family val="0"/>
        <charset val="134"/>
      </rPr>
      <t xml:space="preserve">月</t>
    </r>
    <r>
      <rPr>
        <sz val="10"/>
        <rFont val="Arial"/>
        <family val="2"/>
      </rPr>
      <t xml:space="preserve">5</t>
    </r>
    <r>
      <rPr>
        <sz val="10"/>
        <rFont val="宋体"/>
        <family val="0"/>
        <charset val="134"/>
      </rPr>
      <t xml:space="preserve">日，在此场站内闹事，影响保洁人员正常工作，无论谁劝阻，他都大声辱骂，侮辱我们的工作人员。而且，他没有明确的或是具体的诉求内容，市民还扬言就是要拨打</t>
    </r>
    <r>
      <rPr>
        <sz val="10"/>
        <rFont val="Arial"/>
        <family val="2"/>
      </rPr>
      <t xml:space="preserve">12345</t>
    </r>
    <r>
      <rPr>
        <sz val="10"/>
        <rFont val="宋体"/>
        <family val="0"/>
        <charset val="134"/>
      </rPr>
      <t xml:space="preserve">投诉。但是我们分中心副主任依然耐心解释，尽量平复市民情绪。分中心已经于</t>
    </r>
    <r>
      <rPr>
        <sz val="10"/>
        <rFont val="Arial"/>
        <family val="2"/>
      </rPr>
      <t xml:space="preserve">2026</t>
    </r>
    <r>
      <rPr>
        <sz val="10"/>
        <rFont val="宋体"/>
        <family val="0"/>
        <charset val="134"/>
      </rPr>
      <t xml:space="preserve">年</t>
    </r>
    <r>
      <rPr>
        <sz val="10"/>
        <rFont val="Arial"/>
        <family val="2"/>
      </rPr>
      <t xml:space="preserve">2</t>
    </r>
    <r>
      <rPr>
        <sz val="10"/>
        <rFont val="宋体"/>
        <family val="0"/>
        <charset val="134"/>
      </rPr>
      <t xml:space="preserve">月</t>
    </r>
    <r>
      <rPr>
        <sz val="10"/>
        <rFont val="Arial"/>
        <family val="2"/>
      </rPr>
      <t xml:space="preserve">5</t>
    </r>
    <r>
      <rPr>
        <sz val="10"/>
        <rFont val="宋体"/>
        <family val="0"/>
        <charset val="134"/>
      </rPr>
      <t xml:space="preserve">日，将处理结果告知了市民，办理人：王波，部门：大观园分中心，职务：物管副主任。审核人：侯旭，物业管理中心机关，物管行政部，科员。</t>
    </r>
  </si>
  <si>
    <t xml:space="preserve">2026-02-05 12:38:09</t>
  </si>
  <si>
    <r>
      <rPr>
        <sz val="9"/>
        <color rgb="FF000000"/>
        <rFont val="宋体"/>
        <family val="0"/>
        <charset val="134"/>
      </rPr>
      <t xml:space="preserve">多渠道同人同诉：</t>
    </r>
    <r>
      <rPr>
        <sz val="9"/>
        <color rgb="FF000000"/>
        <rFont val="宋体"/>
        <family val="0"/>
      </rPr>
      <t xml:space="preserve">GJ-PHONE-20260201-1071</t>
    </r>
    <r>
      <rPr>
        <sz val="9"/>
        <color rgb="FF000000"/>
        <rFont val="宋体"/>
        <family val="0"/>
        <charset val="134"/>
      </rPr>
      <t xml:space="preserve">、热线</t>
    </r>
    <r>
      <rPr>
        <sz val="9"/>
        <color rgb="FF000000"/>
        <rFont val="宋体"/>
        <family val="0"/>
      </rPr>
      <t xml:space="preserve">-260201-024922</t>
    </r>
    <r>
      <rPr>
        <sz val="9"/>
        <color rgb="FF000000"/>
        <rFont val="宋体"/>
        <family val="0"/>
        <charset val="134"/>
      </rPr>
      <t xml:space="preserve">、</t>
    </r>
    <r>
      <rPr>
        <sz val="9"/>
        <color rgb="FF000000"/>
        <rFont val="宋体"/>
        <family val="0"/>
      </rPr>
      <t xml:space="preserve">GJ-PHONE-20260201-1116</t>
    </r>
    <r>
      <rPr>
        <sz val="9"/>
        <color rgb="FF000000"/>
        <rFont val="宋体"/>
        <family val="0"/>
        <charset val="134"/>
      </rPr>
      <t xml:space="preserve">、</t>
    </r>
    <r>
      <rPr>
        <sz val="9"/>
        <color rgb="FF000000"/>
        <rFont val="宋体"/>
        <family val="0"/>
      </rPr>
      <t xml:space="preserve">GJ-PHONE-20260203-0244</t>
    </r>
    <r>
      <rPr>
        <sz val="9"/>
        <color rgb="FF000000"/>
        <rFont val="宋体"/>
        <family val="0"/>
        <charset val="134"/>
      </rPr>
      <t xml:space="preserve">、</t>
    </r>
    <r>
      <rPr>
        <sz val="9"/>
        <color rgb="FF000000"/>
        <rFont val="宋体"/>
        <family val="0"/>
      </rPr>
      <t xml:space="preserve">GJ-PHONE-20260203-0754</t>
    </r>
    <r>
      <rPr>
        <sz val="9"/>
        <color rgb="FF000000"/>
        <rFont val="宋体"/>
        <family val="0"/>
        <charset val="134"/>
      </rPr>
      <t xml:space="preserve">、热线</t>
    </r>
    <r>
      <rPr>
        <sz val="9"/>
        <color rgb="FF000000"/>
        <rFont val="宋体"/>
        <family val="0"/>
      </rPr>
      <t xml:space="preserve">-260203-034440</t>
    </r>
    <r>
      <rPr>
        <sz val="9"/>
        <color rgb="FF000000"/>
        <rFont val="宋体"/>
        <family val="0"/>
        <charset val="134"/>
      </rPr>
      <t xml:space="preserve">、</t>
    </r>
    <r>
      <rPr>
        <sz val="9"/>
        <color rgb="FF000000"/>
        <rFont val="宋体"/>
        <family val="0"/>
      </rPr>
      <t xml:space="preserve">GJ-PHONE-20260204-0163</t>
    </r>
    <r>
      <rPr>
        <sz val="9"/>
        <color rgb="FF000000"/>
        <rFont val="宋体"/>
        <family val="0"/>
        <charset val="134"/>
      </rPr>
      <t xml:space="preserve">、热线</t>
    </r>
    <r>
      <rPr>
        <sz val="9"/>
        <color rgb="FF000000"/>
        <rFont val="宋体"/>
        <family val="0"/>
      </rPr>
      <t xml:space="preserve">-260205-029799</t>
    </r>
  </si>
  <si>
    <r>
      <rPr>
        <sz val="10"/>
        <rFont val="宋体"/>
        <family val="0"/>
        <charset val="134"/>
      </rPr>
      <t xml:space="preserve">网络</t>
    </r>
    <r>
      <rPr>
        <sz val="10"/>
        <rFont val="Arial"/>
        <family val="2"/>
      </rPr>
      <t xml:space="preserve">-260206-015431</t>
    </r>
    <r>
      <rPr>
        <sz val="10"/>
        <rFont val="宋体"/>
        <family val="0"/>
        <charset val="134"/>
      </rPr>
      <t xml:space="preserve">（</t>
    </r>
    <r>
      <rPr>
        <sz val="10"/>
        <rFont val="Arial"/>
        <family val="2"/>
      </rPr>
      <t xml:space="preserve">3</t>
    </r>
    <r>
      <rPr>
        <sz val="10"/>
        <rFont val="宋体"/>
        <family val="0"/>
        <charset val="134"/>
      </rPr>
      <t xml:space="preserve">个附件）</t>
    </r>
  </si>
  <si>
    <t xml:space="preserve">2026-02-06 10:20:34</t>
  </si>
  <si>
    <t xml:space="preserve">2026-02-06 10:34:51</t>
  </si>
  <si>
    <t xml:space="preserve">2026-02-06 11:08:01</t>
  </si>
  <si>
    <t xml:space="preserve">常斌</t>
  </si>
  <si>
    <r>
      <rPr>
        <sz val="10"/>
        <rFont val="宋体"/>
        <family val="0"/>
        <charset val="134"/>
      </rPr>
      <t xml:space="preserve">手机</t>
    </r>
    <r>
      <rPr>
        <sz val="10"/>
        <rFont val="Arial"/>
        <family val="2"/>
      </rPr>
      <t xml:space="preserve">,18911212369;</t>
    </r>
  </si>
  <si>
    <r>
      <rPr>
        <sz val="10"/>
        <rFont val="宋体"/>
        <family val="0"/>
        <charset val="134"/>
      </rPr>
      <t xml:space="preserve">工单来源：微信服务号，此工单内容为网民留言时填写的标题及原文。</t>
    </r>
    <r>
      <rPr>
        <sz val="10"/>
        <rFont val="Arial"/>
        <family val="2"/>
      </rPr>
      <t xml:space="preserve">============================= </t>
    </r>
    <r>
      <rPr>
        <sz val="10"/>
        <rFont val="宋体"/>
        <family val="0"/>
        <charset val="134"/>
      </rPr>
      <t xml:space="preserve">留言标题：公交站台活动栅栏倒伏留言原文：东二环主路，内外环双侧的雅宝路公交车站站台上，不锈钢活动栅栏昨天被大风刮倒了，一天了都没人处理。市民填写的详细地址为：区、街道：朝阳区建外街道详细地址：雅宝路公交站</t>
    </r>
  </si>
  <si>
    <t xml:space="preserve">2026-02-13 23:59:59</t>
  </si>
  <si>
    <t xml:space="preserve">2026-02-11 08:59:59</t>
  </si>
  <si>
    <t xml:space="preserve">市民反映的雅宝路站台站务设施设置问题。虽然市民反映的是公交站台站务设施的问题，但是公交站台站务设施也不都属于公交集团管理范畴，也是各相关管理部门各司其职。经核实，市民反映的“雅宝路活动栅栏”实际是雅宝路公交站台上车口及下车口，由属地东城分局设置不锈钢可活动伸缩栏杆。这些移动伸缩栏杆归属东城分局，是为站台临时安全管控而设置。</t>
  </si>
  <si>
    <r>
      <rPr>
        <sz val="10"/>
        <rFont val="宋体"/>
        <family val="0"/>
        <charset val="134"/>
      </rPr>
      <t xml:space="preserve">我们于</t>
    </r>
    <r>
      <rPr>
        <sz val="10"/>
        <rFont val="Arial"/>
        <family val="2"/>
      </rPr>
      <t xml:space="preserve">2026</t>
    </r>
    <r>
      <rPr>
        <sz val="10"/>
        <rFont val="宋体"/>
        <family val="0"/>
        <charset val="134"/>
      </rPr>
      <t xml:space="preserve">年</t>
    </r>
    <r>
      <rPr>
        <sz val="10"/>
        <rFont val="Arial"/>
        <family val="2"/>
      </rPr>
      <t xml:space="preserve">2</t>
    </r>
    <r>
      <rPr>
        <sz val="10"/>
        <rFont val="宋体"/>
        <family val="0"/>
        <charset val="134"/>
      </rPr>
      <t xml:space="preserve">月</t>
    </r>
    <r>
      <rPr>
        <sz val="10"/>
        <rFont val="Arial"/>
        <family val="2"/>
      </rPr>
      <t xml:space="preserve">6</t>
    </r>
    <r>
      <rPr>
        <sz val="10"/>
        <rFont val="宋体"/>
        <family val="0"/>
        <charset val="134"/>
      </rPr>
      <t xml:space="preserve">日</t>
    </r>
    <r>
      <rPr>
        <sz val="10"/>
        <rFont val="Arial"/>
        <family val="2"/>
      </rPr>
      <t xml:space="preserve">15</t>
    </r>
    <r>
      <rPr>
        <sz val="10"/>
        <rFont val="宋体"/>
        <family val="0"/>
        <charset val="134"/>
      </rPr>
      <t xml:space="preserve">点</t>
    </r>
    <r>
      <rPr>
        <sz val="10"/>
        <rFont val="Arial"/>
        <family val="2"/>
      </rPr>
      <t xml:space="preserve">50</t>
    </r>
    <r>
      <rPr>
        <sz val="10"/>
        <rFont val="宋体"/>
        <family val="0"/>
        <charset val="134"/>
      </rPr>
      <t xml:space="preserve">分与市民进行电话答复，向市民说明我们核实的情况，说明“雅宝路站台被风刮倒的活动栅栏已经都被扶起”。办理人：华菲 工程设备部 一般管理。 审核人：贾新宇 工程设备部 经理。</t>
    </r>
  </si>
  <si>
    <r>
      <rPr>
        <sz val="10"/>
        <rFont val="Arial"/>
        <family val="2"/>
      </rPr>
      <t xml:space="preserve">2</t>
    </r>
    <r>
      <rPr>
        <sz val="10"/>
        <rFont val="宋体"/>
        <family val="0"/>
        <charset val="134"/>
      </rPr>
      <t xml:space="preserve">月</t>
    </r>
    <r>
      <rPr>
        <sz val="10"/>
        <rFont val="Arial"/>
        <family val="2"/>
      </rPr>
      <t xml:space="preserve">6</t>
    </r>
    <r>
      <rPr>
        <sz val="10"/>
        <rFont val="宋体"/>
        <family val="0"/>
        <charset val="134"/>
      </rPr>
      <t xml:space="preserve">日中午我们到现场，市民反映被风刮倒的“活动栅栏”已经都被扶起来，并用铁丝绑在公交站台前的不锈钢护栏上。估计是“活动栏杆”权属方巡视时发现问题，并进行了维护。</t>
    </r>
  </si>
  <si>
    <r>
      <rPr>
        <sz val="10"/>
        <rFont val="宋体"/>
        <family val="0"/>
        <charset val="134"/>
      </rPr>
      <t xml:space="preserve">市民反映的雅宝路站台站务设施设置问题。虽然市民反映的是公交站台站务设施的问题，但是公交站台站务设施也不都属于公交集团管理范畴，也是各相关管理部门各司其职。经核实，市民反映的“雅宝路活动栅栏”实际是雅宝路公交站台上车口及下车口，由属地东城分局设置不锈钢可活动伸缩栏杆。这些移动伸缩栏杆归属东城分局，是为站台临时安全管控而设置。</t>
    </r>
    <r>
      <rPr>
        <sz val="10"/>
        <rFont val="Arial"/>
        <family val="2"/>
      </rPr>
      <t xml:space="preserve">2</t>
    </r>
    <r>
      <rPr>
        <sz val="10"/>
        <rFont val="宋体"/>
        <family val="0"/>
        <charset val="134"/>
      </rPr>
      <t xml:space="preserve">月</t>
    </r>
    <r>
      <rPr>
        <sz val="10"/>
        <rFont val="Arial"/>
        <family val="2"/>
      </rPr>
      <t xml:space="preserve">6</t>
    </r>
    <r>
      <rPr>
        <sz val="10"/>
        <rFont val="宋体"/>
        <family val="0"/>
        <charset val="134"/>
      </rPr>
      <t xml:space="preserve">日中午我们到现场，市民反映被风刮倒的“活动栅栏”已经都被扶起来，并用铁丝绑在公交站台前的不锈钢护栏上。估计是“活动栏杆”权属方巡视时发现问题，并进行了维护。我们于</t>
    </r>
    <r>
      <rPr>
        <sz val="10"/>
        <rFont val="Arial"/>
        <family val="2"/>
      </rPr>
      <t xml:space="preserve">2026</t>
    </r>
    <r>
      <rPr>
        <sz val="10"/>
        <rFont val="宋体"/>
        <family val="0"/>
        <charset val="134"/>
      </rPr>
      <t xml:space="preserve">年</t>
    </r>
    <r>
      <rPr>
        <sz val="10"/>
        <rFont val="Arial"/>
        <family val="2"/>
      </rPr>
      <t xml:space="preserve">2</t>
    </r>
    <r>
      <rPr>
        <sz val="10"/>
        <rFont val="宋体"/>
        <family val="0"/>
        <charset val="134"/>
      </rPr>
      <t xml:space="preserve">月</t>
    </r>
    <r>
      <rPr>
        <sz val="10"/>
        <rFont val="Arial"/>
        <family val="2"/>
      </rPr>
      <t xml:space="preserve">6</t>
    </r>
    <r>
      <rPr>
        <sz val="10"/>
        <rFont val="宋体"/>
        <family val="0"/>
        <charset val="134"/>
      </rPr>
      <t xml:space="preserve">日</t>
    </r>
    <r>
      <rPr>
        <sz val="10"/>
        <rFont val="Arial"/>
        <family val="2"/>
      </rPr>
      <t xml:space="preserve">15</t>
    </r>
    <r>
      <rPr>
        <sz val="10"/>
        <rFont val="宋体"/>
        <family val="0"/>
        <charset val="134"/>
      </rPr>
      <t xml:space="preserve">点</t>
    </r>
    <r>
      <rPr>
        <sz val="10"/>
        <rFont val="Arial"/>
        <family val="2"/>
      </rPr>
      <t xml:space="preserve">50</t>
    </r>
    <r>
      <rPr>
        <sz val="10"/>
        <rFont val="宋体"/>
        <family val="0"/>
        <charset val="134"/>
      </rPr>
      <t xml:space="preserve">分与市民进行电话答复，向市民说明我们核实的情况，说明“雅宝路站台被风刮倒的活动栅栏已经都被扶起”。</t>
    </r>
  </si>
  <si>
    <t xml:space="preserve">2026-02-06 10:13:24</t>
  </si>
  <si>
    <t xml:space="preserve">七有五性，便利性</t>
  </si>
  <si>
    <r>
      <rPr>
        <sz val="10"/>
        <rFont val="宋体"/>
        <family val="0"/>
        <charset val="134"/>
      </rPr>
      <t xml:space="preserve">网络</t>
    </r>
    <r>
      <rPr>
        <sz val="10"/>
        <rFont val="Arial"/>
        <family val="2"/>
      </rPr>
      <t xml:space="preserve">-260206-016872-2</t>
    </r>
  </si>
  <si>
    <t xml:space="preserve">2026-02-06 10:32:06</t>
  </si>
  <si>
    <t xml:space="preserve">2026-02-06 11:11:02</t>
  </si>
  <si>
    <t xml:space="preserve">2026-02-06 11:12:23</t>
  </si>
  <si>
    <t xml:space="preserve">彭先生</t>
  </si>
  <si>
    <r>
      <rPr>
        <sz val="10"/>
        <rFont val="宋体"/>
        <family val="0"/>
        <charset val="134"/>
      </rPr>
      <t xml:space="preserve">手机</t>
    </r>
    <r>
      <rPr>
        <sz val="10"/>
        <rFont val="Arial"/>
        <family val="2"/>
      </rPr>
      <t xml:space="preserve">,13621320605;</t>
    </r>
  </si>
  <si>
    <r>
      <rPr>
        <sz val="10"/>
        <rFont val="宋体"/>
        <family val="0"/>
        <charset val="134"/>
      </rPr>
      <t xml:space="preserve">工单来源：微信服务号，此工单内容为网民留言时填写的标题及原文。                   </t>
    </r>
    <r>
      <rPr>
        <sz val="10"/>
        <rFont val="Arial"/>
        <family val="2"/>
      </rPr>
      <t xml:space="preserve">================================ </t>
    </r>
    <r>
      <rPr>
        <sz val="10"/>
        <rFont val="宋体"/>
        <family val="0"/>
        <charset val="134"/>
      </rPr>
      <t xml:space="preserve">留言标题：表扬</t>
    </r>
    <r>
      <rPr>
        <sz val="10"/>
        <rFont val="Arial"/>
        <family val="2"/>
      </rPr>
      <t xml:space="preserve">1</t>
    </r>
    <r>
      <rPr>
        <sz val="10"/>
        <rFont val="宋体"/>
        <family val="0"/>
        <charset val="134"/>
      </rPr>
      <t xml:space="preserve">路公交车留言原文：昨天中午我</t>
    </r>
    <r>
      <rPr>
        <sz val="10"/>
        <rFont val="Arial"/>
        <family val="2"/>
      </rPr>
      <t xml:space="preserve">1</t>
    </r>
    <r>
      <rPr>
        <sz val="10"/>
        <rFont val="宋体"/>
        <family val="0"/>
        <charset val="134"/>
      </rPr>
      <t xml:space="preserve">点</t>
    </r>
    <r>
      <rPr>
        <sz val="10"/>
        <rFont val="Arial"/>
        <family val="2"/>
      </rPr>
      <t xml:space="preserve">40</t>
    </r>
    <r>
      <rPr>
        <sz val="10"/>
        <rFont val="宋体"/>
        <family val="0"/>
        <charset val="134"/>
      </rPr>
      <t xml:space="preserve">左右乘坐</t>
    </r>
    <r>
      <rPr>
        <sz val="10"/>
        <rFont val="Arial"/>
        <family val="2"/>
      </rPr>
      <t xml:space="preserve">1</t>
    </r>
    <r>
      <rPr>
        <sz val="10"/>
        <rFont val="宋体"/>
        <family val="0"/>
        <charset val="134"/>
      </rPr>
      <t xml:space="preserve">路公交车从四惠枢纽站到玉泉路口西，一路上司机驾驶平稳，车里干净整洁，售票报站清晰洪亮，服务热情，下车的时候我特意看了一下车辆编号是</t>
    </r>
    <r>
      <rPr>
        <sz val="10"/>
        <rFont val="Arial"/>
        <family val="2"/>
      </rPr>
      <t xml:space="preserve">4730669</t>
    </r>
    <r>
      <rPr>
        <sz val="10"/>
        <rFont val="宋体"/>
        <family val="0"/>
        <charset val="134"/>
      </rPr>
      <t xml:space="preserve">，市民填写的详细地址为：区、街道：海淀区永定路街道详细地址：永定路口东  客四物业</t>
    </r>
  </si>
  <si>
    <r>
      <rPr>
        <sz val="10"/>
        <rFont val="宋体"/>
        <family val="0"/>
        <charset val="134"/>
      </rPr>
      <t xml:space="preserve">您好，关于您表扬</t>
    </r>
    <r>
      <rPr>
        <sz val="10"/>
        <rFont val="Arial"/>
        <family val="2"/>
      </rPr>
      <t xml:space="preserve">1</t>
    </r>
    <r>
      <rPr>
        <sz val="10"/>
        <rFont val="宋体"/>
        <family val="0"/>
        <charset val="134"/>
      </rPr>
      <t xml:space="preserve">路</t>
    </r>
    <r>
      <rPr>
        <sz val="10"/>
        <rFont val="Arial"/>
        <family val="2"/>
      </rPr>
      <t xml:space="preserve">4730669</t>
    </r>
    <r>
      <rPr>
        <sz val="10"/>
        <rFont val="宋体"/>
        <family val="0"/>
        <charset val="134"/>
      </rPr>
      <t xml:space="preserve">号车，车里干净整洁派单的办理情况，鸿运承物业管理中心田顺庄分中心现对您回复如下：</t>
    </r>
  </si>
  <si>
    <r>
      <rPr>
        <sz val="10"/>
        <rFont val="宋体"/>
        <family val="0"/>
        <charset val="134"/>
      </rPr>
      <t xml:space="preserve">我分中心于</t>
    </r>
    <r>
      <rPr>
        <sz val="10"/>
        <rFont val="Arial"/>
        <family val="2"/>
      </rPr>
      <t xml:space="preserve">2026</t>
    </r>
    <r>
      <rPr>
        <sz val="10"/>
        <rFont val="宋体"/>
        <family val="0"/>
        <charset val="134"/>
      </rPr>
      <t xml:space="preserve">年</t>
    </r>
    <r>
      <rPr>
        <sz val="10"/>
        <rFont val="Arial"/>
        <family val="2"/>
      </rPr>
      <t xml:space="preserve">2</t>
    </r>
    <r>
      <rPr>
        <sz val="10"/>
        <rFont val="宋体"/>
        <family val="0"/>
        <charset val="134"/>
      </rPr>
      <t xml:space="preserve">月</t>
    </r>
    <r>
      <rPr>
        <sz val="10"/>
        <rFont val="Arial"/>
        <family val="2"/>
      </rPr>
      <t xml:space="preserve">6</t>
    </r>
    <r>
      <rPr>
        <sz val="10"/>
        <rFont val="宋体"/>
        <family val="0"/>
        <charset val="134"/>
      </rPr>
      <t xml:space="preserve">日下午</t>
    </r>
    <r>
      <rPr>
        <sz val="10"/>
        <rFont val="Arial"/>
        <family val="2"/>
      </rPr>
      <t xml:space="preserve">13</t>
    </r>
    <r>
      <rPr>
        <sz val="10"/>
        <rFont val="宋体"/>
        <family val="0"/>
        <charset val="134"/>
      </rPr>
      <t xml:space="preserve">点</t>
    </r>
    <r>
      <rPr>
        <sz val="10"/>
        <rFont val="Arial"/>
        <family val="2"/>
      </rPr>
      <t xml:space="preserve">23</t>
    </r>
    <r>
      <rPr>
        <sz val="10"/>
        <rFont val="宋体"/>
        <family val="0"/>
        <charset val="134"/>
      </rPr>
      <t xml:space="preserve">分对您进行电话回复。办理人：董鹏；部门：鸿运承物业管理中心田顺庄分中心；职务：物管副主任。审核人：郑楠；部门：鸿运承物业管理中心物管行政部；职务：物管员。</t>
    </r>
  </si>
  <si>
    <r>
      <rPr>
        <sz val="10"/>
        <rFont val="宋体"/>
        <family val="0"/>
        <charset val="134"/>
      </rPr>
      <t xml:space="preserve">感谢您对</t>
    </r>
    <r>
      <rPr>
        <sz val="10"/>
        <rFont val="Arial"/>
        <family val="2"/>
      </rPr>
      <t xml:space="preserve">1</t>
    </r>
    <r>
      <rPr>
        <sz val="10"/>
        <rFont val="宋体"/>
        <family val="0"/>
        <charset val="134"/>
      </rPr>
      <t xml:space="preserve">路公交车卫生的认可，</t>
    </r>
    <r>
      <rPr>
        <sz val="10"/>
        <rFont val="Arial"/>
        <family val="2"/>
      </rPr>
      <t xml:space="preserve">1</t>
    </r>
    <r>
      <rPr>
        <sz val="10"/>
        <rFont val="宋体"/>
        <family val="0"/>
        <charset val="134"/>
      </rPr>
      <t xml:space="preserve">路公交车我们在老山场站进行洗车服务，我们将</t>
    </r>
    <r>
      <rPr>
        <sz val="10"/>
        <rFont val="Arial"/>
        <family val="2"/>
      </rPr>
      <t xml:space="preserve">1</t>
    </r>
    <r>
      <rPr>
        <sz val="10"/>
        <rFont val="宋体"/>
        <family val="0"/>
        <charset val="134"/>
      </rPr>
      <t xml:space="preserve">路的刷车保洁员进行口头表扬，同时将保洁员这种工作精神在全分中心范围内进行宣传，我们今后也将以良好的工作作风服务于一线及市民，确保运营车辆卫生干净整洁，体现物业良好的服务意识。</t>
    </r>
  </si>
  <si>
    <t xml:space="preserve">欢迎您随时对我们的工作进行监督，我们将继续努力，为您提供一个舒适、整洁的乘车及出行环境，感谢您对我们工作的认可。</t>
  </si>
  <si>
    <t xml:space="preserve">2026-02-06 07:16:49</t>
  </si>
  <si>
    <r>
      <rPr>
        <sz val="10"/>
        <rFont val="宋体"/>
        <family val="0"/>
        <charset val="134"/>
      </rPr>
      <t xml:space="preserve">热线</t>
    </r>
    <r>
      <rPr>
        <sz val="10"/>
        <rFont val="Arial"/>
        <family val="2"/>
      </rPr>
      <t xml:space="preserve">-260206-027504</t>
    </r>
    <r>
      <rPr>
        <sz val="10"/>
        <rFont val="宋体"/>
        <family val="0"/>
        <charset val="134"/>
      </rPr>
      <t xml:space="preserve">（</t>
    </r>
    <r>
      <rPr>
        <sz val="10"/>
        <rFont val="Arial"/>
        <family val="2"/>
      </rPr>
      <t xml:space="preserve">10</t>
    </r>
    <r>
      <rPr>
        <sz val="10"/>
        <rFont val="宋体"/>
        <family val="0"/>
        <charset val="134"/>
      </rPr>
      <t xml:space="preserve">个附件）</t>
    </r>
  </si>
  <si>
    <t xml:space="preserve">2026-02-06 13:07:20</t>
  </si>
  <si>
    <t xml:space="preserve">2026-02-06 13:13:44</t>
  </si>
  <si>
    <t xml:space="preserve">2026-02-06 13:25:25</t>
  </si>
  <si>
    <r>
      <rPr>
        <sz val="10"/>
        <rFont val="宋体"/>
        <family val="0"/>
        <charset val="134"/>
      </rPr>
      <t xml:space="preserve">手机</t>
    </r>
    <r>
      <rPr>
        <sz val="10"/>
        <rFont val="Arial"/>
        <family val="2"/>
      </rPr>
      <t xml:space="preserve">,83115337;</t>
    </r>
  </si>
  <si>
    <r>
      <rPr>
        <sz val="10"/>
        <rFont val="宋体"/>
        <family val="0"/>
        <charset val="134"/>
      </rPr>
      <t xml:space="preserve">市民反映，自己</t>
    </r>
    <r>
      <rPr>
        <sz val="10"/>
        <rFont val="Arial"/>
        <family val="2"/>
      </rPr>
      <t xml:space="preserve">1980</t>
    </r>
    <r>
      <rPr>
        <sz val="10"/>
        <rFont val="宋体"/>
        <family val="0"/>
        <charset val="134"/>
      </rPr>
      <t xml:space="preserve">年进入京华客车厂上班，地址：西城区右安门内大街，自己在</t>
    </r>
    <r>
      <rPr>
        <sz val="10"/>
        <rFont val="Arial"/>
        <family val="2"/>
      </rPr>
      <t xml:space="preserve">37</t>
    </r>
    <r>
      <rPr>
        <sz val="10"/>
        <rFont val="宋体"/>
        <family val="0"/>
        <charset val="134"/>
      </rPr>
      <t xml:space="preserve">岁的时候被公司办理了退休，当时申请的是自己完全丧失劳动能力，公司申请了之后劳动局直接通过了这个申请，他们给自己办理完成离职之后自己也一直在这个公司，但是他们并没有给自己按照规定缴纳社保，这家公司在</t>
    </r>
    <r>
      <rPr>
        <sz val="10"/>
        <rFont val="Arial"/>
        <family val="2"/>
      </rPr>
      <t xml:space="preserve">2010</t>
    </r>
    <r>
      <rPr>
        <sz val="10"/>
        <rFont val="宋体"/>
        <family val="0"/>
        <charset val="134"/>
      </rPr>
      <t xml:space="preserve">年被北京市公共交通控股（集团）有限公司合并了，现在自己的问题在由公交公司处理，姓名：陈莉，身份证：</t>
    </r>
    <r>
      <rPr>
        <sz val="10"/>
        <rFont val="Arial"/>
        <family val="2"/>
      </rPr>
      <t xml:space="preserve">110104196403043026</t>
    </r>
    <r>
      <rPr>
        <sz val="10"/>
        <rFont val="宋体"/>
        <family val="0"/>
        <charset val="134"/>
      </rPr>
      <t xml:space="preserve">，单位给自己交但是工作地的劳动局不收，希望西城区劳动局进行处理，从</t>
    </r>
    <r>
      <rPr>
        <sz val="10"/>
        <rFont val="Arial"/>
        <family val="2"/>
      </rPr>
      <t xml:space="preserve">1992</t>
    </r>
    <r>
      <rPr>
        <sz val="10"/>
        <rFont val="宋体"/>
        <family val="0"/>
        <charset val="134"/>
      </rPr>
      <t xml:space="preserve">年到现在没有上保险，没有退休费，</t>
    </r>
    <r>
      <rPr>
        <sz val="10"/>
        <rFont val="Arial"/>
        <family val="2"/>
      </rPr>
      <t xml:space="preserve">7</t>
    </r>
    <r>
      <rPr>
        <sz val="10"/>
        <rFont val="宋体"/>
        <family val="0"/>
        <charset val="134"/>
      </rPr>
      <t xml:space="preserve">月</t>
    </r>
    <r>
      <rPr>
        <sz val="10"/>
        <rFont val="Arial"/>
        <family val="2"/>
      </rPr>
      <t xml:space="preserve">28</t>
    </r>
    <r>
      <rPr>
        <sz val="10"/>
        <rFont val="宋体"/>
        <family val="0"/>
        <charset val="134"/>
      </rPr>
      <t xml:space="preserve">日自己也去了通州区城市副中心，保安拦着不让进，耽误了一个小时，</t>
    </r>
    <r>
      <rPr>
        <sz val="10"/>
        <rFont val="Arial"/>
        <family val="2"/>
      </rPr>
      <t xml:space="preserve">1.37</t>
    </r>
    <r>
      <rPr>
        <sz val="10"/>
        <rFont val="宋体"/>
        <family val="0"/>
        <charset val="134"/>
      </rPr>
      <t xml:space="preserve">岁退休不对，法律没有规定</t>
    </r>
    <r>
      <rPr>
        <sz val="10"/>
        <rFont val="Arial"/>
        <family val="2"/>
      </rPr>
      <t xml:space="preserve">37</t>
    </r>
    <r>
      <rPr>
        <sz val="10"/>
        <rFont val="宋体"/>
        <family val="0"/>
        <charset val="134"/>
      </rPr>
      <t xml:space="preserve">岁退休的；</t>
    </r>
    <r>
      <rPr>
        <sz val="10"/>
        <rFont val="Arial"/>
        <family val="2"/>
      </rPr>
      <t xml:space="preserve">2.</t>
    </r>
    <r>
      <rPr>
        <sz val="10"/>
        <rFont val="宋体"/>
        <family val="0"/>
        <charset val="134"/>
      </rPr>
      <t xml:space="preserve">自己没有完全丧失劳动能力，</t>
    </r>
    <r>
      <rPr>
        <sz val="10"/>
        <rFont val="Arial"/>
        <family val="2"/>
      </rPr>
      <t xml:space="preserve">3.</t>
    </r>
    <r>
      <rPr>
        <sz val="10"/>
        <rFont val="宋体"/>
        <family val="0"/>
        <charset val="134"/>
      </rPr>
      <t xml:space="preserve">从</t>
    </r>
    <r>
      <rPr>
        <sz val="10"/>
        <rFont val="Arial"/>
        <family val="2"/>
      </rPr>
      <t xml:space="preserve">1992</t>
    </r>
    <r>
      <rPr>
        <sz val="10"/>
        <rFont val="宋体"/>
        <family val="0"/>
        <charset val="134"/>
      </rPr>
      <t xml:space="preserve">年</t>
    </r>
    <r>
      <rPr>
        <sz val="10"/>
        <rFont val="Arial"/>
        <family val="2"/>
      </rPr>
      <t xml:space="preserve">-2014</t>
    </r>
    <r>
      <rPr>
        <sz val="10"/>
        <rFont val="宋体"/>
        <family val="0"/>
        <charset val="134"/>
      </rPr>
      <t xml:space="preserve">年都没有保险，市民称问题未解决，要求再次反映，希望尽快处理，来电反映协调公交集团尽快上保险问题。 答复不满意</t>
    </r>
  </si>
  <si>
    <t xml:space="preserve">2026-02-09</t>
  </si>
  <si>
    <r>
      <rPr>
        <sz val="10"/>
        <rFont val="宋体"/>
        <family val="0"/>
        <charset val="134"/>
      </rPr>
      <t xml:space="preserve">经核实，与来电人所述情况存在出入。</t>
    </r>
    <r>
      <rPr>
        <sz val="10"/>
        <rFont val="Arial"/>
        <family val="2"/>
      </rPr>
      <t xml:space="preserve">
</t>
    </r>
    <r>
      <rPr>
        <sz val="10"/>
        <rFont val="宋体"/>
        <family val="0"/>
        <charset val="134"/>
      </rPr>
      <t xml:space="preserve">来电人陈莉女士系原京华客车退休职工，因京华客车解散，其退休关系于</t>
    </r>
    <r>
      <rPr>
        <sz val="10"/>
        <rFont val="Arial"/>
        <family val="2"/>
      </rPr>
      <t xml:space="preserve">2009</t>
    </r>
    <r>
      <rPr>
        <sz val="10"/>
        <rFont val="宋体"/>
        <family val="0"/>
        <charset val="134"/>
      </rPr>
      <t xml:space="preserve">年划转至我单位鸿运承物业管理中心。经查阅资料，来电人曾申请过劳动鉴定，北京市公共交通总公司于</t>
    </r>
    <r>
      <rPr>
        <sz val="10"/>
        <rFont val="Arial"/>
        <family val="2"/>
      </rPr>
      <t xml:space="preserve">2001</t>
    </r>
    <r>
      <rPr>
        <sz val="10"/>
        <rFont val="宋体"/>
        <family val="0"/>
        <charset val="134"/>
      </rPr>
      <t xml:space="preserve">年</t>
    </r>
    <r>
      <rPr>
        <sz val="10"/>
        <rFont val="Arial"/>
        <family val="2"/>
      </rPr>
      <t xml:space="preserve">6</t>
    </r>
    <r>
      <rPr>
        <sz val="10"/>
        <rFont val="宋体"/>
        <family val="0"/>
        <charset val="134"/>
      </rPr>
      <t xml:space="preserve">月同意其申请。《北京市企业城镇劳动者退休审批表》显示，来电人的退休审批于</t>
    </r>
    <r>
      <rPr>
        <sz val="10"/>
        <rFont val="Arial"/>
        <family val="2"/>
      </rPr>
      <t xml:space="preserve">2001</t>
    </r>
    <r>
      <rPr>
        <sz val="10"/>
        <rFont val="宋体"/>
        <family val="0"/>
        <charset val="134"/>
      </rPr>
      <t xml:space="preserve">年</t>
    </r>
    <r>
      <rPr>
        <sz val="10"/>
        <rFont val="Arial"/>
        <family val="2"/>
      </rPr>
      <t xml:space="preserve">8</t>
    </r>
    <r>
      <rPr>
        <sz val="10"/>
        <rFont val="宋体"/>
        <family val="0"/>
        <charset val="134"/>
      </rPr>
      <t xml:space="preserve">月</t>
    </r>
    <r>
      <rPr>
        <sz val="10"/>
        <rFont val="Arial"/>
        <family val="2"/>
      </rPr>
      <t xml:space="preserve">14</t>
    </r>
    <r>
      <rPr>
        <sz val="10"/>
        <rFont val="宋体"/>
        <family val="0"/>
        <charset val="134"/>
      </rPr>
      <t xml:space="preserve">日盖章审批通过。落款时间为</t>
    </r>
    <r>
      <rPr>
        <sz val="10"/>
        <rFont val="Arial"/>
        <family val="2"/>
      </rPr>
      <t xml:space="preserve">2010</t>
    </r>
    <r>
      <rPr>
        <sz val="10"/>
        <rFont val="宋体"/>
        <family val="0"/>
        <charset val="134"/>
      </rPr>
      <t xml:space="preserve">年</t>
    </r>
    <r>
      <rPr>
        <sz val="10"/>
        <rFont val="Arial"/>
        <family val="2"/>
      </rPr>
      <t xml:space="preserve">6</t>
    </r>
    <r>
      <rPr>
        <sz val="10"/>
        <rFont val="宋体"/>
        <family val="0"/>
        <charset val="134"/>
      </rPr>
      <t xml:space="preserve">月</t>
    </r>
    <r>
      <rPr>
        <sz val="10"/>
        <rFont val="Arial"/>
        <family val="2"/>
      </rPr>
      <t xml:space="preserve">18</t>
    </r>
    <r>
      <rPr>
        <sz val="10"/>
        <rFont val="宋体"/>
        <family val="0"/>
        <charset val="134"/>
      </rPr>
      <t xml:space="preserve">日《北京市企业城镇劳动者退休审批表》显示，来电人退休时间为</t>
    </r>
    <r>
      <rPr>
        <sz val="10"/>
        <rFont val="Arial"/>
        <family val="2"/>
      </rPr>
      <t xml:space="preserve">2001</t>
    </r>
    <r>
      <rPr>
        <sz val="10"/>
        <rFont val="宋体"/>
        <family val="0"/>
        <charset val="134"/>
      </rPr>
      <t xml:space="preserve">年</t>
    </r>
    <r>
      <rPr>
        <sz val="10"/>
        <rFont val="Arial"/>
        <family val="2"/>
      </rPr>
      <t xml:space="preserve">8</t>
    </r>
    <r>
      <rPr>
        <sz val="10"/>
        <rFont val="宋体"/>
        <family val="0"/>
        <charset val="134"/>
      </rPr>
      <t xml:space="preserve">月。此外，来电人的情况</t>
    </r>
    <r>
      <rPr>
        <sz val="10"/>
        <rFont val="Arial"/>
        <family val="2"/>
      </rPr>
      <t xml:space="preserve">2011</t>
    </r>
    <r>
      <rPr>
        <sz val="10"/>
        <rFont val="宋体"/>
        <family val="0"/>
        <charset val="134"/>
      </rPr>
      <t xml:space="preserve">年已经过北京市西城人民法院、北京市第一中级人民法院裁决，</t>
    </r>
    <r>
      <rPr>
        <sz val="10"/>
        <rFont val="Arial"/>
        <family val="2"/>
      </rPr>
      <t xml:space="preserve">2012</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12</t>
    </r>
    <r>
      <rPr>
        <sz val="10"/>
        <rFont val="宋体"/>
        <family val="0"/>
        <charset val="134"/>
      </rPr>
      <t xml:space="preserve">日北京市人力资源和社会保障局也已针对来电人情况做出《陈莉信访事项答复意见书》，</t>
    </r>
    <r>
      <rPr>
        <sz val="10"/>
        <rFont val="Arial"/>
        <family val="2"/>
      </rPr>
      <t xml:space="preserve">2012</t>
    </r>
    <r>
      <rPr>
        <sz val="10"/>
        <rFont val="宋体"/>
        <family val="0"/>
        <charset val="134"/>
      </rPr>
      <t xml:space="preserve">年</t>
    </r>
    <r>
      <rPr>
        <sz val="10"/>
        <rFont val="Arial"/>
        <family val="2"/>
      </rPr>
      <t xml:space="preserve">6</t>
    </r>
    <r>
      <rPr>
        <sz val="10"/>
        <rFont val="宋体"/>
        <family val="0"/>
        <charset val="134"/>
      </rPr>
      <t xml:space="preserve">月</t>
    </r>
    <r>
      <rPr>
        <sz val="10"/>
        <rFont val="Arial"/>
        <family val="2"/>
      </rPr>
      <t xml:space="preserve">11</t>
    </r>
    <r>
      <rPr>
        <sz val="10"/>
        <rFont val="宋体"/>
        <family val="0"/>
        <charset val="134"/>
      </rPr>
      <t xml:space="preserve">日北京市人民政府也已作出《北京市人民政府信访事项复审意见书》。</t>
    </r>
  </si>
  <si>
    <r>
      <rPr>
        <sz val="10"/>
        <rFont val="宋体"/>
        <family val="0"/>
        <charset val="134"/>
      </rPr>
      <t xml:space="preserve">经核实，与来电人所述情况存在出入。</t>
    </r>
    <r>
      <rPr>
        <sz val="10"/>
        <rFont val="Arial"/>
        <family val="2"/>
      </rPr>
      <t xml:space="preserve">
</t>
    </r>
    <r>
      <rPr>
        <sz val="10"/>
        <rFont val="宋体"/>
        <family val="0"/>
        <charset val="134"/>
      </rPr>
      <t xml:space="preserve">来电人陈莉女士系原京华客车退休职工，因京华客车解散，其退休关系于</t>
    </r>
    <r>
      <rPr>
        <sz val="10"/>
        <rFont val="Arial"/>
        <family val="2"/>
      </rPr>
      <t xml:space="preserve">2009</t>
    </r>
    <r>
      <rPr>
        <sz val="10"/>
        <rFont val="宋体"/>
        <family val="0"/>
        <charset val="134"/>
      </rPr>
      <t xml:space="preserve">年划转至我单位鸿运承物业管理中心。经查阅资料，来电人曾申请过劳动鉴定，北京市公共交通总公司于</t>
    </r>
    <r>
      <rPr>
        <sz val="10"/>
        <rFont val="Arial"/>
        <family val="2"/>
      </rPr>
      <t xml:space="preserve">2001</t>
    </r>
    <r>
      <rPr>
        <sz val="10"/>
        <rFont val="宋体"/>
        <family val="0"/>
        <charset val="134"/>
      </rPr>
      <t xml:space="preserve">年</t>
    </r>
    <r>
      <rPr>
        <sz val="10"/>
        <rFont val="Arial"/>
        <family val="2"/>
      </rPr>
      <t xml:space="preserve">6</t>
    </r>
    <r>
      <rPr>
        <sz val="10"/>
        <rFont val="宋体"/>
        <family val="0"/>
        <charset val="134"/>
      </rPr>
      <t xml:space="preserve">月同意其申请。《北京市企业城镇劳动者退休审批表》显示，来电人的退休审批于</t>
    </r>
    <r>
      <rPr>
        <sz val="10"/>
        <rFont val="Arial"/>
        <family val="2"/>
      </rPr>
      <t xml:space="preserve">2001</t>
    </r>
    <r>
      <rPr>
        <sz val="10"/>
        <rFont val="宋体"/>
        <family val="0"/>
        <charset val="134"/>
      </rPr>
      <t xml:space="preserve">年</t>
    </r>
    <r>
      <rPr>
        <sz val="10"/>
        <rFont val="Arial"/>
        <family val="2"/>
      </rPr>
      <t xml:space="preserve">8</t>
    </r>
    <r>
      <rPr>
        <sz val="10"/>
        <rFont val="宋体"/>
        <family val="0"/>
        <charset val="134"/>
      </rPr>
      <t xml:space="preserve">月</t>
    </r>
    <r>
      <rPr>
        <sz val="10"/>
        <rFont val="Arial"/>
        <family val="2"/>
      </rPr>
      <t xml:space="preserve">14</t>
    </r>
    <r>
      <rPr>
        <sz val="10"/>
        <rFont val="宋体"/>
        <family val="0"/>
        <charset val="134"/>
      </rPr>
      <t xml:space="preserve">日盖章审批通过。落款时间为</t>
    </r>
    <r>
      <rPr>
        <sz val="10"/>
        <rFont val="Arial"/>
        <family val="2"/>
      </rPr>
      <t xml:space="preserve">2010</t>
    </r>
    <r>
      <rPr>
        <sz val="10"/>
        <rFont val="宋体"/>
        <family val="0"/>
        <charset val="134"/>
      </rPr>
      <t xml:space="preserve">年</t>
    </r>
    <r>
      <rPr>
        <sz val="10"/>
        <rFont val="Arial"/>
        <family val="2"/>
      </rPr>
      <t xml:space="preserve">6</t>
    </r>
    <r>
      <rPr>
        <sz val="10"/>
        <rFont val="宋体"/>
        <family val="0"/>
        <charset val="134"/>
      </rPr>
      <t xml:space="preserve">月</t>
    </r>
    <r>
      <rPr>
        <sz val="10"/>
        <rFont val="Arial"/>
        <family val="2"/>
      </rPr>
      <t xml:space="preserve">18</t>
    </r>
    <r>
      <rPr>
        <sz val="10"/>
        <rFont val="宋体"/>
        <family val="0"/>
        <charset val="134"/>
      </rPr>
      <t xml:space="preserve">日《北京市企业城镇劳动者退休审批表》显示，来电人退休时间为</t>
    </r>
    <r>
      <rPr>
        <sz val="10"/>
        <rFont val="Arial"/>
        <family val="2"/>
      </rPr>
      <t xml:space="preserve">2001</t>
    </r>
    <r>
      <rPr>
        <sz val="10"/>
        <rFont val="宋体"/>
        <family val="0"/>
        <charset val="134"/>
      </rPr>
      <t xml:space="preserve">年</t>
    </r>
    <r>
      <rPr>
        <sz val="10"/>
        <rFont val="Arial"/>
        <family val="2"/>
      </rPr>
      <t xml:space="preserve">8</t>
    </r>
    <r>
      <rPr>
        <sz val="10"/>
        <rFont val="宋体"/>
        <family val="0"/>
        <charset val="134"/>
      </rPr>
      <t xml:space="preserve">月。此外，来电人的情况</t>
    </r>
    <r>
      <rPr>
        <sz val="10"/>
        <rFont val="Arial"/>
        <family val="2"/>
      </rPr>
      <t xml:space="preserve">2011</t>
    </r>
    <r>
      <rPr>
        <sz val="10"/>
        <rFont val="宋体"/>
        <family val="0"/>
        <charset val="134"/>
      </rPr>
      <t xml:space="preserve">年已经过北京市西城人民法院、北京市第一中级人民法院裁决，</t>
    </r>
    <r>
      <rPr>
        <sz val="10"/>
        <rFont val="Arial"/>
        <family val="2"/>
      </rPr>
      <t xml:space="preserve">2012</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12</t>
    </r>
    <r>
      <rPr>
        <sz val="10"/>
        <rFont val="宋体"/>
        <family val="0"/>
        <charset val="134"/>
      </rPr>
      <t xml:space="preserve">日北京市人力资源和社会保障局也已针对来电人情况做出《陈莉信访事项答复意见书》，</t>
    </r>
    <r>
      <rPr>
        <sz val="10"/>
        <rFont val="Arial"/>
        <family val="2"/>
      </rPr>
      <t xml:space="preserve">2012</t>
    </r>
    <r>
      <rPr>
        <sz val="10"/>
        <rFont val="宋体"/>
        <family val="0"/>
        <charset val="134"/>
      </rPr>
      <t xml:space="preserve">年</t>
    </r>
    <r>
      <rPr>
        <sz val="10"/>
        <rFont val="Arial"/>
        <family val="2"/>
      </rPr>
      <t xml:space="preserve">6</t>
    </r>
    <r>
      <rPr>
        <sz val="10"/>
        <rFont val="宋体"/>
        <family val="0"/>
        <charset val="134"/>
      </rPr>
      <t xml:space="preserve">月</t>
    </r>
    <r>
      <rPr>
        <sz val="10"/>
        <rFont val="Arial"/>
        <family val="2"/>
      </rPr>
      <t xml:space="preserve">11</t>
    </r>
    <r>
      <rPr>
        <sz val="10"/>
        <rFont val="宋体"/>
        <family val="0"/>
        <charset val="134"/>
      </rPr>
      <t xml:space="preserve">日北京市人民政府也已作出《北京市人民政府信访事项复审意见书》。接到诉求后，我单位于</t>
    </r>
    <r>
      <rPr>
        <sz val="10"/>
        <rFont val="Arial"/>
        <family val="2"/>
      </rPr>
      <t xml:space="preserve">2026</t>
    </r>
    <r>
      <rPr>
        <sz val="10"/>
        <rFont val="宋体"/>
        <family val="0"/>
        <charset val="134"/>
      </rPr>
      <t xml:space="preserve">年</t>
    </r>
    <r>
      <rPr>
        <sz val="10"/>
        <rFont val="Arial"/>
        <family val="2"/>
      </rPr>
      <t xml:space="preserve">2</t>
    </r>
    <r>
      <rPr>
        <sz val="10"/>
        <rFont val="宋体"/>
        <family val="0"/>
        <charset val="134"/>
      </rPr>
      <t xml:space="preserve">月</t>
    </r>
    <r>
      <rPr>
        <sz val="10"/>
        <rFont val="Arial"/>
        <family val="2"/>
      </rPr>
      <t xml:space="preserve">9</t>
    </r>
    <r>
      <rPr>
        <sz val="10"/>
        <rFont val="宋体"/>
        <family val="0"/>
        <charset val="134"/>
      </rPr>
      <t xml:space="preserve">日上午</t>
    </r>
    <r>
      <rPr>
        <sz val="10"/>
        <rFont val="Arial"/>
        <family val="2"/>
      </rPr>
      <t xml:space="preserve">9</t>
    </r>
    <r>
      <rPr>
        <sz val="10"/>
        <rFont val="宋体"/>
        <family val="0"/>
        <charset val="134"/>
      </rPr>
      <t xml:space="preserve">点</t>
    </r>
    <r>
      <rPr>
        <sz val="10"/>
        <rFont val="Arial"/>
        <family val="2"/>
      </rPr>
      <t xml:space="preserve">01</t>
    </r>
    <r>
      <rPr>
        <sz val="10"/>
        <rFont val="宋体"/>
        <family val="0"/>
        <charset val="134"/>
      </rPr>
      <t xml:space="preserve">分左右电话与来电人沟通，但拨打所留电话后对方称不是陈莉本人。我单位欢迎全体职工反馈工作问题，积极为分中心建设建言献策、提出宝贵意见。</t>
    </r>
    <r>
      <rPr>
        <sz val="10"/>
        <rFont val="Arial"/>
        <family val="2"/>
      </rPr>
      <t xml:space="preserve">
</t>
    </r>
    <r>
      <rPr>
        <sz val="10"/>
        <rFont val="宋体"/>
        <family val="0"/>
        <charset val="134"/>
      </rPr>
      <t xml:space="preserve">办理人：张浩宇；部门：鸿运承物业管理中心人力资源部，职务：一般管理</t>
    </r>
    <r>
      <rPr>
        <sz val="10"/>
        <rFont val="Arial"/>
        <family val="2"/>
      </rPr>
      <t xml:space="preserve">
</t>
    </r>
    <r>
      <rPr>
        <sz val="10"/>
        <rFont val="宋体"/>
        <family val="0"/>
        <charset val="134"/>
      </rPr>
      <t xml:space="preserve">审核人：高强；部门：鸿运承物业管理中心人力资源部，职务：中级管理</t>
    </r>
  </si>
  <si>
    <r>
      <rPr>
        <sz val="10"/>
        <rFont val="宋体"/>
        <family val="0"/>
        <charset val="134"/>
      </rPr>
      <t xml:space="preserve">接到诉求后，我单位于</t>
    </r>
    <r>
      <rPr>
        <sz val="10"/>
        <rFont val="Arial"/>
        <family val="2"/>
      </rPr>
      <t xml:space="preserve">2026</t>
    </r>
    <r>
      <rPr>
        <sz val="10"/>
        <rFont val="宋体"/>
        <family val="0"/>
        <charset val="134"/>
      </rPr>
      <t xml:space="preserve">年</t>
    </r>
    <r>
      <rPr>
        <sz val="10"/>
        <rFont val="Arial"/>
        <family val="2"/>
      </rPr>
      <t xml:space="preserve">2</t>
    </r>
    <r>
      <rPr>
        <sz val="10"/>
        <rFont val="宋体"/>
        <family val="0"/>
        <charset val="134"/>
      </rPr>
      <t xml:space="preserve">月</t>
    </r>
    <r>
      <rPr>
        <sz val="10"/>
        <rFont val="Arial"/>
        <family val="2"/>
      </rPr>
      <t xml:space="preserve">9</t>
    </r>
    <r>
      <rPr>
        <sz val="10"/>
        <rFont val="宋体"/>
        <family val="0"/>
        <charset val="134"/>
      </rPr>
      <t xml:space="preserve">日上午</t>
    </r>
    <r>
      <rPr>
        <sz val="10"/>
        <rFont val="Arial"/>
        <family val="2"/>
      </rPr>
      <t xml:space="preserve">9</t>
    </r>
    <r>
      <rPr>
        <sz val="10"/>
        <rFont val="宋体"/>
        <family val="0"/>
        <charset val="134"/>
      </rPr>
      <t xml:space="preserve">点</t>
    </r>
    <r>
      <rPr>
        <sz val="10"/>
        <rFont val="Arial"/>
        <family val="2"/>
      </rPr>
      <t xml:space="preserve">01</t>
    </r>
    <r>
      <rPr>
        <sz val="10"/>
        <rFont val="宋体"/>
        <family val="0"/>
        <charset val="134"/>
      </rPr>
      <t xml:space="preserve">分左右电话与来电人沟通，但拨打所留电话后对方称不是陈莉本人。我单位欢迎全体职工反馈工作问题，积极为分中心建设建言献策、提出宝贵意见。</t>
    </r>
  </si>
  <si>
    <r>
      <rPr>
        <sz val="10"/>
        <rFont val="宋体"/>
        <family val="0"/>
        <charset val="134"/>
      </rPr>
      <t xml:space="preserve">经核实，与来电人所述情况存在出入。</t>
    </r>
    <r>
      <rPr>
        <sz val="10"/>
        <rFont val="Arial"/>
        <family val="2"/>
      </rPr>
      <t xml:space="preserve">
</t>
    </r>
    <r>
      <rPr>
        <sz val="10"/>
        <rFont val="宋体"/>
        <family val="0"/>
        <charset val="134"/>
      </rPr>
      <t xml:space="preserve">来电人陈莉女士系原京华客车退休职工，因京华客车解散，其退休关系于</t>
    </r>
    <r>
      <rPr>
        <sz val="10"/>
        <rFont val="Arial"/>
        <family val="2"/>
      </rPr>
      <t xml:space="preserve">2009</t>
    </r>
    <r>
      <rPr>
        <sz val="10"/>
        <rFont val="宋体"/>
        <family val="0"/>
        <charset val="134"/>
      </rPr>
      <t xml:space="preserve">年划转至我单位鸿运承物业管理中心。经查阅资料，来电人曾申请过劳动鉴定，北京市公共交通总公司于</t>
    </r>
    <r>
      <rPr>
        <sz val="10"/>
        <rFont val="Arial"/>
        <family val="2"/>
      </rPr>
      <t xml:space="preserve">2001</t>
    </r>
    <r>
      <rPr>
        <sz val="10"/>
        <rFont val="宋体"/>
        <family val="0"/>
        <charset val="134"/>
      </rPr>
      <t xml:space="preserve">年</t>
    </r>
    <r>
      <rPr>
        <sz val="10"/>
        <rFont val="Arial"/>
        <family val="2"/>
      </rPr>
      <t xml:space="preserve">6</t>
    </r>
    <r>
      <rPr>
        <sz val="10"/>
        <rFont val="宋体"/>
        <family val="0"/>
        <charset val="134"/>
      </rPr>
      <t xml:space="preserve">月同意其申请。《北京市企业城镇劳动者退休审批表》显示，来电人的退休审批于</t>
    </r>
    <r>
      <rPr>
        <sz val="10"/>
        <rFont val="Arial"/>
        <family val="2"/>
      </rPr>
      <t xml:space="preserve">2001</t>
    </r>
    <r>
      <rPr>
        <sz val="10"/>
        <rFont val="宋体"/>
        <family val="0"/>
        <charset val="134"/>
      </rPr>
      <t xml:space="preserve">年</t>
    </r>
    <r>
      <rPr>
        <sz val="10"/>
        <rFont val="Arial"/>
        <family val="2"/>
      </rPr>
      <t xml:space="preserve">8</t>
    </r>
    <r>
      <rPr>
        <sz val="10"/>
        <rFont val="宋体"/>
        <family val="0"/>
        <charset val="134"/>
      </rPr>
      <t xml:space="preserve">月</t>
    </r>
    <r>
      <rPr>
        <sz val="10"/>
        <rFont val="Arial"/>
        <family val="2"/>
      </rPr>
      <t xml:space="preserve">14</t>
    </r>
    <r>
      <rPr>
        <sz val="10"/>
        <rFont val="宋体"/>
        <family val="0"/>
        <charset val="134"/>
      </rPr>
      <t xml:space="preserve">日盖章审批通过。落款时间为</t>
    </r>
    <r>
      <rPr>
        <sz val="10"/>
        <rFont val="Arial"/>
        <family val="2"/>
      </rPr>
      <t xml:space="preserve">2010</t>
    </r>
    <r>
      <rPr>
        <sz val="10"/>
        <rFont val="宋体"/>
        <family val="0"/>
        <charset val="134"/>
      </rPr>
      <t xml:space="preserve">年</t>
    </r>
    <r>
      <rPr>
        <sz val="10"/>
        <rFont val="Arial"/>
        <family val="2"/>
      </rPr>
      <t xml:space="preserve">6</t>
    </r>
    <r>
      <rPr>
        <sz val="10"/>
        <rFont val="宋体"/>
        <family val="0"/>
        <charset val="134"/>
      </rPr>
      <t xml:space="preserve">月</t>
    </r>
    <r>
      <rPr>
        <sz val="10"/>
        <rFont val="Arial"/>
        <family val="2"/>
      </rPr>
      <t xml:space="preserve">18</t>
    </r>
    <r>
      <rPr>
        <sz val="10"/>
        <rFont val="宋体"/>
        <family val="0"/>
        <charset val="134"/>
      </rPr>
      <t xml:space="preserve">日《北京市企业城镇劳动者退休审批表》显示，来电人退休时间为</t>
    </r>
    <r>
      <rPr>
        <sz val="10"/>
        <rFont val="Arial"/>
        <family val="2"/>
      </rPr>
      <t xml:space="preserve">2001</t>
    </r>
    <r>
      <rPr>
        <sz val="10"/>
        <rFont val="宋体"/>
        <family val="0"/>
        <charset val="134"/>
      </rPr>
      <t xml:space="preserve">年</t>
    </r>
    <r>
      <rPr>
        <sz val="10"/>
        <rFont val="Arial"/>
        <family val="2"/>
      </rPr>
      <t xml:space="preserve">8</t>
    </r>
    <r>
      <rPr>
        <sz val="10"/>
        <rFont val="宋体"/>
        <family val="0"/>
        <charset val="134"/>
      </rPr>
      <t xml:space="preserve">月。此外，来电人的情况</t>
    </r>
    <r>
      <rPr>
        <sz val="10"/>
        <rFont val="Arial"/>
        <family val="2"/>
      </rPr>
      <t xml:space="preserve">2011</t>
    </r>
    <r>
      <rPr>
        <sz val="10"/>
        <rFont val="宋体"/>
        <family val="0"/>
        <charset val="134"/>
      </rPr>
      <t xml:space="preserve">年已经过北京市西城人民法院、北京市第一中级人民法院裁决，</t>
    </r>
    <r>
      <rPr>
        <sz val="10"/>
        <rFont val="Arial"/>
        <family val="2"/>
      </rPr>
      <t xml:space="preserve">2012</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12</t>
    </r>
    <r>
      <rPr>
        <sz val="10"/>
        <rFont val="宋体"/>
        <family val="0"/>
        <charset val="134"/>
      </rPr>
      <t xml:space="preserve">日北京市人力资源和社会保障局也已针对来电人情况做出《陈莉信访事项答复意见书》，</t>
    </r>
    <r>
      <rPr>
        <sz val="10"/>
        <rFont val="Arial"/>
        <family val="2"/>
      </rPr>
      <t xml:space="preserve">2012</t>
    </r>
    <r>
      <rPr>
        <sz val="10"/>
        <rFont val="宋体"/>
        <family val="0"/>
        <charset val="134"/>
      </rPr>
      <t xml:space="preserve">年</t>
    </r>
    <r>
      <rPr>
        <sz val="10"/>
        <rFont val="Arial"/>
        <family val="2"/>
      </rPr>
      <t xml:space="preserve">6</t>
    </r>
    <r>
      <rPr>
        <sz val="10"/>
        <rFont val="宋体"/>
        <family val="0"/>
        <charset val="134"/>
      </rPr>
      <t xml:space="preserve">月</t>
    </r>
    <r>
      <rPr>
        <sz val="10"/>
        <rFont val="Arial"/>
        <family val="2"/>
      </rPr>
      <t xml:space="preserve">11</t>
    </r>
    <r>
      <rPr>
        <sz val="10"/>
        <rFont val="宋体"/>
        <family val="0"/>
        <charset val="134"/>
      </rPr>
      <t xml:space="preserve">日北京市人民政府也已作出《北京市人民政府信访事项复审意见书》。接到诉求后，我单位于</t>
    </r>
    <r>
      <rPr>
        <sz val="10"/>
        <rFont val="Arial"/>
        <family val="2"/>
      </rPr>
      <t xml:space="preserve">2026</t>
    </r>
    <r>
      <rPr>
        <sz val="10"/>
        <rFont val="宋体"/>
        <family val="0"/>
        <charset val="134"/>
      </rPr>
      <t xml:space="preserve">年</t>
    </r>
    <r>
      <rPr>
        <sz val="10"/>
        <rFont val="Arial"/>
        <family val="2"/>
      </rPr>
      <t xml:space="preserve">2</t>
    </r>
    <r>
      <rPr>
        <sz val="10"/>
        <rFont val="宋体"/>
        <family val="0"/>
        <charset val="134"/>
      </rPr>
      <t xml:space="preserve">月</t>
    </r>
    <r>
      <rPr>
        <sz val="10"/>
        <rFont val="Arial"/>
        <family val="2"/>
      </rPr>
      <t xml:space="preserve">9</t>
    </r>
    <r>
      <rPr>
        <sz val="10"/>
        <rFont val="宋体"/>
        <family val="0"/>
        <charset val="134"/>
      </rPr>
      <t xml:space="preserve">日上午</t>
    </r>
    <r>
      <rPr>
        <sz val="10"/>
        <rFont val="Arial"/>
        <family val="2"/>
      </rPr>
      <t xml:space="preserve">9</t>
    </r>
    <r>
      <rPr>
        <sz val="10"/>
        <rFont val="宋体"/>
        <family val="0"/>
        <charset val="134"/>
      </rPr>
      <t xml:space="preserve">点</t>
    </r>
    <r>
      <rPr>
        <sz val="10"/>
        <rFont val="Arial"/>
        <family val="2"/>
      </rPr>
      <t xml:space="preserve">01</t>
    </r>
    <r>
      <rPr>
        <sz val="10"/>
        <rFont val="宋体"/>
        <family val="0"/>
        <charset val="134"/>
      </rPr>
      <t xml:space="preserve">分左右电话与来电人沟通，但拨打所留电话后对方称不是陈莉本人。我单位欢迎全体职工反馈工作问题，积极为分中心建设建言献策、提出宝贵意见。</t>
    </r>
  </si>
  <si>
    <t xml:space="preserve">2026-02-06 12:15:45</t>
  </si>
  <si>
    <r>
      <rPr>
        <sz val="10"/>
        <rFont val="宋体"/>
        <family val="0"/>
        <charset val="134"/>
      </rPr>
      <t xml:space="preserve">热线</t>
    </r>
    <r>
      <rPr>
        <sz val="10"/>
        <rFont val="Arial"/>
        <family val="2"/>
      </rPr>
      <t xml:space="preserve">-260207-050552-3</t>
    </r>
    <r>
      <rPr>
        <sz val="10"/>
        <rFont val="宋体"/>
        <family val="0"/>
        <charset val="134"/>
      </rPr>
      <t xml:space="preserve">（</t>
    </r>
    <r>
      <rPr>
        <sz val="10"/>
        <rFont val="Arial"/>
        <family val="2"/>
      </rPr>
      <t xml:space="preserve">1</t>
    </r>
    <r>
      <rPr>
        <sz val="10"/>
        <rFont val="宋体"/>
        <family val="0"/>
        <charset val="134"/>
      </rPr>
      <t xml:space="preserve">个附件）</t>
    </r>
  </si>
  <si>
    <t xml:space="preserve">2026-02-07 19:13:57</t>
  </si>
  <si>
    <t xml:space="preserve">2026-02-07 19:22:56</t>
  </si>
  <si>
    <t xml:space="preserve">2026-02-07 19:48:48</t>
  </si>
  <si>
    <r>
      <rPr>
        <sz val="10"/>
        <rFont val="宋体"/>
        <family val="0"/>
        <charset val="134"/>
      </rPr>
      <t xml:space="preserve">手机</t>
    </r>
    <r>
      <rPr>
        <sz val="10"/>
        <rFont val="Arial"/>
        <family val="2"/>
      </rPr>
      <t xml:space="preserve">,13051209797;</t>
    </r>
  </si>
  <si>
    <r>
      <rPr>
        <sz val="10"/>
        <rFont val="宋体"/>
        <family val="0"/>
        <charset val="134"/>
      </rPr>
      <t xml:space="preserve">市民反映，朝阳区左家庄街道左家庄公交枢纽的</t>
    </r>
    <r>
      <rPr>
        <sz val="10"/>
        <rFont val="Arial"/>
        <family val="2"/>
      </rPr>
      <t xml:space="preserve">536</t>
    </r>
    <r>
      <rPr>
        <sz val="10"/>
        <rFont val="宋体"/>
        <family val="0"/>
        <charset val="134"/>
      </rPr>
      <t xml:space="preserve">路公交车站牌标注不清楚，该车辆的起点标注是在左家庄公交枢纽处，自己进了公交枢纽里面之后并没有看到该车辆，被枢纽的工作人员从枢纽赶出来之后在门口的各个站牌上查看也没有看到</t>
    </r>
    <r>
      <rPr>
        <sz val="10"/>
        <rFont val="Arial"/>
        <family val="2"/>
      </rPr>
      <t xml:space="preserve">536</t>
    </r>
    <r>
      <rPr>
        <sz val="10"/>
        <rFont val="宋体"/>
        <family val="0"/>
        <charset val="134"/>
      </rPr>
      <t xml:space="preserve">路的站牌，等自己发现的时候车已经开走了，站牌是放置在枢纽里面一个接近门口的小角落里面的，还有一个特别高的台阶，周边没有其他照明，正常根本看不到，其他的公交站牌都是在路边可以直接找到的，认为不合理，希望进行处理，来电反映公交站牌设置不合理问题  线网基建安保</t>
    </r>
  </si>
  <si>
    <t xml:space="preserve">2026-02-14 23:59:59</t>
  </si>
  <si>
    <t xml:space="preserve">2026-02-12 08:59:59</t>
  </si>
  <si>
    <t xml:space="preserve">经动物园分中心核实此情况，公交场站公交站牌设置问题不归物业管理中心负责，需要相关单位处理。</t>
  </si>
  <si>
    <r>
      <rPr>
        <sz val="10"/>
        <rFont val="宋体"/>
        <family val="0"/>
        <charset val="134"/>
      </rPr>
      <t xml:space="preserve">分中心于</t>
    </r>
    <r>
      <rPr>
        <sz val="10"/>
        <rFont val="Arial"/>
        <family val="2"/>
      </rPr>
      <t xml:space="preserve">2</t>
    </r>
    <r>
      <rPr>
        <sz val="10"/>
        <rFont val="宋体"/>
        <family val="0"/>
        <charset val="134"/>
      </rPr>
      <t xml:space="preserve">月</t>
    </r>
    <r>
      <rPr>
        <sz val="10"/>
        <rFont val="Arial"/>
        <family val="2"/>
      </rPr>
      <t xml:space="preserve">9</t>
    </r>
    <r>
      <rPr>
        <sz val="10"/>
        <rFont val="宋体"/>
        <family val="0"/>
        <charset val="134"/>
      </rPr>
      <t xml:space="preserve">日</t>
    </r>
    <r>
      <rPr>
        <sz val="10"/>
        <rFont val="Arial"/>
        <family val="2"/>
      </rPr>
      <t xml:space="preserve">9</t>
    </r>
    <r>
      <rPr>
        <sz val="10"/>
        <rFont val="宋体"/>
        <family val="0"/>
        <charset val="134"/>
      </rPr>
      <t xml:space="preserve">点</t>
    </r>
    <r>
      <rPr>
        <sz val="10"/>
        <rFont val="Arial"/>
        <family val="2"/>
      </rPr>
      <t xml:space="preserve">23</t>
    </r>
    <r>
      <rPr>
        <sz val="10"/>
        <rFont val="宋体"/>
        <family val="0"/>
        <charset val="134"/>
      </rPr>
      <t xml:space="preserve">分对投诉人进行电话回复，并做好解释工作，处理人动物园分中心安保主任翟祺。</t>
    </r>
  </si>
  <si>
    <t xml:space="preserve">通过此事件，物业动物园分中心与公交四部保安公司负责人进行了沟通，在今后日常工作中对该场站加强值守、加强巡视，遇有外来人员、车辆及时做好询问、拦截、查验、登记工作，使用文明用语，遇劝阻无效者，及时报警。</t>
  </si>
  <si>
    <r>
      <rPr>
        <sz val="10"/>
        <rFont val="宋体"/>
        <family val="0"/>
        <charset val="134"/>
      </rPr>
      <t xml:space="preserve">经动物园分中心核实此情况，公交场站公交站牌设置问题不归物业管理中心负责，需要相关单位处理。通过此事件，物业动物园分中心与公交四部保安公司负责人进行了沟通，在今后日常工作中对该场站加强值守、加强巡视，遇有外来人员、车辆及时做好询问、拦截、查验、登记工作，使用文明用语，遇劝阻无效者，及时报警。分中心于</t>
    </r>
    <r>
      <rPr>
        <sz val="10"/>
        <rFont val="Arial"/>
        <family val="2"/>
      </rPr>
      <t xml:space="preserve">2</t>
    </r>
    <r>
      <rPr>
        <sz val="10"/>
        <rFont val="宋体"/>
        <family val="0"/>
        <charset val="134"/>
      </rPr>
      <t xml:space="preserve">月</t>
    </r>
    <r>
      <rPr>
        <sz val="10"/>
        <rFont val="Arial"/>
        <family val="2"/>
      </rPr>
      <t xml:space="preserve">9</t>
    </r>
    <r>
      <rPr>
        <sz val="10"/>
        <rFont val="宋体"/>
        <family val="0"/>
        <charset val="134"/>
      </rPr>
      <t xml:space="preserve">日</t>
    </r>
    <r>
      <rPr>
        <sz val="10"/>
        <rFont val="Arial"/>
        <family val="2"/>
      </rPr>
      <t xml:space="preserve">9</t>
    </r>
    <r>
      <rPr>
        <sz val="10"/>
        <rFont val="宋体"/>
        <family val="0"/>
        <charset val="134"/>
      </rPr>
      <t xml:space="preserve">点</t>
    </r>
    <r>
      <rPr>
        <sz val="10"/>
        <rFont val="Arial"/>
        <family val="2"/>
      </rPr>
      <t xml:space="preserve">23</t>
    </r>
    <r>
      <rPr>
        <sz val="10"/>
        <rFont val="宋体"/>
        <family val="0"/>
        <charset val="134"/>
      </rPr>
      <t xml:space="preserve">分对投诉人进行电话回复，并做好解释工作，处理人动物园分中心安保主任翟祺。</t>
    </r>
  </si>
  <si>
    <t xml:space="preserve">2026-02-07 19:08:32</t>
  </si>
  <si>
    <r>
      <rPr>
        <sz val="10"/>
        <rFont val="宋体"/>
        <family val="0"/>
        <charset val="134"/>
      </rPr>
      <t xml:space="preserve">热线</t>
    </r>
    <r>
      <rPr>
        <sz val="10"/>
        <rFont val="Arial"/>
        <family val="2"/>
      </rPr>
      <t xml:space="preserve">-260207-055766-3</t>
    </r>
    <r>
      <rPr>
        <sz val="10"/>
        <rFont val="宋体"/>
        <family val="0"/>
        <charset val="134"/>
      </rPr>
      <t xml:space="preserve">（</t>
    </r>
    <r>
      <rPr>
        <sz val="10"/>
        <rFont val="Arial"/>
        <family val="2"/>
      </rPr>
      <t xml:space="preserve">1</t>
    </r>
    <r>
      <rPr>
        <sz val="10"/>
        <rFont val="宋体"/>
        <family val="0"/>
        <charset val="134"/>
      </rPr>
      <t xml:space="preserve">个附件）</t>
    </r>
  </si>
  <si>
    <t xml:space="preserve">2026-02-07 21:17:06</t>
  </si>
  <si>
    <t xml:space="preserve">2026-02-07 21:29:58</t>
  </si>
  <si>
    <t xml:space="preserve">2026-02-07 21:37:27</t>
  </si>
  <si>
    <r>
      <rPr>
        <sz val="10"/>
        <rFont val="宋体"/>
        <family val="0"/>
        <charset val="134"/>
      </rPr>
      <t xml:space="preserve">市民反映，朝阳区左家庄街道左家庄公交枢纽的</t>
    </r>
    <r>
      <rPr>
        <sz val="10"/>
        <rFont val="Arial"/>
        <family val="2"/>
      </rPr>
      <t xml:space="preserve">536</t>
    </r>
    <r>
      <rPr>
        <sz val="10"/>
        <rFont val="宋体"/>
        <family val="0"/>
        <charset val="134"/>
      </rPr>
      <t xml:space="preserve">路公交车站牌标注不清楚，该车辆的起点标注是在左家庄公交枢纽处，自己进了公交枢纽里面之后并没有看到该车辆，被枢纽的工作人员从枢纽赶出来之后在门口的各个站牌上查看也没有看到</t>
    </r>
    <r>
      <rPr>
        <sz val="10"/>
        <rFont val="Arial"/>
        <family val="2"/>
      </rPr>
      <t xml:space="preserve">536</t>
    </r>
    <r>
      <rPr>
        <sz val="10"/>
        <rFont val="宋体"/>
        <family val="0"/>
        <charset val="134"/>
      </rPr>
      <t xml:space="preserve">路的站牌，等自己发现的时候车已经开走了，站牌是放置在枢纽里面一个接近门口的小角落里面的，还有一个特别高的台阶，周边没有其他照明，正常根本看不到，其他的公交站牌都是在路边可以直接找到的，认为不合理，希望进行处理，有人联系自己像老师一样，一直说教自己，还说不是公交枢纽，是公交场，认为描述不准确，要求不要再打电话，只要解决问题就好。来电反映公交站牌设置不合理问题  线网基建安保</t>
    </r>
  </si>
  <si>
    <r>
      <rPr>
        <sz val="10"/>
        <rFont val="宋体"/>
        <family val="0"/>
        <charset val="134"/>
      </rPr>
      <t xml:space="preserve">分中心于</t>
    </r>
    <r>
      <rPr>
        <sz val="10"/>
        <rFont val="Arial"/>
        <family val="2"/>
      </rPr>
      <t xml:space="preserve">2</t>
    </r>
    <r>
      <rPr>
        <sz val="10"/>
        <rFont val="宋体"/>
        <family val="0"/>
        <charset val="134"/>
      </rPr>
      <t xml:space="preserve">月</t>
    </r>
    <r>
      <rPr>
        <sz val="10"/>
        <rFont val="Arial"/>
        <family val="2"/>
      </rPr>
      <t xml:space="preserve">9</t>
    </r>
    <r>
      <rPr>
        <sz val="10"/>
        <rFont val="宋体"/>
        <family val="0"/>
        <charset val="134"/>
      </rPr>
      <t xml:space="preserve">日</t>
    </r>
    <r>
      <rPr>
        <sz val="10"/>
        <rFont val="Arial"/>
        <family val="2"/>
      </rPr>
      <t xml:space="preserve">9</t>
    </r>
    <r>
      <rPr>
        <sz val="10"/>
        <rFont val="宋体"/>
        <family val="0"/>
        <charset val="134"/>
      </rPr>
      <t xml:space="preserve">点</t>
    </r>
    <r>
      <rPr>
        <sz val="10"/>
        <rFont val="Arial"/>
        <family val="2"/>
      </rPr>
      <t xml:space="preserve">23</t>
    </r>
    <r>
      <rPr>
        <sz val="10"/>
        <rFont val="宋体"/>
        <family val="0"/>
        <charset val="134"/>
      </rPr>
      <t xml:space="preserve">分对投诉人进行电话回复，并做好解释工作，处理人动物园分中心安保主任翟祺。 </t>
    </r>
  </si>
  <si>
    <r>
      <rPr>
        <sz val="10"/>
        <rFont val="宋体"/>
        <family val="0"/>
        <charset val="134"/>
      </rPr>
      <t xml:space="preserve">经动物园分中心核实此情况，公交场站公交站牌设置问题不归物业管理中心负责，需要相关单位处理。通过此事件，物业动物园分中心与公交四部保安公司负责人进行了沟通，在今后日常工作中对该场站加强值守、加强巡视，遇有外来人员、车辆及时做好询问、拦截、查验、登记工作，使用文明用语，遇劝阻无效者，及时报警。分中心于</t>
    </r>
    <r>
      <rPr>
        <sz val="10"/>
        <rFont val="Arial"/>
        <family val="2"/>
      </rPr>
      <t xml:space="preserve">2</t>
    </r>
    <r>
      <rPr>
        <sz val="10"/>
        <rFont val="宋体"/>
        <family val="0"/>
        <charset val="134"/>
      </rPr>
      <t xml:space="preserve">月</t>
    </r>
    <r>
      <rPr>
        <sz val="10"/>
        <rFont val="Arial"/>
        <family val="2"/>
      </rPr>
      <t xml:space="preserve">9</t>
    </r>
    <r>
      <rPr>
        <sz val="10"/>
        <rFont val="宋体"/>
        <family val="0"/>
        <charset val="134"/>
      </rPr>
      <t xml:space="preserve">日</t>
    </r>
    <r>
      <rPr>
        <sz val="10"/>
        <rFont val="Arial"/>
        <family val="2"/>
      </rPr>
      <t xml:space="preserve">9</t>
    </r>
    <r>
      <rPr>
        <sz val="10"/>
        <rFont val="宋体"/>
        <family val="0"/>
        <charset val="134"/>
      </rPr>
      <t xml:space="preserve">点</t>
    </r>
    <r>
      <rPr>
        <sz val="10"/>
        <rFont val="Arial"/>
        <family val="2"/>
      </rPr>
      <t xml:space="preserve">23</t>
    </r>
    <r>
      <rPr>
        <sz val="10"/>
        <rFont val="宋体"/>
        <family val="0"/>
        <charset val="134"/>
      </rPr>
      <t xml:space="preserve">分对投诉人进行电话回复，并做好解释工作，处理人动物园分中心安保主任翟祺。 </t>
    </r>
  </si>
  <si>
    <t xml:space="preserve">2026-02-07 21:13:18</t>
  </si>
  <si>
    <r>
      <rPr>
        <sz val="10"/>
        <rFont val="宋体"/>
        <family val="0"/>
        <charset val="134"/>
      </rPr>
      <t xml:space="preserve">网络</t>
    </r>
    <r>
      <rPr>
        <sz val="10"/>
        <rFont val="Arial"/>
        <family val="2"/>
      </rPr>
      <t xml:space="preserve">-260210-026108-2</t>
    </r>
    <r>
      <rPr>
        <sz val="10"/>
        <rFont val="宋体"/>
        <family val="0"/>
      </rPr>
      <t xml:space="preserve">（</t>
    </r>
    <r>
      <rPr>
        <sz val="10"/>
        <rFont val="Arial"/>
        <family val="2"/>
      </rPr>
      <t xml:space="preserve">1</t>
    </r>
    <r>
      <rPr>
        <sz val="10"/>
        <rFont val="宋体"/>
        <family val="0"/>
      </rPr>
      <t xml:space="preserve">个附件）</t>
    </r>
  </si>
  <si>
    <t xml:space="preserve">2026-02-10 12:02:52</t>
  </si>
  <si>
    <t xml:space="preserve">2026-02-10 12:11:33</t>
  </si>
  <si>
    <t xml:space="preserve">2026-02-10 12:51:20</t>
  </si>
  <si>
    <r>
      <rPr>
        <sz val="10"/>
        <rFont val="宋体"/>
        <family val="0"/>
        <charset val="134"/>
      </rPr>
      <t xml:space="preserve">工单来源：微信服务号，此工单内容为网民留言时填写的标题及原文。 </t>
    </r>
    <r>
      <rPr>
        <sz val="10"/>
        <rFont val="Arial"/>
        <family val="2"/>
      </rPr>
      <t xml:space="preserve">============================= </t>
    </r>
    <r>
      <rPr>
        <sz val="10"/>
        <rFont val="宋体"/>
        <family val="0"/>
        <charset val="134"/>
      </rPr>
      <t xml:space="preserve">留言标题：公交留言原文：座椅晃，车上比较脏！市民填写的详细地址</t>
    </r>
    <r>
      <rPr>
        <sz val="10"/>
        <rFont val="Arial"/>
        <family val="2"/>
      </rPr>
      <t xml:space="preserve">1</t>
    </r>
    <r>
      <rPr>
        <sz val="10"/>
        <rFont val="宋体"/>
        <family val="0"/>
        <charset val="134"/>
      </rPr>
      <t xml:space="preserve">为：区、街道：海淀区北太平庄街道详细地址：中苑宾馆注：详情见附件信息 科信 鸿运承</t>
    </r>
  </si>
  <si>
    <t xml:space="preserve">2026-02-17 23:59:59</t>
  </si>
  <si>
    <t xml:space="preserve">2026-02-10</t>
  </si>
  <si>
    <t xml:space="preserve">2026-02-15 08:59:59</t>
  </si>
  <si>
    <r>
      <rPr>
        <sz val="10"/>
        <rFont val="宋体"/>
        <family val="0"/>
        <charset val="134"/>
      </rPr>
      <t xml:space="preserve">我分中心已于</t>
    </r>
    <r>
      <rPr>
        <sz val="10"/>
        <rFont val="Arial"/>
        <family val="2"/>
      </rPr>
      <t xml:space="preserve">2026</t>
    </r>
    <r>
      <rPr>
        <sz val="10"/>
        <rFont val="宋体"/>
        <family val="0"/>
        <charset val="134"/>
      </rPr>
      <t xml:space="preserve">年</t>
    </r>
    <r>
      <rPr>
        <sz val="10"/>
        <rFont val="Arial"/>
        <family val="2"/>
      </rPr>
      <t xml:space="preserve">2</t>
    </r>
    <r>
      <rPr>
        <sz val="10"/>
        <rFont val="宋体"/>
        <family val="0"/>
        <charset val="134"/>
      </rPr>
      <t xml:space="preserve">月</t>
    </r>
    <r>
      <rPr>
        <sz val="10"/>
        <rFont val="Arial"/>
        <family val="2"/>
      </rPr>
      <t xml:space="preserve">10</t>
    </r>
    <r>
      <rPr>
        <sz val="10"/>
        <rFont val="宋体"/>
        <family val="0"/>
        <charset val="134"/>
      </rPr>
      <t xml:space="preserve">日下午</t>
    </r>
    <r>
      <rPr>
        <sz val="10"/>
        <rFont val="Arial"/>
        <family val="2"/>
      </rPr>
      <t xml:space="preserve">14</t>
    </r>
    <r>
      <rPr>
        <sz val="10"/>
        <rFont val="宋体"/>
        <family val="0"/>
        <charset val="134"/>
      </rPr>
      <t xml:space="preserve">点</t>
    </r>
    <r>
      <rPr>
        <sz val="10"/>
        <rFont val="Arial"/>
        <family val="2"/>
      </rPr>
      <t xml:space="preserve">20</t>
    </r>
    <r>
      <rPr>
        <sz val="10"/>
        <rFont val="宋体"/>
        <family val="0"/>
        <charset val="134"/>
      </rPr>
      <t xml:space="preserve">分对您进行电话回复。办理人：于德海；部门：鸿运承物业管理中心西苑分中心；职务；物管副主任。审核人：郑楠；部门：鸿运承物业管理中心物管行政部；职务：物管员。</t>
    </r>
  </si>
  <si>
    <r>
      <rPr>
        <sz val="10"/>
        <rFont val="宋体"/>
        <family val="0"/>
        <charset val="134"/>
      </rPr>
      <t xml:space="preserve">张老师您好，您反馈</t>
    </r>
    <r>
      <rPr>
        <sz val="10"/>
        <rFont val="Arial"/>
        <family val="2"/>
      </rPr>
      <t xml:space="preserve">4635215</t>
    </r>
    <r>
      <rPr>
        <sz val="10"/>
        <rFont val="宋体"/>
        <family val="0"/>
        <charset val="134"/>
      </rPr>
      <t xml:space="preserve">号车，车辆运营中车上比较脏的问题，经我们认真核查，您反馈的运营线路为</t>
    </r>
    <r>
      <rPr>
        <sz val="10"/>
        <rFont val="Arial"/>
        <family val="2"/>
      </rPr>
      <t xml:space="preserve">305</t>
    </r>
    <r>
      <rPr>
        <sz val="10"/>
        <rFont val="宋体"/>
        <family val="0"/>
        <charset val="134"/>
      </rPr>
      <t xml:space="preserve">路公交车。该线路公交车我们在安河桥北场站进行洗车服务工作，我们非常重视您的反馈，您提供的照片我们已收到，由于我们的工作没有做好，</t>
    </r>
    <r>
      <rPr>
        <sz val="10"/>
        <rFont val="Arial"/>
        <family val="2"/>
      </rPr>
      <t xml:space="preserve">305</t>
    </r>
    <r>
      <rPr>
        <sz val="10"/>
        <rFont val="宋体"/>
        <family val="0"/>
        <charset val="134"/>
      </rPr>
      <t xml:space="preserve">路给您带来不好的乘车体验，实在是抱歉，张老师。该车辆回到安河桥北场站后，在日常工作时段内，我们的保洁员已对车内卫生进行了全面的清理，您反馈的问题我们已整改完毕。同时我们要求保洁员对</t>
    </r>
    <r>
      <rPr>
        <sz val="10"/>
        <rFont val="Arial"/>
        <family val="2"/>
      </rPr>
      <t xml:space="preserve">305</t>
    </r>
    <r>
      <rPr>
        <sz val="10"/>
        <rFont val="宋体"/>
        <family val="0"/>
        <charset val="134"/>
      </rPr>
      <t xml:space="preserve">路所有运营车辆的卫生再次进行细化清理。我们对于运营车辆车内卫生的清洁工作是一直在做的，也从未停止，已经形成了长效的清洁机制，但有时候卫生清洁工作我们做的还有不尽人意之处，您多多谅解。</t>
    </r>
  </si>
  <si>
    <r>
      <rPr>
        <sz val="10"/>
        <rFont val="宋体"/>
        <family val="0"/>
        <charset val="134"/>
      </rPr>
      <t xml:space="preserve">您好，关于您反映问题的办理情况，鸿运承物业管理中心西苑分中心现对您回复如下：张老师您好，您反馈</t>
    </r>
    <r>
      <rPr>
        <sz val="10"/>
        <rFont val="Arial"/>
        <family val="2"/>
      </rPr>
      <t xml:space="preserve">4635215</t>
    </r>
    <r>
      <rPr>
        <sz val="10"/>
        <rFont val="宋体"/>
        <family val="0"/>
        <charset val="134"/>
      </rPr>
      <t xml:space="preserve">号车，车辆运营中车上比较脏的问题，经我们认真核查，您反馈的运营线路为</t>
    </r>
    <r>
      <rPr>
        <sz val="10"/>
        <rFont val="Arial"/>
        <family val="2"/>
      </rPr>
      <t xml:space="preserve">305</t>
    </r>
    <r>
      <rPr>
        <sz val="10"/>
        <rFont val="宋体"/>
        <family val="0"/>
        <charset val="134"/>
      </rPr>
      <t xml:space="preserve">路公交车。该线路公交车我们在安河桥北场站进行洗车服务工作，我们非常重视您的反馈，您提供的照片我们已收到，由于我们的工作没有做好，</t>
    </r>
    <r>
      <rPr>
        <sz val="10"/>
        <rFont val="Arial"/>
        <family val="2"/>
      </rPr>
      <t xml:space="preserve">305</t>
    </r>
    <r>
      <rPr>
        <sz val="10"/>
        <rFont val="宋体"/>
        <family val="0"/>
        <charset val="134"/>
      </rPr>
      <t xml:space="preserve">路给您带来不好的乘车体验，实在是抱歉，张老师。该车辆回到安河桥北场站后，在日常工作时段内，我们的保洁员已对车内卫生进行了全面的清理，您反馈的问题我们已整改完毕。同时我们要求保洁员对</t>
    </r>
    <r>
      <rPr>
        <sz val="10"/>
        <rFont val="Arial"/>
        <family val="2"/>
      </rPr>
      <t xml:space="preserve">305</t>
    </r>
    <r>
      <rPr>
        <sz val="10"/>
        <rFont val="宋体"/>
        <family val="0"/>
        <charset val="134"/>
      </rPr>
      <t xml:space="preserve">路所有运营车辆的卫生再次进行细化清理。我们对于运营车辆车内卫生的清洁工作是一直在做的，也从未停止，已经形成了长效的清洁机制，但有时候卫生清洁工作我们做的还有不尽人意之处，您多多谅解。我们定期会召开车辆保洁专题会议，开展车辆卫生专项检查，日常工作中我们加大巡检力度，强化制度建设，不断提高管理水平。我分中心已于</t>
    </r>
    <r>
      <rPr>
        <sz val="10"/>
        <rFont val="Arial"/>
        <family val="2"/>
      </rPr>
      <t xml:space="preserve">2026</t>
    </r>
    <r>
      <rPr>
        <sz val="10"/>
        <rFont val="宋体"/>
        <family val="0"/>
        <charset val="134"/>
      </rPr>
      <t xml:space="preserve">年</t>
    </r>
    <r>
      <rPr>
        <sz val="10"/>
        <rFont val="Arial"/>
        <family val="2"/>
      </rPr>
      <t xml:space="preserve">2</t>
    </r>
    <r>
      <rPr>
        <sz val="10"/>
        <rFont val="宋体"/>
        <family val="0"/>
        <charset val="134"/>
      </rPr>
      <t xml:space="preserve">月</t>
    </r>
    <r>
      <rPr>
        <sz val="10"/>
        <rFont val="Arial"/>
        <family val="2"/>
      </rPr>
      <t xml:space="preserve">10</t>
    </r>
    <r>
      <rPr>
        <sz val="10"/>
        <rFont val="宋体"/>
        <family val="0"/>
        <charset val="134"/>
      </rPr>
      <t xml:space="preserve">日下午</t>
    </r>
    <r>
      <rPr>
        <sz val="10"/>
        <rFont val="Arial"/>
        <family val="2"/>
      </rPr>
      <t xml:space="preserve">14</t>
    </r>
    <r>
      <rPr>
        <sz val="10"/>
        <rFont val="宋体"/>
        <family val="0"/>
        <charset val="134"/>
      </rPr>
      <t xml:space="preserve">点</t>
    </r>
    <r>
      <rPr>
        <sz val="10"/>
        <rFont val="Arial"/>
        <family val="2"/>
      </rPr>
      <t xml:space="preserve">20</t>
    </r>
    <r>
      <rPr>
        <sz val="10"/>
        <rFont val="宋体"/>
        <family val="0"/>
        <charset val="134"/>
      </rPr>
      <t xml:space="preserve">分对您进行电话回复。我们分中心及场站班组长再次与</t>
    </r>
    <r>
      <rPr>
        <sz val="10"/>
        <rFont val="Arial"/>
        <family val="2"/>
      </rPr>
      <t xml:space="preserve">305</t>
    </r>
    <r>
      <rPr>
        <sz val="10"/>
        <rFont val="宋体"/>
        <family val="0"/>
        <charset val="134"/>
      </rPr>
      <t xml:space="preserve">路的保洁人员进行了沟通，日常工作中我们要把清洁质量做的更加细致，同时加强保洁员清洁技能的培训，熟练掌握清洁方法，确保给您带来一个干净、整洁的出行环境。欢迎您随时对我们的工作进行监督，感谢您提出宝贵意见，给您的出行带来的不便我们和您说声抱歉，谢谢您的支持与谅解。</t>
    </r>
  </si>
  <si>
    <t xml:space="preserve">2026-02-10 08:06:53</t>
  </si>
  <si>
    <r>
      <rPr>
        <sz val="9"/>
        <color rgb="FF000000"/>
        <rFont val="宋体"/>
        <family val="0"/>
        <charset val="134"/>
      </rPr>
      <t xml:space="preserve">同一诉求人（张老师）反映问题：网络</t>
    </r>
    <r>
      <rPr>
        <sz val="9"/>
        <color rgb="FF000000"/>
        <rFont val="宋体"/>
        <family val="0"/>
      </rPr>
      <t xml:space="preserve">-260113-005463</t>
    </r>
    <r>
      <rPr>
        <sz val="9"/>
        <color rgb="FF000000"/>
        <rFont val="宋体"/>
        <family val="0"/>
        <charset val="134"/>
      </rPr>
      <t xml:space="preserve">、网络</t>
    </r>
    <r>
      <rPr>
        <sz val="9"/>
        <color rgb="FF000000"/>
        <rFont val="宋体"/>
        <family val="0"/>
      </rPr>
      <t xml:space="preserve">-260202-010018-2</t>
    </r>
    <r>
      <rPr>
        <sz val="9"/>
        <color rgb="FF000000"/>
        <rFont val="宋体"/>
        <family val="0"/>
        <charset val="134"/>
      </rPr>
      <t xml:space="preserve">、网络</t>
    </r>
    <r>
      <rPr>
        <sz val="9"/>
        <color rgb="FF000000"/>
        <rFont val="宋体"/>
        <family val="0"/>
      </rPr>
      <t xml:space="preserve">-260210-026108-2</t>
    </r>
  </si>
  <si>
    <r>
      <rPr>
        <sz val="10"/>
        <rFont val="宋体"/>
        <family val="0"/>
        <charset val="134"/>
      </rPr>
      <t xml:space="preserve">热线</t>
    </r>
    <r>
      <rPr>
        <sz val="10"/>
        <rFont val="Arial"/>
        <family val="2"/>
      </rPr>
      <t xml:space="preserve">-260210-031316</t>
    </r>
    <r>
      <rPr>
        <sz val="10"/>
        <rFont val="宋体"/>
        <family val="0"/>
        <charset val="134"/>
      </rPr>
      <t xml:space="preserve">（</t>
    </r>
    <r>
      <rPr>
        <sz val="10"/>
        <rFont val="Arial"/>
        <family val="2"/>
      </rPr>
      <t xml:space="preserve">1</t>
    </r>
    <r>
      <rPr>
        <sz val="10"/>
        <rFont val="宋体"/>
        <family val="0"/>
        <charset val="134"/>
      </rPr>
      <t xml:space="preserve">个附件）</t>
    </r>
  </si>
  <si>
    <t xml:space="preserve">2026-02-10 13:33:15</t>
  </si>
  <si>
    <t xml:space="preserve">2026-02-10 13:48:57</t>
  </si>
  <si>
    <t xml:space="preserve">2026-02-10 13:54:46</t>
  </si>
  <si>
    <t xml:space="preserve">张艳女士</t>
  </si>
  <si>
    <r>
      <rPr>
        <sz val="10"/>
        <rFont val="宋体"/>
        <family val="0"/>
        <charset val="134"/>
      </rPr>
      <t xml:space="preserve">手机</t>
    </r>
    <r>
      <rPr>
        <sz val="10"/>
        <rFont val="Arial"/>
        <family val="2"/>
      </rPr>
      <t xml:space="preserve">,18519862573;</t>
    </r>
  </si>
  <si>
    <r>
      <rPr>
        <sz val="10"/>
        <rFont val="宋体"/>
        <family val="0"/>
        <charset val="134"/>
      </rPr>
      <t xml:space="preserve">市民反映，自己是</t>
    </r>
    <r>
      <rPr>
        <sz val="10"/>
        <rFont val="Arial"/>
        <family val="2"/>
      </rPr>
      <t xml:space="preserve">1</t>
    </r>
    <r>
      <rPr>
        <sz val="10"/>
        <rFont val="宋体"/>
        <family val="0"/>
        <charset val="134"/>
      </rPr>
      <t xml:space="preserve">月</t>
    </r>
    <r>
      <rPr>
        <sz val="10"/>
        <rFont val="Arial"/>
        <family val="2"/>
      </rPr>
      <t xml:space="preserve">12</t>
    </r>
    <r>
      <rPr>
        <sz val="10"/>
        <rFont val="宋体"/>
        <family val="0"/>
        <charset val="134"/>
      </rPr>
      <t xml:space="preserve">日公交集团的退休人员（属于公交集团），每年春节前给饺子钱，今年没有自己的钱，市民称自己是正式退休的，</t>
    </r>
    <r>
      <rPr>
        <sz val="10"/>
        <rFont val="Arial"/>
        <family val="2"/>
      </rPr>
      <t xml:space="preserve">2025</t>
    </r>
    <r>
      <rPr>
        <sz val="10"/>
        <rFont val="宋体"/>
        <family val="0"/>
        <charset val="134"/>
      </rPr>
      <t xml:space="preserve">年自己是全勤员工，每年</t>
    </r>
    <r>
      <rPr>
        <sz val="10"/>
        <rFont val="Arial"/>
        <family val="2"/>
      </rPr>
      <t xml:space="preserve">2026</t>
    </r>
    <r>
      <rPr>
        <sz val="10"/>
        <rFont val="宋体"/>
        <family val="0"/>
        <charset val="134"/>
      </rPr>
      <t xml:space="preserve">年给的是</t>
    </r>
    <r>
      <rPr>
        <sz val="10"/>
        <rFont val="Arial"/>
        <family val="2"/>
      </rPr>
      <t xml:space="preserve">2025</t>
    </r>
    <r>
      <rPr>
        <sz val="10"/>
        <rFont val="宋体"/>
        <family val="0"/>
        <charset val="134"/>
      </rPr>
      <t xml:space="preserve">年的钱，自己向单位反映后，回复称</t>
    </r>
    <r>
      <rPr>
        <sz val="10"/>
        <rFont val="Arial"/>
        <family val="2"/>
      </rPr>
      <t xml:space="preserve">2026</t>
    </r>
    <r>
      <rPr>
        <sz val="10"/>
        <rFont val="宋体"/>
        <family val="0"/>
        <charset val="134"/>
      </rPr>
      <t xml:space="preserve">年</t>
    </r>
    <r>
      <rPr>
        <sz val="10"/>
        <rFont val="Arial"/>
        <family val="2"/>
      </rPr>
      <t xml:space="preserve">2</t>
    </r>
    <r>
      <rPr>
        <sz val="10"/>
        <rFont val="宋体"/>
        <family val="0"/>
        <charset val="134"/>
      </rPr>
      <t xml:space="preserve">月在职职工有，不在职的就没有，自己认为不合理，北京公交集团鸿运承物业九龙分中心（地址：大兴区西红门镇），市民：张艳，来电反映公交集团未发放年底福利费不合理问题。</t>
    </r>
  </si>
  <si>
    <t xml:space="preserve">退休人员</t>
  </si>
  <si>
    <t xml:space="preserve">退休福利</t>
  </si>
  <si>
    <r>
      <rPr>
        <sz val="10"/>
        <rFont val="宋体"/>
        <family val="0"/>
        <charset val="134"/>
      </rPr>
      <t xml:space="preserve">经核实，与来电人所述情况存在出入。职工张艳于</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月正式退休，</t>
    </r>
    <r>
      <rPr>
        <sz val="10"/>
        <rFont val="Arial"/>
        <family val="2"/>
      </rPr>
      <t xml:space="preserve">2026</t>
    </r>
    <r>
      <rPr>
        <sz val="10"/>
        <rFont val="宋体"/>
        <family val="0"/>
        <charset val="134"/>
      </rPr>
      <t xml:space="preserve">年过节费是需要</t>
    </r>
    <r>
      <rPr>
        <sz val="10"/>
        <rFont val="Arial"/>
        <family val="2"/>
      </rPr>
      <t xml:space="preserve">2</t>
    </r>
    <r>
      <rPr>
        <sz val="10"/>
        <rFont val="宋体"/>
        <family val="0"/>
        <charset val="134"/>
      </rPr>
      <t xml:space="preserve">月在册职工。其不是没有“过节费饺子钱”，这部分钱是由退休办发放，发放标准为</t>
    </r>
    <r>
      <rPr>
        <sz val="10"/>
        <rFont val="Arial"/>
        <family val="2"/>
      </rPr>
      <t xml:space="preserve">200</t>
    </r>
    <r>
      <rPr>
        <sz val="10"/>
        <rFont val="宋体"/>
        <family val="0"/>
        <charset val="134"/>
      </rPr>
      <t xml:space="preserve">元。</t>
    </r>
  </si>
  <si>
    <r>
      <rPr>
        <sz val="10"/>
        <rFont val="宋体"/>
        <family val="0"/>
        <charset val="134"/>
      </rPr>
      <t xml:space="preserve">经核实，与来电人所述情况存在出入。职工张艳于</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月正式退休，</t>
    </r>
    <r>
      <rPr>
        <sz val="10"/>
        <rFont val="Arial"/>
        <family val="2"/>
      </rPr>
      <t xml:space="preserve">2026</t>
    </r>
    <r>
      <rPr>
        <sz val="10"/>
        <rFont val="宋体"/>
        <family val="0"/>
        <charset val="134"/>
      </rPr>
      <t xml:space="preserve">年过节费是需要</t>
    </r>
    <r>
      <rPr>
        <sz val="10"/>
        <rFont val="Arial"/>
        <family val="2"/>
      </rPr>
      <t xml:space="preserve">2</t>
    </r>
    <r>
      <rPr>
        <sz val="10"/>
        <rFont val="宋体"/>
        <family val="0"/>
        <charset val="134"/>
      </rPr>
      <t xml:space="preserve">月在册职工。其不是没有“过节费饺子钱”，这部分钱是由退休办发放，发放标准为</t>
    </r>
    <r>
      <rPr>
        <sz val="10"/>
        <rFont val="Arial"/>
        <family val="2"/>
      </rPr>
      <t xml:space="preserve">200</t>
    </r>
    <r>
      <rPr>
        <sz val="10"/>
        <rFont val="宋体"/>
        <family val="0"/>
        <charset val="134"/>
      </rPr>
      <t xml:space="preserve">元。</t>
    </r>
    <r>
      <rPr>
        <sz val="10"/>
        <rFont val="Arial"/>
        <family val="2"/>
      </rPr>
      <t xml:space="preserve">2026</t>
    </r>
    <r>
      <rPr>
        <sz val="10"/>
        <rFont val="宋体"/>
        <family val="0"/>
        <charset val="134"/>
      </rPr>
      <t xml:space="preserve">年</t>
    </r>
    <r>
      <rPr>
        <sz val="10"/>
        <rFont val="Arial"/>
        <family val="2"/>
      </rPr>
      <t xml:space="preserve">2</t>
    </r>
    <r>
      <rPr>
        <sz val="10"/>
        <rFont val="宋体"/>
        <family val="0"/>
        <charset val="134"/>
      </rPr>
      <t xml:space="preserve">月</t>
    </r>
    <r>
      <rPr>
        <sz val="10"/>
        <rFont val="Arial"/>
        <family val="2"/>
      </rPr>
      <t xml:space="preserve">10</t>
    </r>
    <r>
      <rPr>
        <sz val="10"/>
        <rFont val="宋体"/>
        <family val="0"/>
        <charset val="134"/>
      </rPr>
      <t xml:space="preserve">日下午</t>
    </r>
    <r>
      <rPr>
        <sz val="10"/>
        <rFont val="Arial"/>
        <family val="2"/>
      </rPr>
      <t xml:space="preserve">16:50</t>
    </r>
    <r>
      <rPr>
        <sz val="10"/>
        <rFont val="宋体"/>
        <family val="0"/>
        <charset val="134"/>
      </rPr>
      <t xml:space="preserve">回复来电人，告知来电人</t>
    </r>
    <r>
      <rPr>
        <sz val="10"/>
        <rFont val="Arial"/>
        <family val="2"/>
      </rPr>
      <t xml:space="preserve">2026</t>
    </r>
    <r>
      <rPr>
        <sz val="10"/>
        <rFont val="宋体"/>
        <family val="0"/>
        <charset val="134"/>
      </rPr>
      <t xml:space="preserve">年过节费是需要</t>
    </r>
    <r>
      <rPr>
        <sz val="10"/>
        <rFont val="Arial"/>
        <family val="2"/>
      </rPr>
      <t xml:space="preserve">2</t>
    </r>
    <r>
      <rPr>
        <sz val="10"/>
        <rFont val="宋体"/>
        <family val="0"/>
        <charset val="134"/>
      </rPr>
      <t xml:space="preserve">月在册职工，您于</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月退休，不在本次发放范围之内，退休人员相关过节费由退休办统一发放。经过与来电人沟通，来电人对此表示满意。我单位欢迎市民随时对我们工作进行监督，感谢市民提出宝贵意见，谢谢市民的支持与谅解。</t>
    </r>
    <r>
      <rPr>
        <sz val="10"/>
        <rFont val="Arial"/>
        <family val="2"/>
      </rPr>
      <t xml:space="preserve">
</t>
    </r>
    <r>
      <rPr>
        <sz val="10"/>
        <rFont val="宋体"/>
        <family val="0"/>
        <charset val="134"/>
      </rPr>
      <t xml:space="preserve">办理人：唐国云；部门：鸿运承物业管理中心九龙分中心；职务：一般管理</t>
    </r>
    <r>
      <rPr>
        <sz val="10"/>
        <rFont val="Arial"/>
        <family val="2"/>
      </rPr>
      <t xml:space="preserve">
</t>
    </r>
    <r>
      <rPr>
        <sz val="10"/>
        <rFont val="宋体"/>
        <family val="0"/>
        <charset val="134"/>
      </rPr>
      <t xml:space="preserve">审核人：高强；部门：鸿运承物业管理中心人力资源部；职务：中级管理</t>
    </r>
  </si>
  <si>
    <r>
      <rPr>
        <sz val="10"/>
        <rFont val="Arial"/>
        <family val="2"/>
      </rPr>
      <t xml:space="preserve">2026</t>
    </r>
    <r>
      <rPr>
        <sz val="10"/>
        <rFont val="宋体"/>
        <family val="0"/>
        <charset val="134"/>
      </rPr>
      <t xml:space="preserve">年</t>
    </r>
    <r>
      <rPr>
        <sz val="10"/>
        <rFont val="Arial"/>
        <family val="2"/>
      </rPr>
      <t xml:space="preserve">2</t>
    </r>
    <r>
      <rPr>
        <sz val="10"/>
        <rFont val="宋体"/>
        <family val="0"/>
        <charset val="134"/>
      </rPr>
      <t xml:space="preserve">月</t>
    </r>
    <r>
      <rPr>
        <sz val="10"/>
        <rFont val="Arial"/>
        <family val="2"/>
      </rPr>
      <t xml:space="preserve">10</t>
    </r>
    <r>
      <rPr>
        <sz val="10"/>
        <rFont val="宋体"/>
        <family val="0"/>
        <charset val="134"/>
      </rPr>
      <t xml:space="preserve">日下午</t>
    </r>
    <r>
      <rPr>
        <sz val="10"/>
        <rFont val="Arial"/>
        <family val="2"/>
      </rPr>
      <t xml:space="preserve">16:50</t>
    </r>
    <r>
      <rPr>
        <sz val="10"/>
        <rFont val="宋体"/>
        <family val="0"/>
        <charset val="134"/>
      </rPr>
      <t xml:space="preserve">回复来电人，告知来电人</t>
    </r>
    <r>
      <rPr>
        <sz val="10"/>
        <rFont val="Arial"/>
        <family val="2"/>
      </rPr>
      <t xml:space="preserve">2026</t>
    </r>
    <r>
      <rPr>
        <sz val="10"/>
        <rFont val="宋体"/>
        <family val="0"/>
        <charset val="134"/>
      </rPr>
      <t xml:space="preserve">年过节费是需要</t>
    </r>
    <r>
      <rPr>
        <sz val="10"/>
        <rFont val="Arial"/>
        <family val="2"/>
      </rPr>
      <t xml:space="preserve">2</t>
    </r>
    <r>
      <rPr>
        <sz val="10"/>
        <rFont val="宋体"/>
        <family val="0"/>
        <charset val="134"/>
      </rPr>
      <t xml:space="preserve">月在册职工，您于</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月退休，不在本次发放范围之内，退休人员相关过节费由退休办统一发放。经过与来电人沟通，来电人对此表示满意。我单位欢迎市民随时对我们工作进行监督，感谢市民提出宝贵意见，谢谢市民的支持与谅解。</t>
    </r>
  </si>
  <si>
    <r>
      <rPr>
        <sz val="10"/>
        <rFont val="宋体"/>
        <family val="0"/>
        <charset val="134"/>
      </rPr>
      <t xml:space="preserve">经核实，与来电人所述情况存在出入。职工张艳于</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月正式退休，</t>
    </r>
    <r>
      <rPr>
        <sz val="10"/>
        <rFont val="Arial"/>
        <family val="2"/>
      </rPr>
      <t xml:space="preserve">2026</t>
    </r>
    <r>
      <rPr>
        <sz val="10"/>
        <rFont val="宋体"/>
        <family val="0"/>
        <charset val="134"/>
      </rPr>
      <t xml:space="preserve">年过节费是需要</t>
    </r>
    <r>
      <rPr>
        <sz val="10"/>
        <rFont val="Arial"/>
        <family val="2"/>
      </rPr>
      <t xml:space="preserve">2</t>
    </r>
    <r>
      <rPr>
        <sz val="10"/>
        <rFont val="宋体"/>
        <family val="0"/>
        <charset val="134"/>
      </rPr>
      <t xml:space="preserve">月在册职工。其不是没有“过节费饺子钱”，这部分钱是由退休办发放，发放标准为</t>
    </r>
    <r>
      <rPr>
        <sz val="10"/>
        <rFont val="Arial"/>
        <family val="2"/>
      </rPr>
      <t xml:space="preserve">200</t>
    </r>
    <r>
      <rPr>
        <sz val="10"/>
        <rFont val="宋体"/>
        <family val="0"/>
        <charset val="134"/>
      </rPr>
      <t xml:space="preserve">元。</t>
    </r>
    <r>
      <rPr>
        <sz val="10"/>
        <rFont val="Arial"/>
        <family val="2"/>
      </rPr>
      <t xml:space="preserve">2026</t>
    </r>
    <r>
      <rPr>
        <sz val="10"/>
        <rFont val="宋体"/>
        <family val="0"/>
        <charset val="134"/>
      </rPr>
      <t xml:space="preserve">年</t>
    </r>
    <r>
      <rPr>
        <sz val="10"/>
        <rFont val="Arial"/>
        <family val="2"/>
      </rPr>
      <t xml:space="preserve">2</t>
    </r>
    <r>
      <rPr>
        <sz val="10"/>
        <rFont val="宋体"/>
        <family val="0"/>
        <charset val="134"/>
      </rPr>
      <t xml:space="preserve">月</t>
    </r>
    <r>
      <rPr>
        <sz val="10"/>
        <rFont val="Arial"/>
        <family val="2"/>
      </rPr>
      <t xml:space="preserve">10</t>
    </r>
    <r>
      <rPr>
        <sz val="10"/>
        <rFont val="宋体"/>
        <family val="0"/>
        <charset val="134"/>
      </rPr>
      <t xml:space="preserve">日下午</t>
    </r>
    <r>
      <rPr>
        <sz val="10"/>
        <rFont val="Arial"/>
        <family val="2"/>
      </rPr>
      <t xml:space="preserve">16:50</t>
    </r>
    <r>
      <rPr>
        <sz val="10"/>
        <rFont val="宋体"/>
        <family val="0"/>
        <charset val="134"/>
      </rPr>
      <t xml:space="preserve">回复来电人，告知来电人</t>
    </r>
    <r>
      <rPr>
        <sz val="10"/>
        <rFont val="Arial"/>
        <family val="2"/>
      </rPr>
      <t xml:space="preserve">2026</t>
    </r>
    <r>
      <rPr>
        <sz val="10"/>
        <rFont val="宋体"/>
        <family val="0"/>
        <charset val="134"/>
      </rPr>
      <t xml:space="preserve">年过节费是需要</t>
    </r>
    <r>
      <rPr>
        <sz val="10"/>
        <rFont val="Arial"/>
        <family val="2"/>
      </rPr>
      <t xml:space="preserve">2</t>
    </r>
    <r>
      <rPr>
        <sz val="10"/>
        <rFont val="宋体"/>
        <family val="0"/>
        <charset val="134"/>
      </rPr>
      <t xml:space="preserve">月在册职工，您于</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月退休，不在本次发放范围之内，退休人员相关过节费由退休办统一发放。经过与来电人沟通，来电人对此表示满意。我单位欢迎市民随时对我们工作进行监督，感谢市民提出宝贵意见，谢谢市民的支持与谅解。</t>
    </r>
  </si>
  <si>
    <t xml:space="preserve">2026-02-10 13:12:34</t>
  </si>
  <si>
    <t xml:space="preserve">劳动薪酬问题
（年终奖励、过节费发放）</t>
  </si>
  <si>
    <r>
      <rPr>
        <sz val="10"/>
        <rFont val="宋体"/>
        <family val="0"/>
        <charset val="134"/>
      </rPr>
      <t xml:space="preserve">热线</t>
    </r>
    <r>
      <rPr>
        <sz val="10"/>
        <rFont val="Arial"/>
        <family val="2"/>
      </rPr>
      <t xml:space="preserve">-260210-026487-2</t>
    </r>
    <r>
      <rPr>
        <sz val="10"/>
        <rFont val="宋体"/>
        <family val="0"/>
        <charset val="134"/>
      </rPr>
      <t xml:space="preserve">（</t>
    </r>
    <r>
      <rPr>
        <sz val="10"/>
        <rFont val="Arial"/>
        <family val="2"/>
      </rPr>
      <t xml:space="preserve">1</t>
    </r>
    <r>
      <rPr>
        <sz val="10"/>
        <rFont val="宋体"/>
        <family val="0"/>
        <charset val="134"/>
      </rPr>
      <t xml:space="preserve">个附件）</t>
    </r>
  </si>
  <si>
    <t xml:space="preserve">2026-02-10 17:35:17</t>
  </si>
  <si>
    <t xml:space="preserve">2026-02-10 17:43:21</t>
  </si>
  <si>
    <t xml:space="preserve">2026-02-10 18:15:55</t>
  </si>
  <si>
    <r>
      <rPr>
        <sz val="10"/>
        <rFont val="宋体"/>
        <family val="0"/>
        <charset val="134"/>
      </rPr>
      <t xml:space="preserve">市民反映，投诉第四客运分公司，不给车队职工更换微波炉，工作地址：石景山区鲁谷路</t>
    </r>
    <r>
      <rPr>
        <sz val="10"/>
        <rFont val="Arial"/>
        <family val="2"/>
      </rPr>
      <t xml:space="preserve">55</t>
    </r>
    <r>
      <rPr>
        <sz val="10"/>
        <rFont val="宋体"/>
        <family val="0"/>
        <charset val="134"/>
      </rPr>
      <t xml:space="preserve">号，希望相关部门核实处理，来电反映公司不给车队职工更换微波炉的问题。注：市民要求保密个人信息（已解释）。工单流转，石景山区退回：市民反映公交公司不给车队职工更换微波炉的问题。超出我单位执法权限。北京公共交通控股</t>
    </r>
    <r>
      <rPr>
        <sz val="10"/>
        <rFont val="Arial"/>
        <family val="2"/>
      </rPr>
      <t xml:space="preserve">(</t>
    </r>
    <r>
      <rPr>
        <sz val="10"/>
        <rFont val="宋体"/>
        <family val="0"/>
        <charset val="134"/>
      </rPr>
      <t xml:space="preserve">集团</t>
    </r>
    <r>
      <rPr>
        <sz val="10"/>
        <rFont val="Arial"/>
        <family val="2"/>
      </rPr>
      <t xml:space="preserve">)</t>
    </r>
    <r>
      <rPr>
        <sz val="10"/>
        <rFont val="宋体"/>
        <family val="0"/>
        <charset val="134"/>
      </rPr>
      <t xml:space="preserve">有限公司第四客运分公司成立于</t>
    </r>
    <r>
      <rPr>
        <sz val="10"/>
        <rFont val="Arial"/>
        <family val="2"/>
      </rPr>
      <t xml:space="preserve">2016</t>
    </r>
    <r>
      <rPr>
        <sz val="10"/>
        <rFont val="宋体"/>
        <family val="0"/>
        <charset val="134"/>
      </rPr>
      <t xml:space="preserve">年</t>
    </r>
    <r>
      <rPr>
        <sz val="10"/>
        <rFont val="Arial"/>
        <family val="2"/>
      </rPr>
      <t xml:space="preserve">6</t>
    </r>
    <r>
      <rPr>
        <sz val="10"/>
        <rFont val="宋体"/>
        <family val="0"/>
        <charset val="134"/>
      </rPr>
      <t xml:space="preserve">月，由原第四客运分公司和原第六客运分公司合并重组而成，地址位于石景山区鲁谷路</t>
    </r>
    <r>
      <rPr>
        <sz val="10"/>
        <rFont val="Arial"/>
        <family val="2"/>
      </rPr>
      <t xml:space="preserve">55</t>
    </r>
    <r>
      <rPr>
        <sz val="10"/>
        <rFont val="宋体"/>
        <family val="0"/>
        <charset val="134"/>
      </rPr>
      <t xml:space="preserve">号，市民反映的公交公司员工福利相关问题，属于公司内部管理，由于北京市公交集团属于市级部门，故此工单已超出石景山区受理范围。故此工单应由市公交集团单位协调处理，烦请市中心转派。</t>
    </r>
  </si>
  <si>
    <t xml:space="preserve">2026-02-11</t>
  </si>
  <si>
    <r>
      <rPr>
        <sz val="10"/>
        <rFont val="宋体"/>
        <family val="0"/>
        <charset val="134"/>
      </rPr>
      <t xml:space="preserve">经核实，该市民投诉第客四分公司，不给职工更换微波炉，此条投诉不属于物业单位管理范围内，此投诉属北京公共交通控股</t>
    </r>
    <r>
      <rPr>
        <sz val="10"/>
        <rFont val="Arial"/>
        <family val="2"/>
      </rPr>
      <t xml:space="preserve">(</t>
    </r>
    <r>
      <rPr>
        <sz val="10"/>
        <rFont val="宋体"/>
        <family val="0"/>
        <charset val="134"/>
      </rPr>
      <t xml:space="preserve">集团</t>
    </r>
    <r>
      <rPr>
        <sz val="10"/>
        <rFont val="Arial"/>
        <family val="2"/>
      </rPr>
      <t xml:space="preserve">)</t>
    </r>
    <r>
      <rPr>
        <sz val="10"/>
        <rFont val="宋体"/>
        <family val="0"/>
        <charset val="134"/>
      </rPr>
      <t xml:space="preserve">有限公司第四客运分公司员工福利相关问题。石景山区鲁谷</t>
    </r>
    <r>
      <rPr>
        <sz val="10"/>
        <rFont val="Arial"/>
        <family val="2"/>
      </rPr>
      <t xml:space="preserve">55</t>
    </r>
    <r>
      <rPr>
        <sz val="10"/>
        <rFont val="宋体"/>
        <family val="0"/>
        <charset val="134"/>
      </rPr>
      <t xml:space="preserve">号院内有保修四厂机关，客四机关，物业职工。场站内有职工食堂，食堂提供早、中、晚、三餐。职工休息室有微波炉并且可以正常使用，该市民投诉的是北京公共交通控股</t>
    </r>
    <r>
      <rPr>
        <sz val="10"/>
        <rFont val="Arial"/>
        <family val="2"/>
      </rPr>
      <t xml:space="preserve">(</t>
    </r>
    <r>
      <rPr>
        <sz val="10"/>
        <rFont val="宋体"/>
        <family val="0"/>
        <charset val="134"/>
      </rPr>
      <t xml:space="preserve">集团</t>
    </r>
    <r>
      <rPr>
        <sz val="10"/>
        <rFont val="Arial"/>
        <family val="2"/>
      </rPr>
      <t xml:space="preserve">)</t>
    </r>
    <r>
      <rPr>
        <sz val="10"/>
        <rFont val="宋体"/>
        <family val="0"/>
        <charset val="134"/>
      </rPr>
      <t xml:space="preserve">有限公司第四客运分公司，客四机关有微波炉并且能正常使用，物业未接到有关更换或维修微波炉的诉求。</t>
    </r>
  </si>
  <si>
    <t xml:space="preserve">该市民，回访人姓名保密，电话保密，无法回访。</t>
  </si>
  <si>
    <r>
      <rPr>
        <sz val="10"/>
        <rFont val="宋体"/>
        <family val="0"/>
        <charset val="134"/>
      </rPr>
      <t xml:space="preserve">该市民投诉的事情不属于物业公司管理范围，属于北京公共交通控股</t>
    </r>
    <r>
      <rPr>
        <sz val="10"/>
        <rFont val="Arial"/>
        <family val="2"/>
      </rPr>
      <t xml:space="preserve">(</t>
    </r>
    <r>
      <rPr>
        <sz val="10"/>
        <rFont val="宋体"/>
        <family val="0"/>
        <charset val="134"/>
      </rPr>
      <t xml:space="preserve">集团</t>
    </r>
    <r>
      <rPr>
        <sz val="10"/>
        <rFont val="Arial"/>
        <family val="2"/>
      </rPr>
      <t xml:space="preserve">)</t>
    </r>
    <r>
      <rPr>
        <sz val="10"/>
        <rFont val="宋体"/>
        <family val="0"/>
        <charset val="134"/>
      </rPr>
      <t xml:space="preserve">有限公司第四客运分公司负责处理。</t>
    </r>
  </si>
  <si>
    <r>
      <rPr>
        <sz val="10"/>
        <rFont val="宋体"/>
        <family val="0"/>
        <charset val="134"/>
      </rPr>
      <t xml:space="preserve">经核实，该市民投诉第客四分公司，不给职工更换微波炉，此条投诉不属于物业单位管理范围内，此投诉属北京公共交通控股</t>
    </r>
    <r>
      <rPr>
        <sz val="10"/>
        <rFont val="Arial"/>
        <family val="2"/>
      </rPr>
      <t xml:space="preserve">(</t>
    </r>
    <r>
      <rPr>
        <sz val="10"/>
        <rFont val="宋体"/>
        <family val="0"/>
        <charset val="134"/>
      </rPr>
      <t xml:space="preserve">集团</t>
    </r>
    <r>
      <rPr>
        <sz val="10"/>
        <rFont val="Arial"/>
        <family val="2"/>
      </rPr>
      <t xml:space="preserve">)</t>
    </r>
    <r>
      <rPr>
        <sz val="10"/>
        <rFont val="宋体"/>
        <family val="0"/>
        <charset val="134"/>
      </rPr>
      <t xml:space="preserve">有限公司第四客运分公司员工福利相关问题。石景山区鲁谷</t>
    </r>
    <r>
      <rPr>
        <sz val="10"/>
        <rFont val="Arial"/>
        <family val="2"/>
      </rPr>
      <t xml:space="preserve">55</t>
    </r>
    <r>
      <rPr>
        <sz val="10"/>
        <rFont val="宋体"/>
        <family val="0"/>
        <charset val="134"/>
      </rPr>
      <t xml:space="preserve">号院内有保修四厂机关，客四机关，物业职工。场站内有职工食堂，食堂提供早、中、晚、三餐。职工休息室有微波炉并且可以正常使用，该市民投诉的是北京公共交通控股</t>
    </r>
    <r>
      <rPr>
        <sz val="10"/>
        <rFont val="Arial"/>
        <family val="2"/>
      </rPr>
      <t xml:space="preserve">(</t>
    </r>
    <r>
      <rPr>
        <sz val="10"/>
        <rFont val="宋体"/>
        <family val="0"/>
        <charset val="134"/>
      </rPr>
      <t xml:space="preserve">集团</t>
    </r>
    <r>
      <rPr>
        <sz val="10"/>
        <rFont val="Arial"/>
        <family val="2"/>
      </rPr>
      <t xml:space="preserve">)</t>
    </r>
    <r>
      <rPr>
        <sz val="10"/>
        <rFont val="宋体"/>
        <family val="0"/>
        <charset val="134"/>
      </rPr>
      <t xml:space="preserve">有限公司第四客运分公司，客四机关有微波炉并且能正常使用，物业未接到有关更换或维修微波炉的诉求。该市民投诉的事情不属于物业公司管理范围，属于北京公共交通控股</t>
    </r>
    <r>
      <rPr>
        <sz val="10"/>
        <rFont val="Arial"/>
        <family val="2"/>
      </rPr>
      <t xml:space="preserve">(</t>
    </r>
    <r>
      <rPr>
        <sz val="10"/>
        <rFont val="宋体"/>
        <family val="0"/>
        <charset val="134"/>
      </rPr>
      <t xml:space="preserve">集团</t>
    </r>
    <r>
      <rPr>
        <sz val="10"/>
        <rFont val="Arial"/>
        <family val="2"/>
      </rPr>
      <t xml:space="preserve">)</t>
    </r>
    <r>
      <rPr>
        <sz val="10"/>
        <rFont val="宋体"/>
        <family val="0"/>
        <charset val="134"/>
      </rPr>
      <t xml:space="preserve">有限公司第四客运分公司负责处理。该市民，回访人姓名保密，电话保密，无法回访。</t>
    </r>
    <r>
      <rPr>
        <sz val="10"/>
        <rFont val="Arial"/>
        <family val="2"/>
      </rPr>
      <t xml:space="preserve">
</t>
    </r>
    <r>
      <rPr>
        <sz val="10"/>
        <rFont val="宋体"/>
        <family val="0"/>
        <charset val="134"/>
      </rPr>
      <t xml:space="preserve">办理人：田顺庄分中心餐饮副主任：史长江。</t>
    </r>
    <r>
      <rPr>
        <sz val="10"/>
        <rFont val="Arial"/>
        <family val="2"/>
      </rPr>
      <t xml:space="preserve">
</t>
    </r>
    <r>
      <rPr>
        <sz val="10"/>
        <rFont val="宋体"/>
        <family val="0"/>
        <charset val="134"/>
      </rPr>
      <t xml:space="preserve">审核人：鸿运承物业管理中心餐饮部一般管理：赵弘晨。</t>
    </r>
  </si>
  <si>
    <t xml:space="preserve">2026-02-10 12:05:04</t>
  </si>
  <si>
    <t xml:space="preserve">就餐服务问题
（微波炉维修）</t>
  </si>
  <si>
    <r>
      <rPr>
        <sz val="10"/>
        <rFont val="宋体"/>
        <family val="0"/>
        <charset val="134"/>
      </rPr>
      <t xml:space="preserve">网络</t>
    </r>
    <r>
      <rPr>
        <sz val="10"/>
        <rFont val="Arial"/>
        <family val="2"/>
      </rPr>
      <t xml:space="preserve">-260211-010510-1</t>
    </r>
  </si>
  <si>
    <t xml:space="preserve">2026-02-11 09:34:33</t>
  </si>
  <si>
    <t xml:space="preserve">2026-02-11 09:41:22</t>
  </si>
  <si>
    <t xml:space="preserve">2026-02-11 09:51:14</t>
  </si>
  <si>
    <r>
      <rPr>
        <sz val="10"/>
        <rFont val="宋体"/>
        <family val="0"/>
        <charset val="134"/>
      </rPr>
      <t xml:space="preserve"> 工单来源：微信服务号，此工单内容为网民留言时填写的标题及原文。 </t>
    </r>
    <r>
      <rPr>
        <sz val="10"/>
        <rFont val="Arial"/>
        <family val="2"/>
      </rPr>
      <t xml:space="preserve">============================= </t>
    </r>
    <r>
      <rPr>
        <sz val="10"/>
        <rFont val="宋体"/>
        <family val="0"/>
        <charset val="134"/>
      </rPr>
      <t xml:space="preserve">留言标题：公共交通，留言原文：我给北京公交</t>
    </r>
    <r>
      <rPr>
        <sz val="10"/>
        <rFont val="Arial"/>
        <family val="2"/>
      </rPr>
      <t xml:space="preserve">320</t>
    </r>
    <r>
      <rPr>
        <sz val="10"/>
        <rFont val="宋体"/>
        <family val="0"/>
        <charset val="134"/>
      </rPr>
      <t xml:space="preserve">车队提个建议，让司机把车内卫生打扫扫，有的车怎么那么脏，车内不知道一股什么味，我不知道是司机身上的味，还是车上的，不用回电话，文字回复就可以，不用回电话，文字回复就可以。市民填写的详细地址为：区：海淀区街道：不详详细地址：北京市海淀区中关村大街    物业客四</t>
    </r>
  </si>
  <si>
    <t xml:space="preserve">2026-02-18 23:59:59</t>
  </si>
  <si>
    <t xml:space="preserve">2026-02-16 08:59:59</t>
  </si>
  <si>
    <r>
      <rPr>
        <sz val="10"/>
        <rFont val="宋体"/>
        <family val="0"/>
        <charset val="134"/>
      </rPr>
      <t xml:space="preserve">女士您好，</t>
    </r>
    <r>
      <rPr>
        <sz val="10"/>
        <rFont val="Arial"/>
        <family val="2"/>
      </rPr>
      <t xml:space="preserve">320</t>
    </r>
    <r>
      <rPr>
        <sz val="10"/>
        <rFont val="宋体"/>
        <family val="0"/>
        <charset val="134"/>
      </rPr>
      <t xml:space="preserve">路公交车我们在清河火车站场站进行洗车服务工作，运营车辆卫生的清洁工作是由我们公交物业来负责的，您所述车辆运营中有的车卫生脏的问题，我们非常重视您的反馈，由于我们的工作没有做好，</t>
    </r>
    <r>
      <rPr>
        <sz val="10"/>
        <rFont val="Arial"/>
        <family val="2"/>
      </rPr>
      <t xml:space="preserve">320</t>
    </r>
    <r>
      <rPr>
        <sz val="10"/>
        <rFont val="宋体"/>
        <family val="0"/>
        <charset val="134"/>
      </rPr>
      <t xml:space="preserve">路给您带来不好的乘车体验，实在是抱歉，女士。该线路车辆回到清河火车站场站后，在日常工作时段内，我们的保洁员已对车辆卫生进行了全面的清理，您反馈的问题我们已整改完毕。同时我们要求保洁员对</t>
    </r>
    <r>
      <rPr>
        <sz val="10"/>
        <rFont val="Arial"/>
        <family val="2"/>
      </rPr>
      <t xml:space="preserve">320</t>
    </r>
    <r>
      <rPr>
        <sz val="10"/>
        <rFont val="宋体"/>
        <family val="0"/>
        <charset val="134"/>
      </rPr>
      <t xml:space="preserve">路所有运营车辆的卫生再次进行细化清理。我们对于运营车辆卫生的清洁工作是一直在做的，也从未停止，已经形成了长效的清洁机制，但有时候卫生清洁工作我们做的还有不尽人意之处，您多多谅解。车内异味的问题我们保洁员在清理卫生的同时，已将车门、车窗全部打开，对车内进行了通风换气作业。</t>
    </r>
  </si>
  <si>
    <r>
      <rPr>
        <sz val="10"/>
        <rFont val="宋体"/>
        <family val="0"/>
        <charset val="134"/>
      </rPr>
      <t xml:space="preserve">我们分中心及场站班组长再次与</t>
    </r>
    <r>
      <rPr>
        <sz val="10"/>
        <rFont val="Arial"/>
        <family val="2"/>
      </rPr>
      <t xml:space="preserve">320</t>
    </r>
    <r>
      <rPr>
        <sz val="10"/>
        <rFont val="宋体"/>
        <family val="0"/>
        <charset val="134"/>
      </rPr>
      <t xml:space="preserve">路的保洁人员进行了沟通，日常工作中我们要把清洁质量做的更加细致，同时加强保洁员清洁技能的培训，熟练掌握清洁方法，密切关注车内空气质量，确保给您带来一个干净、整洁、空气清新的出行环境。</t>
    </r>
  </si>
  <si>
    <r>
      <rPr>
        <sz val="10"/>
        <rFont val="宋体"/>
        <family val="0"/>
        <charset val="134"/>
      </rPr>
      <t xml:space="preserve">您好，关于您反映问题的办理情况，鸿运承物业管理中心小营分中心现对您回复如下：女士您好，</t>
    </r>
    <r>
      <rPr>
        <sz val="10"/>
        <rFont val="Arial"/>
        <family val="2"/>
      </rPr>
      <t xml:space="preserve">320</t>
    </r>
    <r>
      <rPr>
        <sz val="10"/>
        <rFont val="宋体"/>
        <family val="0"/>
        <charset val="134"/>
      </rPr>
      <t xml:space="preserve">路公交车我们在清河火车站场站进行洗车服务工作，运营车辆卫生的清洁工作是由我们公交物业来负责的，您所述车辆运营中有的车卫生脏的问题，我们非常重视您的反馈，由于我们的工作没有做好，</t>
    </r>
    <r>
      <rPr>
        <sz val="10"/>
        <rFont val="Arial"/>
        <family val="2"/>
      </rPr>
      <t xml:space="preserve">320</t>
    </r>
    <r>
      <rPr>
        <sz val="10"/>
        <rFont val="宋体"/>
        <family val="0"/>
        <charset val="134"/>
      </rPr>
      <t xml:space="preserve">路给您带来不好的乘车体验，实在是抱歉，女士。该线路车辆回到清河火车站场站后，在日常工作时段内，我们的保洁员已对车辆卫生进行了全面的清理，您反馈的问题我们已整改完毕。同时我们要求保洁员对</t>
    </r>
    <r>
      <rPr>
        <sz val="10"/>
        <rFont val="Arial"/>
        <family val="2"/>
      </rPr>
      <t xml:space="preserve">320</t>
    </r>
    <r>
      <rPr>
        <sz val="10"/>
        <rFont val="宋体"/>
        <family val="0"/>
        <charset val="134"/>
      </rPr>
      <t xml:space="preserve">路所有运营车辆的卫生再次进行细化清理。我们对于运营车辆卫生的清洁工作是一直在做的，也从未停止，已经形成了长效的清洁机制，但有时候卫生清洁工作我们做的还有不尽人意之处，您多多谅解。车内异味的问题我们保洁员在清理卫生的同时，已将车门、车窗全部打开，对车内进行了通风换气作业。我们定期会召开车辆保洁专题会议，开展车辆卫生专项检查，日常工作中我们加大巡检力度，强化制度建设，不断提高管理水平。因您的联系方式保密，我们未能对您进行电话回复。我们分中心及场站班组长再次与</t>
    </r>
    <r>
      <rPr>
        <sz val="10"/>
        <rFont val="Arial"/>
        <family val="2"/>
      </rPr>
      <t xml:space="preserve">320</t>
    </r>
    <r>
      <rPr>
        <sz val="10"/>
        <rFont val="宋体"/>
        <family val="0"/>
        <charset val="134"/>
      </rPr>
      <t xml:space="preserve">路的保洁人员进行了沟通，日常工作中我们要把清洁质量做的更加细致，同时加强保洁员清洁技能的培训，熟练掌握清洁方法，密切关注车内空气质量，确保给您带来一个干净、整洁、空气清新的出行环境。欢迎您随时对我们的工作进行监督，感谢您提出宝贵意见，给您的出行带来的不便我们和您说声抱歉，谢谢您的支持与谅解。</t>
    </r>
  </si>
  <si>
    <t xml:space="preserve">2026-02-10 21:37:26</t>
  </si>
  <si>
    <r>
      <rPr>
        <sz val="10"/>
        <rFont val="宋体"/>
        <family val="0"/>
        <charset val="134"/>
      </rPr>
      <t xml:space="preserve">热线</t>
    </r>
    <r>
      <rPr>
        <sz val="10"/>
        <rFont val="Arial"/>
        <family val="2"/>
      </rPr>
      <t xml:space="preserve">-260211-041773</t>
    </r>
  </si>
  <si>
    <t xml:space="preserve">2026-02-11 15:17:04</t>
  </si>
  <si>
    <t xml:space="preserve">2026-02-11 15:22:54</t>
  </si>
  <si>
    <t xml:space="preserve">2026-02-11 15:32:10</t>
  </si>
  <si>
    <r>
      <rPr>
        <sz val="10"/>
        <rFont val="宋体"/>
        <family val="0"/>
        <charset val="134"/>
      </rPr>
      <t xml:space="preserve">市民反映，</t>
    </r>
    <r>
      <rPr>
        <sz val="10"/>
        <rFont val="Arial"/>
        <family val="2"/>
      </rPr>
      <t xml:space="preserve">833</t>
    </r>
    <r>
      <rPr>
        <sz val="10"/>
        <rFont val="宋体"/>
        <family val="0"/>
        <charset val="134"/>
      </rPr>
      <t xml:space="preserve">路每辆车车内都很臭，味道很大，要求进行整改，来电反映公交车辆车内环境问题。注：市民要求信息保密（已解释）</t>
    </r>
  </si>
  <si>
    <t xml:space="preserve">龙之乡分中心</t>
  </si>
  <si>
    <t xml:space="preserve">2026-02-12</t>
  </si>
  <si>
    <t xml:space="preserve">您好，关于您反映问题的办理情况，鸿运承物业管理中心龙之乡分中心现对您回复如下：</t>
  </si>
  <si>
    <t xml:space="preserve">因您的联系方式保密，我们未能对您进行电话回复。办理人：杨建；部门：鸿运承物业管理中心龙之乡分中心；职务；物管副主任。审核人：郑楠；部门：鸿运承物业管理中心物管行政部；职务：物管员。</t>
  </si>
  <si>
    <r>
      <rPr>
        <sz val="10"/>
        <rFont val="宋体"/>
        <family val="0"/>
        <charset val="134"/>
      </rPr>
      <t xml:space="preserve">女士您好，</t>
    </r>
    <r>
      <rPr>
        <sz val="10"/>
        <rFont val="Arial"/>
        <family val="2"/>
      </rPr>
      <t xml:space="preserve">833</t>
    </r>
    <r>
      <rPr>
        <sz val="10"/>
        <rFont val="宋体"/>
        <family val="0"/>
        <charset val="134"/>
      </rPr>
      <t xml:space="preserve">路公交车我们在河北庄场站进行车厢服务工作，每辆车车内都很臭，味道很大的问题，我们非常重视您的反馈。车内异味产生的因素较多（市民携带的物品、人身上的味道等），加之车内现在已无售票人员，故运营途中车内所产生的异味问题，我们确实无法第一时间去进行及时有效的处理，您多多谅解。该线路车辆回到我们的服务地点后，日常工作时段内，我们保洁员在清理车内卫生的同时，已将车门、车窗全部打开，对车内进行了通风换气作业，已整改完毕，今后我们将尽最大努力去改善车内的空气质量。</t>
    </r>
  </si>
  <si>
    <r>
      <rPr>
        <sz val="10"/>
        <rFont val="宋体"/>
        <family val="0"/>
        <charset val="134"/>
      </rPr>
      <t xml:space="preserve">我们分中心及场站班组长再次与</t>
    </r>
    <r>
      <rPr>
        <sz val="10"/>
        <rFont val="Arial"/>
        <family val="2"/>
      </rPr>
      <t xml:space="preserve">833</t>
    </r>
    <r>
      <rPr>
        <sz val="10"/>
        <rFont val="宋体"/>
        <family val="0"/>
        <charset val="134"/>
      </rPr>
      <t xml:space="preserve">路的服务人员进行了沟通，日常工作中我们要密切关注车内空气质量，确保给您带来一个空气清新的出行环境。</t>
    </r>
  </si>
  <si>
    <r>
      <rPr>
        <sz val="10"/>
        <rFont val="宋体"/>
        <family val="0"/>
        <charset val="134"/>
      </rPr>
      <t xml:space="preserve">您好，关于您反映问题的办理情况，鸿运承物业管理中心龙之乡分中心现对您回复如下：女士您好，</t>
    </r>
    <r>
      <rPr>
        <sz val="10"/>
        <rFont val="Arial"/>
        <family val="2"/>
      </rPr>
      <t xml:space="preserve">833</t>
    </r>
    <r>
      <rPr>
        <sz val="10"/>
        <rFont val="宋体"/>
        <family val="0"/>
        <charset val="134"/>
      </rPr>
      <t xml:space="preserve">路公交车我们在河北庄场站进行车厢服务工作，每辆车车内都很臭，味道很大的问题，我们非常重视您的反馈。车内异味产生的因素较多（市民携带的物品、人身上的味道等），加之车内现在已无售票人员，故运营途中车内所产生的异味问题，我们确实无法第一时间去进行及时有效的处理，您多多谅解。该线路车辆回到我们的服务地点后，日常工作时段内，我们保洁员在清理车内卫生的同时，已将车门、车窗全部打开，对车内进行了通风换气作业，已整改完毕，今后我们将尽最大努力去改善车内的空气质量。我们定期会召开车厢服务工作专题会议，开展专项检查，日常工作中我们加大巡检力度，强化制度建设，不断提高管理水平。因您的联系方式保密，我们未能对您进行电话回复。我们分中心及场站班组长再次与</t>
    </r>
    <r>
      <rPr>
        <sz val="10"/>
        <rFont val="Arial"/>
        <family val="2"/>
      </rPr>
      <t xml:space="preserve">833</t>
    </r>
    <r>
      <rPr>
        <sz val="10"/>
        <rFont val="宋体"/>
        <family val="0"/>
        <charset val="134"/>
      </rPr>
      <t xml:space="preserve">路的服务人员进行了沟通，日常工作中我们要密切关注车内空气质量，确保给您带来一个空气清新的出行环境。欢迎您随时对我们的工作进行监督，感谢您提出宝贵意见，给您的出行带来的不便我们和您说声抱歉，谢谢您的支持与谅解。</t>
    </r>
  </si>
  <si>
    <t xml:space="preserve">2026-02-11 14:56:26</t>
  </si>
  <si>
    <t xml:space="preserve">1741937715</t>
  </si>
  <si>
    <r>
      <rPr>
        <sz val="10"/>
        <rFont val="宋体"/>
        <family val="0"/>
        <charset val="134"/>
      </rPr>
      <t xml:space="preserve">网络</t>
    </r>
    <r>
      <rPr>
        <sz val="10"/>
        <rFont val="Arial"/>
        <family val="2"/>
      </rPr>
      <t xml:space="preserve">-260212-011380</t>
    </r>
    <r>
      <rPr>
        <sz val="10"/>
        <rFont val="宋体"/>
        <family val="0"/>
        <charset val="134"/>
      </rPr>
      <t xml:space="preserve">（</t>
    </r>
    <r>
      <rPr>
        <sz val="10"/>
        <rFont val="Arial"/>
        <family val="2"/>
      </rPr>
      <t xml:space="preserve">1</t>
    </r>
    <r>
      <rPr>
        <sz val="10"/>
        <rFont val="宋体"/>
        <family val="0"/>
        <charset val="134"/>
      </rPr>
      <t xml:space="preserve">个附件）</t>
    </r>
  </si>
  <si>
    <t xml:space="preserve">2026-02-12 09:51:45</t>
  </si>
  <si>
    <t xml:space="preserve">2026-02-12 10:05:59</t>
  </si>
  <si>
    <t xml:space="preserve">2026-02-12 10:12:43</t>
  </si>
  <si>
    <r>
      <rPr>
        <sz val="10"/>
        <rFont val="宋体"/>
        <family val="0"/>
        <charset val="134"/>
      </rPr>
      <t xml:space="preserve">工单来源：微信服务号，此工单内容为网民留言时填写的标题及原文</t>
    </r>
    <r>
      <rPr>
        <sz val="10"/>
        <rFont val="Arial"/>
        <family val="2"/>
      </rPr>
      <t xml:space="preserve">============================= = </t>
    </r>
    <r>
      <rPr>
        <sz val="10"/>
        <rFont val="宋体"/>
        <family val="0"/>
        <charset val="134"/>
      </rPr>
      <t xml:space="preserve">留言标题：公交留言原文：</t>
    </r>
    <r>
      <rPr>
        <sz val="10"/>
        <rFont val="Arial"/>
        <family val="2"/>
      </rPr>
      <t xml:space="preserve">300</t>
    </r>
    <r>
      <rPr>
        <sz val="10"/>
        <rFont val="宋体"/>
        <family val="0"/>
        <charset val="134"/>
      </rPr>
      <t xml:space="preserve">路车号</t>
    </r>
    <r>
      <rPr>
        <sz val="10"/>
        <rFont val="Arial"/>
        <family val="2"/>
      </rPr>
      <t xml:space="preserve">1226536.</t>
    </r>
    <r>
      <rPr>
        <sz val="10"/>
        <rFont val="宋体"/>
        <family val="0"/>
        <charset val="134"/>
      </rPr>
      <t xml:space="preserve">车内卫生又没打扫，这次今年换保洁公司后，第三次发现卫生不合格。要求严格保持明星线路卫生合格，全集团通报这家保洁公司，严格按着制度考核！市民填写的详细地址为：区、街道：丰台区花乡街道详细地址：草桥</t>
    </r>
  </si>
  <si>
    <t xml:space="preserve">2026-02-19 23:59:59</t>
  </si>
  <si>
    <t xml:space="preserve">2026-02-17 08:59:59</t>
  </si>
  <si>
    <r>
      <rPr>
        <sz val="10"/>
        <rFont val="宋体"/>
        <family val="0"/>
        <charset val="134"/>
      </rPr>
      <t xml:space="preserve">我分中心已于</t>
    </r>
    <r>
      <rPr>
        <sz val="10"/>
        <rFont val="Arial"/>
        <family val="2"/>
      </rPr>
      <t xml:space="preserve">2026</t>
    </r>
    <r>
      <rPr>
        <sz val="10"/>
        <rFont val="宋体"/>
        <family val="0"/>
        <charset val="134"/>
      </rPr>
      <t xml:space="preserve">年</t>
    </r>
    <r>
      <rPr>
        <sz val="10"/>
        <rFont val="Arial"/>
        <family val="2"/>
      </rPr>
      <t xml:space="preserve">2</t>
    </r>
    <r>
      <rPr>
        <sz val="10"/>
        <rFont val="宋体"/>
        <family val="0"/>
        <charset val="134"/>
      </rPr>
      <t xml:space="preserve">月</t>
    </r>
    <r>
      <rPr>
        <sz val="10"/>
        <rFont val="Arial"/>
        <family val="2"/>
      </rPr>
      <t xml:space="preserve">12</t>
    </r>
    <r>
      <rPr>
        <sz val="10"/>
        <rFont val="宋体"/>
        <family val="0"/>
        <charset val="134"/>
      </rPr>
      <t xml:space="preserve">日下午</t>
    </r>
    <r>
      <rPr>
        <sz val="10"/>
        <rFont val="Arial"/>
        <family val="2"/>
      </rPr>
      <t xml:space="preserve">13</t>
    </r>
    <r>
      <rPr>
        <sz val="10"/>
        <rFont val="宋体"/>
        <family val="0"/>
        <charset val="134"/>
      </rPr>
      <t xml:space="preserve">点</t>
    </r>
    <r>
      <rPr>
        <sz val="10"/>
        <rFont val="Arial"/>
        <family val="2"/>
      </rPr>
      <t xml:space="preserve">23</t>
    </r>
    <r>
      <rPr>
        <sz val="10"/>
        <rFont val="宋体"/>
        <family val="0"/>
        <charset val="134"/>
      </rPr>
      <t xml:space="preserve">分对您进行电话回复。办理人：陈强；部门：鸿运承物业管理中心方庄分中心；职务；物管副主任。审核人：郑楠；部门：鸿运承物业管理中心物管行政部；职务：物管员。</t>
    </r>
  </si>
  <si>
    <r>
      <rPr>
        <sz val="10"/>
        <rFont val="宋体"/>
        <family val="0"/>
        <charset val="134"/>
      </rPr>
      <t xml:space="preserve">邢先生您好，</t>
    </r>
    <r>
      <rPr>
        <sz val="10"/>
        <rFont val="Arial"/>
        <family val="2"/>
      </rPr>
      <t xml:space="preserve">1226536</t>
    </r>
    <r>
      <rPr>
        <sz val="10"/>
        <rFont val="宋体"/>
        <family val="0"/>
        <charset val="134"/>
      </rPr>
      <t xml:space="preserve">号车，车内卫生没打扫的问题，我们非常重视您的反馈，经我们认真核实，该线路为</t>
    </r>
    <r>
      <rPr>
        <sz val="10"/>
        <rFont val="Arial"/>
        <family val="2"/>
      </rPr>
      <t xml:space="preserve">300</t>
    </r>
    <r>
      <rPr>
        <sz val="10"/>
        <rFont val="宋体"/>
        <family val="0"/>
        <charset val="134"/>
      </rPr>
      <t xml:space="preserve">快内路公交车。我们对于车辆内部卫生的清洁工作是一直在进行有序的开展，但有时候卫生清洁工作我们做的还有不尽人意之处，我们确实对车辆内部卫生的清理不是很及时有效，您多多谅解。该车辆回到我们的清洁地点后，日常工作时段内，我们保洁员已对车辆内部的卫生进行了全面的清理，已整改完毕，今后我们将再次优化日常的清洁流程，加强清洁的频次，尽最大努力去改善车辆的清洁质量，避免类似问题的发生。我们已对外协服务公司进行了服务费的扣罚处理，并在全分中心范围内进行批评。今后日常工作中我们将加大巡检力度，强化制度建设，不断提高我们的管理水平。</t>
    </r>
  </si>
  <si>
    <r>
      <rPr>
        <sz val="10"/>
        <rFont val="宋体"/>
        <family val="0"/>
        <charset val="134"/>
      </rPr>
      <t xml:space="preserve">您好，关于您反映问题的办理情况，鸿运承物业管理中心方庄分中心现对您回复如下：邢先生您好，</t>
    </r>
    <r>
      <rPr>
        <sz val="10"/>
        <rFont val="Arial"/>
        <family val="2"/>
      </rPr>
      <t xml:space="preserve">1226536</t>
    </r>
    <r>
      <rPr>
        <sz val="10"/>
        <rFont val="宋体"/>
        <family val="0"/>
        <charset val="134"/>
      </rPr>
      <t xml:space="preserve">号车，车内卫生没打扫的问题，我们非常重视您的反馈，经我们认真核实，该线路为</t>
    </r>
    <r>
      <rPr>
        <sz val="10"/>
        <rFont val="Arial"/>
        <family val="2"/>
      </rPr>
      <t xml:space="preserve">300</t>
    </r>
    <r>
      <rPr>
        <sz val="10"/>
        <rFont val="宋体"/>
        <family val="0"/>
        <charset val="134"/>
      </rPr>
      <t xml:space="preserve">快内路公交车。我们对于车辆内部卫生的清洁工作是一直在进行有序的开展，但有时候卫生清洁工作我们做的还有不尽人意之处，我们确实对车辆内部卫生的清理不是很及时有效，您多多谅解。该车辆回到我们的清洁地点后，日常工作时段内，我们保洁员已对车辆内部的卫生进行了全面的清理，已整改完毕，今后我们将再次优化日常的清洁流程，加强清洁的频次，尽最大努力去改善车辆的清洁质量，避免类似问题的发生。我们已对外协服务公司进行了服务费的扣罚处理，并在全分中心范围内进行批评。今后日常工作中我们将加大巡检力度，强化制度建设，不断提高我们的管理水平。我们定期会召开车辆保洁专题会议，开展车辆卫生专项检查，日常工作中我们加大巡检力度，强化制度建设，不断提高管理水平。我分中心已于</t>
    </r>
    <r>
      <rPr>
        <sz val="10"/>
        <rFont val="Arial"/>
        <family val="2"/>
      </rPr>
      <t xml:space="preserve">2026</t>
    </r>
    <r>
      <rPr>
        <sz val="10"/>
        <rFont val="宋体"/>
        <family val="0"/>
        <charset val="134"/>
      </rPr>
      <t xml:space="preserve">年</t>
    </r>
    <r>
      <rPr>
        <sz val="10"/>
        <rFont val="Arial"/>
        <family val="2"/>
      </rPr>
      <t xml:space="preserve">2</t>
    </r>
    <r>
      <rPr>
        <sz val="10"/>
        <rFont val="宋体"/>
        <family val="0"/>
        <charset val="134"/>
      </rPr>
      <t xml:space="preserve">月</t>
    </r>
    <r>
      <rPr>
        <sz val="10"/>
        <rFont val="Arial"/>
        <family val="2"/>
      </rPr>
      <t xml:space="preserve">12</t>
    </r>
    <r>
      <rPr>
        <sz val="10"/>
        <rFont val="宋体"/>
        <family val="0"/>
        <charset val="134"/>
      </rPr>
      <t xml:space="preserve">日下午</t>
    </r>
    <r>
      <rPr>
        <sz val="10"/>
        <rFont val="Arial"/>
        <family val="2"/>
      </rPr>
      <t xml:space="preserve">13</t>
    </r>
    <r>
      <rPr>
        <sz val="10"/>
        <rFont val="宋体"/>
        <family val="0"/>
        <charset val="134"/>
      </rPr>
      <t xml:space="preserve">点</t>
    </r>
    <r>
      <rPr>
        <sz val="10"/>
        <rFont val="Arial"/>
        <family val="2"/>
      </rPr>
      <t xml:space="preserve">23</t>
    </r>
    <r>
      <rPr>
        <sz val="10"/>
        <rFont val="宋体"/>
        <family val="0"/>
        <charset val="134"/>
      </rPr>
      <t xml:space="preserve">分对您进行电话回复。我们分中心及场站班组长再次与</t>
    </r>
    <r>
      <rPr>
        <sz val="10"/>
        <rFont val="Arial"/>
        <family val="2"/>
      </rPr>
      <t xml:space="preserve">300</t>
    </r>
    <r>
      <rPr>
        <sz val="10"/>
        <rFont val="宋体"/>
        <family val="0"/>
        <charset val="134"/>
      </rPr>
      <t xml:space="preserve">快内路的保洁人员进行了沟通，日常工作中我们要把清洁质量做的更加细致，同时加强保洁员清洁技能的培训，熟练掌握清洁方法，确保给您带来一个干净、整洁的出行环境。欢迎您随时对我们的工作进行监督，感谢您提出宝贵意见，给您的出行带来的不便我们和您说声抱歉，谢谢您的支持与谅解。</t>
    </r>
  </si>
  <si>
    <t xml:space="preserve">2026-02-12 07:10:52</t>
  </si>
  <si>
    <r>
      <rPr>
        <sz val="11"/>
        <color rgb="FF000000"/>
        <rFont val="宋体"/>
        <family val="0"/>
      </rPr>
      <t xml:space="preserve">3</t>
    </r>
    <r>
      <rPr>
        <sz val="11"/>
        <color rgb="FF000000"/>
        <rFont val="宋体"/>
        <family val="0"/>
        <charset val="134"/>
      </rPr>
      <t xml:space="preserve">月（</t>
    </r>
    <r>
      <rPr>
        <sz val="11"/>
        <color rgb="FF000000"/>
        <rFont val="宋体"/>
        <family val="0"/>
      </rPr>
      <t xml:space="preserve">2</t>
    </r>
    <r>
      <rPr>
        <sz val="11"/>
        <color rgb="FF000000"/>
        <rFont val="宋体"/>
        <family val="0"/>
        <charset val="134"/>
      </rPr>
      <t xml:space="preserve">月数据）</t>
    </r>
  </si>
  <si>
    <r>
      <rPr>
        <sz val="10"/>
        <rFont val="宋体"/>
        <family val="0"/>
        <charset val="134"/>
      </rPr>
      <t xml:space="preserve">热线</t>
    </r>
    <r>
      <rPr>
        <sz val="10"/>
        <rFont val="Arial"/>
        <family val="2"/>
      </rPr>
      <t xml:space="preserve">-260213-005308</t>
    </r>
    <r>
      <rPr>
        <sz val="10"/>
        <rFont val="宋体"/>
        <family val="0"/>
        <charset val="134"/>
      </rPr>
      <t xml:space="preserve">（</t>
    </r>
    <r>
      <rPr>
        <sz val="10"/>
        <rFont val="Arial"/>
        <family val="2"/>
      </rPr>
      <t xml:space="preserve">1</t>
    </r>
    <r>
      <rPr>
        <sz val="10"/>
        <rFont val="宋体"/>
        <family val="0"/>
        <charset val="134"/>
      </rPr>
      <t xml:space="preserve">个附件）</t>
    </r>
  </si>
  <si>
    <t xml:space="preserve">2026-02-13 14:00:03</t>
  </si>
  <si>
    <t xml:space="preserve">2026-02-13 14:26:28</t>
  </si>
  <si>
    <t xml:space="preserve">2026-02-13 15:00:57</t>
  </si>
  <si>
    <r>
      <rPr>
        <sz val="10"/>
        <rFont val="宋体"/>
        <family val="0"/>
        <charset val="134"/>
      </rPr>
      <t xml:space="preserve">手机</t>
    </r>
    <r>
      <rPr>
        <sz val="10"/>
        <rFont val="Arial"/>
        <family val="2"/>
      </rPr>
      <t xml:space="preserve">,13621257455;</t>
    </r>
  </si>
  <si>
    <r>
      <rPr>
        <sz val="10"/>
        <rFont val="宋体"/>
        <family val="0"/>
        <charset val="134"/>
      </rPr>
      <t xml:space="preserve">市民反映，自己爱人张丽原来是北京公交集团控股有限责任公司的员工，之后自己爱人被调到其下属公司鸿运承物业，</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8</t>
    </r>
    <r>
      <rPr>
        <sz val="10"/>
        <rFont val="宋体"/>
        <family val="0"/>
        <charset val="134"/>
      </rPr>
      <t xml:space="preserve">日爱人退休了，但没有发放</t>
    </r>
    <r>
      <rPr>
        <sz val="10"/>
        <rFont val="Arial"/>
        <family val="2"/>
      </rPr>
      <t xml:space="preserve">2000</t>
    </r>
    <r>
      <rPr>
        <sz val="10"/>
        <rFont val="宋体"/>
        <family val="0"/>
        <charset val="134"/>
      </rPr>
      <t xml:space="preserve">多元的春节小钱福利，爱人工作地址：朝阳区</t>
    </r>
    <r>
      <rPr>
        <sz val="10"/>
        <rFont val="Arial"/>
        <family val="2"/>
      </rPr>
      <t xml:space="preserve">120</t>
    </r>
    <r>
      <rPr>
        <sz val="10"/>
        <rFont val="宋体"/>
        <family val="0"/>
        <charset val="134"/>
      </rPr>
      <t xml:space="preserve">路公交的厂站。市民称，自己爱人在公交公司</t>
    </r>
    <r>
      <rPr>
        <sz val="10"/>
        <rFont val="Arial"/>
        <family val="2"/>
      </rPr>
      <t xml:space="preserve">34</t>
    </r>
    <r>
      <rPr>
        <sz val="10"/>
        <rFont val="宋体"/>
        <family val="0"/>
        <charset val="134"/>
      </rPr>
      <t xml:space="preserve">年工龄，要求提供相关正式的书面文件，来电反映退休人员没有发放春节小钱福利问题。工单流转：</t>
    </r>
    <r>
      <rPr>
        <sz val="10"/>
        <rFont val="Arial"/>
        <family val="2"/>
      </rPr>
      <t xml:space="preserve">2026</t>
    </r>
    <r>
      <rPr>
        <sz val="10"/>
        <rFont val="宋体"/>
        <family val="0"/>
        <charset val="134"/>
      </rPr>
      <t xml:space="preserve">年</t>
    </r>
    <r>
      <rPr>
        <sz val="10"/>
        <rFont val="Arial"/>
        <family val="2"/>
      </rPr>
      <t xml:space="preserve">2</t>
    </r>
    <r>
      <rPr>
        <sz val="10"/>
        <rFont val="宋体"/>
        <family val="0"/>
        <charset val="134"/>
      </rPr>
      <t xml:space="preserve">月</t>
    </r>
    <r>
      <rPr>
        <sz val="10"/>
        <rFont val="Arial"/>
        <family val="2"/>
      </rPr>
      <t xml:space="preserve">13</t>
    </r>
    <r>
      <rPr>
        <sz val="10"/>
        <rFont val="宋体"/>
        <family val="0"/>
        <charset val="134"/>
      </rPr>
      <t xml:space="preserve">日</t>
    </r>
    <r>
      <rPr>
        <sz val="10"/>
        <rFont val="Arial"/>
        <family val="2"/>
      </rPr>
      <t xml:space="preserve">11:20</t>
    </r>
    <r>
      <rPr>
        <sz val="10"/>
        <rFont val="宋体"/>
        <family val="0"/>
        <charset val="134"/>
      </rPr>
      <t xml:space="preserve">分朝阳区人力资源和社会保障局工作人员电话联系来电人</t>
    </r>
    <r>
      <rPr>
        <sz val="10"/>
        <rFont val="Arial"/>
        <family val="2"/>
      </rPr>
      <t xml:space="preserve">13621257455</t>
    </r>
    <r>
      <rPr>
        <sz val="10"/>
        <rFont val="宋体"/>
        <family val="0"/>
        <charset val="134"/>
      </rPr>
      <t xml:space="preserve">，了解具体诉求事项为：退休人员没有发放春节小钱福利问题。我部门的办理情况为：经核实，来电人给其爱人张丽反馈的诉求，其爱人身份证号码： </t>
    </r>
    <r>
      <rPr>
        <sz val="10"/>
        <rFont val="Arial"/>
        <family val="2"/>
      </rPr>
      <t xml:space="preserve">110108197601086027</t>
    </r>
    <r>
      <rPr>
        <sz val="10"/>
        <rFont val="宋体"/>
        <family val="0"/>
        <charset val="134"/>
      </rPr>
      <t xml:space="preserve">，于</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8</t>
    </r>
    <r>
      <rPr>
        <sz val="10"/>
        <rFont val="宋体"/>
        <family val="0"/>
        <charset val="134"/>
      </rPr>
      <t xml:space="preserve">日从北京公共交通控股（集团）有限公司鸿运承物业管理中心退休，此次来电反映该公司没有给来电人爱人春节福利小钱</t>
    </r>
    <r>
      <rPr>
        <sz val="10"/>
        <rFont val="Arial"/>
        <family val="2"/>
      </rPr>
      <t xml:space="preserve">2000</t>
    </r>
    <r>
      <rPr>
        <sz val="10"/>
        <rFont val="宋体"/>
        <family val="0"/>
        <charset val="134"/>
      </rPr>
      <t xml:space="preserve">多元的诉求，来电人告知之前其爱人在职期间一直都有，希望公司发放过节福利费的诉求。经查，北京公共交通控股（集团）有限公司鸿运承物业管理中心上级单位为北京公共交通控股（集团）有限公司。故请转派至北京公共交通控股（集团）有限公司后续处理，谢谢。附</t>
    </r>
    <r>
      <rPr>
        <sz val="10"/>
        <rFont val="Arial"/>
        <family val="2"/>
      </rPr>
      <t xml:space="preserve">:1.</t>
    </r>
    <r>
      <rPr>
        <sz val="10"/>
        <rFont val="宋体"/>
        <family val="0"/>
        <charset val="134"/>
      </rPr>
      <t xml:space="preserve">与来电人核实录音。</t>
    </r>
    <r>
      <rPr>
        <sz val="10"/>
        <rFont val="Arial"/>
        <family val="2"/>
      </rPr>
      <t xml:space="preserve">2.</t>
    </r>
    <r>
      <rPr>
        <sz val="10"/>
        <rFont val="宋体"/>
        <family val="0"/>
        <charset val="134"/>
      </rPr>
      <t xml:space="preserve">与北京公共交通控股（集团）有限公司鸿运承物业管理中心人力部门老师沟通承认来电人的爱人确实为单位退休职工。</t>
    </r>
    <r>
      <rPr>
        <sz val="10"/>
        <rFont val="Arial"/>
        <family val="2"/>
      </rPr>
      <t xml:space="preserve">3.</t>
    </r>
    <r>
      <rPr>
        <sz val="10"/>
        <rFont val="宋体"/>
        <family val="0"/>
        <charset val="134"/>
      </rPr>
      <t xml:space="preserve">公司股权结构图。</t>
    </r>
    <r>
      <rPr>
        <sz val="10"/>
        <rFont val="Arial"/>
        <family val="2"/>
      </rPr>
      <t xml:space="preserve">4.</t>
    </r>
    <r>
      <rPr>
        <sz val="10"/>
        <rFont val="宋体"/>
        <family val="0"/>
        <charset val="134"/>
      </rPr>
      <t xml:space="preserve">领导同意截图。</t>
    </r>
  </si>
  <si>
    <t xml:space="preserve">2026-02-20 23:59:59</t>
  </si>
  <si>
    <t xml:space="preserve">2026-02-14</t>
  </si>
  <si>
    <t xml:space="preserve">2026-02-18 08:59:59</t>
  </si>
  <si>
    <r>
      <rPr>
        <sz val="10"/>
        <rFont val="宋体"/>
        <family val="0"/>
        <charset val="134"/>
      </rPr>
      <t xml:space="preserve">经核实，与来电人所述情况存在出入。来电人张丽为</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8</t>
    </r>
    <r>
      <rPr>
        <sz val="10"/>
        <rFont val="宋体"/>
        <family val="0"/>
        <charset val="134"/>
      </rPr>
      <t xml:space="preserve">日退休，</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月减员人员，已领取退休金。其不是没有“过节费饺子钱”，这部分钱是由退休办发放，发放标准为</t>
    </r>
    <r>
      <rPr>
        <sz val="10"/>
        <rFont val="Arial"/>
        <family val="2"/>
      </rPr>
      <t xml:space="preserve">200</t>
    </r>
    <r>
      <rPr>
        <sz val="10"/>
        <rFont val="宋体"/>
        <family val="0"/>
        <charset val="134"/>
      </rPr>
      <t xml:space="preserve">元。该人员反应的</t>
    </r>
    <r>
      <rPr>
        <sz val="10"/>
        <rFont val="Arial"/>
        <family val="2"/>
      </rPr>
      <t xml:space="preserve">300</t>
    </r>
    <r>
      <rPr>
        <sz val="10"/>
        <rFont val="宋体"/>
        <family val="0"/>
        <charset val="134"/>
      </rPr>
      <t xml:space="preserve">元是</t>
    </r>
    <r>
      <rPr>
        <sz val="10"/>
        <rFont val="Arial"/>
        <family val="2"/>
      </rPr>
      <t xml:space="preserve">2025</t>
    </r>
    <r>
      <rPr>
        <sz val="10"/>
        <rFont val="宋体"/>
        <family val="0"/>
        <charset val="134"/>
      </rPr>
      <t xml:space="preserve">年全年本人绩效考核评定为良好的绩效考核奖励。</t>
    </r>
    <r>
      <rPr>
        <sz val="10"/>
        <rFont val="Arial"/>
        <family val="2"/>
      </rPr>
      <t xml:space="preserve">
</t>
    </r>
  </si>
  <si>
    <r>
      <rPr>
        <sz val="10"/>
        <rFont val="宋体"/>
        <family val="0"/>
        <charset val="134"/>
      </rPr>
      <t xml:space="preserve">经核实，与来电人所述情况存在出入。来电人张丽为</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8</t>
    </r>
    <r>
      <rPr>
        <sz val="10"/>
        <rFont val="宋体"/>
        <family val="0"/>
        <charset val="134"/>
      </rPr>
      <t xml:space="preserve">日退休，</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月减员人员，已领取退休金。其不是没有“过节费饺子钱”，这部分钱是由退休办发放，发放标准为</t>
    </r>
    <r>
      <rPr>
        <sz val="10"/>
        <rFont val="Arial"/>
        <family val="2"/>
      </rPr>
      <t xml:space="preserve">200</t>
    </r>
    <r>
      <rPr>
        <sz val="10"/>
        <rFont val="宋体"/>
        <family val="0"/>
        <charset val="134"/>
      </rPr>
      <t xml:space="preserve">元。该人员反应的</t>
    </r>
    <r>
      <rPr>
        <sz val="10"/>
        <rFont val="Arial"/>
        <family val="2"/>
      </rPr>
      <t xml:space="preserve">300</t>
    </r>
    <r>
      <rPr>
        <sz val="10"/>
        <rFont val="宋体"/>
        <family val="0"/>
        <charset val="134"/>
      </rPr>
      <t xml:space="preserve">元是</t>
    </r>
    <r>
      <rPr>
        <sz val="10"/>
        <rFont val="Arial"/>
        <family val="2"/>
      </rPr>
      <t xml:space="preserve">2025</t>
    </r>
    <r>
      <rPr>
        <sz val="10"/>
        <rFont val="宋体"/>
        <family val="0"/>
        <charset val="134"/>
      </rPr>
      <t xml:space="preserve">年全年本人绩效考核评定为良好的绩效考核奖励。</t>
    </r>
    <r>
      <rPr>
        <sz val="10"/>
        <rFont val="Arial"/>
        <family val="2"/>
      </rPr>
      <t xml:space="preserve">2026</t>
    </r>
    <r>
      <rPr>
        <sz val="10"/>
        <rFont val="宋体"/>
        <family val="0"/>
        <charset val="134"/>
      </rPr>
      <t xml:space="preserve">年</t>
    </r>
    <r>
      <rPr>
        <sz val="10"/>
        <rFont val="Arial"/>
        <family val="2"/>
      </rPr>
      <t xml:space="preserve">2</t>
    </r>
    <r>
      <rPr>
        <sz val="10"/>
        <rFont val="宋体"/>
        <family val="0"/>
        <charset val="134"/>
      </rPr>
      <t xml:space="preserve">月</t>
    </r>
    <r>
      <rPr>
        <sz val="10"/>
        <rFont val="Arial"/>
        <family val="2"/>
      </rPr>
      <t xml:space="preserve">14</t>
    </r>
    <r>
      <rPr>
        <sz val="10"/>
        <rFont val="宋体"/>
        <family val="0"/>
        <charset val="134"/>
      </rPr>
      <t xml:space="preserve">日上午</t>
    </r>
    <r>
      <rPr>
        <sz val="10"/>
        <rFont val="Arial"/>
        <family val="2"/>
      </rPr>
      <t xml:space="preserve">10</t>
    </r>
    <r>
      <rPr>
        <sz val="10"/>
        <rFont val="宋体"/>
        <family val="0"/>
        <charset val="134"/>
      </rPr>
      <t xml:space="preserve">点</t>
    </r>
    <r>
      <rPr>
        <sz val="10"/>
        <rFont val="Arial"/>
        <family val="2"/>
      </rPr>
      <t xml:space="preserve">30</t>
    </r>
    <r>
      <rPr>
        <sz val="10"/>
        <rFont val="宋体"/>
        <family val="0"/>
        <charset val="134"/>
      </rPr>
      <t xml:space="preserve">分回复来电人，告知来电人其为</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8</t>
    </r>
    <r>
      <rPr>
        <sz val="10"/>
        <rFont val="宋体"/>
        <family val="0"/>
        <charset val="134"/>
      </rPr>
      <t xml:space="preserve">日退休，</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月减员人员，已领取到退休金。其不是没有“过节费饺子钱”，这部分钱是由退休办发放，发放标准为</t>
    </r>
    <r>
      <rPr>
        <sz val="10"/>
        <rFont val="Arial"/>
        <family val="2"/>
      </rPr>
      <t xml:space="preserve">200</t>
    </r>
    <r>
      <rPr>
        <sz val="10"/>
        <rFont val="宋体"/>
        <family val="0"/>
        <charset val="134"/>
      </rPr>
      <t xml:space="preserve">元。该人员反应的</t>
    </r>
    <r>
      <rPr>
        <sz val="10"/>
        <rFont val="Arial"/>
        <family val="2"/>
      </rPr>
      <t xml:space="preserve">300</t>
    </r>
    <r>
      <rPr>
        <sz val="10"/>
        <rFont val="宋体"/>
        <family val="0"/>
        <charset val="134"/>
      </rPr>
      <t xml:space="preserve">元是</t>
    </r>
    <r>
      <rPr>
        <sz val="10"/>
        <rFont val="Arial"/>
        <family val="2"/>
      </rPr>
      <t xml:space="preserve">2025</t>
    </r>
    <r>
      <rPr>
        <sz val="10"/>
        <rFont val="宋体"/>
        <family val="0"/>
        <charset val="134"/>
      </rPr>
      <t xml:space="preserve">年全年本人绩效考核评定为良好的绩效考核奖励。我单位欢迎市民随时对我们工作进行监督，感谢市民提出宝贵意见，谢谢市民的支持与谅解。</t>
    </r>
    <r>
      <rPr>
        <sz val="10"/>
        <rFont val="Arial"/>
        <family val="2"/>
      </rPr>
      <t xml:space="preserve">
</t>
    </r>
    <r>
      <rPr>
        <sz val="10"/>
        <rFont val="宋体"/>
        <family val="0"/>
        <charset val="134"/>
      </rPr>
      <t xml:space="preserve">办理人：张浩宇；部门：鸿运承物业管理中心人力资源部；职务：一般管理</t>
    </r>
    <r>
      <rPr>
        <sz val="10"/>
        <rFont val="Arial"/>
        <family val="2"/>
      </rPr>
      <t xml:space="preserve">
</t>
    </r>
    <r>
      <rPr>
        <sz val="10"/>
        <rFont val="宋体"/>
        <family val="0"/>
        <charset val="134"/>
      </rPr>
      <t xml:space="preserve">审核人：高强；部门：鸿运承物业管理中心人力资源部；职务：中级管理</t>
    </r>
  </si>
  <si>
    <r>
      <rPr>
        <sz val="10"/>
        <rFont val="Arial"/>
        <family val="2"/>
      </rPr>
      <t xml:space="preserve">2026</t>
    </r>
    <r>
      <rPr>
        <sz val="10"/>
        <rFont val="宋体"/>
        <family val="0"/>
        <charset val="134"/>
      </rPr>
      <t xml:space="preserve">年</t>
    </r>
    <r>
      <rPr>
        <sz val="10"/>
        <rFont val="Arial"/>
        <family val="2"/>
      </rPr>
      <t xml:space="preserve">2</t>
    </r>
    <r>
      <rPr>
        <sz val="10"/>
        <rFont val="宋体"/>
        <family val="0"/>
        <charset val="134"/>
      </rPr>
      <t xml:space="preserve">月</t>
    </r>
    <r>
      <rPr>
        <sz val="10"/>
        <rFont val="Arial"/>
        <family val="2"/>
      </rPr>
      <t xml:space="preserve">14</t>
    </r>
    <r>
      <rPr>
        <sz val="10"/>
        <rFont val="宋体"/>
        <family val="0"/>
        <charset val="134"/>
      </rPr>
      <t xml:space="preserve">日上午</t>
    </r>
    <r>
      <rPr>
        <sz val="10"/>
        <rFont val="Arial"/>
        <family val="2"/>
      </rPr>
      <t xml:space="preserve">10</t>
    </r>
    <r>
      <rPr>
        <sz val="10"/>
        <rFont val="宋体"/>
        <family val="0"/>
        <charset val="134"/>
      </rPr>
      <t xml:space="preserve">点</t>
    </r>
    <r>
      <rPr>
        <sz val="10"/>
        <rFont val="Arial"/>
        <family val="2"/>
      </rPr>
      <t xml:space="preserve">30</t>
    </r>
    <r>
      <rPr>
        <sz val="10"/>
        <rFont val="宋体"/>
        <family val="0"/>
        <charset val="134"/>
      </rPr>
      <t xml:space="preserve">分回复来电人，告知来电人其为</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8</t>
    </r>
    <r>
      <rPr>
        <sz val="10"/>
        <rFont val="宋体"/>
        <family val="0"/>
        <charset val="134"/>
      </rPr>
      <t xml:space="preserve">日退休，</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月减员人员，已领取到退休金。其不是没有“过节费饺子钱”，这部分钱是由退休办发放，发放标准为</t>
    </r>
    <r>
      <rPr>
        <sz val="10"/>
        <rFont val="Arial"/>
        <family val="2"/>
      </rPr>
      <t xml:space="preserve">200</t>
    </r>
    <r>
      <rPr>
        <sz val="10"/>
        <rFont val="宋体"/>
        <family val="0"/>
        <charset val="134"/>
      </rPr>
      <t xml:space="preserve">元。该人员反应的</t>
    </r>
    <r>
      <rPr>
        <sz val="10"/>
        <rFont val="Arial"/>
        <family val="2"/>
      </rPr>
      <t xml:space="preserve">300</t>
    </r>
    <r>
      <rPr>
        <sz val="10"/>
        <rFont val="宋体"/>
        <family val="0"/>
        <charset val="134"/>
      </rPr>
      <t xml:space="preserve">元是</t>
    </r>
    <r>
      <rPr>
        <sz val="10"/>
        <rFont val="Arial"/>
        <family val="2"/>
      </rPr>
      <t xml:space="preserve">2025</t>
    </r>
    <r>
      <rPr>
        <sz val="10"/>
        <rFont val="宋体"/>
        <family val="0"/>
        <charset val="134"/>
      </rPr>
      <t xml:space="preserve">年全年本人绩效考核评定为良好的绩效考核奖励。我单位欢迎市民随时对我们工作进行监督，感谢市民提出宝贵意见，谢谢市民的支持与谅解。</t>
    </r>
  </si>
  <si>
    <r>
      <rPr>
        <sz val="10"/>
        <rFont val="宋体"/>
        <family val="0"/>
        <charset val="134"/>
      </rPr>
      <t xml:space="preserve">经核实，与来电人所述情况存在出入。来电人张丽为</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8</t>
    </r>
    <r>
      <rPr>
        <sz val="10"/>
        <rFont val="宋体"/>
        <family val="0"/>
        <charset val="134"/>
      </rPr>
      <t xml:space="preserve">日退休，</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月减员人员，已领取退休金。其不是没有“过节费饺子钱”，这部分钱是由退休办发放，发放标准为</t>
    </r>
    <r>
      <rPr>
        <sz val="10"/>
        <rFont val="Arial"/>
        <family val="2"/>
      </rPr>
      <t xml:space="preserve">200</t>
    </r>
    <r>
      <rPr>
        <sz val="10"/>
        <rFont val="宋体"/>
        <family val="0"/>
        <charset val="134"/>
      </rPr>
      <t xml:space="preserve">元。该人员反应的</t>
    </r>
    <r>
      <rPr>
        <sz val="10"/>
        <rFont val="Arial"/>
        <family val="2"/>
      </rPr>
      <t xml:space="preserve">300</t>
    </r>
    <r>
      <rPr>
        <sz val="10"/>
        <rFont val="宋体"/>
        <family val="0"/>
        <charset val="134"/>
      </rPr>
      <t xml:space="preserve">元是</t>
    </r>
    <r>
      <rPr>
        <sz val="10"/>
        <rFont val="Arial"/>
        <family val="2"/>
      </rPr>
      <t xml:space="preserve">2025</t>
    </r>
    <r>
      <rPr>
        <sz val="10"/>
        <rFont val="宋体"/>
        <family val="0"/>
        <charset val="134"/>
      </rPr>
      <t xml:space="preserve">年全年本人绩效考核评定为良好的绩效考核奖励。</t>
    </r>
    <r>
      <rPr>
        <sz val="10"/>
        <rFont val="Arial"/>
        <family val="2"/>
      </rPr>
      <t xml:space="preserve">2026</t>
    </r>
    <r>
      <rPr>
        <sz val="10"/>
        <rFont val="宋体"/>
        <family val="0"/>
        <charset val="134"/>
      </rPr>
      <t xml:space="preserve">年</t>
    </r>
    <r>
      <rPr>
        <sz val="10"/>
        <rFont val="Arial"/>
        <family val="2"/>
      </rPr>
      <t xml:space="preserve">2</t>
    </r>
    <r>
      <rPr>
        <sz val="10"/>
        <rFont val="宋体"/>
        <family val="0"/>
        <charset val="134"/>
      </rPr>
      <t xml:space="preserve">月</t>
    </r>
    <r>
      <rPr>
        <sz val="10"/>
        <rFont val="Arial"/>
        <family val="2"/>
      </rPr>
      <t xml:space="preserve">14</t>
    </r>
    <r>
      <rPr>
        <sz val="10"/>
        <rFont val="宋体"/>
        <family val="0"/>
        <charset val="134"/>
      </rPr>
      <t xml:space="preserve">日上午</t>
    </r>
    <r>
      <rPr>
        <sz val="10"/>
        <rFont val="Arial"/>
        <family val="2"/>
      </rPr>
      <t xml:space="preserve">10</t>
    </r>
    <r>
      <rPr>
        <sz val="10"/>
        <rFont val="宋体"/>
        <family val="0"/>
        <charset val="134"/>
      </rPr>
      <t xml:space="preserve">点</t>
    </r>
    <r>
      <rPr>
        <sz val="10"/>
        <rFont val="Arial"/>
        <family val="2"/>
      </rPr>
      <t xml:space="preserve">30</t>
    </r>
    <r>
      <rPr>
        <sz val="10"/>
        <rFont val="宋体"/>
        <family val="0"/>
        <charset val="134"/>
      </rPr>
      <t xml:space="preserve">分回复来电人，告知来电人其为</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8</t>
    </r>
    <r>
      <rPr>
        <sz val="10"/>
        <rFont val="宋体"/>
        <family val="0"/>
        <charset val="134"/>
      </rPr>
      <t xml:space="preserve">日退休，</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月减员人员，已领取到退休金。其不是没有“过节费饺子钱”，这部分钱是由退休办发放，发放标准为</t>
    </r>
    <r>
      <rPr>
        <sz val="10"/>
        <rFont val="Arial"/>
        <family val="2"/>
      </rPr>
      <t xml:space="preserve">200</t>
    </r>
    <r>
      <rPr>
        <sz val="10"/>
        <rFont val="宋体"/>
        <family val="0"/>
        <charset val="134"/>
      </rPr>
      <t xml:space="preserve">元。该人员反应的</t>
    </r>
    <r>
      <rPr>
        <sz val="10"/>
        <rFont val="Arial"/>
        <family val="2"/>
      </rPr>
      <t xml:space="preserve">300</t>
    </r>
    <r>
      <rPr>
        <sz val="10"/>
        <rFont val="宋体"/>
        <family val="0"/>
        <charset val="134"/>
      </rPr>
      <t xml:space="preserve">元是</t>
    </r>
    <r>
      <rPr>
        <sz val="10"/>
        <rFont val="Arial"/>
        <family val="2"/>
      </rPr>
      <t xml:space="preserve">2025</t>
    </r>
    <r>
      <rPr>
        <sz val="10"/>
        <rFont val="宋体"/>
        <family val="0"/>
        <charset val="134"/>
      </rPr>
      <t xml:space="preserve">年全年本人绩效考核评定为良好的绩效考核奖励。我单位欢迎市民随时对我们工作进行监督，感谢市民提出宝贵意见，谢谢市民的支持与谅解。</t>
    </r>
  </si>
  <si>
    <t xml:space="preserve">2026-02-13 08:53:06</t>
  </si>
  <si>
    <t xml:space="preserve">劳动薪酬问题
（年终奖励、过节费发放）同人同诉
多渠道</t>
  </si>
  <si>
    <r>
      <rPr>
        <sz val="11"/>
        <color rgb="FF000000"/>
        <rFont val="宋体"/>
        <family val="0"/>
        <charset val="134"/>
      </rPr>
      <t xml:space="preserve">同人反映问题（多渠道）：</t>
    </r>
    <r>
      <rPr>
        <sz val="11"/>
        <color rgb="FF000000"/>
        <rFont val="宋体"/>
        <family val="0"/>
      </rPr>
      <t xml:space="preserve">GJ-PHONE-20260211-1614</t>
    </r>
    <r>
      <rPr>
        <sz val="11"/>
        <color rgb="FF000000"/>
        <rFont val="宋体"/>
        <family val="0"/>
        <charset val="134"/>
      </rPr>
      <t xml:space="preserve">、</t>
    </r>
    <r>
      <rPr>
        <sz val="11"/>
        <color rgb="FF000000"/>
        <rFont val="宋体"/>
        <family val="0"/>
      </rPr>
      <t xml:space="preserve">GJ-PHONE-20260212-1753</t>
    </r>
    <r>
      <rPr>
        <sz val="11"/>
        <color rgb="FF000000"/>
        <rFont val="宋体"/>
        <family val="0"/>
        <charset val="134"/>
      </rPr>
      <t xml:space="preserve">、热线</t>
    </r>
    <r>
      <rPr>
        <sz val="11"/>
        <color rgb="FF000000"/>
        <rFont val="宋体"/>
        <family val="0"/>
      </rPr>
      <t xml:space="preserve">-260213-005308</t>
    </r>
  </si>
  <si>
    <r>
      <rPr>
        <sz val="10"/>
        <rFont val="宋体"/>
        <family val="0"/>
        <charset val="134"/>
      </rPr>
      <t xml:space="preserve">热线</t>
    </r>
    <r>
      <rPr>
        <sz val="10"/>
        <rFont val="Arial"/>
        <family val="2"/>
      </rPr>
      <t xml:space="preserve">-260213-041795-2</t>
    </r>
    <r>
      <rPr>
        <sz val="10"/>
        <rFont val="宋体"/>
        <family val="0"/>
        <charset val="134"/>
      </rPr>
      <t xml:space="preserve">（</t>
    </r>
    <r>
      <rPr>
        <sz val="10"/>
        <rFont val="Arial"/>
        <family val="2"/>
      </rPr>
      <t xml:space="preserve">1</t>
    </r>
    <r>
      <rPr>
        <sz val="10"/>
        <rFont val="宋体"/>
        <family val="0"/>
        <charset val="134"/>
      </rPr>
      <t xml:space="preserve">个附件）</t>
    </r>
  </si>
  <si>
    <t xml:space="preserve">2026-02-13 16:05:09</t>
  </si>
  <si>
    <t xml:space="preserve">2026-02-13 17:08:47</t>
  </si>
  <si>
    <t xml:space="preserve">2026-02-13 17:10:52</t>
  </si>
  <si>
    <r>
      <rPr>
        <sz val="10"/>
        <rFont val="宋体"/>
        <family val="0"/>
        <charset val="134"/>
      </rPr>
      <t xml:space="preserve">手机</t>
    </r>
    <r>
      <rPr>
        <sz val="10"/>
        <rFont val="Arial"/>
        <family val="2"/>
      </rPr>
      <t xml:space="preserve">,18295596554;</t>
    </r>
  </si>
  <si>
    <t xml:space="preserve">市民表扬，西城区北京市公共交通公司鸿运城物业管理中心土桥分中心，设备部的胡雪松和人力领导魏齐雄（音译），刘砖厂站的灯坏了，担心影响后续运营他们特别及时就给修好了，工作认真负责，来电表扬公交集团工作人员问题。基建人力</t>
  </si>
  <si>
    <r>
      <rPr>
        <sz val="10"/>
        <rFont val="宋体"/>
        <family val="0"/>
        <charset val="134"/>
      </rPr>
      <t xml:space="preserve">经核实，来电人所述工作人员为我单位鸿运承物业管理中心土桥分中心劳人员助理，接到来电人表扬信息后，我单位十分重视，第一时间与相关职工取得联系，将来电人的表扬信息进行传达。</t>
    </r>
    <r>
      <rPr>
        <sz val="10"/>
        <rFont val="Arial"/>
        <family val="2"/>
      </rPr>
      <t xml:space="preserve">2026</t>
    </r>
    <r>
      <rPr>
        <sz val="10"/>
        <rFont val="宋体"/>
        <family val="0"/>
        <charset val="134"/>
      </rPr>
      <t xml:space="preserve">年</t>
    </r>
    <r>
      <rPr>
        <sz val="10"/>
        <rFont val="Arial"/>
        <family val="2"/>
      </rPr>
      <t xml:space="preserve">2</t>
    </r>
    <r>
      <rPr>
        <sz val="10"/>
        <rFont val="宋体"/>
        <family val="0"/>
        <charset val="134"/>
      </rPr>
      <t xml:space="preserve">月</t>
    </r>
    <r>
      <rPr>
        <sz val="10"/>
        <rFont val="Arial"/>
        <family val="2"/>
      </rPr>
      <t xml:space="preserve">14</t>
    </r>
    <r>
      <rPr>
        <sz val="10"/>
        <rFont val="宋体"/>
        <family val="0"/>
        <charset val="134"/>
      </rPr>
      <t xml:space="preserve">日上午</t>
    </r>
    <r>
      <rPr>
        <sz val="10"/>
        <rFont val="Arial"/>
        <family val="2"/>
      </rPr>
      <t xml:space="preserve">9</t>
    </r>
    <r>
      <rPr>
        <sz val="10"/>
        <rFont val="宋体"/>
        <family val="0"/>
        <charset val="134"/>
      </rPr>
      <t xml:space="preserve">点</t>
    </r>
    <r>
      <rPr>
        <sz val="10"/>
        <rFont val="Arial"/>
        <family val="2"/>
      </rPr>
      <t xml:space="preserve">23</t>
    </r>
    <r>
      <rPr>
        <sz val="10"/>
        <rFont val="宋体"/>
        <family val="0"/>
        <charset val="134"/>
      </rPr>
      <t xml:space="preserve">分左右电话与来电人沟通，对来电人表示感谢，来电人已知晓。</t>
    </r>
  </si>
  <si>
    <r>
      <rPr>
        <sz val="10"/>
        <rFont val="宋体"/>
        <family val="0"/>
        <charset val="134"/>
      </rPr>
      <t xml:space="preserve">经核实，来电人所述工作人员为我单位鸿运承物业管理中心土桥分中心劳人员助理，接到来电人表扬信息后，我单位十分重视，第一时间与相关职工取得联系，将来电人的表扬信息进行传达。</t>
    </r>
    <r>
      <rPr>
        <sz val="10"/>
        <rFont val="Arial"/>
        <family val="2"/>
      </rPr>
      <t xml:space="preserve">2026</t>
    </r>
    <r>
      <rPr>
        <sz val="10"/>
        <rFont val="宋体"/>
        <family val="0"/>
        <charset val="134"/>
      </rPr>
      <t xml:space="preserve">年</t>
    </r>
    <r>
      <rPr>
        <sz val="10"/>
        <rFont val="Arial"/>
        <family val="2"/>
      </rPr>
      <t xml:space="preserve">2</t>
    </r>
    <r>
      <rPr>
        <sz val="10"/>
        <rFont val="宋体"/>
        <family val="0"/>
        <charset val="134"/>
      </rPr>
      <t xml:space="preserve">月</t>
    </r>
    <r>
      <rPr>
        <sz val="10"/>
        <rFont val="Arial"/>
        <family val="2"/>
      </rPr>
      <t xml:space="preserve">14</t>
    </r>
    <r>
      <rPr>
        <sz val="10"/>
        <rFont val="宋体"/>
        <family val="0"/>
        <charset val="134"/>
      </rPr>
      <t xml:space="preserve">日上午</t>
    </r>
    <r>
      <rPr>
        <sz val="10"/>
        <rFont val="Arial"/>
        <family val="2"/>
      </rPr>
      <t xml:space="preserve">9</t>
    </r>
    <r>
      <rPr>
        <sz val="10"/>
        <rFont val="宋体"/>
        <family val="0"/>
        <charset val="134"/>
      </rPr>
      <t xml:space="preserve">点</t>
    </r>
    <r>
      <rPr>
        <sz val="10"/>
        <rFont val="Arial"/>
        <family val="2"/>
      </rPr>
      <t xml:space="preserve">23</t>
    </r>
    <r>
      <rPr>
        <sz val="10"/>
        <rFont val="宋体"/>
        <family val="0"/>
        <charset val="134"/>
      </rPr>
      <t xml:space="preserve">分左右电话与来电人沟通，对来电人表示感谢，来电人已知晓。</t>
    </r>
    <r>
      <rPr>
        <sz val="10"/>
        <rFont val="Arial"/>
        <family val="2"/>
      </rPr>
      <t xml:space="preserve">2026</t>
    </r>
    <r>
      <rPr>
        <sz val="10"/>
        <rFont val="宋体"/>
        <family val="0"/>
        <charset val="134"/>
      </rPr>
      <t xml:space="preserve">年</t>
    </r>
    <r>
      <rPr>
        <sz val="10"/>
        <rFont val="Arial"/>
        <family val="2"/>
      </rPr>
      <t xml:space="preserve">2</t>
    </r>
    <r>
      <rPr>
        <sz val="10"/>
        <rFont val="宋体"/>
        <family val="0"/>
        <charset val="134"/>
      </rPr>
      <t xml:space="preserve">月</t>
    </r>
    <r>
      <rPr>
        <sz val="10"/>
        <rFont val="Arial"/>
        <family val="2"/>
      </rPr>
      <t xml:space="preserve">14</t>
    </r>
    <r>
      <rPr>
        <sz val="10"/>
        <rFont val="宋体"/>
        <family val="0"/>
        <charset val="134"/>
      </rPr>
      <t xml:space="preserve">日上午</t>
    </r>
    <r>
      <rPr>
        <sz val="10"/>
        <rFont val="Arial"/>
        <family val="2"/>
      </rPr>
      <t xml:space="preserve">9</t>
    </r>
    <r>
      <rPr>
        <sz val="10"/>
        <rFont val="宋体"/>
        <family val="0"/>
        <charset val="134"/>
      </rPr>
      <t xml:space="preserve">点</t>
    </r>
    <r>
      <rPr>
        <sz val="10"/>
        <rFont val="Arial"/>
        <family val="2"/>
      </rPr>
      <t xml:space="preserve">23</t>
    </r>
    <r>
      <rPr>
        <sz val="10"/>
        <rFont val="宋体"/>
        <family val="0"/>
        <charset val="134"/>
      </rPr>
      <t xml:space="preserve">分左右电话与来电人沟通，来电人所述工作人员为我单位鸿运承物业管理中心土桥分中心劳人员助理，接到来电人表扬信息后，我单位十分重视，第一时间与相关职工取得联系，将来电人的表扬信息进行传达，来电人已知晓。  </t>
    </r>
    <r>
      <rPr>
        <sz val="10"/>
        <rFont val="Arial"/>
        <family val="2"/>
      </rPr>
      <t xml:space="preserve">
</t>
    </r>
    <r>
      <rPr>
        <sz val="10"/>
        <rFont val="宋体"/>
        <family val="0"/>
        <charset val="134"/>
      </rPr>
      <t xml:space="preserve">办理人：姜月；部门：鸿运承物业管理中心土桥分中心；职务：一般管理</t>
    </r>
    <r>
      <rPr>
        <sz val="10"/>
        <rFont val="Arial"/>
        <family val="2"/>
      </rPr>
      <t xml:space="preserve">
</t>
    </r>
    <r>
      <rPr>
        <sz val="10"/>
        <rFont val="宋体"/>
        <family val="0"/>
        <charset val="134"/>
      </rPr>
      <t xml:space="preserve">审核人：高强；部门：鸿运承物业管理中心人力资源部；职务：中级管理</t>
    </r>
  </si>
  <si>
    <r>
      <rPr>
        <sz val="10"/>
        <rFont val="Arial"/>
        <family val="2"/>
      </rPr>
      <t xml:space="preserve">2026</t>
    </r>
    <r>
      <rPr>
        <sz val="10"/>
        <rFont val="宋体"/>
        <family val="0"/>
        <charset val="134"/>
      </rPr>
      <t xml:space="preserve">年</t>
    </r>
    <r>
      <rPr>
        <sz val="10"/>
        <rFont val="Arial"/>
        <family val="2"/>
      </rPr>
      <t xml:space="preserve">2</t>
    </r>
    <r>
      <rPr>
        <sz val="10"/>
        <rFont val="宋体"/>
        <family val="0"/>
        <charset val="134"/>
      </rPr>
      <t xml:space="preserve">月</t>
    </r>
    <r>
      <rPr>
        <sz val="10"/>
        <rFont val="Arial"/>
        <family val="2"/>
      </rPr>
      <t xml:space="preserve">14</t>
    </r>
    <r>
      <rPr>
        <sz val="10"/>
        <rFont val="宋体"/>
        <family val="0"/>
        <charset val="134"/>
      </rPr>
      <t xml:space="preserve">日上午</t>
    </r>
    <r>
      <rPr>
        <sz val="10"/>
        <rFont val="Arial"/>
        <family val="2"/>
      </rPr>
      <t xml:space="preserve">9</t>
    </r>
    <r>
      <rPr>
        <sz val="10"/>
        <rFont val="宋体"/>
        <family val="0"/>
        <charset val="134"/>
      </rPr>
      <t xml:space="preserve">点</t>
    </r>
    <r>
      <rPr>
        <sz val="10"/>
        <rFont val="Arial"/>
        <family val="2"/>
      </rPr>
      <t xml:space="preserve">23</t>
    </r>
    <r>
      <rPr>
        <sz val="10"/>
        <rFont val="宋体"/>
        <family val="0"/>
        <charset val="134"/>
      </rPr>
      <t xml:space="preserve">分左右电话与来电人沟通，来电人所述工作人员为我单位鸿运承物业管理中心土桥分中心劳人员助理，接到来电人表扬信息后，我单位十分重视，第一时间与相关职工取得联系，将来电人的表扬信息进行传达，来电人已知晓。  </t>
    </r>
  </si>
  <si>
    <r>
      <rPr>
        <sz val="10"/>
        <rFont val="宋体"/>
        <family val="0"/>
        <charset val="134"/>
      </rPr>
      <t xml:space="preserve">经核实，来电人所述工作人员为我单位鸿运承物业管理中心土桥分中心劳人员助理，接到来电人表扬信息后，我单位十分重视，第一时间与相关职工取得联系，将来电人的表扬信息进行传达。</t>
    </r>
    <r>
      <rPr>
        <sz val="10"/>
        <rFont val="Arial"/>
        <family val="2"/>
      </rPr>
      <t xml:space="preserve">2026</t>
    </r>
    <r>
      <rPr>
        <sz val="10"/>
        <rFont val="宋体"/>
        <family val="0"/>
        <charset val="134"/>
      </rPr>
      <t xml:space="preserve">年</t>
    </r>
    <r>
      <rPr>
        <sz val="10"/>
        <rFont val="Arial"/>
        <family val="2"/>
      </rPr>
      <t xml:space="preserve">2</t>
    </r>
    <r>
      <rPr>
        <sz val="10"/>
        <rFont val="宋体"/>
        <family val="0"/>
        <charset val="134"/>
      </rPr>
      <t xml:space="preserve">月</t>
    </r>
    <r>
      <rPr>
        <sz val="10"/>
        <rFont val="Arial"/>
        <family val="2"/>
      </rPr>
      <t xml:space="preserve">14</t>
    </r>
    <r>
      <rPr>
        <sz val="10"/>
        <rFont val="宋体"/>
        <family val="0"/>
        <charset val="134"/>
      </rPr>
      <t xml:space="preserve">日上午</t>
    </r>
    <r>
      <rPr>
        <sz val="10"/>
        <rFont val="Arial"/>
        <family val="2"/>
      </rPr>
      <t xml:space="preserve">9</t>
    </r>
    <r>
      <rPr>
        <sz val="10"/>
        <rFont val="宋体"/>
        <family val="0"/>
        <charset val="134"/>
      </rPr>
      <t xml:space="preserve">点</t>
    </r>
    <r>
      <rPr>
        <sz val="10"/>
        <rFont val="Arial"/>
        <family val="2"/>
      </rPr>
      <t xml:space="preserve">23</t>
    </r>
    <r>
      <rPr>
        <sz val="10"/>
        <rFont val="宋体"/>
        <family val="0"/>
        <charset val="134"/>
      </rPr>
      <t xml:space="preserve">分左右电话与来电人沟通，对来电人表示感谢，来电人已知晓。</t>
    </r>
    <r>
      <rPr>
        <sz val="10"/>
        <rFont val="Arial"/>
        <family val="2"/>
      </rPr>
      <t xml:space="preserve">2026</t>
    </r>
    <r>
      <rPr>
        <sz val="10"/>
        <rFont val="宋体"/>
        <family val="0"/>
        <charset val="134"/>
      </rPr>
      <t xml:space="preserve">年</t>
    </r>
    <r>
      <rPr>
        <sz val="10"/>
        <rFont val="Arial"/>
        <family val="2"/>
      </rPr>
      <t xml:space="preserve">2</t>
    </r>
    <r>
      <rPr>
        <sz val="10"/>
        <rFont val="宋体"/>
        <family val="0"/>
        <charset val="134"/>
      </rPr>
      <t xml:space="preserve">月</t>
    </r>
    <r>
      <rPr>
        <sz val="10"/>
        <rFont val="Arial"/>
        <family val="2"/>
      </rPr>
      <t xml:space="preserve">14</t>
    </r>
    <r>
      <rPr>
        <sz val="10"/>
        <rFont val="宋体"/>
        <family val="0"/>
        <charset val="134"/>
      </rPr>
      <t xml:space="preserve">日上午</t>
    </r>
    <r>
      <rPr>
        <sz val="10"/>
        <rFont val="Arial"/>
        <family val="2"/>
      </rPr>
      <t xml:space="preserve">9</t>
    </r>
    <r>
      <rPr>
        <sz val="10"/>
        <rFont val="宋体"/>
        <family val="0"/>
        <charset val="134"/>
      </rPr>
      <t xml:space="preserve">点</t>
    </r>
    <r>
      <rPr>
        <sz val="10"/>
        <rFont val="Arial"/>
        <family val="2"/>
      </rPr>
      <t xml:space="preserve">23</t>
    </r>
    <r>
      <rPr>
        <sz val="10"/>
        <rFont val="宋体"/>
        <family val="0"/>
        <charset val="134"/>
      </rPr>
      <t xml:space="preserve">分左右电话与来电人沟通，来电人所述工作人员为我单位鸿运承物业管理中心土桥分中心劳人员助理，接到来电人表扬信息后，我单位十分重视，第一时间与相关职工取得联系，将来电人的表扬信息进行传达，来电人已知晓。  </t>
    </r>
  </si>
  <si>
    <t xml:space="preserve">2026-02-13 15:34:59</t>
  </si>
  <si>
    <r>
      <rPr>
        <sz val="10"/>
        <rFont val="宋体"/>
        <family val="0"/>
        <charset val="134"/>
      </rPr>
      <t xml:space="preserve">热线</t>
    </r>
    <r>
      <rPr>
        <sz val="10"/>
        <rFont val="Arial"/>
        <family val="2"/>
      </rPr>
      <t xml:space="preserve">-260213-041795-1</t>
    </r>
    <r>
      <rPr>
        <sz val="10"/>
        <rFont val="宋体"/>
        <family val="0"/>
        <charset val="134"/>
      </rPr>
      <t xml:space="preserve">（</t>
    </r>
    <r>
      <rPr>
        <sz val="10"/>
        <rFont val="Arial"/>
        <family val="2"/>
      </rPr>
      <t xml:space="preserve">1</t>
    </r>
    <r>
      <rPr>
        <sz val="10"/>
        <rFont val="宋体"/>
        <family val="0"/>
        <charset val="134"/>
      </rPr>
      <t xml:space="preserve">个附件）</t>
    </r>
  </si>
  <si>
    <t xml:space="preserve">2026-02-13 17:10:53</t>
  </si>
  <si>
    <t xml:space="preserve">感谢市民对北京公交物业土桥分中心工作的肯定。我们会继续努力做好本职工作，提供优质服务的场站后勤服务。</t>
  </si>
  <si>
    <r>
      <rPr>
        <sz val="10"/>
        <rFont val="Arial"/>
        <family val="2"/>
      </rPr>
      <t xml:space="preserve">2026</t>
    </r>
    <r>
      <rPr>
        <sz val="10"/>
        <rFont val="宋体"/>
        <family val="0"/>
        <charset val="134"/>
      </rPr>
      <t xml:space="preserve">年</t>
    </r>
    <r>
      <rPr>
        <sz val="10"/>
        <rFont val="Arial"/>
        <family val="2"/>
      </rPr>
      <t xml:space="preserve">2</t>
    </r>
    <r>
      <rPr>
        <sz val="10"/>
        <rFont val="宋体"/>
        <family val="0"/>
        <charset val="134"/>
      </rPr>
      <t xml:space="preserve">月</t>
    </r>
    <r>
      <rPr>
        <sz val="10"/>
        <rFont val="Arial"/>
        <family val="2"/>
      </rPr>
      <t xml:space="preserve">14</t>
    </r>
    <r>
      <rPr>
        <sz val="10"/>
        <rFont val="宋体"/>
        <family val="0"/>
        <charset val="134"/>
      </rPr>
      <t xml:space="preserve">日</t>
    </r>
    <r>
      <rPr>
        <sz val="10"/>
        <rFont val="Arial"/>
        <family val="2"/>
      </rPr>
      <t xml:space="preserve">14</t>
    </r>
    <r>
      <rPr>
        <sz val="10"/>
        <rFont val="宋体"/>
        <family val="0"/>
        <charset val="134"/>
      </rPr>
      <t xml:space="preserve">点</t>
    </r>
    <r>
      <rPr>
        <sz val="10"/>
        <rFont val="Arial"/>
        <family val="2"/>
      </rPr>
      <t xml:space="preserve">28</t>
    </r>
    <r>
      <rPr>
        <sz val="10"/>
        <rFont val="宋体"/>
        <family val="0"/>
        <charset val="134"/>
      </rPr>
      <t xml:space="preserve">分，我们和市民进行电话回访，向市民表示感谢，感谢市民对北京公交工作的认可与关注。办理人：王蔚 鸿运承物业管理中心土桥分中心 工程设备副主任。审核人：华菲 工程设备部 一般管理</t>
    </r>
  </si>
  <si>
    <r>
      <rPr>
        <sz val="10"/>
        <rFont val="宋体"/>
        <family val="0"/>
        <charset val="134"/>
      </rPr>
      <t xml:space="preserve">感谢市民对北京公交物业土桥分中心工作的肯定。我们会继续努力做好本职工作，提供优质服务的场站后勤服务。</t>
    </r>
    <r>
      <rPr>
        <sz val="10"/>
        <rFont val="Arial"/>
        <family val="2"/>
      </rPr>
      <t xml:space="preserve">2026</t>
    </r>
    <r>
      <rPr>
        <sz val="10"/>
        <rFont val="宋体"/>
        <family val="0"/>
        <charset val="134"/>
      </rPr>
      <t xml:space="preserve">年</t>
    </r>
    <r>
      <rPr>
        <sz val="10"/>
        <rFont val="Arial"/>
        <family val="2"/>
      </rPr>
      <t xml:space="preserve">2</t>
    </r>
    <r>
      <rPr>
        <sz val="10"/>
        <rFont val="宋体"/>
        <family val="0"/>
        <charset val="134"/>
      </rPr>
      <t xml:space="preserve">月</t>
    </r>
    <r>
      <rPr>
        <sz val="10"/>
        <rFont val="Arial"/>
        <family val="2"/>
      </rPr>
      <t xml:space="preserve">14</t>
    </r>
    <r>
      <rPr>
        <sz val="10"/>
        <rFont val="宋体"/>
        <family val="0"/>
        <charset val="134"/>
      </rPr>
      <t xml:space="preserve">日</t>
    </r>
    <r>
      <rPr>
        <sz val="10"/>
        <rFont val="Arial"/>
        <family val="2"/>
      </rPr>
      <t xml:space="preserve">14</t>
    </r>
    <r>
      <rPr>
        <sz val="10"/>
        <rFont val="宋体"/>
        <family val="0"/>
        <charset val="134"/>
      </rPr>
      <t xml:space="preserve">点</t>
    </r>
    <r>
      <rPr>
        <sz val="10"/>
        <rFont val="Arial"/>
        <family val="2"/>
      </rPr>
      <t xml:space="preserve">28</t>
    </r>
    <r>
      <rPr>
        <sz val="10"/>
        <rFont val="宋体"/>
        <family val="0"/>
        <charset val="134"/>
      </rPr>
      <t xml:space="preserve">分，我们和市民进行电话回访，向市民表示感谢，感谢市民对北京公交工作的认可与关注。</t>
    </r>
  </si>
  <si>
    <r>
      <rPr>
        <sz val="10"/>
        <rFont val="宋体"/>
        <family val="0"/>
        <charset val="134"/>
      </rPr>
      <t xml:space="preserve">热线</t>
    </r>
    <r>
      <rPr>
        <sz val="10"/>
        <rFont val="Arial"/>
        <family val="2"/>
      </rPr>
      <t xml:space="preserve">-260214-018800</t>
    </r>
    <r>
      <rPr>
        <sz val="10"/>
        <rFont val="宋体"/>
        <family val="0"/>
        <charset val="134"/>
      </rPr>
      <t xml:space="preserve">（</t>
    </r>
    <r>
      <rPr>
        <sz val="10"/>
        <rFont val="Arial"/>
        <family val="2"/>
      </rPr>
      <t xml:space="preserve">2</t>
    </r>
    <r>
      <rPr>
        <sz val="10"/>
        <rFont val="宋体"/>
        <family val="0"/>
        <charset val="134"/>
      </rPr>
      <t xml:space="preserve">个附件）</t>
    </r>
  </si>
  <si>
    <t xml:space="preserve">2026-02-14 11:23:58</t>
  </si>
  <si>
    <t xml:space="preserve">2026-02-14 11:30:39</t>
  </si>
  <si>
    <t xml:space="preserve">2026-02-14 12:00:27</t>
  </si>
  <si>
    <t xml:space="preserve">邱晓杰女士</t>
  </si>
  <si>
    <r>
      <rPr>
        <sz val="10"/>
        <rFont val="宋体"/>
        <family val="0"/>
        <charset val="134"/>
      </rPr>
      <t xml:space="preserve">手机</t>
    </r>
    <r>
      <rPr>
        <sz val="10"/>
        <rFont val="Arial"/>
        <family val="2"/>
      </rPr>
      <t xml:space="preserve">,13146649975;</t>
    </r>
  </si>
  <si>
    <r>
      <rPr>
        <sz val="10"/>
        <rFont val="宋体"/>
        <family val="0"/>
        <charset val="134"/>
      </rPr>
      <t xml:space="preserve">市民反映，</t>
    </r>
    <r>
      <rPr>
        <sz val="10"/>
        <rFont val="Arial"/>
        <family val="2"/>
      </rPr>
      <t xml:space="preserve">25</t>
    </r>
    <r>
      <rPr>
        <sz val="10"/>
        <rFont val="宋体"/>
        <family val="0"/>
        <charset val="134"/>
      </rPr>
      <t xml:space="preserve">年</t>
    </r>
    <r>
      <rPr>
        <sz val="10"/>
        <rFont val="Arial"/>
        <family val="2"/>
      </rPr>
      <t xml:space="preserve">8</t>
    </r>
    <r>
      <rPr>
        <sz val="10"/>
        <rFont val="宋体"/>
        <family val="0"/>
        <charset val="134"/>
      </rPr>
      <t xml:space="preserve">月从北京公交集团鸿运城公司退休，地址：丰台区西客站，</t>
    </r>
    <r>
      <rPr>
        <sz val="10"/>
        <rFont val="Arial"/>
        <family val="2"/>
      </rPr>
      <t xml:space="preserve">25</t>
    </r>
    <r>
      <rPr>
        <sz val="10"/>
        <rFont val="宋体"/>
        <family val="0"/>
        <charset val="134"/>
      </rPr>
      <t xml:space="preserve">年考核的钱没给自己，姓名：邱晓杰，罗峰，来电反映公司考核钱未支付问题。</t>
    </r>
  </si>
  <si>
    <t xml:space="preserve">2026-02-21 23:59:59</t>
  </si>
  <si>
    <t xml:space="preserve">2026-02-19 08:59:59</t>
  </si>
  <si>
    <r>
      <rPr>
        <sz val="10"/>
        <rFont val="宋体"/>
        <family val="0"/>
        <charset val="134"/>
      </rPr>
      <t xml:space="preserve">经核实，与来电人所述情况存在出入。职工邱晓杰去年</t>
    </r>
    <r>
      <rPr>
        <sz val="10"/>
        <rFont val="Arial"/>
        <family val="2"/>
      </rPr>
      <t xml:space="preserve">8</t>
    </r>
    <r>
      <rPr>
        <sz val="10"/>
        <rFont val="宋体"/>
        <family val="0"/>
        <charset val="134"/>
      </rPr>
      <t xml:space="preserve">月退休，职工罗芳于</t>
    </r>
    <r>
      <rPr>
        <sz val="10"/>
        <rFont val="Arial"/>
        <family val="2"/>
      </rPr>
      <t xml:space="preserve">10</t>
    </r>
    <r>
      <rPr>
        <sz val="10"/>
        <rFont val="宋体"/>
        <family val="0"/>
        <charset val="134"/>
      </rPr>
      <t xml:space="preserve">月退休。退休人员无法核定年度绩效考核等次，故不发放工人年度绩效工资评定档次部分。</t>
    </r>
  </si>
  <si>
    <r>
      <rPr>
        <sz val="10"/>
        <rFont val="宋体"/>
        <family val="0"/>
        <charset val="134"/>
      </rPr>
      <t xml:space="preserve">经核实，与来电人所述情况存在出入。职工邱晓杰去年</t>
    </r>
    <r>
      <rPr>
        <sz val="10"/>
        <rFont val="Arial"/>
        <family val="2"/>
      </rPr>
      <t xml:space="preserve">8</t>
    </r>
    <r>
      <rPr>
        <sz val="10"/>
        <rFont val="宋体"/>
        <family val="0"/>
        <charset val="134"/>
      </rPr>
      <t xml:space="preserve">月退休，职工罗芳于</t>
    </r>
    <r>
      <rPr>
        <sz val="10"/>
        <rFont val="Arial"/>
        <family val="2"/>
      </rPr>
      <t xml:space="preserve">10</t>
    </r>
    <r>
      <rPr>
        <sz val="10"/>
        <rFont val="宋体"/>
        <family val="0"/>
        <charset val="134"/>
      </rPr>
      <t xml:space="preserve">月退休。退休人员无法核定年度绩效考核等次，故不发放工人年度绩效工资评定档次部分。</t>
    </r>
    <r>
      <rPr>
        <sz val="10"/>
        <rFont val="Arial"/>
        <family val="2"/>
      </rPr>
      <t xml:space="preserve">2026</t>
    </r>
    <r>
      <rPr>
        <sz val="10"/>
        <rFont val="宋体"/>
        <family val="0"/>
        <charset val="134"/>
      </rPr>
      <t xml:space="preserve">年</t>
    </r>
    <r>
      <rPr>
        <sz val="10"/>
        <rFont val="Arial"/>
        <family val="2"/>
      </rPr>
      <t xml:space="preserve">2</t>
    </r>
    <r>
      <rPr>
        <sz val="10"/>
        <rFont val="宋体"/>
        <family val="0"/>
        <charset val="134"/>
      </rPr>
      <t xml:space="preserve">月</t>
    </r>
    <r>
      <rPr>
        <sz val="10"/>
        <rFont val="Arial"/>
        <family val="2"/>
      </rPr>
      <t xml:space="preserve">14</t>
    </r>
    <r>
      <rPr>
        <sz val="10"/>
        <rFont val="宋体"/>
        <family val="0"/>
        <charset val="134"/>
      </rPr>
      <t xml:space="preserve">日下午</t>
    </r>
    <r>
      <rPr>
        <sz val="10"/>
        <rFont val="Arial"/>
        <family val="2"/>
      </rPr>
      <t xml:space="preserve">13</t>
    </r>
    <r>
      <rPr>
        <sz val="10"/>
        <rFont val="宋体"/>
        <family val="0"/>
        <charset val="134"/>
      </rPr>
      <t xml:space="preserve">点</t>
    </r>
    <r>
      <rPr>
        <sz val="10"/>
        <rFont val="Arial"/>
        <family val="2"/>
      </rPr>
      <t xml:space="preserve">33</t>
    </r>
    <r>
      <rPr>
        <sz val="10"/>
        <rFont val="宋体"/>
        <family val="0"/>
        <charset val="134"/>
      </rPr>
      <t xml:space="preserve">分回复来电人，告知职工于去年退休，退休人员无法核定年度绩效考核等次，故不发放工人年度绩效工资评定档次部分。职工对考核政策理解有偏差，已为职工详细解答了退休职工兑现标准，已得到职工的理解。</t>
    </r>
    <r>
      <rPr>
        <sz val="10"/>
        <rFont val="Arial"/>
        <family val="2"/>
      </rPr>
      <t xml:space="preserve">
</t>
    </r>
    <r>
      <rPr>
        <sz val="10"/>
        <rFont val="宋体"/>
        <family val="0"/>
        <charset val="134"/>
      </rPr>
      <t xml:space="preserve">我单位欢迎市民随时对我们工作进行监督，感谢市民提出宝贵意见，谢谢市民的支持与谅解。</t>
    </r>
    <r>
      <rPr>
        <sz val="10"/>
        <rFont val="Arial"/>
        <family val="2"/>
      </rPr>
      <t xml:space="preserve">
</t>
    </r>
    <r>
      <rPr>
        <sz val="10"/>
        <rFont val="宋体"/>
        <family val="0"/>
        <charset val="134"/>
      </rPr>
      <t xml:space="preserve">办理人：杨璟琳；部门：鸿运承物业管理中心西客站分中心；职务：一般管理</t>
    </r>
    <r>
      <rPr>
        <sz val="10"/>
        <rFont val="Arial"/>
        <family val="2"/>
      </rPr>
      <t xml:space="preserve">
</t>
    </r>
    <r>
      <rPr>
        <sz val="10"/>
        <rFont val="宋体"/>
        <family val="0"/>
        <charset val="134"/>
      </rPr>
      <t xml:space="preserve">审核人：高强；部门：鸿运承物业管理中心人力资源部；职务：中级管理</t>
    </r>
  </si>
  <si>
    <r>
      <rPr>
        <sz val="10"/>
        <rFont val="Arial"/>
        <family val="2"/>
      </rPr>
      <t xml:space="preserve">2026</t>
    </r>
    <r>
      <rPr>
        <sz val="10"/>
        <rFont val="宋体"/>
        <family val="0"/>
        <charset val="134"/>
      </rPr>
      <t xml:space="preserve">年</t>
    </r>
    <r>
      <rPr>
        <sz val="10"/>
        <rFont val="Arial"/>
        <family val="2"/>
      </rPr>
      <t xml:space="preserve">2</t>
    </r>
    <r>
      <rPr>
        <sz val="10"/>
        <rFont val="宋体"/>
        <family val="0"/>
        <charset val="134"/>
      </rPr>
      <t xml:space="preserve">月</t>
    </r>
    <r>
      <rPr>
        <sz val="10"/>
        <rFont val="Arial"/>
        <family val="2"/>
      </rPr>
      <t xml:space="preserve">14</t>
    </r>
    <r>
      <rPr>
        <sz val="10"/>
        <rFont val="宋体"/>
        <family val="0"/>
        <charset val="134"/>
      </rPr>
      <t xml:space="preserve">日下午</t>
    </r>
    <r>
      <rPr>
        <sz val="10"/>
        <rFont val="Arial"/>
        <family val="2"/>
      </rPr>
      <t xml:space="preserve">13</t>
    </r>
    <r>
      <rPr>
        <sz val="10"/>
        <rFont val="宋体"/>
        <family val="0"/>
        <charset val="134"/>
      </rPr>
      <t xml:space="preserve">点</t>
    </r>
    <r>
      <rPr>
        <sz val="10"/>
        <rFont val="Arial"/>
        <family val="2"/>
      </rPr>
      <t xml:space="preserve">33</t>
    </r>
    <r>
      <rPr>
        <sz val="10"/>
        <rFont val="宋体"/>
        <family val="0"/>
        <charset val="134"/>
      </rPr>
      <t xml:space="preserve">分回复来电人，告知职工于去年退休，退休人员无法核定年度绩效考核等次，故不发放工人年度绩效工资评定档次部分。职工对考核政策理解有偏差，已为职工详细解答了退休职工兑现标准，已得到职工的理解。</t>
    </r>
    <r>
      <rPr>
        <sz val="10"/>
        <rFont val="Arial"/>
        <family val="2"/>
      </rPr>
      <t xml:space="preserve">
</t>
    </r>
    <r>
      <rPr>
        <sz val="10"/>
        <rFont val="宋体"/>
        <family val="0"/>
        <charset val="134"/>
      </rPr>
      <t xml:space="preserve">我单位欢迎市民随时对我们工作进行监督，感谢市民提出宝贵意见，谢谢市民的支持与谅解。</t>
    </r>
  </si>
  <si>
    <r>
      <rPr>
        <sz val="10"/>
        <rFont val="宋体"/>
        <family val="0"/>
        <charset val="134"/>
      </rPr>
      <t xml:space="preserve">经核实，与来电人所述情况存在出入。职工邱晓杰去年</t>
    </r>
    <r>
      <rPr>
        <sz val="10"/>
        <rFont val="Arial"/>
        <family val="2"/>
      </rPr>
      <t xml:space="preserve">8</t>
    </r>
    <r>
      <rPr>
        <sz val="10"/>
        <rFont val="宋体"/>
        <family val="0"/>
        <charset val="134"/>
      </rPr>
      <t xml:space="preserve">月退休，职工罗芳于</t>
    </r>
    <r>
      <rPr>
        <sz val="10"/>
        <rFont val="Arial"/>
        <family val="2"/>
      </rPr>
      <t xml:space="preserve">10</t>
    </r>
    <r>
      <rPr>
        <sz val="10"/>
        <rFont val="宋体"/>
        <family val="0"/>
        <charset val="134"/>
      </rPr>
      <t xml:space="preserve">月退休。退休人员无法核定年度绩效考核等次，故不发放工人年度绩效工资评定档次部分。</t>
    </r>
    <r>
      <rPr>
        <sz val="10"/>
        <rFont val="Arial"/>
        <family val="2"/>
      </rPr>
      <t xml:space="preserve">2026</t>
    </r>
    <r>
      <rPr>
        <sz val="10"/>
        <rFont val="宋体"/>
        <family val="0"/>
        <charset val="134"/>
      </rPr>
      <t xml:space="preserve">年</t>
    </r>
    <r>
      <rPr>
        <sz val="10"/>
        <rFont val="Arial"/>
        <family val="2"/>
      </rPr>
      <t xml:space="preserve">2</t>
    </r>
    <r>
      <rPr>
        <sz val="10"/>
        <rFont val="宋体"/>
        <family val="0"/>
        <charset val="134"/>
      </rPr>
      <t xml:space="preserve">月</t>
    </r>
    <r>
      <rPr>
        <sz val="10"/>
        <rFont val="Arial"/>
        <family val="2"/>
      </rPr>
      <t xml:space="preserve">14</t>
    </r>
    <r>
      <rPr>
        <sz val="10"/>
        <rFont val="宋体"/>
        <family val="0"/>
        <charset val="134"/>
      </rPr>
      <t xml:space="preserve">日下午</t>
    </r>
    <r>
      <rPr>
        <sz val="10"/>
        <rFont val="Arial"/>
        <family val="2"/>
      </rPr>
      <t xml:space="preserve">13</t>
    </r>
    <r>
      <rPr>
        <sz val="10"/>
        <rFont val="宋体"/>
        <family val="0"/>
        <charset val="134"/>
      </rPr>
      <t xml:space="preserve">点</t>
    </r>
    <r>
      <rPr>
        <sz val="10"/>
        <rFont val="Arial"/>
        <family val="2"/>
      </rPr>
      <t xml:space="preserve">33</t>
    </r>
    <r>
      <rPr>
        <sz val="10"/>
        <rFont val="宋体"/>
        <family val="0"/>
        <charset val="134"/>
      </rPr>
      <t xml:space="preserve">分回复来电人，告知职工于去年退休，退休人员无法核定年度绩效考核等次，故不发放工人年度绩效工资评定档次部分。职工对考核政策理解有偏差，已为职工详细解答了退休职工兑现标准，已得到职工的理解。</t>
    </r>
    <r>
      <rPr>
        <sz val="10"/>
        <rFont val="Arial"/>
        <family val="2"/>
      </rPr>
      <t xml:space="preserve">
</t>
    </r>
    <r>
      <rPr>
        <sz val="10"/>
        <rFont val="宋体"/>
        <family val="0"/>
        <charset val="134"/>
      </rPr>
      <t xml:space="preserve">我单位欢迎市民随时对我们工作进行监督，感谢市民提出宝贵意见，谢谢市民的支持与谅解。</t>
    </r>
  </si>
  <si>
    <t xml:space="preserve">2026-02-14 11:17:54</t>
  </si>
  <si>
    <r>
      <rPr>
        <sz val="10"/>
        <rFont val="宋体"/>
        <family val="0"/>
        <charset val="134"/>
      </rPr>
      <t xml:space="preserve">网络</t>
    </r>
    <r>
      <rPr>
        <sz val="10"/>
        <rFont val="Arial"/>
        <family val="2"/>
      </rPr>
      <t xml:space="preserve">-260214-027062-3</t>
    </r>
  </si>
  <si>
    <t xml:space="preserve">2026-02-14 13:30:48</t>
  </si>
  <si>
    <t xml:space="preserve">2026-02-14 13:43:19</t>
  </si>
  <si>
    <t xml:space="preserve">2026-02-14 13:52:27</t>
  </si>
  <si>
    <r>
      <rPr>
        <sz val="10"/>
        <rFont val="宋体"/>
        <family val="0"/>
        <charset val="134"/>
      </rPr>
      <t xml:space="preserve">工单来源：微信服务号，此工单内容为网民留言时填写的标题及原文。 </t>
    </r>
    <r>
      <rPr>
        <sz val="10"/>
        <rFont val="Arial"/>
        <family val="2"/>
      </rPr>
      <t xml:space="preserve">============================= </t>
    </r>
    <r>
      <rPr>
        <sz val="10"/>
        <rFont val="宋体"/>
        <family val="0"/>
        <charset val="134"/>
      </rPr>
      <t xml:space="preserve">留言标题：公交留言原文：</t>
    </r>
    <r>
      <rPr>
        <sz val="10"/>
        <rFont val="Arial"/>
        <family val="2"/>
      </rPr>
      <t xml:space="preserve">982</t>
    </r>
    <r>
      <rPr>
        <sz val="10"/>
        <rFont val="宋体"/>
        <family val="0"/>
        <charset val="134"/>
      </rPr>
      <t xml:space="preserve">路</t>
    </r>
    <r>
      <rPr>
        <sz val="10"/>
        <rFont val="Arial"/>
        <family val="2"/>
      </rPr>
      <t xml:space="preserve">8131673</t>
    </r>
    <r>
      <rPr>
        <sz val="10"/>
        <rFont val="宋体"/>
        <family val="0"/>
        <charset val="134"/>
      </rPr>
      <t xml:space="preserve">号车后面四五排座椅坐垫上均有脏东西和污渍，右侧倒数第三排污渍最明显，另外此车为手动换刷卡机变站 希望可以修改为自动 以免多扣票款市民填写的详细地址为：区、街道：丰台区青塔街道详细地址：青塔</t>
    </r>
    <r>
      <rPr>
        <sz val="10"/>
        <rFont val="Arial"/>
        <family val="2"/>
      </rPr>
      <t xml:space="preserve">-</t>
    </r>
    <r>
      <rPr>
        <sz val="10"/>
        <rFont val="宋体"/>
        <family val="0"/>
        <charset val="134"/>
      </rPr>
      <t xml:space="preserve">公交站  客八安服科信物业</t>
    </r>
  </si>
  <si>
    <r>
      <rPr>
        <sz val="10"/>
        <rFont val="宋体"/>
        <family val="0"/>
        <charset val="134"/>
      </rPr>
      <t xml:space="preserve">我分中心已于</t>
    </r>
    <r>
      <rPr>
        <sz val="10"/>
        <rFont val="Arial"/>
        <family val="2"/>
      </rPr>
      <t xml:space="preserve">2026</t>
    </r>
    <r>
      <rPr>
        <sz val="10"/>
        <rFont val="宋体"/>
        <family val="0"/>
        <charset val="134"/>
      </rPr>
      <t xml:space="preserve">年</t>
    </r>
    <r>
      <rPr>
        <sz val="10"/>
        <rFont val="Arial"/>
        <family val="2"/>
      </rPr>
      <t xml:space="preserve">2</t>
    </r>
    <r>
      <rPr>
        <sz val="10"/>
        <rFont val="宋体"/>
        <family val="0"/>
        <charset val="134"/>
      </rPr>
      <t xml:space="preserve">月</t>
    </r>
    <r>
      <rPr>
        <sz val="10"/>
        <rFont val="Arial"/>
        <family val="2"/>
      </rPr>
      <t xml:space="preserve">14</t>
    </r>
    <r>
      <rPr>
        <sz val="10"/>
        <rFont val="宋体"/>
        <family val="0"/>
        <charset val="134"/>
      </rPr>
      <t xml:space="preserve">日下午</t>
    </r>
    <r>
      <rPr>
        <sz val="10"/>
        <rFont val="Arial"/>
        <family val="2"/>
      </rPr>
      <t xml:space="preserve">14</t>
    </r>
    <r>
      <rPr>
        <sz val="10"/>
        <rFont val="宋体"/>
        <family val="0"/>
        <charset val="134"/>
      </rPr>
      <t xml:space="preserve">点</t>
    </r>
    <r>
      <rPr>
        <sz val="10"/>
        <rFont val="Arial"/>
        <family val="2"/>
      </rPr>
      <t xml:space="preserve">52</t>
    </r>
    <r>
      <rPr>
        <sz val="10"/>
        <rFont val="宋体"/>
        <family val="0"/>
        <charset val="134"/>
      </rPr>
      <t xml:space="preserve">分对您进行电话回复。办理人：于德海；部门：鸿运承物业管理中心西苑分中心；职务；物管副主任。审核人：郑楠；部门：鸿运承物业管理中心物管行政部；职务：物管员。</t>
    </r>
  </si>
  <si>
    <r>
      <rPr>
        <sz val="10"/>
        <rFont val="宋体"/>
        <family val="0"/>
        <charset val="134"/>
      </rPr>
      <t xml:space="preserve">刘先生您好，</t>
    </r>
    <r>
      <rPr>
        <sz val="10"/>
        <rFont val="Arial"/>
        <family val="2"/>
      </rPr>
      <t xml:space="preserve">982</t>
    </r>
    <r>
      <rPr>
        <sz val="10"/>
        <rFont val="宋体"/>
        <family val="0"/>
        <charset val="134"/>
      </rPr>
      <t xml:space="preserve">路公交车我们在西北旺场站进行洗车服务工作，您所述</t>
    </r>
    <r>
      <rPr>
        <sz val="10"/>
        <rFont val="Arial"/>
        <family val="2"/>
      </rPr>
      <t xml:space="preserve">8131673</t>
    </r>
    <r>
      <rPr>
        <sz val="10"/>
        <rFont val="宋体"/>
        <family val="0"/>
        <charset val="134"/>
      </rPr>
      <t xml:space="preserve">号车，车辆运营中车后面四五排座椅坐垫上均有脏东西和污渍，右侧倒数第三排污渍最明显的问题，我们非常重视您的反馈，您提供的问题照片我们已收到，由于我们的工作没有做好，</t>
    </r>
    <r>
      <rPr>
        <sz val="10"/>
        <rFont val="Arial"/>
        <family val="2"/>
      </rPr>
      <t xml:space="preserve">982</t>
    </r>
    <r>
      <rPr>
        <sz val="10"/>
        <rFont val="宋体"/>
        <family val="0"/>
        <charset val="134"/>
      </rPr>
      <t xml:space="preserve">路给您带来不好的乘车体验，实在是抱歉，刘先生。该车辆回到西北旺场站后，在日常工作时段内，我们的保洁员已对车内的座套进行了更换，您反馈的问题我们已整改完毕。同时我们要求保洁员对</t>
    </r>
    <r>
      <rPr>
        <sz val="10"/>
        <rFont val="Arial"/>
        <family val="2"/>
      </rPr>
      <t xml:space="preserve">982</t>
    </r>
    <r>
      <rPr>
        <sz val="10"/>
        <rFont val="宋体"/>
        <family val="0"/>
        <charset val="134"/>
      </rPr>
      <t xml:space="preserve">路所有运营车辆的卫生再次进行细化清理。我们对于运营车辆车内座套卫生的清洁工作是一直在做的，也从未停止，已经形成了长效的清洁机制，但有时候卫生清洁工作我们做的还有不尽人意之处，您多多谅解。</t>
    </r>
  </si>
  <si>
    <r>
      <rPr>
        <sz val="10"/>
        <rFont val="宋体"/>
        <family val="0"/>
        <charset val="134"/>
      </rPr>
      <t xml:space="preserve">我们分中心及场站班组长再次与</t>
    </r>
    <r>
      <rPr>
        <sz val="10"/>
        <rFont val="Arial"/>
        <family val="2"/>
      </rPr>
      <t xml:space="preserve">982</t>
    </r>
    <r>
      <rPr>
        <sz val="10"/>
        <rFont val="宋体"/>
        <family val="0"/>
        <charset val="134"/>
      </rPr>
      <t xml:space="preserve">路的保洁人员进行了沟通，日常工作中我们要把清洁质量做的更加细致，同时加强保洁员清洁技能的培训，熟练掌握清洁方法，确保给您带来一个干净、整洁的出行环境。</t>
    </r>
  </si>
  <si>
    <t xml:space="preserve">2026-02-14 10:10:52</t>
  </si>
  <si>
    <r>
      <rPr>
        <sz val="10"/>
        <rFont val="宋体"/>
        <family val="0"/>
        <charset val="134"/>
      </rPr>
      <t xml:space="preserve">热线</t>
    </r>
    <r>
      <rPr>
        <sz val="10"/>
        <rFont val="Arial"/>
        <family val="2"/>
      </rPr>
      <t xml:space="preserve">-260214-013035</t>
    </r>
    <r>
      <rPr>
        <sz val="10"/>
        <rFont val="宋体"/>
        <family val="0"/>
        <charset val="134"/>
      </rPr>
      <t xml:space="preserve">（</t>
    </r>
    <r>
      <rPr>
        <sz val="10"/>
        <rFont val="Arial"/>
        <family val="2"/>
      </rPr>
      <t xml:space="preserve">1</t>
    </r>
    <r>
      <rPr>
        <sz val="10"/>
        <rFont val="宋体"/>
        <family val="0"/>
        <charset val="134"/>
      </rPr>
      <t xml:space="preserve">个附件）</t>
    </r>
  </si>
  <si>
    <t xml:space="preserve">2026-02-14 15:27:47</t>
  </si>
  <si>
    <t xml:space="preserve">2026-02-14 15:30:38</t>
  </si>
  <si>
    <t xml:space="preserve">2026-02-14 15:39:09</t>
  </si>
  <si>
    <r>
      <rPr>
        <sz val="10"/>
        <rFont val="宋体"/>
        <family val="0"/>
        <charset val="134"/>
      </rPr>
      <t xml:space="preserve">手机</t>
    </r>
    <r>
      <rPr>
        <sz val="10"/>
        <rFont val="Arial"/>
        <family val="2"/>
      </rPr>
      <t xml:space="preserve">,15810838354;</t>
    </r>
  </si>
  <si>
    <r>
      <rPr>
        <sz val="10"/>
        <rFont val="宋体"/>
        <family val="0"/>
        <charset val="134"/>
      </rPr>
      <t xml:space="preserve">市民反映，自己在昌平区阳坊镇土楼站</t>
    </r>
    <r>
      <rPr>
        <sz val="10"/>
        <rFont val="Arial"/>
        <family val="2"/>
      </rPr>
      <t xml:space="preserve">655</t>
    </r>
    <r>
      <rPr>
        <sz val="10"/>
        <rFont val="宋体"/>
        <family val="0"/>
        <charset val="134"/>
      </rPr>
      <t xml:space="preserve">公交站首发站总站，因为内急，想要上厕所，但是被告知不让上，要求可以让这个厕所进行使用，来电反映公交站厕所不让使用问题。</t>
    </r>
  </si>
  <si>
    <r>
      <rPr>
        <sz val="10"/>
        <rFont val="宋体"/>
        <family val="0"/>
        <charset val="134"/>
      </rPr>
      <t xml:space="preserve">接到投诉后，我分中心由安保副主任刘尚勇进行核实，情况不属实。 </t>
    </r>
    <r>
      <rPr>
        <sz val="10"/>
        <rFont val="Arial"/>
        <family val="2"/>
      </rPr>
      <t xml:space="preserve">2</t>
    </r>
    <r>
      <rPr>
        <sz val="10"/>
        <rFont val="宋体"/>
        <family val="0"/>
        <charset val="134"/>
      </rPr>
      <t xml:space="preserve">月</t>
    </r>
    <r>
      <rPr>
        <sz val="10"/>
        <rFont val="Arial"/>
        <family val="2"/>
      </rPr>
      <t xml:space="preserve">14</t>
    </r>
    <r>
      <rPr>
        <sz val="10"/>
        <rFont val="宋体"/>
        <family val="0"/>
        <charset val="134"/>
      </rPr>
      <t xml:space="preserve">日</t>
    </r>
    <r>
      <rPr>
        <sz val="10"/>
        <rFont val="Arial"/>
        <family val="2"/>
      </rPr>
      <t xml:space="preserve">15:27</t>
    </r>
    <r>
      <rPr>
        <sz val="10"/>
        <rFont val="宋体"/>
        <family val="0"/>
        <charset val="134"/>
      </rPr>
      <t xml:space="preserve">分来电，王先生反应自己在昌平区阳坊镇土楼站</t>
    </r>
    <r>
      <rPr>
        <sz val="10"/>
        <rFont val="Arial"/>
        <family val="2"/>
      </rPr>
      <t xml:space="preserve">655</t>
    </r>
    <r>
      <rPr>
        <sz val="10"/>
        <rFont val="宋体"/>
        <family val="0"/>
        <charset val="134"/>
      </rPr>
      <t xml:space="preserve">公交站首发站总站，因为内急，想要上厕所，但是被告知不让上，要求可以让这个厕所进行使用。接到市民反映后，我单位及时与土楼场站负责人进行核实。情况如下：该市民内急需要进入场站上厕所，警卫进行了拦截，告知不能进入场站，后经过解释沟通，该市民如愿上了厕所，警卫的行为属于履行正常安保职责。</t>
    </r>
  </si>
  <si>
    <t xml:space="preserve">对王先生进行回访，阐述了场站安全管理规定，同时表示场站将为有需求的市民提供便利，更好的为市民服务</t>
  </si>
  <si>
    <t xml:space="preserve">教育职工，提升服务意识，端正服务态度，做到换位思考，努力为乘客和市民提供便利。</t>
  </si>
  <si>
    <t xml:space="preserve">2026-02-14 10:16:31</t>
  </si>
  <si>
    <r>
      <rPr>
        <sz val="10"/>
        <rFont val="宋体"/>
        <family val="0"/>
        <charset val="134"/>
      </rPr>
      <t xml:space="preserve">热线</t>
    </r>
    <r>
      <rPr>
        <sz val="10"/>
        <rFont val="宋体"/>
        <family val="0"/>
      </rPr>
      <t xml:space="preserve">-260213-066501</t>
    </r>
    <r>
      <rPr>
        <sz val="10"/>
        <rFont val="宋体"/>
        <family val="0"/>
        <charset val="134"/>
      </rPr>
      <t xml:space="preserve">（</t>
    </r>
    <r>
      <rPr>
        <sz val="10"/>
        <rFont val="宋体"/>
        <family val="0"/>
      </rPr>
      <t xml:space="preserve">1</t>
    </r>
    <r>
      <rPr>
        <sz val="10"/>
        <rFont val="宋体"/>
        <family val="0"/>
        <charset val="134"/>
      </rPr>
      <t xml:space="preserve">个附件）</t>
    </r>
  </si>
  <si>
    <t xml:space="preserve">2026-02-14 19:25:57</t>
  </si>
  <si>
    <t xml:space="preserve">2026-02-14 19:36:24</t>
  </si>
  <si>
    <t xml:space="preserve">2026-02-14 20:03:16</t>
  </si>
  <si>
    <r>
      <rPr>
        <sz val="10"/>
        <rFont val="宋体"/>
        <family val="0"/>
        <charset val="134"/>
      </rPr>
      <t xml:space="preserve">手机</t>
    </r>
    <r>
      <rPr>
        <sz val="10"/>
        <rFont val="Arial"/>
        <family val="2"/>
      </rPr>
      <t xml:space="preserve">,13717714997;</t>
    </r>
  </si>
  <si>
    <r>
      <rPr>
        <sz val="10"/>
        <rFont val="宋体"/>
        <family val="0"/>
        <charset val="134"/>
      </rPr>
      <t xml:space="preserve">市民反映，自己是海淀区公交场站的职工，公交场站的物业拦着自己不让自己进入厂子，还骂自己，导致自己身体不适，希望物业的上级部门到现场处理，来电反映处理物业服务态度差问题。工单流转：海淀区退回，来件人您好，您反映的问题，曙光街道进行了调查，并答复如下：于</t>
    </r>
    <r>
      <rPr>
        <sz val="10"/>
        <rFont val="Arial"/>
        <family val="2"/>
      </rPr>
      <t xml:space="preserve">2026-02-13 23:59:52</t>
    </r>
    <r>
      <rPr>
        <sz val="10"/>
        <rFont val="宋体"/>
        <family val="0"/>
        <charset val="134"/>
      </rPr>
      <t xml:space="preserve">，曙光街道接到市中心热线</t>
    </r>
    <r>
      <rPr>
        <sz val="10"/>
        <rFont val="Arial"/>
        <family val="2"/>
      </rPr>
      <t xml:space="preserve">-260213-066501</t>
    </r>
    <r>
      <rPr>
        <sz val="10"/>
        <rFont val="宋体"/>
        <family val="0"/>
        <charset val="134"/>
      </rPr>
      <t xml:space="preserve">号工单，反映人所反映处理物业服务态度差问题，经核实，市民为公交场站工作人员，</t>
    </r>
    <r>
      <rPr>
        <sz val="10"/>
        <rFont val="Arial"/>
        <family val="2"/>
      </rPr>
      <t xml:space="preserve">13</t>
    </r>
    <r>
      <rPr>
        <sz val="10"/>
        <rFont val="宋体"/>
        <family val="0"/>
        <charset val="134"/>
      </rPr>
      <t xml:space="preserve">日凌晨进公交场站给公交车充电，被保安阻止进入，并表示该保安工作时间身上酒味很大，遂拨打</t>
    </r>
    <r>
      <rPr>
        <sz val="10"/>
        <rFont val="Arial"/>
        <family val="2"/>
      </rPr>
      <t xml:space="preserve">12345</t>
    </r>
    <r>
      <rPr>
        <sz val="10"/>
        <rFont val="宋体"/>
        <family val="0"/>
        <charset val="134"/>
      </rPr>
      <t xml:space="preserve">进行投诉要求保安公司领导现场解决问题，该点位是由北京祥龙公交客运有限公司（金庄路）进行管理。经确认此工单已超出曙光街道受理范围，该情况与诉求人进行电话沟通并告知以上情况，同时建议其向北京公共交通控股（集团）有限公司（北京祥龙公交客运有限公司（金庄路））进行反馈，市民认可。此工单应由北京公共交通控股（集团）有限公司（北京祥龙公交客运有限公司（金庄路））处理，请市中心转派。附件</t>
    </r>
    <r>
      <rPr>
        <sz val="10"/>
        <rFont val="Arial"/>
        <family val="2"/>
      </rPr>
      <t xml:space="preserve">1</t>
    </r>
    <r>
      <rPr>
        <sz val="10"/>
        <rFont val="宋体"/>
        <family val="0"/>
        <charset val="134"/>
      </rPr>
      <t xml:space="preserve">：与反映人联系核实录音；附件</t>
    </r>
    <r>
      <rPr>
        <sz val="10"/>
        <rFont val="Arial"/>
        <family val="2"/>
      </rPr>
      <t xml:space="preserve">2</t>
    </r>
    <r>
      <rPr>
        <sz val="10"/>
        <rFont val="宋体"/>
        <family val="0"/>
        <charset val="134"/>
      </rPr>
      <t xml:space="preserve">：反映点位地址地图标注；附件</t>
    </r>
    <r>
      <rPr>
        <sz val="10"/>
        <rFont val="Arial"/>
        <family val="2"/>
      </rPr>
      <t xml:space="preserve">3</t>
    </r>
    <r>
      <rPr>
        <sz val="10"/>
        <rFont val="宋体"/>
        <family val="0"/>
        <charset val="134"/>
      </rPr>
      <t xml:space="preserve">：反映点位卫星图标注，非小区为公交场站；附件</t>
    </r>
    <r>
      <rPr>
        <sz val="10"/>
        <rFont val="Arial"/>
        <family val="2"/>
      </rPr>
      <t xml:space="preserve">4</t>
    </r>
    <r>
      <rPr>
        <sz val="10"/>
        <rFont val="宋体"/>
        <family val="0"/>
        <charset val="134"/>
      </rPr>
      <t xml:space="preserve">：北京祥龙公交客运有限公司股权穿透图</t>
    </r>
  </si>
  <si>
    <t xml:space="preserve">2026-02-16</t>
  </si>
  <si>
    <r>
      <rPr>
        <sz val="10"/>
        <rFont val="宋体"/>
        <family val="0"/>
        <charset val="134"/>
      </rPr>
      <t xml:space="preserve">经核实，与来电人所述情况存在出入。我单位阜成门分中心于</t>
    </r>
    <r>
      <rPr>
        <sz val="10"/>
        <rFont val="Arial"/>
        <family val="2"/>
      </rPr>
      <t xml:space="preserve">2026</t>
    </r>
    <r>
      <rPr>
        <sz val="10"/>
        <rFont val="宋体"/>
        <family val="0"/>
        <charset val="134"/>
      </rPr>
      <t xml:space="preserve">年</t>
    </r>
    <r>
      <rPr>
        <sz val="10"/>
        <rFont val="Arial"/>
        <family val="2"/>
      </rPr>
      <t xml:space="preserve">2</t>
    </r>
    <r>
      <rPr>
        <sz val="10"/>
        <rFont val="宋体"/>
        <family val="0"/>
        <charset val="134"/>
      </rPr>
      <t xml:space="preserve">月</t>
    </r>
    <r>
      <rPr>
        <sz val="10"/>
        <rFont val="Arial"/>
        <family val="2"/>
      </rPr>
      <t xml:space="preserve">14</t>
    </r>
    <r>
      <rPr>
        <sz val="10"/>
        <rFont val="宋体"/>
        <family val="0"/>
        <charset val="134"/>
      </rPr>
      <t xml:space="preserve">日与该场站核实此情况，经场站班长对当班门岗警卫人员了解当时情况，当天警卫人员执行门岗工作要求，即“进场人员执行拦、问、查、记”。由于来电人当时戴着头盔进入场站，当班警卫人员看不清来人是否是本场站职工，所以按要求对其进行登记。</t>
    </r>
  </si>
  <si>
    <r>
      <rPr>
        <sz val="10"/>
        <rFont val="宋体"/>
        <family val="0"/>
        <charset val="134"/>
      </rPr>
      <t xml:space="preserve">我单位阜成门分中心于</t>
    </r>
    <r>
      <rPr>
        <sz val="10"/>
        <rFont val="Arial"/>
        <family val="2"/>
      </rPr>
      <t xml:space="preserve">2026</t>
    </r>
    <r>
      <rPr>
        <sz val="10"/>
        <rFont val="宋体"/>
        <family val="0"/>
        <charset val="134"/>
      </rPr>
      <t xml:space="preserve">年</t>
    </r>
    <r>
      <rPr>
        <sz val="10"/>
        <rFont val="Arial"/>
        <family val="2"/>
      </rPr>
      <t xml:space="preserve">2</t>
    </r>
    <r>
      <rPr>
        <sz val="10"/>
        <rFont val="宋体"/>
        <family val="0"/>
        <charset val="134"/>
      </rPr>
      <t xml:space="preserve">月</t>
    </r>
    <r>
      <rPr>
        <sz val="10"/>
        <rFont val="Arial"/>
        <family val="2"/>
      </rPr>
      <t xml:space="preserve">14</t>
    </r>
    <r>
      <rPr>
        <sz val="10"/>
        <rFont val="宋体"/>
        <family val="0"/>
        <charset val="134"/>
      </rPr>
      <t xml:space="preserve">日、</t>
    </r>
    <r>
      <rPr>
        <sz val="10"/>
        <rFont val="Arial"/>
        <family val="2"/>
      </rPr>
      <t xml:space="preserve">2</t>
    </r>
    <r>
      <rPr>
        <sz val="10"/>
        <rFont val="宋体"/>
        <family val="0"/>
        <charset val="134"/>
      </rPr>
      <t xml:space="preserve">月</t>
    </r>
    <r>
      <rPr>
        <sz val="10"/>
        <rFont val="Arial"/>
        <family val="2"/>
      </rPr>
      <t xml:space="preserve">16</t>
    </r>
    <r>
      <rPr>
        <sz val="10"/>
        <rFont val="宋体"/>
        <family val="0"/>
        <charset val="134"/>
      </rPr>
      <t xml:space="preserve">日给来电人人进行回访。说明情况原因，并反馈来电人，</t>
    </r>
  </si>
  <si>
    <t xml:space="preserve">我单位阜成门分中心安保专业人员赶往该场站，就此事教育全体警卫人员，工作中严格执行相关管理规定，注意服务中使用礼貌用语，并再次强调规范值守。</t>
  </si>
  <si>
    <t xml:space="preserve">我单位就此诉求对该站警卫人员进行了现场教育，要求工作中注意使用礼貌用语，为相关单位的广大职工提供热情服务。在今后的工作中避免出现此类情况。</t>
  </si>
  <si>
    <r>
      <rPr>
        <sz val="10"/>
        <rFont val="宋体"/>
        <family val="0"/>
        <charset val="134"/>
      </rPr>
      <t xml:space="preserve">经核实，与来电人所述情况存在出入。我单位阜成门分中心于</t>
    </r>
    <r>
      <rPr>
        <sz val="10"/>
        <rFont val="Arial"/>
        <family val="2"/>
      </rPr>
      <t xml:space="preserve">2026</t>
    </r>
    <r>
      <rPr>
        <sz val="10"/>
        <rFont val="宋体"/>
        <family val="0"/>
        <charset val="134"/>
      </rPr>
      <t xml:space="preserve">年</t>
    </r>
    <r>
      <rPr>
        <sz val="10"/>
        <rFont val="Arial"/>
        <family val="2"/>
      </rPr>
      <t xml:space="preserve">2</t>
    </r>
    <r>
      <rPr>
        <sz val="10"/>
        <rFont val="宋体"/>
        <family val="0"/>
        <charset val="134"/>
      </rPr>
      <t xml:space="preserve">月</t>
    </r>
    <r>
      <rPr>
        <sz val="10"/>
        <rFont val="Arial"/>
        <family val="2"/>
      </rPr>
      <t xml:space="preserve">14</t>
    </r>
    <r>
      <rPr>
        <sz val="10"/>
        <rFont val="宋体"/>
        <family val="0"/>
        <charset val="134"/>
      </rPr>
      <t xml:space="preserve">日与该场站核实此情况，经场站班长对当班门岗警卫人员了解当时情况，当天警卫人员执行门岗工作要求，即“进场人员执行拦、问、查、记”。由于来电人当时戴着头盔进入场站，当班警卫人员看不清来人是否是本场站职工，所以按要求对其进行登记。我单位阜成门分中心安保专业人员赶往该场站，就此事教育全体警卫人员，工作中严格执行相关管理规定，注意服务中使用礼貌用语，并再次强调规范值守。我单位阜成门分中心于</t>
    </r>
    <r>
      <rPr>
        <sz val="10"/>
        <rFont val="Arial"/>
        <family val="2"/>
      </rPr>
      <t xml:space="preserve">2026</t>
    </r>
    <r>
      <rPr>
        <sz val="10"/>
        <rFont val="宋体"/>
        <family val="0"/>
        <charset val="134"/>
      </rPr>
      <t xml:space="preserve">年</t>
    </r>
    <r>
      <rPr>
        <sz val="10"/>
        <rFont val="Arial"/>
        <family val="2"/>
      </rPr>
      <t xml:space="preserve">2</t>
    </r>
    <r>
      <rPr>
        <sz val="10"/>
        <rFont val="宋体"/>
        <family val="0"/>
        <charset val="134"/>
      </rPr>
      <t xml:space="preserve">月</t>
    </r>
    <r>
      <rPr>
        <sz val="10"/>
        <rFont val="Arial"/>
        <family val="2"/>
      </rPr>
      <t xml:space="preserve">14</t>
    </r>
    <r>
      <rPr>
        <sz val="10"/>
        <rFont val="宋体"/>
        <family val="0"/>
        <charset val="134"/>
      </rPr>
      <t xml:space="preserve">日、</t>
    </r>
    <r>
      <rPr>
        <sz val="10"/>
        <rFont val="Arial"/>
        <family val="2"/>
      </rPr>
      <t xml:space="preserve">2</t>
    </r>
    <r>
      <rPr>
        <sz val="10"/>
        <rFont val="宋体"/>
        <family val="0"/>
        <charset val="134"/>
      </rPr>
      <t xml:space="preserve">月</t>
    </r>
    <r>
      <rPr>
        <sz val="10"/>
        <rFont val="Arial"/>
        <family val="2"/>
      </rPr>
      <t xml:space="preserve">16</t>
    </r>
    <r>
      <rPr>
        <sz val="10"/>
        <rFont val="宋体"/>
        <family val="0"/>
        <charset val="134"/>
      </rPr>
      <t xml:space="preserve">日给来电人人进行回访。说明情况原因，并反馈来电人，我单位就此诉求对该站警卫人员进行了现场教育，要求工作中注意使用礼貌用语，为相关单位的广大职工提供热情服务。在今后的工作中避免出现此类情况。办理人</t>
    </r>
    <r>
      <rPr>
        <sz val="10"/>
        <rFont val="Arial"/>
        <family val="2"/>
      </rPr>
      <t xml:space="preserve">:</t>
    </r>
    <r>
      <rPr>
        <sz val="10"/>
        <rFont val="宋体"/>
        <family val="0"/>
        <charset val="134"/>
      </rPr>
      <t xml:space="preserve">苏承骙。</t>
    </r>
  </si>
  <si>
    <t xml:space="preserve">2026-02-13 23:57:12</t>
  </si>
  <si>
    <t xml:space="preserve">物业人员服务态度恶劣</t>
  </si>
  <si>
    <r>
      <rPr>
        <sz val="11"/>
        <color rgb="FF000000"/>
        <rFont val="宋体"/>
        <family val="0"/>
        <charset val="134"/>
      </rPr>
      <t xml:space="preserve">多渠道同人同诉：热线</t>
    </r>
    <r>
      <rPr>
        <sz val="11"/>
        <color rgb="FF000000"/>
        <rFont val="宋体"/>
        <family val="0"/>
      </rPr>
      <t xml:space="preserve">-260213-066501</t>
    </r>
    <r>
      <rPr>
        <sz val="11"/>
        <color rgb="FF000000"/>
        <rFont val="宋体"/>
        <family val="0"/>
        <charset val="134"/>
      </rPr>
      <t xml:space="preserve">、</t>
    </r>
    <r>
      <rPr>
        <sz val="11"/>
        <color rgb="FF000000"/>
        <rFont val="宋体"/>
        <family val="0"/>
      </rPr>
      <t xml:space="preserve">GJ-PHONE-20260214-0001</t>
    </r>
  </si>
  <si>
    <r>
      <rPr>
        <sz val="11"/>
        <color rgb="FF000000"/>
        <rFont val="宋体"/>
        <family val="0"/>
        <charset val="134"/>
      </rPr>
      <t xml:space="preserve">先</t>
    </r>
    <r>
      <rPr>
        <sz val="11"/>
        <color rgb="FF000000"/>
        <rFont val="宋体"/>
        <family val="0"/>
      </rPr>
      <t xml:space="preserve">12345</t>
    </r>
    <r>
      <rPr>
        <sz val="11"/>
        <color rgb="FF000000"/>
        <rFont val="宋体"/>
        <family val="0"/>
        <charset val="134"/>
      </rPr>
      <t xml:space="preserve">后</t>
    </r>
    <r>
      <rPr>
        <sz val="11"/>
        <color rgb="FF000000"/>
        <rFont val="宋体"/>
        <family val="0"/>
      </rPr>
      <t xml:space="preserve">96166</t>
    </r>
  </si>
  <si>
    <r>
      <rPr>
        <sz val="10"/>
        <rFont val="宋体"/>
        <family val="0"/>
        <charset val="134"/>
      </rPr>
      <t xml:space="preserve">热线</t>
    </r>
    <r>
      <rPr>
        <sz val="10"/>
        <rFont val="Arial"/>
        <family val="2"/>
      </rPr>
      <t xml:space="preserve">-260214-053000-2</t>
    </r>
    <r>
      <rPr>
        <sz val="10"/>
        <rFont val="宋体"/>
        <family val="0"/>
        <charset val="134"/>
      </rPr>
      <t xml:space="preserve">（</t>
    </r>
    <r>
      <rPr>
        <sz val="10"/>
        <rFont val="Arial"/>
        <family val="2"/>
      </rPr>
      <t xml:space="preserve">1</t>
    </r>
    <r>
      <rPr>
        <sz val="10"/>
        <rFont val="宋体"/>
        <family val="0"/>
        <charset val="134"/>
      </rPr>
      <t xml:space="preserve">个附件）</t>
    </r>
  </si>
  <si>
    <t xml:space="preserve">2026-02-14 20:24:17</t>
  </si>
  <si>
    <t xml:space="preserve">2026-02-14 20:33:46</t>
  </si>
  <si>
    <t xml:space="preserve">2026-02-14 20:41:08</t>
  </si>
  <si>
    <t xml:space="preserve">果先生</t>
  </si>
  <si>
    <r>
      <rPr>
        <sz val="10"/>
        <rFont val="宋体"/>
        <family val="0"/>
        <charset val="134"/>
      </rPr>
      <t xml:space="preserve">手机</t>
    </r>
    <r>
      <rPr>
        <sz val="10"/>
        <rFont val="Arial"/>
        <family val="2"/>
      </rPr>
      <t xml:space="preserve">,15710007474;</t>
    </r>
  </si>
  <si>
    <r>
      <rPr>
        <sz val="10"/>
        <rFont val="宋体"/>
        <family val="0"/>
        <charset val="134"/>
      </rPr>
      <t xml:space="preserve">市民投诉，北京公交集团</t>
    </r>
    <r>
      <rPr>
        <sz val="10"/>
        <rFont val="Arial"/>
        <family val="2"/>
      </rPr>
      <t xml:space="preserve">404</t>
    </r>
    <r>
      <rPr>
        <sz val="10"/>
        <rFont val="宋体"/>
        <family val="0"/>
        <charset val="134"/>
      </rPr>
      <t xml:space="preserve">路公交车，是来广营到西桥东到东直门的，自己孩子在坐</t>
    </r>
    <r>
      <rPr>
        <sz val="10"/>
        <rFont val="Arial"/>
        <family val="2"/>
      </rPr>
      <t xml:space="preserve">404</t>
    </r>
    <r>
      <rPr>
        <sz val="10"/>
        <rFont val="宋体"/>
        <family val="0"/>
        <charset val="134"/>
      </rPr>
      <t xml:space="preserve">公交车时，座椅当中有不明的液体，将自己孩子刚买的衣服全都给染了，然后自己打公交集团的服务热线一直在推诿不解决，打了几次客服找各种理由，后来打电话有一个所谓的值班人员给自己说是值班人员不是专业人员，应该给你转专业人员给你回答，我们解决不了要找专业人员咨询给你们回答，对于公交集团的服务和态度表示不认可，要求解决自己的问题，来电投诉公交集团服务态度差要求解决坐公交车衣服被染的问题。客一鸿运城安服</t>
    </r>
  </si>
  <si>
    <r>
      <rPr>
        <sz val="10"/>
        <rFont val="宋体"/>
        <family val="0"/>
        <charset val="134"/>
      </rPr>
      <t xml:space="preserve">我分中心已于</t>
    </r>
    <r>
      <rPr>
        <sz val="10"/>
        <rFont val="Arial"/>
        <family val="2"/>
      </rPr>
      <t xml:space="preserve">2026</t>
    </r>
    <r>
      <rPr>
        <sz val="10"/>
        <rFont val="宋体"/>
        <family val="0"/>
        <charset val="134"/>
      </rPr>
      <t xml:space="preserve">年</t>
    </r>
    <r>
      <rPr>
        <sz val="10"/>
        <rFont val="Arial"/>
        <family val="2"/>
      </rPr>
      <t xml:space="preserve">2</t>
    </r>
    <r>
      <rPr>
        <sz val="10"/>
        <rFont val="宋体"/>
        <family val="0"/>
        <charset val="134"/>
      </rPr>
      <t xml:space="preserve">月</t>
    </r>
    <r>
      <rPr>
        <sz val="10"/>
        <rFont val="Arial"/>
        <family val="2"/>
      </rPr>
      <t xml:space="preserve">15</t>
    </r>
    <r>
      <rPr>
        <sz val="10"/>
        <rFont val="宋体"/>
        <family val="0"/>
        <charset val="134"/>
      </rPr>
      <t xml:space="preserve">日中午</t>
    </r>
    <r>
      <rPr>
        <sz val="10"/>
        <rFont val="Arial"/>
        <family val="2"/>
      </rPr>
      <t xml:space="preserve">12</t>
    </r>
    <r>
      <rPr>
        <sz val="10"/>
        <rFont val="宋体"/>
        <family val="0"/>
        <charset val="134"/>
      </rPr>
      <t xml:space="preserve">点</t>
    </r>
    <r>
      <rPr>
        <sz val="10"/>
        <rFont val="Arial"/>
        <family val="2"/>
      </rPr>
      <t xml:space="preserve">39</t>
    </r>
    <r>
      <rPr>
        <sz val="10"/>
        <rFont val="宋体"/>
        <family val="0"/>
        <charset val="134"/>
      </rPr>
      <t xml:space="preserve">分对您进行电话回复。办理人：左强；部门：鸿运承物业管理中心南湖分中心；职务；物管副主任。审核人：郑楠；部门：鸿运承物业管理中心物管行政部；职务：物管员。</t>
    </r>
  </si>
  <si>
    <r>
      <rPr>
        <sz val="10"/>
        <rFont val="宋体"/>
        <family val="0"/>
        <charset val="134"/>
      </rPr>
      <t xml:space="preserve">果先生您好，</t>
    </r>
    <r>
      <rPr>
        <sz val="10"/>
        <rFont val="Arial"/>
        <family val="2"/>
      </rPr>
      <t xml:space="preserve">404</t>
    </r>
    <r>
      <rPr>
        <sz val="10"/>
        <rFont val="宋体"/>
        <family val="0"/>
        <charset val="134"/>
      </rPr>
      <t xml:space="preserve">路车辆运营中车内座椅当中有不明的液体，衣服被染的问题，我们非常重视您的反馈（车队已对您进行了赔付），运营中多种因素会导致车辆内部卫生脏，我们确实对车辆内部卫生的清理不是很及时有效，您多多谅解。该线路车辆回到我们的清洁地点后，日常工作时段内，我们保洁员已对车辆内部的卫生进行了全面的清理，已清理完毕。我们对于车辆公共交通基础设施座椅的清洁工作是一直在进行有序的开展，也从未停止，已经形成了长效的清洁机制，但运营途中车内卫生的清洁工作我们做的还有不尽人意之处，您多包涵。今后我们将再次优化日常的清洁流程，加强清洁的频次，尽最大努力去改善车辆的清洁质量，避免类似问题的发生。</t>
    </r>
  </si>
  <si>
    <r>
      <rPr>
        <sz val="10"/>
        <rFont val="宋体"/>
        <family val="0"/>
        <charset val="134"/>
      </rPr>
      <t xml:space="preserve">我们分中心及场站班组长再次与</t>
    </r>
    <r>
      <rPr>
        <sz val="10"/>
        <rFont val="Arial"/>
        <family val="2"/>
      </rPr>
      <t xml:space="preserve">404</t>
    </r>
    <r>
      <rPr>
        <sz val="10"/>
        <rFont val="宋体"/>
        <family val="0"/>
        <charset val="134"/>
      </rPr>
      <t xml:space="preserve">路的保洁人员进行了沟通，日常工作中我们要把清洁质量做的更加细致，同时加强保洁员清洁技能的培训，熟练掌握清洁方法，确保给您带来一个干净、整洁的出行环境。</t>
    </r>
  </si>
  <si>
    <r>
      <rPr>
        <sz val="10"/>
        <rFont val="宋体"/>
        <family val="0"/>
        <charset val="134"/>
      </rPr>
      <t xml:space="preserve">您好，关于您反映问题的办理情况，鸿运承物业管理中心南湖分中心现对您回复如下：果先生您好，</t>
    </r>
    <r>
      <rPr>
        <sz val="10"/>
        <rFont val="Arial"/>
        <family val="2"/>
      </rPr>
      <t xml:space="preserve">404</t>
    </r>
    <r>
      <rPr>
        <sz val="10"/>
        <rFont val="宋体"/>
        <family val="0"/>
        <charset val="134"/>
      </rPr>
      <t xml:space="preserve">路车辆运营中车内座椅当中有不明的液体，衣服被染的问题，我们非常重视您的反馈（车队已对您进行了赔付），运营中多种因素会导致车辆内部卫生脏，我们确实对车辆内部卫生的清理不是很及时有效，您多多谅解。该线路车辆回到我们的清洁地点后，日常工作时段内，我们保洁员已对车辆内部的卫生进行了全面的清理，已清理完毕。我们对于车辆公共交通基础设施座椅的清洁工作是一直在进行有序的开展，也从未停止，已经形成了长效的清洁机制，但运营途中车内卫生的清洁工作我们做的还有不尽人意之处，您多包涵。今后我们将再次优化日常的清洁流程，加强清洁的频次，尽最大努力去改善车辆的清洁质量，避免类似问题的发生。我们定期会召开车辆保洁专题会议，开展车辆卫生专项检查，日常工作中我们加大巡检力度，强化制度建设，不断提高管理水平。我分中心已于</t>
    </r>
    <r>
      <rPr>
        <sz val="10"/>
        <rFont val="Arial"/>
        <family val="2"/>
      </rPr>
      <t xml:space="preserve">2026</t>
    </r>
    <r>
      <rPr>
        <sz val="10"/>
        <rFont val="宋体"/>
        <family val="0"/>
        <charset val="134"/>
      </rPr>
      <t xml:space="preserve">年</t>
    </r>
    <r>
      <rPr>
        <sz val="10"/>
        <rFont val="Arial"/>
        <family val="2"/>
      </rPr>
      <t xml:space="preserve">2</t>
    </r>
    <r>
      <rPr>
        <sz val="10"/>
        <rFont val="宋体"/>
        <family val="0"/>
        <charset val="134"/>
      </rPr>
      <t xml:space="preserve">月</t>
    </r>
    <r>
      <rPr>
        <sz val="10"/>
        <rFont val="Arial"/>
        <family val="2"/>
      </rPr>
      <t xml:space="preserve">15</t>
    </r>
    <r>
      <rPr>
        <sz val="10"/>
        <rFont val="宋体"/>
        <family val="0"/>
        <charset val="134"/>
      </rPr>
      <t xml:space="preserve">日中午</t>
    </r>
    <r>
      <rPr>
        <sz val="10"/>
        <rFont val="Arial"/>
        <family val="2"/>
      </rPr>
      <t xml:space="preserve">12</t>
    </r>
    <r>
      <rPr>
        <sz val="10"/>
        <rFont val="宋体"/>
        <family val="0"/>
        <charset val="134"/>
      </rPr>
      <t xml:space="preserve">点</t>
    </r>
    <r>
      <rPr>
        <sz val="10"/>
        <rFont val="Arial"/>
        <family val="2"/>
      </rPr>
      <t xml:space="preserve">39</t>
    </r>
    <r>
      <rPr>
        <sz val="10"/>
        <rFont val="宋体"/>
        <family val="0"/>
        <charset val="134"/>
      </rPr>
      <t xml:space="preserve">分对您进行电话回复。我们分中心及场站班组长再次与</t>
    </r>
    <r>
      <rPr>
        <sz val="10"/>
        <rFont val="Arial"/>
        <family val="2"/>
      </rPr>
      <t xml:space="preserve">404</t>
    </r>
    <r>
      <rPr>
        <sz val="10"/>
        <rFont val="宋体"/>
        <family val="0"/>
        <charset val="134"/>
      </rPr>
      <t xml:space="preserve">路的保洁人员进行了沟通，日常工作中我们要把清洁质量做的更加细致，同时加强保洁员清洁技能的培训，熟练掌握清洁方法，确保给您带来一个干净、整洁的出行环境。欢迎您随时对我们的工作进行监督，感谢您提出宝贵意见，给您的出行带来的不便我们和您说声抱歉，谢谢您的支持与谅解。</t>
    </r>
  </si>
  <si>
    <t xml:space="preserve">2026-02-14 19:39:05</t>
  </si>
  <si>
    <t xml:space="preserve">车辆卫生问题（座椅）</t>
  </si>
  <si>
    <r>
      <rPr>
        <sz val="10"/>
        <rFont val="宋体"/>
        <family val="0"/>
        <charset val="134"/>
      </rPr>
      <t xml:space="preserve">热线</t>
    </r>
    <r>
      <rPr>
        <sz val="10"/>
        <rFont val="宋体"/>
        <family val="0"/>
      </rPr>
      <t xml:space="preserve">-260215-016058</t>
    </r>
    <r>
      <rPr>
        <sz val="10"/>
        <rFont val="宋体"/>
        <family val="0"/>
        <charset val="134"/>
      </rPr>
      <t xml:space="preserve">（</t>
    </r>
    <r>
      <rPr>
        <sz val="10"/>
        <rFont val="宋体"/>
        <family val="0"/>
      </rPr>
      <t xml:space="preserve">1</t>
    </r>
    <r>
      <rPr>
        <sz val="10"/>
        <rFont val="宋体"/>
        <family val="0"/>
        <charset val="134"/>
      </rPr>
      <t xml:space="preserve">个附件）</t>
    </r>
  </si>
  <si>
    <t xml:space="preserve">2026-02-15 12:12:04</t>
  </si>
  <si>
    <t xml:space="preserve">2026-02-15 12:28:01</t>
  </si>
  <si>
    <t xml:space="preserve">2026-02-15 12:32:41</t>
  </si>
  <si>
    <r>
      <rPr>
        <sz val="10"/>
        <rFont val="宋体"/>
        <family val="0"/>
        <charset val="134"/>
      </rPr>
      <t xml:space="preserve">市民反映，有同事在</t>
    </r>
    <r>
      <rPr>
        <sz val="10"/>
        <rFont val="Arial"/>
        <family val="2"/>
      </rPr>
      <t xml:space="preserve">120</t>
    </r>
    <r>
      <rPr>
        <sz val="10"/>
        <rFont val="宋体"/>
        <family val="0"/>
        <charset val="134"/>
      </rPr>
      <t xml:space="preserve">路公交车左家庄</t>
    </r>
    <r>
      <rPr>
        <sz val="10"/>
        <rFont val="Arial"/>
        <family val="2"/>
      </rPr>
      <t xml:space="preserve">6</t>
    </r>
    <r>
      <rPr>
        <sz val="10"/>
        <rFont val="宋体"/>
        <family val="0"/>
        <charset val="134"/>
      </rPr>
      <t xml:space="preserve">车队车棚子改造附近撬车门，但没有具体证据，同事还威胁自己给他一万块钱，当时自己报警了，新源里派出所出警了，也给处理了，自己想要当时的录像，但是派出所说需要法院的手续才能调取录像，自己不认可，自己希望公交车内部派出所提供当时录像，该人员当时还闯女更衣室，也向领导等都汇报过，可见其人品真不行。希望提供当时录像查看。事情没有得到处理，自己不满意，要求继续反映，来电反映要求左家庄</t>
    </r>
    <r>
      <rPr>
        <sz val="10"/>
        <rFont val="Arial"/>
        <family val="2"/>
      </rPr>
      <t xml:space="preserve">6</t>
    </r>
    <r>
      <rPr>
        <sz val="10"/>
        <rFont val="宋体"/>
        <family val="0"/>
        <charset val="134"/>
      </rPr>
      <t xml:space="preserve">车队提供录像问题。答复不满意</t>
    </r>
  </si>
  <si>
    <t xml:space="preserve">2026-02-22 23:59:59</t>
  </si>
  <si>
    <t xml:space="preserve">2026-02-20 08:59:59</t>
  </si>
  <si>
    <r>
      <rPr>
        <sz val="10"/>
        <rFont val="Arial"/>
        <family val="2"/>
      </rPr>
      <t xml:space="preserve">2026</t>
    </r>
    <r>
      <rPr>
        <sz val="10"/>
        <rFont val="宋体"/>
        <family val="0"/>
        <charset val="134"/>
      </rPr>
      <t xml:space="preserve">年</t>
    </r>
    <r>
      <rPr>
        <sz val="10"/>
        <rFont val="Arial"/>
        <family val="2"/>
      </rPr>
      <t xml:space="preserve">2</t>
    </r>
    <r>
      <rPr>
        <sz val="10"/>
        <rFont val="宋体"/>
        <family val="0"/>
        <charset val="134"/>
      </rPr>
      <t xml:space="preserve">月</t>
    </r>
    <r>
      <rPr>
        <sz val="10"/>
        <rFont val="Arial"/>
        <family val="2"/>
      </rPr>
      <t xml:space="preserve">16</t>
    </r>
    <r>
      <rPr>
        <sz val="10"/>
        <rFont val="宋体"/>
        <family val="0"/>
        <charset val="134"/>
      </rPr>
      <t xml:space="preserve">日</t>
    </r>
    <r>
      <rPr>
        <sz val="10"/>
        <rFont val="Arial"/>
        <family val="2"/>
      </rPr>
      <t xml:space="preserve">09</t>
    </r>
    <r>
      <rPr>
        <sz val="10"/>
        <rFont val="宋体"/>
        <family val="0"/>
        <charset val="134"/>
      </rPr>
      <t xml:space="preserve">点</t>
    </r>
    <r>
      <rPr>
        <sz val="10"/>
        <rFont val="Arial"/>
        <family val="2"/>
      </rPr>
      <t xml:space="preserve">18</t>
    </r>
    <r>
      <rPr>
        <sz val="10"/>
        <rFont val="宋体"/>
        <family val="0"/>
        <charset val="134"/>
      </rPr>
      <t xml:space="preserve">分，由动物园分中心安保副主任翟祺与投诉人进行电话沟通，与投诉人做好解释工作。处理人：动物园分中心安保副主任翟祺。</t>
    </r>
  </si>
  <si>
    <t xml:space="preserve">经过此事后提醒场站物业职工，工作中与同事和谐相处，团结一心，避免类似事件发生，有问题及时向场站班长汇报。</t>
  </si>
  <si>
    <r>
      <rPr>
        <sz val="10"/>
        <rFont val="宋体"/>
        <family val="0"/>
        <charset val="134"/>
      </rPr>
      <t xml:space="preserve">经动物园分中心核实此情况，是两名物业职工产生了一些矛盾，分中心正在积极解决，同时关于诉求人反映的调取录像的问题，动物园分中心会积极配合相关单位。经过此事后提醒场站物业职工，工作中与同事和谐相处，团结一心，避免类似事件发生，有问题及时向场站班长汇报。</t>
    </r>
    <r>
      <rPr>
        <sz val="10"/>
        <rFont val="Arial"/>
        <family val="2"/>
      </rPr>
      <t xml:space="preserve">2026</t>
    </r>
    <r>
      <rPr>
        <sz val="10"/>
        <rFont val="宋体"/>
        <family val="0"/>
        <charset val="134"/>
      </rPr>
      <t xml:space="preserve">年</t>
    </r>
    <r>
      <rPr>
        <sz val="10"/>
        <rFont val="Arial"/>
        <family val="2"/>
      </rPr>
      <t xml:space="preserve">2</t>
    </r>
    <r>
      <rPr>
        <sz val="10"/>
        <rFont val="宋体"/>
        <family val="0"/>
        <charset val="134"/>
      </rPr>
      <t xml:space="preserve">月</t>
    </r>
    <r>
      <rPr>
        <sz val="10"/>
        <rFont val="Arial"/>
        <family val="2"/>
      </rPr>
      <t xml:space="preserve">16</t>
    </r>
    <r>
      <rPr>
        <sz val="10"/>
        <rFont val="宋体"/>
        <family val="0"/>
        <charset val="134"/>
      </rPr>
      <t xml:space="preserve">日</t>
    </r>
    <r>
      <rPr>
        <sz val="10"/>
        <rFont val="Arial"/>
        <family val="2"/>
      </rPr>
      <t xml:space="preserve">09</t>
    </r>
    <r>
      <rPr>
        <sz val="10"/>
        <rFont val="宋体"/>
        <family val="0"/>
        <charset val="134"/>
      </rPr>
      <t xml:space="preserve">点</t>
    </r>
    <r>
      <rPr>
        <sz val="10"/>
        <rFont val="Arial"/>
        <family val="2"/>
      </rPr>
      <t xml:space="preserve">18</t>
    </r>
    <r>
      <rPr>
        <sz val="10"/>
        <rFont val="宋体"/>
        <family val="0"/>
        <charset val="134"/>
      </rPr>
      <t xml:space="preserve">分，由动物园分中心安保副主任翟祺与投诉人进行电话沟通，与投诉人做好解释工作。处理人：动物园分中心安保副主任翟祺。</t>
    </r>
  </si>
  <si>
    <t xml:space="preserve">2026-02-15 12:04:29</t>
  </si>
  <si>
    <t xml:space="preserve">场站安保问题
（希望调取监控视频）
多渠道同人同诉多次</t>
  </si>
  <si>
    <r>
      <rPr>
        <sz val="11"/>
        <color rgb="FF000000"/>
        <rFont val="宋体"/>
        <family val="0"/>
        <charset val="134"/>
      </rPr>
      <t xml:space="preserve">同人同诉：热线</t>
    </r>
    <r>
      <rPr>
        <sz val="11"/>
        <color rgb="FF000000"/>
        <rFont val="宋体"/>
        <family val="0"/>
      </rPr>
      <t xml:space="preserve">-260204-058517</t>
    </r>
    <r>
      <rPr>
        <sz val="11"/>
        <color rgb="FF000000"/>
        <rFont val="宋体"/>
        <family val="0"/>
        <charset val="134"/>
      </rPr>
      <t xml:space="preserve">、热线</t>
    </r>
    <r>
      <rPr>
        <sz val="11"/>
        <color rgb="FF000000"/>
        <rFont val="宋体"/>
        <family val="0"/>
      </rPr>
      <t xml:space="preserve">-260205-021275</t>
    </r>
    <r>
      <rPr>
        <sz val="11"/>
        <color rgb="FF000000"/>
        <rFont val="宋体"/>
        <family val="0"/>
        <charset val="134"/>
      </rPr>
      <t xml:space="preserve">、热线</t>
    </r>
    <r>
      <rPr>
        <sz val="11"/>
        <color rgb="FF000000"/>
        <rFont val="宋体"/>
        <family val="0"/>
      </rPr>
      <t xml:space="preserve">-260215-016058</t>
    </r>
    <r>
      <rPr>
        <sz val="11"/>
        <color rgb="FF000000"/>
        <rFont val="宋体"/>
        <family val="0"/>
        <charset val="134"/>
      </rPr>
      <t xml:space="preserve">、</t>
    </r>
    <r>
      <rPr>
        <sz val="11"/>
        <color rgb="FF000000"/>
        <rFont val="宋体"/>
        <family val="0"/>
      </rPr>
      <t xml:space="preserve">GJ-PHONE-20260215-0880</t>
    </r>
  </si>
  <si>
    <r>
      <rPr>
        <sz val="10"/>
        <rFont val="宋体"/>
        <family val="0"/>
        <charset val="134"/>
      </rPr>
      <t xml:space="preserve">热线</t>
    </r>
    <r>
      <rPr>
        <sz val="10"/>
        <rFont val="Arial"/>
        <family val="2"/>
      </rPr>
      <t xml:space="preserve">-260216-017628-2</t>
    </r>
    <r>
      <rPr>
        <sz val="10"/>
        <rFont val="宋体"/>
        <family val="0"/>
        <charset val="134"/>
      </rPr>
      <t xml:space="preserve">（</t>
    </r>
    <r>
      <rPr>
        <sz val="10"/>
        <rFont val="Arial"/>
        <family val="2"/>
      </rPr>
      <t xml:space="preserve">5</t>
    </r>
    <r>
      <rPr>
        <sz val="10"/>
        <rFont val="宋体"/>
        <family val="0"/>
        <charset val="134"/>
      </rPr>
      <t xml:space="preserve">个附件）</t>
    </r>
  </si>
  <si>
    <t xml:space="preserve">2026-02-16 15:35:18</t>
  </si>
  <si>
    <t xml:space="preserve">2026-02-16 15:42:20</t>
  </si>
  <si>
    <t xml:space="preserve">2026-02-16 15:51:48</t>
  </si>
  <si>
    <t xml:space="preserve">吴女士</t>
  </si>
  <si>
    <r>
      <rPr>
        <sz val="10"/>
        <rFont val="宋体"/>
        <family val="0"/>
        <charset val="134"/>
      </rPr>
      <t xml:space="preserve">手机</t>
    </r>
    <r>
      <rPr>
        <sz val="10"/>
        <rFont val="Arial"/>
        <family val="2"/>
      </rPr>
      <t xml:space="preserve">,13717642242;</t>
    </r>
  </si>
  <si>
    <r>
      <rPr>
        <sz val="10"/>
        <rFont val="宋体"/>
        <family val="0"/>
        <charset val="134"/>
      </rPr>
      <t xml:space="preserve">市民反映，自己</t>
    </r>
    <r>
      <rPr>
        <sz val="10"/>
        <rFont val="Arial"/>
        <family val="2"/>
      </rPr>
      <t xml:space="preserve">2026</t>
    </r>
    <r>
      <rPr>
        <sz val="10"/>
        <rFont val="宋体"/>
        <family val="0"/>
        <charset val="134"/>
      </rPr>
      <t xml:space="preserve">年</t>
    </r>
    <r>
      <rPr>
        <sz val="10"/>
        <rFont val="Arial"/>
        <family val="2"/>
      </rPr>
      <t xml:space="preserve">2</t>
    </r>
    <r>
      <rPr>
        <sz val="10"/>
        <rFont val="宋体"/>
        <family val="0"/>
        <charset val="134"/>
      </rPr>
      <t xml:space="preserve">月</t>
    </r>
    <r>
      <rPr>
        <sz val="10"/>
        <rFont val="Arial"/>
        <family val="2"/>
      </rPr>
      <t xml:space="preserve">16</t>
    </r>
    <r>
      <rPr>
        <sz val="10"/>
        <rFont val="宋体"/>
        <family val="0"/>
        <charset val="134"/>
      </rPr>
      <t xml:space="preserve">日</t>
    </r>
    <r>
      <rPr>
        <sz val="10"/>
        <rFont val="Arial"/>
        <family val="2"/>
      </rPr>
      <t xml:space="preserve">10</t>
    </r>
    <r>
      <rPr>
        <sz val="10"/>
        <rFont val="宋体"/>
        <family val="0"/>
        <charset val="134"/>
      </rPr>
      <t xml:space="preserve">点乘坐</t>
    </r>
    <r>
      <rPr>
        <sz val="10"/>
        <rFont val="Arial"/>
        <family val="2"/>
      </rPr>
      <t xml:space="preserve">T166</t>
    </r>
    <r>
      <rPr>
        <sz val="10"/>
        <rFont val="宋体"/>
        <family val="0"/>
        <charset val="134"/>
      </rPr>
      <t xml:space="preserve">公交车在地铁万盛东站到地铁潞城站，最近半个月公交车异臭味比较大，已经出现多次，市民希望处理解决，来电反映</t>
    </r>
    <r>
      <rPr>
        <sz val="10"/>
        <rFont val="Arial"/>
        <family val="2"/>
      </rPr>
      <t xml:space="preserve">T166</t>
    </r>
    <r>
      <rPr>
        <sz val="10"/>
        <rFont val="宋体"/>
        <family val="0"/>
        <charset val="134"/>
      </rPr>
      <t xml:space="preserve">公交车异味问题。请回复时核实路号，按正确路号作答。客五，鸿运城</t>
    </r>
  </si>
  <si>
    <t xml:space="preserve">2026-02-23 23:59:59</t>
  </si>
  <si>
    <t xml:space="preserve">2026-02-17</t>
  </si>
  <si>
    <t xml:space="preserve">2026-02-21 08:59:59</t>
  </si>
  <si>
    <t xml:space="preserve">您好，关于您反映问题的办理情况，鸿运承物业管理中心土桥分中心现对您回复如下：</t>
  </si>
  <si>
    <r>
      <rPr>
        <sz val="10"/>
        <rFont val="宋体"/>
        <family val="0"/>
        <charset val="134"/>
      </rPr>
      <t xml:space="preserve">我分中心已于</t>
    </r>
    <r>
      <rPr>
        <sz val="10"/>
        <rFont val="Arial"/>
        <family val="2"/>
      </rPr>
      <t xml:space="preserve">2026</t>
    </r>
    <r>
      <rPr>
        <sz val="10"/>
        <rFont val="宋体"/>
        <family val="0"/>
        <charset val="134"/>
      </rPr>
      <t xml:space="preserve">年</t>
    </r>
    <r>
      <rPr>
        <sz val="10"/>
        <rFont val="Arial"/>
        <family val="2"/>
      </rPr>
      <t xml:space="preserve">2</t>
    </r>
    <r>
      <rPr>
        <sz val="10"/>
        <rFont val="宋体"/>
        <family val="0"/>
        <charset val="134"/>
      </rPr>
      <t xml:space="preserve">月</t>
    </r>
    <r>
      <rPr>
        <sz val="10"/>
        <rFont val="Arial"/>
        <family val="2"/>
      </rPr>
      <t xml:space="preserve">16</t>
    </r>
    <r>
      <rPr>
        <sz val="10"/>
        <rFont val="宋体"/>
        <family val="0"/>
        <charset val="134"/>
      </rPr>
      <t xml:space="preserve">日晚上</t>
    </r>
    <r>
      <rPr>
        <sz val="10"/>
        <rFont val="Arial"/>
        <family val="2"/>
      </rPr>
      <t xml:space="preserve">19</t>
    </r>
    <r>
      <rPr>
        <sz val="10"/>
        <rFont val="宋体"/>
        <family val="0"/>
        <charset val="134"/>
      </rPr>
      <t xml:space="preserve">点</t>
    </r>
    <r>
      <rPr>
        <sz val="10"/>
        <rFont val="Arial"/>
        <family val="2"/>
      </rPr>
      <t xml:space="preserve">14</t>
    </r>
    <r>
      <rPr>
        <sz val="10"/>
        <rFont val="宋体"/>
        <family val="0"/>
        <charset val="134"/>
      </rPr>
      <t xml:space="preserve">分对您进行电话回复，确实了您具体的诉求线路。</t>
    </r>
    <r>
      <rPr>
        <sz val="10"/>
        <rFont val="Arial"/>
        <family val="2"/>
      </rPr>
      <t xml:space="preserve">2</t>
    </r>
    <r>
      <rPr>
        <sz val="10"/>
        <rFont val="宋体"/>
        <family val="0"/>
        <charset val="134"/>
      </rPr>
      <t xml:space="preserve">月</t>
    </r>
    <r>
      <rPr>
        <sz val="10"/>
        <rFont val="Arial"/>
        <family val="2"/>
      </rPr>
      <t xml:space="preserve">17</t>
    </r>
    <r>
      <rPr>
        <sz val="10"/>
        <rFont val="宋体"/>
        <family val="0"/>
        <charset val="134"/>
      </rPr>
      <t xml:space="preserve">日我两次在对您进行了致电，您没能接听到我的来电，为了减少对您的反复打扰，招来不必要的反感，故我冒昧给您发送短信告诉您一下我们对您反映问题的办理结果。办理人：王蔚；部门：鸿运承物业管理中心土桥分中心；职务；物管副主任。审核人：郑楠；部门：鸿运承物业管理中心物管行政部；职务：物管员。</t>
    </r>
  </si>
  <si>
    <r>
      <rPr>
        <sz val="10"/>
        <rFont val="宋体"/>
        <family val="0"/>
        <charset val="134"/>
      </rPr>
      <t xml:space="preserve">吴女士您好，我们前期与您进行了核实，您所反馈的运营线路为</t>
    </r>
    <r>
      <rPr>
        <sz val="10"/>
        <rFont val="Arial"/>
        <family val="2"/>
      </rPr>
      <t xml:space="preserve">T116</t>
    </r>
    <r>
      <rPr>
        <sz val="10"/>
        <rFont val="宋体"/>
        <family val="0"/>
        <charset val="134"/>
      </rPr>
      <t xml:space="preserve">路（旅游专线）公交车。该线路公交车我们在施园场站进行车厢服务工作，公交车异臭味比较大的问题，我们非常重视您的反馈，因近期车队在频繁的调整车辆，调整后的车辆您反馈车内座椅皮革异味较大，实在是抱歉，吴女士。因车内现在已无售票人员，故运营途中车内所产生的异味问题，我们确实无法第一时间去进行及时有效的处理，您多多谅解。该线路车辆回到我们的服务地点后（施园场站），日常工作时段内，我们保洁员在清理卫生的同时，已将车门、车窗全部打开，对车内进行了通风换气作业，已整改完毕。今后我们将尽最大努力去改善车内的空气质量。</t>
    </r>
  </si>
  <si>
    <r>
      <rPr>
        <sz val="10"/>
        <rFont val="宋体"/>
        <family val="0"/>
        <charset val="134"/>
      </rPr>
      <t xml:space="preserve">我们分中心及场站班组长再次与</t>
    </r>
    <r>
      <rPr>
        <sz val="10"/>
        <rFont val="Arial"/>
        <family val="2"/>
      </rPr>
      <t xml:space="preserve">T116</t>
    </r>
    <r>
      <rPr>
        <sz val="10"/>
        <rFont val="宋体"/>
        <family val="0"/>
        <charset val="134"/>
      </rPr>
      <t xml:space="preserve">路的保洁人员进行了沟通，日常工作中我们要密切关注车内的空气质量，做好通风换气。确保给您带来一个空气清新的出行环境。</t>
    </r>
  </si>
  <si>
    <r>
      <rPr>
        <sz val="10"/>
        <rFont val="宋体"/>
        <family val="0"/>
        <charset val="134"/>
      </rPr>
      <t xml:space="preserve">您好，关于您反映问题的办理情况，鸿运承物业管理中心土桥分中心现对您回复如下：吴女士您好，我们前期与您进行了核实，您所反馈的运营线路为</t>
    </r>
    <r>
      <rPr>
        <sz val="10"/>
        <rFont val="Arial"/>
        <family val="2"/>
      </rPr>
      <t xml:space="preserve">T116</t>
    </r>
    <r>
      <rPr>
        <sz val="10"/>
        <rFont val="宋体"/>
        <family val="0"/>
        <charset val="134"/>
      </rPr>
      <t xml:space="preserve">路（旅游专线）公交车。该线路公交车我们在施园场站进行车厢服务工作，公交车异臭味比较大的问题，我们非常重视您的反馈，因近期车队在频繁的调整车辆，调整后的车辆您反馈车内座椅皮革异味较大，实在是抱歉，吴女士。因车内现在已无售票人员，故运营途中车内所产生的异味问题，我们确实无法第一时间去进行及时有效的处理，您多多谅解。该线路车辆回到我们的服务地点后（施园场站），日常工作时段内，我们保洁员在清理卫生的同时，已将车门、车窗全部打开，对车内进行了通风换气作业，已整改完毕。今后我们将尽最大努力去改善车内的空气质量。我们定期会召开车厢服务工作专题会议，开展专项检查，日常工作中我们加大巡检力度，强化制度建设，不断提高管理水平。我分中心已于</t>
    </r>
    <r>
      <rPr>
        <sz val="10"/>
        <rFont val="Arial"/>
        <family val="2"/>
      </rPr>
      <t xml:space="preserve">2026</t>
    </r>
    <r>
      <rPr>
        <sz val="10"/>
        <rFont val="宋体"/>
        <family val="0"/>
        <charset val="134"/>
      </rPr>
      <t xml:space="preserve">年</t>
    </r>
    <r>
      <rPr>
        <sz val="10"/>
        <rFont val="Arial"/>
        <family val="2"/>
      </rPr>
      <t xml:space="preserve">2</t>
    </r>
    <r>
      <rPr>
        <sz val="10"/>
        <rFont val="宋体"/>
        <family val="0"/>
        <charset val="134"/>
      </rPr>
      <t xml:space="preserve">月</t>
    </r>
    <r>
      <rPr>
        <sz val="10"/>
        <rFont val="Arial"/>
        <family val="2"/>
      </rPr>
      <t xml:space="preserve">16</t>
    </r>
    <r>
      <rPr>
        <sz val="10"/>
        <rFont val="宋体"/>
        <family val="0"/>
        <charset val="134"/>
      </rPr>
      <t xml:space="preserve">日晚上</t>
    </r>
    <r>
      <rPr>
        <sz val="10"/>
        <rFont val="Arial"/>
        <family val="2"/>
      </rPr>
      <t xml:space="preserve">19</t>
    </r>
    <r>
      <rPr>
        <sz val="10"/>
        <rFont val="宋体"/>
        <family val="0"/>
        <charset val="134"/>
      </rPr>
      <t xml:space="preserve">点</t>
    </r>
    <r>
      <rPr>
        <sz val="10"/>
        <rFont val="Arial"/>
        <family val="2"/>
      </rPr>
      <t xml:space="preserve">14</t>
    </r>
    <r>
      <rPr>
        <sz val="10"/>
        <rFont val="宋体"/>
        <family val="0"/>
        <charset val="134"/>
      </rPr>
      <t xml:space="preserve">分对您进行电话回复，确实了您具体的诉求线路。</t>
    </r>
    <r>
      <rPr>
        <sz val="10"/>
        <rFont val="Arial"/>
        <family val="2"/>
      </rPr>
      <t xml:space="preserve">2</t>
    </r>
    <r>
      <rPr>
        <sz val="10"/>
        <rFont val="宋体"/>
        <family val="0"/>
        <charset val="134"/>
      </rPr>
      <t xml:space="preserve">月</t>
    </r>
    <r>
      <rPr>
        <sz val="10"/>
        <rFont val="Arial"/>
        <family val="2"/>
      </rPr>
      <t xml:space="preserve">17</t>
    </r>
    <r>
      <rPr>
        <sz val="10"/>
        <rFont val="宋体"/>
        <family val="0"/>
        <charset val="134"/>
      </rPr>
      <t xml:space="preserve">日我两次在对您进行了致电，您没能接听到我的来电，为了减少对您的反复打扰，招来不必要的反感，故我冒昧给您发送短信告诉您一下我们对您反映问题的办理结果。我们分中心及场站班组长再次与</t>
    </r>
    <r>
      <rPr>
        <sz val="10"/>
        <rFont val="Arial"/>
        <family val="2"/>
      </rPr>
      <t xml:space="preserve">T116</t>
    </r>
    <r>
      <rPr>
        <sz val="10"/>
        <rFont val="宋体"/>
        <family val="0"/>
        <charset val="134"/>
      </rPr>
      <t xml:space="preserve">路的保洁人员进行了沟通，日常工作中我们要密切关注车内的空气质量，做好通风换气。确保给您带来一个空气清新的出行环境。欢迎您随时对我们的工作进行监督，感谢您提出宝贵意见，给您的出行带来的不便我们和您说声抱歉，谢谢您的支持与谅解。</t>
    </r>
  </si>
  <si>
    <t xml:space="preserve">2026-02-16 15:31:12</t>
  </si>
  <si>
    <r>
      <rPr>
        <sz val="10"/>
        <rFont val="宋体"/>
        <family val="0"/>
        <charset val="134"/>
      </rPr>
      <t xml:space="preserve">热线</t>
    </r>
    <r>
      <rPr>
        <sz val="10"/>
        <rFont val="Arial"/>
        <family val="2"/>
      </rPr>
      <t xml:space="preserve">-260216-022246</t>
    </r>
    <r>
      <rPr>
        <sz val="10"/>
        <rFont val="宋体"/>
        <family val="0"/>
        <charset val="134"/>
      </rPr>
      <t xml:space="preserve">（</t>
    </r>
    <r>
      <rPr>
        <sz val="10"/>
        <rFont val="Arial"/>
        <family val="2"/>
      </rPr>
      <t xml:space="preserve">2</t>
    </r>
    <r>
      <rPr>
        <sz val="10"/>
        <rFont val="宋体"/>
        <family val="0"/>
        <charset val="134"/>
      </rPr>
      <t xml:space="preserve">个附件）</t>
    </r>
  </si>
  <si>
    <t xml:space="preserve">2026-02-16 18:09:10</t>
  </si>
  <si>
    <t xml:space="preserve">2026-02-16 18:12:01</t>
  </si>
  <si>
    <t xml:space="preserve">2026-02-16 18:14:52</t>
  </si>
  <si>
    <r>
      <rPr>
        <sz val="10"/>
        <rFont val="宋体"/>
        <family val="0"/>
        <charset val="134"/>
      </rPr>
      <t xml:space="preserve">手机</t>
    </r>
    <r>
      <rPr>
        <sz val="10"/>
        <rFont val="Arial"/>
        <family val="2"/>
      </rPr>
      <t xml:space="preserve">,13910733415;</t>
    </r>
  </si>
  <si>
    <r>
      <rPr>
        <sz val="10"/>
        <rFont val="宋体"/>
        <family val="0"/>
        <charset val="134"/>
      </rPr>
      <t xml:space="preserve">市民反映，自己是</t>
    </r>
    <r>
      <rPr>
        <sz val="10"/>
        <rFont val="Arial"/>
        <family val="2"/>
      </rPr>
      <t xml:space="preserve">302</t>
    </r>
    <r>
      <rPr>
        <sz val="10"/>
        <rFont val="宋体"/>
        <family val="0"/>
        <charset val="134"/>
      </rPr>
      <t xml:space="preserve">路公交车司机，是回民，食堂的饺子是猪肉大葱馅，厨师说素馅的没有了，导致自己没法吃饭，希望领导赔礼道歉，预备饺子，来电反映希望预备饺子。</t>
    </r>
  </si>
  <si>
    <t xml:space="preserve">2026-02-18</t>
  </si>
  <si>
    <r>
      <rPr>
        <sz val="10"/>
        <rFont val="Arial"/>
        <family val="2"/>
      </rPr>
      <t xml:space="preserve">2026</t>
    </r>
    <r>
      <rPr>
        <sz val="10"/>
        <rFont val="宋体"/>
        <family val="0"/>
        <charset val="134"/>
      </rPr>
      <t xml:space="preserve">年</t>
    </r>
    <r>
      <rPr>
        <sz val="10"/>
        <rFont val="Arial"/>
        <family val="2"/>
      </rPr>
      <t xml:space="preserve">12</t>
    </r>
    <r>
      <rPr>
        <sz val="10"/>
        <rFont val="宋体"/>
        <family val="0"/>
        <charset val="134"/>
      </rPr>
      <t xml:space="preserve">月</t>
    </r>
    <r>
      <rPr>
        <sz val="10"/>
        <rFont val="Arial"/>
        <family val="2"/>
      </rPr>
      <t xml:space="preserve">17</t>
    </r>
    <r>
      <rPr>
        <sz val="10"/>
        <rFont val="宋体"/>
        <family val="0"/>
        <charset val="134"/>
      </rPr>
      <t xml:space="preserve">日经辛庄分中心餐饮主任王勇核实，王先生反映的问题不属实。</t>
    </r>
  </si>
  <si>
    <r>
      <rPr>
        <sz val="10"/>
        <rFont val="Arial"/>
        <family val="2"/>
      </rPr>
      <t xml:space="preserve">2026</t>
    </r>
    <r>
      <rPr>
        <sz val="10"/>
        <rFont val="宋体"/>
        <family val="0"/>
        <charset val="134"/>
      </rPr>
      <t xml:space="preserve">年</t>
    </r>
    <r>
      <rPr>
        <sz val="10"/>
        <rFont val="Arial"/>
        <family val="2"/>
      </rPr>
      <t xml:space="preserve">12</t>
    </r>
    <r>
      <rPr>
        <sz val="10"/>
        <rFont val="宋体"/>
        <family val="0"/>
        <charset val="134"/>
      </rPr>
      <t xml:space="preserve">月</t>
    </r>
    <r>
      <rPr>
        <sz val="10"/>
        <rFont val="Arial"/>
        <family val="2"/>
      </rPr>
      <t xml:space="preserve">18</t>
    </r>
    <r>
      <rPr>
        <sz val="10"/>
        <rFont val="宋体"/>
        <family val="0"/>
        <charset val="134"/>
      </rPr>
      <t xml:space="preserve">日</t>
    </r>
    <r>
      <rPr>
        <sz val="10"/>
        <rFont val="Arial"/>
        <family val="2"/>
      </rPr>
      <t xml:space="preserve">10:30</t>
    </r>
    <r>
      <rPr>
        <sz val="10"/>
        <rFont val="宋体"/>
        <family val="0"/>
        <charset val="134"/>
      </rPr>
      <t xml:space="preserve">分，辛庄分中心餐饮主任王勇将核实情况，反馈当事人王先生。</t>
    </r>
    <r>
      <rPr>
        <sz val="10"/>
        <rFont val="Arial"/>
        <family val="2"/>
      </rPr>
      <t xml:space="preserve">
</t>
    </r>
    <r>
      <rPr>
        <sz val="10"/>
        <rFont val="宋体"/>
        <family val="0"/>
        <charset val="134"/>
      </rPr>
      <t xml:space="preserve">（</t>
    </r>
    <r>
      <rPr>
        <sz val="10"/>
        <rFont val="Arial"/>
        <family val="2"/>
      </rPr>
      <t xml:space="preserve">1</t>
    </r>
    <r>
      <rPr>
        <sz val="10"/>
        <rFont val="宋体"/>
        <family val="0"/>
        <charset val="134"/>
      </rPr>
      <t xml:space="preserve">）素馅水饺为韭菜鸡蛋馅，为保证食品安全，只能现场加工，并非没有。</t>
    </r>
    <r>
      <rPr>
        <sz val="10"/>
        <rFont val="Arial"/>
        <family val="2"/>
      </rPr>
      <t xml:space="preserve">
 </t>
    </r>
    <r>
      <rPr>
        <sz val="10"/>
        <rFont val="宋体"/>
        <family val="0"/>
        <charset val="134"/>
      </rPr>
      <t xml:space="preserve">（</t>
    </r>
    <r>
      <rPr>
        <sz val="10"/>
        <rFont val="Arial"/>
        <family val="2"/>
      </rPr>
      <t xml:space="preserve">2</t>
    </r>
    <r>
      <rPr>
        <sz val="10"/>
        <rFont val="宋体"/>
        <family val="0"/>
        <charset val="134"/>
      </rPr>
      <t xml:space="preserve">）食堂按照”</t>
    </r>
    <r>
      <rPr>
        <sz val="10"/>
        <rFont val="Arial"/>
        <family val="2"/>
      </rPr>
      <t xml:space="preserve">2026</t>
    </r>
    <r>
      <rPr>
        <sz val="10"/>
        <rFont val="宋体"/>
        <family val="0"/>
        <charset val="134"/>
      </rPr>
      <t xml:space="preserve">年元旦、春节后勤保障工作通知“要求，已准备了足够量的”清真“水饺。</t>
    </r>
    <r>
      <rPr>
        <sz val="10"/>
        <rFont val="Arial"/>
        <family val="2"/>
      </rPr>
      <t xml:space="preserve">
  </t>
    </r>
    <r>
      <rPr>
        <sz val="10"/>
        <rFont val="宋体"/>
        <family val="0"/>
        <charset val="134"/>
      </rPr>
      <t xml:space="preserve">综上原因，该问题不属实，已反馈当事人满意。</t>
    </r>
    <r>
      <rPr>
        <sz val="10"/>
        <rFont val="Arial"/>
        <family val="2"/>
      </rPr>
      <t xml:space="preserve">
</t>
    </r>
    <r>
      <rPr>
        <sz val="10"/>
        <rFont val="宋体"/>
        <family val="0"/>
        <charset val="134"/>
      </rPr>
      <t xml:space="preserve">办理人：辛庄餐饮主任王勇  </t>
    </r>
    <r>
      <rPr>
        <sz val="10"/>
        <rFont val="Arial"/>
        <family val="2"/>
      </rPr>
      <t xml:space="preserve">
</t>
    </r>
    <r>
      <rPr>
        <sz val="10"/>
        <rFont val="宋体"/>
        <family val="0"/>
        <charset val="134"/>
      </rPr>
      <t xml:space="preserve">审核人： 鸿运承物业管理中心 管理人员赵弘晨。</t>
    </r>
  </si>
  <si>
    <t xml:space="preserve">为避免类似问题发生，分中心餐饮专业将继续加大对厨师服务方面的培训，及时做好解释工作。</t>
  </si>
  <si>
    <t xml:space="preserve">分中心餐饮专业将继续加大检查力度，避免发生此类问题。</t>
  </si>
  <si>
    <r>
      <rPr>
        <sz val="10"/>
        <rFont val="Arial"/>
        <family val="2"/>
      </rPr>
      <t xml:space="preserve">2026</t>
    </r>
    <r>
      <rPr>
        <sz val="10"/>
        <rFont val="宋体"/>
        <family val="0"/>
        <charset val="134"/>
      </rPr>
      <t xml:space="preserve">年</t>
    </r>
    <r>
      <rPr>
        <sz val="10"/>
        <rFont val="Arial"/>
        <family val="2"/>
      </rPr>
      <t xml:space="preserve">12</t>
    </r>
    <r>
      <rPr>
        <sz val="10"/>
        <rFont val="宋体"/>
        <family val="0"/>
        <charset val="134"/>
      </rPr>
      <t xml:space="preserve">月</t>
    </r>
    <r>
      <rPr>
        <sz val="10"/>
        <rFont val="Arial"/>
        <family val="2"/>
      </rPr>
      <t xml:space="preserve">18</t>
    </r>
    <r>
      <rPr>
        <sz val="10"/>
        <rFont val="宋体"/>
        <family val="0"/>
        <charset val="134"/>
      </rPr>
      <t xml:space="preserve">日</t>
    </r>
    <r>
      <rPr>
        <sz val="10"/>
        <rFont val="Arial"/>
        <family val="2"/>
      </rPr>
      <t xml:space="preserve">10:30</t>
    </r>
    <r>
      <rPr>
        <sz val="10"/>
        <rFont val="宋体"/>
        <family val="0"/>
        <charset val="134"/>
      </rPr>
      <t xml:space="preserve">，辛庄分中心餐饮主任将核实处理情况告知当事人王先生。当事人满意。该问题不属实。为避免类似问题发生，分中心餐饮专业将继续加大对厨师服务方面的培训，及时做好解释工作。</t>
    </r>
    <r>
      <rPr>
        <sz val="10"/>
        <rFont val="Arial"/>
        <family val="2"/>
      </rPr>
      <t xml:space="preserve">
</t>
    </r>
    <r>
      <rPr>
        <sz val="10"/>
        <rFont val="宋体"/>
        <family val="0"/>
        <charset val="134"/>
      </rPr>
      <t xml:space="preserve">办理人：辛庄餐饮主任王勇  </t>
    </r>
    <r>
      <rPr>
        <sz val="10"/>
        <rFont val="Arial"/>
        <family val="2"/>
      </rPr>
      <t xml:space="preserve">
</t>
    </r>
    <r>
      <rPr>
        <sz val="10"/>
        <rFont val="宋体"/>
        <family val="0"/>
        <charset val="134"/>
      </rPr>
      <t xml:space="preserve">审核人： 鸿运承物业管理中心 管理人员赵弘晨。</t>
    </r>
  </si>
  <si>
    <t xml:space="preserve">2026-02-16 18:05:07</t>
  </si>
  <si>
    <t xml:space="preserve">就餐服务问题
（配餐问题）</t>
  </si>
  <si>
    <r>
      <rPr>
        <sz val="10"/>
        <rFont val="宋体"/>
        <family val="0"/>
        <charset val="134"/>
      </rPr>
      <t xml:space="preserve">网络</t>
    </r>
    <r>
      <rPr>
        <sz val="10"/>
        <rFont val="Arial"/>
        <family val="2"/>
      </rPr>
      <t xml:space="preserve">-260217-007980</t>
    </r>
  </si>
  <si>
    <t xml:space="preserve">2026-02-17 11:58:50</t>
  </si>
  <si>
    <t xml:space="preserve">2026-02-17 12:02:23</t>
  </si>
  <si>
    <t xml:space="preserve">2026-02-17 12:51:32</t>
  </si>
  <si>
    <r>
      <rPr>
        <sz val="10"/>
        <rFont val="宋体"/>
        <family val="0"/>
        <charset val="134"/>
      </rPr>
      <t xml:space="preserve">工单来源：微信服务号，此工单内容为网民留言时填写的标题及原文。 </t>
    </r>
    <r>
      <rPr>
        <sz val="10"/>
        <rFont val="Arial"/>
        <family val="2"/>
      </rPr>
      <t xml:space="preserve">============================= </t>
    </r>
    <r>
      <rPr>
        <sz val="10"/>
        <rFont val="宋体"/>
        <family val="0"/>
        <charset val="134"/>
      </rPr>
      <t xml:space="preserve">留言标题：</t>
    </r>
    <r>
      <rPr>
        <sz val="10"/>
        <rFont val="Arial"/>
        <family val="2"/>
      </rPr>
      <t xml:space="preserve">607</t>
    </r>
    <r>
      <rPr>
        <sz val="10"/>
        <rFont val="宋体"/>
        <family val="0"/>
        <charset val="134"/>
      </rPr>
      <t xml:space="preserve">公交车扶手杠太黏留言原文：我今天坐</t>
    </r>
    <r>
      <rPr>
        <sz val="10"/>
        <rFont val="Arial"/>
        <family val="2"/>
      </rPr>
      <t xml:space="preserve">607 1833920</t>
    </r>
    <r>
      <rPr>
        <sz val="10"/>
        <rFont val="宋体"/>
        <family val="0"/>
        <charset val="134"/>
      </rPr>
      <t xml:space="preserve">号车，这个车扶手杠也太黏了吧。影响春节心情。市民填写的详细地址为：区、街道：昌平区百善镇详细地址：宏福苑</t>
    </r>
    <r>
      <rPr>
        <sz val="10"/>
        <rFont val="Arial"/>
        <family val="2"/>
      </rPr>
      <t xml:space="preserve">607</t>
    </r>
    <r>
      <rPr>
        <sz val="10"/>
        <rFont val="宋体"/>
        <family val="0"/>
        <charset val="134"/>
      </rPr>
      <t xml:space="preserve">公交车扶手杠太黏问题 注：请调整主题词为调整服务规范</t>
    </r>
  </si>
  <si>
    <t xml:space="preserve">2026-02-24 23:59:59</t>
  </si>
  <si>
    <t xml:space="preserve">2026-02-22 08:59:59</t>
  </si>
  <si>
    <r>
      <rPr>
        <sz val="10"/>
        <rFont val="宋体"/>
        <family val="0"/>
        <charset val="134"/>
      </rPr>
      <t xml:space="preserve">女士您好，</t>
    </r>
    <r>
      <rPr>
        <sz val="10"/>
        <rFont val="Arial"/>
        <family val="2"/>
      </rPr>
      <t xml:space="preserve">607</t>
    </r>
    <r>
      <rPr>
        <sz val="10"/>
        <rFont val="宋体"/>
        <family val="0"/>
        <charset val="134"/>
      </rPr>
      <t xml:space="preserve">路公交车我们在宏福苑场站进行洗车服务工作，您所述</t>
    </r>
    <r>
      <rPr>
        <sz val="10"/>
        <rFont val="Arial"/>
        <family val="2"/>
      </rPr>
      <t xml:space="preserve">1833920</t>
    </r>
    <r>
      <rPr>
        <sz val="10"/>
        <rFont val="宋体"/>
        <family val="0"/>
        <charset val="134"/>
      </rPr>
      <t xml:space="preserve">号车，车辆运营中扶手杠也太黏了的问题，我们非常重视您的反馈，由于我们的工作没有做好，</t>
    </r>
    <r>
      <rPr>
        <sz val="10"/>
        <rFont val="Arial"/>
        <family val="2"/>
      </rPr>
      <t xml:space="preserve">607</t>
    </r>
    <r>
      <rPr>
        <sz val="10"/>
        <rFont val="宋体"/>
        <family val="0"/>
        <charset val="134"/>
      </rPr>
      <t xml:space="preserve">路给您带来不好的乘车体验，实在是抱歉，女士。该车辆回到宏福苑场站后，在日常工作时段内，我们的保洁员已对车内扶手进行了全面的清理，您反馈的问题我们已整改完毕。同时我们要求保洁员对</t>
    </r>
    <r>
      <rPr>
        <sz val="10"/>
        <rFont val="Arial"/>
        <family val="2"/>
      </rPr>
      <t xml:space="preserve">607</t>
    </r>
    <r>
      <rPr>
        <sz val="10"/>
        <rFont val="宋体"/>
        <family val="0"/>
        <charset val="134"/>
      </rPr>
      <t xml:space="preserve">路所有运营车辆的卫生再次进行细化清理。我们对于运营车辆车内卫生的清洁工作是一直在做的，也从未停止，已经形成了长效的清洁机制，但有时候卫生清洁工作我们做的还有不尽人意之处，您多多谅解。</t>
    </r>
  </si>
  <si>
    <r>
      <rPr>
        <sz val="10"/>
        <rFont val="宋体"/>
        <family val="0"/>
        <charset val="134"/>
      </rPr>
      <t xml:space="preserve">您好，关于您反映问题的办理情况，鸿运承物业管理中心回龙观分中心现对您回复如下：女士您好，</t>
    </r>
    <r>
      <rPr>
        <sz val="10"/>
        <rFont val="Arial"/>
        <family val="2"/>
      </rPr>
      <t xml:space="preserve">607</t>
    </r>
    <r>
      <rPr>
        <sz val="10"/>
        <rFont val="宋体"/>
        <family val="0"/>
        <charset val="134"/>
      </rPr>
      <t xml:space="preserve">路公交车我们在宏福苑场站进行洗车服务工作，您所述</t>
    </r>
    <r>
      <rPr>
        <sz val="10"/>
        <rFont val="Arial"/>
        <family val="2"/>
      </rPr>
      <t xml:space="preserve">1833920</t>
    </r>
    <r>
      <rPr>
        <sz val="10"/>
        <rFont val="宋体"/>
        <family val="0"/>
        <charset val="134"/>
      </rPr>
      <t xml:space="preserve">号车，车辆运营中扶手杠也太黏了的问题，我们非常重视您的反馈，由于我们的工作没有做好，</t>
    </r>
    <r>
      <rPr>
        <sz val="10"/>
        <rFont val="Arial"/>
        <family val="2"/>
      </rPr>
      <t xml:space="preserve">607</t>
    </r>
    <r>
      <rPr>
        <sz val="10"/>
        <rFont val="宋体"/>
        <family val="0"/>
        <charset val="134"/>
      </rPr>
      <t xml:space="preserve">路给您带来不好的乘车体验，实在是抱歉，女士。该车辆回到宏福苑场站后，在日常工作时段内，我们的保洁员已对车内扶手进行了全面的清理，您反馈的问题我们已整改完毕。同时我们要求保洁员对</t>
    </r>
    <r>
      <rPr>
        <sz val="10"/>
        <rFont val="Arial"/>
        <family val="2"/>
      </rPr>
      <t xml:space="preserve">607</t>
    </r>
    <r>
      <rPr>
        <sz val="10"/>
        <rFont val="宋体"/>
        <family val="0"/>
        <charset val="134"/>
      </rPr>
      <t xml:space="preserve">路所有运营车辆的卫生再次进行细化清理。我们对于运营车辆车内卫生的清洁工作是一直在做的，也从未停止，已经形成了长效的清洁机制，但有时候卫生清洁工作我们做的还有不尽人意之处，您多多谅解。我们定期会召开车辆保洁专题会议，开展车辆卫生专项检查，日常工作中我们加大巡检力度，强化制度建设，不断提高管理水平。因您的联系方式保密，我们未能对您进行电话回复。我们分中心及场站班组长再次与</t>
    </r>
    <r>
      <rPr>
        <sz val="10"/>
        <rFont val="Arial"/>
        <family val="2"/>
      </rPr>
      <t xml:space="preserve">607</t>
    </r>
    <r>
      <rPr>
        <sz val="10"/>
        <rFont val="宋体"/>
        <family val="0"/>
        <charset val="134"/>
      </rPr>
      <t xml:space="preserve">路的保洁人员进行了沟通，日常工作中我们要把清洁质量做的更加细致，同时加强保洁员清洁技能的培训，熟练掌握清洁方法，确保给您带来一个干净、整洁的出行环境。欢迎您随时对我们的工作进行监督，感谢您提出宝贵意见，给您的出行带来的不便我们和您说声抱歉，谢谢您的支持与谅解。</t>
    </r>
  </si>
  <si>
    <t xml:space="preserve">2026-02-17 11:06:39</t>
  </si>
  <si>
    <t xml:space="preserve">车辆卫生问题
（扶手杆黏）</t>
  </si>
  <si>
    <r>
      <rPr>
        <sz val="10"/>
        <rFont val="宋体"/>
        <family val="0"/>
        <charset val="134"/>
      </rPr>
      <t xml:space="preserve">热线</t>
    </r>
    <r>
      <rPr>
        <sz val="10"/>
        <rFont val="Arial"/>
        <family val="2"/>
      </rPr>
      <t xml:space="preserve">-260217-019479-2</t>
    </r>
  </si>
  <si>
    <t xml:space="preserve">2026-02-17 18:53:56</t>
  </si>
  <si>
    <t xml:space="preserve">2026-02-17 19:04:59</t>
  </si>
  <si>
    <t xml:space="preserve">2026-02-17 19:17:38</t>
  </si>
  <si>
    <r>
      <rPr>
        <sz val="10"/>
        <rFont val="宋体"/>
        <family val="0"/>
        <charset val="134"/>
      </rPr>
      <t xml:space="preserve">市民反映，自己是建材城</t>
    </r>
    <r>
      <rPr>
        <sz val="10"/>
        <rFont val="Arial"/>
        <family val="2"/>
      </rPr>
      <t xml:space="preserve">668</t>
    </r>
    <r>
      <rPr>
        <sz val="10"/>
        <rFont val="宋体"/>
        <family val="0"/>
        <charset val="134"/>
      </rPr>
      <t xml:space="preserve">公交场站工作人员，本来应该是今天企业值班人员给煮饺子，但是不知道为什么今天是保安煮的饺子，非常不合理，来电反映保安煮饺子不合理问题。注：市民要求个人信息保密（已解释） 基建 安保</t>
    </r>
  </si>
  <si>
    <r>
      <rPr>
        <sz val="10"/>
        <rFont val="宋体"/>
        <family val="0"/>
        <charset val="134"/>
      </rPr>
      <t xml:space="preserve">接到投诉后，我分中心由安保副主任李伟立进行核实，情况不属实。经了解，因当日车队业务繁忙，物业工作人员应车队管理人员请求，在不影响本职工作的情况下帮忙煮饺子。</t>
    </r>
    <r>
      <rPr>
        <sz val="10"/>
        <rFont val="Arial"/>
        <family val="2"/>
      </rPr>
      <t xml:space="preserve">
</t>
    </r>
    <r>
      <rPr>
        <sz val="10"/>
        <rFont val="宋体"/>
        <family val="0"/>
        <charset val="134"/>
      </rPr>
      <t xml:space="preserve">处理人：土桥分中心安保副主任李伟立。</t>
    </r>
  </si>
  <si>
    <t xml:space="preserve">未留联系方式，无法回访。</t>
  </si>
  <si>
    <t xml:space="preserve">接到投诉后，我分中心由安保副主任李伟立进行核实，情况不属实。经了解，因当日车队业务繁忙，物业工作人员应车队管理人员请求，在不影响本职工作的情况下帮忙煮饺子。</t>
  </si>
  <si>
    <t xml:space="preserve">2026-02-17 18:50:45</t>
  </si>
  <si>
    <t xml:space="preserve">场站安保问题
（人员管理）</t>
  </si>
  <si>
    <r>
      <rPr>
        <sz val="10"/>
        <rFont val="宋体"/>
        <family val="0"/>
        <charset val="134"/>
      </rPr>
      <t xml:space="preserve">热线</t>
    </r>
    <r>
      <rPr>
        <sz val="10"/>
        <rFont val="Arial"/>
        <family val="2"/>
      </rPr>
      <t xml:space="preserve">-260218-007523-1</t>
    </r>
    <r>
      <rPr>
        <sz val="10"/>
        <rFont val="宋体"/>
        <family val="0"/>
      </rPr>
      <t xml:space="preserve">（</t>
    </r>
    <r>
      <rPr>
        <sz val="10"/>
        <rFont val="Arial"/>
        <family val="2"/>
      </rPr>
      <t xml:space="preserve">1</t>
    </r>
    <r>
      <rPr>
        <sz val="10"/>
        <rFont val="宋体"/>
        <family val="0"/>
      </rPr>
      <t xml:space="preserve">个附件）</t>
    </r>
  </si>
  <si>
    <t xml:space="preserve">2026-02-18 11:12:30</t>
  </si>
  <si>
    <t xml:space="preserve">2026-02-18 11:21:45</t>
  </si>
  <si>
    <t xml:space="preserve">2026-02-18 11:24:15</t>
  </si>
  <si>
    <r>
      <rPr>
        <sz val="10"/>
        <rFont val="宋体"/>
        <family val="0"/>
        <charset val="134"/>
      </rPr>
      <t xml:space="preserve">手机</t>
    </r>
    <r>
      <rPr>
        <sz val="10"/>
        <rFont val="Arial"/>
        <family val="2"/>
      </rPr>
      <t xml:space="preserve">,13261302270;</t>
    </r>
  </si>
  <si>
    <r>
      <rPr>
        <sz val="10"/>
        <rFont val="宋体"/>
        <family val="0"/>
        <charset val="134"/>
      </rPr>
      <t xml:space="preserve">市民反映，自己</t>
    </r>
    <r>
      <rPr>
        <sz val="10"/>
        <rFont val="Arial"/>
        <family val="2"/>
      </rPr>
      <t xml:space="preserve">2026</t>
    </r>
    <r>
      <rPr>
        <sz val="10"/>
        <rFont val="宋体"/>
        <family val="0"/>
        <charset val="134"/>
      </rPr>
      <t xml:space="preserve">年</t>
    </r>
    <r>
      <rPr>
        <sz val="10"/>
        <rFont val="Arial"/>
        <family val="2"/>
      </rPr>
      <t xml:space="preserve">2</t>
    </r>
    <r>
      <rPr>
        <sz val="10"/>
        <rFont val="宋体"/>
        <family val="0"/>
        <charset val="134"/>
      </rPr>
      <t xml:space="preserve">月</t>
    </r>
    <r>
      <rPr>
        <sz val="10"/>
        <rFont val="Arial"/>
        <family val="2"/>
      </rPr>
      <t xml:space="preserve">18</t>
    </r>
    <r>
      <rPr>
        <sz val="10"/>
        <rFont val="宋体"/>
        <family val="0"/>
        <charset val="134"/>
      </rPr>
      <t xml:space="preserve">日</t>
    </r>
    <r>
      <rPr>
        <sz val="10"/>
        <rFont val="Arial"/>
        <family val="2"/>
      </rPr>
      <t xml:space="preserve">11:10zuoyou </t>
    </r>
    <r>
      <rPr>
        <sz val="10"/>
        <rFont val="宋体"/>
        <family val="0"/>
        <charset val="134"/>
      </rPr>
      <t xml:space="preserve">乘坐</t>
    </r>
    <r>
      <rPr>
        <sz val="10"/>
        <rFont val="Arial"/>
        <family val="2"/>
      </rPr>
      <t xml:space="preserve">102</t>
    </r>
    <r>
      <rPr>
        <sz val="10"/>
        <rFont val="宋体"/>
        <family val="0"/>
        <charset val="134"/>
      </rPr>
      <t xml:space="preserve">路编号为</t>
    </r>
    <r>
      <rPr>
        <sz val="10"/>
        <rFont val="Arial"/>
        <family val="2"/>
      </rPr>
      <t xml:space="preserve">9528681</t>
    </r>
    <r>
      <rPr>
        <sz val="10"/>
        <rFont val="宋体"/>
        <family val="0"/>
        <charset val="134"/>
      </rPr>
      <t xml:space="preserve">的公交车出行时，发现车辆卫生情况很差，扶手都是黏的，希望职能部门帮助核实处理，来电反映公交车卫生情况差问题。安服科技</t>
    </r>
  </si>
  <si>
    <t xml:space="preserve">2026-02-25 23:59:59</t>
  </si>
  <si>
    <t xml:space="preserve">2026-02-19</t>
  </si>
  <si>
    <t xml:space="preserve">2026-02-23 08:59:59</t>
  </si>
  <si>
    <r>
      <rPr>
        <sz val="10"/>
        <rFont val="宋体"/>
        <family val="0"/>
        <charset val="134"/>
      </rPr>
      <t xml:space="preserve">我分中心已于</t>
    </r>
    <r>
      <rPr>
        <sz val="10"/>
        <rFont val="Arial"/>
        <family val="2"/>
      </rPr>
      <t xml:space="preserve">2026</t>
    </r>
    <r>
      <rPr>
        <sz val="10"/>
        <rFont val="宋体"/>
        <family val="0"/>
        <charset val="134"/>
      </rPr>
      <t xml:space="preserve">年</t>
    </r>
    <r>
      <rPr>
        <sz val="10"/>
        <rFont val="Arial"/>
        <family val="2"/>
      </rPr>
      <t xml:space="preserve">2</t>
    </r>
    <r>
      <rPr>
        <sz val="10"/>
        <rFont val="宋体"/>
        <family val="0"/>
        <charset val="134"/>
      </rPr>
      <t xml:space="preserve">月</t>
    </r>
    <r>
      <rPr>
        <sz val="10"/>
        <rFont val="Arial"/>
        <family val="2"/>
      </rPr>
      <t xml:space="preserve">18</t>
    </r>
    <r>
      <rPr>
        <sz val="10"/>
        <rFont val="宋体"/>
        <family val="0"/>
        <charset val="134"/>
      </rPr>
      <t xml:space="preserve">日下午</t>
    </r>
    <r>
      <rPr>
        <sz val="10"/>
        <rFont val="Arial"/>
        <family val="2"/>
      </rPr>
      <t xml:space="preserve">13</t>
    </r>
    <r>
      <rPr>
        <sz val="10"/>
        <rFont val="宋体"/>
        <family val="0"/>
        <charset val="134"/>
      </rPr>
      <t xml:space="preserve">点</t>
    </r>
    <r>
      <rPr>
        <sz val="10"/>
        <rFont val="Arial"/>
        <family val="2"/>
      </rPr>
      <t xml:space="preserve">03</t>
    </r>
    <r>
      <rPr>
        <sz val="10"/>
        <rFont val="宋体"/>
        <family val="0"/>
        <charset val="134"/>
      </rPr>
      <t xml:space="preserve">分对您进行电话回复。办理人：杜伟；部门：鸿运承物业管理中心动物园分中心；职务；物管副主任。审核人：郑楠；部门：鸿运承物业管理中心物管行政部；职务：物管员。</t>
    </r>
  </si>
  <si>
    <r>
      <rPr>
        <sz val="10"/>
        <rFont val="宋体"/>
        <family val="0"/>
        <charset val="134"/>
      </rPr>
      <t xml:space="preserve">李女士您好，</t>
    </r>
    <r>
      <rPr>
        <sz val="10"/>
        <rFont val="Arial"/>
        <family val="2"/>
      </rPr>
      <t xml:space="preserve">102</t>
    </r>
    <r>
      <rPr>
        <sz val="10"/>
        <rFont val="宋体"/>
        <family val="0"/>
        <charset val="134"/>
      </rPr>
      <t xml:space="preserve">路公交车我们在动物园枢纽进行洗车服务工作，您所述</t>
    </r>
    <r>
      <rPr>
        <sz val="10"/>
        <rFont val="Arial"/>
        <family val="2"/>
      </rPr>
      <t xml:space="preserve">9528681</t>
    </r>
    <r>
      <rPr>
        <sz val="10"/>
        <rFont val="宋体"/>
        <family val="0"/>
        <charset val="134"/>
      </rPr>
      <t xml:space="preserve">号车，车辆运营中车辆卫生情况很差，扶手都是黏的问题，我们非常重视您的反馈，由于我们的工作没有做好，</t>
    </r>
    <r>
      <rPr>
        <sz val="10"/>
        <rFont val="Arial"/>
        <family val="2"/>
      </rPr>
      <t xml:space="preserve">102</t>
    </r>
    <r>
      <rPr>
        <sz val="10"/>
        <rFont val="宋体"/>
        <family val="0"/>
        <charset val="134"/>
      </rPr>
      <t xml:space="preserve">路给您带来不好的乘车体验，实在是抱歉，李女士。该车辆回到动物园枢纽场站后，在日常工作时段内，我们的保洁员已对车内扶手的卫生进行了全面的清理，您反馈的问题我们已整改完毕。同时我们要求保洁员对</t>
    </r>
    <r>
      <rPr>
        <sz val="10"/>
        <rFont val="Arial"/>
        <family val="2"/>
      </rPr>
      <t xml:space="preserve">102</t>
    </r>
    <r>
      <rPr>
        <sz val="10"/>
        <rFont val="宋体"/>
        <family val="0"/>
        <charset val="134"/>
      </rPr>
      <t xml:space="preserve">路所有运营车辆的卫生再次进行细化清理。我们对于运营车辆车内卫生的清洁工作是一直在做的，也从未停止，已经形成了长效的清洁机制，但有时候卫生清洁工作我们做的还有不尽人意之处，您多多谅解。</t>
    </r>
  </si>
  <si>
    <r>
      <rPr>
        <sz val="10"/>
        <rFont val="宋体"/>
        <family val="0"/>
        <charset val="134"/>
      </rPr>
      <t xml:space="preserve">我们分中心及场站班组长再次与</t>
    </r>
    <r>
      <rPr>
        <sz val="10"/>
        <rFont val="Arial"/>
        <family val="2"/>
      </rPr>
      <t xml:space="preserve">102</t>
    </r>
    <r>
      <rPr>
        <sz val="10"/>
        <rFont val="宋体"/>
        <family val="0"/>
        <charset val="134"/>
      </rPr>
      <t xml:space="preserve">路的保洁人员进行了沟通，日常工作中我们要把清洁质量做的更加细致，同时加强保洁员清洁技能的培训，熟练掌握清洁方法，确保给您带来一个干净、整洁的出行环境。</t>
    </r>
  </si>
  <si>
    <r>
      <rPr>
        <sz val="10"/>
        <rFont val="宋体"/>
        <family val="0"/>
        <charset val="134"/>
      </rPr>
      <t xml:space="preserve">您好，关于您反映问题的办理情况，鸿运承物业管理中心动物园分中心现对您回复如下：李女士您好，</t>
    </r>
    <r>
      <rPr>
        <sz val="10"/>
        <rFont val="Arial"/>
        <family val="2"/>
      </rPr>
      <t xml:space="preserve">102</t>
    </r>
    <r>
      <rPr>
        <sz val="10"/>
        <rFont val="宋体"/>
        <family val="0"/>
        <charset val="134"/>
      </rPr>
      <t xml:space="preserve">路公交车我们在动物园枢纽进行洗车服务工作，您所述</t>
    </r>
    <r>
      <rPr>
        <sz val="10"/>
        <rFont val="Arial"/>
        <family val="2"/>
      </rPr>
      <t xml:space="preserve">9528681</t>
    </r>
    <r>
      <rPr>
        <sz val="10"/>
        <rFont val="宋体"/>
        <family val="0"/>
        <charset val="134"/>
      </rPr>
      <t xml:space="preserve">号车，车辆运营中车辆卫生情况很差，扶手都是黏的问题，我们非常重视您的反馈，由于我们的工作没有做好，</t>
    </r>
    <r>
      <rPr>
        <sz val="10"/>
        <rFont val="Arial"/>
        <family val="2"/>
      </rPr>
      <t xml:space="preserve">102</t>
    </r>
    <r>
      <rPr>
        <sz val="10"/>
        <rFont val="宋体"/>
        <family val="0"/>
        <charset val="134"/>
      </rPr>
      <t xml:space="preserve">路给您带来不好的乘车体验，实在是抱歉，李女士。该车辆回到动物园枢纽场站后，在日常工作时段内，我们的保洁员已对车内扶手的卫生进行了全面的清理，您反馈的问题我们已整改完毕。同时我们要求保洁员对</t>
    </r>
    <r>
      <rPr>
        <sz val="10"/>
        <rFont val="Arial"/>
        <family val="2"/>
      </rPr>
      <t xml:space="preserve">102</t>
    </r>
    <r>
      <rPr>
        <sz val="10"/>
        <rFont val="宋体"/>
        <family val="0"/>
        <charset val="134"/>
      </rPr>
      <t xml:space="preserve">路所有运营车辆的卫生再次进行细化清理。我们对于运营车辆车内卫生的清洁工作是一直在做的，也从未停止，已经形成了长效的清洁机制，但有时候卫生清洁工作我们做的还有不尽人意之处，您多多谅解。我们定期会召开车辆保洁专题会议，开展车辆卫生专项检查，日常工作中我们加大巡检力度，强化制度建设，不断提高管理水平。我分中心已于</t>
    </r>
    <r>
      <rPr>
        <sz val="10"/>
        <rFont val="Arial"/>
        <family val="2"/>
      </rPr>
      <t xml:space="preserve">2026</t>
    </r>
    <r>
      <rPr>
        <sz val="10"/>
        <rFont val="宋体"/>
        <family val="0"/>
        <charset val="134"/>
      </rPr>
      <t xml:space="preserve">年</t>
    </r>
    <r>
      <rPr>
        <sz val="10"/>
        <rFont val="Arial"/>
        <family val="2"/>
      </rPr>
      <t xml:space="preserve">2</t>
    </r>
    <r>
      <rPr>
        <sz val="10"/>
        <rFont val="宋体"/>
        <family val="0"/>
        <charset val="134"/>
      </rPr>
      <t xml:space="preserve">月</t>
    </r>
    <r>
      <rPr>
        <sz val="10"/>
        <rFont val="Arial"/>
        <family val="2"/>
      </rPr>
      <t xml:space="preserve">18</t>
    </r>
    <r>
      <rPr>
        <sz val="10"/>
        <rFont val="宋体"/>
        <family val="0"/>
        <charset val="134"/>
      </rPr>
      <t xml:space="preserve">日下午</t>
    </r>
    <r>
      <rPr>
        <sz val="10"/>
        <rFont val="Arial"/>
        <family val="2"/>
      </rPr>
      <t xml:space="preserve">13</t>
    </r>
    <r>
      <rPr>
        <sz val="10"/>
        <rFont val="宋体"/>
        <family val="0"/>
        <charset val="134"/>
      </rPr>
      <t xml:space="preserve">点</t>
    </r>
    <r>
      <rPr>
        <sz val="10"/>
        <rFont val="Arial"/>
        <family val="2"/>
      </rPr>
      <t xml:space="preserve">03</t>
    </r>
    <r>
      <rPr>
        <sz val="10"/>
        <rFont val="宋体"/>
        <family val="0"/>
        <charset val="134"/>
      </rPr>
      <t xml:space="preserve">分对您进行电话回复。我们分中心及场站班组长再次与</t>
    </r>
    <r>
      <rPr>
        <sz val="10"/>
        <rFont val="Arial"/>
        <family val="2"/>
      </rPr>
      <t xml:space="preserve">102</t>
    </r>
    <r>
      <rPr>
        <sz val="10"/>
        <rFont val="宋体"/>
        <family val="0"/>
        <charset val="134"/>
      </rPr>
      <t xml:space="preserve">路的保洁人员进行了沟通，日常工作中我们要把清洁质量做的更加细致，同时加强保洁员清洁技能的培训，熟练掌握清洁方法，确保给您带来一个干净、整洁的出行环境。欢迎您随时对我们的工作进行监督，感谢您提出宝贵意见，给您的出行带来的不便我们和您说声抱歉，谢谢您的支持与谅解。</t>
    </r>
  </si>
  <si>
    <t xml:space="preserve">2026-02-18 11:07:51</t>
  </si>
  <si>
    <t xml:space="preserve">车辆卫生问题
（扶手黏）
同人同诉一次</t>
  </si>
  <si>
    <r>
      <rPr>
        <sz val="11"/>
        <color rgb="FF000000"/>
        <rFont val="宋体"/>
        <family val="0"/>
        <charset val="134"/>
      </rPr>
      <t xml:space="preserve">同人同诉：热线</t>
    </r>
    <r>
      <rPr>
        <sz val="11"/>
        <color rgb="FF000000"/>
        <rFont val="宋体"/>
        <family val="0"/>
      </rPr>
      <t xml:space="preserve">-260218-007523-1</t>
    </r>
    <r>
      <rPr>
        <sz val="11"/>
        <color rgb="FF000000"/>
        <rFont val="宋体"/>
        <family val="0"/>
        <charset val="134"/>
      </rPr>
      <t xml:space="preserve">、热线</t>
    </r>
    <r>
      <rPr>
        <sz val="11"/>
        <color rgb="FF000000"/>
        <rFont val="宋体"/>
        <family val="0"/>
      </rPr>
      <t xml:space="preserve">-260219-005840-2</t>
    </r>
  </si>
  <si>
    <r>
      <rPr>
        <sz val="10"/>
        <rFont val="宋体"/>
        <family val="0"/>
        <charset val="134"/>
      </rPr>
      <t xml:space="preserve">热线</t>
    </r>
    <r>
      <rPr>
        <sz val="10"/>
        <rFont val="Arial"/>
        <family val="2"/>
      </rPr>
      <t xml:space="preserve">-260218-004560-2</t>
    </r>
    <r>
      <rPr>
        <sz val="10"/>
        <rFont val="宋体"/>
        <family val="0"/>
        <charset val="134"/>
      </rPr>
      <t xml:space="preserve">（</t>
    </r>
    <r>
      <rPr>
        <sz val="10"/>
        <rFont val="Arial"/>
        <family val="2"/>
      </rPr>
      <t xml:space="preserve">1</t>
    </r>
    <r>
      <rPr>
        <sz val="10"/>
        <rFont val="宋体"/>
        <family val="0"/>
        <charset val="134"/>
      </rPr>
      <t xml:space="preserve">个附件）</t>
    </r>
  </si>
  <si>
    <t xml:space="preserve">2026-02-18 12:02:04</t>
  </si>
  <si>
    <t xml:space="preserve">2026-02-18 12:16:03</t>
  </si>
  <si>
    <t xml:space="preserve">2026-02-19 11:49:12</t>
  </si>
  <si>
    <r>
      <rPr>
        <sz val="10"/>
        <rFont val="宋体"/>
        <family val="0"/>
        <charset val="134"/>
      </rPr>
      <t xml:space="preserve">手机</t>
    </r>
    <r>
      <rPr>
        <sz val="10"/>
        <rFont val="Arial"/>
        <family val="2"/>
      </rPr>
      <t xml:space="preserve">,13051054818;</t>
    </r>
  </si>
  <si>
    <r>
      <rPr>
        <sz val="10"/>
        <rFont val="宋体"/>
        <family val="0"/>
        <charset val="134"/>
      </rPr>
      <t xml:space="preserve">市民反映，</t>
    </r>
    <r>
      <rPr>
        <sz val="10"/>
        <rFont val="Arial"/>
        <family val="2"/>
      </rPr>
      <t xml:space="preserve">637</t>
    </r>
    <r>
      <rPr>
        <sz val="10"/>
        <rFont val="宋体"/>
        <family val="0"/>
        <charset val="134"/>
      </rPr>
      <t xml:space="preserve">路公交从北京站到次渠，路线很长经历的村儿也比较偏僻。只有</t>
    </r>
    <r>
      <rPr>
        <sz val="10"/>
        <rFont val="Arial"/>
        <family val="2"/>
      </rPr>
      <t xml:space="preserve">637</t>
    </r>
    <r>
      <rPr>
        <sz val="10"/>
        <rFont val="宋体"/>
        <family val="0"/>
        <charset val="134"/>
      </rPr>
      <t xml:space="preserve">路公交到准村， 等待时间很长。农民工住的很多，卫生很差，车里很脏。市民希望有关部门帮助解决。来电反映</t>
    </r>
    <r>
      <rPr>
        <sz val="10"/>
        <rFont val="Arial"/>
        <family val="2"/>
      </rPr>
      <t xml:space="preserve">637</t>
    </r>
    <r>
      <rPr>
        <sz val="10"/>
        <rFont val="宋体"/>
        <family val="0"/>
        <charset val="134"/>
      </rPr>
      <t xml:space="preserve">路公交车问题。调指，鸿运城   请调整主题词为“调整服务规范。</t>
    </r>
  </si>
  <si>
    <r>
      <rPr>
        <sz val="10"/>
        <rFont val="宋体"/>
        <family val="0"/>
        <charset val="134"/>
      </rPr>
      <t xml:space="preserve">我分中心已于</t>
    </r>
    <r>
      <rPr>
        <sz val="10"/>
        <rFont val="Arial"/>
        <family val="2"/>
      </rPr>
      <t xml:space="preserve">2026</t>
    </r>
    <r>
      <rPr>
        <sz val="10"/>
        <rFont val="宋体"/>
        <family val="0"/>
        <charset val="134"/>
      </rPr>
      <t xml:space="preserve">年</t>
    </r>
    <r>
      <rPr>
        <sz val="10"/>
        <rFont val="Arial"/>
        <family val="2"/>
      </rPr>
      <t xml:space="preserve">2</t>
    </r>
    <r>
      <rPr>
        <sz val="10"/>
        <rFont val="宋体"/>
        <family val="0"/>
        <charset val="134"/>
      </rPr>
      <t xml:space="preserve">月</t>
    </r>
    <r>
      <rPr>
        <sz val="10"/>
        <rFont val="Arial"/>
        <family val="2"/>
      </rPr>
      <t xml:space="preserve">19</t>
    </r>
    <r>
      <rPr>
        <sz val="10"/>
        <rFont val="宋体"/>
        <family val="0"/>
        <charset val="134"/>
      </rPr>
      <t xml:space="preserve">日上午</t>
    </r>
    <r>
      <rPr>
        <sz val="10"/>
        <rFont val="Arial"/>
        <family val="2"/>
      </rPr>
      <t xml:space="preserve">10</t>
    </r>
    <r>
      <rPr>
        <sz val="10"/>
        <rFont val="宋体"/>
        <family val="0"/>
        <charset val="134"/>
      </rPr>
      <t xml:space="preserve">点</t>
    </r>
    <r>
      <rPr>
        <sz val="10"/>
        <rFont val="Arial"/>
        <family val="2"/>
      </rPr>
      <t xml:space="preserve">58</t>
    </r>
    <r>
      <rPr>
        <sz val="10"/>
        <rFont val="宋体"/>
        <family val="0"/>
        <charset val="134"/>
      </rPr>
      <t xml:space="preserve">分对您进行电话回复。办理人：王蔚；部门：鸿运承物业管理中心土桥分中心；职务；物管副主任。审核人：郑楠；部门：鸿运承物业管理中心物管行政部；职务：物管员。</t>
    </r>
  </si>
  <si>
    <r>
      <rPr>
        <sz val="10"/>
        <rFont val="宋体"/>
        <family val="0"/>
        <charset val="134"/>
      </rPr>
      <t xml:space="preserve">周女士您好，</t>
    </r>
    <r>
      <rPr>
        <sz val="10"/>
        <rFont val="Arial"/>
        <family val="2"/>
      </rPr>
      <t xml:space="preserve">637</t>
    </r>
    <r>
      <rPr>
        <sz val="10"/>
        <rFont val="宋体"/>
        <family val="0"/>
        <charset val="134"/>
      </rPr>
      <t xml:space="preserve">路公交车我们在次渠场站进行洗车服务工作，您所述车辆运营中车内卫生很差，车里很脏的问题，我们非常重视您的反馈，由于我们的工作没有做好，</t>
    </r>
    <r>
      <rPr>
        <sz val="10"/>
        <rFont val="Arial"/>
        <family val="2"/>
      </rPr>
      <t xml:space="preserve">637</t>
    </r>
    <r>
      <rPr>
        <sz val="10"/>
        <rFont val="宋体"/>
        <family val="0"/>
        <charset val="134"/>
      </rPr>
      <t xml:space="preserve">路给您带来不好的乘车体验，实在是抱歉，周女士。该线路车辆回到次渠场站后，在日常工作时段内，我们的保洁员已对车内卫生进行了全面的清理，您反馈的问题我们已整改完毕。同时我们要求保洁员对</t>
    </r>
    <r>
      <rPr>
        <sz val="10"/>
        <rFont val="Arial"/>
        <family val="2"/>
      </rPr>
      <t xml:space="preserve">637</t>
    </r>
    <r>
      <rPr>
        <sz val="10"/>
        <rFont val="宋体"/>
        <family val="0"/>
        <charset val="134"/>
      </rPr>
      <t xml:space="preserve">路所有运营车辆的卫生再次进行细化清理。我们对于运营车辆车内卫生的清洁工作是一直在做的，也从未停止，已经形成了长效的清洁机制，但有时候卫生清洁工作我们做的还有不尽人意之处，您多多谅解。车辆消毒目前我们按照每日对运营车辆消毒一次的标准认真执行。</t>
    </r>
  </si>
  <si>
    <r>
      <rPr>
        <sz val="10"/>
        <rFont val="宋体"/>
        <family val="0"/>
        <charset val="134"/>
      </rPr>
      <t xml:space="preserve">我们分中心及场站班组长再次与</t>
    </r>
    <r>
      <rPr>
        <sz val="10"/>
        <rFont val="Arial"/>
        <family val="2"/>
      </rPr>
      <t xml:space="preserve">637</t>
    </r>
    <r>
      <rPr>
        <sz val="10"/>
        <rFont val="宋体"/>
        <family val="0"/>
        <charset val="134"/>
      </rPr>
      <t xml:space="preserve">路的保洁人员进行了沟通，日常工作中我们要把清洁质量做的更加细致，同时加强保洁员清洁技能的培训，熟练掌握清洁方法，确保给您带来一个干净、整洁的出行环境。</t>
    </r>
  </si>
  <si>
    <r>
      <rPr>
        <sz val="10"/>
        <rFont val="宋体"/>
        <family val="0"/>
        <charset val="134"/>
      </rPr>
      <t xml:space="preserve">您好，关于您反映问题的办理情况，鸿运承物业管理中心土桥分中心现对您回复如下：周女士您好，</t>
    </r>
    <r>
      <rPr>
        <sz val="10"/>
        <rFont val="Arial"/>
        <family val="2"/>
      </rPr>
      <t xml:space="preserve">637</t>
    </r>
    <r>
      <rPr>
        <sz val="10"/>
        <rFont val="宋体"/>
        <family val="0"/>
        <charset val="134"/>
      </rPr>
      <t xml:space="preserve">路公交车我们在次渠场站进行洗车服务工作，您所述车辆运营中车内卫生很差，车里很脏的问题，我们非常重视您的反馈，由于我们的工作没有做好，</t>
    </r>
    <r>
      <rPr>
        <sz val="10"/>
        <rFont val="Arial"/>
        <family val="2"/>
      </rPr>
      <t xml:space="preserve">637</t>
    </r>
    <r>
      <rPr>
        <sz val="10"/>
        <rFont val="宋体"/>
        <family val="0"/>
        <charset val="134"/>
      </rPr>
      <t xml:space="preserve">路给您带来不好的乘车体验，实在是抱歉，周女士。该线路车辆回到次渠场站后，在日常工作时段内，我们的保洁员已对车内卫生进行了全面的清理，您反馈的问题我们已整改完毕。同时我们要求保洁员对</t>
    </r>
    <r>
      <rPr>
        <sz val="10"/>
        <rFont val="Arial"/>
        <family val="2"/>
      </rPr>
      <t xml:space="preserve">637</t>
    </r>
    <r>
      <rPr>
        <sz val="10"/>
        <rFont val="宋体"/>
        <family val="0"/>
        <charset val="134"/>
      </rPr>
      <t xml:space="preserve">路所有运营车辆的卫生再次进行细化清理。我们对于运营车辆车内卫生的清洁工作是一直在做的，也从未停止，已经形成了长效的清洁机制，但有时候卫生清洁工作我们做的还有不尽人意之处，您多多谅解。车辆消毒目前我们按照每日对运营车辆消毒一次的标准认真执行。我们定期会召开车辆保洁专题会议，开展车辆卫生专项检查，日常工作中我们加大巡检力度，强化制度建设，不断提高管理水平。我分中心已于</t>
    </r>
    <r>
      <rPr>
        <sz val="10"/>
        <rFont val="Arial"/>
        <family val="2"/>
      </rPr>
      <t xml:space="preserve">2026</t>
    </r>
    <r>
      <rPr>
        <sz val="10"/>
        <rFont val="宋体"/>
        <family val="0"/>
        <charset val="134"/>
      </rPr>
      <t xml:space="preserve">年</t>
    </r>
    <r>
      <rPr>
        <sz val="10"/>
        <rFont val="Arial"/>
        <family val="2"/>
      </rPr>
      <t xml:space="preserve">2</t>
    </r>
    <r>
      <rPr>
        <sz val="10"/>
        <rFont val="宋体"/>
        <family val="0"/>
        <charset val="134"/>
      </rPr>
      <t xml:space="preserve">月</t>
    </r>
    <r>
      <rPr>
        <sz val="10"/>
        <rFont val="Arial"/>
        <family val="2"/>
      </rPr>
      <t xml:space="preserve">19</t>
    </r>
    <r>
      <rPr>
        <sz val="10"/>
        <rFont val="宋体"/>
        <family val="0"/>
        <charset val="134"/>
      </rPr>
      <t xml:space="preserve">日上午</t>
    </r>
    <r>
      <rPr>
        <sz val="10"/>
        <rFont val="Arial"/>
        <family val="2"/>
      </rPr>
      <t xml:space="preserve">10</t>
    </r>
    <r>
      <rPr>
        <sz val="10"/>
        <rFont val="宋体"/>
        <family val="0"/>
        <charset val="134"/>
      </rPr>
      <t xml:space="preserve">点</t>
    </r>
    <r>
      <rPr>
        <sz val="10"/>
        <rFont val="Arial"/>
        <family val="2"/>
      </rPr>
      <t xml:space="preserve">58</t>
    </r>
    <r>
      <rPr>
        <sz val="10"/>
        <rFont val="宋体"/>
        <family val="0"/>
        <charset val="134"/>
      </rPr>
      <t xml:space="preserve">分对您进行电话回复。我们分中心及场站班组长再次与</t>
    </r>
    <r>
      <rPr>
        <sz val="10"/>
        <rFont val="Arial"/>
        <family val="2"/>
      </rPr>
      <t xml:space="preserve">637</t>
    </r>
    <r>
      <rPr>
        <sz val="10"/>
        <rFont val="宋体"/>
        <family val="0"/>
        <charset val="134"/>
      </rPr>
      <t xml:space="preserve">路的保洁人员进行了沟通，日常工作中我们要把清洁质量做的更加细致，同时加强保洁员清洁技能的培训，熟练掌握清洁方法，确保给您带来一个干净、整洁的出行环境。欢迎您随时对我们的工作进行监督，感谢您提出宝贵意见，给您的出行带来的不便我们和您说声抱歉，谢谢您的支持与谅解。</t>
    </r>
  </si>
  <si>
    <t xml:space="preserve">2026-02-18 09:50:06</t>
  </si>
  <si>
    <r>
      <rPr>
        <sz val="10"/>
        <rFont val="宋体"/>
        <family val="0"/>
        <charset val="134"/>
      </rPr>
      <t xml:space="preserve">热线</t>
    </r>
    <r>
      <rPr>
        <sz val="10"/>
        <rFont val="Arial"/>
        <family val="2"/>
      </rPr>
      <t xml:space="preserve">-260219-005840-2</t>
    </r>
    <r>
      <rPr>
        <sz val="10"/>
        <rFont val="宋体"/>
        <family val="0"/>
      </rPr>
      <t xml:space="preserve">（</t>
    </r>
    <r>
      <rPr>
        <sz val="10"/>
        <rFont val="Arial"/>
        <family val="2"/>
      </rPr>
      <t xml:space="preserve">1</t>
    </r>
    <r>
      <rPr>
        <sz val="10"/>
        <rFont val="宋体"/>
        <family val="0"/>
      </rPr>
      <t xml:space="preserve">个附件）</t>
    </r>
  </si>
  <si>
    <t xml:space="preserve">2026-02-19 10:07:10</t>
  </si>
  <si>
    <t xml:space="preserve">2026-02-19 10:45:27</t>
  </si>
  <si>
    <t xml:space="preserve">2026-02-19 11:36:46</t>
  </si>
  <si>
    <r>
      <rPr>
        <sz val="10"/>
        <rFont val="宋体"/>
        <family val="0"/>
        <charset val="134"/>
      </rPr>
      <t xml:space="preserve">市民反映，乘坐</t>
    </r>
    <r>
      <rPr>
        <sz val="10"/>
        <rFont val="Arial"/>
        <family val="2"/>
      </rPr>
      <t xml:space="preserve">102</t>
    </r>
    <r>
      <rPr>
        <sz val="10"/>
        <rFont val="宋体"/>
        <family val="0"/>
        <charset val="134"/>
      </rPr>
      <t xml:space="preserve">路公交车，过节的时候公交车人流量太大，车辆太少，需要等十分钟公交，扶手特别脏，很粘，需要经常清理。来电反映公交车少及清理卫生问题。调指鸿运承，科技</t>
    </r>
  </si>
  <si>
    <t xml:space="preserve">2026-02-26 23:59:59</t>
  </si>
  <si>
    <t xml:space="preserve">2026-02-24 08:59:59</t>
  </si>
  <si>
    <r>
      <rPr>
        <sz val="10"/>
        <rFont val="宋体"/>
        <family val="0"/>
        <charset val="134"/>
      </rPr>
      <t xml:space="preserve">我分中心已于</t>
    </r>
    <r>
      <rPr>
        <sz val="10"/>
        <rFont val="Arial"/>
        <family val="2"/>
      </rPr>
      <t xml:space="preserve">2026</t>
    </r>
    <r>
      <rPr>
        <sz val="10"/>
        <rFont val="宋体"/>
        <family val="0"/>
        <charset val="134"/>
      </rPr>
      <t xml:space="preserve">年</t>
    </r>
    <r>
      <rPr>
        <sz val="10"/>
        <rFont val="Arial"/>
        <family val="2"/>
      </rPr>
      <t xml:space="preserve">2</t>
    </r>
    <r>
      <rPr>
        <sz val="10"/>
        <rFont val="宋体"/>
        <family val="0"/>
        <charset val="134"/>
      </rPr>
      <t xml:space="preserve">月</t>
    </r>
    <r>
      <rPr>
        <sz val="10"/>
        <rFont val="Arial"/>
        <family val="2"/>
      </rPr>
      <t xml:space="preserve">19</t>
    </r>
    <r>
      <rPr>
        <sz val="10"/>
        <rFont val="宋体"/>
        <family val="0"/>
        <charset val="134"/>
      </rPr>
      <t xml:space="preserve">日下午</t>
    </r>
    <r>
      <rPr>
        <sz val="10"/>
        <rFont val="Arial"/>
        <family val="2"/>
      </rPr>
      <t xml:space="preserve">13</t>
    </r>
    <r>
      <rPr>
        <sz val="10"/>
        <rFont val="宋体"/>
        <family val="0"/>
        <charset val="134"/>
      </rPr>
      <t xml:space="preserve">点</t>
    </r>
    <r>
      <rPr>
        <sz val="10"/>
        <rFont val="Arial"/>
        <family val="2"/>
      </rPr>
      <t xml:space="preserve">39</t>
    </r>
    <r>
      <rPr>
        <sz val="10"/>
        <rFont val="宋体"/>
        <family val="0"/>
        <charset val="134"/>
      </rPr>
      <t xml:space="preserve">分对您进行电话回复。办理人：杜伟；部门：鸿运承物业管理中心动物园分中心；职务；物管副主任。审核人：郑楠；部门：鸿运承物业管理中心物管行政部；职务：物管员。</t>
    </r>
  </si>
  <si>
    <r>
      <rPr>
        <sz val="10"/>
        <rFont val="宋体"/>
        <family val="0"/>
        <charset val="134"/>
      </rPr>
      <t xml:space="preserve">李女士您好，</t>
    </r>
    <r>
      <rPr>
        <sz val="10"/>
        <rFont val="Arial"/>
        <family val="2"/>
      </rPr>
      <t xml:space="preserve">102</t>
    </r>
    <r>
      <rPr>
        <sz val="10"/>
        <rFont val="宋体"/>
        <family val="0"/>
        <charset val="134"/>
      </rPr>
      <t xml:space="preserve">路公交车我们在动物园枢纽进行洗车服务工作，您所述车辆运营中车内扶手特别脏，很粘的问题，我们非常重视您的反馈，由于我们的工作没有做好，</t>
    </r>
    <r>
      <rPr>
        <sz val="10"/>
        <rFont val="Arial"/>
        <family val="2"/>
      </rPr>
      <t xml:space="preserve">102</t>
    </r>
    <r>
      <rPr>
        <sz val="10"/>
        <rFont val="宋体"/>
        <family val="0"/>
        <charset val="134"/>
      </rPr>
      <t xml:space="preserve">路给您带来不好的乘车体验，实在是抱歉，李女士。该线路车辆回到动物园枢纽场站后，在日常工作时段内，我们的保洁员已对车内扶手的卫生进行了全面的清理，您反馈的问题我们已整改完毕。同时我们要求保洁员对</t>
    </r>
    <r>
      <rPr>
        <sz val="10"/>
        <rFont val="Arial"/>
        <family val="2"/>
      </rPr>
      <t xml:space="preserve">102</t>
    </r>
    <r>
      <rPr>
        <sz val="10"/>
        <rFont val="宋体"/>
        <family val="0"/>
        <charset val="134"/>
      </rPr>
      <t xml:space="preserve">路所有运营车辆的卫生再次进行细化清理。我们对于运营车辆车内卫生的清洁工作是一直在做的，也从未停止，已经形成了长效的清洁机制，但有时候卫生清洁工作我们做的还有不尽人意之处，您多多谅解。</t>
    </r>
  </si>
  <si>
    <r>
      <rPr>
        <sz val="10"/>
        <rFont val="宋体"/>
        <family val="0"/>
        <charset val="134"/>
      </rPr>
      <t xml:space="preserve">您好，关于您反映问题的办理情况，鸿运承物业管理中心动物园分中心现对您回复如下：李女士您好，</t>
    </r>
    <r>
      <rPr>
        <sz val="10"/>
        <rFont val="Arial"/>
        <family val="2"/>
      </rPr>
      <t xml:space="preserve">102</t>
    </r>
    <r>
      <rPr>
        <sz val="10"/>
        <rFont val="宋体"/>
        <family val="0"/>
        <charset val="134"/>
      </rPr>
      <t xml:space="preserve">路公交车我们在动物园枢纽进行洗车服务工作，您所述车辆运营中车内扶手特别脏，很粘的问题，我们非常重视您的反馈，由于我们的工作没有做好，</t>
    </r>
    <r>
      <rPr>
        <sz val="10"/>
        <rFont val="Arial"/>
        <family val="2"/>
      </rPr>
      <t xml:space="preserve">102</t>
    </r>
    <r>
      <rPr>
        <sz val="10"/>
        <rFont val="宋体"/>
        <family val="0"/>
        <charset val="134"/>
      </rPr>
      <t xml:space="preserve">路给您带来不好的乘车体验，实在是抱歉，李女士。该线路车辆回到动物园枢纽场站后，在日常工作时段内，我们的保洁员已对车内扶手的卫生进行了全面的清理，您反馈的问题我们已整改完毕。同时我们要求保洁员对</t>
    </r>
    <r>
      <rPr>
        <sz val="10"/>
        <rFont val="Arial"/>
        <family val="2"/>
      </rPr>
      <t xml:space="preserve">102</t>
    </r>
    <r>
      <rPr>
        <sz val="10"/>
        <rFont val="宋体"/>
        <family val="0"/>
        <charset val="134"/>
      </rPr>
      <t xml:space="preserve">路所有运营车辆的卫生再次进行细化清理。我们对于运营车辆车内卫生的清洁工作是一直在做的，也从未停止，已经形成了长效的清洁机制，但有时候卫生清洁工作我们做的还有不尽人意之处，您多多谅解。我们定期会召开车辆保洁专题会议，开展车辆卫生专项检查，日常工作中我们加大巡检力度，强化制度建设，不断提高管理水平。我分中心已于</t>
    </r>
    <r>
      <rPr>
        <sz val="10"/>
        <rFont val="Arial"/>
        <family val="2"/>
      </rPr>
      <t xml:space="preserve">2026</t>
    </r>
    <r>
      <rPr>
        <sz val="10"/>
        <rFont val="宋体"/>
        <family val="0"/>
        <charset val="134"/>
      </rPr>
      <t xml:space="preserve">年</t>
    </r>
    <r>
      <rPr>
        <sz val="10"/>
        <rFont val="Arial"/>
        <family val="2"/>
      </rPr>
      <t xml:space="preserve">2</t>
    </r>
    <r>
      <rPr>
        <sz val="10"/>
        <rFont val="宋体"/>
        <family val="0"/>
        <charset val="134"/>
      </rPr>
      <t xml:space="preserve">月</t>
    </r>
    <r>
      <rPr>
        <sz val="10"/>
        <rFont val="Arial"/>
        <family val="2"/>
      </rPr>
      <t xml:space="preserve">19</t>
    </r>
    <r>
      <rPr>
        <sz val="10"/>
        <rFont val="宋体"/>
        <family val="0"/>
        <charset val="134"/>
      </rPr>
      <t xml:space="preserve">日下午</t>
    </r>
    <r>
      <rPr>
        <sz val="10"/>
        <rFont val="Arial"/>
        <family val="2"/>
      </rPr>
      <t xml:space="preserve">13</t>
    </r>
    <r>
      <rPr>
        <sz val="10"/>
        <rFont val="宋体"/>
        <family val="0"/>
        <charset val="134"/>
      </rPr>
      <t xml:space="preserve">点</t>
    </r>
    <r>
      <rPr>
        <sz val="10"/>
        <rFont val="Arial"/>
        <family val="2"/>
      </rPr>
      <t xml:space="preserve">39</t>
    </r>
    <r>
      <rPr>
        <sz val="10"/>
        <rFont val="宋体"/>
        <family val="0"/>
        <charset val="134"/>
      </rPr>
      <t xml:space="preserve">分对您进行电话回复。我们分中心及场站班组长再次与</t>
    </r>
    <r>
      <rPr>
        <sz val="10"/>
        <rFont val="Arial"/>
        <family val="2"/>
      </rPr>
      <t xml:space="preserve">102</t>
    </r>
    <r>
      <rPr>
        <sz val="10"/>
        <rFont val="宋体"/>
        <family val="0"/>
        <charset val="134"/>
      </rPr>
      <t xml:space="preserve">路的保洁人员进行了沟通，日常工作中我们要把清洁质量做的更加细致，同时加强保洁员清洁技能的培训，熟练掌握清洁方法，确保给您带来一个干净、整洁的出行环境。欢迎您随时对我们的工作进行监督，感谢您提出宝贵意见，给您的出行带来的不便我们和您说声抱歉，谢谢您的支持与谅解。</t>
    </r>
  </si>
  <si>
    <t xml:space="preserve">2026-02-19 10:04:04</t>
  </si>
  <si>
    <t xml:space="preserve">车辆卫生问题
（扶手脏）
同人同诉二次</t>
  </si>
  <si>
    <r>
      <rPr>
        <sz val="10"/>
        <rFont val="宋体"/>
        <family val="0"/>
        <charset val="134"/>
      </rPr>
      <t xml:space="preserve">热线</t>
    </r>
    <r>
      <rPr>
        <sz val="10"/>
        <rFont val="Arial"/>
        <family val="2"/>
      </rPr>
      <t xml:space="preserve">-260219-009288-1</t>
    </r>
    <r>
      <rPr>
        <sz val="10"/>
        <rFont val="宋体"/>
        <family val="0"/>
        <charset val="134"/>
      </rPr>
      <t xml:space="preserve">（</t>
    </r>
    <r>
      <rPr>
        <sz val="10"/>
        <rFont val="Arial"/>
        <family val="2"/>
      </rPr>
      <t xml:space="preserve">1</t>
    </r>
    <r>
      <rPr>
        <sz val="10"/>
        <rFont val="宋体"/>
        <family val="0"/>
        <charset val="134"/>
      </rPr>
      <t xml:space="preserve">个附件）</t>
    </r>
  </si>
  <si>
    <t xml:space="preserve">2026-02-19 11:28:50</t>
  </si>
  <si>
    <t xml:space="preserve">2026-02-19 11:54:30</t>
  </si>
  <si>
    <t xml:space="preserve">2026-02-19 12:52:57</t>
  </si>
  <si>
    <r>
      <rPr>
        <sz val="10"/>
        <rFont val="宋体"/>
        <family val="0"/>
        <charset val="134"/>
      </rPr>
      <t xml:space="preserve">手机</t>
    </r>
    <r>
      <rPr>
        <sz val="10"/>
        <rFont val="Arial"/>
        <family val="2"/>
      </rPr>
      <t xml:space="preserve">,13691031128;</t>
    </r>
  </si>
  <si>
    <r>
      <rPr>
        <sz val="10"/>
        <rFont val="宋体"/>
        <family val="0"/>
        <charset val="134"/>
      </rPr>
      <t xml:space="preserve">市民反映，</t>
    </r>
    <r>
      <rPr>
        <sz val="10"/>
        <rFont val="Arial"/>
        <family val="2"/>
      </rPr>
      <t xml:space="preserve">618</t>
    </r>
    <r>
      <rPr>
        <sz val="10"/>
        <rFont val="宋体"/>
        <family val="0"/>
        <charset val="134"/>
      </rPr>
      <t xml:space="preserve">的扶手都包浆了粘手，消不消毒啊，希望有关部门核实处理，来电反映公交车卫生问题。鸿运承 客一科技</t>
    </r>
  </si>
  <si>
    <r>
      <rPr>
        <sz val="10"/>
        <rFont val="宋体"/>
        <family val="0"/>
        <charset val="134"/>
      </rPr>
      <t xml:space="preserve">我分中心已于</t>
    </r>
    <r>
      <rPr>
        <sz val="10"/>
        <rFont val="Arial"/>
        <family val="2"/>
      </rPr>
      <t xml:space="preserve">2026</t>
    </r>
    <r>
      <rPr>
        <sz val="10"/>
        <rFont val="宋体"/>
        <family val="0"/>
        <charset val="134"/>
      </rPr>
      <t xml:space="preserve">年</t>
    </r>
    <r>
      <rPr>
        <sz val="10"/>
        <rFont val="Arial"/>
        <family val="2"/>
      </rPr>
      <t xml:space="preserve">2</t>
    </r>
    <r>
      <rPr>
        <sz val="10"/>
        <rFont val="宋体"/>
        <family val="0"/>
        <charset val="134"/>
      </rPr>
      <t xml:space="preserve">月</t>
    </r>
    <r>
      <rPr>
        <sz val="10"/>
        <rFont val="Arial"/>
        <family val="2"/>
      </rPr>
      <t xml:space="preserve">19</t>
    </r>
    <r>
      <rPr>
        <sz val="10"/>
        <rFont val="宋体"/>
        <family val="0"/>
        <charset val="134"/>
      </rPr>
      <t xml:space="preserve">日下午</t>
    </r>
    <r>
      <rPr>
        <sz val="10"/>
        <rFont val="Arial"/>
        <family val="2"/>
      </rPr>
      <t xml:space="preserve">13</t>
    </r>
    <r>
      <rPr>
        <sz val="10"/>
        <rFont val="宋体"/>
        <family val="0"/>
        <charset val="134"/>
      </rPr>
      <t xml:space="preserve">点</t>
    </r>
    <r>
      <rPr>
        <sz val="10"/>
        <rFont val="Arial"/>
        <family val="2"/>
      </rPr>
      <t xml:space="preserve">28</t>
    </r>
    <r>
      <rPr>
        <sz val="10"/>
        <rFont val="宋体"/>
        <family val="0"/>
        <charset val="134"/>
      </rPr>
      <t xml:space="preserve">分对您进行电话回复。办理人：李满；部门：鸿运承物业管理中心回龙观分中心；职务；物管副主任。审核人：郑楠；部门：鸿运承物业管理中心物管行政部；职务：物管员。</t>
    </r>
  </si>
  <si>
    <r>
      <rPr>
        <sz val="10"/>
        <rFont val="宋体"/>
        <family val="0"/>
        <charset val="134"/>
      </rPr>
      <t xml:space="preserve">赵女士您好，</t>
    </r>
    <r>
      <rPr>
        <sz val="10"/>
        <rFont val="Arial"/>
        <family val="2"/>
      </rPr>
      <t xml:space="preserve">618</t>
    </r>
    <r>
      <rPr>
        <sz val="10"/>
        <rFont val="宋体"/>
        <family val="0"/>
        <charset val="134"/>
      </rPr>
      <t xml:space="preserve">路公交车我们在回龙观东大街场站进行洗车服务工作，您所述车辆运营中扶手都包浆了粘手的问题，我们非常重视您的反馈，由于我们的工作没有做好，</t>
    </r>
    <r>
      <rPr>
        <sz val="10"/>
        <rFont val="Arial"/>
        <family val="2"/>
      </rPr>
      <t xml:space="preserve">618</t>
    </r>
    <r>
      <rPr>
        <sz val="10"/>
        <rFont val="宋体"/>
        <family val="0"/>
        <charset val="134"/>
      </rPr>
      <t xml:space="preserve">路给您带来不好的乘车体验，实在是抱歉，赵女士。该线路车辆回到回龙观东大街场站后，在日常工作时段内，我们的保洁员已对车内扶手卫生进行了全面的清理，您反馈的问题我们已整改完毕。同时我们要求保洁员对</t>
    </r>
    <r>
      <rPr>
        <sz val="10"/>
        <rFont val="Arial"/>
        <family val="2"/>
      </rPr>
      <t xml:space="preserve">618</t>
    </r>
    <r>
      <rPr>
        <sz val="10"/>
        <rFont val="宋体"/>
        <family val="0"/>
        <charset val="134"/>
      </rPr>
      <t xml:space="preserve">路所有运营车辆的卫生再次进行细化清理。我们对于运营车辆车内卫生的清洁工作是一直在做的，也从未停止，已经形成了长效的清洁机制，但有时候卫生清洁工作我们做的还有不尽人意之处，您多多谅解。车辆消毒目前我们按照每日对运营车辆消毒一次的标准认真执行。</t>
    </r>
  </si>
  <si>
    <r>
      <rPr>
        <sz val="10"/>
        <rFont val="宋体"/>
        <family val="0"/>
        <charset val="134"/>
      </rPr>
      <t xml:space="preserve">我们分中心及场站班组长再次与</t>
    </r>
    <r>
      <rPr>
        <sz val="10"/>
        <rFont val="Arial"/>
        <family val="2"/>
      </rPr>
      <t xml:space="preserve">618</t>
    </r>
    <r>
      <rPr>
        <sz val="10"/>
        <rFont val="宋体"/>
        <family val="0"/>
        <charset val="134"/>
      </rPr>
      <t xml:space="preserve">路的保洁人员进行了沟通，日常工作中我们要把清洁质量做的更加细致，同时加强保洁员清洁技能的培训，熟练掌握清洁方法，确保给您带来一个干净、整洁的出行环境。</t>
    </r>
  </si>
  <si>
    <r>
      <rPr>
        <sz val="10"/>
        <rFont val="宋体"/>
        <family val="0"/>
        <charset val="134"/>
      </rPr>
      <t xml:space="preserve">您好，关于您反映问题的办理情况，鸿运承物业管理中心回龙观分中心现对您回复如下：赵女士您好，</t>
    </r>
    <r>
      <rPr>
        <sz val="10"/>
        <rFont val="Arial"/>
        <family val="2"/>
      </rPr>
      <t xml:space="preserve">618</t>
    </r>
    <r>
      <rPr>
        <sz val="10"/>
        <rFont val="宋体"/>
        <family val="0"/>
        <charset val="134"/>
      </rPr>
      <t xml:space="preserve">路公交车我们在回龙观东大街场站进行洗车服务工作，您所述车辆运营中扶手都包浆了粘手的问题，我们非常重视您的反馈，由于我们的工作没有做好，</t>
    </r>
    <r>
      <rPr>
        <sz val="10"/>
        <rFont val="Arial"/>
        <family val="2"/>
      </rPr>
      <t xml:space="preserve">618</t>
    </r>
    <r>
      <rPr>
        <sz val="10"/>
        <rFont val="宋体"/>
        <family val="0"/>
        <charset val="134"/>
      </rPr>
      <t xml:space="preserve">路给您带来不好的乘车体验，实在是抱歉，赵女士。该线路车辆回到回龙观东大街场站后，在日常工作时段内，我们的保洁员已对车内扶手卫生进行了全面的清理，您反馈的问题我们已整改完毕。同时我们要求保洁员对</t>
    </r>
    <r>
      <rPr>
        <sz val="10"/>
        <rFont val="Arial"/>
        <family val="2"/>
      </rPr>
      <t xml:space="preserve">618</t>
    </r>
    <r>
      <rPr>
        <sz val="10"/>
        <rFont val="宋体"/>
        <family val="0"/>
        <charset val="134"/>
      </rPr>
      <t xml:space="preserve">路所有运营车辆的卫生再次进行细化清理。我们对于运营车辆车内卫生的清洁工作是一直在做的，也从未停止，已经形成了长效的清洁机制，但有时候卫生清洁工作我们做的还有不尽人意之处，您多多谅解。车辆消毒目前我们按照每日对运营车辆消毒一次的标准认真执行。我们定期会召开车辆保洁专题会议，开展车辆卫生专项检查，日常工作中我们加大巡检力度，强化制度建设，不断提高管理水平。我分中心已于</t>
    </r>
    <r>
      <rPr>
        <sz val="10"/>
        <rFont val="Arial"/>
        <family val="2"/>
      </rPr>
      <t xml:space="preserve">2026</t>
    </r>
    <r>
      <rPr>
        <sz val="10"/>
        <rFont val="宋体"/>
        <family val="0"/>
        <charset val="134"/>
      </rPr>
      <t xml:space="preserve">年</t>
    </r>
    <r>
      <rPr>
        <sz val="10"/>
        <rFont val="Arial"/>
        <family val="2"/>
      </rPr>
      <t xml:space="preserve">2</t>
    </r>
    <r>
      <rPr>
        <sz val="10"/>
        <rFont val="宋体"/>
        <family val="0"/>
        <charset val="134"/>
      </rPr>
      <t xml:space="preserve">月</t>
    </r>
    <r>
      <rPr>
        <sz val="10"/>
        <rFont val="Arial"/>
        <family val="2"/>
      </rPr>
      <t xml:space="preserve">19</t>
    </r>
    <r>
      <rPr>
        <sz val="10"/>
        <rFont val="宋体"/>
        <family val="0"/>
        <charset val="134"/>
      </rPr>
      <t xml:space="preserve">日下午</t>
    </r>
    <r>
      <rPr>
        <sz val="10"/>
        <rFont val="Arial"/>
        <family val="2"/>
      </rPr>
      <t xml:space="preserve">13</t>
    </r>
    <r>
      <rPr>
        <sz val="10"/>
        <rFont val="宋体"/>
        <family val="0"/>
        <charset val="134"/>
      </rPr>
      <t xml:space="preserve">点</t>
    </r>
    <r>
      <rPr>
        <sz val="10"/>
        <rFont val="Arial"/>
        <family val="2"/>
      </rPr>
      <t xml:space="preserve">28</t>
    </r>
    <r>
      <rPr>
        <sz val="10"/>
        <rFont val="宋体"/>
        <family val="0"/>
        <charset val="134"/>
      </rPr>
      <t xml:space="preserve">分对您进行电话回复。我们分中心及场站班组长再次与</t>
    </r>
    <r>
      <rPr>
        <sz val="10"/>
        <rFont val="Arial"/>
        <family val="2"/>
      </rPr>
      <t xml:space="preserve">618</t>
    </r>
    <r>
      <rPr>
        <sz val="10"/>
        <rFont val="宋体"/>
        <family val="0"/>
        <charset val="134"/>
      </rPr>
      <t xml:space="preserve">路的保洁人员进行了沟通，日常工作中我们要把清洁质量做的更加细致，同时加强保洁员清洁技能的培训，熟练掌握清洁方法，确保给您带来一个干净、整洁的出行环境。欢迎您随时对我们的工作进行监督，感谢您提出宝贵意见，给您的出行带来的不便我们和您说声抱歉，谢谢您的支持与谅解。</t>
    </r>
  </si>
  <si>
    <t xml:space="preserve">2026-02-19 11:27:02</t>
  </si>
  <si>
    <t xml:space="preserve">车辆卫生问题
（扶手脏）</t>
  </si>
  <si>
    <r>
      <rPr>
        <sz val="11"/>
        <color rgb="FF000000"/>
        <rFont val="宋体"/>
        <family val="0"/>
      </rPr>
      <t xml:space="preserve">3</t>
    </r>
    <r>
      <rPr>
        <sz val="11"/>
        <color rgb="FF000000"/>
        <rFont val="宋体"/>
        <family val="0"/>
        <charset val="134"/>
      </rPr>
      <t xml:space="preserve">月</t>
    </r>
  </si>
  <si>
    <r>
      <rPr>
        <sz val="10"/>
        <rFont val="宋体"/>
        <family val="0"/>
        <charset val="134"/>
      </rPr>
      <t xml:space="preserve">热线</t>
    </r>
    <r>
      <rPr>
        <sz val="10"/>
        <rFont val="Arial"/>
        <family val="2"/>
      </rPr>
      <t xml:space="preserve">-260219-013672</t>
    </r>
    <r>
      <rPr>
        <sz val="10"/>
        <rFont val="宋体"/>
        <family val="0"/>
        <charset val="134"/>
      </rPr>
      <t xml:space="preserve">（</t>
    </r>
    <r>
      <rPr>
        <sz val="10"/>
        <rFont val="Arial"/>
        <family val="2"/>
      </rPr>
      <t xml:space="preserve">1</t>
    </r>
    <r>
      <rPr>
        <sz val="10"/>
        <rFont val="宋体"/>
        <family val="0"/>
        <charset val="134"/>
      </rPr>
      <t xml:space="preserve">个附件）</t>
    </r>
  </si>
  <si>
    <t xml:space="preserve">2026-02-19 13:51:44</t>
  </si>
  <si>
    <t xml:space="preserve">2026-02-19 14:04:51</t>
  </si>
  <si>
    <t xml:space="preserve">2026-02-19 14:15:56</t>
  </si>
  <si>
    <r>
      <rPr>
        <sz val="10"/>
        <rFont val="宋体"/>
        <family val="0"/>
        <charset val="134"/>
      </rPr>
      <t xml:space="preserve">手机</t>
    </r>
    <r>
      <rPr>
        <sz val="10"/>
        <rFont val="Arial"/>
        <family val="2"/>
      </rPr>
      <t xml:space="preserve">,13621096506;</t>
    </r>
  </si>
  <si>
    <t xml:space="preserve">市民反映，公交集团的所有公交车车辆的扶手太脏，希望工作人员可以处理一下，来电反映公交车扶手脏的问题。</t>
  </si>
  <si>
    <t xml:space="preserve">您好，关于您反映问题的办理情况，鸿运承物业管理中心物管行政部现对您回复如下：</t>
  </si>
  <si>
    <r>
      <rPr>
        <sz val="10"/>
        <rFont val="宋体"/>
        <family val="0"/>
        <charset val="134"/>
      </rPr>
      <t xml:space="preserve">我已于</t>
    </r>
    <r>
      <rPr>
        <sz val="10"/>
        <rFont val="Arial"/>
        <family val="2"/>
      </rPr>
      <t xml:space="preserve">2026</t>
    </r>
    <r>
      <rPr>
        <sz val="10"/>
        <rFont val="宋体"/>
        <family val="0"/>
        <charset val="134"/>
      </rPr>
      <t xml:space="preserve">年</t>
    </r>
    <r>
      <rPr>
        <sz val="10"/>
        <rFont val="Arial"/>
        <family val="2"/>
      </rPr>
      <t xml:space="preserve">2</t>
    </r>
    <r>
      <rPr>
        <sz val="10"/>
        <rFont val="宋体"/>
        <family val="0"/>
        <charset val="134"/>
      </rPr>
      <t xml:space="preserve">月</t>
    </r>
    <r>
      <rPr>
        <sz val="10"/>
        <rFont val="Arial"/>
        <family val="2"/>
      </rPr>
      <t xml:space="preserve">19</t>
    </r>
    <r>
      <rPr>
        <sz val="10"/>
        <rFont val="宋体"/>
        <family val="0"/>
        <charset val="134"/>
      </rPr>
      <t xml:space="preserve">日下午</t>
    </r>
    <r>
      <rPr>
        <sz val="10"/>
        <rFont val="Arial"/>
        <family val="2"/>
      </rPr>
      <t xml:space="preserve">15</t>
    </r>
    <r>
      <rPr>
        <sz val="10"/>
        <rFont val="宋体"/>
        <family val="0"/>
        <charset val="134"/>
      </rPr>
      <t xml:space="preserve">点</t>
    </r>
    <r>
      <rPr>
        <sz val="10"/>
        <rFont val="Arial"/>
        <family val="2"/>
      </rPr>
      <t xml:space="preserve">22</t>
    </r>
    <r>
      <rPr>
        <sz val="10"/>
        <rFont val="宋体"/>
        <family val="0"/>
        <charset val="134"/>
      </rPr>
      <t xml:space="preserve">分对您进行电话回复。办理人：郑楠；部门：鸿运承物业管理中心物管行政部；职务；物管员。审核人：刘晨；部门：鸿运承物业管理中心物管行政部；职务：副经理。</t>
    </r>
  </si>
  <si>
    <r>
      <rPr>
        <sz val="10"/>
        <rFont val="宋体"/>
        <family val="0"/>
        <charset val="134"/>
      </rPr>
      <t xml:space="preserve">张女士您好，经我们与您电话沟通，您的主诉问题为</t>
    </r>
    <r>
      <rPr>
        <sz val="10"/>
        <rFont val="Arial"/>
        <family val="2"/>
      </rPr>
      <t xml:space="preserve">102</t>
    </r>
    <r>
      <rPr>
        <sz val="10"/>
        <rFont val="宋体"/>
        <family val="0"/>
        <charset val="134"/>
      </rPr>
      <t xml:space="preserve">路公交车车内扶手脏。</t>
    </r>
    <r>
      <rPr>
        <sz val="10"/>
        <rFont val="Arial"/>
        <family val="2"/>
      </rPr>
      <t xml:space="preserve">102</t>
    </r>
    <r>
      <rPr>
        <sz val="10"/>
        <rFont val="宋体"/>
        <family val="0"/>
        <charset val="134"/>
      </rPr>
      <t xml:space="preserve">路公交车我们在动物园枢纽进行车厢服务工作，车辆运营中车内扶手脏的问题，我们非常重视您的反馈。因该线路车内现在已无售票人员，我们确实对运营途中车辆内部卫生的清理不是很及时有效，您多多谅解。该线路车辆回到我们的清洁地点后，日常工作时段内，我们保洁员已对车辆内部的扶手进行了全面的清理，已清理完毕。我们已对</t>
    </r>
    <r>
      <rPr>
        <sz val="10"/>
        <rFont val="Arial"/>
        <family val="2"/>
      </rPr>
      <t xml:space="preserve">102</t>
    </r>
    <r>
      <rPr>
        <sz val="10"/>
        <rFont val="宋体"/>
        <family val="0"/>
        <charset val="134"/>
      </rPr>
      <t xml:space="preserve">路的保洁人员进行了服务费的扣罚处理。您所述所有公交车车辆的扶手太脏的问题，各运营线路车辆回到我们的刷车地点后，在日常工作时段内，我们的保洁员已对车内扶手再次进行了全面的清理，今后我们将再次优化日常的清洁流程，加强清洁与检查的频次，尽最大努力去改善车辆的清洁质量，避免类似问题的发生。车辆消毒目前我们按照每日对运营车辆消毒一次的标准认真执行。</t>
    </r>
  </si>
  <si>
    <t xml:space="preserve">我们分中心及场站班组长再次与所辖线路的保洁人员进行了沟通，日常工作中我们要把清洁质量做的更加细致，同时加强保洁员清洁技能的培训，熟练掌握清洁方法，确保给您带来一个干净、整洁的出行环境。</t>
  </si>
  <si>
    <r>
      <rPr>
        <sz val="10"/>
        <rFont val="宋体"/>
        <family val="0"/>
        <charset val="134"/>
      </rPr>
      <t xml:space="preserve">您好，关于您反映问题的办理情况，鸿运承物业管理中心物管行政部现对您回复如下：张女士您好，经我们与您电话沟通，您的主诉问题为</t>
    </r>
    <r>
      <rPr>
        <sz val="10"/>
        <rFont val="Arial"/>
        <family val="2"/>
      </rPr>
      <t xml:space="preserve">102</t>
    </r>
    <r>
      <rPr>
        <sz val="10"/>
        <rFont val="宋体"/>
        <family val="0"/>
        <charset val="134"/>
      </rPr>
      <t xml:space="preserve">路公交车车内扶手脏。</t>
    </r>
    <r>
      <rPr>
        <sz val="10"/>
        <rFont val="Arial"/>
        <family val="2"/>
      </rPr>
      <t xml:space="preserve">102</t>
    </r>
    <r>
      <rPr>
        <sz val="10"/>
        <rFont val="宋体"/>
        <family val="0"/>
        <charset val="134"/>
      </rPr>
      <t xml:space="preserve">路公交车我们在动物园枢纽进行车厢服务工作，车辆运营中车内扶手脏的问题，我们非常重视您的反馈。因该线路车内现在已无售票人员，我们确实对运营途中车辆内部卫生的清理不是很及时有效，您多多谅解。该线路车辆回到我们的清洁地点后，日常工作时段内，我们保洁员已对车辆内部的扶手进行了全面的清理，已清理完毕。我们已对</t>
    </r>
    <r>
      <rPr>
        <sz val="10"/>
        <rFont val="Arial"/>
        <family val="2"/>
      </rPr>
      <t xml:space="preserve">102</t>
    </r>
    <r>
      <rPr>
        <sz val="10"/>
        <rFont val="宋体"/>
        <family val="0"/>
        <charset val="134"/>
      </rPr>
      <t xml:space="preserve">路的保洁人员进行了服务费的扣罚处理。您所述所有公交车车辆的扶手太脏的问题，各运营线路车辆回到我们的刷车地点后，在日常工作时段内，我们的保洁员已对车内扶手再次进行了全面的清理，今后我们将再次优化日常的清洁流程，加强清洁与检查的频次，尽最大努力去改善车辆的清洁质量，避免类似问题的发生。车辆消毒目前我们按照每日对运营车辆消毒一次的标准认真执行。我们定期会召开车辆保洁专题会议，开展车辆卫生专项检查，日常工作中我们加大巡检力度，强化制度建设，不断提高管理水平。我已于</t>
    </r>
    <r>
      <rPr>
        <sz val="10"/>
        <rFont val="Arial"/>
        <family val="2"/>
      </rPr>
      <t xml:space="preserve">2026</t>
    </r>
    <r>
      <rPr>
        <sz val="10"/>
        <rFont val="宋体"/>
        <family val="0"/>
        <charset val="134"/>
      </rPr>
      <t xml:space="preserve">年</t>
    </r>
    <r>
      <rPr>
        <sz val="10"/>
        <rFont val="Arial"/>
        <family val="2"/>
      </rPr>
      <t xml:space="preserve">2</t>
    </r>
    <r>
      <rPr>
        <sz val="10"/>
        <rFont val="宋体"/>
        <family val="0"/>
        <charset val="134"/>
      </rPr>
      <t xml:space="preserve">月</t>
    </r>
    <r>
      <rPr>
        <sz val="10"/>
        <rFont val="Arial"/>
        <family val="2"/>
      </rPr>
      <t xml:space="preserve">19</t>
    </r>
    <r>
      <rPr>
        <sz val="10"/>
        <rFont val="宋体"/>
        <family val="0"/>
        <charset val="134"/>
      </rPr>
      <t xml:space="preserve">日下午</t>
    </r>
    <r>
      <rPr>
        <sz val="10"/>
        <rFont val="Arial"/>
        <family val="2"/>
      </rPr>
      <t xml:space="preserve">15</t>
    </r>
    <r>
      <rPr>
        <sz val="10"/>
        <rFont val="宋体"/>
        <family val="0"/>
        <charset val="134"/>
      </rPr>
      <t xml:space="preserve">点</t>
    </r>
    <r>
      <rPr>
        <sz val="10"/>
        <rFont val="Arial"/>
        <family val="2"/>
      </rPr>
      <t xml:space="preserve">22</t>
    </r>
    <r>
      <rPr>
        <sz val="10"/>
        <rFont val="宋体"/>
        <family val="0"/>
        <charset val="134"/>
      </rPr>
      <t xml:space="preserve">分对您进行电话回复。我们分中心及场站班组长再次与所辖线路的保洁人员进行了沟通，日常工作中我们要把清洁质量做的更加细致，同时加强保洁员清洁技能的培训，熟练掌握清洁方法，确保给您带来一个干净、整洁的出行环境。欢迎您随时对我们的工作进行监督，感谢您提出宝贵意见，给您的出行带来的不便我们和您说声抱歉，谢谢您的支持与谅解。</t>
    </r>
  </si>
  <si>
    <t xml:space="preserve">2026-02-19 13:45:05</t>
  </si>
  <si>
    <r>
      <rPr>
        <sz val="10"/>
        <rFont val="宋体"/>
        <family val="0"/>
        <charset val="134"/>
      </rPr>
      <t xml:space="preserve">热线</t>
    </r>
    <r>
      <rPr>
        <sz val="10"/>
        <rFont val="Arial"/>
        <family val="2"/>
      </rPr>
      <t xml:space="preserve">-260221-010891</t>
    </r>
    <r>
      <rPr>
        <sz val="10"/>
        <rFont val="宋体"/>
        <family val="0"/>
        <charset val="134"/>
      </rPr>
      <t xml:space="preserve">（</t>
    </r>
    <r>
      <rPr>
        <sz val="10"/>
        <rFont val="Arial"/>
        <family val="2"/>
      </rPr>
      <t xml:space="preserve">16</t>
    </r>
    <r>
      <rPr>
        <sz val="10"/>
        <rFont val="宋体"/>
        <family val="0"/>
        <charset val="134"/>
      </rPr>
      <t xml:space="preserve">个附件）</t>
    </r>
  </si>
  <si>
    <t xml:space="preserve">2026-02-21 11:49:37</t>
  </si>
  <si>
    <t xml:space="preserve">2026-02-21 11:50:46</t>
  </si>
  <si>
    <t xml:space="preserve">2026-02-21 12:00:19</t>
  </si>
  <si>
    <t xml:space="preserve">车先生</t>
  </si>
  <si>
    <r>
      <rPr>
        <sz val="10"/>
        <rFont val="宋体"/>
        <family val="0"/>
        <charset val="134"/>
      </rPr>
      <t xml:space="preserve">手机</t>
    </r>
    <r>
      <rPr>
        <sz val="10"/>
        <rFont val="Arial"/>
        <family val="2"/>
      </rPr>
      <t xml:space="preserve">,15611446664;</t>
    </r>
  </si>
  <si>
    <t xml:space="preserve">市民反映，西城区新街口豁口公交场院食堂（北京公交集团新街口场站），食堂初一到初五食堂都是饺子没有米饭和炒菜，导致自己一直没有吃饭，认为不合理，来电反映食堂饭食不合理问题。</t>
  </si>
  <si>
    <t xml:space="preserve">2026-02-28 23:59:59</t>
  </si>
  <si>
    <t xml:space="preserve">2026-02-24</t>
  </si>
  <si>
    <t xml:space="preserve">2026-02-26 08:59:59</t>
  </si>
  <si>
    <r>
      <rPr>
        <sz val="10"/>
        <rFont val="宋体"/>
        <family val="0"/>
        <charset val="134"/>
      </rPr>
      <t xml:space="preserve">动物园分中心接到投诉派单后十分重视，主管餐饮工作的翟主任向新街口食堂核实情况。通过调查我们了解到：</t>
    </r>
    <r>
      <rPr>
        <sz val="10"/>
        <rFont val="Arial"/>
        <family val="2"/>
      </rPr>
      <t xml:space="preserve">
1.</t>
    </r>
    <r>
      <rPr>
        <sz val="10"/>
        <rFont val="宋体"/>
        <family val="0"/>
        <charset val="134"/>
      </rPr>
      <t xml:space="preserve">新街口食堂在</t>
    </r>
    <r>
      <rPr>
        <sz val="10"/>
        <rFont val="Arial"/>
        <family val="2"/>
      </rPr>
      <t xml:space="preserve">2026</t>
    </r>
    <r>
      <rPr>
        <sz val="10"/>
        <rFont val="宋体"/>
        <family val="0"/>
        <charset val="134"/>
      </rPr>
      <t xml:space="preserve">年</t>
    </r>
    <r>
      <rPr>
        <sz val="10"/>
        <rFont val="Arial"/>
        <family val="2"/>
      </rPr>
      <t xml:space="preserve">2</t>
    </r>
    <r>
      <rPr>
        <sz val="10"/>
        <rFont val="宋体"/>
        <family val="0"/>
        <charset val="134"/>
      </rPr>
      <t xml:space="preserve">月</t>
    </r>
    <r>
      <rPr>
        <sz val="10"/>
        <rFont val="Arial"/>
        <family val="2"/>
      </rPr>
      <t xml:space="preserve">10</t>
    </r>
    <r>
      <rPr>
        <sz val="10"/>
        <rFont val="宋体"/>
        <family val="0"/>
        <charset val="134"/>
      </rPr>
      <t xml:space="preserve">日与驻站车队确认了节日餐食谱，其中除夕、初一、初五提供饺子，初二、初三、初四提供炒菜、米饭；</t>
    </r>
    <r>
      <rPr>
        <sz val="10"/>
        <rFont val="Arial"/>
        <family val="2"/>
      </rPr>
      <t xml:space="preserve">
2.</t>
    </r>
    <r>
      <rPr>
        <sz val="10"/>
        <rFont val="宋体"/>
        <family val="0"/>
        <charset val="134"/>
      </rPr>
      <t xml:space="preserve">通过查看</t>
    </r>
    <r>
      <rPr>
        <sz val="10"/>
        <rFont val="Arial"/>
        <family val="2"/>
      </rPr>
      <t xml:space="preserve">2026</t>
    </r>
    <r>
      <rPr>
        <sz val="10"/>
        <rFont val="宋体"/>
        <family val="0"/>
        <charset val="134"/>
      </rPr>
      <t xml:space="preserve">年</t>
    </r>
    <r>
      <rPr>
        <sz val="10"/>
        <rFont val="Arial"/>
        <family val="2"/>
      </rPr>
      <t xml:space="preserve">2</t>
    </r>
    <r>
      <rPr>
        <sz val="10"/>
        <rFont val="宋体"/>
        <family val="0"/>
        <charset val="134"/>
      </rPr>
      <t xml:space="preserve">月</t>
    </r>
    <r>
      <rPr>
        <sz val="10"/>
        <rFont val="Arial"/>
        <family val="2"/>
      </rPr>
      <t xml:space="preserve">21</t>
    </r>
    <r>
      <rPr>
        <sz val="10"/>
        <rFont val="宋体"/>
        <family val="0"/>
        <charset val="134"/>
      </rPr>
      <t xml:space="preserve">日的食品留样实物和节日期间的留样记录，与之前确认的节日食谱内容一致。</t>
    </r>
  </si>
  <si>
    <t xml:space="preserve">动物园分中心主管餐饮工作的翟主任对投诉人车先生进行了电话回访，向其做了说明，对方表示满意。</t>
  </si>
  <si>
    <r>
      <rPr>
        <sz val="10"/>
        <rFont val="宋体"/>
        <family val="0"/>
        <charset val="134"/>
      </rPr>
      <t xml:space="preserve">新街口食堂属于外包食堂，</t>
    </r>
    <r>
      <rPr>
        <sz val="10"/>
        <rFont val="Arial"/>
        <family val="2"/>
      </rPr>
      <t xml:space="preserve">2</t>
    </r>
    <r>
      <rPr>
        <sz val="10"/>
        <rFont val="宋体"/>
        <family val="0"/>
        <charset val="134"/>
      </rPr>
      <t xml:space="preserve">月</t>
    </r>
    <r>
      <rPr>
        <sz val="10"/>
        <rFont val="Arial"/>
        <family val="2"/>
      </rPr>
      <t xml:space="preserve">24</t>
    </r>
    <r>
      <rPr>
        <sz val="10"/>
        <rFont val="宋体"/>
        <family val="0"/>
        <charset val="134"/>
      </rPr>
      <t xml:space="preserve">日分中心主管餐饮工作的翟主任与北京京辉薇平餐饮管理有限公司的项目负责人就此事共同进行了分析，研究了改进措施：</t>
    </r>
    <r>
      <rPr>
        <sz val="10"/>
        <rFont val="Arial"/>
        <family val="2"/>
      </rPr>
      <t xml:space="preserve">
1.</t>
    </r>
    <r>
      <rPr>
        <sz val="10"/>
        <rFont val="宋体"/>
        <family val="0"/>
        <charset val="134"/>
      </rPr>
      <t xml:space="preserve">严格遵守公司规定，不断丰富菜品的花色品种；</t>
    </r>
    <r>
      <rPr>
        <sz val="10"/>
        <rFont val="Arial"/>
        <family val="2"/>
      </rPr>
      <t xml:space="preserve">
2.</t>
    </r>
    <r>
      <rPr>
        <sz val="10"/>
        <rFont val="宋体"/>
        <family val="0"/>
        <charset val="134"/>
      </rPr>
      <t xml:space="preserve">主动征求就餐职工的意见，及时调整菜品的口味；</t>
    </r>
    <r>
      <rPr>
        <sz val="10"/>
        <rFont val="Arial"/>
        <family val="2"/>
      </rPr>
      <t xml:space="preserve">
3.</t>
    </r>
    <r>
      <rPr>
        <sz val="10"/>
        <rFont val="宋体"/>
        <family val="0"/>
        <charset val="134"/>
      </rPr>
      <t xml:space="preserve">加强对所属</t>
    </r>
    <r>
      <rPr>
        <sz val="10"/>
        <rFont val="Arial"/>
        <family val="2"/>
      </rPr>
      <t xml:space="preserve">4</t>
    </r>
    <r>
      <rPr>
        <sz val="10"/>
        <rFont val="宋体"/>
        <family val="0"/>
        <charset val="134"/>
      </rPr>
      <t xml:space="preserve">个食堂的管理，服务好就餐职工。</t>
    </r>
  </si>
  <si>
    <r>
      <rPr>
        <sz val="10"/>
        <rFont val="宋体"/>
        <family val="0"/>
        <charset val="134"/>
      </rPr>
      <t xml:space="preserve">新街口食堂属于外包食堂，</t>
    </r>
    <r>
      <rPr>
        <sz val="10"/>
        <rFont val="Arial"/>
        <family val="2"/>
      </rPr>
      <t xml:space="preserve">2</t>
    </r>
    <r>
      <rPr>
        <sz val="10"/>
        <rFont val="宋体"/>
        <family val="0"/>
        <charset val="134"/>
      </rPr>
      <t xml:space="preserve">月</t>
    </r>
    <r>
      <rPr>
        <sz val="10"/>
        <rFont val="Arial"/>
        <family val="2"/>
      </rPr>
      <t xml:space="preserve">24</t>
    </r>
    <r>
      <rPr>
        <sz val="10"/>
        <rFont val="宋体"/>
        <family val="0"/>
        <charset val="134"/>
      </rPr>
      <t xml:space="preserve">日分中心主管餐饮工作的翟主任与北京京辉薇平餐饮管理有限公司的项目负责人就此事共同进行了分析，研究了改进措施：</t>
    </r>
    <r>
      <rPr>
        <sz val="10"/>
        <rFont val="Arial"/>
        <family val="2"/>
      </rPr>
      <t xml:space="preserve">
1.</t>
    </r>
    <r>
      <rPr>
        <sz val="10"/>
        <rFont val="宋体"/>
        <family val="0"/>
        <charset val="134"/>
      </rPr>
      <t xml:space="preserve">严格遵守公司规定，不断丰富菜品的花色品种；</t>
    </r>
    <r>
      <rPr>
        <sz val="10"/>
        <rFont val="Arial"/>
        <family val="2"/>
      </rPr>
      <t xml:space="preserve">
2.</t>
    </r>
    <r>
      <rPr>
        <sz val="10"/>
        <rFont val="宋体"/>
        <family val="0"/>
        <charset val="134"/>
      </rPr>
      <t xml:space="preserve">主动征求就餐职工的意见，及时调整菜品的口味；</t>
    </r>
    <r>
      <rPr>
        <sz val="10"/>
        <rFont val="Arial"/>
        <family val="2"/>
      </rPr>
      <t xml:space="preserve">
3.</t>
    </r>
    <r>
      <rPr>
        <sz val="10"/>
        <rFont val="宋体"/>
        <family val="0"/>
        <charset val="134"/>
      </rPr>
      <t xml:space="preserve">加强对所属</t>
    </r>
    <r>
      <rPr>
        <sz val="10"/>
        <rFont val="Arial"/>
        <family val="2"/>
      </rPr>
      <t xml:space="preserve">4</t>
    </r>
    <r>
      <rPr>
        <sz val="10"/>
        <rFont val="宋体"/>
        <family val="0"/>
        <charset val="134"/>
      </rPr>
      <t xml:space="preserve">个食堂的管理，服务好就餐职工。</t>
    </r>
    <r>
      <rPr>
        <sz val="10"/>
        <rFont val="Arial"/>
        <family val="2"/>
      </rPr>
      <t xml:space="preserve">
</t>
    </r>
    <r>
      <rPr>
        <sz val="10"/>
        <rFont val="宋体"/>
        <family val="0"/>
        <charset val="134"/>
      </rPr>
      <t xml:space="preserve">动物园分中心针对本次投诉，要求所属各个食堂主动征求就餐职工的意见，不断丰富菜品的花色品种，服务好一线就餐职工。</t>
    </r>
    <r>
      <rPr>
        <sz val="10"/>
        <rFont val="Arial"/>
        <family val="2"/>
      </rPr>
      <t xml:space="preserve">
</t>
    </r>
    <r>
      <rPr>
        <sz val="10"/>
        <rFont val="宋体"/>
        <family val="0"/>
        <charset val="134"/>
      </rPr>
      <t xml:space="preserve">回复人：动物园分中心主管餐饮工作的翟祺主任</t>
    </r>
    <r>
      <rPr>
        <sz val="10"/>
        <rFont val="Arial"/>
        <family val="2"/>
      </rPr>
      <t xml:space="preserve">
</t>
    </r>
    <r>
      <rPr>
        <sz val="10"/>
        <rFont val="宋体"/>
        <family val="0"/>
        <charset val="134"/>
      </rPr>
      <t xml:space="preserve">审核人：物管中心餐饮部赵弘晨</t>
    </r>
  </si>
  <si>
    <t xml:space="preserve">2026-02-21 11:44:55</t>
  </si>
  <si>
    <r>
      <rPr>
        <sz val="10"/>
        <rFont val="宋体"/>
        <family val="0"/>
        <charset val="134"/>
      </rPr>
      <t xml:space="preserve">热线</t>
    </r>
    <r>
      <rPr>
        <sz val="10"/>
        <rFont val="Arial"/>
        <family val="2"/>
      </rPr>
      <t xml:space="preserve">-260221-021978-1</t>
    </r>
    <r>
      <rPr>
        <sz val="10"/>
        <rFont val="宋体"/>
        <family val="0"/>
      </rPr>
      <t xml:space="preserve">（</t>
    </r>
    <r>
      <rPr>
        <sz val="10"/>
        <rFont val="Arial"/>
        <family val="2"/>
      </rPr>
      <t xml:space="preserve">2</t>
    </r>
    <r>
      <rPr>
        <sz val="10"/>
        <rFont val="宋体"/>
        <family val="0"/>
      </rPr>
      <t xml:space="preserve">个附件）</t>
    </r>
  </si>
  <si>
    <t xml:space="preserve">2026-02-21 16:29:18</t>
  </si>
  <si>
    <t xml:space="preserve">2026-02-21 16:37:09</t>
  </si>
  <si>
    <t xml:space="preserve">2026-02-21 16:54:15</t>
  </si>
  <si>
    <r>
      <rPr>
        <sz val="10"/>
        <rFont val="宋体"/>
        <family val="0"/>
        <charset val="134"/>
      </rPr>
      <t xml:space="preserve">手机</t>
    </r>
    <r>
      <rPr>
        <sz val="10"/>
        <rFont val="Arial"/>
        <family val="2"/>
      </rPr>
      <t xml:space="preserve">,13241481821;</t>
    </r>
  </si>
  <si>
    <t xml:space="preserve">市民反映，刚看到西城区德胜门公交总站长廊那块，大风刮碎了一块玻璃，挺大一片，需要尽快处理，来电反映西城区德胜门公交总站长廊玻璃碎了问题。      物业客一</t>
  </si>
  <si>
    <t xml:space="preserve">2026-02-22</t>
  </si>
  <si>
    <t xml:space="preserve">此为拆单投诉，公交物业负责回复“大风刮碎了一块玻璃，挺大一片，需要尽快处理”。市民反映的德胜门西长廊门框玻璃属于公交场站站务设施设置。德胜门西公交场站是公交首末站。经核实，由于大风天气导致德胜门西公交场站长廊上一处大门门框上的固定玻璃刮碎。</t>
  </si>
  <si>
    <r>
      <rPr>
        <sz val="10"/>
        <rFont val="宋体"/>
        <family val="0"/>
        <charset val="134"/>
      </rPr>
      <t xml:space="preserve">我们于</t>
    </r>
    <r>
      <rPr>
        <sz val="10"/>
        <rFont val="Arial"/>
        <family val="2"/>
      </rPr>
      <t xml:space="preserve">2026</t>
    </r>
    <r>
      <rPr>
        <sz val="10"/>
        <rFont val="宋体"/>
        <family val="0"/>
        <charset val="134"/>
      </rPr>
      <t xml:space="preserve">年</t>
    </r>
    <r>
      <rPr>
        <sz val="10"/>
        <rFont val="Arial"/>
        <family val="2"/>
      </rPr>
      <t xml:space="preserve">2</t>
    </r>
    <r>
      <rPr>
        <sz val="10"/>
        <rFont val="宋体"/>
        <family val="0"/>
        <charset val="134"/>
      </rPr>
      <t xml:space="preserve">月</t>
    </r>
    <r>
      <rPr>
        <sz val="10"/>
        <rFont val="Arial"/>
        <family val="2"/>
      </rPr>
      <t xml:space="preserve">22</t>
    </r>
    <r>
      <rPr>
        <sz val="10"/>
        <rFont val="宋体"/>
        <family val="0"/>
        <charset val="134"/>
      </rPr>
      <t xml:space="preserve">日</t>
    </r>
    <r>
      <rPr>
        <sz val="10"/>
        <rFont val="Arial"/>
        <family val="2"/>
      </rPr>
      <t xml:space="preserve">9</t>
    </r>
    <r>
      <rPr>
        <sz val="10"/>
        <rFont val="宋体"/>
        <family val="0"/>
        <charset val="134"/>
      </rPr>
      <t xml:space="preserve">点</t>
    </r>
    <r>
      <rPr>
        <sz val="10"/>
        <rFont val="Arial"/>
        <family val="2"/>
      </rPr>
      <t xml:space="preserve">42</t>
    </r>
    <r>
      <rPr>
        <sz val="10"/>
        <rFont val="宋体"/>
        <family val="0"/>
        <charset val="134"/>
      </rPr>
      <t xml:space="preserve">分与市民进行电话答复，向市民说明我们核实的情况、问题解决方法和办理情况。办理人：杜伟 动物园分中心 工程设备副主任。 审核人：华菲 工程设备部 一般管理。</t>
    </r>
  </si>
  <si>
    <t xml:space="preserve">接到市民诉求，公交物业巡检就已发现问题并立即组织人员将门框上破损玻璃拆除，并仔细清扫地面上玻璃碎片，预计春节后再由专业施工单位将玻璃安装完毕。同时，由于大风天气持续，公交物业还组织职工对德胜门西长廊各处玻璃进行排查检查，避免类似问题再次发生。</t>
  </si>
  <si>
    <t xml:space="preserve">由于大风天气持续，公交物业还组织职工对德胜门西长廊各处玻璃进行排查检查，避免类似问题再次发生。</t>
  </si>
  <si>
    <r>
      <rPr>
        <sz val="10"/>
        <rFont val="宋体"/>
        <family val="0"/>
        <charset val="134"/>
      </rPr>
      <t xml:space="preserve">此为拆单投诉，公交物业负责回复“大风刮碎了一块玻璃，挺大一片，需要尽快处理”。市民反映的德胜门西长廊门框玻璃属于公交场站站务设施设置。德胜门西公交场站是公交首末站。经核实，由于大风天气导致德胜门西公交场站长廊上一处大门门框上的固定玻璃刮碎。接到市民诉求，公交物业巡检就已发现问题并立即组织人员将门框上破损玻璃拆除，并仔细清扫地面上玻璃碎片，预计春节后再由专业施工单位将玻璃安装完毕。同时，由于大风天气持续，公交物业还组织职工对德胜门西长廊各处玻璃进行排查检查，避免类似问题再次发生。我们于</t>
    </r>
    <r>
      <rPr>
        <sz val="10"/>
        <rFont val="Arial"/>
        <family val="2"/>
      </rPr>
      <t xml:space="preserve">2026</t>
    </r>
    <r>
      <rPr>
        <sz val="10"/>
        <rFont val="宋体"/>
        <family val="0"/>
        <charset val="134"/>
      </rPr>
      <t xml:space="preserve">年</t>
    </r>
    <r>
      <rPr>
        <sz val="10"/>
        <rFont val="Arial"/>
        <family val="2"/>
      </rPr>
      <t xml:space="preserve">2</t>
    </r>
    <r>
      <rPr>
        <sz val="10"/>
        <rFont val="宋体"/>
        <family val="0"/>
        <charset val="134"/>
      </rPr>
      <t xml:space="preserve">月</t>
    </r>
    <r>
      <rPr>
        <sz val="10"/>
        <rFont val="Arial"/>
        <family val="2"/>
      </rPr>
      <t xml:space="preserve">22</t>
    </r>
    <r>
      <rPr>
        <sz val="10"/>
        <rFont val="宋体"/>
        <family val="0"/>
        <charset val="134"/>
      </rPr>
      <t xml:space="preserve">日</t>
    </r>
    <r>
      <rPr>
        <sz val="10"/>
        <rFont val="Arial"/>
        <family val="2"/>
      </rPr>
      <t xml:space="preserve">9</t>
    </r>
    <r>
      <rPr>
        <sz val="10"/>
        <rFont val="宋体"/>
        <family val="0"/>
        <charset val="134"/>
      </rPr>
      <t xml:space="preserve">点</t>
    </r>
    <r>
      <rPr>
        <sz val="10"/>
        <rFont val="Arial"/>
        <family val="2"/>
      </rPr>
      <t xml:space="preserve">42</t>
    </r>
    <r>
      <rPr>
        <sz val="10"/>
        <rFont val="宋体"/>
        <family val="0"/>
        <charset val="134"/>
      </rPr>
      <t xml:space="preserve">分与市民进行电话答复，向市民说明我们核实的情况、问题解决方法和办理情况。</t>
    </r>
  </si>
  <si>
    <t xml:space="preserve">2026-02-21 16:19:29</t>
  </si>
  <si>
    <t xml:space="preserve">站务设施维修
（更换玻璃）
多渠道同人同诉</t>
  </si>
  <si>
    <r>
      <rPr>
        <sz val="11"/>
        <color rgb="FF000000"/>
        <rFont val="宋体"/>
        <family val="0"/>
        <charset val="134"/>
      </rPr>
      <t xml:space="preserve">多渠道同人同诉：</t>
    </r>
    <r>
      <rPr>
        <sz val="11"/>
        <color rgb="FF000000"/>
        <rFont val="宋体"/>
        <family val="0"/>
      </rPr>
      <t xml:space="preserve">GJ-PHONE-20260221-1255</t>
    </r>
    <r>
      <rPr>
        <sz val="11"/>
        <color rgb="FF000000"/>
        <rFont val="宋体"/>
        <family val="0"/>
        <charset val="134"/>
      </rPr>
      <t xml:space="preserve">、热线</t>
    </r>
    <r>
      <rPr>
        <sz val="11"/>
        <color rgb="FF000000"/>
        <rFont val="宋体"/>
        <family val="0"/>
      </rPr>
      <t xml:space="preserve">-260221-021978-1</t>
    </r>
  </si>
  <si>
    <r>
      <rPr>
        <sz val="11"/>
        <color rgb="FF000000"/>
        <rFont val="宋体"/>
        <family val="0"/>
        <charset val="134"/>
      </rPr>
      <t xml:space="preserve">七有五性</t>
    </r>
    <r>
      <rPr>
        <sz val="11"/>
        <color rgb="FF000000"/>
        <rFont val="宋体"/>
        <family val="0"/>
      </rPr>
      <t xml:space="preserve">,</t>
    </r>
    <r>
      <rPr>
        <sz val="11"/>
        <color rgb="FF000000"/>
        <rFont val="宋体"/>
        <family val="0"/>
        <charset val="134"/>
      </rPr>
      <t xml:space="preserve">宜居性</t>
    </r>
    <r>
      <rPr>
        <sz val="11"/>
        <color rgb="FF000000"/>
        <rFont val="宋体"/>
        <family val="0"/>
      </rPr>
      <t xml:space="preserve">,</t>
    </r>
    <r>
      <rPr>
        <sz val="11"/>
        <color rgb="FF000000"/>
        <rFont val="宋体"/>
        <family val="0"/>
        <charset val="134"/>
      </rPr>
      <t xml:space="preserve">便利性</t>
    </r>
  </si>
  <si>
    <r>
      <rPr>
        <sz val="10"/>
        <rFont val="宋体"/>
        <family val="0"/>
        <charset val="134"/>
      </rPr>
      <t xml:space="preserve">网络</t>
    </r>
    <r>
      <rPr>
        <sz val="10"/>
        <rFont val="Arial"/>
        <family val="2"/>
      </rPr>
      <t xml:space="preserve">-260221-027058-2</t>
    </r>
  </si>
  <si>
    <t xml:space="preserve">2026-02-21 18:38:52</t>
  </si>
  <si>
    <t xml:space="preserve">2026-02-21 18:40:43</t>
  </si>
  <si>
    <t xml:space="preserve">2026-02-21 18:47:09</t>
  </si>
  <si>
    <r>
      <rPr>
        <sz val="10"/>
        <rFont val="宋体"/>
        <family val="0"/>
        <charset val="134"/>
      </rPr>
      <t xml:space="preserve">工单来源：市政府门户网站互动交流平台，此工单内容为网民留言时填写的标题及原文。 </t>
    </r>
    <r>
      <rPr>
        <sz val="10"/>
        <rFont val="Arial"/>
        <family val="2"/>
      </rPr>
      <t xml:space="preserve">============================= </t>
    </r>
    <r>
      <rPr>
        <sz val="10"/>
        <rFont val="宋体"/>
        <family val="0"/>
        <charset val="134"/>
      </rPr>
      <t xml:space="preserve">留言标题： 投诉</t>
    </r>
    <r>
      <rPr>
        <sz val="10"/>
        <rFont val="Arial"/>
        <family val="2"/>
      </rPr>
      <t xml:space="preserve">368</t>
    </r>
    <r>
      <rPr>
        <sz val="10"/>
        <rFont val="宋体"/>
        <family val="0"/>
        <charset val="134"/>
      </rPr>
      <t xml:space="preserve">外</t>
    </r>
    <r>
      <rPr>
        <sz val="10"/>
        <rFont val="Arial"/>
        <family val="2"/>
      </rPr>
      <t xml:space="preserve">3226677</t>
    </r>
    <r>
      <rPr>
        <sz val="10"/>
        <rFont val="宋体"/>
        <family val="0"/>
        <charset val="134"/>
      </rPr>
      <t xml:space="preserve">出风口损坏且污损留言原文：</t>
    </r>
    <r>
      <rPr>
        <sz val="10"/>
        <rFont val="Arial"/>
        <family val="2"/>
      </rPr>
      <t xml:space="preserve">2026</t>
    </r>
    <r>
      <rPr>
        <sz val="10"/>
        <rFont val="宋体"/>
        <family val="0"/>
        <charset val="134"/>
      </rPr>
      <t xml:space="preserve">年</t>
    </r>
    <r>
      <rPr>
        <sz val="10"/>
        <rFont val="Arial"/>
        <family val="2"/>
      </rPr>
      <t xml:space="preserve">2</t>
    </r>
    <r>
      <rPr>
        <sz val="10"/>
        <rFont val="宋体"/>
        <family val="0"/>
        <charset val="134"/>
      </rPr>
      <t xml:space="preserve">月</t>
    </r>
    <r>
      <rPr>
        <sz val="10"/>
        <rFont val="Arial"/>
        <family val="2"/>
      </rPr>
      <t xml:space="preserve">21</t>
    </r>
    <r>
      <rPr>
        <sz val="10"/>
        <rFont val="宋体"/>
        <family val="0"/>
        <charset val="134"/>
      </rPr>
      <t xml:space="preserve">日我乘坐</t>
    </r>
    <r>
      <rPr>
        <sz val="10"/>
        <rFont val="Arial"/>
        <family val="2"/>
      </rPr>
      <t xml:space="preserve">368</t>
    </r>
    <r>
      <rPr>
        <sz val="10"/>
        <rFont val="宋体"/>
        <family val="0"/>
        <charset val="134"/>
      </rPr>
      <t xml:space="preserve">外环</t>
    </r>
    <r>
      <rPr>
        <sz val="10"/>
        <rFont val="Arial"/>
        <family val="2"/>
      </rPr>
      <t xml:space="preserve">3226677</t>
    </r>
    <r>
      <rPr>
        <sz val="10"/>
        <rFont val="宋体"/>
        <family val="0"/>
        <charset val="134"/>
      </rPr>
      <t xml:space="preserve">双层车，该车二楼右侧（车门一侧）内侧壁若干个，至少一半多的活动空调出风口的调风拨片缺失缺损。一楼左侧楼梯后面第一个红色座椅上方内侧壁的活动空调出风口的调风拨片缺失缺损。在此投诉该车出风口损坏严重，请尽快联系保养场对损坏的出风口进行更换。另外该车一楼很多出风口黑乎乎脏兮兮的，一看就是好久没有清理卫生了，请保洁部门尽快对该车出风口进行清洁。确保车容干净整洁。市民填写的详细地址为：详细地址：不详   客一物业</t>
    </r>
  </si>
  <si>
    <t xml:space="preserve">因您的联系方式保密，我们未能对您进行电话回复。办理人：李健；部门：鸿运承物业管理中心城南嘉园分中心；职务；物管副主任。审核人：郑楠；部门：鸿运承物业管理中心物管行政部；职务：物管员。</t>
  </si>
  <si>
    <r>
      <rPr>
        <sz val="10"/>
        <rFont val="Arial"/>
        <family val="2"/>
      </rPr>
      <t xml:space="preserve">368</t>
    </r>
    <r>
      <rPr>
        <sz val="10"/>
        <rFont val="宋体"/>
        <family val="0"/>
        <charset val="134"/>
      </rPr>
      <t xml:space="preserve">外路公交车我们在城南嘉园场站进行洗车服务工作，您所述</t>
    </r>
    <r>
      <rPr>
        <sz val="10"/>
        <rFont val="Arial"/>
        <family val="2"/>
      </rPr>
      <t xml:space="preserve">3226677</t>
    </r>
    <r>
      <rPr>
        <sz val="10"/>
        <rFont val="宋体"/>
        <family val="0"/>
        <charset val="134"/>
      </rPr>
      <t xml:space="preserve">号车，车辆运营中车内一楼很多出风口黑乎乎脏兮兮的问题，我们非常重视您的反馈，由于我们的工作没有做好，</t>
    </r>
    <r>
      <rPr>
        <sz val="10"/>
        <rFont val="Arial"/>
        <family val="2"/>
      </rPr>
      <t xml:space="preserve">368</t>
    </r>
    <r>
      <rPr>
        <sz val="10"/>
        <rFont val="宋体"/>
        <family val="0"/>
        <charset val="134"/>
      </rPr>
      <t xml:space="preserve">外路给您带来不好的乘车体验，实在是抱歉。该车辆回到城南嘉园场站后，在日常工作时段内，我们的保洁员已对车内卫生进行了全面的清理，您反馈的问题我们已整改完毕。同时我们要求保洁员对</t>
    </r>
    <r>
      <rPr>
        <sz val="10"/>
        <rFont val="Arial"/>
        <family val="2"/>
      </rPr>
      <t xml:space="preserve">368</t>
    </r>
    <r>
      <rPr>
        <sz val="10"/>
        <rFont val="宋体"/>
        <family val="0"/>
        <charset val="134"/>
      </rPr>
      <t xml:space="preserve">外路所有运营车辆的卫生再次进行细化清理。我们对于运营车辆车内卫生的清洁工作是一直在做的，也从未停止，已经形成了长效的清洁机制，但有时候卫生清洁工作我们做的还有不尽人意之处，您多多谅解。</t>
    </r>
  </si>
  <si>
    <r>
      <rPr>
        <sz val="10"/>
        <rFont val="宋体"/>
        <family val="0"/>
        <charset val="134"/>
      </rPr>
      <t xml:space="preserve">我们分中心及场站班组长再次与</t>
    </r>
    <r>
      <rPr>
        <sz val="10"/>
        <rFont val="Arial"/>
        <family val="2"/>
      </rPr>
      <t xml:space="preserve">368</t>
    </r>
    <r>
      <rPr>
        <sz val="10"/>
        <rFont val="宋体"/>
        <family val="0"/>
        <charset val="134"/>
      </rPr>
      <t xml:space="preserve">外路的保洁人员进行了沟通，日常工作中我们要把清洁质量做的更加细致，同时加强保洁员清洁技能的培训，熟练掌握清洁方法，确保给您带来一个干净、整洁的出行环境。</t>
    </r>
  </si>
  <si>
    <r>
      <rPr>
        <sz val="10"/>
        <rFont val="宋体"/>
        <family val="0"/>
        <charset val="134"/>
      </rPr>
      <t xml:space="preserve">您好，关于您反映问题的办理情况，鸿运承物业管理中心城南嘉园分中心现对您回复如下：</t>
    </r>
    <r>
      <rPr>
        <sz val="10"/>
        <rFont val="Arial"/>
        <family val="2"/>
      </rPr>
      <t xml:space="preserve">368</t>
    </r>
    <r>
      <rPr>
        <sz val="10"/>
        <rFont val="宋体"/>
        <family val="0"/>
        <charset val="134"/>
      </rPr>
      <t xml:space="preserve">外路公交车我们在城南嘉园场站进行洗车服务工作，您所述</t>
    </r>
    <r>
      <rPr>
        <sz val="10"/>
        <rFont val="Arial"/>
        <family val="2"/>
      </rPr>
      <t xml:space="preserve">3226677</t>
    </r>
    <r>
      <rPr>
        <sz val="10"/>
        <rFont val="宋体"/>
        <family val="0"/>
        <charset val="134"/>
      </rPr>
      <t xml:space="preserve">号车，车辆运营中车内一楼很多出风口黑乎乎脏兮兮的问题，我们非常重视您的反馈，由于我们的工作没有做好，</t>
    </r>
    <r>
      <rPr>
        <sz val="10"/>
        <rFont val="Arial"/>
        <family val="2"/>
      </rPr>
      <t xml:space="preserve">368</t>
    </r>
    <r>
      <rPr>
        <sz val="10"/>
        <rFont val="宋体"/>
        <family val="0"/>
        <charset val="134"/>
      </rPr>
      <t xml:space="preserve">外路给您带来不好的乘车体验，实在是抱歉。该车辆回到城南嘉园场站后，在日常工作时段内，我们的保洁员已对车内卫生进行了全面的清理，您反馈的问题我们已整改完毕。同时我们要求保洁员对</t>
    </r>
    <r>
      <rPr>
        <sz val="10"/>
        <rFont val="Arial"/>
        <family val="2"/>
      </rPr>
      <t xml:space="preserve">368</t>
    </r>
    <r>
      <rPr>
        <sz val="10"/>
        <rFont val="宋体"/>
        <family val="0"/>
        <charset val="134"/>
      </rPr>
      <t xml:space="preserve">外路所有运营车辆的卫生再次进行细化清理。我们对于运营车辆车内卫生的清洁工作是一直在做的，也从未停止，已经形成了长效的清洁机制，但有时候卫生清洁工作我们做的还有不尽人意之处，您多多谅解。我们定期会召开车辆保洁专题会议，开展车辆卫生专项检查，日常工作中我们加大巡检力度，强化制度建设，不断提高管理水平。因您的联系方式保密，我们未能对您进行电话回复。我们分中心及场站班组长再次与</t>
    </r>
    <r>
      <rPr>
        <sz val="10"/>
        <rFont val="Arial"/>
        <family val="2"/>
      </rPr>
      <t xml:space="preserve">368</t>
    </r>
    <r>
      <rPr>
        <sz val="10"/>
        <rFont val="宋体"/>
        <family val="0"/>
        <charset val="134"/>
      </rPr>
      <t xml:space="preserve">外路的保洁人员进行了沟通，日常工作中我们要把清洁质量做的更加细致，同时加强保洁员清洁技能的培训，熟练掌握清洁方法，确保给您带来一个干净、整洁的出行环境。欢迎您随时对我们的工作进行监督，感谢您提出宝贵意见，给您的出行带来的不便我们和您说声抱歉，谢谢您的支持与谅解。</t>
    </r>
  </si>
  <si>
    <t xml:space="preserve">2026-02-21 16:32:36</t>
  </si>
  <si>
    <r>
      <rPr>
        <sz val="10"/>
        <rFont val="宋体"/>
        <family val="0"/>
        <charset val="134"/>
      </rPr>
      <t xml:space="preserve">热线</t>
    </r>
    <r>
      <rPr>
        <sz val="10"/>
        <rFont val="Arial"/>
        <family val="2"/>
      </rPr>
      <t xml:space="preserve">-260222-004795</t>
    </r>
    <r>
      <rPr>
        <sz val="10"/>
        <rFont val="宋体"/>
        <family val="0"/>
        <charset val="134"/>
      </rPr>
      <t xml:space="preserve">（</t>
    </r>
    <r>
      <rPr>
        <sz val="10"/>
        <rFont val="Arial"/>
        <family val="2"/>
      </rPr>
      <t xml:space="preserve">3</t>
    </r>
    <r>
      <rPr>
        <sz val="10"/>
        <rFont val="宋体"/>
        <family val="0"/>
        <charset val="134"/>
      </rPr>
      <t xml:space="preserve">个附件）</t>
    </r>
  </si>
  <si>
    <t xml:space="preserve">2026-02-22 09:34:44</t>
  </si>
  <si>
    <t xml:space="preserve">2026-02-22 09:42:23</t>
  </si>
  <si>
    <t xml:space="preserve">2026-02-22 09:54:56</t>
  </si>
  <si>
    <t xml:space="preserve">杜先生</t>
  </si>
  <si>
    <r>
      <rPr>
        <sz val="10"/>
        <rFont val="宋体"/>
        <family val="0"/>
        <charset val="134"/>
      </rPr>
      <t xml:space="preserve">手机</t>
    </r>
    <r>
      <rPr>
        <sz val="10"/>
        <rFont val="Arial"/>
        <family val="2"/>
      </rPr>
      <t xml:space="preserve">,18643938083;</t>
    </r>
  </si>
  <si>
    <r>
      <rPr>
        <sz val="10"/>
        <rFont val="宋体"/>
        <family val="0"/>
        <charset val="134"/>
      </rPr>
      <t xml:space="preserve">市民反映，昌平区小汤山镇的</t>
    </r>
    <r>
      <rPr>
        <sz val="10"/>
        <rFont val="Arial"/>
        <family val="2"/>
      </rPr>
      <t xml:space="preserve">643</t>
    </r>
    <r>
      <rPr>
        <sz val="10"/>
        <rFont val="宋体"/>
        <family val="0"/>
        <charset val="134"/>
      </rPr>
      <t xml:space="preserve">路公交车车座特别脏，肉眼可见的灰，来电反映公交车车座特别脏问题。</t>
    </r>
  </si>
  <si>
    <t xml:space="preserve">2026-03-01 23:59:59</t>
  </si>
  <si>
    <t xml:space="preserve">2026-02-27 08:59:59</t>
  </si>
  <si>
    <r>
      <rPr>
        <sz val="10"/>
        <rFont val="宋体"/>
        <family val="0"/>
        <charset val="134"/>
      </rPr>
      <t xml:space="preserve">我分中心已于</t>
    </r>
    <r>
      <rPr>
        <sz val="10"/>
        <rFont val="Arial"/>
        <family val="2"/>
      </rPr>
      <t xml:space="preserve">2026</t>
    </r>
    <r>
      <rPr>
        <sz val="10"/>
        <rFont val="宋体"/>
        <family val="0"/>
        <charset val="134"/>
      </rPr>
      <t xml:space="preserve">年</t>
    </r>
    <r>
      <rPr>
        <sz val="10"/>
        <rFont val="Arial"/>
        <family val="2"/>
      </rPr>
      <t xml:space="preserve">2</t>
    </r>
    <r>
      <rPr>
        <sz val="10"/>
        <rFont val="宋体"/>
        <family val="0"/>
        <charset val="134"/>
      </rPr>
      <t xml:space="preserve">月</t>
    </r>
    <r>
      <rPr>
        <sz val="10"/>
        <rFont val="Arial"/>
        <family val="2"/>
      </rPr>
      <t xml:space="preserve">22</t>
    </r>
    <r>
      <rPr>
        <sz val="10"/>
        <rFont val="宋体"/>
        <family val="0"/>
        <charset val="134"/>
      </rPr>
      <t xml:space="preserve">日中午</t>
    </r>
    <r>
      <rPr>
        <sz val="10"/>
        <rFont val="Arial"/>
        <family val="2"/>
      </rPr>
      <t xml:space="preserve">12</t>
    </r>
    <r>
      <rPr>
        <sz val="10"/>
        <rFont val="宋体"/>
        <family val="0"/>
        <charset val="134"/>
      </rPr>
      <t xml:space="preserve">点</t>
    </r>
    <r>
      <rPr>
        <sz val="10"/>
        <rFont val="Arial"/>
        <family val="2"/>
      </rPr>
      <t xml:space="preserve">28</t>
    </r>
    <r>
      <rPr>
        <sz val="10"/>
        <rFont val="宋体"/>
        <family val="0"/>
        <charset val="134"/>
      </rPr>
      <t xml:space="preserve">分对您进行电话回复。办理人：刘扬；部门：鸿运承物业管理中心史各庄分中心；职务；物管副主任。审核人：郑楠；部门：鸿运承物业管理中心物管行政部；职务：物管员。</t>
    </r>
  </si>
  <si>
    <r>
      <rPr>
        <sz val="10"/>
        <rFont val="宋体"/>
        <family val="0"/>
        <charset val="134"/>
      </rPr>
      <t xml:space="preserve">杜先生您好，</t>
    </r>
    <r>
      <rPr>
        <sz val="10"/>
        <rFont val="Arial"/>
        <family val="2"/>
      </rPr>
      <t xml:space="preserve">643</t>
    </r>
    <r>
      <rPr>
        <sz val="10"/>
        <rFont val="宋体"/>
        <family val="0"/>
        <charset val="134"/>
      </rPr>
      <t xml:space="preserve">路公交车我们在温泉宫进行洗车服务工作，您所述车辆运营中车内车座特别脏，肉眼可见的灰的问题，我们非常重视您的反馈，由于我们的工作没有做好，</t>
    </r>
    <r>
      <rPr>
        <sz val="10"/>
        <rFont val="Arial"/>
        <family val="2"/>
      </rPr>
      <t xml:space="preserve">643</t>
    </r>
    <r>
      <rPr>
        <sz val="10"/>
        <rFont val="宋体"/>
        <family val="0"/>
        <charset val="134"/>
      </rPr>
      <t xml:space="preserve">路给您带来不好的乘车体验，实在是抱歉，杜先生。该线路车辆回到温泉宫场站后，在日常工作时段内，我们的保洁员已对车内卫生进行了全面的清理，您反馈的问题我们已整改完毕。同时我们要求保洁员对</t>
    </r>
    <r>
      <rPr>
        <sz val="10"/>
        <rFont val="Arial"/>
        <family val="2"/>
      </rPr>
      <t xml:space="preserve">643</t>
    </r>
    <r>
      <rPr>
        <sz val="10"/>
        <rFont val="宋体"/>
        <family val="0"/>
        <charset val="134"/>
      </rPr>
      <t xml:space="preserve">路所有运营车辆的卫生再次进行细化清理。我们对于运营车辆车内卫生的清洁工作是一直在做的，也从未停止，已经形成了长效的清洁机制，但有时候卫生清洁工作我们做的还有不尽人意之处，您多多谅解。</t>
    </r>
  </si>
  <si>
    <r>
      <rPr>
        <sz val="10"/>
        <rFont val="宋体"/>
        <family val="0"/>
        <charset val="134"/>
      </rPr>
      <t xml:space="preserve">我们分中心及场站班组长再次与</t>
    </r>
    <r>
      <rPr>
        <sz val="10"/>
        <rFont val="Arial"/>
        <family val="2"/>
      </rPr>
      <t xml:space="preserve">643</t>
    </r>
    <r>
      <rPr>
        <sz val="10"/>
        <rFont val="宋体"/>
        <family val="0"/>
        <charset val="134"/>
      </rPr>
      <t xml:space="preserve">路的保洁人员进行了沟通，日常工作中我们要把清洁质量做的更加细致，同时加强保洁员清洁技能的培训，熟练掌握清洁方法，确保给您带来一个干净、整洁的出行环境。</t>
    </r>
  </si>
  <si>
    <r>
      <rPr>
        <sz val="10"/>
        <rFont val="宋体"/>
        <family val="0"/>
        <charset val="134"/>
      </rPr>
      <t xml:space="preserve">您好，关于您反映问题的办理情况，鸿运承物业管理中心史各庄分中心现对您回复如下：杜先生您好，</t>
    </r>
    <r>
      <rPr>
        <sz val="10"/>
        <rFont val="Arial"/>
        <family val="2"/>
      </rPr>
      <t xml:space="preserve">643</t>
    </r>
    <r>
      <rPr>
        <sz val="10"/>
        <rFont val="宋体"/>
        <family val="0"/>
        <charset val="134"/>
      </rPr>
      <t xml:space="preserve">路公交车我们在温泉宫进行洗车服务工作，您所述车辆运营中车内车座特别脏，肉眼可见的灰的问题，我们非常重视您的反馈，由于我们的工作没有做好，</t>
    </r>
    <r>
      <rPr>
        <sz val="10"/>
        <rFont val="Arial"/>
        <family val="2"/>
      </rPr>
      <t xml:space="preserve">643</t>
    </r>
    <r>
      <rPr>
        <sz val="10"/>
        <rFont val="宋体"/>
        <family val="0"/>
        <charset val="134"/>
      </rPr>
      <t xml:space="preserve">路给您带来不好的乘车体验，实在是抱歉，杜先生。该线路车辆回到温泉宫场站后，在日常工作时段内，我们的保洁员已对车内卫生进行了全面的清理，您反馈的问题我们已整改完毕。同时我们要求保洁员对</t>
    </r>
    <r>
      <rPr>
        <sz val="10"/>
        <rFont val="Arial"/>
        <family val="2"/>
      </rPr>
      <t xml:space="preserve">643</t>
    </r>
    <r>
      <rPr>
        <sz val="10"/>
        <rFont val="宋体"/>
        <family val="0"/>
        <charset val="134"/>
      </rPr>
      <t xml:space="preserve">路所有运营车辆的卫生再次进行细化清理。我们对于运营车辆车内卫生的清洁工作是一直在做的，也从未停止，已经形成了长效的清洁机制，但有时候卫生清洁工作我们做的还有不尽人意之处，您多多谅解。我们定期会召开车辆保洁专题会议，开展车辆卫生专项检查，日常工作中我们加大巡检力度，强化制度建设，不断提高管理水平。我分中心已于</t>
    </r>
    <r>
      <rPr>
        <sz val="10"/>
        <rFont val="Arial"/>
        <family val="2"/>
      </rPr>
      <t xml:space="preserve">2026</t>
    </r>
    <r>
      <rPr>
        <sz val="10"/>
        <rFont val="宋体"/>
        <family val="0"/>
        <charset val="134"/>
      </rPr>
      <t xml:space="preserve">年</t>
    </r>
    <r>
      <rPr>
        <sz val="10"/>
        <rFont val="Arial"/>
        <family val="2"/>
      </rPr>
      <t xml:space="preserve">2</t>
    </r>
    <r>
      <rPr>
        <sz val="10"/>
        <rFont val="宋体"/>
        <family val="0"/>
        <charset val="134"/>
      </rPr>
      <t xml:space="preserve">月</t>
    </r>
    <r>
      <rPr>
        <sz val="10"/>
        <rFont val="Arial"/>
        <family val="2"/>
      </rPr>
      <t xml:space="preserve">22</t>
    </r>
    <r>
      <rPr>
        <sz val="10"/>
        <rFont val="宋体"/>
        <family val="0"/>
        <charset val="134"/>
      </rPr>
      <t xml:space="preserve">日中午</t>
    </r>
    <r>
      <rPr>
        <sz val="10"/>
        <rFont val="Arial"/>
        <family val="2"/>
      </rPr>
      <t xml:space="preserve">12</t>
    </r>
    <r>
      <rPr>
        <sz val="10"/>
        <rFont val="宋体"/>
        <family val="0"/>
        <charset val="134"/>
      </rPr>
      <t xml:space="preserve">点</t>
    </r>
    <r>
      <rPr>
        <sz val="10"/>
        <rFont val="Arial"/>
        <family val="2"/>
      </rPr>
      <t xml:space="preserve">28</t>
    </r>
    <r>
      <rPr>
        <sz val="10"/>
        <rFont val="宋体"/>
        <family val="0"/>
        <charset val="134"/>
      </rPr>
      <t xml:space="preserve">分对您进行电话回复。我们分中心及场站班组长再次与</t>
    </r>
    <r>
      <rPr>
        <sz val="10"/>
        <rFont val="Arial"/>
        <family val="2"/>
      </rPr>
      <t xml:space="preserve">643</t>
    </r>
    <r>
      <rPr>
        <sz val="10"/>
        <rFont val="宋体"/>
        <family val="0"/>
        <charset val="134"/>
      </rPr>
      <t xml:space="preserve">路的保洁人员进行了沟通，日常工作中我们要把清洁质量做的更加细致，同时加强保洁员清洁技能的培训，熟练掌握清洁方法，确保给您带来一个干净、整洁的出行环境。欢迎您随时对我们的工作进行监督，感谢您提出宝贵意见，给您的出行带来的不便我们和您说声抱歉，谢谢您的支持与谅解。</t>
    </r>
  </si>
  <si>
    <t xml:space="preserve">2026-02-22 09:32:06</t>
  </si>
  <si>
    <r>
      <rPr>
        <sz val="10"/>
        <rFont val="宋体"/>
        <family val="0"/>
        <charset val="134"/>
      </rPr>
      <t xml:space="preserve">热线</t>
    </r>
    <r>
      <rPr>
        <sz val="10"/>
        <rFont val="Arial"/>
        <family val="2"/>
      </rPr>
      <t xml:space="preserve">-260224-048277-2</t>
    </r>
    <r>
      <rPr>
        <sz val="10"/>
        <rFont val="宋体"/>
        <family val="0"/>
        <charset val="134"/>
      </rPr>
      <t xml:space="preserve">（</t>
    </r>
    <r>
      <rPr>
        <sz val="10"/>
        <rFont val="Arial"/>
        <family val="2"/>
      </rPr>
      <t xml:space="preserve">1</t>
    </r>
    <r>
      <rPr>
        <sz val="10"/>
        <rFont val="宋体"/>
        <family val="0"/>
        <charset val="134"/>
      </rPr>
      <t xml:space="preserve">个附件）</t>
    </r>
  </si>
  <si>
    <t xml:space="preserve">2026-02-24 17:19:11</t>
  </si>
  <si>
    <t xml:space="preserve">2026-02-24 17:20:38</t>
  </si>
  <si>
    <t xml:space="preserve">2026-02-24 17:28:12</t>
  </si>
  <si>
    <r>
      <rPr>
        <sz val="10"/>
        <rFont val="宋体"/>
        <family val="0"/>
        <charset val="134"/>
      </rPr>
      <t xml:space="preserve">手机</t>
    </r>
    <r>
      <rPr>
        <sz val="10"/>
        <rFont val="Arial"/>
        <family val="2"/>
      </rPr>
      <t xml:space="preserve">,18511249351;</t>
    </r>
  </si>
  <si>
    <r>
      <rPr>
        <sz val="10"/>
        <rFont val="宋体"/>
        <family val="0"/>
        <charset val="134"/>
      </rPr>
      <t xml:space="preserve">市民反映，房山区张坊镇</t>
    </r>
    <r>
      <rPr>
        <sz val="10"/>
        <rFont val="Arial"/>
        <family val="2"/>
      </rPr>
      <t xml:space="preserve">917</t>
    </r>
    <r>
      <rPr>
        <sz val="10"/>
        <rFont val="宋体"/>
        <family val="0"/>
        <charset val="134"/>
      </rPr>
      <t xml:space="preserve">公交场站，自己有一个物品遗落在</t>
    </r>
    <r>
      <rPr>
        <sz val="10"/>
        <rFont val="Arial"/>
        <family val="2"/>
      </rPr>
      <t xml:space="preserve">917</t>
    </r>
    <r>
      <rPr>
        <sz val="10"/>
        <rFont val="宋体"/>
        <family val="0"/>
        <charset val="134"/>
      </rPr>
      <t xml:space="preserve">慢车的公交车上了，自己到</t>
    </r>
    <r>
      <rPr>
        <sz val="10"/>
        <rFont val="Arial"/>
        <family val="2"/>
      </rPr>
      <t xml:space="preserve">917</t>
    </r>
    <r>
      <rPr>
        <sz val="10"/>
        <rFont val="宋体"/>
        <family val="0"/>
        <charset val="134"/>
      </rPr>
      <t xml:space="preserve">路快车公交场站拿自己东西，工作人员说有人通知自己拿东西吗，自己在最后一站要去公交总站拿东西，回场站的公交车也不拉自己，服务不好，来电反映物品遗落在公交车拿回自己物品不便问题。客六物业</t>
    </r>
  </si>
  <si>
    <t xml:space="preserve">2026-03-03 23:59:59</t>
  </si>
  <si>
    <t xml:space="preserve">2026-02-25</t>
  </si>
  <si>
    <t xml:space="preserve">2026-03-01 08:59:59</t>
  </si>
  <si>
    <t xml:space="preserve">接到投诉后，我分中心由安保副主任董晨妹进行核实。经了解，物业工作人员执行企业规范，对进入场站人员进行拦截、询问、登记等相关工作。</t>
  </si>
  <si>
    <r>
      <rPr>
        <sz val="10"/>
        <rFont val="宋体"/>
        <family val="0"/>
        <charset val="134"/>
      </rPr>
      <t xml:space="preserve">接到投诉后，</t>
    </r>
    <r>
      <rPr>
        <sz val="10"/>
        <rFont val="Arial"/>
        <family val="2"/>
      </rPr>
      <t xml:space="preserve">2</t>
    </r>
    <r>
      <rPr>
        <sz val="10"/>
        <rFont val="宋体"/>
        <family val="0"/>
        <charset val="134"/>
      </rPr>
      <t xml:space="preserve">月</t>
    </r>
    <r>
      <rPr>
        <sz val="10"/>
        <rFont val="Arial"/>
        <family val="2"/>
      </rPr>
      <t xml:space="preserve">25</t>
    </r>
    <r>
      <rPr>
        <sz val="10"/>
        <rFont val="宋体"/>
        <family val="0"/>
        <charset val="134"/>
      </rPr>
      <t xml:space="preserve">日</t>
    </r>
    <r>
      <rPr>
        <sz val="10"/>
        <rFont val="Arial"/>
        <family val="2"/>
      </rPr>
      <t xml:space="preserve">9.50</t>
    </r>
    <r>
      <rPr>
        <sz val="10"/>
        <rFont val="宋体"/>
        <family val="0"/>
        <charset val="134"/>
      </rPr>
      <t xml:space="preserve">分我分中心由安保副主任董晨妹进行核实。经了解，物业工作人员执行企业规范，对进入场站人员进行拦截、询问、登记等相关工作。</t>
    </r>
  </si>
  <si>
    <t xml:space="preserve">加强职工教育，工作中执行规范，提高服务质量。</t>
  </si>
  <si>
    <t xml:space="preserve">2026-02-24 17:14:52</t>
  </si>
  <si>
    <t xml:space="preserve">场站安保问题
（遗失物认领）</t>
  </si>
  <si>
    <r>
      <rPr>
        <sz val="10"/>
        <rFont val="宋体"/>
        <family val="0"/>
        <charset val="134"/>
      </rPr>
      <t xml:space="preserve">热线</t>
    </r>
    <r>
      <rPr>
        <sz val="10"/>
        <rFont val="Arial"/>
        <family val="2"/>
      </rPr>
      <t xml:space="preserve">-260224-045262</t>
    </r>
    <r>
      <rPr>
        <sz val="10"/>
        <rFont val="宋体"/>
        <family val="0"/>
        <charset val="134"/>
      </rPr>
      <t xml:space="preserve">（</t>
    </r>
    <r>
      <rPr>
        <sz val="10"/>
        <rFont val="Arial"/>
        <family val="2"/>
      </rPr>
      <t xml:space="preserve">3</t>
    </r>
    <r>
      <rPr>
        <sz val="10"/>
        <rFont val="宋体"/>
        <family val="0"/>
        <charset val="134"/>
      </rPr>
      <t xml:space="preserve">个附件）</t>
    </r>
  </si>
  <si>
    <t xml:space="preserve">2026-02-24 16:43:15</t>
  </si>
  <si>
    <t xml:space="preserve">2026-02-24 16:50:27</t>
  </si>
  <si>
    <t xml:space="preserve">2026-02-24 16:56:28</t>
  </si>
  <si>
    <r>
      <rPr>
        <sz val="10"/>
        <rFont val="宋体"/>
        <family val="0"/>
        <charset val="134"/>
      </rPr>
      <t xml:space="preserve">市民反映，有同事在</t>
    </r>
    <r>
      <rPr>
        <sz val="10"/>
        <rFont val="Arial"/>
        <family val="2"/>
      </rPr>
      <t xml:space="preserve">120</t>
    </r>
    <r>
      <rPr>
        <sz val="10"/>
        <rFont val="宋体"/>
        <family val="0"/>
        <charset val="134"/>
      </rPr>
      <t xml:space="preserve">路公交车左家庄</t>
    </r>
    <r>
      <rPr>
        <sz val="10"/>
        <rFont val="Arial"/>
        <family val="2"/>
      </rPr>
      <t xml:space="preserve">6</t>
    </r>
    <r>
      <rPr>
        <sz val="10"/>
        <rFont val="宋体"/>
        <family val="0"/>
        <charset val="134"/>
      </rPr>
      <t xml:space="preserve">车队车棚子改造附近撬车门，但没有具体证据，同事还威胁自己给他一万块钱，当时自己报警了，新源里派出所出警了，也给处理了，自己想要当时的录像，但是派出所说需要法院的手续才能调取录像，自己不认可，自己希望公交车内部派出所提供当时录像，该人员当时还闯女更衣室，也向领导等都汇报过，可见其人品真不行。希望提供当时录像查看，</t>
    </r>
    <r>
      <rPr>
        <sz val="10"/>
        <rFont val="Arial"/>
        <family val="2"/>
      </rPr>
      <t xml:space="preserve">2026</t>
    </r>
    <r>
      <rPr>
        <sz val="10"/>
        <rFont val="宋体"/>
        <family val="0"/>
        <charset val="134"/>
      </rPr>
      <t xml:space="preserve">年</t>
    </r>
    <r>
      <rPr>
        <sz val="10"/>
        <rFont val="Arial"/>
        <family val="2"/>
      </rPr>
      <t xml:space="preserve">2</t>
    </r>
    <r>
      <rPr>
        <sz val="10"/>
        <rFont val="宋体"/>
        <family val="0"/>
        <charset val="134"/>
      </rPr>
      <t xml:space="preserve">月</t>
    </r>
    <r>
      <rPr>
        <sz val="10"/>
        <rFont val="Arial"/>
        <family val="2"/>
      </rPr>
      <t xml:space="preserve">24</t>
    </r>
    <r>
      <rPr>
        <sz val="10"/>
        <rFont val="宋体"/>
        <family val="0"/>
        <charset val="134"/>
      </rPr>
      <t xml:space="preserve">日市民反映，事情没有得到处理，自己不满意，要求继续反映，来电反映要求左家庄</t>
    </r>
    <r>
      <rPr>
        <sz val="10"/>
        <rFont val="Arial"/>
        <family val="2"/>
      </rPr>
      <t xml:space="preserve">6</t>
    </r>
    <r>
      <rPr>
        <sz val="10"/>
        <rFont val="宋体"/>
        <family val="0"/>
        <charset val="134"/>
      </rPr>
      <t xml:space="preserve">车队提供录像问题。答复不满意</t>
    </r>
  </si>
  <si>
    <t xml:space="preserve">2026-02-26</t>
  </si>
  <si>
    <t xml:space="preserve">经动物园分中心核实此情况，是两名物业职工产生了一些矛盾，动物园分中心非常重视此问题。</t>
  </si>
  <si>
    <r>
      <rPr>
        <sz val="10"/>
        <rFont val="Arial"/>
        <family val="2"/>
      </rPr>
      <t xml:space="preserve">2026</t>
    </r>
    <r>
      <rPr>
        <sz val="10"/>
        <rFont val="宋体"/>
        <family val="0"/>
        <charset val="134"/>
      </rPr>
      <t xml:space="preserve">年</t>
    </r>
    <r>
      <rPr>
        <sz val="10"/>
        <rFont val="Arial"/>
        <family val="2"/>
      </rPr>
      <t xml:space="preserve">2</t>
    </r>
    <r>
      <rPr>
        <sz val="10"/>
        <rFont val="宋体"/>
        <family val="0"/>
        <charset val="134"/>
      </rPr>
      <t xml:space="preserve">月</t>
    </r>
    <r>
      <rPr>
        <sz val="10"/>
        <rFont val="Arial"/>
        <family val="2"/>
      </rPr>
      <t xml:space="preserve">25</t>
    </r>
    <r>
      <rPr>
        <sz val="10"/>
        <rFont val="宋体"/>
        <family val="0"/>
        <charset val="134"/>
      </rPr>
      <t xml:space="preserve">日</t>
    </r>
    <r>
      <rPr>
        <sz val="10"/>
        <rFont val="Arial"/>
        <family val="2"/>
      </rPr>
      <t xml:space="preserve">9</t>
    </r>
    <r>
      <rPr>
        <sz val="10"/>
        <rFont val="宋体"/>
        <family val="0"/>
        <charset val="134"/>
      </rPr>
      <t xml:space="preserve">点</t>
    </r>
    <r>
      <rPr>
        <sz val="10"/>
        <rFont val="Arial"/>
        <family val="2"/>
      </rPr>
      <t xml:space="preserve">18</t>
    </r>
    <r>
      <rPr>
        <sz val="10"/>
        <rFont val="宋体"/>
        <family val="0"/>
        <charset val="134"/>
      </rPr>
      <t xml:space="preserve">分在东四十条场站现场由动物园分中心安保副主任翟祺对投诉人当面进行了回复，关于诉求人要求左家庄</t>
    </r>
    <r>
      <rPr>
        <sz val="10"/>
        <rFont val="Arial"/>
        <family val="2"/>
      </rPr>
      <t xml:space="preserve">6</t>
    </r>
    <r>
      <rPr>
        <sz val="10"/>
        <rFont val="宋体"/>
        <family val="0"/>
        <charset val="134"/>
      </rPr>
      <t xml:space="preserve">车队提供录像的问题，现场电话与该车队相关负责人进行了沟通，约定调取录像时间，处理人：动物园分中心安保副主任翟祺。</t>
    </r>
  </si>
  <si>
    <r>
      <rPr>
        <sz val="10"/>
        <rFont val="Arial"/>
        <family val="2"/>
      </rPr>
      <t xml:space="preserve">2026</t>
    </r>
    <r>
      <rPr>
        <sz val="10"/>
        <rFont val="宋体"/>
        <family val="0"/>
        <charset val="134"/>
      </rPr>
      <t xml:space="preserve">年</t>
    </r>
    <r>
      <rPr>
        <sz val="10"/>
        <rFont val="Arial"/>
        <family val="2"/>
      </rPr>
      <t xml:space="preserve">2</t>
    </r>
    <r>
      <rPr>
        <sz val="10"/>
        <rFont val="宋体"/>
        <family val="0"/>
        <charset val="134"/>
      </rPr>
      <t xml:space="preserve">月</t>
    </r>
    <r>
      <rPr>
        <sz val="10"/>
        <rFont val="Arial"/>
        <family val="2"/>
      </rPr>
      <t xml:space="preserve">26</t>
    </r>
    <r>
      <rPr>
        <sz val="10"/>
        <rFont val="宋体"/>
        <family val="0"/>
        <charset val="134"/>
      </rPr>
      <t xml:space="preserve">日</t>
    </r>
    <r>
      <rPr>
        <sz val="10"/>
        <rFont val="Arial"/>
        <family val="2"/>
      </rPr>
      <t xml:space="preserve">9</t>
    </r>
    <r>
      <rPr>
        <sz val="10"/>
        <rFont val="宋体"/>
        <family val="0"/>
        <charset val="134"/>
      </rPr>
      <t xml:space="preserve">点</t>
    </r>
    <r>
      <rPr>
        <sz val="10"/>
        <rFont val="Arial"/>
        <family val="2"/>
      </rPr>
      <t xml:space="preserve">21</t>
    </r>
    <r>
      <rPr>
        <sz val="10"/>
        <rFont val="宋体"/>
        <family val="0"/>
        <charset val="134"/>
      </rPr>
      <t xml:space="preserve">分在左家庄场站现场由车队相关技术人员登录视频监控系统进行录像调取工作，动物园分中心相关人员、投诉人、车队相关人员三方人员均在现场，由于集团监控系统统一更新，</t>
    </r>
    <r>
      <rPr>
        <sz val="10"/>
        <rFont val="Arial"/>
        <family val="2"/>
      </rPr>
      <t xml:space="preserve">2025</t>
    </r>
    <r>
      <rPr>
        <sz val="10"/>
        <rFont val="宋体"/>
        <family val="0"/>
        <charset val="134"/>
      </rPr>
      <t xml:space="preserve">年</t>
    </r>
    <r>
      <rPr>
        <sz val="10"/>
        <rFont val="Arial"/>
        <family val="2"/>
      </rPr>
      <t xml:space="preserve">8</t>
    </r>
    <r>
      <rPr>
        <sz val="10"/>
        <rFont val="宋体"/>
        <family val="0"/>
        <charset val="134"/>
      </rPr>
      <t xml:space="preserve">月至</t>
    </r>
    <r>
      <rPr>
        <sz val="10"/>
        <rFont val="Arial"/>
        <family val="2"/>
      </rPr>
      <t xml:space="preserve">12</t>
    </r>
    <r>
      <rPr>
        <sz val="10"/>
        <rFont val="宋体"/>
        <family val="0"/>
        <charset val="134"/>
      </rPr>
      <t xml:space="preserve">月监控视频无法调取，导致该时段的监控录像无法呈现，现场已告知投诉人，投诉人表示认可并签字。经过此事后提醒场站物业职工，工作中与同事和谐相处，互相谦让，避免类似事件发生，有问题及时向场站班长汇报。</t>
    </r>
  </si>
  <si>
    <r>
      <rPr>
        <sz val="10"/>
        <rFont val="宋体"/>
        <family val="0"/>
        <charset val="134"/>
      </rPr>
      <t xml:space="preserve">经动物园分中心核实此情况，是两名物业职工产生了一些矛盾，动物园分中心非常重视此问题。</t>
    </r>
    <r>
      <rPr>
        <sz val="10"/>
        <rFont val="Arial"/>
        <family val="2"/>
      </rPr>
      <t xml:space="preserve">2026</t>
    </r>
    <r>
      <rPr>
        <sz val="10"/>
        <rFont val="宋体"/>
        <family val="0"/>
        <charset val="134"/>
      </rPr>
      <t xml:space="preserve">年</t>
    </r>
    <r>
      <rPr>
        <sz val="10"/>
        <rFont val="Arial"/>
        <family val="2"/>
      </rPr>
      <t xml:space="preserve">2</t>
    </r>
    <r>
      <rPr>
        <sz val="10"/>
        <rFont val="宋体"/>
        <family val="0"/>
        <charset val="134"/>
      </rPr>
      <t xml:space="preserve">月</t>
    </r>
    <r>
      <rPr>
        <sz val="10"/>
        <rFont val="Arial"/>
        <family val="2"/>
      </rPr>
      <t xml:space="preserve">25</t>
    </r>
    <r>
      <rPr>
        <sz val="10"/>
        <rFont val="宋体"/>
        <family val="0"/>
        <charset val="134"/>
      </rPr>
      <t xml:space="preserve">日</t>
    </r>
    <r>
      <rPr>
        <sz val="10"/>
        <rFont val="Arial"/>
        <family val="2"/>
      </rPr>
      <t xml:space="preserve">9</t>
    </r>
    <r>
      <rPr>
        <sz val="10"/>
        <rFont val="宋体"/>
        <family val="0"/>
        <charset val="134"/>
      </rPr>
      <t xml:space="preserve">点</t>
    </r>
    <r>
      <rPr>
        <sz val="10"/>
        <rFont val="Arial"/>
        <family val="2"/>
      </rPr>
      <t xml:space="preserve">18</t>
    </r>
    <r>
      <rPr>
        <sz val="10"/>
        <rFont val="宋体"/>
        <family val="0"/>
        <charset val="134"/>
      </rPr>
      <t xml:space="preserve">分在东四十条场站现场由动物园分中心安保副主任翟祺对投诉人当面进行了回复，关于诉求人要求左家庄</t>
    </r>
    <r>
      <rPr>
        <sz val="10"/>
        <rFont val="Arial"/>
        <family val="2"/>
      </rPr>
      <t xml:space="preserve">6</t>
    </r>
    <r>
      <rPr>
        <sz val="10"/>
        <rFont val="宋体"/>
        <family val="0"/>
        <charset val="134"/>
      </rPr>
      <t xml:space="preserve">车队提供录像的问题，现场电话与该车队相关负责人进行了沟通，约定调取录像时间，</t>
    </r>
    <r>
      <rPr>
        <sz val="10"/>
        <rFont val="Arial"/>
        <family val="2"/>
      </rPr>
      <t xml:space="preserve">2026</t>
    </r>
    <r>
      <rPr>
        <sz val="10"/>
        <rFont val="宋体"/>
        <family val="0"/>
        <charset val="134"/>
      </rPr>
      <t xml:space="preserve">年</t>
    </r>
    <r>
      <rPr>
        <sz val="10"/>
        <rFont val="Arial"/>
        <family val="2"/>
      </rPr>
      <t xml:space="preserve">2</t>
    </r>
    <r>
      <rPr>
        <sz val="10"/>
        <rFont val="宋体"/>
        <family val="0"/>
        <charset val="134"/>
      </rPr>
      <t xml:space="preserve">月</t>
    </r>
    <r>
      <rPr>
        <sz val="10"/>
        <rFont val="Arial"/>
        <family val="2"/>
      </rPr>
      <t xml:space="preserve">26</t>
    </r>
    <r>
      <rPr>
        <sz val="10"/>
        <rFont val="宋体"/>
        <family val="0"/>
        <charset val="134"/>
      </rPr>
      <t xml:space="preserve">日</t>
    </r>
    <r>
      <rPr>
        <sz val="10"/>
        <rFont val="Arial"/>
        <family val="2"/>
      </rPr>
      <t xml:space="preserve">9</t>
    </r>
    <r>
      <rPr>
        <sz val="10"/>
        <rFont val="宋体"/>
        <family val="0"/>
        <charset val="134"/>
      </rPr>
      <t xml:space="preserve">点</t>
    </r>
    <r>
      <rPr>
        <sz val="10"/>
        <rFont val="Arial"/>
        <family val="2"/>
      </rPr>
      <t xml:space="preserve">21</t>
    </r>
    <r>
      <rPr>
        <sz val="10"/>
        <rFont val="宋体"/>
        <family val="0"/>
        <charset val="134"/>
      </rPr>
      <t xml:space="preserve">分在左家庄场站现场由车队相关技术人员登录视频监控系统进行录像调取工作，动物园分中心相关人员、投诉人、车队相关人员三方人员均在现场，由于集团监控系统统一更新，</t>
    </r>
    <r>
      <rPr>
        <sz val="10"/>
        <rFont val="Arial"/>
        <family val="2"/>
      </rPr>
      <t xml:space="preserve">2025</t>
    </r>
    <r>
      <rPr>
        <sz val="10"/>
        <rFont val="宋体"/>
        <family val="0"/>
        <charset val="134"/>
      </rPr>
      <t xml:space="preserve">年</t>
    </r>
    <r>
      <rPr>
        <sz val="10"/>
        <rFont val="Arial"/>
        <family val="2"/>
      </rPr>
      <t xml:space="preserve">8</t>
    </r>
    <r>
      <rPr>
        <sz val="10"/>
        <rFont val="宋体"/>
        <family val="0"/>
        <charset val="134"/>
      </rPr>
      <t xml:space="preserve">月至</t>
    </r>
    <r>
      <rPr>
        <sz val="10"/>
        <rFont val="Arial"/>
        <family val="2"/>
      </rPr>
      <t xml:space="preserve">12</t>
    </r>
    <r>
      <rPr>
        <sz val="10"/>
        <rFont val="宋体"/>
        <family val="0"/>
        <charset val="134"/>
      </rPr>
      <t xml:space="preserve">月监控视频无法调取，导致该时段的监控录像无法呈现，现场已告知投诉人，投诉人表示认可并签字。经过此事后提醒场站物业职工，工作中与同事和谐相处，互相谦让，避免类似事件发生，有问题及时向场站班长汇报。处理人：动物园分中心安保副主任翟祺。</t>
    </r>
  </si>
  <si>
    <t xml:space="preserve">2026-02-24 16:39:28</t>
  </si>
  <si>
    <r>
      <rPr>
        <sz val="11"/>
        <color rgb="FF000000"/>
        <rFont val="宋体"/>
        <family val="0"/>
        <charset val="134"/>
      </rPr>
      <t xml:space="preserve">同人同诉：热线</t>
    </r>
    <r>
      <rPr>
        <sz val="11"/>
        <color rgb="FF000000"/>
        <rFont val="宋体"/>
        <family val="0"/>
      </rPr>
      <t xml:space="preserve">-260204-058517</t>
    </r>
    <r>
      <rPr>
        <sz val="11"/>
        <color rgb="FF000000"/>
        <rFont val="宋体"/>
        <family val="0"/>
        <charset val="134"/>
      </rPr>
      <t xml:space="preserve">、热线</t>
    </r>
    <r>
      <rPr>
        <sz val="11"/>
        <color rgb="FF000000"/>
        <rFont val="宋体"/>
        <family val="0"/>
      </rPr>
      <t xml:space="preserve">-260205-021275</t>
    </r>
    <r>
      <rPr>
        <sz val="11"/>
        <color rgb="FF000000"/>
        <rFont val="宋体"/>
        <family val="0"/>
        <charset val="134"/>
      </rPr>
      <t xml:space="preserve">、热线</t>
    </r>
    <r>
      <rPr>
        <sz val="11"/>
        <color rgb="FF000000"/>
        <rFont val="宋体"/>
        <family val="0"/>
      </rPr>
      <t xml:space="preserve">-260215-016058</t>
    </r>
    <r>
      <rPr>
        <sz val="11"/>
        <color rgb="FF000000"/>
        <rFont val="宋体"/>
        <family val="0"/>
        <charset val="134"/>
      </rPr>
      <t xml:space="preserve">、</t>
    </r>
    <r>
      <rPr>
        <sz val="11"/>
        <color rgb="FF000000"/>
        <rFont val="宋体"/>
        <family val="0"/>
      </rPr>
      <t xml:space="preserve">GJ-PHONE-20260215-0880</t>
    </r>
    <r>
      <rPr>
        <sz val="11"/>
        <color rgb="FF000000"/>
        <rFont val="宋体"/>
        <family val="0"/>
        <charset val="134"/>
      </rPr>
      <t xml:space="preserve">、热线</t>
    </r>
    <r>
      <rPr>
        <sz val="11"/>
        <color rgb="FF000000"/>
        <rFont val="宋体"/>
        <family val="0"/>
      </rPr>
      <t xml:space="preserve">-260224-045262</t>
    </r>
  </si>
  <si>
    <r>
      <rPr>
        <sz val="10"/>
        <rFont val="宋体"/>
        <family val="0"/>
        <charset val="134"/>
      </rPr>
      <t xml:space="preserve">网络</t>
    </r>
    <r>
      <rPr>
        <sz val="10"/>
        <rFont val="Arial"/>
        <family val="2"/>
      </rPr>
      <t xml:space="preserve">-260225-021274</t>
    </r>
    <r>
      <rPr>
        <sz val="10"/>
        <rFont val="宋体"/>
        <family val="0"/>
      </rPr>
      <t xml:space="preserve">（</t>
    </r>
    <r>
      <rPr>
        <sz val="10"/>
        <rFont val="Arial"/>
        <family val="2"/>
      </rPr>
      <t xml:space="preserve">3</t>
    </r>
    <r>
      <rPr>
        <sz val="10"/>
        <rFont val="宋体"/>
        <family val="0"/>
      </rPr>
      <t xml:space="preserve">个附件）</t>
    </r>
  </si>
  <si>
    <t xml:space="preserve">2026-02-25 11:48:41</t>
  </si>
  <si>
    <t xml:space="preserve">2026-02-25 11:58:15</t>
  </si>
  <si>
    <t xml:space="preserve">2026-02-25 12:34:16</t>
  </si>
  <si>
    <r>
      <rPr>
        <sz val="10"/>
        <rFont val="宋体"/>
        <family val="0"/>
        <charset val="134"/>
      </rPr>
      <t xml:space="preserve">工单来源：微信服务号，此工单内容为网民留言时填写的标题及原文。 </t>
    </r>
    <r>
      <rPr>
        <sz val="10"/>
        <rFont val="Arial"/>
        <family val="2"/>
      </rPr>
      <t xml:space="preserve">============================= </t>
    </r>
    <r>
      <rPr>
        <sz val="10"/>
        <rFont val="宋体"/>
        <family val="0"/>
        <charset val="134"/>
      </rPr>
      <t xml:space="preserve">留言标题：北京公交北四环东路小营场站食堂价格高留言原文：北四环东路小营场站职工食堂价格太贵了！我们司机都觉得食堂价格太高了，一个早点好歹一买就十多块钱，中午饭更是十几，二十多的！一线职工的饭补一天也就才</t>
    </r>
    <r>
      <rPr>
        <sz val="10"/>
        <rFont val="Arial"/>
        <family val="2"/>
      </rPr>
      <t xml:space="preserve">10</t>
    </r>
    <r>
      <rPr>
        <sz val="10"/>
        <rFont val="宋体"/>
        <family val="0"/>
        <charset val="134"/>
      </rPr>
      <t xml:space="preserve">块钱，不明白为什么这个员工食堂标价这么贵？是不是现在没有乘务管理员了，开始坑我们司机了？市民填写的详细地址为：区、街道：朝阳区小关街道详细地址：北四环东路小营场站</t>
    </r>
  </si>
  <si>
    <t xml:space="preserve">2026-03-04 23:59:59</t>
  </si>
  <si>
    <t xml:space="preserve">2026-03-02 08:59:59</t>
  </si>
  <si>
    <r>
      <rPr>
        <sz val="10"/>
        <rFont val="宋体"/>
        <family val="0"/>
        <charset val="134"/>
      </rPr>
      <t xml:space="preserve">分中心在</t>
    </r>
    <r>
      <rPr>
        <sz val="10"/>
        <rFont val="Arial"/>
        <family val="2"/>
      </rPr>
      <t xml:space="preserve">2</t>
    </r>
    <r>
      <rPr>
        <sz val="10"/>
        <rFont val="宋体"/>
        <family val="0"/>
        <charset val="134"/>
      </rPr>
      <t xml:space="preserve">月</t>
    </r>
    <r>
      <rPr>
        <sz val="10"/>
        <rFont val="Arial"/>
        <family val="2"/>
      </rPr>
      <t xml:space="preserve">25</t>
    </r>
    <r>
      <rPr>
        <sz val="10"/>
        <rFont val="宋体"/>
        <family val="0"/>
        <charset val="134"/>
      </rPr>
      <t xml:space="preserve">日接到过该投诉人的投诉。当事人反映的问题与事实有出入。</t>
    </r>
    <r>
      <rPr>
        <sz val="10"/>
        <rFont val="Arial"/>
        <family val="2"/>
      </rPr>
      <t xml:space="preserve">
</t>
    </r>
    <r>
      <rPr>
        <sz val="10"/>
        <rFont val="宋体"/>
        <family val="0"/>
        <charset val="134"/>
      </rPr>
      <t xml:space="preserve">针对当事人反映的价格贵的问题。小营食堂属于外包单位服务社会化食堂，根据与外包单位签订的合同。供餐标准为早餐：零售或套餐，单品不超过普通市场价。午餐：套餐（</t>
    </r>
    <r>
      <rPr>
        <sz val="10"/>
        <rFont val="Arial"/>
        <family val="2"/>
      </rPr>
      <t xml:space="preserve">5.6.7</t>
    </r>
    <r>
      <rPr>
        <sz val="10"/>
        <rFont val="宋体"/>
        <family val="0"/>
        <charset val="134"/>
      </rPr>
      <t xml:space="preserve">元三种），小吃（特色菜）：</t>
    </r>
    <r>
      <rPr>
        <sz val="10"/>
        <rFont val="Arial"/>
        <family val="2"/>
      </rPr>
      <t xml:space="preserve">2-5</t>
    </r>
    <r>
      <rPr>
        <sz val="10"/>
        <rFont val="宋体"/>
        <family val="0"/>
        <charset val="134"/>
      </rPr>
      <t xml:space="preserve">种。晚餐：零售。并且食堂严格执行餐饮部对部分早点菜品的定价要求，鸡蛋统一售价</t>
    </r>
    <r>
      <rPr>
        <sz val="10"/>
        <rFont val="Arial"/>
        <family val="2"/>
      </rPr>
      <t xml:space="preserve">1</t>
    </r>
    <r>
      <rPr>
        <sz val="10"/>
        <rFont val="宋体"/>
        <family val="0"/>
        <charset val="134"/>
      </rPr>
      <t xml:space="preserve">元，单夹（烧饼</t>
    </r>
    <r>
      <rPr>
        <sz val="10"/>
        <rFont val="Arial"/>
        <family val="2"/>
      </rPr>
      <t xml:space="preserve">+</t>
    </r>
    <r>
      <rPr>
        <sz val="10"/>
        <rFont val="宋体"/>
        <family val="0"/>
        <charset val="134"/>
      </rPr>
      <t xml:space="preserve">鸡蛋）统一售价</t>
    </r>
    <r>
      <rPr>
        <sz val="10"/>
        <rFont val="Arial"/>
        <family val="2"/>
      </rPr>
      <t xml:space="preserve">3</t>
    </r>
    <r>
      <rPr>
        <sz val="10"/>
        <rFont val="宋体"/>
        <family val="0"/>
        <charset val="134"/>
      </rPr>
      <t xml:space="preserve">元，双夹（烧饼</t>
    </r>
    <r>
      <rPr>
        <sz val="10"/>
        <rFont val="Arial"/>
        <family val="2"/>
      </rPr>
      <t xml:space="preserve">+</t>
    </r>
    <r>
      <rPr>
        <sz val="10"/>
        <rFont val="宋体"/>
        <family val="0"/>
        <charset val="134"/>
      </rPr>
      <t xml:space="preserve">鸡蛋</t>
    </r>
    <r>
      <rPr>
        <sz val="10"/>
        <rFont val="Arial"/>
        <family val="2"/>
      </rPr>
      <t xml:space="preserve">+</t>
    </r>
    <r>
      <rPr>
        <sz val="10"/>
        <rFont val="宋体"/>
        <family val="0"/>
        <charset val="134"/>
      </rPr>
      <t xml:space="preserve">肠）统一售价</t>
    </r>
    <r>
      <rPr>
        <sz val="10"/>
        <rFont val="Arial"/>
        <family val="2"/>
      </rPr>
      <t xml:space="preserve">4</t>
    </r>
    <r>
      <rPr>
        <sz val="10"/>
        <rFont val="宋体"/>
        <family val="0"/>
        <charset val="134"/>
      </rPr>
      <t xml:space="preserve">元；特色菜售价封顶</t>
    </r>
    <r>
      <rPr>
        <sz val="10"/>
        <rFont val="Arial"/>
        <family val="2"/>
      </rPr>
      <t xml:space="preserve">15</t>
    </r>
    <r>
      <rPr>
        <sz val="10"/>
        <rFont val="宋体"/>
        <family val="0"/>
        <charset val="134"/>
      </rPr>
      <t xml:space="preserve">元，小营食堂特色菜售价在</t>
    </r>
    <r>
      <rPr>
        <sz val="10"/>
        <rFont val="Arial"/>
        <family val="2"/>
      </rPr>
      <t xml:space="preserve">10</t>
    </r>
    <r>
      <rPr>
        <sz val="10"/>
        <rFont val="宋体"/>
        <family val="0"/>
        <charset val="134"/>
      </rPr>
      <t xml:space="preserve">元左右。分中心也调取</t>
    </r>
    <r>
      <rPr>
        <sz val="10"/>
        <rFont val="Arial"/>
        <family val="2"/>
      </rPr>
      <t xml:space="preserve">2</t>
    </r>
    <r>
      <rPr>
        <sz val="10"/>
        <rFont val="宋体"/>
        <family val="0"/>
        <charset val="134"/>
      </rPr>
      <t xml:space="preserve">月</t>
    </r>
    <r>
      <rPr>
        <sz val="10"/>
        <rFont val="Arial"/>
        <family val="2"/>
      </rPr>
      <t xml:space="preserve">24</t>
    </r>
    <r>
      <rPr>
        <sz val="10"/>
        <rFont val="宋体"/>
        <family val="0"/>
        <charset val="134"/>
      </rPr>
      <t xml:space="preserve">日至</t>
    </r>
    <r>
      <rPr>
        <sz val="10"/>
        <rFont val="Arial"/>
        <family val="2"/>
      </rPr>
      <t xml:space="preserve">2</t>
    </r>
    <r>
      <rPr>
        <sz val="10"/>
        <rFont val="宋体"/>
        <family val="0"/>
        <charset val="134"/>
      </rPr>
      <t xml:space="preserve">月</t>
    </r>
    <r>
      <rPr>
        <sz val="10"/>
        <rFont val="Arial"/>
        <family val="2"/>
      </rPr>
      <t xml:space="preserve">26</t>
    </r>
    <r>
      <rPr>
        <sz val="10"/>
        <rFont val="宋体"/>
        <family val="0"/>
        <charset val="134"/>
      </rPr>
      <t xml:space="preserve">日小营食堂的刷卡记录查看，早点消费金额大多在</t>
    </r>
    <r>
      <rPr>
        <sz val="10"/>
        <rFont val="Arial"/>
        <family val="2"/>
      </rPr>
      <t xml:space="preserve">3-5</t>
    </r>
    <r>
      <rPr>
        <sz val="10"/>
        <rFont val="宋体"/>
        <family val="0"/>
        <charset val="134"/>
      </rPr>
      <t xml:space="preserve">元之间，中餐晚餐大多在</t>
    </r>
    <r>
      <rPr>
        <sz val="10"/>
        <rFont val="Arial"/>
        <family val="2"/>
      </rPr>
      <t xml:space="preserve">7-12</t>
    </r>
    <r>
      <rPr>
        <sz val="10"/>
        <rFont val="宋体"/>
        <family val="0"/>
        <charset val="134"/>
      </rPr>
      <t xml:space="preserve">元之间，费用低于普通快餐市场价。</t>
    </r>
    <r>
      <rPr>
        <sz val="10"/>
        <rFont val="Arial"/>
        <family val="2"/>
      </rPr>
      <t xml:space="preserve">
</t>
    </r>
  </si>
  <si>
    <r>
      <rPr>
        <sz val="10"/>
        <rFont val="宋体"/>
        <family val="0"/>
        <charset val="134"/>
      </rPr>
      <t xml:space="preserve">分中心在</t>
    </r>
    <r>
      <rPr>
        <sz val="10"/>
        <rFont val="Arial"/>
        <family val="2"/>
      </rPr>
      <t xml:space="preserve">2</t>
    </r>
    <r>
      <rPr>
        <sz val="10"/>
        <rFont val="宋体"/>
        <family val="0"/>
        <charset val="134"/>
      </rPr>
      <t xml:space="preserve">月</t>
    </r>
    <r>
      <rPr>
        <sz val="10"/>
        <rFont val="Arial"/>
        <family val="2"/>
      </rPr>
      <t xml:space="preserve">25</t>
    </r>
    <r>
      <rPr>
        <sz val="10"/>
        <rFont val="宋体"/>
        <family val="0"/>
        <charset val="134"/>
      </rPr>
      <t xml:space="preserve">日接到过该投诉人的投诉。当事人反映的问题与事实有出入。</t>
    </r>
    <r>
      <rPr>
        <sz val="10"/>
        <rFont val="Arial"/>
        <family val="2"/>
      </rPr>
      <t xml:space="preserve">
</t>
    </r>
    <r>
      <rPr>
        <sz val="10"/>
        <rFont val="宋体"/>
        <family val="0"/>
        <charset val="134"/>
      </rPr>
      <t xml:space="preserve">针对当事人反映的价格贵的问题。小营食堂属于外包单位服务社会化食堂，根据与外包单位签订的合同。供餐标准为早餐：零点或套餐，单品不超过普通市场价。午餐：套餐（</t>
    </r>
    <r>
      <rPr>
        <sz val="10"/>
        <rFont val="Arial"/>
        <family val="2"/>
      </rPr>
      <t xml:space="preserve">5.6.7</t>
    </r>
    <r>
      <rPr>
        <sz val="10"/>
        <rFont val="宋体"/>
        <family val="0"/>
        <charset val="134"/>
      </rPr>
      <t xml:space="preserve">元三种），小吃（特色菜）：</t>
    </r>
    <r>
      <rPr>
        <sz val="10"/>
        <rFont val="Arial"/>
        <family val="2"/>
      </rPr>
      <t xml:space="preserve">2-5</t>
    </r>
    <r>
      <rPr>
        <sz val="10"/>
        <rFont val="宋体"/>
        <family val="0"/>
        <charset val="134"/>
      </rPr>
      <t xml:space="preserve">种。晚餐：单独点餐。并且食堂严格执行餐饮部对部分早点菜品的定价要求，鸡蛋统一售价</t>
    </r>
    <r>
      <rPr>
        <sz val="10"/>
        <rFont val="Arial"/>
        <family val="2"/>
      </rPr>
      <t xml:space="preserve">1</t>
    </r>
    <r>
      <rPr>
        <sz val="10"/>
        <rFont val="宋体"/>
        <family val="0"/>
        <charset val="134"/>
      </rPr>
      <t xml:space="preserve">元，单夹（烧饼</t>
    </r>
    <r>
      <rPr>
        <sz val="10"/>
        <rFont val="Arial"/>
        <family val="2"/>
      </rPr>
      <t xml:space="preserve">+</t>
    </r>
    <r>
      <rPr>
        <sz val="10"/>
        <rFont val="宋体"/>
        <family val="0"/>
        <charset val="134"/>
      </rPr>
      <t xml:space="preserve">鸡蛋）统一售价</t>
    </r>
    <r>
      <rPr>
        <sz val="10"/>
        <rFont val="Arial"/>
        <family val="2"/>
      </rPr>
      <t xml:space="preserve">3</t>
    </r>
    <r>
      <rPr>
        <sz val="10"/>
        <rFont val="宋体"/>
        <family val="0"/>
        <charset val="134"/>
      </rPr>
      <t xml:space="preserve">元，双夹（烧饼</t>
    </r>
    <r>
      <rPr>
        <sz val="10"/>
        <rFont val="Arial"/>
        <family val="2"/>
      </rPr>
      <t xml:space="preserve">+</t>
    </r>
    <r>
      <rPr>
        <sz val="10"/>
        <rFont val="宋体"/>
        <family val="0"/>
        <charset val="134"/>
      </rPr>
      <t xml:space="preserve">鸡蛋</t>
    </r>
    <r>
      <rPr>
        <sz val="10"/>
        <rFont val="Arial"/>
        <family val="2"/>
      </rPr>
      <t xml:space="preserve">+</t>
    </r>
    <r>
      <rPr>
        <sz val="10"/>
        <rFont val="宋体"/>
        <family val="0"/>
        <charset val="134"/>
      </rPr>
      <t xml:space="preserve">肠）统一售价</t>
    </r>
    <r>
      <rPr>
        <sz val="10"/>
        <rFont val="Arial"/>
        <family val="2"/>
      </rPr>
      <t xml:space="preserve">4</t>
    </r>
    <r>
      <rPr>
        <sz val="10"/>
        <rFont val="宋体"/>
        <family val="0"/>
        <charset val="134"/>
      </rPr>
      <t xml:space="preserve">元；特色菜售价封顶</t>
    </r>
    <r>
      <rPr>
        <sz val="10"/>
        <rFont val="Arial"/>
        <family val="2"/>
      </rPr>
      <t xml:space="preserve">15</t>
    </r>
    <r>
      <rPr>
        <sz val="10"/>
        <rFont val="宋体"/>
        <family val="0"/>
        <charset val="134"/>
      </rPr>
      <t xml:space="preserve">元，小营食堂特色菜售价在</t>
    </r>
    <r>
      <rPr>
        <sz val="10"/>
        <rFont val="Arial"/>
        <family val="2"/>
      </rPr>
      <t xml:space="preserve">10</t>
    </r>
    <r>
      <rPr>
        <sz val="10"/>
        <rFont val="宋体"/>
        <family val="0"/>
        <charset val="134"/>
      </rPr>
      <t xml:space="preserve">元左右。分中心也调取</t>
    </r>
    <r>
      <rPr>
        <sz val="10"/>
        <rFont val="Arial"/>
        <family val="2"/>
      </rPr>
      <t xml:space="preserve">2</t>
    </r>
    <r>
      <rPr>
        <sz val="10"/>
        <rFont val="宋体"/>
        <family val="0"/>
        <charset val="134"/>
      </rPr>
      <t xml:space="preserve">月</t>
    </r>
    <r>
      <rPr>
        <sz val="10"/>
        <rFont val="Arial"/>
        <family val="2"/>
      </rPr>
      <t xml:space="preserve">24</t>
    </r>
    <r>
      <rPr>
        <sz val="10"/>
        <rFont val="宋体"/>
        <family val="0"/>
        <charset val="134"/>
      </rPr>
      <t xml:space="preserve">日至</t>
    </r>
    <r>
      <rPr>
        <sz val="10"/>
        <rFont val="Arial"/>
        <family val="2"/>
      </rPr>
      <t xml:space="preserve">2</t>
    </r>
    <r>
      <rPr>
        <sz val="10"/>
        <rFont val="宋体"/>
        <family val="0"/>
        <charset val="134"/>
      </rPr>
      <t xml:space="preserve">月</t>
    </r>
    <r>
      <rPr>
        <sz val="10"/>
        <rFont val="Arial"/>
        <family val="2"/>
      </rPr>
      <t xml:space="preserve">26</t>
    </r>
    <r>
      <rPr>
        <sz val="10"/>
        <rFont val="宋体"/>
        <family val="0"/>
        <charset val="134"/>
      </rPr>
      <t xml:space="preserve">日小营食堂的刷卡记录查看，早点消费金额大多在</t>
    </r>
    <r>
      <rPr>
        <sz val="10"/>
        <rFont val="Arial"/>
        <family val="2"/>
      </rPr>
      <t xml:space="preserve">3-5</t>
    </r>
    <r>
      <rPr>
        <sz val="10"/>
        <rFont val="宋体"/>
        <family val="0"/>
        <charset val="134"/>
      </rPr>
      <t xml:space="preserve">元之间，中餐晚餐大多在</t>
    </r>
    <r>
      <rPr>
        <sz val="10"/>
        <rFont val="Arial"/>
        <family val="2"/>
      </rPr>
      <t xml:space="preserve">7-12</t>
    </r>
    <r>
      <rPr>
        <sz val="10"/>
        <rFont val="宋体"/>
        <family val="0"/>
        <charset val="134"/>
      </rPr>
      <t xml:space="preserve">元之间，费用低于普通快餐市场价。因投诉人未留联系方式，我们未能对市民进行电话回复。办理人：谭琳，鸿运承物业管理中心小营分中心，餐饮员。审核人：赵弘晨，鸿运承物业管理中心，一般管理。</t>
    </r>
  </si>
  <si>
    <t xml:space="preserve">2026-02-25 07:06:41</t>
  </si>
  <si>
    <t xml:space="preserve">就餐服务问题
（菜品定价）</t>
  </si>
  <si>
    <r>
      <rPr>
        <sz val="11"/>
        <color rgb="FF000000"/>
        <rFont val="宋体"/>
        <family val="0"/>
        <charset val="134"/>
      </rPr>
      <t xml:space="preserve">相同内容诉求：北四环东路小营场站职工食堂投诉，多次反映餐品及定价问题参考：网络</t>
    </r>
    <r>
      <rPr>
        <sz val="11"/>
        <color rgb="FF000000"/>
        <rFont val="宋体"/>
        <family val="0"/>
      </rPr>
      <t xml:space="preserve">-260108-018300</t>
    </r>
    <r>
      <rPr>
        <sz val="11"/>
        <color rgb="FF000000"/>
        <rFont val="宋体"/>
        <family val="0"/>
        <charset val="134"/>
      </rPr>
      <t xml:space="preserve">、网络</t>
    </r>
    <r>
      <rPr>
        <sz val="11"/>
        <color rgb="FF000000"/>
        <rFont val="宋体"/>
        <family val="0"/>
      </rPr>
      <t xml:space="preserve">-260117-035766</t>
    </r>
    <r>
      <rPr>
        <sz val="11"/>
        <color rgb="FF000000"/>
        <rFont val="宋体"/>
        <family val="0"/>
        <charset val="134"/>
      </rPr>
      <t xml:space="preserve">、网络</t>
    </r>
    <r>
      <rPr>
        <sz val="11"/>
        <color rgb="FF000000"/>
        <rFont val="宋体"/>
        <family val="0"/>
      </rPr>
      <t xml:space="preserve">-260225-021274</t>
    </r>
  </si>
  <si>
    <r>
      <rPr>
        <sz val="10"/>
        <rFont val="宋体"/>
        <family val="0"/>
        <charset val="134"/>
      </rPr>
      <t xml:space="preserve">热线</t>
    </r>
    <r>
      <rPr>
        <sz val="10"/>
        <rFont val="Arial"/>
        <family val="2"/>
      </rPr>
      <t xml:space="preserve">-260225-062323-2</t>
    </r>
    <r>
      <rPr>
        <sz val="10"/>
        <rFont val="宋体"/>
        <family val="0"/>
        <charset val="134"/>
      </rPr>
      <t xml:space="preserve">（</t>
    </r>
    <r>
      <rPr>
        <sz val="10"/>
        <rFont val="Arial"/>
        <family val="2"/>
      </rPr>
      <t xml:space="preserve">7</t>
    </r>
    <r>
      <rPr>
        <sz val="10"/>
        <rFont val="宋体"/>
        <family val="0"/>
        <charset val="134"/>
      </rPr>
      <t xml:space="preserve">个附件）</t>
    </r>
  </si>
  <si>
    <t xml:space="preserve">2026-02-25 23:06:57</t>
  </si>
  <si>
    <t xml:space="preserve">2026-02-25 23:14:12</t>
  </si>
  <si>
    <t xml:space="preserve">2026-02-26 08:43:31</t>
  </si>
  <si>
    <r>
      <rPr>
        <sz val="10"/>
        <rFont val="宋体"/>
        <family val="0"/>
        <charset val="134"/>
      </rPr>
      <t xml:space="preserve">手机</t>
    </r>
    <r>
      <rPr>
        <sz val="10"/>
        <rFont val="Arial"/>
        <family val="2"/>
      </rPr>
      <t xml:space="preserve">,18198998560;</t>
    </r>
  </si>
  <si>
    <r>
      <rPr>
        <sz val="10"/>
        <rFont val="宋体"/>
        <family val="0"/>
        <charset val="134"/>
      </rPr>
      <t xml:space="preserve">市民反映，北京公交</t>
    </r>
    <r>
      <rPr>
        <sz val="10"/>
        <rFont val="Arial"/>
        <family val="2"/>
      </rPr>
      <t xml:space="preserve">616</t>
    </r>
    <r>
      <rPr>
        <sz val="10"/>
        <rFont val="宋体"/>
        <family val="0"/>
        <charset val="134"/>
      </rPr>
      <t xml:space="preserve">路，原来是从北京西站南广场发车，没有通知就改到了北广场，但是找了</t>
    </r>
    <r>
      <rPr>
        <sz val="10"/>
        <rFont val="Arial"/>
        <family val="2"/>
      </rPr>
      <t xml:space="preserve">1</t>
    </r>
    <r>
      <rPr>
        <sz val="10"/>
        <rFont val="宋体"/>
        <family val="0"/>
        <charset val="134"/>
      </rPr>
      <t xml:space="preserve">个多小时没有找到站台位置，站台标志不明显，也没有指引和提示，公交公司在北京西站设置了好多站台，都找不着，希望中午</t>
    </r>
    <r>
      <rPr>
        <sz val="10"/>
        <rFont val="Arial"/>
        <family val="2"/>
      </rPr>
      <t xml:space="preserve">1</t>
    </r>
    <r>
      <rPr>
        <sz val="10"/>
        <rFont val="宋体"/>
        <family val="0"/>
        <charset val="134"/>
      </rPr>
      <t xml:space="preserve">点或者晚上</t>
    </r>
    <r>
      <rPr>
        <sz val="10"/>
        <rFont val="Arial"/>
        <family val="2"/>
      </rPr>
      <t xml:space="preserve">7</t>
    </r>
    <r>
      <rPr>
        <sz val="10"/>
        <rFont val="宋体"/>
        <family val="0"/>
        <charset val="134"/>
      </rPr>
      <t xml:space="preserve">点联系。来电反映公交站台更改位置且没有明显标志不合理问题。客六线网 客四基建</t>
    </r>
  </si>
  <si>
    <t xml:space="preserve">2026-02-27</t>
  </si>
  <si>
    <r>
      <rPr>
        <sz val="10"/>
        <rFont val="宋体"/>
        <family val="0"/>
        <charset val="134"/>
      </rPr>
      <t xml:space="preserve">此为拆单投诉，公交物业负责回复“</t>
    </r>
    <r>
      <rPr>
        <sz val="10"/>
        <rFont val="Arial"/>
        <family val="2"/>
      </rPr>
      <t xml:space="preserve">616</t>
    </r>
    <r>
      <rPr>
        <sz val="10"/>
        <rFont val="宋体"/>
        <family val="0"/>
        <charset val="134"/>
      </rPr>
      <t xml:space="preserve">路站台标志不明显，没有指引和提示”。市民反映的西客站南、北广场公交场站站务设施（指引标识）设置问题。西客站南、北广场公交场站是公交首末站。经核实，由于公交线网优化，</t>
    </r>
    <r>
      <rPr>
        <sz val="10"/>
        <rFont val="Arial"/>
        <family val="2"/>
      </rPr>
      <t xml:space="preserve">2026</t>
    </r>
    <r>
      <rPr>
        <sz val="10"/>
        <rFont val="宋体"/>
        <family val="0"/>
        <charset val="134"/>
      </rPr>
      <t xml:space="preserve">年</t>
    </r>
    <r>
      <rPr>
        <sz val="10"/>
        <rFont val="Arial"/>
        <family val="2"/>
      </rPr>
      <t xml:space="preserve">2</t>
    </r>
    <r>
      <rPr>
        <sz val="10"/>
        <rFont val="宋体"/>
        <family val="0"/>
        <charset val="134"/>
      </rPr>
      <t xml:space="preserve">月</t>
    </r>
    <r>
      <rPr>
        <sz val="10"/>
        <rFont val="Arial"/>
        <family val="2"/>
      </rPr>
      <t xml:space="preserve">9</t>
    </r>
    <r>
      <rPr>
        <sz val="10"/>
        <rFont val="宋体"/>
        <family val="0"/>
        <charset val="134"/>
      </rPr>
      <t xml:space="preserve">日“</t>
    </r>
    <r>
      <rPr>
        <sz val="10"/>
        <rFont val="Arial"/>
        <family val="2"/>
      </rPr>
      <t xml:space="preserve">616</t>
    </r>
    <r>
      <rPr>
        <sz val="10"/>
        <rFont val="宋体"/>
        <family val="0"/>
        <charset val="134"/>
      </rPr>
      <t xml:space="preserve">路终点站迁至北京西站北广场，取消南广场上下车点”。</t>
    </r>
    <r>
      <rPr>
        <sz val="10"/>
        <rFont val="Arial"/>
        <family val="2"/>
      </rPr>
      <t xml:space="preserve">1.</t>
    </r>
    <r>
      <rPr>
        <sz val="10"/>
        <rFont val="宋体"/>
        <family val="0"/>
        <charset val="134"/>
      </rPr>
      <t xml:space="preserve">公交集团已在相关网络、媒体发布通知公告进行提示。</t>
    </r>
    <r>
      <rPr>
        <sz val="10"/>
        <rFont val="Arial"/>
        <family val="2"/>
      </rPr>
      <t xml:space="preserve">2.</t>
    </r>
    <r>
      <rPr>
        <sz val="10"/>
        <rFont val="宋体"/>
        <family val="0"/>
        <charset val="134"/>
      </rPr>
      <t xml:space="preserve">西客站南广场原</t>
    </r>
    <r>
      <rPr>
        <sz val="10"/>
        <rFont val="Arial"/>
        <family val="2"/>
      </rPr>
      <t xml:space="preserve">616</t>
    </r>
    <r>
      <rPr>
        <sz val="10"/>
        <rFont val="宋体"/>
        <family val="0"/>
        <charset val="134"/>
      </rPr>
      <t xml:space="preserve">路公交站台拆除线路牌并粘贴</t>
    </r>
    <r>
      <rPr>
        <sz val="10"/>
        <rFont val="Arial"/>
        <family val="2"/>
      </rPr>
      <t xml:space="preserve">616</t>
    </r>
    <r>
      <rPr>
        <sz val="10"/>
        <rFont val="宋体"/>
        <family val="0"/>
        <charset val="134"/>
      </rPr>
      <t xml:space="preserve">路迁移提示通知。</t>
    </r>
    <r>
      <rPr>
        <sz val="10"/>
        <rFont val="Arial"/>
        <family val="2"/>
      </rPr>
      <t xml:space="preserve">3.</t>
    </r>
    <r>
      <rPr>
        <sz val="10"/>
        <rFont val="宋体"/>
        <family val="0"/>
        <charset val="134"/>
      </rPr>
      <t xml:space="preserve">西客站南广场原</t>
    </r>
    <r>
      <rPr>
        <sz val="10"/>
        <rFont val="Arial"/>
        <family val="2"/>
      </rPr>
      <t xml:space="preserve">616</t>
    </r>
    <r>
      <rPr>
        <sz val="10"/>
        <rFont val="宋体"/>
        <family val="0"/>
        <charset val="134"/>
      </rPr>
      <t xml:space="preserve">路线路指引标识已均被覆盖。</t>
    </r>
    <r>
      <rPr>
        <sz val="10"/>
        <rFont val="Arial"/>
        <family val="2"/>
      </rPr>
      <t xml:space="preserve">4.</t>
    </r>
    <r>
      <rPr>
        <sz val="10"/>
        <rFont val="宋体"/>
        <family val="0"/>
        <charset val="134"/>
      </rPr>
      <t xml:space="preserve">西客站北广场进站口已新增</t>
    </r>
    <r>
      <rPr>
        <sz val="10"/>
        <rFont val="Arial"/>
        <family val="2"/>
      </rPr>
      <t xml:space="preserve">616</t>
    </r>
    <r>
      <rPr>
        <sz val="10"/>
        <rFont val="宋体"/>
        <family val="0"/>
        <charset val="134"/>
      </rPr>
      <t xml:space="preserve">路线路指引标牌。</t>
    </r>
    <r>
      <rPr>
        <sz val="10"/>
        <rFont val="Arial"/>
        <family val="2"/>
      </rPr>
      <t xml:space="preserve">5.</t>
    </r>
    <r>
      <rPr>
        <sz val="10"/>
        <rFont val="宋体"/>
        <family val="0"/>
        <charset val="134"/>
      </rPr>
      <t xml:space="preserve">西客站北广场第</t>
    </r>
    <r>
      <rPr>
        <sz val="10"/>
        <rFont val="Arial"/>
        <family val="2"/>
      </rPr>
      <t xml:space="preserve">1</t>
    </r>
    <r>
      <rPr>
        <sz val="10"/>
        <rFont val="宋体"/>
        <family val="0"/>
        <charset val="134"/>
      </rPr>
      <t xml:space="preserve">车道</t>
    </r>
    <r>
      <rPr>
        <sz val="10"/>
        <rFont val="Arial"/>
        <family val="2"/>
      </rPr>
      <t xml:space="preserve">616</t>
    </r>
    <r>
      <rPr>
        <sz val="10"/>
        <rFont val="宋体"/>
        <family val="0"/>
        <charset val="134"/>
      </rPr>
      <t xml:space="preserve">路公交站台已设立线路牌和候车提示牌。</t>
    </r>
  </si>
  <si>
    <r>
      <rPr>
        <sz val="10"/>
        <rFont val="宋体"/>
        <family val="0"/>
        <charset val="134"/>
      </rPr>
      <t xml:space="preserve">西客站分中心我们于</t>
    </r>
    <r>
      <rPr>
        <sz val="10"/>
        <rFont val="Arial"/>
        <family val="2"/>
      </rPr>
      <t xml:space="preserve">2026</t>
    </r>
    <r>
      <rPr>
        <sz val="10"/>
        <rFont val="宋体"/>
        <family val="0"/>
        <charset val="134"/>
      </rPr>
      <t xml:space="preserve">年</t>
    </r>
    <r>
      <rPr>
        <sz val="10"/>
        <rFont val="Arial"/>
        <family val="2"/>
      </rPr>
      <t xml:space="preserve">2</t>
    </r>
    <r>
      <rPr>
        <sz val="10"/>
        <rFont val="宋体"/>
        <family val="0"/>
        <charset val="134"/>
      </rPr>
      <t xml:space="preserve">月</t>
    </r>
    <r>
      <rPr>
        <sz val="10"/>
        <rFont val="Arial"/>
        <family val="2"/>
      </rPr>
      <t xml:space="preserve">26</t>
    </r>
    <r>
      <rPr>
        <sz val="10"/>
        <rFont val="宋体"/>
        <family val="0"/>
        <charset val="134"/>
      </rPr>
      <t xml:space="preserve">日</t>
    </r>
    <r>
      <rPr>
        <sz val="10"/>
        <rFont val="Arial"/>
        <family val="2"/>
      </rPr>
      <t xml:space="preserve">19</t>
    </r>
    <r>
      <rPr>
        <sz val="10"/>
        <rFont val="宋体"/>
        <family val="0"/>
        <charset val="134"/>
      </rPr>
      <t xml:space="preserve">点、</t>
    </r>
    <r>
      <rPr>
        <sz val="10"/>
        <rFont val="Arial"/>
        <family val="2"/>
      </rPr>
      <t xml:space="preserve">2</t>
    </r>
    <r>
      <rPr>
        <sz val="10"/>
        <rFont val="宋体"/>
        <family val="0"/>
        <charset val="134"/>
      </rPr>
      <t xml:space="preserve">月</t>
    </r>
    <r>
      <rPr>
        <sz val="10"/>
        <rFont val="Arial"/>
        <family val="2"/>
      </rPr>
      <t xml:space="preserve">27</t>
    </r>
    <r>
      <rPr>
        <sz val="10"/>
        <rFont val="宋体"/>
        <family val="0"/>
        <charset val="134"/>
      </rPr>
      <t xml:space="preserve">日</t>
    </r>
    <r>
      <rPr>
        <sz val="10"/>
        <rFont val="Arial"/>
        <family val="2"/>
      </rPr>
      <t xml:space="preserve">13</t>
    </r>
    <r>
      <rPr>
        <sz val="10"/>
        <rFont val="宋体"/>
        <family val="0"/>
        <charset val="134"/>
      </rPr>
      <t xml:space="preserve">点、</t>
    </r>
    <r>
      <rPr>
        <sz val="10"/>
        <rFont val="Arial"/>
        <family val="2"/>
      </rPr>
      <t xml:space="preserve">2</t>
    </r>
    <r>
      <rPr>
        <sz val="10"/>
        <rFont val="宋体"/>
        <family val="0"/>
        <charset val="134"/>
      </rPr>
      <t xml:space="preserve">月</t>
    </r>
    <r>
      <rPr>
        <sz val="10"/>
        <rFont val="Arial"/>
        <family val="2"/>
      </rPr>
      <t xml:space="preserve">27</t>
    </r>
    <r>
      <rPr>
        <sz val="10"/>
        <rFont val="宋体"/>
        <family val="0"/>
        <charset val="134"/>
      </rPr>
      <t xml:space="preserve">日</t>
    </r>
    <r>
      <rPr>
        <sz val="10"/>
        <rFont val="Arial"/>
        <family val="2"/>
      </rPr>
      <t xml:space="preserve">19</t>
    </r>
    <r>
      <rPr>
        <sz val="10"/>
        <rFont val="宋体"/>
        <family val="0"/>
        <charset val="134"/>
      </rPr>
      <t xml:space="preserve">点，分</t>
    </r>
    <r>
      <rPr>
        <sz val="10"/>
        <rFont val="Arial"/>
        <family val="2"/>
      </rPr>
      <t xml:space="preserve">3</t>
    </r>
    <r>
      <rPr>
        <sz val="10"/>
        <rFont val="宋体"/>
        <family val="0"/>
        <charset val="134"/>
      </rPr>
      <t xml:space="preserve">次拨打市民电话均未接通。我们于</t>
    </r>
    <r>
      <rPr>
        <sz val="10"/>
        <rFont val="Arial"/>
        <family val="2"/>
      </rPr>
      <t xml:space="preserve">2</t>
    </r>
    <r>
      <rPr>
        <sz val="10"/>
        <rFont val="宋体"/>
        <family val="0"/>
        <charset val="134"/>
      </rPr>
      <t xml:space="preserve">月</t>
    </r>
    <r>
      <rPr>
        <sz val="10"/>
        <rFont val="Arial"/>
        <family val="2"/>
      </rPr>
      <t xml:space="preserve">28</t>
    </r>
    <r>
      <rPr>
        <sz val="10"/>
        <rFont val="宋体"/>
        <family val="0"/>
        <charset val="134"/>
      </rPr>
      <t xml:space="preserve">日</t>
    </r>
    <r>
      <rPr>
        <sz val="10"/>
        <rFont val="Arial"/>
        <family val="2"/>
      </rPr>
      <t xml:space="preserve">9</t>
    </r>
    <r>
      <rPr>
        <sz val="10"/>
        <rFont val="宋体"/>
        <family val="0"/>
        <charset val="134"/>
      </rPr>
      <t xml:space="preserve">点</t>
    </r>
    <r>
      <rPr>
        <sz val="10"/>
        <rFont val="Arial"/>
        <family val="2"/>
      </rPr>
      <t xml:space="preserve">36</t>
    </r>
    <r>
      <rPr>
        <sz val="10"/>
        <rFont val="宋体"/>
        <family val="0"/>
        <charset val="134"/>
      </rPr>
      <t xml:space="preserve">分用短信形式向市民反馈办理结果。办理人：穆鑫 鸿运承物业管理中心西客站分中心 物管设备主任。审核人：华菲 物管中心工程设备部 一般管理。</t>
    </r>
  </si>
  <si>
    <r>
      <rPr>
        <sz val="10"/>
        <rFont val="宋体"/>
        <family val="0"/>
        <charset val="134"/>
      </rPr>
      <t xml:space="preserve">由于公交线网优化，</t>
    </r>
    <r>
      <rPr>
        <sz val="10"/>
        <rFont val="Arial"/>
        <family val="2"/>
      </rPr>
      <t xml:space="preserve">2026</t>
    </r>
    <r>
      <rPr>
        <sz val="10"/>
        <rFont val="宋体"/>
        <family val="0"/>
        <charset val="134"/>
      </rPr>
      <t xml:space="preserve">年</t>
    </r>
    <r>
      <rPr>
        <sz val="10"/>
        <rFont val="Arial"/>
        <family val="2"/>
      </rPr>
      <t xml:space="preserve">2</t>
    </r>
    <r>
      <rPr>
        <sz val="10"/>
        <rFont val="宋体"/>
        <family val="0"/>
        <charset val="134"/>
      </rPr>
      <t xml:space="preserve">月</t>
    </r>
    <r>
      <rPr>
        <sz val="10"/>
        <rFont val="Arial"/>
        <family val="2"/>
      </rPr>
      <t xml:space="preserve">9</t>
    </r>
    <r>
      <rPr>
        <sz val="10"/>
        <rFont val="宋体"/>
        <family val="0"/>
        <charset val="134"/>
      </rPr>
      <t xml:space="preserve">日“</t>
    </r>
    <r>
      <rPr>
        <sz val="10"/>
        <rFont val="Arial"/>
        <family val="2"/>
      </rPr>
      <t xml:space="preserve">616</t>
    </r>
    <r>
      <rPr>
        <sz val="10"/>
        <rFont val="宋体"/>
        <family val="0"/>
        <charset val="134"/>
      </rPr>
      <t xml:space="preserve">路终点站迁至北京西站北广场，取消南广场上下车点”。</t>
    </r>
    <r>
      <rPr>
        <sz val="10"/>
        <rFont val="Arial"/>
        <family val="2"/>
      </rPr>
      <t xml:space="preserve">1.</t>
    </r>
    <r>
      <rPr>
        <sz val="10"/>
        <rFont val="宋体"/>
        <family val="0"/>
        <charset val="134"/>
      </rPr>
      <t xml:space="preserve">公交集团已在相关网络、媒体发布通知公告进行提示。</t>
    </r>
    <r>
      <rPr>
        <sz val="10"/>
        <rFont val="Arial"/>
        <family val="2"/>
      </rPr>
      <t xml:space="preserve">2.</t>
    </r>
    <r>
      <rPr>
        <sz val="10"/>
        <rFont val="宋体"/>
        <family val="0"/>
        <charset val="134"/>
      </rPr>
      <t xml:space="preserve">西客站南广场原</t>
    </r>
    <r>
      <rPr>
        <sz val="10"/>
        <rFont val="Arial"/>
        <family val="2"/>
      </rPr>
      <t xml:space="preserve">616</t>
    </r>
    <r>
      <rPr>
        <sz val="10"/>
        <rFont val="宋体"/>
        <family val="0"/>
        <charset val="134"/>
      </rPr>
      <t xml:space="preserve">路公交站台拆除线路牌并粘贴</t>
    </r>
    <r>
      <rPr>
        <sz val="10"/>
        <rFont val="Arial"/>
        <family val="2"/>
      </rPr>
      <t xml:space="preserve">616</t>
    </r>
    <r>
      <rPr>
        <sz val="10"/>
        <rFont val="宋体"/>
        <family val="0"/>
        <charset val="134"/>
      </rPr>
      <t xml:space="preserve">路迁移提示通知。</t>
    </r>
    <r>
      <rPr>
        <sz val="10"/>
        <rFont val="Arial"/>
        <family val="2"/>
      </rPr>
      <t xml:space="preserve">3.</t>
    </r>
    <r>
      <rPr>
        <sz val="10"/>
        <rFont val="宋体"/>
        <family val="0"/>
        <charset val="134"/>
      </rPr>
      <t xml:space="preserve">西客站南广场原</t>
    </r>
    <r>
      <rPr>
        <sz val="10"/>
        <rFont val="Arial"/>
        <family val="2"/>
      </rPr>
      <t xml:space="preserve">616</t>
    </r>
    <r>
      <rPr>
        <sz val="10"/>
        <rFont val="宋体"/>
        <family val="0"/>
        <charset val="134"/>
      </rPr>
      <t xml:space="preserve">路线路指引标识已均被覆盖。</t>
    </r>
    <r>
      <rPr>
        <sz val="10"/>
        <rFont val="Arial"/>
        <family val="2"/>
      </rPr>
      <t xml:space="preserve">4.</t>
    </r>
    <r>
      <rPr>
        <sz val="10"/>
        <rFont val="宋体"/>
        <family val="0"/>
        <charset val="134"/>
      </rPr>
      <t xml:space="preserve">西客站北广场进站口已新增</t>
    </r>
    <r>
      <rPr>
        <sz val="10"/>
        <rFont val="Arial"/>
        <family val="2"/>
      </rPr>
      <t xml:space="preserve">616</t>
    </r>
    <r>
      <rPr>
        <sz val="10"/>
        <rFont val="宋体"/>
        <family val="0"/>
        <charset val="134"/>
      </rPr>
      <t xml:space="preserve">路线路指引标牌。</t>
    </r>
    <r>
      <rPr>
        <sz val="10"/>
        <rFont val="Arial"/>
        <family val="2"/>
      </rPr>
      <t xml:space="preserve">5.</t>
    </r>
    <r>
      <rPr>
        <sz val="10"/>
        <rFont val="宋体"/>
        <family val="0"/>
        <charset val="134"/>
      </rPr>
      <t xml:space="preserve">西客站北广场第</t>
    </r>
    <r>
      <rPr>
        <sz val="10"/>
        <rFont val="Arial"/>
        <family val="2"/>
      </rPr>
      <t xml:space="preserve">1</t>
    </r>
    <r>
      <rPr>
        <sz val="10"/>
        <rFont val="宋体"/>
        <family val="0"/>
        <charset val="134"/>
      </rPr>
      <t xml:space="preserve">车道</t>
    </r>
    <r>
      <rPr>
        <sz val="10"/>
        <rFont val="Arial"/>
        <family val="2"/>
      </rPr>
      <t xml:space="preserve">616</t>
    </r>
    <r>
      <rPr>
        <sz val="10"/>
        <rFont val="宋体"/>
        <family val="0"/>
        <charset val="134"/>
      </rPr>
      <t xml:space="preserve">路公交站台已设立线路牌和候车提示牌。我们会虚心听取市民建议，再次开展自查并完善。同时我们会对市民做好相关解释说明工作，引导市民便捷换乘。</t>
    </r>
  </si>
  <si>
    <t xml:space="preserve">我们会虚心听取市民建议，再次开展自查并完善。同时我们会对市民做好相关解释说明工作，引导市民便捷换乘。</t>
  </si>
  <si>
    <r>
      <rPr>
        <sz val="10"/>
        <rFont val="宋体"/>
        <family val="0"/>
        <charset val="134"/>
      </rPr>
      <t xml:space="preserve">此为拆单投诉，公交物业负责回复“</t>
    </r>
    <r>
      <rPr>
        <sz val="10"/>
        <rFont val="Arial"/>
        <family val="2"/>
      </rPr>
      <t xml:space="preserve">616</t>
    </r>
    <r>
      <rPr>
        <sz val="10"/>
        <rFont val="宋体"/>
        <family val="0"/>
        <charset val="134"/>
      </rPr>
      <t xml:space="preserve">路站台标志不明显，没有指引和提示”。市民反映的西客站南、北广场公交场站站务设施（指引标识）设置问题。西客站南、北广场公交场站是公交首末站。经核实，由于公交线网优化，</t>
    </r>
    <r>
      <rPr>
        <sz val="10"/>
        <rFont val="Arial"/>
        <family val="2"/>
      </rPr>
      <t xml:space="preserve">2026</t>
    </r>
    <r>
      <rPr>
        <sz val="10"/>
        <rFont val="宋体"/>
        <family val="0"/>
        <charset val="134"/>
      </rPr>
      <t xml:space="preserve">年</t>
    </r>
    <r>
      <rPr>
        <sz val="10"/>
        <rFont val="Arial"/>
        <family val="2"/>
      </rPr>
      <t xml:space="preserve">2</t>
    </r>
    <r>
      <rPr>
        <sz val="10"/>
        <rFont val="宋体"/>
        <family val="0"/>
        <charset val="134"/>
      </rPr>
      <t xml:space="preserve">月</t>
    </r>
    <r>
      <rPr>
        <sz val="10"/>
        <rFont val="Arial"/>
        <family val="2"/>
      </rPr>
      <t xml:space="preserve">9</t>
    </r>
    <r>
      <rPr>
        <sz val="10"/>
        <rFont val="宋体"/>
        <family val="0"/>
        <charset val="134"/>
      </rPr>
      <t xml:space="preserve">日“</t>
    </r>
    <r>
      <rPr>
        <sz val="10"/>
        <rFont val="Arial"/>
        <family val="2"/>
      </rPr>
      <t xml:space="preserve">616</t>
    </r>
    <r>
      <rPr>
        <sz val="10"/>
        <rFont val="宋体"/>
        <family val="0"/>
        <charset val="134"/>
      </rPr>
      <t xml:space="preserve">路终点站迁至北京西站北广场，取消南广场上下车点”。</t>
    </r>
    <r>
      <rPr>
        <sz val="10"/>
        <rFont val="Arial"/>
        <family val="2"/>
      </rPr>
      <t xml:space="preserve">1.</t>
    </r>
    <r>
      <rPr>
        <sz val="10"/>
        <rFont val="宋体"/>
        <family val="0"/>
        <charset val="134"/>
      </rPr>
      <t xml:space="preserve">公交集团已在相关网络、媒体发布通知公告进行提示。</t>
    </r>
    <r>
      <rPr>
        <sz val="10"/>
        <rFont val="Arial"/>
        <family val="2"/>
      </rPr>
      <t xml:space="preserve">2.</t>
    </r>
    <r>
      <rPr>
        <sz val="10"/>
        <rFont val="宋体"/>
        <family val="0"/>
        <charset val="134"/>
      </rPr>
      <t xml:space="preserve">西客站南广场原</t>
    </r>
    <r>
      <rPr>
        <sz val="10"/>
        <rFont val="Arial"/>
        <family val="2"/>
      </rPr>
      <t xml:space="preserve">616</t>
    </r>
    <r>
      <rPr>
        <sz val="10"/>
        <rFont val="宋体"/>
        <family val="0"/>
        <charset val="134"/>
      </rPr>
      <t xml:space="preserve">路公交站台拆除线路牌并粘贴</t>
    </r>
    <r>
      <rPr>
        <sz val="10"/>
        <rFont val="Arial"/>
        <family val="2"/>
      </rPr>
      <t xml:space="preserve">616</t>
    </r>
    <r>
      <rPr>
        <sz val="10"/>
        <rFont val="宋体"/>
        <family val="0"/>
        <charset val="134"/>
      </rPr>
      <t xml:space="preserve">路迁移提示通知。</t>
    </r>
    <r>
      <rPr>
        <sz val="10"/>
        <rFont val="Arial"/>
        <family val="2"/>
      </rPr>
      <t xml:space="preserve">3.</t>
    </r>
    <r>
      <rPr>
        <sz val="10"/>
        <rFont val="宋体"/>
        <family val="0"/>
        <charset val="134"/>
      </rPr>
      <t xml:space="preserve">西客站南广场原</t>
    </r>
    <r>
      <rPr>
        <sz val="10"/>
        <rFont val="Arial"/>
        <family val="2"/>
      </rPr>
      <t xml:space="preserve">616</t>
    </r>
    <r>
      <rPr>
        <sz val="10"/>
        <rFont val="宋体"/>
        <family val="0"/>
        <charset val="134"/>
      </rPr>
      <t xml:space="preserve">路线路指引标识已均被覆盖。</t>
    </r>
    <r>
      <rPr>
        <sz val="10"/>
        <rFont val="Arial"/>
        <family val="2"/>
      </rPr>
      <t xml:space="preserve">4.</t>
    </r>
    <r>
      <rPr>
        <sz val="10"/>
        <rFont val="宋体"/>
        <family val="0"/>
        <charset val="134"/>
      </rPr>
      <t xml:space="preserve">西客站北广场进站口已新增</t>
    </r>
    <r>
      <rPr>
        <sz val="10"/>
        <rFont val="Arial"/>
        <family val="2"/>
      </rPr>
      <t xml:space="preserve">616</t>
    </r>
    <r>
      <rPr>
        <sz val="10"/>
        <rFont val="宋体"/>
        <family val="0"/>
        <charset val="134"/>
      </rPr>
      <t xml:space="preserve">路线路指引标牌。</t>
    </r>
    <r>
      <rPr>
        <sz val="10"/>
        <rFont val="Arial"/>
        <family val="2"/>
      </rPr>
      <t xml:space="preserve">5.</t>
    </r>
    <r>
      <rPr>
        <sz val="10"/>
        <rFont val="宋体"/>
        <family val="0"/>
        <charset val="134"/>
      </rPr>
      <t xml:space="preserve">西客站北广场第</t>
    </r>
    <r>
      <rPr>
        <sz val="10"/>
        <rFont val="Arial"/>
        <family val="2"/>
      </rPr>
      <t xml:space="preserve">1</t>
    </r>
    <r>
      <rPr>
        <sz val="10"/>
        <rFont val="宋体"/>
        <family val="0"/>
        <charset val="134"/>
      </rPr>
      <t xml:space="preserve">车道</t>
    </r>
    <r>
      <rPr>
        <sz val="10"/>
        <rFont val="Arial"/>
        <family val="2"/>
      </rPr>
      <t xml:space="preserve">616</t>
    </r>
    <r>
      <rPr>
        <sz val="10"/>
        <rFont val="宋体"/>
        <family val="0"/>
        <charset val="134"/>
      </rPr>
      <t xml:space="preserve">路公交站台已设立线路牌和候车提示牌。我们会虚心听取市民建议，再次开展自查并完善。同时我们会对市民做好相关解释说明工作，引导市民便捷换乘。西客站分中心我们于</t>
    </r>
    <r>
      <rPr>
        <sz val="10"/>
        <rFont val="Arial"/>
        <family val="2"/>
      </rPr>
      <t xml:space="preserve">2026</t>
    </r>
    <r>
      <rPr>
        <sz val="10"/>
        <rFont val="宋体"/>
        <family val="0"/>
        <charset val="134"/>
      </rPr>
      <t xml:space="preserve">年</t>
    </r>
    <r>
      <rPr>
        <sz val="10"/>
        <rFont val="Arial"/>
        <family val="2"/>
      </rPr>
      <t xml:space="preserve">2</t>
    </r>
    <r>
      <rPr>
        <sz val="10"/>
        <rFont val="宋体"/>
        <family val="0"/>
        <charset val="134"/>
      </rPr>
      <t xml:space="preserve">月</t>
    </r>
    <r>
      <rPr>
        <sz val="10"/>
        <rFont val="Arial"/>
        <family val="2"/>
      </rPr>
      <t xml:space="preserve">26</t>
    </r>
    <r>
      <rPr>
        <sz val="10"/>
        <rFont val="宋体"/>
        <family val="0"/>
        <charset val="134"/>
      </rPr>
      <t xml:space="preserve">日</t>
    </r>
    <r>
      <rPr>
        <sz val="10"/>
        <rFont val="Arial"/>
        <family val="2"/>
      </rPr>
      <t xml:space="preserve">19</t>
    </r>
    <r>
      <rPr>
        <sz val="10"/>
        <rFont val="宋体"/>
        <family val="0"/>
        <charset val="134"/>
      </rPr>
      <t xml:space="preserve">点、</t>
    </r>
    <r>
      <rPr>
        <sz val="10"/>
        <rFont val="Arial"/>
        <family val="2"/>
      </rPr>
      <t xml:space="preserve">2</t>
    </r>
    <r>
      <rPr>
        <sz val="10"/>
        <rFont val="宋体"/>
        <family val="0"/>
        <charset val="134"/>
      </rPr>
      <t xml:space="preserve">月</t>
    </r>
    <r>
      <rPr>
        <sz val="10"/>
        <rFont val="Arial"/>
        <family val="2"/>
      </rPr>
      <t xml:space="preserve">27</t>
    </r>
    <r>
      <rPr>
        <sz val="10"/>
        <rFont val="宋体"/>
        <family val="0"/>
        <charset val="134"/>
      </rPr>
      <t xml:space="preserve">日</t>
    </r>
    <r>
      <rPr>
        <sz val="10"/>
        <rFont val="Arial"/>
        <family val="2"/>
      </rPr>
      <t xml:space="preserve">13</t>
    </r>
    <r>
      <rPr>
        <sz val="10"/>
        <rFont val="宋体"/>
        <family val="0"/>
        <charset val="134"/>
      </rPr>
      <t xml:space="preserve">点、</t>
    </r>
    <r>
      <rPr>
        <sz val="10"/>
        <rFont val="Arial"/>
        <family val="2"/>
      </rPr>
      <t xml:space="preserve">2</t>
    </r>
    <r>
      <rPr>
        <sz val="10"/>
        <rFont val="宋体"/>
        <family val="0"/>
        <charset val="134"/>
      </rPr>
      <t xml:space="preserve">月</t>
    </r>
    <r>
      <rPr>
        <sz val="10"/>
        <rFont val="Arial"/>
        <family val="2"/>
      </rPr>
      <t xml:space="preserve">27</t>
    </r>
    <r>
      <rPr>
        <sz val="10"/>
        <rFont val="宋体"/>
        <family val="0"/>
        <charset val="134"/>
      </rPr>
      <t xml:space="preserve">日</t>
    </r>
    <r>
      <rPr>
        <sz val="10"/>
        <rFont val="Arial"/>
        <family val="2"/>
      </rPr>
      <t xml:space="preserve">19</t>
    </r>
    <r>
      <rPr>
        <sz val="10"/>
        <rFont val="宋体"/>
        <family val="0"/>
        <charset val="134"/>
      </rPr>
      <t xml:space="preserve">点，分</t>
    </r>
    <r>
      <rPr>
        <sz val="10"/>
        <rFont val="Arial"/>
        <family val="2"/>
      </rPr>
      <t xml:space="preserve">3</t>
    </r>
    <r>
      <rPr>
        <sz val="10"/>
        <rFont val="宋体"/>
        <family val="0"/>
        <charset val="134"/>
      </rPr>
      <t xml:space="preserve">次拨打市民电话均未接通。我们于</t>
    </r>
    <r>
      <rPr>
        <sz val="10"/>
        <rFont val="Arial"/>
        <family val="2"/>
      </rPr>
      <t xml:space="preserve">2</t>
    </r>
    <r>
      <rPr>
        <sz val="10"/>
        <rFont val="宋体"/>
        <family val="0"/>
        <charset val="134"/>
      </rPr>
      <t xml:space="preserve">月</t>
    </r>
    <r>
      <rPr>
        <sz val="10"/>
        <rFont val="Arial"/>
        <family val="2"/>
      </rPr>
      <t xml:space="preserve">28</t>
    </r>
    <r>
      <rPr>
        <sz val="10"/>
        <rFont val="宋体"/>
        <family val="0"/>
        <charset val="134"/>
      </rPr>
      <t xml:space="preserve">日</t>
    </r>
    <r>
      <rPr>
        <sz val="10"/>
        <rFont val="Arial"/>
        <family val="2"/>
      </rPr>
      <t xml:space="preserve">9</t>
    </r>
    <r>
      <rPr>
        <sz val="10"/>
        <rFont val="宋体"/>
        <family val="0"/>
        <charset val="134"/>
      </rPr>
      <t xml:space="preserve">点</t>
    </r>
    <r>
      <rPr>
        <sz val="10"/>
        <rFont val="Arial"/>
        <family val="2"/>
      </rPr>
      <t xml:space="preserve">36</t>
    </r>
    <r>
      <rPr>
        <sz val="10"/>
        <rFont val="宋体"/>
        <family val="0"/>
        <charset val="134"/>
      </rPr>
      <t xml:space="preserve">分用短信形式向市民反馈办理结果。</t>
    </r>
  </si>
  <si>
    <t xml:space="preserve">2026-02-25 22:58:31</t>
  </si>
  <si>
    <r>
      <rPr>
        <sz val="10"/>
        <rFont val="宋体"/>
        <family val="0"/>
        <charset val="134"/>
      </rPr>
      <t xml:space="preserve">网络</t>
    </r>
    <r>
      <rPr>
        <sz val="10"/>
        <rFont val="Arial"/>
        <family val="2"/>
      </rPr>
      <t xml:space="preserve">-260227-014513</t>
    </r>
    <r>
      <rPr>
        <sz val="10"/>
        <rFont val="宋体"/>
        <family val="0"/>
      </rPr>
      <t xml:space="preserve">（</t>
    </r>
    <r>
      <rPr>
        <sz val="10"/>
        <rFont val="Arial"/>
        <family val="2"/>
      </rPr>
      <t xml:space="preserve">1</t>
    </r>
    <r>
      <rPr>
        <sz val="10"/>
        <rFont val="宋体"/>
        <family val="0"/>
      </rPr>
      <t xml:space="preserve">个附件）</t>
    </r>
  </si>
  <si>
    <t xml:space="preserve">2026-02-27 10:27:14</t>
  </si>
  <si>
    <t xml:space="preserve">2026-02-27 10:33:40</t>
  </si>
  <si>
    <t xml:space="preserve">2026-02-27 10:41:14</t>
  </si>
  <si>
    <r>
      <rPr>
        <sz val="10"/>
        <rFont val="宋体"/>
        <family val="0"/>
        <charset val="134"/>
      </rPr>
      <t xml:space="preserve">工单来源：微信服务号，此工单内容为网民留言时填写的标题及原文。 </t>
    </r>
    <r>
      <rPr>
        <sz val="10"/>
        <rFont val="Arial"/>
        <family val="2"/>
      </rPr>
      <t xml:space="preserve">============================= </t>
    </r>
    <r>
      <rPr>
        <sz val="10"/>
        <rFont val="宋体"/>
        <family val="0"/>
        <charset val="134"/>
      </rPr>
      <t xml:space="preserve">留言标题：车辆卫生留言原文：今天坐一辆</t>
    </r>
    <r>
      <rPr>
        <sz val="10"/>
        <rFont val="Arial"/>
        <family val="2"/>
      </rPr>
      <t xml:space="preserve">534</t>
    </r>
    <r>
      <rPr>
        <sz val="10"/>
        <rFont val="宋体"/>
        <family val="0"/>
        <charset val="134"/>
      </rPr>
      <t xml:space="preserve">，里面比较脏！市民填写的详细地址为：区、街道：海淀区北下关街道详细地址：中苑宾馆</t>
    </r>
  </si>
  <si>
    <t xml:space="preserve">2026-03-06 23:59:59</t>
  </si>
  <si>
    <t xml:space="preserve">2026-03-04 08:59:59</t>
  </si>
  <si>
    <r>
      <rPr>
        <sz val="10"/>
        <rFont val="宋体"/>
        <family val="0"/>
        <charset val="134"/>
      </rPr>
      <t xml:space="preserve">我分中心已于</t>
    </r>
    <r>
      <rPr>
        <sz val="10"/>
        <rFont val="Arial"/>
        <family val="2"/>
      </rPr>
      <t xml:space="preserve">2026</t>
    </r>
    <r>
      <rPr>
        <sz val="10"/>
        <rFont val="宋体"/>
        <family val="0"/>
        <charset val="134"/>
      </rPr>
      <t xml:space="preserve">年</t>
    </r>
    <r>
      <rPr>
        <sz val="10"/>
        <rFont val="Arial"/>
        <family val="2"/>
      </rPr>
      <t xml:space="preserve">2</t>
    </r>
    <r>
      <rPr>
        <sz val="10"/>
        <rFont val="宋体"/>
        <family val="0"/>
        <charset val="134"/>
      </rPr>
      <t xml:space="preserve">月</t>
    </r>
    <r>
      <rPr>
        <sz val="10"/>
        <rFont val="Arial"/>
        <family val="2"/>
      </rPr>
      <t xml:space="preserve">27</t>
    </r>
    <r>
      <rPr>
        <sz val="10"/>
        <rFont val="宋体"/>
        <family val="0"/>
        <charset val="134"/>
      </rPr>
      <t xml:space="preserve">日上午</t>
    </r>
    <r>
      <rPr>
        <sz val="10"/>
        <rFont val="Arial"/>
        <family val="2"/>
      </rPr>
      <t xml:space="preserve">11</t>
    </r>
    <r>
      <rPr>
        <sz val="10"/>
        <rFont val="宋体"/>
        <family val="0"/>
        <charset val="134"/>
      </rPr>
      <t xml:space="preserve">点</t>
    </r>
    <r>
      <rPr>
        <sz val="10"/>
        <rFont val="Arial"/>
        <family val="2"/>
      </rPr>
      <t xml:space="preserve">37</t>
    </r>
    <r>
      <rPr>
        <sz val="10"/>
        <rFont val="宋体"/>
        <family val="0"/>
        <charset val="134"/>
      </rPr>
      <t xml:space="preserve">分对您进行电话回复。办理人：于德海；部门：鸿运承物业管理中心西苑分中心；职务；物管副主任。审核人：郑楠；部门：鸿运承物业管理中心物管行政部；职务：物管员。</t>
    </r>
  </si>
  <si>
    <r>
      <rPr>
        <sz val="10"/>
        <rFont val="宋体"/>
        <family val="0"/>
        <charset val="134"/>
      </rPr>
      <t xml:space="preserve">张老师您好，</t>
    </r>
    <r>
      <rPr>
        <sz val="10"/>
        <rFont val="Arial"/>
        <family val="2"/>
      </rPr>
      <t xml:space="preserve">534</t>
    </r>
    <r>
      <rPr>
        <sz val="10"/>
        <rFont val="宋体"/>
        <family val="0"/>
        <charset val="134"/>
      </rPr>
      <t xml:space="preserve">路公交车我们在党校北门进行洗车服务工作，您所述车辆运营中车内（地板）比较脏的问题，我们非常重视您的反馈，您提供的问题照片我们已收到，由于我们的工作没有做好，</t>
    </r>
    <r>
      <rPr>
        <sz val="10"/>
        <rFont val="Arial"/>
        <family val="2"/>
      </rPr>
      <t xml:space="preserve">534</t>
    </r>
    <r>
      <rPr>
        <sz val="10"/>
        <rFont val="宋体"/>
        <family val="0"/>
        <charset val="134"/>
      </rPr>
      <t xml:space="preserve">路给您带来不好的乘车体验，实在是抱歉，张老师。该线路车辆回到党校北门后，在日常工作时段内，我们的保洁员已对车内卫生进行了全面的清理，您反馈的问题我们已整改完毕。同时我们要求保洁员对</t>
    </r>
    <r>
      <rPr>
        <sz val="10"/>
        <rFont val="Arial"/>
        <family val="2"/>
      </rPr>
      <t xml:space="preserve">534</t>
    </r>
    <r>
      <rPr>
        <sz val="10"/>
        <rFont val="宋体"/>
        <family val="0"/>
        <charset val="134"/>
      </rPr>
      <t xml:space="preserve">路所有运营车辆的卫生再次进行细化清理。我们对于运营车辆车内卫生的清洁工作是一直在做的，也从未停止，已经形成了长效的清洁机制，但有时候卫生清洁工作我们做的还有不尽人意之处，您多多谅解。</t>
    </r>
  </si>
  <si>
    <r>
      <rPr>
        <sz val="10"/>
        <rFont val="宋体"/>
        <family val="0"/>
        <charset val="134"/>
      </rPr>
      <t xml:space="preserve">我们分中心及场站班组长再次与</t>
    </r>
    <r>
      <rPr>
        <sz val="10"/>
        <rFont val="Arial"/>
        <family val="2"/>
      </rPr>
      <t xml:space="preserve">534</t>
    </r>
    <r>
      <rPr>
        <sz val="10"/>
        <rFont val="宋体"/>
        <family val="0"/>
        <charset val="134"/>
      </rPr>
      <t xml:space="preserve">路的保洁人员进行了沟通，日常工作中我们要把清洁质量做的更加细致，同时加强保洁员清洁技能的培训，熟练掌握清洁方法，确保给您带来一个干净、整洁的出行环境。</t>
    </r>
  </si>
  <si>
    <r>
      <rPr>
        <sz val="10"/>
        <rFont val="宋体"/>
        <family val="0"/>
        <charset val="134"/>
      </rPr>
      <t xml:space="preserve">您好，关于您反映问题的办理情况，鸿运承物业管理中心西苑分中心现对您回复如下：张老师您好，</t>
    </r>
    <r>
      <rPr>
        <sz val="10"/>
        <rFont val="Arial"/>
        <family val="2"/>
      </rPr>
      <t xml:space="preserve">534</t>
    </r>
    <r>
      <rPr>
        <sz val="10"/>
        <rFont val="宋体"/>
        <family val="0"/>
        <charset val="134"/>
      </rPr>
      <t xml:space="preserve">路公交车我们在党校北门进行洗车服务工作，您所述车辆运营中车内（地板）比较脏的问题，我们非常重视您的反馈，您提供的问题照片我们已收到，由于我们的工作没有做好，</t>
    </r>
    <r>
      <rPr>
        <sz val="10"/>
        <rFont val="Arial"/>
        <family val="2"/>
      </rPr>
      <t xml:space="preserve">534</t>
    </r>
    <r>
      <rPr>
        <sz val="10"/>
        <rFont val="宋体"/>
        <family val="0"/>
        <charset val="134"/>
      </rPr>
      <t xml:space="preserve">路给您带来不好的乘车体验，实在是抱歉，张老师。该线路车辆回到党校北门后，在日常工作时段内，我们的保洁员已对车内卫生进行了全面的清理，您反馈的问题我们已整改完毕。同时我们要求保洁员对</t>
    </r>
    <r>
      <rPr>
        <sz val="10"/>
        <rFont val="Arial"/>
        <family val="2"/>
      </rPr>
      <t xml:space="preserve">534</t>
    </r>
    <r>
      <rPr>
        <sz val="10"/>
        <rFont val="宋体"/>
        <family val="0"/>
        <charset val="134"/>
      </rPr>
      <t xml:space="preserve">路所有运营车辆的卫生再次进行细化清理。我们对于运营车辆车内卫生的清洁工作是一直在做的，也从未停止，已经形成了长效的清洁机制，但有时候卫生清洁工作我们做的还有不尽人意之处，您多多谅解。我们定期会召开车辆保洁专题会议，开展车辆卫生专项检查，日常工作中我们加大巡检力度，强化制度建设，不断提高管理水平。我分中心已于</t>
    </r>
    <r>
      <rPr>
        <sz val="10"/>
        <rFont val="Arial"/>
        <family val="2"/>
      </rPr>
      <t xml:space="preserve">2026</t>
    </r>
    <r>
      <rPr>
        <sz val="10"/>
        <rFont val="宋体"/>
        <family val="0"/>
        <charset val="134"/>
      </rPr>
      <t xml:space="preserve">年</t>
    </r>
    <r>
      <rPr>
        <sz val="10"/>
        <rFont val="Arial"/>
        <family val="2"/>
      </rPr>
      <t xml:space="preserve">2</t>
    </r>
    <r>
      <rPr>
        <sz val="10"/>
        <rFont val="宋体"/>
        <family val="0"/>
        <charset val="134"/>
      </rPr>
      <t xml:space="preserve">月</t>
    </r>
    <r>
      <rPr>
        <sz val="10"/>
        <rFont val="Arial"/>
        <family val="2"/>
      </rPr>
      <t xml:space="preserve">27</t>
    </r>
    <r>
      <rPr>
        <sz val="10"/>
        <rFont val="宋体"/>
        <family val="0"/>
        <charset val="134"/>
      </rPr>
      <t xml:space="preserve">日上午</t>
    </r>
    <r>
      <rPr>
        <sz val="10"/>
        <rFont val="Arial"/>
        <family val="2"/>
      </rPr>
      <t xml:space="preserve">11</t>
    </r>
    <r>
      <rPr>
        <sz val="10"/>
        <rFont val="宋体"/>
        <family val="0"/>
        <charset val="134"/>
      </rPr>
      <t xml:space="preserve">点</t>
    </r>
    <r>
      <rPr>
        <sz val="10"/>
        <rFont val="Arial"/>
        <family val="2"/>
      </rPr>
      <t xml:space="preserve">37</t>
    </r>
    <r>
      <rPr>
        <sz val="10"/>
        <rFont val="宋体"/>
        <family val="0"/>
        <charset val="134"/>
      </rPr>
      <t xml:space="preserve">分对您进行电话回复。我们分中心及场站班组长再次与</t>
    </r>
    <r>
      <rPr>
        <sz val="10"/>
        <rFont val="Arial"/>
        <family val="2"/>
      </rPr>
      <t xml:space="preserve">534</t>
    </r>
    <r>
      <rPr>
        <sz val="10"/>
        <rFont val="宋体"/>
        <family val="0"/>
        <charset val="134"/>
      </rPr>
      <t xml:space="preserve">路的保洁人员进行了沟通，日常工作中我们要把清洁质量做的更加细致，同时加强保洁员清洁技能的培训，熟练掌握清洁方法，确保给您带来一个干净、整洁的出行环境。欢迎您随时对我们的工作进行监督，感谢您提出宝贵意见，给您的出行带来的不便我们和您说声抱歉，谢谢您的支持与谅解。</t>
    </r>
  </si>
  <si>
    <t xml:space="preserve">2026-02-27 06:55:33</t>
  </si>
  <si>
    <r>
      <rPr>
        <sz val="9"/>
        <color rgb="FF000000"/>
        <rFont val="宋体"/>
        <family val="0"/>
        <charset val="134"/>
      </rPr>
      <t xml:space="preserve">同一诉求人（张老师）反映问题：网络</t>
    </r>
    <r>
      <rPr>
        <sz val="9"/>
        <color rgb="FF000000"/>
        <rFont val="宋体"/>
        <family val="0"/>
      </rPr>
      <t xml:space="preserve">-260113-005463</t>
    </r>
    <r>
      <rPr>
        <sz val="9"/>
        <color rgb="FF000000"/>
        <rFont val="宋体"/>
        <family val="0"/>
        <charset val="134"/>
      </rPr>
      <t xml:space="preserve">、网络</t>
    </r>
    <r>
      <rPr>
        <sz val="9"/>
        <color rgb="FF000000"/>
        <rFont val="宋体"/>
        <family val="0"/>
      </rPr>
      <t xml:space="preserve">-260202-010018-2</t>
    </r>
    <r>
      <rPr>
        <sz val="9"/>
        <color rgb="FF000000"/>
        <rFont val="宋体"/>
        <family val="0"/>
        <charset val="134"/>
      </rPr>
      <t xml:space="preserve">、网络</t>
    </r>
    <r>
      <rPr>
        <sz val="9"/>
        <color rgb="FF000000"/>
        <rFont val="宋体"/>
        <family val="0"/>
      </rPr>
      <t xml:space="preserve">-260210-026108-2</t>
    </r>
    <r>
      <rPr>
        <sz val="9"/>
        <color rgb="FF000000"/>
        <rFont val="宋体"/>
        <family val="0"/>
        <charset val="134"/>
      </rPr>
      <t xml:space="preserve">、网络</t>
    </r>
    <r>
      <rPr>
        <sz val="9"/>
        <color rgb="FF000000"/>
        <rFont val="宋体"/>
        <family val="0"/>
      </rPr>
      <t xml:space="preserve">-260227-014513</t>
    </r>
  </si>
  <si>
    <r>
      <rPr>
        <sz val="10"/>
        <rFont val="宋体"/>
        <family val="0"/>
        <charset val="134"/>
      </rPr>
      <t xml:space="preserve">网络</t>
    </r>
    <r>
      <rPr>
        <sz val="10"/>
        <rFont val="Arial"/>
        <family val="2"/>
      </rPr>
      <t xml:space="preserve">-260227-040551</t>
    </r>
  </si>
  <si>
    <t xml:space="preserve">2026-02-27 15:30:03</t>
  </si>
  <si>
    <t xml:space="preserve">2026-02-27 15:47:41</t>
  </si>
  <si>
    <t xml:space="preserve">2026-02-27 16:12:24</t>
  </si>
  <si>
    <r>
      <rPr>
        <sz val="10"/>
        <rFont val="宋体"/>
        <family val="0"/>
        <charset val="134"/>
      </rPr>
      <t xml:space="preserve">工单来源：微信服务号，此工单内容为网民留言时填写的标题及原文。</t>
    </r>
    <r>
      <rPr>
        <sz val="10"/>
        <rFont val="Arial"/>
        <family val="2"/>
      </rPr>
      <t xml:space="preserve">============================= </t>
    </r>
    <r>
      <rPr>
        <sz val="10"/>
        <rFont val="宋体"/>
        <family val="0"/>
        <charset val="134"/>
      </rPr>
      <t xml:space="preserve">留言标题：</t>
    </r>
    <r>
      <rPr>
        <sz val="10"/>
        <rFont val="Arial"/>
        <family val="2"/>
      </rPr>
      <t xml:space="preserve">15</t>
    </r>
    <r>
      <rPr>
        <sz val="10"/>
        <rFont val="宋体"/>
        <family val="0"/>
        <charset val="134"/>
      </rPr>
      <t xml:space="preserve">路车辆卫生留言原文：今早九点多在儿童医院坐车，发现坐位上和车厢里都有垃圾，而且扶手杆也黑，表现不满，希望有关部门多监督。市民填写的详细地址为：区、街道：西城区月坛街道详细地址：月坛</t>
    </r>
  </si>
  <si>
    <t xml:space="preserve">2026-02-28</t>
  </si>
  <si>
    <r>
      <rPr>
        <sz val="10"/>
        <rFont val="宋体"/>
        <family val="0"/>
        <charset val="134"/>
      </rPr>
      <t xml:space="preserve">女士您好，</t>
    </r>
    <r>
      <rPr>
        <sz val="10"/>
        <rFont val="Arial"/>
        <family val="2"/>
      </rPr>
      <t xml:space="preserve">15</t>
    </r>
    <r>
      <rPr>
        <sz val="10"/>
        <rFont val="宋体"/>
        <family val="0"/>
        <charset val="134"/>
      </rPr>
      <t xml:space="preserve">路公交车我们在动物园进行洗车服务工作，您所述车辆运营中车内坐位上和车厢里都有垃圾，而且扶手杆也黑的问题，我们非常重视您的反馈，由于我们的工作没有做好，</t>
    </r>
    <r>
      <rPr>
        <sz val="10"/>
        <rFont val="Arial"/>
        <family val="2"/>
      </rPr>
      <t xml:space="preserve">15</t>
    </r>
    <r>
      <rPr>
        <sz val="10"/>
        <rFont val="宋体"/>
        <family val="0"/>
        <charset val="134"/>
      </rPr>
      <t xml:space="preserve">路给您带来不好的乘车体验，实在是抱歉，女士。该线路车辆回到动物园后，在日常工作时段内，我们的保洁员已对车内卫生进行了全面的清理，您反馈的问题我们已整改完毕。同时我们要求保洁员对</t>
    </r>
    <r>
      <rPr>
        <sz val="10"/>
        <rFont val="Arial"/>
        <family val="2"/>
      </rPr>
      <t xml:space="preserve">15</t>
    </r>
    <r>
      <rPr>
        <sz val="10"/>
        <rFont val="宋体"/>
        <family val="0"/>
        <charset val="134"/>
      </rPr>
      <t xml:space="preserve">路所有运营车辆的卫生再次进行细化清理。我们对于运营车辆车内卫生的清洁工作是一直在做的，也从未停止，已经形成了长效的清洁机制，但有时候卫生清洁工作我们做的还有不尽人意之处，您多多谅解。</t>
    </r>
  </si>
  <si>
    <r>
      <rPr>
        <sz val="10"/>
        <rFont val="宋体"/>
        <family val="0"/>
        <charset val="134"/>
      </rPr>
      <t xml:space="preserve">我们分中心及场站班组长再次与</t>
    </r>
    <r>
      <rPr>
        <sz val="10"/>
        <rFont val="Arial"/>
        <family val="2"/>
      </rPr>
      <t xml:space="preserve">15</t>
    </r>
    <r>
      <rPr>
        <sz val="10"/>
        <rFont val="宋体"/>
        <family val="0"/>
        <charset val="134"/>
      </rPr>
      <t xml:space="preserve">路的保洁人员进行了沟通，日常工作中我们要把清洁质量做的更加细致，同时加强保洁员清洁技能的培训，熟练掌握清洁方法，确保给您带来一个干净、整洁的出行环境。</t>
    </r>
  </si>
  <si>
    <r>
      <rPr>
        <sz val="10"/>
        <rFont val="宋体"/>
        <family val="0"/>
        <charset val="134"/>
      </rPr>
      <t xml:space="preserve">您好，关于您反映问题的办理情况，鸿运承物业管理中心动物园分中心现对您回复如下：女士您好，</t>
    </r>
    <r>
      <rPr>
        <sz val="10"/>
        <rFont val="Arial"/>
        <family val="2"/>
      </rPr>
      <t xml:space="preserve">15</t>
    </r>
    <r>
      <rPr>
        <sz val="10"/>
        <rFont val="宋体"/>
        <family val="0"/>
        <charset val="134"/>
      </rPr>
      <t xml:space="preserve">路公交车我们在动物园进行洗车服务工作，您所述车辆运营中车内坐位上和车厢里都有垃圾，而且扶手杆也黑的问题，我们非常重视您的反馈，由于我们的工作没有做好，</t>
    </r>
    <r>
      <rPr>
        <sz val="10"/>
        <rFont val="Arial"/>
        <family val="2"/>
      </rPr>
      <t xml:space="preserve">15</t>
    </r>
    <r>
      <rPr>
        <sz val="10"/>
        <rFont val="宋体"/>
        <family val="0"/>
        <charset val="134"/>
      </rPr>
      <t xml:space="preserve">路给您带来不好的乘车体验，实在是抱歉，女士。该线路车辆回到动物园后，在日常工作时段内，我们的保洁员已对车内卫生进行了全面的清理，您反馈的问题我们已整改完毕。同时我们要求保洁员对</t>
    </r>
    <r>
      <rPr>
        <sz val="10"/>
        <rFont val="Arial"/>
        <family val="2"/>
      </rPr>
      <t xml:space="preserve">15</t>
    </r>
    <r>
      <rPr>
        <sz val="10"/>
        <rFont val="宋体"/>
        <family val="0"/>
        <charset val="134"/>
      </rPr>
      <t xml:space="preserve">路所有运营车辆的卫生再次进行细化清理。我们对于运营车辆车内卫生的清洁工作是一直在做的，也从未停止，已经形成了长效的清洁机制，但有时候卫生清洁工作我们做的还有不尽人意之处，您多多谅解。我们定期会召开车辆保洁专题会议，开展车辆卫生专项检查，日常工作中我们加大巡检力度，强化制度建设，不断提高管理水平。因您的联系方式保密，我们未能对您进行电话回复。我们分中心及场站班组长再次与</t>
    </r>
    <r>
      <rPr>
        <sz val="10"/>
        <rFont val="Arial"/>
        <family val="2"/>
      </rPr>
      <t xml:space="preserve">15</t>
    </r>
    <r>
      <rPr>
        <sz val="10"/>
        <rFont val="宋体"/>
        <family val="0"/>
        <charset val="134"/>
      </rPr>
      <t xml:space="preserve">路的保洁人员进行了沟通，日常工作中我们要把清洁质量做的更加细致，同时加强保洁员清洁技能的培训，熟练掌握清洁方法，确保给您带来一个干净、整洁的出行环境。欢迎您随时对我们的工作进行监督，感谢您提出宝贵意见，给您的出行带来的不便我们和您说声抱歉，谢谢您的支持与谅解。</t>
    </r>
  </si>
  <si>
    <t xml:space="preserve">2026-02-27 14:36:39</t>
  </si>
  <si>
    <t xml:space="preserve">车辆卫生问题
（车内卫生、座椅、扶手杆脏）</t>
  </si>
  <si>
    <r>
      <rPr>
        <sz val="10"/>
        <rFont val="宋体"/>
        <family val="0"/>
        <charset val="134"/>
      </rPr>
      <t xml:space="preserve">网络</t>
    </r>
    <r>
      <rPr>
        <sz val="10"/>
        <rFont val="Arial"/>
        <family val="2"/>
      </rPr>
      <t xml:space="preserve">-260228-008500-1</t>
    </r>
    <r>
      <rPr>
        <sz val="10"/>
        <rFont val="宋体"/>
        <family val="0"/>
        <charset val="134"/>
      </rPr>
      <t xml:space="preserve">（</t>
    </r>
    <r>
      <rPr>
        <sz val="10"/>
        <rFont val="Arial"/>
        <family val="2"/>
      </rPr>
      <t xml:space="preserve">1</t>
    </r>
    <r>
      <rPr>
        <sz val="10"/>
        <rFont val="宋体"/>
        <family val="0"/>
        <charset val="134"/>
      </rPr>
      <t xml:space="preserve">个附件）</t>
    </r>
  </si>
  <si>
    <t xml:space="preserve">2026-02-28 09:40:53</t>
  </si>
  <si>
    <t xml:space="preserve">2026-02-28 10:01:42</t>
  </si>
  <si>
    <t xml:space="preserve">2026-02-28 11:55:30</t>
  </si>
  <si>
    <r>
      <rPr>
        <sz val="10"/>
        <rFont val="宋体"/>
        <family val="0"/>
        <charset val="134"/>
      </rPr>
      <t xml:space="preserve">工单来源：微信服务号，此工单内容为网民留言时填写的标题及原文。 </t>
    </r>
    <r>
      <rPr>
        <sz val="10"/>
        <rFont val="Arial"/>
        <family val="2"/>
      </rPr>
      <t xml:space="preserve">============================= </t>
    </r>
    <r>
      <rPr>
        <sz val="10"/>
        <rFont val="宋体"/>
        <family val="0"/>
        <charset val="134"/>
      </rPr>
      <t xml:space="preserve">留言标题：公交留言原文：今天早上坐</t>
    </r>
    <r>
      <rPr>
        <sz val="10"/>
        <rFont val="Arial"/>
        <family val="2"/>
      </rPr>
      <t xml:space="preserve">305</t>
    </r>
    <r>
      <rPr>
        <sz val="10"/>
        <rFont val="宋体"/>
        <family val="0"/>
        <charset val="134"/>
      </rPr>
      <t xml:space="preserve">看到后门后面的那个座椅上有个手套，不知道是谁的，放到前面箱子上了。还有车内卫生要搞好！物业客四  请调整主题词为调整服务规范</t>
    </r>
  </si>
  <si>
    <t xml:space="preserve">2026-03-07 23:59:59</t>
  </si>
  <si>
    <t xml:space="preserve">2026-03-05 08:59:59</t>
  </si>
  <si>
    <r>
      <rPr>
        <sz val="10"/>
        <rFont val="宋体"/>
        <family val="0"/>
        <charset val="134"/>
      </rPr>
      <t xml:space="preserve">我分中心已于</t>
    </r>
    <r>
      <rPr>
        <sz val="10"/>
        <rFont val="Arial"/>
        <family val="2"/>
      </rPr>
      <t xml:space="preserve">2026</t>
    </r>
    <r>
      <rPr>
        <sz val="10"/>
        <rFont val="宋体"/>
        <family val="0"/>
        <charset val="134"/>
      </rPr>
      <t xml:space="preserve">年</t>
    </r>
    <r>
      <rPr>
        <sz val="10"/>
        <rFont val="Arial"/>
        <family val="2"/>
      </rPr>
      <t xml:space="preserve">2</t>
    </r>
    <r>
      <rPr>
        <sz val="10"/>
        <rFont val="宋体"/>
        <family val="0"/>
        <charset val="134"/>
      </rPr>
      <t xml:space="preserve">月</t>
    </r>
    <r>
      <rPr>
        <sz val="10"/>
        <rFont val="Arial"/>
        <family val="2"/>
      </rPr>
      <t xml:space="preserve">28</t>
    </r>
    <r>
      <rPr>
        <sz val="10"/>
        <rFont val="宋体"/>
        <family val="0"/>
        <charset val="134"/>
      </rPr>
      <t xml:space="preserve">日上午</t>
    </r>
    <r>
      <rPr>
        <sz val="10"/>
        <rFont val="Arial"/>
        <family val="2"/>
      </rPr>
      <t xml:space="preserve">10</t>
    </r>
    <r>
      <rPr>
        <sz val="10"/>
        <rFont val="宋体"/>
        <family val="0"/>
        <charset val="134"/>
      </rPr>
      <t xml:space="preserve">点</t>
    </r>
    <r>
      <rPr>
        <sz val="10"/>
        <rFont val="Arial"/>
        <family val="2"/>
      </rPr>
      <t xml:space="preserve">44</t>
    </r>
    <r>
      <rPr>
        <sz val="10"/>
        <rFont val="宋体"/>
        <family val="0"/>
        <charset val="134"/>
      </rPr>
      <t xml:space="preserve">分对您进行电话回复。办理人：于德海；部门：鸿运承物业管理中心西苑分中心；职务；物管副主任。审核人：郑楠；部门：鸿运承物业管理中心物管行政部；职务：物管员。</t>
    </r>
  </si>
  <si>
    <r>
      <rPr>
        <sz val="10"/>
        <rFont val="宋体"/>
        <family val="0"/>
        <charset val="134"/>
      </rPr>
      <t xml:space="preserve">张老师您好，</t>
    </r>
    <r>
      <rPr>
        <sz val="10"/>
        <rFont val="Arial"/>
        <family val="2"/>
      </rPr>
      <t xml:space="preserve">305</t>
    </r>
    <r>
      <rPr>
        <sz val="10"/>
        <rFont val="宋体"/>
        <family val="0"/>
        <charset val="134"/>
      </rPr>
      <t xml:space="preserve">路公交车我们在安河桥北场站进行洗车服务工作，您所述</t>
    </r>
    <r>
      <rPr>
        <sz val="10"/>
        <rFont val="Arial"/>
        <family val="2"/>
      </rPr>
      <t xml:space="preserve">4833450</t>
    </r>
    <r>
      <rPr>
        <sz val="10"/>
        <rFont val="宋体"/>
        <family val="0"/>
        <charset val="134"/>
      </rPr>
      <t xml:space="preserve">号车，车辆运营中车内卫生要搞好（地板上有纸巾和棉签）的问题，我们非常重视您的反馈，您提供的照片我们已收到，由于我们的工作没有做好，</t>
    </r>
    <r>
      <rPr>
        <sz val="10"/>
        <rFont val="Arial"/>
        <family val="2"/>
      </rPr>
      <t xml:space="preserve">305</t>
    </r>
    <r>
      <rPr>
        <sz val="10"/>
        <rFont val="宋体"/>
        <family val="0"/>
        <charset val="134"/>
      </rPr>
      <t xml:space="preserve">路给您带来不好的乘车体验，实在是抱歉，张老师。该车辆回到安河桥北场站后，在日常工作时段内，我们的保洁员已对车内卫生进行了全面的清理，您反馈的问题我们已整改完毕。同时我们要求保洁员对</t>
    </r>
    <r>
      <rPr>
        <sz val="10"/>
        <rFont val="Arial"/>
        <family val="2"/>
      </rPr>
      <t xml:space="preserve">305</t>
    </r>
    <r>
      <rPr>
        <sz val="10"/>
        <rFont val="宋体"/>
        <family val="0"/>
        <charset val="134"/>
      </rPr>
      <t xml:space="preserve">路所有运营车辆的卫生再次进行细化清理。我们对于运营车辆车内卫生的清洁工作是一直在做的，也从未停止，已经形成了长效的清洁机制，但有时候卫生清洁工作我们做的还有不尽人意之处，您多多谅解。</t>
    </r>
  </si>
  <si>
    <r>
      <rPr>
        <sz val="10"/>
        <rFont val="宋体"/>
        <family val="0"/>
        <charset val="134"/>
      </rPr>
      <t xml:space="preserve">您好，关于您反映问题的办理情况，鸿运承物业管理中心西苑分中心现对您回复如下：张老师您好，</t>
    </r>
    <r>
      <rPr>
        <sz val="10"/>
        <rFont val="Arial"/>
        <family val="2"/>
      </rPr>
      <t xml:space="preserve">305</t>
    </r>
    <r>
      <rPr>
        <sz val="10"/>
        <rFont val="宋体"/>
        <family val="0"/>
        <charset val="134"/>
      </rPr>
      <t xml:space="preserve">路公交车我们在安河桥北场站进行洗车服务工作，您所述</t>
    </r>
    <r>
      <rPr>
        <sz val="10"/>
        <rFont val="Arial"/>
        <family val="2"/>
      </rPr>
      <t xml:space="preserve">4833450</t>
    </r>
    <r>
      <rPr>
        <sz val="10"/>
        <rFont val="宋体"/>
        <family val="0"/>
        <charset val="134"/>
      </rPr>
      <t xml:space="preserve">号车，车辆运营中车内卫生要搞好（地板上有纸巾和棉签）的问题，我们非常重视您的反馈，您提供的照片我们已收到，由于我们的工作没有做好，</t>
    </r>
    <r>
      <rPr>
        <sz val="10"/>
        <rFont val="Arial"/>
        <family val="2"/>
      </rPr>
      <t xml:space="preserve">305</t>
    </r>
    <r>
      <rPr>
        <sz val="10"/>
        <rFont val="宋体"/>
        <family val="0"/>
        <charset val="134"/>
      </rPr>
      <t xml:space="preserve">路给您带来不好的乘车体验，实在是抱歉，张老师。该车辆回到安河桥北场站后，在日常工作时段内，我们的保洁员已对车内卫生进行了全面的清理，您反馈的问题我们已整改完毕。同时我们要求保洁员对</t>
    </r>
    <r>
      <rPr>
        <sz val="10"/>
        <rFont val="Arial"/>
        <family val="2"/>
      </rPr>
      <t xml:space="preserve">305</t>
    </r>
    <r>
      <rPr>
        <sz val="10"/>
        <rFont val="宋体"/>
        <family val="0"/>
        <charset val="134"/>
      </rPr>
      <t xml:space="preserve">路所有运营车辆的卫生再次进行细化清理。我们对于运营车辆车内卫生的清洁工作是一直在做的，也从未停止，已经形成了长效的清洁机制，但有时候卫生清洁工作我们做的还有不尽人意之处，您多多谅解。我们定期会召开车辆保洁专题会议，开展车辆卫生专项检查，日常工作中我们加大巡检力度，强化制度建设，不断提高管理水平。我分中心已于</t>
    </r>
    <r>
      <rPr>
        <sz val="10"/>
        <rFont val="Arial"/>
        <family val="2"/>
      </rPr>
      <t xml:space="preserve">2026</t>
    </r>
    <r>
      <rPr>
        <sz val="10"/>
        <rFont val="宋体"/>
        <family val="0"/>
        <charset val="134"/>
      </rPr>
      <t xml:space="preserve">年</t>
    </r>
    <r>
      <rPr>
        <sz val="10"/>
        <rFont val="Arial"/>
        <family val="2"/>
      </rPr>
      <t xml:space="preserve">2</t>
    </r>
    <r>
      <rPr>
        <sz val="10"/>
        <rFont val="宋体"/>
        <family val="0"/>
        <charset val="134"/>
      </rPr>
      <t xml:space="preserve">月</t>
    </r>
    <r>
      <rPr>
        <sz val="10"/>
        <rFont val="Arial"/>
        <family val="2"/>
      </rPr>
      <t xml:space="preserve">28</t>
    </r>
    <r>
      <rPr>
        <sz val="10"/>
        <rFont val="宋体"/>
        <family val="0"/>
        <charset val="134"/>
      </rPr>
      <t xml:space="preserve">日上午</t>
    </r>
    <r>
      <rPr>
        <sz val="10"/>
        <rFont val="Arial"/>
        <family val="2"/>
      </rPr>
      <t xml:space="preserve">10</t>
    </r>
    <r>
      <rPr>
        <sz val="10"/>
        <rFont val="宋体"/>
        <family val="0"/>
        <charset val="134"/>
      </rPr>
      <t xml:space="preserve">点</t>
    </r>
    <r>
      <rPr>
        <sz val="10"/>
        <rFont val="Arial"/>
        <family val="2"/>
      </rPr>
      <t xml:space="preserve">44</t>
    </r>
    <r>
      <rPr>
        <sz val="10"/>
        <rFont val="宋体"/>
        <family val="0"/>
        <charset val="134"/>
      </rPr>
      <t xml:space="preserve">分对您进行电话回复。我们分中心及场站班组长再次与</t>
    </r>
    <r>
      <rPr>
        <sz val="10"/>
        <rFont val="Arial"/>
        <family val="2"/>
      </rPr>
      <t xml:space="preserve">305</t>
    </r>
    <r>
      <rPr>
        <sz val="10"/>
        <rFont val="宋体"/>
        <family val="0"/>
        <charset val="134"/>
      </rPr>
      <t xml:space="preserve">路的保洁人员进行了沟通，日常工作中我们要把清洁质量做的更加细致，同时加强保洁员清洁技能的培训，熟练掌握清洁方法，确保给您带来一个干净、整洁的出行环境。欢迎您随时对我们的工作进行监督，感谢您提出宝贵意见，给您的出行带来的不便我们和您说声抱歉，谢谢您的支持与谅解。</t>
    </r>
  </si>
  <si>
    <t xml:space="preserve">2026-02-28 07:04:52</t>
  </si>
  <si>
    <r>
      <rPr>
        <sz val="10"/>
        <rFont val="宋体"/>
        <family val="0"/>
        <charset val="134"/>
      </rPr>
      <t xml:space="preserve">网络</t>
    </r>
    <r>
      <rPr>
        <sz val="10"/>
        <rFont val="Arial"/>
        <family val="2"/>
      </rPr>
      <t xml:space="preserve">-260228-004887-2</t>
    </r>
    <r>
      <rPr>
        <sz val="10"/>
        <rFont val="宋体"/>
        <family val="0"/>
        <charset val="134"/>
      </rPr>
      <t xml:space="preserve">（</t>
    </r>
    <r>
      <rPr>
        <sz val="10"/>
        <rFont val="Arial"/>
        <family val="2"/>
      </rPr>
      <t xml:space="preserve">2</t>
    </r>
    <r>
      <rPr>
        <sz val="10"/>
        <rFont val="宋体"/>
        <family val="0"/>
        <charset val="134"/>
      </rPr>
      <t xml:space="preserve">个附件）</t>
    </r>
  </si>
  <si>
    <t xml:space="preserve">2026-02-28 12:09:18</t>
  </si>
  <si>
    <t xml:space="preserve">2026-02-28 12:10:57</t>
  </si>
  <si>
    <t xml:space="preserve">2026-02-28 12:26:13</t>
  </si>
  <si>
    <t xml:space="preserve">郁辉</t>
  </si>
  <si>
    <r>
      <rPr>
        <sz val="10"/>
        <rFont val="宋体"/>
        <family val="0"/>
        <charset val="134"/>
      </rPr>
      <t xml:space="preserve">手机</t>
    </r>
    <r>
      <rPr>
        <sz val="10"/>
        <rFont val="Arial"/>
        <family val="2"/>
      </rPr>
      <t xml:space="preserve">,13601122400;</t>
    </r>
  </si>
  <si>
    <r>
      <rPr>
        <sz val="10"/>
        <rFont val="宋体"/>
        <family val="0"/>
        <charset val="134"/>
      </rPr>
      <t xml:space="preserve">工单来源：市政府门户网站互动交流平台，此工单内容为网民留言时填写的标题及原文。 </t>
    </r>
    <r>
      <rPr>
        <sz val="10"/>
        <rFont val="Arial"/>
        <family val="2"/>
      </rPr>
      <t xml:space="preserve">============================= </t>
    </r>
    <r>
      <rPr>
        <sz val="10"/>
        <rFont val="宋体"/>
        <family val="0"/>
        <charset val="134"/>
      </rPr>
      <t xml:space="preserve">留言标题：私家车占用公交车站位，影响公交车运营留言原文：京</t>
    </r>
    <r>
      <rPr>
        <sz val="10"/>
        <rFont val="Arial"/>
        <family val="2"/>
      </rPr>
      <t xml:space="preserve">AAG5119</t>
    </r>
    <r>
      <rPr>
        <sz val="10"/>
        <rFont val="宋体"/>
        <family val="0"/>
        <charset val="134"/>
      </rPr>
      <t xml:space="preserve">牌照私家车，占用北京西站公交枢纽第一站台，影响公交车进站运营，希望有关部门加强管理！市民填写的详细地址为：详细地址：不详</t>
    </r>
    <r>
      <rPr>
        <sz val="10"/>
        <rFont val="Arial"/>
        <family val="2"/>
      </rPr>
      <t xml:space="preserve">----------------------------------------------</t>
    </r>
    <r>
      <rPr>
        <sz val="10"/>
        <rFont val="宋体"/>
        <family val="0"/>
        <charset val="134"/>
      </rPr>
      <t xml:space="preserve">工单流转：【市交管局】针对群众反映的问题，经我局丰台支队丰北大队核实，群众反映的是丰台区北京西站公交枢纽第一站台（公交厂站内）乱停车问题。经核实，该公交车站由北京市公交集团设立，属于北京市公交集团管辖。</t>
    </r>
    <r>
      <rPr>
        <sz val="10"/>
        <rFont val="Arial"/>
        <family val="2"/>
      </rPr>
      <t xml:space="preserve">2</t>
    </r>
    <r>
      <rPr>
        <sz val="10"/>
        <rFont val="宋体"/>
        <family val="0"/>
        <charset val="134"/>
      </rPr>
      <t xml:space="preserve">月</t>
    </r>
    <r>
      <rPr>
        <sz val="10"/>
        <rFont val="Arial"/>
        <family val="2"/>
      </rPr>
      <t xml:space="preserve">28</t>
    </r>
    <r>
      <rPr>
        <sz val="10"/>
        <rFont val="宋体"/>
        <family val="0"/>
        <charset val="134"/>
      </rPr>
      <t xml:space="preserve">日</t>
    </r>
    <r>
      <rPr>
        <sz val="10"/>
        <rFont val="Arial"/>
        <family val="2"/>
      </rPr>
      <t xml:space="preserve">10</t>
    </r>
    <r>
      <rPr>
        <sz val="10"/>
        <rFont val="宋体"/>
        <family val="0"/>
        <charset val="134"/>
      </rPr>
      <t xml:space="preserve">时</t>
    </r>
    <r>
      <rPr>
        <sz val="10"/>
        <rFont val="Arial"/>
        <family val="2"/>
      </rPr>
      <t xml:space="preserve">35</t>
    </r>
    <r>
      <rPr>
        <sz val="10"/>
        <rFont val="宋体"/>
        <family val="0"/>
        <charset val="134"/>
      </rPr>
      <t xml:space="preserve">分，与其联系针对其诉求进行沟通，此件建议转北京市公交集团办理。物业资产分</t>
    </r>
  </si>
  <si>
    <t xml:space="preserve">2026-03-28</t>
  </si>
  <si>
    <t xml:space="preserve">经核实，市民反映诉求与实际情况有出入。该车辆进场时，未按照场站大门安保人员指示，停到小轿车专用车位内，影响到公交车辆通行。</t>
  </si>
  <si>
    <r>
      <rPr>
        <sz val="10"/>
        <rFont val="Arial"/>
        <family val="2"/>
      </rPr>
      <t xml:space="preserve">2026</t>
    </r>
    <r>
      <rPr>
        <sz val="10"/>
        <rFont val="宋体"/>
        <family val="0"/>
        <charset val="134"/>
      </rPr>
      <t xml:space="preserve">年</t>
    </r>
    <r>
      <rPr>
        <sz val="10"/>
        <rFont val="Arial"/>
        <family val="2"/>
      </rPr>
      <t xml:space="preserve">2</t>
    </r>
    <r>
      <rPr>
        <sz val="10"/>
        <rFont val="宋体"/>
        <family val="0"/>
        <charset val="134"/>
      </rPr>
      <t xml:space="preserve">月</t>
    </r>
    <r>
      <rPr>
        <sz val="10"/>
        <rFont val="Arial"/>
        <family val="2"/>
      </rPr>
      <t xml:space="preserve">28</t>
    </r>
    <r>
      <rPr>
        <sz val="10"/>
        <rFont val="宋体"/>
        <family val="0"/>
        <charset val="134"/>
      </rPr>
      <t xml:space="preserve">日</t>
    </r>
    <r>
      <rPr>
        <sz val="10"/>
        <rFont val="Arial"/>
        <family val="2"/>
      </rPr>
      <t xml:space="preserve">17</t>
    </r>
    <r>
      <rPr>
        <sz val="10"/>
        <rFont val="宋体"/>
        <family val="0"/>
        <charset val="134"/>
      </rPr>
      <t xml:space="preserve">点</t>
    </r>
    <r>
      <rPr>
        <sz val="10"/>
        <rFont val="Arial"/>
        <family val="2"/>
      </rPr>
      <t xml:space="preserve">52</t>
    </r>
    <r>
      <rPr>
        <sz val="10"/>
        <rFont val="宋体"/>
        <family val="0"/>
        <charset val="134"/>
      </rPr>
      <t xml:space="preserve">分，由西客站分中心物管主任穆鑫与来电人进行电话沟通，向来电人讲明情况，来电人表示知晓。</t>
    </r>
  </si>
  <si>
    <t xml:space="preserve">针对此情况，西客站分中心要求门岗警卫人员，加强场内巡视频次，避免发生类似情况。</t>
  </si>
  <si>
    <r>
      <rPr>
        <sz val="10"/>
        <rFont val="宋体"/>
        <family val="0"/>
        <charset val="134"/>
      </rPr>
      <t xml:space="preserve">经核实，市民反映诉求与实际情况有出入。该车辆进场时，未按照场站大门安保人员指示，停到小轿车专用车位内，影响到公交车辆通行。</t>
    </r>
    <r>
      <rPr>
        <sz val="10"/>
        <rFont val="Arial"/>
        <family val="2"/>
      </rPr>
      <t xml:space="preserve">2026</t>
    </r>
    <r>
      <rPr>
        <sz val="10"/>
        <rFont val="宋体"/>
        <family val="0"/>
        <charset val="134"/>
      </rPr>
      <t xml:space="preserve">年</t>
    </r>
    <r>
      <rPr>
        <sz val="10"/>
        <rFont val="Arial"/>
        <family val="2"/>
      </rPr>
      <t xml:space="preserve">2</t>
    </r>
    <r>
      <rPr>
        <sz val="10"/>
        <rFont val="宋体"/>
        <family val="0"/>
        <charset val="134"/>
      </rPr>
      <t xml:space="preserve">月</t>
    </r>
    <r>
      <rPr>
        <sz val="10"/>
        <rFont val="Arial"/>
        <family val="2"/>
      </rPr>
      <t xml:space="preserve">28</t>
    </r>
    <r>
      <rPr>
        <sz val="10"/>
        <rFont val="宋体"/>
        <family val="0"/>
        <charset val="134"/>
      </rPr>
      <t xml:space="preserve">日</t>
    </r>
    <r>
      <rPr>
        <sz val="10"/>
        <rFont val="Arial"/>
        <family val="2"/>
      </rPr>
      <t xml:space="preserve">17</t>
    </r>
    <r>
      <rPr>
        <sz val="10"/>
        <rFont val="宋体"/>
        <family val="0"/>
        <charset val="134"/>
      </rPr>
      <t xml:space="preserve">点</t>
    </r>
    <r>
      <rPr>
        <sz val="10"/>
        <rFont val="Arial"/>
        <family val="2"/>
      </rPr>
      <t xml:space="preserve">52</t>
    </r>
    <r>
      <rPr>
        <sz val="10"/>
        <rFont val="宋体"/>
        <family val="0"/>
        <charset val="134"/>
      </rPr>
      <t xml:space="preserve">分，由西客站分中心物管主任穆鑫与来电人进行电话沟通，向来电人讲明情况，来电人表示知晓。</t>
    </r>
  </si>
  <si>
    <t xml:space="preserve">2026-02-28 07:40:01</t>
  </si>
  <si>
    <r>
      <rPr>
        <sz val="11"/>
        <color rgb="FF000000"/>
        <rFont val="宋体"/>
        <family val="0"/>
        <charset val="134"/>
      </rPr>
      <t xml:space="preserve">场站管理问题
</t>
    </r>
    <r>
      <rPr>
        <sz val="11"/>
        <color rgb="FF000000"/>
        <rFont val="宋体"/>
        <family val="0"/>
      </rPr>
      <t xml:space="preserve">(</t>
    </r>
    <r>
      <rPr>
        <sz val="11"/>
        <color rgb="FF000000"/>
        <rFont val="宋体"/>
        <family val="0"/>
        <charset val="134"/>
      </rPr>
      <t xml:space="preserve">私家车停放管理</t>
    </r>
    <r>
      <rPr>
        <sz val="11"/>
        <color rgb="FF000000"/>
        <rFont val="宋体"/>
        <family val="0"/>
      </rPr>
      <t xml:space="preserve">)</t>
    </r>
    <r>
      <rPr>
        <sz val="11"/>
        <color rgb="FF000000"/>
        <rFont val="宋体"/>
        <family val="0"/>
        <charset val="134"/>
      </rPr>
      <t xml:space="preserve">拆单</t>
    </r>
  </si>
  <si>
    <t xml:space="preserve">该问题拆单办理。（物管、安保）</t>
  </si>
  <si>
    <t xml:space="preserve">由物管部、安保部办理</t>
  </si>
  <si>
    <r>
      <rPr>
        <sz val="10"/>
        <rFont val="宋体"/>
        <family val="0"/>
        <charset val="134"/>
      </rPr>
      <t xml:space="preserve">网络</t>
    </r>
    <r>
      <rPr>
        <sz val="10"/>
        <rFont val="Arial"/>
        <family val="2"/>
      </rPr>
      <t xml:space="preserve">-260228-004887-1</t>
    </r>
  </si>
  <si>
    <r>
      <rPr>
        <sz val="10"/>
        <rFont val="宋体"/>
        <family val="0"/>
        <charset val="134"/>
      </rPr>
      <t xml:space="preserve">分中心已经于</t>
    </r>
    <r>
      <rPr>
        <sz val="10"/>
        <rFont val="Arial"/>
        <family val="2"/>
      </rPr>
      <t xml:space="preserve">2026</t>
    </r>
    <r>
      <rPr>
        <sz val="10"/>
        <rFont val="宋体"/>
        <family val="0"/>
        <charset val="134"/>
      </rPr>
      <t xml:space="preserve">年</t>
    </r>
    <r>
      <rPr>
        <sz val="10"/>
        <rFont val="Arial"/>
        <family val="2"/>
      </rPr>
      <t xml:space="preserve">2</t>
    </r>
    <r>
      <rPr>
        <sz val="10"/>
        <rFont val="宋体"/>
        <family val="0"/>
        <charset val="134"/>
      </rPr>
      <t xml:space="preserve">月</t>
    </r>
    <r>
      <rPr>
        <sz val="10"/>
        <rFont val="Arial"/>
        <family val="2"/>
      </rPr>
      <t xml:space="preserve">28</t>
    </r>
    <r>
      <rPr>
        <sz val="10"/>
        <rFont val="宋体"/>
        <family val="0"/>
        <charset val="134"/>
      </rPr>
      <t xml:space="preserve">日，将处理结果告知了市民，办理人：穆鑫，部门</t>
    </r>
    <r>
      <rPr>
        <sz val="10"/>
        <rFont val="Arial"/>
        <family val="2"/>
      </rPr>
      <t xml:space="preserve">:</t>
    </r>
    <r>
      <rPr>
        <sz val="10"/>
        <rFont val="宋体"/>
        <family val="0"/>
        <charset val="134"/>
      </rPr>
      <t xml:space="preserve">西站分中心，职务：物管副主任。审核人：侯旭，物业管理中心机关，物管行政部，科员。不可回访。</t>
    </r>
    <r>
      <rPr>
        <sz val="10"/>
        <rFont val="Arial"/>
        <family val="2"/>
      </rPr>
      <t xml:space="preserve">
</t>
    </r>
  </si>
  <si>
    <t xml:space="preserve">经核实，市民反映的</t>
  </si>
  <si>
    <r>
      <rPr>
        <sz val="11"/>
        <color rgb="FF000000"/>
        <rFont val="宋体"/>
        <family val="0"/>
        <charset val="134"/>
      </rPr>
      <t xml:space="preserve">场站管理问题
</t>
    </r>
    <r>
      <rPr>
        <sz val="11"/>
        <color rgb="FF000000"/>
        <rFont val="宋体"/>
        <family val="0"/>
      </rPr>
      <t xml:space="preserve">(</t>
    </r>
    <r>
      <rPr>
        <sz val="11"/>
        <color rgb="FF000000"/>
        <rFont val="宋体"/>
        <family val="0"/>
        <charset val="134"/>
      </rPr>
      <t xml:space="preserve">私家车停放管理</t>
    </r>
    <r>
      <rPr>
        <sz val="11"/>
        <color rgb="FF000000"/>
        <rFont val="宋体"/>
        <family val="0"/>
      </rPr>
      <t xml:space="preserve">)</t>
    </r>
  </si>
  <si>
    <r>
      <rPr>
        <sz val="10"/>
        <rFont val="宋体"/>
        <family val="0"/>
        <charset val="134"/>
      </rPr>
      <t xml:space="preserve">热线</t>
    </r>
    <r>
      <rPr>
        <sz val="10"/>
        <rFont val="Arial"/>
        <family val="2"/>
      </rPr>
      <t xml:space="preserve">-260228-025207-1</t>
    </r>
  </si>
  <si>
    <t xml:space="preserve">2026-02-28 12:59:18</t>
  </si>
  <si>
    <t xml:space="preserve">2026-02-28 13:20:46</t>
  </si>
  <si>
    <t xml:space="preserve">2026-02-28 13:41:51</t>
  </si>
  <si>
    <r>
      <rPr>
        <sz val="10"/>
        <rFont val="宋体"/>
        <family val="0"/>
        <charset val="134"/>
      </rPr>
      <t xml:space="preserve">市民反映，东城区东直门做</t>
    </r>
    <r>
      <rPr>
        <sz val="10"/>
        <rFont val="Arial"/>
        <family val="2"/>
      </rPr>
      <t xml:space="preserve">852</t>
    </r>
    <r>
      <rPr>
        <sz val="10"/>
        <rFont val="宋体"/>
        <family val="0"/>
        <charset val="134"/>
      </rPr>
      <t xml:space="preserve">路公交，到打铁庄，车里面的座套很脏，环境比较差，希望清洗座套，来电反映希望清洗座套问题。物业客七</t>
    </r>
  </si>
  <si>
    <t xml:space="preserve">您好，关于您反映问题的办理情况，鸿运承物业管理中心凌家庙分中心现对您回复如下：</t>
  </si>
  <si>
    <t xml:space="preserve">因您的联系方式保密，我们未能对您进行电话回复。办理人：李学合；部门：鸿运承物业管理中心凌家庙分中心；职务；物管副主任。审核人：郑楠；部门：鸿运承物业管理中心物管行政部；职务：物管员。</t>
  </si>
  <si>
    <r>
      <rPr>
        <sz val="10"/>
        <rFont val="宋体"/>
        <family val="0"/>
        <charset val="134"/>
      </rPr>
      <t xml:space="preserve">女士您好，</t>
    </r>
    <r>
      <rPr>
        <sz val="10"/>
        <rFont val="Arial"/>
        <family val="2"/>
      </rPr>
      <t xml:space="preserve">852</t>
    </r>
    <r>
      <rPr>
        <sz val="10"/>
        <rFont val="宋体"/>
        <family val="0"/>
        <charset val="134"/>
      </rPr>
      <t xml:space="preserve">路公交车我们在平谷场站进行洗车服务工作，您所述车辆运营中车内座套很脏，环境比较差的问题，我们非常重视您的反馈，由于我们的工作没有做好，</t>
    </r>
    <r>
      <rPr>
        <sz val="10"/>
        <rFont val="Arial"/>
        <family val="2"/>
      </rPr>
      <t xml:space="preserve">852</t>
    </r>
    <r>
      <rPr>
        <sz val="10"/>
        <rFont val="宋体"/>
        <family val="0"/>
        <charset val="134"/>
      </rPr>
      <t xml:space="preserve">路给您带来不好的乘车体验，实在是抱歉，女士。该线路车辆回到平谷场站后，在日常工作时段内，我们的保洁员已对车内座套进行了全面的清洗及更换，您反馈的问题我们已整改完毕。同时我们要求保洁员对</t>
    </r>
    <r>
      <rPr>
        <sz val="10"/>
        <rFont val="Arial"/>
        <family val="2"/>
      </rPr>
      <t xml:space="preserve">852</t>
    </r>
    <r>
      <rPr>
        <sz val="10"/>
        <rFont val="宋体"/>
        <family val="0"/>
        <charset val="134"/>
      </rPr>
      <t xml:space="preserve">路所有运营车辆的卫生再次进行细化清理。我们对于运营车辆车内座套的清洁工作是一直在做的，也从未停止，已经形成了长效的清洁机制，但有时候卫生清洁工作我们做的还有不尽人意之处，您多多谅解。</t>
    </r>
  </si>
  <si>
    <r>
      <rPr>
        <sz val="10"/>
        <rFont val="宋体"/>
        <family val="0"/>
        <charset val="134"/>
      </rPr>
      <t xml:space="preserve">我们分中心及场站班组长再次与</t>
    </r>
    <r>
      <rPr>
        <sz val="10"/>
        <rFont val="Arial"/>
        <family val="2"/>
      </rPr>
      <t xml:space="preserve">852</t>
    </r>
    <r>
      <rPr>
        <sz val="10"/>
        <rFont val="宋体"/>
        <family val="0"/>
        <charset val="134"/>
      </rPr>
      <t xml:space="preserve">路的保洁人员进行了沟通，日常工作中我们要把清洁质量做的更加细致，同时加强保洁员清洁技能的培训，熟练掌握清洁方法，确保给您带来一个干净、整洁的出行环境。</t>
    </r>
  </si>
  <si>
    <r>
      <rPr>
        <sz val="10"/>
        <rFont val="宋体"/>
        <family val="0"/>
        <charset val="134"/>
      </rPr>
      <t xml:space="preserve">您好，关于您反映问题的办理情况，鸿运承物业管理中心凌家庙分中心现对您回复如下：女士您好，</t>
    </r>
    <r>
      <rPr>
        <sz val="10"/>
        <rFont val="Arial"/>
        <family val="2"/>
      </rPr>
      <t xml:space="preserve">852</t>
    </r>
    <r>
      <rPr>
        <sz val="10"/>
        <rFont val="宋体"/>
        <family val="0"/>
        <charset val="134"/>
      </rPr>
      <t xml:space="preserve">路公交车我们在平谷场站进行洗车服务工作，您所述车辆运营中车内座套很脏，环境比较差的问题，我们非常重视您的反馈，由于我们的工作没有做好，</t>
    </r>
    <r>
      <rPr>
        <sz val="10"/>
        <rFont val="Arial"/>
        <family val="2"/>
      </rPr>
      <t xml:space="preserve">852</t>
    </r>
    <r>
      <rPr>
        <sz val="10"/>
        <rFont val="宋体"/>
        <family val="0"/>
        <charset val="134"/>
      </rPr>
      <t xml:space="preserve">路给您带来不好的乘车体验，实在是抱歉，女士。该线路车辆回到平谷场站后，在日常工作时段内，我们的保洁员已对车内座套进行了全面的清洗及更换，您反馈的问题我们已整改完毕。同时我们要求保洁员对</t>
    </r>
    <r>
      <rPr>
        <sz val="10"/>
        <rFont val="Arial"/>
        <family val="2"/>
      </rPr>
      <t xml:space="preserve">852</t>
    </r>
    <r>
      <rPr>
        <sz val="10"/>
        <rFont val="宋体"/>
        <family val="0"/>
        <charset val="134"/>
      </rPr>
      <t xml:space="preserve">路所有运营车辆的卫生再次进行细化清理。我们对于运营车辆车内座套的清洁工作是一直在做的，也从未停止，已经形成了长效的清洁机制，但有时候卫生清洁工作我们做的还有不尽人意之处，您多多谅解。我们定期会召开车辆保洁专题会议，开展车辆卫生专项检查，日常工作中我们加大巡检力度，强化制度建设，不断提高管理水平。因您的联系方式保密，我们未能对您进行电话回复。我们分中心及场站班组长再次与</t>
    </r>
    <r>
      <rPr>
        <sz val="10"/>
        <rFont val="Arial"/>
        <family val="2"/>
      </rPr>
      <t xml:space="preserve">852</t>
    </r>
    <r>
      <rPr>
        <sz val="10"/>
        <rFont val="宋体"/>
        <family val="0"/>
        <charset val="134"/>
      </rPr>
      <t xml:space="preserve">路的保洁人员进行了沟通，日常工作中我们要把清洁质量做的更加细致，同时加强保洁员清洁技能的培训，熟练掌握清洁方法，确保给您带来一个干净、整洁的出行环境。欢迎您随时对我们的工作进行监督，感谢您提出宝贵意见，给您的出行带来的不便我们和您说声抱歉，谢谢您的支持与谅解。</t>
    </r>
  </si>
  <si>
    <t xml:space="preserve">2026-02-28 12:55:23</t>
  </si>
  <si>
    <t xml:space="preserve">车辆卫生问题
（座套脏）</t>
  </si>
  <si>
    <r>
      <rPr>
        <sz val="10"/>
        <rFont val="宋体"/>
        <family val="0"/>
        <charset val="134"/>
      </rPr>
      <t xml:space="preserve">网络</t>
    </r>
    <r>
      <rPr>
        <sz val="10"/>
        <rFont val="Arial"/>
        <family val="2"/>
      </rPr>
      <t xml:space="preserve">-260301-012816-2</t>
    </r>
    <r>
      <rPr>
        <sz val="10"/>
        <rFont val="宋体"/>
        <family val="0"/>
        <charset val="134"/>
      </rPr>
      <t xml:space="preserve">（</t>
    </r>
    <r>
      <rPr>
        <sz val="10"/>
        <rFont val="Arial"/>
        <family val="2"/>
      </rPr>
      <t xml:space="preserve">1</t>
    </r>
    <r>
      <rPr>
        <sz val="10"/>
        <rFont val="宋体"/>
        <family val="0"/>
        <charset val="134"/>
      </rPr>
      <t xml:space="preserve">个附件）</t>
    </r>
  </si>
  <si>
    <t xml:space="preserve">2026-03-01 10:58:31</t>
  </si>
  <si>
    <t xml:space="preserve">2026-03-01 11:08:28</t>
  </si>
  <si>
    <t xml:space="preserve">2026-03-01 11:10:48</t>
  </si>
  <si>
    <t xml:space="preserve">艾先生</t>
  </si>
  <si>
    <r>
      <rPr>
        <sz val="10"/>
        <rFont val="宋体"/>
        <family val="0"/>
        <charset val="134"/>
      </rPr>
      <t xml:space="preserve">手机</t>
    </r>
    <r>
      <rPr>
        <sz val="10"/>
        <rFont val="Arial"/>
        <family val="2"/>
      </rPr>
      <t xml:space="preserve">,13810176402;</t>
    </r>
  </si>
  <si>
    <r>
      <rPr>
        <sz val="10"/>
        <rFont val="宋体"/>
        <family val="0"/>
        <charset val="134"/>
      </rPr>
      <t xml:space="preserve">工单来源：微信服务号，此工单内容为网民留言时填写的标题及原文。 </t>
    </r>
    <r>
      <rPr>
        <sz val="10"/>
        <rFont val="Arial"/>
        <family val="2"/>
      </rPr>
      <t xml:space="preserve">============================= </t>
    </r>
    <r>
      <rPr>
        <sz val="10"/>
        <rFont val="宋体"/>
        <family val="0"/>
        <charset val="134"/>
      </rPr>
      <t xml:space="preserve">留言标题：公交留言原文：门头沟的</t>
    </r>
    <r>
      <rPr>
        <sz val="10"/>
        <rFont val="Arial"/>
        <family val="2"/>
      </rPr>
      <t xml:space="preserve">370</t>
    </r>
    <r>
      <rPr>
        <sz val="10"/>
        <rFont val="宋体"/>
        <family val="0"/>
        <charset val="134"/>
      </rPr>
      <t xml:space="preserve">路公交车，是每天上下班都需要乘坐的，现在车窗无法打开，近半数公交车内骚臭，几乎所有车辆门把手胶黏，黢黑。图片看画圈位置很明显，很多年没见过这么脏的公交车了。市民填写的详细地址为：区、街道：门头沟区龙泉镇详细地址：圈门注：详见市民附件内容。</t>
    </r>
    <r>
      <rPr>
        <sz val="10"/>
        <rFont val="Arial"/>
        <family val="2"/>
      </rPr>
      <t xml:space="preserve">370</t>
    </r>
    <r>
      <rPr>
        <sz val="10"/>
        <rFont val="宋体"/>
        <family val="0"/>
        <charset val="134"/>
      </rPr>
      <t xml:space="preserve">路公交车窗无法打开问题科技安服</t>
    </r>
  </si>
  <si>
    <t xml:space="preserve">2026-03-08 23:59:59</t>
  </si>
  <si>
    <t xml:space="preserve">2026-03-02</t>
  </si>
  <si>
    <t xml:space="preserve">2026-03-06 08:59:59</t>
  </si>
  <si>
    <r>
      <rPr>
        <sz val="10"/>
        <rFont val="宋体"/>
        <family val="0"/>
        <charset val="134"/>
      </rPr>
      <t xml:space="preserve">我分中心已于</t>
    </r>
    <r>
      <rPr>
        <sz val="10"/>
        <rFont val="Arial"/>
        <family val="2"/>
      </rPr>
      <t xml:space="preserve">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2</t>
    </r>
    <r>
      <rPr>
        <sz val="10"/>
        <rFont val="宋体"/>
        <family val="0"/>
        <charset val="134"/>
      </rPr>
      <t xml:space="preserve">日上午</t>
    </r>
    <r>
      <rPr>
        <sz val="10"/>
        <rFont val="Arial"/>
        <family val="2"/>
      </rPr>
      <t xml:space="preserve">8</t>
    </r>
    <r>
      <rPr>
        <sz val="10"/>
        <rFont val="宋体"/>
        <family val="0"/>
        <charset val="134"/>
      </rPr>
      <t xml:space="preserve">点</t>
    </r>
    <r>
      <rPr>
        <sz val="10"/>
        <rFont val="Arial"/>
        <family val="2"/>
      </rPr>
      <t xml:space="preserve">41</t>
    </r>
    <r>
      <rPr>
        <sz val="10"/>
        <rFont val="宋体"/>
        <family val="0"/>
        <charset val="134"/>
      </rPr>
      <t xml:space="preserve">分对您进行电话回复。办理人：杨壑松；部门：鸿运承物业管理中心河滩分中心；职务；物管副主任。审核人：郑楠；部门：鸿运承物业管理中心物管行政部；职务：物管员。</t>
    </r>
  </si>
  <si>
    <r>
      <rPr>
        <sz val="10"/>
        <rFont val="宋体"/>
        <family val="0"/>
        <charset val="134"/>
      </rPr>
      <t xml:space="preserve">艾先生您好，您所述</t>
    </r>
    <r>
      <rPr>
        <sz val="10"/>
        <rFont val="Arial"/>
        <family val="2"/>
      </rPr>
      <t xml:space="preserve">370</t>
    </r>
    <r>
      <rPr>
        <sz val="10"/>
        <rFont val="宋体"/>
        <family val="0"/>
        <charset val="134"/>
      </rPr>
      <t xml:space="preserve">路公交车，车辆运营中车辆门把手胶黏，黢黑的问题，我们非常重视您的反馈，您提供的问题照片我们已收到，由于我们的工作没有做好，</t>
    </r>
    <r>
      <rPr>
        <sz val="10"/>
        <rFont val="Arial"/>
        <family val="2"/>
      </rPr>
      <t xml:space="preserve">370</t>
    </r>
    <r>
      <rPr>
        <sz val="10"/>
        <rFont val="宋体"/>
        <family val="0"/>
        <charset val="134"/>
      </rPr>
      <t xml:space="preserve">路给您带来不好的乘车体验，实在是抱歉，艾先生。该线路车辆回到我们的刷车地点后，在日常工作时段内，我们的保洁员已对车内的门把手进行了全面的清理，您反馈的问题我们已整改完毕。同时我们要求保洁员对</t>
    </r>
    <r>
      <rPr>
        <sz val="10"/>
        <rFont val="Arial"/>
        <family val="2"/>
      </rPr>
      <t xml:space="preserve">370</t>
    </r>
    <r>
      <rPr>
        <sz val="10"/>
        <rFont val="宋体"/>
        <family val="0"/>
        <charset val="134"/>
      </rPr>
      <t xml:space="preserve">路所有运营车辆的卫生再次进行细化清理。我们对于运营车辆车内卫生的清洁工作是一直在做的，也从未停止，已经形成了长效的清洁机制，但有时候卫生清洁工作我们做的还有不尽人意之处，您多多谅解。公交车车内骚臭的问题，我们保洁员在清理卫生的同时，已将车门全部打开，对车内进行了通风换气作业。</t>
    </r>
  </si>
  <si>
    <r>
      <rPr>
        <sz val="10"/>
        <rFont val="宋体"/>
        <family val="0"/>
        <charset val="134"/>
      </rPr>
      <t xml:space="preserve">我们分中心及场站班组长再次与</t>
    </r>
    <r>
      <rPr>
        <sz val="10"/>
        <rFont val="Arial"/>
        <family val="2"/>
      </rPr>
      <t xml:space="preserve">370</t>
    </r>
    <r>
      <rPr>
        <sz val="10"/>
        <rFont val="宋体"/>
        <family val="0"/>
        <charset val="134"/>
      </rPr>
      <t xml:space="preserve">路的保洁人员进行了沟通，日常工作中我们要把清洁质量做的更加细致，同时加强保洁员清洁技能的培训，熟练掌握清洁方法，密切关注车内空气质量，确保给您带来一个干净、整洁、空气清新的出行环境。</t>
    </r>
  </si>
  <si>
    <r>
      <rPr>
        <sz val="10"/>
        <rFont val="宋体"/>
        <family val="0"/>
        <charset val="134"/>
      </rPr>
      <t xml:space="preserve">您好，关于您反映问题的办理情况，鸿运承物业管理中心河滩分中心现对您回复如下：艾先生您好，您所述</t>
    </r>
    <r>
      <rPr>
        <sz val="10"/>
        <rFont val="Arial"/>
        <family val="2"/>
      </rPr>
      <t xml:space="preserve">370</t>
    </r>
    <r>
      <rPr>
        <sz val="10"/>
        <rFont val="宋体"/>
        <family val="0"/>
        <charset val="134"/>
      </rPr>
      <t xml:space="preserve">路公交车，车辆运营中车辆门把手胶黏，黢黑的问题，我们非常重视您的反馈，您提供的问题照片我们已收到，由于我们的工作没有做好，</t>
    </r>
    <r>
      <rPr>
        <sz val="10"/>
        <rFont val="Arial"/>
        <family val="2"/>
      </rPr>
      <t xml:space="preserve">370</t>
    </r>
    <r>
      <rPr>
        <sz val="10"/>
        <rFont val="宋体"/>
        <family val="0"/>
        <charset val="134"/>
      </rPr>
      <t xml:space="preserve">路给您带来不好的乘车体验，实在是抱歉，艾先生。该线路车辆回到我们的刷车地点后，在日常工作时段内，我们的保洁员已对车内的门把手进行了全面的清理，您反馈的问题我们已整改完毕。同时我们要求保洁员对</t>
    </r>
    <r>
      <rPr>
        <sz val="10"/>
        <rFont val="Arial"/>
        <family val="2"/>
      </rPr>
      <t xml:space="preserve">370</t>
    </r>
    <r>
      <rPr>
        <sz val="10"/>
        <rFont val="宋体"/>
        <family val="0"/>
        <charset val="134"/>
      </rPr>
      <t xml:space="preserve">路所有运营车辆的卫生再次进行细化清理。我们对于运营车辆车内卫生的清洁工作是一直在做的，也从未停止，已经形成了长效的清洁机制，但有时候卫生清洁工作我们做的还有不尽人意之处，您多多谅解。公交车车内骚臭的问题，我们保洁员在清理卫生的同时，已将车门全部打开，对车内进行了通风换气作业。我们定期会召开车辆保洁专题会议，开展车辆卫生专项检查，日常工作中我们加大巡检力度，强化制度建设，不断提高管理水平。我分中心已于</t>
    </r>
    <r>
      <rPr>
        <sz val="10"/>
        <rFont val="Arial"/>
        <family val="2"/>
      </rPr>
      <t xml:space="preserve">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2</t>
    </r>
    <r>
      <rPr>
        <sz val="10"/>
        <rFont val="宋体"/>
        <family val="0"/>
        <charset val="134"/>
      </rPr>
      <t xml:space="preserve">日上午</t>
    </r>
    <r>
      <rPr>
        <sz val="10"/>
        <rFont val="Arial"/>
        <family val="2"/>
      </rPr>
      <t xml:space="preserve">8</t>
    </r>
    <r>
      <rPr>
        <sz val="10"/>
        <rFont val="宋体"/>
        <family val="0"/>
        <charset val="134"/>
      </rPr>
      <t xml:space="preserve">点</t>
    </r>
    <r>
      <rPr>
        <sz val="10"/>
        <rFont val="Arial"/>
        <family val="2"/>
      </rPr>
      <t xml:space="preserve">41</t>
    </r>
    <r>
      <rPr>
        <sz val="10"/>
        <rFont val="宋体"/>
        <family val="0"/>
        <charset val="134"/>
      </rPr>
      <t xml:space="preserve">分对您进行电话回复。我们分中心及场站班组长再次与</t>
    </r>
    <r>
      <rPr>
        <sz val="10"/>
        <rFont val="Arial"/>
        <family val="2"/>
      </rPr>
      <t xml:space="preserve">370</t>
    </r>
    <r>
      <rPr>
        <sz val="10"/>
        <rFont val="宋体"/>
        <family val="0"/>
        <charset val="134"/>
      </rPr>
      <t xml:space="preserve">路的保洁人员进行了沟通，日常工作中我们要把清洁质量做的更加细致，同时加强保洁员清洁技能的培训，熟练掌握清洁方法，密切关注车内空气质量，确保给您带来一个干净、整洁、空气清新的出行环境。欢迎您随时对我们的工作进行监督，感谢您提出宝贵意见，给您的出行带来的不便我们和您说声抱歉，谢谢您的支持与谅解。</t>
    </r>
  </si>
  <si>
    <t xml:space="preserve">2026-02-28 22:20:40</t>
  </si>
  <si>
    <t xml:space="preserve">车辆卫生问题
（车内异味、扶手脏）</t>
  </si>
  <si>
    <r>
      <rPr>
        <sz val="10"/>
        <rFont val="宋体"/>
        <family val="0"/>
        <charset val="134"/>
      </rPr>
      <t xml:space="preserve">热线</t>
    </r>
    <r>
      <rPr>
        <sz val="10"/>
        <rFont val="Arial"/>
        <family val="2"/>
      </rPr>
      <t xml:space="preserve">-260301-027998-1</t>
    </r>
    <r>
      <rPr>
        <sz val="10"/>
        <rFont val="宋体"/>
        <family val="0"/>
        <charset val="134"/>
      </rPr>
      <t xml:space="preserve">（</t>
    </r>
    <r>
      <rPr>
        <sz val="10"/>
        <rFont val="Arial"/>
        <family val="2"/>
      </rPr>
      <t xml:space="preserve">1</t>
    </r>
    <r>
      <rPr>
        <sz val="10"/>
        <rFont val="宋体"/>
        <family val="0"/>
        <charset val="134"/>
      </rPr>
      <t xml:space="preserve">个附件）</t>
    </r>
  </si>
  <si>
    <t xml:space="preserve">2026-03-02 15:11:05</t>
  </si>
  <si>
    <t xml:space="preserve">2026-03-02 15:30:41</t>
  </si>
  <si>
    <t xml:space="preserve">2026-03-02 15:59:58</t>
  </si>
  <si>
    <t xml:space="preserve">治女士</t>
  </si>
  <si>
    <r>
      <rPr>
        <sz val="10"/>
        <rFont val="宋体"/>
        <family val="0"/>
        <charset val="134"/>
      </rPr>
      <t xml:space="preserve">手机</t>
    </r>
    <r>
      <rPr>
        <sz val="10"/>
        <rFont val="Arial"/>
        <family val="2"/>
      </rPr>
      <t xml:space="preserve">,13521044612;</t>
    </r>
  </si>
  <si>
    <r>
      <rPr>
        <sz val="10"/>
        <rFont val="宋体"/>
        <family val="0"/>
        <charset val="134"/>
      </rPr>
      <t xml:space="preserve">市民反映，西城区西直门北大人民医院旁边的公交车场的物业，物业管理不合规，车场可以停公交车也可以停私家车，自己到了是电子抬杆，自己开进去，门口有一个人，自己询问能否停车，对方也没有说话，后来又找自己称车场不能停车，称你出去吧，不好好说话，自己询问对方领导，是否有管理人员，称不是这里的，带着一个女的和一个男的和黑社会一样，自己出去之后，联系物业经理，态度也非常不好，称管理很多车场，说自己说的哪一个，非常不合理，来电反映物业服务态度问题。工单流转退回：经展览路街道核实，诉求人反映的点位为西直门公交场站（北礼士路</t>
    </r>
    <r>
      <rPr>
        <sz val="10"/>
        <rFont val="Arial"/>
        <family val="2"/>
      </rPr>
      <t xml:space="preserve">22</t>
    </r>
    <r>
      <rPr>
        <sz val="10"/>
        <rFont val="宋体"/>
        <family val="0"/>
        <charset val="134"/>
      </rPr>
      <t xml:space="preserve">号），为公交内部停车场，涉及公交场站内部管理问题，烦请市中心转北京公交集团处理。鸿运承安保客四基建</t>
    </r>
  </si>
  <si>
    <t xml:space="preserve">2026-03-09 23:59:59</t>
  </si>
  <si>
    <t xml:space="preserve">2026-03-04</t>
  </si>
  <si>
    <t xml:space="preserve">2026-03-07 08:59:59</t>
  </si>
  <si>
    <t xml:space="preserve">经动物园分中心核实此情况，当时该市民驾驶私家车紧随公交车进入场站，场站警卫职工正常追其拦截询问，同时车队当时值班的车队技术员也过来对该市民进行了拦截询问，可能当时其询问时的态度和语言有点生硬造成了该市民的不满，另外该市民当时给车队生活队长打电话对此事进行了咨询。</t>
  </si>
  <si>
    <r>
      <rPr>
        <sz val="10"/>
        <rFont val="宋体"/>
        <family val="0"/>
        <charset val="134"/>
      </rPr>
      <t xml:space="preserve">分中心于</t>
    </r>
    <r>
      <rPr>
        <sz val="10"/>
        <rFont val="Arial"/>
        <family val="2"/>
      </rPr>
      <t xml:space="preserve">3</t>
    </r>
    <r>
      <rPr>
        <sz val="10"/>
        <rFont val="宋体"/>
        <family val="0"/>
        <charset val="134"/>
      </rPr>
      <t xml:space="preserve">月</t>
    </r>
    <r>
      <rPr>
        <sz val="10"/>
        <rFont val="Arial"/>
        <family val="2"/>
      </rPr>
      <t xml:space="preserve">4</t>
    </r>
    <r>
      <rPr>
        <sz val="10"/>
        <rFont val="宋体"/>
        <family val="0"/>
        <charset val="134"/>
      </rPr>
      <t xml:space="preserve">日</t>
    </r>
    <r>
      <rPr>
        <sz val="10"/>
        <rFont val="Arial"/>
        <family val="2"/>
      </rPr>
      <t xml:space="preserve">10</t>
    </r>
    <r>
      <rPr>
        <sz val="10"/>
        <rFont val="宋体"/>
        <family val="0"/>
        <charset val="134"/>
      </rPr>
      <t xml:space="preserve">点</t>
    </r>
    <r>
      <rPr>
        <sz val="10"/>
        <rFont val="Arial"/>
        <family val="2"/>
      </rPr>
      <t xml:space="preserve">18</t>
    </r>
    <r>
      <rPr>
        <sz val="10"/>
        <rFont val="宋体"/>
        <family val="0"/>
        <charset val="134"/>
      </rPr>
      <t xml:space="preserve">分对投诉人进行电话回复，并做好解释工作，处理人动物园分中心安保主任翟祺。 </t>
    </r>
  </si>
  <si>
    <t xml:space="preserve">经过此事后提醒场站物业警卫职工，在今后日常工作中对该场站加强值守、加强巡视，遇有外来人员、车辆及时做好询问、拦截、查验、登记工作，使用文明用语，避免类似事件发生，有问题及时向场站班长汇报。同时遇到强行闯入劝阻无效者，及时报警。</t>
  </si>
  <si>
    <r>
      <rPr>
        <sz val="10"/>
        <rFont val="宋体"/>
        <family val="0"/>
        <charset val="134"/>
      </rPr>
      <t xml:space="preserve">经动物园分中心核实此情况，当时该市民驾驶私家车紧随公交车进入场站，场站警卫职工正常追其拦截询问，同时车队当时值班的车队技术员也过来对该市民进行了拦截询问，可能当时其询问时的态度和语言有点生硬造成了该市民的不满，另外该市民当时给车队生活队长打电话对此事进行了咨询。经过此事后提醒场站物业警卫职工，在今后日常工作中对该场站加强值守、加强巡视，遇有外来人员、车辆及时做好询问、拦截、查验、登记工作，使用文明用语，避免类似事件发生，有问题及时向场站班长汇报。同时遇到强行闯入劝阻无效者，及时报警。分中心于</t>
    </r>
    <r>
      <rPr>
        <sz val="10"/>
        <rFont val="Arial"/>
        <family val="2"/>
      </rPr>
      <t xml:space="preserve">3</t>
    </r>
    <r>
      <rPr>
        <sz val="10"/>
        <rFont val="宋体"/>
        <family val="0"/>
        <charset val="134"/>
      </rPr>
      <t xml:space="preserve">月</t>
    </r>
    <r>
      <rPr>
        <sz val="10"/>
        <rFont val="Arial"/>
        <family val="2"/>
      </rPr>
      <t xml:space="preserve">4</t>
    </r>
    <r>
      <rPr>
        <sz val="10"/>
        <rFont val="宋体"/>
        <family val="0"/>
        <charset val="134"/>
      </rPr>
      <t xml:space="preserve">日</t>
    </r>
    <r>
      <rPr>
        <sz val="10"/>
        <rFont val="Arial"/>
        <family val="2"/>
      </rPr>
      <t xml:space="preserve">10</t>
    </r>
    <r>
      <rPr>
        <sz val="10"/>
        <rFont val="宋体"/>
        <family val="0"/>
        <charset val="134"/>
      </rPr>
      <t xml:space="preserve">点</t>
    </r>
    <r>
      <rPr>
        <sz val="10"/>
        <rFont val="Arial"/>
        <family val="2"/>
      </rPr>
      <t xml:space="preserve">18</t>
    </r>
    <r>
      <rPr>
        <sz val="10"/>
        <rFont val="宋体"/>
        <family val="0"/>
        <charset val="134"/>
      </rPr>
      <t xml:space="preserve">分对投诉人进行电话回复，并做好解释工作，处理人动物园分中心安保主任翟祺。 </t>
    </r>
  </si>
  <si>
    <t xml:space="preserve">2026-03-01 15:17:27</t>
  </si>
  <si>
    <r>
      <rPr>
        <sz val="10"/>
        <rFont val="宋体"/>
        <family val="0"/>
        <charset val="134"/>
      </rPr>
      <t xml:space="preserve">网络</t>
    </r>
    <r>
      <rPr>
        <sz val="10"/>
        <rFont val="Arial"/>
        <family val="2"/>
      </rPr>
      <t xml:space="preserve">-260302-043370-2</t>
    </r>
  </si>
  <si>
    <t xml:space="preserve">2026-03-02 15:34:41</t>
  </si>
  <si>
    <t xml:space="preserve">2026-03-02 16:03:52</t>
  </si>
  <si>
    <t xml:space="preserve">2026-03-02 16:20:46</t>
  </si>
  <si>
    <t xml:space="preserve">赵</t>
  </si>
  <si>
    <r>
      <rPr>
        <sz val="10"/>
        <rFont val="宋体"/>
        <family val="0"/>
        <charset val="134"/>
      </rPr>
      <t xml:space="preserve">手机</t>
    </r>
    <r>
      <rPr>
        <sz val="10"/>
        <rFont val="Arial"/>
        <family val="2"/>
      </rPr>
      <t xml:space="preserve">,13683527053;</t>
    </r>
  </si>
  <si>
    <r>
      <rPr>
        <sz val="10"/>
        <rFont val="宋体"/>
        <family val="0"/>
        <charset val="134"/>
      </rPr>
      <t xml:space="preserve">工单来源：微信服务号，此工单内容为网民留言时填写的标题及原文。 </t>
    </r>
    <r>
      <rPr>
        <sz val="10"/>
        <rFont val="Arial"/>
        <family val="2"/>
      </rPr>
      <t xml:space="preserve">============================= </t>
    </r>
    <r>
      <rPr>
        <sz val="10"/>
        <rFont val="宋体"/>
        <family val="0"/>
        <charset val="134"/>
      </rPr>
      <t xml:space="preserve">留言标题：公交留言原文：</t>
    </r>
    <r>
      <rPr>
        <sz val="10"/>
        <rFont val="Arial"/>
        <family val="2"/>
      </rPr>
      <t xml:space="preserve">3</t>
    </r>
    <r>
      <rPr>
        <sz val="10"/>
        <rFont val="宋体"/>
        <family val="0"/>
        <charset val="134"/>
      </rPr>
      <t xml:space="preserve">月</t>
    </r>
    <r>
      <rPr>
        <sz val="10"/>
        <rFont val="Arial"/>
        <family val="2"/>
      </rPr>
      <t xml:space="preserve">2</t>
    </r>
    <r>
      <rPr>
        <sz val="10"/>
        <rFont val="宋体"/>
        <family val="0"/>
        <charset val="134"/>
      </rPr>
      <t xml:space="preserve">日</t>
    </r>
    <r>
      <rPr>
        <sz val="10"/>
        <rFont val="Arial"/>
        <family val="2"/>
      </rPr>
      <t xml:space="preserve">8:50</t>
    </r>
    <r>
      <rPr>
        <sz val="10"/>
        <rFont val="宋体"/>
        <family val="0"/>
        <charset val="134"/>
      </rPr>
      <t xml:space="preserve">，在蒋宅口上车，</t>
    </r>
    <r>
      <rPr>
        <sz val="10"/>
        <rFont val="Arial"/>
        <family val="2"/>
      </rPr>
      <t xml:space="preserve">9:36</t>
    </r>
    <r>
      <rPr>
        <sz val="10"/>
        <rFont val="宋体"/>
        <family val="0"/>
        <charset val="134"/>
      </rPr>
      <t xml:space="preserve">在中苑西区下车。车号是京</t>
    </r>
    <r>
      <rPr>
        <sz val="10"/>
        <rFont val="Arial"/>
        <family val="2"/>
      </rPr>
      <t xml:space="preserve">ADL 538</t>
    </r>
    <r>
      <rPr>
        <sz val="10"/>
        <rFont val="宋体"/>
        <family val="0"/>
        <charset val="134"/>
      </rPr>
      <t xml:space="preserve">，后排左侧双人对座，座位上有脚印，建议司售人员在收车以后检查一下车内卫生，保持清洁市民填写的详细地址为：区、街道：东城区安定门街道详细地址：安定门东大街安定门桥东北角公交总站  鸿运承 电车安服</t>
    </r>
  </si>
  <si>
    <t xml:space="preserve">2026-03-03</t>
  </si>
  <si>
    <r>
      <rPr>
        <sz val="10"/>
        <rFont val="宋体"/>
        <family val="0"/>
        <charset val="134"/>
      </rPr>
      <t xml:space="preserve">我分中心已于</t>
    </r>
    <r>
      <rPr>
        <sz val="10"/>
        <rFont val="Arial"/>
        <family val="2"/>
      </rPr>
      <t xml:space="preserve">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3</t>
    </r>
    <r>
      <rPr>
        <sz val="10"/>
        <rFont val="宋体"/>
        <family val="0"/>
        <charset val="134"/>
      </rPr>
      <t xml:space="preserve">日上午</t>
    </r>
    <r>
      <rPr>
        <sz val="10"/>
        <rFont val="Arial"/>
        <family val="2"/>
      </rPr>
      <t xml:space="preserve">10</t>
    </r>
    <r>
      <rPr>
        <sz val="10"/>
        <rFont val="宋体"/>
        <family val="0"/>
        <charset val="134"/>
      </rPr>
      <t xml:space="preserve">点</t>
    </r>
    <r>
      <rPr>
        <sz val="10"/>
        <rFont val="Arial"/>
        <family val="2"/>
      </rPr>
      <t xml:space="preserve">52</t>
    </r>
    <r>
      <rPr>
        <sz val="10"/>
        <rFont val="宋体"/>
        <family val="0"/>
        <charset val="134"/>
      </rPr>
      <t xml:space="preserve">分对您进行电话回复。办理人：左强；部门：鸿运承物业管理中心南湖分中心；职务；物管副主任。审核人：郑楠；部门：鸿运承物业管理中心物管行政部；职务：物管员。</t>
    </r>
  </si>
  <si>
    <r>
      <rPr>
        <sz val="10"/>
        <rFont val="宋体"/>
        <family val="0"/>
        <charset val="134"/>
      </rPr>
      <t xml:space="preserve">赵先生您好，您反馈的京</t>
    </r>
    <r>
      <rPr>
        <sz val="10"/>
        <rFont val="Arial"/>
        <family val="2"/>
      </rPr>
      <t xml:space="preserve">ADL538</t>
    </r>
    <r>
      <rPr>
        <sz val="10"/>
        <rFont val="宋体"/>
        <family val="0"/>
        <charset val="134"/>
      </rPr>
      <t xml:space="preserve">号车为</t>
    </r>
    <r>
      <rPr>
        <sz val="10"/>
        <rFont val="Arial"/>
        <family val="2"/>
      </rPr>
      <t xml:space="preserve">301</t>
    </r>
    <r>
      <rPr>
        <sz val="10"/>
        <rFont val="宋体"/>
        <family val="0"/>
        <charset val="134"/>
      </rPr>
      <t xml:space="preserve">路公交车，该线路我们在天通苑北苑三区进行洗车服务工作，您所述车辆运营中车内后排左侧双人对座，座位上有脚印的问题，我们非常重视您的反馈。您提供的照片我们已收到，由于我们的工作没有做好，</t>
    </r>
    <r>
      <rPr>
        <sz val="10"/>
        <rFont val="Arial"/>
        <family val="2"/>
      </rPr>
      <t xml:space="preserve">301</t>
    </r>
    <r>
      <rPr>
        <sz val="10"/>
        <rFont val="宋体"/>
        <family val="0"/>
        <charset val="134"/>
      </rPr>
      <t xml:space="preserve">路给您带来不好的乘车体验，实在是抱歉，赵先生。该车辆回到天通苑北苑三区后，在日常工作时段内，我们的保洁员已对车内座椅进行了全面的清理，您反馈的问题我们已整改完毕，同时我们要求保洁员对</t>
    </r>
    <r>
      <rPr>
        <sz val="10"/>
        <rFont val="Arial"/>
        <family val="2"/>
      </rPr>
      <t xml:space="preserve">301</t>
    </r>
    <r>
      <rPr>
        <sz val="10"/>
        <rFont val="宋体"/>
        <family val="0"/>
        <charset val="134"/>
      </rPr>
      <t xml:space="preserve">路所有运营车辆的卫生再次进行细化清理。我们对于运营车辆车内卫生的清洁工作是一直在做的，也从未停止，已经形成了长效的清洁机制，但有时候卫生清洁工作我们做的还有不尽人意之处，您多多谅解。</t>
    </r>
  </si>
  <si>
    <r>
      <rPr>
        <sz val="10"/>
        <rFont val="宋体"/>
        <family val="0"/>
        <charset val="134"/>
      </rPr>
      <t xml:space="preserve">我们分中心及场站班组长再次与</t>
    </r>
    <r>
      <rPr>
        <sz val="10"/>
        <rFont val="Arial"/>
        <family val="2"/>
      </rPr>
      <t xml:space="preserve">301</t>
    </r>
    <r>
      <rPr>
        <sz val="10"/>
        <rFont val="宋体"/>
        <family val="0"/>
        <charset val="134"/>
      </rPr>
      <t xml:space="preserve">路的保洁人员进行了沟通，日常工作中我们要把清洁质量做的更加细致，同时加强保洁员清洁技能的培训，熟练掌握清洁方法，确保给您带来一个干净、整洁的出行环境。</t>
    </r>
  </si>
  <si>
    <t xml:space="preserve">2026-03-02 14:41:01</t>
  </si>
  <si>
    <t xml:space="preserve">车辆卫生问题
（车内座椅脏）</t>
  </si>
  <si>
    <r>
      <rPr>
        <sz val="10"/>
        <rFont val="宋体"/>
        <family val="0"/>
        <charset val="134"/>
      </rPr>
      <t xml:space="preserve">热线</t>
    </r>
    <r>
      <rPr>
        <sz val="10"/>
        <rFont val="Arial"/>
        <family val="2"/>
      </rPr>
      <t xml:space="preserve">-260302-066821</t>
    </r>
  </si>
  <si>
    <t xml:space="preserve">2026-03-02 23:03:32</t>
  </si>
  <si>
    <t xml:space="preserve">2026-03-02 23:14:41</t>
  </si>
  <si>
    <t xml:space="preserve">2026-03-03 09:06:24</t>
  </si>
  <si>
    <t xml:space="preserve">卫女士</t>
  </si>
  <si>
    <r>
      <rPr>
        <sz val="10"/>
        <rFont val="宋体"/>
        <family val="0"/>
        <charset val="134"/>
      </rPr>
      <t xml:space="preserve">手机</t>
    </r>
    <r>
      <rPr>
        <sz val="10"/>
        <rFont val="Arial"/>
        <family val="2"/>
      </rPr>
      <t xml:space="preserve">,15313531259;</t>
    </r>
  </si>
  <si>
    <r>
      <rPr>
        <sz val="10"/>
        <rFont val="宋体"/>
        <family val="0"/>
        <charset val="134"/>
      </rPr>
      <t xml:space="preserve">市民反映，北京西站南广场外的公交车站，连廊上提示可以坐</t>
    </r>
    <r>
      <rPr>
        <sz val="10"/>
        <rFont val="Arial"/>
        <family val="2"/>
      </rPr>
      <t xml:space="preserve">53</t>
    </r>
    <r>
      <rPr>
        <sz val="10"/>
        <rFont val="宋体"/>
        <family val="0"/>
        <charset val="134"/>
      </rPr>
      <t xml:space="preserve">路和</t>
    </r>
    <r>
      <rPr>
        <sz val="10"/>
        <rFont val="Arial"/>
        <family val="2"/>
      </rPr>
      <t xml:space="preserve">122</t>
    </r>
    <r>
      <rPr>
        <sz val="10"/>
        <rFont val="宋体"/>
        <family val="0"/>
        <charset val="134"/>
      </rPr>
      <t xml:space="preserve">路，引导到</t>
    </r>
    <r>
      <rPr>
        <sz val="10"/>
        <rFont val="Arial"/>
        <family val="2"/>
      </rPr>
      <t xml:space="preserve">2</t>
    </r>
    <r>
      <rPr>
        <sz val="10"/>
        <rFont val="宋体"/>
        <family val="0"/>
        <charset val="134"/>
      </rPr>
      <t xml:space="preserve">号站台坐车，反复等了大几十分钟都没有车，返回去看才知道引导错误，实际这两班公交车的站台分别是</t>
    </r>
    <r>
      <rPr>
        <sz val="10"/>
        <rFont val="Arial"/>
        <family val="2"/>
      </rPr>
      <t xml:space="preserve">3</t>
    </r>
    <r>
      <rPr>
        <sz val="10"/>
        <rFont val="宋体"/>
        <family val="0"/>
        <charset val="134"/>
      </rPr>
      <t xml:space="preserve">和</t>
    </r>
    <r>
      <rPr>
        <sz val="10"/>
        <rFont val="Arial"/>
        <family val="2"/>
      </rPr>
      <t xml:space="preserve">4</t>
    </r>
    <r>
      <rPr>
        <sz val="10"/>
        <rFont val="宋体"/>
        <family val="0"/>
        <charset val="134"/>
      </rPr>
      <t xml:space="preserve">，希望尽快核实处理，来电反映公交车站标注错误引导信息问题。 </t>
    </r>
  </si>
  <si>
    <r>
      <rPr>
        <sz val="10"/>
        <rFont val="宋体"/>
        <family val="0"/>
        <charset val="134"/>
      </rPr>
      <t xml:space="preserve">市民反映的是北京西站南广场外的公交车站，连廊上提示可以坐</t>
    </r>
    <r>
      <rPr>
        <sz val="10"/>
        <rFont val="Arial"/>
        <family val="2"/>
      </rPr>
      <t xml:space="preserve">53</t>
    </r>
    <r>
      <rPr>
        <sz val="10"/>
        <rFont val="宋体"/>
        <family val="0"/>
        <charset val="134"/>
      </rPr>
      <t xml:space="preserve">路和</t>
    </r>
    <r>
      <rPr>
        <sz val="10"/>
        <rFont val="Arial"/>
        <family val="2"/>
      </rPr>
      <t xml:space="preserve">122</t>
    </r>
    <r>
      <rPr>
        <sz val="10"/>
        <rFont val="宋体"/>
        <family val="0"/>
        <charset val="134"/>
      </rPr>
      <t xml:space="preserve">路，引导到</t>
    </r>
    <r>
      <rPr>
        <sz val="10"/>
        <rFont val="Arial"/>
        <family val="2"/>
      </rPr>
      <t xml:space="preserve">2</t>
    </r>
    <r>
      <rPr>
        <sz val="10"/>
        <rFont val="宋体"/>
        <family val="0"/>
        <charset val="134"/>
      </rPr>
      <t xml:space="preserve">号站台坐车，反复等了大几十分钟都没有车，返回去看才知道引导错误，实际这两班公交车的站台分别是</t>
    </r>
    <r>
      <rPr>
        <sz val="10"/>
        <rFont val="Arial"/>
        <family val="2"/>
      </rPr>
      <t xml:space="preserve">3</t>
    </r>
    <r>
      <rPr>
        <sz val="10"/>
        <rFont val="宋体"/>
        <family val="0"/>
        <charset val="134"/>
      </rPr>
      <t xml:space="preserve">和</t>
    </r>
    <r>
      <rPr>
        <sz val="10"/>
        <rFont val="Arial"/>
        <family val="2"/>
      </rPr>
      <t xml:space="preserve">4</t>
    </r>
    <r>
      <rPr>
        <sz val="10"/>
        <rFont val="宋体"/>
        <family val="0"/>
        <charset val="134"/>
      </rPr>
      <t xml:space="preserve">，希望尽快核实处理。公交物业西客站分中心即刻对导向标识进行清理和更换，清理旧标识、粘贴新标识，更换西客站南广场跑道新平面图。</t>
    </r>
  </si>
  <si>
    <r>
      <rPr>
        <sz val="10"/>
        <rFont val="宋体"/>
        <family val="0"/>
        <charset val="134"/>
      </rPr>
      <t xml:space="preserve">西客站分中心于</t>
    </r>
    <r>
      <rPr>
        <sz val="10"/>
        <rFont val="Arial"/>
        <family val="2"/>
      </rPr>
      <t xml:space="preserve">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3</t>
    </r>
    <r>
      <rPr>
        <sz val="10"/>
        <rFont val="宋体"/>
        <family val="0"/>
        <charset val="134"/>
      </rPr>
      <t xml:space="preserve">日</t>
    </r>
    <r>
      <rPr>
        <sz val="10"/>
        <rFont val="Arial"/>
        <family val="2"/>
      </rPr>
      <t xml:space="preserve">14.</t>
    </r>
    <r>
      <rPr>
        <sz val="10"/>
        <rFont val="宋体"/>
        <family val="0"/>
        <charset val="134"/>
      </rPr>
      <t xml:space="preserve">点</t>
    </r>
    <r>
      <rPr>
        <sz val="10"/>
        <rFont val="Arial"/>
        <family val="2"/>
      </rPr>
      <t xml:space="preserve">08</t>
    </r>
    <r>
      <rPr>
        <sz val="10"/>
        <rFont val="宋体"/>
        <family val="0"/>
        <charset val="134"/>
      </rPr>
      <t xml:space="preserve">分与市民进行电话沟通与答复。向投诉人表示歉意，和市民说明场站跑道腾退导改站台调整情况。向投诉人做好相关解释工作。办理人：穆鑫 鸿运承物业管理中心西客站分中心 物管设备主任。审核人：华菲 物管中心工程设备部 一般管理。 </t>
    </r>
  </si>
  <si>
    <t xml:space="preserve">公交物业西客站分中心即刻对导向标识进行清理和更换，清理旧标识、粘贴新标识，更换西客站南广场跑道新平面图。我们还要对乘客市民做好相关解释说明工作。</t>
  </si>
  <si>
    <r>
      <rPr>
        <sz val="10"/>
        <rFont val="宋体"/>
        <family val="0"/>
        <charset val="134"/>
      </rPr>
      <t xml:space="preserve">我们会虚心听取市民建议，再次开展自查并完善。同时我们会对市民做好相关解释说明工作，组织场站职工，引导市民便捷换乘。</t>
    </r>
    <r>
      <rPr>
        <sz val="10"/>
        <rFont val="Arial"/>
        <family val="2"/>
      </rPr>
      <t xml:space="preserve">
</t>
    </r>
  </si>
  <si>
    <r>
      <rPr>
        <sz val="10"/>
        <rFont val="宋体"/>
        <family val="0"/>
        <charset val="134"/>
      </rPr>
      <t xml:space="preserve">市民反映的是北京西站南广场外的公交车站，连廊上提示可以坐</t>
    </r>
    <r>
      <rPr>
        <sz val="10"/>
        <rFont val="Arial"/>
        <family val="2"/>
      </rPr>
      <t xml:space="preserve">53</t>
    </r>
    <r>
      <rPr>
        <sz val="10"/>
        <rFont val="宋体"/>
        <family val="0"/>
        <charset val="134"/>
      </rPr>
      <t xml:space="preserve">路和</t>
    </r>
    <r>
      <rPr>
        <sz val="10"/>
        <rFont val="Arial"/>
        <family val="2"/>
      </rPr>
      <t xml:space="preserve">122</t>
    </r>
    <r>
      <rPr>
        <sz val="10"/>
        <rFont val="宋体"/>
        <family val="0"/>
        <charset val="134"/>
      </rPr>
      <t xml:space="preserve">路，引导到</t>
    </r>
    <r>
      <rPr>
        <sz val="10"/>
        <rFont val="Arial"/>
        <family val="2"/>
      </rPr>
      <t xml:space="preserve">2</t>
    </r>
    <r>
      <rPr>
        <sz val="10"/>
        <rFont val="宋体"/>
        <family val="0"/>
        <charset val="134"/>
      </rPr>
      <t xml:space="preserve">号站台坐车，反复等了大几十分钟都没有车，返回去看才知道引导错误，实际这两班公交车的站台分别是</t>
    </r>
    <r>
      <rPr>
        <sz val="10"/>
        <rFont val="Arial"/>
        <family val="2"/>
      </rPr>
      <t xml:space="preserve">3</t>
    </r>
    <r>
      <rPr>
        <sz val="10"/>
        <rFont val="宋体"/>
        <family val="0"/>
        <charset val="134"/>
      </rPr>
      <t xml:space="preserve">和</t>
    </r>
    <r>
      <rPr>
        <sz val="10"/>
        <rFont val="Arial"/>
        <family val="2"/>
      </rPr>
      <t xml:space="preserve">4</t>
    </r>
    <r>
      <rPr>
        <sz val="10"/>
        <rFont val="宋体"/>
        <family val="0"/>
        <charset val="134"/>
      </rPr>
      <t xml:space="preserve">，希望尽快核实处理。公交物业西客站分中心即刻对导向标识进行清理和更换，清理旧标识、粘贴新标识，更换西客站南广场跑道新平面图。 公交物业西客站分中心即刻对导向标识进行清理和更换，清理旧标识、粘贴新标识，更换西客站南广场跑道新平面图。我们还要对乘客市民做好相关解释说明工作。我们会虚心听取市民建议，再次开展自查并完善。同时我们会对市民做好相关解释说明工作，组织场站职工，引导市民便捷换乘。西客站分中心于</t>
    </r>
    <r>
      <rPr>
        <sz val="10"/>
        <rFont val="Arial"/>
        <family val="2"/>
      </rPr>
      <t xml:space="preserve">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3</t>
    </r>
    <r>
      <rPr>
        <sz val="10"/>
        <rFont val="宋体"/>
        <family val="0"/>
        <charset val="134"/>
      </rPr>
      <t xml:space="preserve">日</t>
    </r>
    <r>
      <rPr>
        <sz val="10"/>
        <rFont val="Arial"/>
        <family val="2"/>
      </rPr>
      <t xml:space="preserve">14.</t>
    </r>
    <r>
      <rPr>
        <sz val="10"/>
        <rFont val="宋体"/>
        <family val="0"/>
        <charset val="134"/>
      </rPr>
      <t xml:space="preserve">点</t>
    </r>
    <r>
      <rPr>
        <sz val="10"/>
        <rFont val="Arial"/>
        <family val="2"/>
      </rPr>
      <t xml:space="preserve">08</t>
    </r>
    <r>
      <rPr>
        <sz val="10"/>
        <rFont val="宋体"/>
        <family val="0"/>
        <charset val="134"/>
      </rPr>
      <t xml:space="preserve">分与市民进行电话沟通与答复。向投诉人表示歉意，和市民说明场站跑道腾退导改站台调整情况。向投诉人做好相关解释工作。办理人：穆鑫 鸿运承物业管理中心西客站分中心 物管设备主任。审核人：华菲 物管中心工程设备部 一般管理。</t>
    </r>
  </si>
  <si>
    <t xml:space="preserve">2026-03-02 22:27:22</t>
  </si>
  <si>
    <r>
      <rPr>
        <sz val="10"/>
        <rFont val="宋体"/>
        <family val="0"/>
        <charset val="134"/>
      </rPr>
      <t xml:space="preserve">热线</t>
    </r>
    <r>
      <rPr>
        <sz val="10"/>
        <rFont val="Arial"/>
        <family val="2"/>
      </rPr>
      <t xml:space="preserve">-260302-041987</t>
    </r>
    <r>
      <rPr>
        <sz val="10"/>
        <rFont val="宋体"/>
        <family val="0"/>
        <charset val="134"/>
      </rPr>
      <t xml:space="preserve">（</t>
    </r>
    <r>
      <rPr>
        <sz val="10"/>
        <rFont val="Arial"/>
        <family val="2"/>
      </rPr>
      <t xml:space="preserve">4</t>
    </r>
    <r>
      <rPr>
        <sz val="10"/>
        <rFont val="宋体"/>
        <family val="0"/>
        <charset val="134"/>
      </rPr>
      <t xml:space="preserve">个附件）</t>
    </r>
  </si>
  <si>
    <t xml:space="preserve">2026-03-03 14:57:43</t>
  </si>
  <si>
    <t xml:space="preserve">2026-03-03 15:01:43</t>
  </si>
  <si>
    <t xml:space="preserve">2026-03-03 15:32:44</t>
  </si>
  <si>
    <r>
      <rPr>
        <sz val="10"/>
        <rFont val="宋体"/>
        <family val="0"/>
        <charset val="134"/>
      </rPr>
      <t xml:space="preserve">手机</t>
    </r>
    <r>
      <rPr>
        <sz val="10"/>
        <rFont val="Arial"/>
        <family val="2"/>
      </rPr>
      <t xml:space="preserve">,13581973253;</t>
    </r>
  </si>
  <si>
    <r>
      <rPr>
        <sz val="10"/>
        <rFont val="宋体"/>
        <family val="0"/>
        <charset val="134"/>
      </rPr>
      <t xml:space="preserve">市民反映，昌平区史各庄分中心南口场站卫生间问题，北京公交集团洪运城物业管理中心昌平区史各庄分中心南口场站班长关秋红，在</t>
    </r>
    <r>
      <rPr>
        <sz val="10"/>
        <rFont val="Arial"/>
        <family val="2"/>
      </rPr>
      <t xml:space="preserve">2</t>
    </r>
    <r>
      <rPr>
        <sz val="10"/>
        <rFont val="宋体"/>
        <family val="0"/>
        <charset val="134"/>
      </rPr>
      <t xml:space="preserve">月</t>
    </r>
    <r>
      <rPr>
        <sz val="10"/>
        <rFont val="Arial"/>
        <family val="2"/>
      </rPr>
      <t xml:space="preserve">24</t>
    </r>
    <r>
      <rPr>
        <sz val="10"/>
        <rFont val="宋体"/>
        <family val="0"/>
        <charset val="134"/>
      </rPr>
      <t xml:space="preserve">日破坏公共设施，把卫生间的门给踹坏了，请求相关部门调查一下，尽快处理一下这个问题，来电反映破坏公共设施问题。工单流转：退回：市民反映破坏公共设施问题。根据工单内容，市民所提及的昌平区史各庄分中心南口公交场站，系由北京市公交集团进行管理的公交场站。另外，该公交场站的物业管理工作，也是由市公交集团下属的鸿运承物业管理中心负责，上述管理主体均不属于我局备案企业。</t>
    </r>
  </si>
  <si>
    <t xml:space="preserve">2026-03-10 23:59:59</t>
  </si>
  <si>
    <t xml:space="preserve">2026-03-08 08:59:59</t>
  </si>
  <si>
    <r>
      <rPr>
        <sz val="10"/>
        <rFont val="宋体"/>
        <family val="0"/>
        <charset val="134"/>
      </rPr>
      <t xml:space="preserve">经核实，投诉人李先生反馈的问题与实际情况有出入，与事实不符。</t>
    </r>
    <r>
      <rPr>
        <sz val="10"/>
        <rFont val="Arial"/>
        <family val="2"/>
      </rPr>
      <t xml:space="preserve">2026</t>
    </r>
    <r>
      <rPr>
        <sz val="10"/>
        <rFont val="宋体"/>
        <family val="0"/>
        <charset val="134"/>
      </rPr>
      <t xml:space="preserve">年</t>
    </r>
    <r>
      <rPr>
        <sz val="10"/>
        <rFont val="Arial"/>
        <family val="2"/>
      </rPr>
      <t xml:space="preserve">2</t>
    </r>
    <r>
      <rPr>
        <sz val="10"/>
        <rFont val="宋体"/>
        <family val="0"/>
        <charset val="134"/>
      </rPr>
      <t xml:space="preserve">月</t>
    </r>
    <r>
      <rPr>
        <sz val="10"/>
        <rFont val="Arial"/>
        <family val="2"/>
      </rPr>
      <t xml:space="preserve">24</t>
    </r>
    <r>
      <rPr>
        <sz val="10"/>
        <rFont val="宋体"/>
        <family val="0"/>
        <charset val="134"/>
      </rPr>
      <t xml:space="preserve">日早上</t>
    </r>
    <r>
      <rPr>
        <sz val="10"/>
        <rFont val="Arial"/>
        <family val="2"/>
      </rPr>
      <t xml:space="preserve">8</t>
    </r>
    <r>
      <rPr>
        <sz val="10"/>
        <rFont val="宋体"/>
        <family val="0"/>
        <charset val="134"/>
      </rPr>
      <t xml:space="preserve">点关秋红与另一名物业职工打扫完卫生间后离开，当时卫生间的隔间门是完好的。史各庄分中心副主任与投诉人李先生沟通并建立微信联系，李先生无法提供任何证据来证明卫生间的门是南口场站班长关秋红损坏的。经与李先生沟通了解，李先生是公交物业史各庄分中心南口场站职工家属，李先生的爱人在南口场站负责保洁工作。李先生反映损坏的卫生间门是南口场站女卫生间隔间门，李先生作为投诉人，他所了解的一切相关情况均是通过自己爱人。在发生李先生投诉前段时间，李先生的爱人曾因为工作调配问题和南口场站班长发生过矛盾。</t>
    </r>
  </si>
  <si>
    <r>
      <rPr>
        <sz val="10"/>
        <rFont val="宋体"/>
        <family val="0"/>
        <charset val="134"/>
      </rPr>
      <t xml:space="preserve">我们于</t>
    </r>
    <r>
      <rPr>
        <sz val="10"/>
        <rFont val="Arial"/>
        <family val="2"/>
      </rPr>
      <t xml:space="preserve">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4</t>
    </r>
    <r>
      <rPr>
        <sz val="10"/>
        <rFont val="宋体"/>
        <family val="0"/>
        <charset val="134"/>
      </rPr>
      <t xml:space="preserve">日</t>
    </r>
    <r>
      <rPr>
        <sz val="10"/>
        <rFont val="Arial"/>
        <family val="2"/>
      </rPr>
      <t xml:space="preserve">9</t>
    </r>
    <r>
      <rPr>
        <sz val="10"/>
        <rFont val="宋体"/>
        <family val="0"/>
        <charset val="134"/>
      </rPr>
      <t xml:space="preserve">点</t>
    </r>
    <r>
      <rPr>
        <sz val="10"/>
        <rFont val="Arial"/>
        <family val="2"/>
      </rPr>
      <t xml:space="preserve">48</t>
    </r>
    <r>
      <rPr>
        <sz val="10"/>
        <rFont val="宋体"/>
        <family val="0"/>
        <charset val="134"/>
      </rPr>
      <t xml:space="preserve">分与市民进行电话沟通与答复，说明情况。办理人：刘扬 鸿运承物业管理中心史各庄分中心 物管设备主任。审核人：华菲 物管中心工程设备部 一般管理。 </t>
    </r>
  </si>
  <si>
    <t xml:space="preserve">通过此事件提醒场站班长，加强场站设备设施的巡视巡查，遇有损坏及时修复，并关注职工思想动态，避免在发生此类投诉。</t>
  </si>
  <si>
    <r>
      <rPr>
        <sz val="10"/>
        <rFont val="宋体"/>
        <family val="0"/>
        <charset val="134"/>
      </rPr>
      <t xml:space="preserve">经核实，投诉人李先生反馈的问题与实际情况有出入，与事实不符。</t>
    </r>
    <r>
      <rPr>
        <sz val="10"/>
        <rFont val="Arial"/>
        <family val="2"/>
      </rPr>
      <t xml:space="preserve">2026</t>
    </r>
    <r>
      <rPr>
        <sz val="10"/>
        <rFont val="宋体"/>
        <family val="0"/>
        <charset val="134"/>
      </rPr>
      <t xml:space="preserve">年</t>
    </r>
    <r>
      <rPr>
        <sz val="10"/>
        <rFont val="Arial"/>
        <family val="2"/>
      </rPr>
      <t xml:space="preserve">2</t>
    </r>
    <r>
      <rPr>
        <sz val="10"/>
        <rFont val="宋体"/>
        <family val="0"/>
        <charset val="134"/>
      </rPr>
      <t xml:space="preserve">月</t>
    </r>
    <r>
      <rPr>
        <sz val="10"/>
        <rFont val="Arial"/>
        <family val="2"/>
      </rPr>
      <t xml:space="preserve">24</t>
    </r>
    <r>
      <rPr>
        <sz val="10"/>
        <rFont val="宋体"/>
        <family val="0"/>
        <charset val="134"/>
      </rPr>
      <t xml:space="preserve">日早上</t>
    </r>
    <r>
      <rPr>
        <sz val="10"/>
        <rFont val="Arial"/>
        <family val="2"/>
      </rPr>
      <t xml:space="preserve">8</t>
    </r>
    <r>
      <rPr>
        <sz val="10"/>
        <rFont val="宋体"/>
        <family val="0"/>
        <charset val="134"/>
      </rPr>
      <t xml:space="preserve">点关秋红与另一名物业职工打扫完卫生间后离开，当时卫生间的隔间门是完好的。史各庄分中心副主任与投诉人李先生沟通并建立微信联系，李先生无法提供任何证据来证明卫生间的门是南口场站班长关秋红损坏的。经与李先生沟通了解，李先生是公交物业史各庄分中心南口场站职工家属，李先生的爱人在南口场站负责保洁工作。李先生反映损坏的卫生间门是南口场站女卫生间隔间门，李先生作为投诉人，他所了解的一切相关情况均是通过自己爱人。在发生李先生投诉前段时间，李先生的爱人曾因为工作调配问题和南口场站班长发生过矛盾。通过此事件提醒场站班长，加强场站设备设施的巡视巡查，遇有损坏及时修复，并关注职工思想动态，避免在发生此类投诉。我们于</t>
    </r>
    <r>
      <rPr>
        <sz val="10"/>
        <rFont val="Arial"/>
        <family val="2"/>
      </rPr>
      <t xml:space="preserve">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4</t>
    </r>
    <r>
      <rPr>
        <sz val="10"/>
        <rFont val="宋体"/>
        <family val="0"/>
        <charset val="134"/>
      </rPr>
      <t xml:space="preserve">日</t>
    </r>
    <r>
      <rPr>
        <sz val="10"/>
        <rFont val="Arial"/>
        <family val="2"/>
      </rPr>
      <t xml:space="preserve">9</t>
    </r>
    <r>
      <rPr>
        <sz val="10"/>
        <rFont val="宋体"/>
        <family val="0"/>
        <charset val="134"/>
      </rPr>
      <t xml:space="preserve">点</t>
    </r>
    <r>
      <rPr>
        <sz val="10"/>
        <rFont val="Arial"/>
        <family val="2"/>
      </rPr>
      <t xml:space="preserve">48</t>
    </r>
    <r>
      <rPr>
        <sz val="10"/>
        <rFont val="宋体"/>
        <family val="0"/>
        <charset val="134"/>
      </rPr>
      <t xml:space="preserve">分与市民进行电话沟通与答复，说明情况。</t>
    </r>
    <r>
      <rPr>
        <sz val="10"/>
        <rFont val="Arial"/>
        <family val="2"/>
      </rPr>
      <t xml:space="preserve">
</t>
    </r>
  </si>
  <si>
    <t xml:space="preserve">2026-03-02 15:19:57</t>
  </si>
  <si>
    <t xml:space="preserve">站务设施维修</t>
  </si>
  <si>
    <r>
      <rPr>
        <sz val="10"/>
        <rFont val="宋体"/>
        <family val="0"/>
        <charset val="134"/>
      </rPr>
      <t xml:space="preserve">热线</t>
    </r>
    <r>
      <rPr>
        <sz val="10"/>
        <rFont val="Arial"/>
        <family val="2"/>
      </rPr>
      <t xml:space="preserve">-260303-041786</t>
    </r>
    <r>
      <rPr>
        <sz val="10"/>
        <rFont val="宋体"/>
        <family val="0"/>
        <charset val="134"/>
      </rPr>
      <t xml:space="preserve">（</t>
    </r>
    <r>
      <rPr>
        <sz val="10"/>
        <rFont val="Arial"/>
        <family val="2"/>
      </rPr>
      <t xml:space="preserve">1</t>
    </r>
    <r>
      <rPr>
        <sz val="10"/>
        <rFont val="宋体"/>
        <family val="0"/>
        <charset val="134"/>
      </rPr>
      <t xml:space="preserve">个附件）</t>
    </r>
  </si>
  <si>
    <t xml:space="preserve">2026-03-03 17:23:07</t>
  </si>
  <si>
    <t xml:space="preserve">2026-03-03 17:38:47</t>
  </si>
  <si>
    <t xml:space="preserve">2026-03-03 18:45:24</t>
  </si>
  <si>
    <t xml:space="preserve">魏先生</t>
  </si>
  <si>
    <r>
      <rPr>
        <sz val="10"/>
        <rFont val="宋体"/>
        <family val="0"/>
        <charset val="134"/>
      </rPr>
      <t xml:space="preserve">手机</t>
    </r>
    <r>
      <rPr>
        <sz val="10"/>
        <rFont val="Arial"/>
        <family val="2"/>
      </rPr>
      <t xml:space="preserve">,13701032728;</t>
    </r>
  </si>
  <si>
    <r>
      <rPr>
        <sz val="10"/>
        <rFont val="宋体"/>
        <family val="0"/>
        <charset val="134"/>
      </rPr>
      <t xml:space="preserve">市民反映，自己到朝阳区国家体育馆对面的</t>
    </r>
    <r>
      <rPr>
        <sz val="10"/>
        <rFont val="Arial"/>
        <family val="2"/>
      </rPr>
      <t xml:space="preserve">86</t>
    </r>
    <r>
      <rPr>
        <sz val="10"/>
        <rFont val="宋体"/>
        <family val="0"/>
        <charset val="134"/>
      </rPr>
      <t xml:space="preserve">路公交车总站内的公厕上厕所，一位戴眼镜的男性工作人员不让自己进入公厕，来电反映公交场的公厕不让进问题。</t>
    </r>
  </si>
  <si>
    <t xml:space="preserve">小营分中心接到投诉，立即与投诉人取得联系，了解情况。经核实，投诉人从场站边上的社会充电停车场进入公交场站内，（因无护栏设施）被站内车队工作人员劝阻，没有上成站内厕所，故不满，来电反应。</t>
  </si>
  <si>
    <t xml:space="preserve">公交物业小营分中心主任对来电人取得联系，告知来电人，公交场站实行“生人必拦、生车必问”、非本系统人员禁止进入公交场站的措施。来电人表述的劝阻人员应该是车队工作人员，会向车队反应语言和行为举止问题。投诉人表示理解、满意。</t>
  </si>
  <si>
    <t xml:space="preserve">继续加强公交场站“生人必拦、生车必问”、非本系统人员禁止进入公交场站的措施。</t>
  </si>
  <si>
    <r>
      <rPr>
        <sz val="10"/>
        <rFont val="宋体"/>
        <family val="0"/>
        <charset val="134"/>
      </rPr>
      <t xml:space="preserve">小营分中心接到投诉，立即与投诉人取得联系，了解情况。经核实，投诉人从场站边上的社会充电停车场进入公交场站内，（因无护栏设施）被站内车队工作人员劝阻，没有上成站内厕所，故不满，来电反应。公交物业小营分中心主任对来电人取得联系，告知来电人，公交场站实行“生人必拦、生车必问”、非本系统人员禁止进入公交场站的措施。来电人表述的劝阻人员应该是车队工作人员，会向车队反应语言和行为举止问题。投诉人表示理解、满意。</t>
    </r>
    <r>
      <rPr>
        <sz val="10"/>
        <rFont val="Arial"/>
        <family val="2"/>
      </rPr>
      <t xml:space="preserve">
</t>
    </r>
    <r>
      <rPr>
        <sz val="10"/>
        <rFont val="宋体"/>
        <family val="0"/>
        <charset val="134"/>
      </rPr>
      <t xml:space="preserve">回复人：陶春辉  </t>
    </r>
    <r>
      <rPr>
        <sz val="10"/>
        <rFont val="Arial"/>
        <family val="2"/>
      </rPr>
      <t xml:space="preserve">2026.3.4
</t>
    </r>
    <r>
      <rPr>
        <sz val="10"/>
        <rFont val="宋体"/>
        <family val="0"/>
        <charset val="134"/>
      </rPr>
      <t xml:space="preserve">审核人：陶春辉  </t>
    </r>
    <r>
      <rPr>
        <sz val="10"/>
        <rFont val="Arial"/>
        <family val="2"/>
      </rPr>
      <t xml:space="preserve">2026.3.4</t>
    </r>
  </si>
  <si>
    <t xml:space="preserve">2026-03-03 15:37:07</t>
  </si>
  <si>
    <r>
      <rPr>
        <sz val="10"/>
        <rFont val="宋体"/>
        <family val="0"/>
        <charset val="134"/>
      </rPr>
      <t xml:space="preserve">热线</t>
    </r>
    <r>
      <rPr>
        <sz val="10"/>
        <rFont val="Arial"/>
        <family val="2"/>
      </rPr>
      <t xml:space="preserve">-260305-024169-1</t>
    </r>
    <r>
      <rPr>
        <sz val="10"/>
        <rFont val="宋体"/>
        <family val="0"/>
        <charset val="134"/>
      </rPr>
      <t xml:space="preserve">（</t>
    </r>
    <r>
      <rPr>
        <sz val="10"/>
        <rFont val="Arial"/>
        <family val="2"/>
      </rPr>
      <t xml:space="preserve">1</t>
    </r>
    <r>
      <rPr>
        <sz val="10"/>
        <rFont val="宋体"/>
        <family val="0"/>
        <charset val="134"/>
      </rPr>
      <t xml:space="preserve">个附件）</t>
    </r>
  </si>
  <si>
    <t xml:space="preserve">2026-03-05 11:45:20</t>
  </si>
  <si>
    <t xml:space="preserve">2026-03-05 12:35:07</t>
  </si>
  <si>
    <t xml:space="preserve">2026-03-06 09:16:58</t>
  </si>
  <si>
    <r>
      <rPr>
        <sz val="10"/>
        <rFont val="宋体"/>
        <family val="0"/>
        <charset val="134"/>
      </rPr>
      <t xml:space="preserve">手机</t>
    </r>
    <r>
      <rPr>
        <sz val="10"/>
        <rFont val="Arial"/>
        <family val="2"/>
      </rPr>
      <t xml:space="preserve">,18518481104;</t>
    </r>
  </si>
  <si>
    <r>
      <rPr>
        <sz val="10"/>
        <rFont val="宋体"/>
        <family val="0"/>
        <charset val="134"/>
      </rPr>
      <t xml:space="preserve">市民反映，</t>
    </r>
    <r>
      <rPr>
        <sz val="10"/>
        <rFont val="Arial"/>
        <family val="2"/>
      </rPr>
      <t xml:space="preserve">3</t>
    </r>
    <r>
      <rPr>
        <sz val="10"/>
        <rFont val="宋体"/>
        <family val="0"/>
        <charset val="134"/>
      </rPr>
      <t xml:space="preserve">月</t>
    </r>
    <r>
      <rPr>
        <sz val="10"/>
        <rFont val="Arial"/>
        <family val="2"/>
      </rPr>
      <t xml:space="preserve">5</t>
    </r>
    <r>
      <rPr>
        <sz val="10"/>
        <rFont val="宋体"/>
        <family val="0"/>
        <charset val="134"/>
      </rPr>
      <t xml:space="preserve">号到来广营大桥底下，自己母亲想上个厕所，看到有公交车站（市民表示没有写名字）想借用厕所，门口没有杆儿，自己直接就进去了，对方就骂骂咧咧不让上，说没看到什么公司，来电反映公交车站不让上厕所的问题。客一基建，鸿运城安保</t>
    </r>
  </si>
  <si>
    <t xml:space="preserve">2026-03-12 23:59:59</t>
  </si>
  <si>
    <t xml:space="preserve">2026-03-06</t>
  </si>
  <si>
    <t xml:space="preserve">2026-03-10 08:59:59</t>
  </si>
  <si>
    <r>
      <rPr>
        <sz val="10"/>
        <rFont val="宋体"/>
        <family val="0"/>
        <charset val="134"/>
      </rPr>
      <t xml:space="preserve">于</t>
    </r>
    <r>
      <rPr>
        <sz val="10"/>
        <rFont val="Arial"/>
        <family val="2"/>
      </rPr>
      <t xml:space="preserve">3</t>
    </r>
    <r>
      <rPr>
        <sz val="10"/>
        <rFont val="宋体"/>
        <family val="0"/>
        <charset val="134"/>
      </rPr>
      <t xml:space="preserve">月</t>
    </r>
    <r>
      <rPr>
        <sz val="10"/>
        <rFont val="Arial"/>
        <family val="2"/>
      </rPr>
      <t xml:space="preserve">6</t>
    </r>
    <r>
      <rPr>
        <sz val="10"/>
        <rFont val="宋体"/>
        <family val="0"/>
        <charset val="134"/>
      </rPr>
      <t xml:space="preserve">日</t>
    </r>
    <r>
      <rPr>
        <sz val="10"/>
        <rFont val="Arial"/>
        <family val="2"/>
      </rPr>
      <t xml:space="preserve">11</t>
    </r>
    <r>
      <rPr>
        <sz val="10"/>
        <rFont val="宋体"/>
        <family val="0"/>
        <charset val="134"/>
      </rPr>
      <t xml:space="preserve">点</t>
    </r>
    <r>
      <rPr>
        <sz val="10"/>
        <rFont val="Arial"/>
        <family val="2"/>
      </rPr>
      <t xml:space="preserve">02</t>
    </r>
    <r>
      <rPr>
        <sz val="10"/>
        <rFont val="宋体"/>
        <family val="0"/>
        <charset val="134"/>
      </rPr>
      <t xml:space="preserve">分与投诉人员联系后，已解释清楚。分中心依据《物业管理中心百日行动》、《迎保全国两会期间安全维稳应急工作》方案工作要求及物业管理中心安全生产工作会会议精神，加强警卫人员常态化叮嘱检查，提高敏感意识，严格执行非本站人员、车辆入场拦截、询问、核验、登记制度，（本场站工作上班人员可直接放行，非本站工作上班人员及车辆进入场站需要进场人与站内人员打电话到门口接入场站或站内人员与警卫人员通过电话进行确认沟通，登记后方可放行）。已与投诉人员解释清楚，来广营桥下场站依据市政府要求，已被腾退，不具备公交场站条件，目前驻站车队将运营车辆停放在此。</t>
    </r>
  </si>
  <si>
    <t xml:space="preserve">分中心依据《物业管理中心百日行动》、《迎保全国两会期间安全维稳应急工作》方案工作要求及物业管理中心安全生产工作会会议精神，加强警卫人员常态化叮嘱检查，提高敏感意识，严格执行非本站人员、车辆入场拦截、询问、核验、登记制度，已与投诉人员解释清楚，来广营桥下场站依据市政府要求，已被腾退，不具备公交场站条件，目前驻站车队将运营车辆停放在此。</t>
  </si>
  <si>
    <t xml:space="preserve">分中心依据《物业管理中心百日行动》、《迎保全国两会期间安全维稳应急工作》方案工作要求及物业管理中心安全生产工作会会议精神，加强警卫人员常态化叮嘱检查，提高敏感意识，严格执行非本站人员、车辆入场拦截、询问、核验、登记制度，并叮嘱场站班长严格执行物业管理中心工作要求，落实各项规章制度，确保场站值守安全。</t>
  </si>
  <si>
    <r>
      <rPr>
        <sz val="10"/>
        <rFont val="宋体"/>
        <family val="0"/>
        <charset val="134"/>
      </rPr>
      <t xml:space="preserve">经分中心核实，于</t>
    </r>
    <r>
      <rPr>
        <sz val="10"/>
        <rFont val="Arial"/>
        <family val="2"/>
      </rPr>
      <t xml:space="preserve">3</t>
    </r>
    <r>
      <rPr>
        <sz val="10"/>
        <rFont val="宋体"/>
        <family val="0"/>
        <charset val="134"/>
      </rPr>
      <t xml:space="preserve">月</t>
    </r>
    <r>
      <rPr>
        <sz val="10"/>
        <rFont val="Arial"/>
        <family val="2"/>
      </rPr>
      <t xml:space="preserve">6</t>
    </r>
    <r>
      <rPr>
        <sz val="10"/>
        <rFont val="宋体"/>
        <family val="0"/>
        <charset val="134"/>
      </rPr>
      <t xml:space="preserve">日</t>
    </r>
    <r>
      <rPr>
        <sz val="10"/>
        <rFont val="Arial"/>
        <family val="2"/>
      </rPr>
      <t xml:space="preserve">11</t>
    </r>
    <r>
      <rPr>
        <sz val="10"/>
        <rFont val="宋体"/>
        <family val="0"/>
        <charset val="134"/>
      </rPr>
      <t xml:space="preserve">点</t>
    </r>
    <r>
      <rPr>
        <sz val="10"/>
        <rFont val="Arial"/>
        <family val="2"/>
      </rPr>
      <t xml:space="preserve">02</t>
    </r>
    <r>
      <rPr>
        <sz val="10"/>
        <rFont val="宋体"/>
        <family val="0"/>
        <charset val="134"/>
      </rPr>
      <t xml:space="preserve">分与投诉人员联系后，已解释清楚。分中心依据《物业管理中心百日行动》、《迎保全国两会期间安全维稳应急工作》方案工作要求及物业管理中心安全生产工作会会议精神，加强警卫人员常态化叮嘱检查，提高敏感意识，严格执行非本站人员、车辆入场拦截、询问、核验、登记制度，（本场站工作上班人员可直接放行，非本站工作上班人员及车辆进入场站需要进场人与站内人员打电话到门口接入场站或站内人员与警卫人员通过电话进行确认沟通，登记后方可放行）。已与投诉人员解释清楚，来广营桥下场站依据市政府要求，已被腾退，不具备公交场站条件，目前驻站车队将运营车辆停放在此。并叮嘱场站班长严格执行物业管理中心工作要求，落实各项规章制度，确保场站值守安全。后经过工作人员沟通，市民对此情况表示理解。</t>
    </r>
  </si>
  <si>
    <t xml:space="preserve">2026-03-05 11:40:58</t>
  </si>
  <si>
    <r>
      <rPr>
        <sz val="10"/>
        <rFont val="宋体"/>
        <family val="0"/>
        <charset val="134"/>
      </rPr>
      <t xml:space="preserve">热线</t>
    </r>
    <r>
      <rPr>
        <sz val="10"/>
        <rFont val="Arial"/>
        <family val="2"/>
      </rPr>
      <t xml:space="preserve">-260306-010565-1</t>
    </r>
    <r>
      <rPr>
        <sz val="10"/>
        <rFont val="宋体"/>
        <family val="0"/>
        <charset val="134"/>
      </rPr>
      <t xml:space="preserve">（</t>
    </r>
    <r>
      <rPr>
        <sz val="10"/>
        <rFont val="Arial"/>
        <family val="2"/>
      </rPr>
      <t xml:space="preserve">3</t>
    </r>
    <r>
      <rPr>
        <sz val="10"/>
        <rFont val="宋体"/>
        <family val="0"/>
        <charset val="134"/>
      </rPr>
      <t xml:space="preserve">个附件）</t>
    </r>
  </si>
  <si>
    <t xml:space="preserve">2026-03-06 10:28:01</t>
  </si>
  <si>
    <t xml:space="preserve">2026-03-06 10:36:52</t>
  </si>
  <si>
    <t xml:space="preserve">2026-03-06 10:41:46</t>
  </si>
  <si>
    <r>
      <rPr>
        <sz val="10"/>
        <rFont val="宋体"/>
        <family val="0"/>
        <charset val="134"/>
      </rPr>
      <t xml:space="preserve">手机</t>
    </r>
    <r>
      <rPr>
        <sz val="10"/>
        <rFont val="Arial"/>
        <family val="2"/>
      </rPr>
      <t xml:space="preserve">,13716368251;</t>
    </r>
  </si>
  <si>
    <r>
      <rPr>
        <sz val="10"/>
        <rFont val="宋体"/>
        <family val="0"/>
        <charset val="134"/>
      </rPr>
      <t xml:space="preserve">市民反映，自己今天</t>
    </r>
    <r>
      <rPr>
        <sz val="10"/>
        <rFont val="Arial"/>
        <family val="2"/>
      </rPr>
      <t xml:space="preserve">3</t>
    </r>
    <r>
      <rPr>
        <sz val="10"/>
        <rFont val="宋体"/>
        <family val="0"/>
        <charset val="134"/>
      </rPr>
      <t xml:space="preserve">月</t>
    </r>
    <r>
      <rPr>
        <sz val="10"/>
        <rFont val="Arial"/>
        <family val="2"/>
      </rPr>
      <t xml:space="preserve">6</t>
    </r>
    <r>
      <rPr>
        <sz val="10"/>
        <rFont val="宋体"/>
        <family val="0"/>
        <charset val="134"/>
      </rPr>
      <t xml:space="preserve">日在海淀区钓鱼台公交站坐公交车，自己刚刚上</t>
    </r>
    <r>
      <rPr>
        <sz val="10"/>
        <rFont val="Arial"/>
        <family val="2"/>
      </rPr>
      <t xml:space="preserve">62</t>
    </r>
    <r>
      <rPr>
        <sz val="10"/>
        <rFont val="宋体"/>
        <family val="0"/>
        <charset val="134"/>
      </rPr>
      <t xml:space="preserve">路公交车的时候，发现车上异味很大，好像很长时间没搞卫生，也不开窗通风，希望管理一下公交车异味问题，让车刷干净了再出来行驶，车牌号不清楚，自己后面就换乘了</t>
    </r>
    <r>
      <rPr>
        <sz val="10"/>
        <rFont val="Arial"/>
        <family val="2"/>
      </rPr>
      <t xml:space="preserve">686</t>
    </r>
    <r>
      <rPr>
        <sz val="10"/>
        <rFont val="宋体"/>
        <family val="0"/>
        <charset val="134"/>
      </rPr>
      <t xml:space="preserve">路公交车，以及自己之前</t>
    </r>
    <r>
      <rPr>
        <sz val="10"/>
        <rFont val="Arial"/>
        <family val="2"/>
      </rPr>
      <t xml:space="preserve">2025</t>
    </r>
    <r>
      <rPr>
        <sz val="10"/>
        <rFont val="宋体"/>
        <family val="0"/>
        <charset val="134"/>
      </rPr>
      <t xml:space="preserve">年</t>
    </r>
    <r>
      <rPr>
        <sz val="10"/>
        <rFont val="Arial"/>
        <family val="2"/>
      </rPr>
      <t xml:space="preserve">9</t>
    </r>
    <r>
      <rPr>
        <sz val="10"/>
        <rFont val="宋体"/>
        <family val="0"/>
        <charset val="134"/>
      </rPr>
      <t xml:space="preserve">月</t>
    </r>
    <r>
      <rPr>
        <sz val="10"/>
        <rFont val="Arial"/>
        <family val="2"/>
      </rPr>
      <t xml:space="preserve">1</t>
    </r>
    <r>
      <rPr>
        <sz val="10"/>
        <rFont val="宋体"/>
        <family val="0"/>
        <charset val="134"/>
      </rPr>
      <t xml:space="preserve">日</t>
    </r>
    <r>
      <rPr>
        <sz val="10"/>
        <rFont val="Arial"/>
        <family val="2"/>
      </rPr>
      <t xml:space="preserve">13:49</t>
    </r>
    <r>
      <rPr>
        <sz val="10"/>
        <rFont val="宋体"/>
        <family val="0"/>
        <charset val="134"/>
      </rPr>
      <t xml:space="preserve">左右乘坐</t>
    </r>
    <r>
      <rPr>
        <sz val="10"/>
        <rFont val="Arial"/>
        <family val="2"/>
      </rPr>
      <t xml:space="preserve">1</t>
    </r>
    <r>
      <rPr>
        <sz val="10"/>
        <rFont val="宋体"/>
        <family val="0"/>
        <charset val="134"/>
      </rPr>
      <t xml:space="preserve">路公交车，在东单站售票员和全车的人都辱骂自己，市民要求车队队长调监控并联系自己，</t>
    </r>
    <r>
      <rPr>
        <sz val="10"/>
        <rFont val="Arial"/>
        <family val="2"/>
      </rPr>
      <t xml:space="preserve">2025</t>
    </r>
    <r>
      <rPr>
        <sz val="10"/>
        <rFont val="宋体"/>
        <family val="0"/>
        <charset val="134"/>
      </rPr>
      <t xml:space="preserve">年</t>
    </r>
    <r>
      <rPr>
        <sz val="10"/>
        <rFont val="Arial"/>
        <family val="2"/>
      </rPr>
      <t xml:space="preserve">10</t>
    </r>
    <r>
      <rPr>
        <sz val="10"/>
        <rFont val="宋体"/>
        <family val="0"/>
        <charset val="134"/>
      </rPr>
      <t xml:space="preserve">月</t>
    </r>
    <r>
      <rPr>
        <sz val="10"/>
        <rFont val="Arial"/>
        <family val="2"/>
      </rPr>
      <t xml:space="preserve">4</t>
    </r>
    <r>
      <rPr>
        <sz val="10"/>
        <rFont val="宋体"/>
        <family val="0"/>
        <charset val="134"/>
      </rPr>
      <t xml:space="preserve">日市民表示当时派出所给解决问题，但第二天自己因此生病，费用没人管，要求公交集团核实处理给自己回复，来电反映</t>
    </r>
    <r>
      <rPr>
        <sz val="10"/>
        <rFont val="Arial"/>
        <family val="2"/>
      </rPr>
      <t xml:space="preserve">62</t>
    </r>
    <r>
      <rPr>
        <sz val="10"/>
        <rFont val="宋体"/>
        <family val="0"/>
        <charset val="134"/>
      </rPr>
      <t xml:space="preserve">路公交车异味及</t>
    </r>
    <r>
      <rPr>
        <sz val="10"/>
        <rFont val="Arial"/>
        <family val="2"/>
      </rPr>
      <t xml:space="preserve">1</t>
    </r>
    <r>
      <rPr>
        <sz val="10"/>
        <rFont val="宋体"/>
        <family val="0"/>
        <charset val="134"/>
      </rPr>
      <t xml:space="preserve">路公交车赔偿问题。物业客三客四</t>
    </r>
  </si>
  <si>
    <t xml:space="preserve">2026-03-13 23:59:59</t>
  </si>
  <si>
    <t xml:space="preserve">2026-03-11 08:59:59</t>
  </si>
  <si>
    <r>
      <rPr>
        <sz val="10"/>
        <rFont val="宋体"/>
        <family val="0"/>
        <charset val="134"/>
      </rPr>
      <t xml:space="preserve">我分中心已于</t>
    </r>
    <r>
      <rPr>
        <sz val="10"/>
        <rFont val="Arial"/>
        <family val="2"/>
      </rPr>
      <t xml:space="preserve">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6</t>
    </r>
    <r>
      <rPr>
        <sz val="10"/>
        <rFont val="宋体"/>
        <family val="0"/>
        <charset val="134"/>
      </rPr>
      <t xml:space="preserve">日上午</t>
    </r>
    <r>
      <rPr>
        <sz val="10"/>
        <rFont val="Arial"/>
        <family val="2"/>
      </rPr>
      <t xml:space="preserve">11</t>
    </r>
    <r>
      <rPr>
        <sz val="10"/>
        <rFont val="宋体"/>
        <family val="0"/>
        <charset val="134"/>
      </rPr>
      <t xml:space="preserve">点</t>
    </r>
    <r>
      <rPr>
        <sz val="10"/>
        <rFont val="Arial"/>
        <family val="2"/>
      </rPr>
      <t xml:space="preserve">57</t>
    </r>
    <r>
      <rPr>
        <sz val="10"/>
        <rFont val="宋体"/>
        <family val="0"/>
        <charset val="134"/>
      </rPr>
      <t xml:space="preserve">分对您进行电话回复，通话过程中您的情绪比较激动，我还没有回复完整，您就挂断了我的来电，为了减少对您的反复打扰，招来不必要的反感，故我冒昧给您发送短信告诉您一下我们对您反映问题的办理结果。办理人：李健；部门：鸿运承物业管理中心城南嘉园分中心；职务；物管副主任。审核人：郑楠；部门：鸿运承物业管理中心物管行政部；职务：物管员。</t>
    </r>
  </si>
  <si>
    <r>
      <rPr>
        <sz val="10"/>
        <rFont val="宋体"/>
        <family val="0"/>
        <charset val="134"/>
      </rPr>
      <t xml:space="preserve">黄女士您好，</t>
    </r>
    <r>
      <rPr>
        <sz val="10"/>
        <rFont val="Arial"/>
        <family val="2"/>
      </rPr>
      <t xml:space="preserve">62</t>
    </r>
    <r>
      <rPr>
        <sz val="10"/>
        <rFont val="宋体"/>
        <family val="0"/>
        <charset val="134"/>
      </rPr>
      <t xml:space="preserve">路公交车我们在马家堡场站进行车厢服务工作，您所述车辆运营中车上异味很大，好像很长时间没搞卫生的问题，我们非常重视您的反馈。重点时期车内的窗户无法进行打开，导致运营途中车内产生了异味问题，我们确实不能对车内的异味进行及时有效的处理，我在这给您赔礼道歉，都是我们的问题，对不起黄女士。我们对于车辆卫生的清洁工作是一直在做的，已经形成了长效的清洁机制。该线路车辆回到我们的服务地点后（马家堡场站），日常工作时段内，我们保洁员在清理车辆卫生的同时，已将车门全部打开，对车内进行了通风换气作业，已整改完毕。运营车辆的消毒工作，目前我们按照每日对运营车辆消毒一次的标准认真执行。</t>
    </r>
  </si>
  <si>
    <r>
      <rPr>
        <sz val="10"/>
        <rFont val="宋体"/>
        <family val="0"/>
        <charset val="134"/>
      </rPr>
      <t xml:space="preserve">我们分中心及场站班组长再次与</t>
    </r>
    <r>
      <rPr>
        <sz val="10"/>
        <rFont val="Arial"/>
        <family val="2"/>
      </rPr>
      <t xml:space="preserve">62</t>
    </r>
    <r>
      <rPr>
        <sz val="10"/>
        <rFont val="宋体"/>
        <family val="0"/>
        <charset val="134"/>
      </rPr>
      <t xml:space="preserve">路的保洁人员进行了沟通，日常工作中我们要把清洁质量做的更加细致，同时加强保洁员清洁技能的培训，熟练掌握清洁方法，密切关注车内空气质量，确保给您带来一个干净、整洁的出行环境。</t>
    </r>
  </si>
  <si>
    <r>
      <rPr>
        <sz val="10"/>
        <rFont val="宋体"/>
        <family val="0"/>
        <charset val="134"/>
      </rPr>
      <t xml:space="preserve">您好，关于您反映问题的办理情况，鸿运承物业管理中心城南嘉园分中心现对您回复如下：黄女士您好，</t>
    </r>
    <r>
      <rPr>
        <sz val="10"/>
        <rFont val="Arial"/>
        <family val="2"/>
      </rPr>
      <t xml:space="preserve">62</t>
    </r>
    <r>
      <rPr>
        <sz val="10"/>
        <rFont val="宋体"/>
        <family val="0"/>
        <charset val="134"/>
      </rPr>
      <t xml:space="preserve">路公交车我们在马家堡场站进行车厢服务工作，您所述车辆运营中车上异味很大，好像很长时间没搞卫生的问题，我们非常重视您的反馈。重点时期车内的窗户无法进行打开，导致运营途中车内产生了异味问题，我们确实不能对车内的异味进行及时有效的处理，我在这给您赔礼道歉，都是我们的问题，对不起黄女士。我们对于车辆卫生的清洁工作是一直在做的，已经形成了长效的清洁机制。该线路车辆回到我们的服务地点后（马家堡场站），日常工作时段内，我们保洁员在清理车辆卫生的同时，已将车门全部打开，对车内进行了通风换气作业，已整改完毕。运营车辆的消毒工作，目前我们按照每日对运营车辆消毒一次的标准认真执行。我们定期会召开车厢服务工作专题会议，开展专项检查，日常工作中我们加大巡检力度，强化制度建设，不断提高管理水平。我分中心已于</t>
    </r>
    <r>
      <rPr>
        <sz val="10"/>
        <rFont val="Arial"/>
        <family val="2"/>
      </rPr>
      <t xml:space="preserve">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6</t>
    </r>
    <r>
      <rPr>
        <sz val="10"/>
        <rFont val="宋体"/>
        <family val="0"/>
        <charset val="134"/>
      </rPr>
      <t xml:space="preserve">日上午</t>
    </r>
    <r>
      <rPr>
        <sz val="10"/>
        <rFont val="Arial"/>
        <family val="2"/>
      </rPr>
      <t xml:space="preserve">11</t>
    </r>
    <r>
      <rPr>
        <sz val="10"/>
        <rFont val="宋体"/>
        <family val="0"/>
        <charset val="134"/>
      </rPr>
      <t xml:space="preserve">点</t>
    </r>
    <r>
      <rPr>
        <sz val="10"/>
        <rFont val="Arial"/>
        <family val="2"/>
      </rPr>
      <t xml:space="preserve">57</t>
    </r>
    <r>
      <rPr>
        <sz val="10"/>
        <rFont val="宋体"/>
        <family val="0"/>
        <charset val="134"/>
      </rPr>
      <t xml:space="preserve">分对您进行电话回复，通话过程中您的情绪比较激动，我还没有回复完整，您就挂断了我的来电，为了减少对您的反复打扰，招来不必要的反感，故我冒昧给您发送短信告诉您一下我们对您反映问题的办理结果。我们分中心及场站班组长再次与</t>
    </r>
    <r>
      <rPr>
        <sz val="10"/>
        <rFont val="Arial"/>
        <family val="2"/>
      </rPr>
      <t xml:space="preserve">62</t>
    </r>
    <r>
      <rPr>
        <sz val="10"/>
        <rFont val="宋体"/>
        <family val="0"/>
        <charset val="134"/>
      </rPr>
      <t xml:space="preserve">路的保洁人员进行了沟通，日常工作中我们要把清洁质量做的更加细致，同时加强保洁员清洁技能的培训，熟练掌握清洁方法，密切关注车内空气质量，确保给您带来一个干净、整洁的出行环境。欢迎您随时对我们的工作进行监督，感谢您提出宝贵意见，给您的出行带来的不便我们和您说声抱歉，谢谢您的支持与谅解。</t>
    </r>
  </si>
  <si>
    <t xml:space="preserve">2026-03-06 09:37:35</t>
  </si>
  <si>
    <r>
      <rPr>
        <sz val="10"/>
        <rFont val="宋体"/>
        <family val="0"/>
        <charset val="134"/>
      </rPr>
      <t xml:space="preserve">热线</t>
    </r>
    <r>
      <rPr>
        <sz val="10"/>
        <rFont val="Arial"/>
        <family val="2"/>
      </rPr>
      <t xml:space="preserve">-260306-057293</t>
    </r>
    <r>
      <rPr>
        <sz val="10"/>
        <rFont val="宋体"/>
        <family val="0"/>
        <charset val="134"/>
      </rPr>
      <t xml:space="preserve">（</t>
    </r>
    <r>
      <rPr>
        <sz val="10"/>
        <rFont val="Arial"/>
        <family val="2"/>
      </rPr>
      <t xml:space="preserve">4</t>
    </r>
    <r>
      <rPr>
        <sz val="10"/>
        <rFont val="宋体"/>
        <family val="0"/>
        <charset val="134"/>
      </rPr>
      <t xml:space="preserve">个附件）</t>
    </r>
  </si>
  <si>
    <t xml:space="preserve">2026-03-06 17:48:47</t>
  </si>
  <si>
    <t xml:space="preserve">2026-03-06 17:51:39</t>
  </si>
  <si>
    <t xml:space="preserve">2026-03-06 18:44:09</t>
  </si>
  <si>
    <r>
      <rPr>
        <sz val="10"/>
        <rFont val="宋体"/>
        <family val="0"/>
        <charset val="134"/>
      </rPr>
      <t xml:space="preserve">市民反映，工作时间</t>
    </r>
    <r>
      <rPr>
        <sz val="10"/>
        <rFont val="Arial"/>
        <family val="2"/>
      </rPr>
      <t xml:space="preserve">24</t>
    </r>
    <r>
      <rPr>
        <sz val="10"/>
        <rFont val="宋体"/>
        <family val="0"/>
        <charset val="134"/>
      </rPr>
      <t xml:space="preserve">年，自己被北京公共交通控股集团有限公司鸿运承物业管理中心开除，开除原因为企业说自己为管理人员违纪，自己对此不认可，自己与企业签订的劳动合同为工人岗位，要求企业拿出管理自己人员的证据，地址：北京市西城区广安门内核桃园</t>
    </r>
    <r>
      <rPr>
        <sz val="10"/>
        <rFont val="Arial"/>
        <family val="2"/>
      </rPr>
      <t xml:space="preserve">1</t>
    </r>
    <r>
      <rPr>
        <sz val="10"/>
        <rFont val="宋体"/>
        <family val="0"/>
        <charset val="134"/>
      </rPr>
      <t xml:space="preserve">号，公司不是管理人员，但是合同上是工人，对方反问自己是否属于工人管理岗位，但是自己认为岗位司公司给了，处理是依据上级单位文件按照姓名处理的，公司内部规定工人管理岗位监察对象，公司态度恶劣，公司已本人作为反面教材侵犯了自己名誉权，要求给准确回复，人力资源部给的处理答复一直不正面回答自己是工人还是管理身份的问题   ，来电反映要求北京公共交通控股集团有限公司鸿运承物业管理中心拿出自己是管理人员的证据的问题。</t>
    </r>
  </si>
  <si>
    <t xml:space="preserve">2026-03-09</t>
  </si>
  <si>
    <r>
      <rPr>
        <sz val="10"/>
        <rFont val="宋体"/>
        <family val="0"/>
        <charset val="134"/>
      </rPr>
      <t xml:space="preserve">经核实，市民杨先生（手机，</t>
    </r>
    <r>
      <rPr>
        <sz val="10"/>
        <rFont val="Arial"/>
        <family val="2"/>
      </rPr>
      <t xml:space="preserve">13811081307</t>
    </r>
    <r>
      <rPr>
        <sz val="10"/>
        <rFont val="宋体"/>
        <family val="0"/>
        <charset val="134"/>
      </rPr>
      <t xml:space="preserve">；）为杨利，原系北京公共交通鸿运承物业管理中心职工，工人管理岗位。因其违反相关规定，依据《北京市监委驻北京市公交集团监察专员办公室</t>
    </r>
    <r>
      <rPr>
        <sz val="10"/>
        <rFont val="Arial"/>
        <family val="2"/>
      </rPr>
      <t xml:space="preserve">&lt;</t>
    </r>
    <r>
      <rPr>
        <sz val="10"/>
        <rFont val="宋体"/>
        <family val="0"/>
        <charset val="134"/>
      </rPr>
      <t xml:space="preserve">关于给予杨利开除处分的决定</t>
    </r>
    <r>
      <rPr>
        <sz val="10"/>
        <rFont val="Arial"/>
        <family val="2"/>
      </rPr>
      <t xml:space="preserve">&gt;</t>
    </r>
    <r>
      <rPr>
        <sz val="10"/>
        <rFont val="宋体"/>
        <family val="0"/>
        <charset val="134"/>
      </rPr>
      <t xml:space="preserve">》（驻公交监</t>
    </r>
    <r>
      <rPr>
        <sz val="10"/>
        <rFont val="Arial"/>
        <family val="2"/>
      </rPr>
      <t xml:space="preserve">&lt;2025&gt;17</t>
    </r>
    <r>
      <rPr>
        <sz val="10"/>
        <rFont val="宋体"/>
        <family val="0"/>
        <charset val="134"/>
      </rPr>
      <t xml:space="preserve">号）</t>
    </r>
    <r>
      <rPr>
        <sz val="10"/>
        <rFont val="Arial"/>
        <family val="2"/>
      </rPr>
      <t xml:space="preserve">,</t>
    </r>
    <r>
      <rPr>
        <sz val="10"/>
        <rFont val="宋体"/>
        <family val="0"/>
        <charset val="134"/>
      </rPr>
      <t xml:space="preserve">并于</t>
    </r>
    <r>
      <rPr>
        <sz val="10"/>
        <rFont val="Arial"/>
        <family val="2"/>
      </rPr>
      <t xml:space="preserve">2025</t>
    </r>
    <r>
      <rPr>
        <sz val="10"/>
        <rFont val="宋体"/>
        <family val="0"/>
        <charset val="134"/>
      </rPr>
      <t xml:space="preserve">年</t>
    </r>
    <r>
      <rPr>
        <sz val="10"/>
        <rFont val="Arial"/>
        <family val="2"/>
      </rPr>
      <t xml:space="preserve">10</t>
    </r>
    <r>
      <rPr>
        <sz val="10"/>
        <rFont val="宋体"/>
        <family val="0"/>
        <charset val="134"/>
      </rPr>
      <t xml:space="preserve">月</t>
    </r>
    <r>
      <rPr>
        <sz val="10"/>
        <rFont val="Arial"/>
        <family val="2"/>
      </rPr>
      <t xml:space="preserve">22</t>
    </r>
    <r>
      <rPr>
        <sz val="10"/>
        <rFont val="宋体"/>
        <family val="0"/>
        <charset val="134"/>
      </rPr>
      <t xml:space="preserve">日与其进行劳动合同关系解除</t>
    </r>
    <r>
      <rPr>
        <sz val="10"/>
        <rFont val="Arial"/>
        <family val="2"/>
      </rPr>
      <t xml:space="preserve">,</t>
    </r>
    <r>
      <rPr>
        <sz val="10"/>
        <rFont val="宋体"/>
        <family val="0"/>
        <charset val="134"/>
      </rPr>
      <t xml:space="preserve">未发现与其解除劳动合同存在违规违法行为。</t>
    </r>
  </si>
  <si>
    <r>
      <rPr>
        <sz val="10"/>
        <rFont val="宋体"/>
        <family val="0"/>
        <charset val="134"/>
      </rPr>
      <t xml:space="preserve">经核实，市民杨先生（手机，</t>
    </r>
    <r>
      <rPr>
        <sz val="10"/>
        <rFont val="Arial"/>
        <family val="2"/>
      </rPr>
      <t xml:space="preserve">13811081307</t>
    </r>
    <r>
      <rPr>
        <sz val="10"/>
        <rFont val="宋体"/>
        <family val="0"/>
        <charset val="134"/>
      </rPr>
      <t xml:space="preserve">；）为杨利，原系北京公共交通鸿运承物业管理中心职工，工人管理岗位。因其违反相关规定，依据《北京市监委驻北京市公交集团监察专员办公室</t>
    </r>
    <r>
      <rPr>
        <sz val="10"/>
        <rFont val="Arial"/>
        <family val="2"/>
      </rPr>
      <t xml:space="preserve">&lt;</t>
    </r>
    <r>
      <rPr>
        <sz val="10"/>
        <rFont val="宋体"/>
        <family val="0"/>
        <charset val="134"/>
      </rPr>
      <t xml:space="preserve">关于给予杨利开除处分的决定</t>
    </r>
    <r>
      <rPr>
        <sz val="10"/>
        <rFont val="Arial"/>
        <family val="2"/>
      </rPr>
      <t xml:space="preserve">&gt;</t>
    </r>
    <r>
      <rPr>
        <sz val="10"/>
        <rFont val="宋体"/>
        <family val="0"/>
        <charset val="134"/>
      </rPr>
      <t xml:space="preserve">》（驻公交监</t>
    </r>
    <r>
      <rPr>
        <sz val="10"/>
        <rFont val="Arial"/>
        <family val="2"/>
      </rPr>
      <t xml:space="preserve">&lt;2025&gt;17</t>
    </r>
    <r>
      <rPr>
        <sz val="10"/>
        <rFont val="宋体"/>
        <family val="0"/>
        <charset val="134"/>
      </rPr>
      <t xml:space="preserve">号）</t>
    </r>
    <r>
      <rPr>
        <sz val="10"/>
        <rFont val="Arial"/>
        <family val="2"/>
      </rPr>
      <t xml:space="preserve">,</t>
    </r>
    <r>
      <rPr>
        <sz val="10"/>
        <rFont val="宋体"/>
        <family val="0"/>
        <charset val="134"/>
      </rPr>
      <t xml:space="preserve">并于</t>
    </r>
    <r>
      <rPr>
        <sz val="10"/>
        <rFont val="Arial"/>
        <family val="2"/>
      </rPr>
      <t xml:space="preserve">2025</t>
    </r>
    <r>
      <rPr>
        <sz val="10"/>
        <rFont val="宋体"/>
        <family val="0"/>
        <charset val="134"/>
      </rPr>
      <t xml:space="preserve">年</t>
    </r>
    <r>
      <rPr>
        <sz val="10"/>
        <rFont val="Arial"/>
        <family val="2"/>
      </rPr>
      <t xml:space="preserve">10</t>
    </r>
    <r>
      <rPr>
        <sz val="10"/>
        <rFont val="宋体"/>
        <family val="0"/>
        <charset val="134"/>
      </rPr>
      <t xml:space="preserve">月</t>
    </r>
    <r>
      <rPr>
        <sz val="10"/>
        <rFont val="Arial"/>
        <family val="2"/>
      </rPr>
      <t xml:space="preserve">22</t>
    </r>
    <r>
      <rPr>
        <sz val="10"/>
        <rFont val="宋体"/>
        <family val="0"/>
        <charset val="134"/>
      </rPr>
      <t xml:space="preserve">日与其进行劳动合同关系解除</t>
    </r>
    <r>
      <rPr>
        <sz val="10"/>
        <rFont val="Arial"/>
        <family val="2"/>
      </rPr>
      <t xml:space="preserve">,</t>
    </r>
    <r>
      <rPr>
        <sz val="10"/>
        <rFont val="宋体"/>
        <family val="0"/>
        <charset val="134"/>
      </rPr>
      <t xml:space="preserve">未发现与其解除劳动合同存在违规违法行为。我单位</t>
    </r>
    <r>
      <rPr>
        <sz val="10"/>
        <rFont val="Arial"/>
        <family val="2"/>
      </rPr>
      <t xml:space="preserve">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9</t>
    </r>
    <r>
      <rPr>
        <sz val="10"/>
        <rFont val="宋体"/>
        <family val="0"/>
        <charset val="134"/>
      </rPr>
      <t xml:space="preserve">日、</t>
    </r>
    <r>
      <rPr>
        <sz val="10"/>
        <rFont val="Arial"/>
        <family val="2"/>
      </rPr>
      <t xml:space="preserve">3</t>
    </r>
    <r>
      <rPr>
        <sz val="10"/>
        <rFont val="宋体"/>
        <family val="0"/>
        <charset val="134"/>
      </rPr>
      <t xml:space="preserve">月</t>
    </r>
    <r>
      <rPr>
        <sz val="10"/>
        <rFont val="Arial"/>
        <family val="2"/>
      </rPr>
      <t xml:space="preserve">10</t>
    </r>
    <r>
      <rPr>
        <sz val="10"/>
        <rFont val="宋体"/>
        <family val="0"/>
        <charset val="134"/>
      </rPr>
      <t xml:space="preserve">日两天三时段与市民进行电话联系，告知来电人诉求已经由北京市西城区劳动人事争议仲裁委员会（京西劳人仲字【</t>
    </r>
    <r>
      <rPr>
        <sz val="10"/>
        <rFont val="Arial"/>
        <family val="2"/>
      </rPr>
      <t xml:space="preserve">2026</t>
    </r>
    <r>
      <rPr>
        <sz val="10"/>
        <rFont val="宋体"/>
        <family val="0"/>
        <charset val="134"/>
      </rPr>
      <t xml:space="preserve">】第</t>
    </r>
    <r>
      <rPr>
        <sz val="10"/>
        <rFont val="Arial"/>
        <family val="2"/>
      </rPr>
      <t xml:space="preserve">516</t>
    </r>
    <r>
      <rPr>
        <sz val="10"/>
        <rFont val="宋体"/>
        <family val="0"/>
        <charset val="134"/>
      </rPr>
      <t xml:space="preserve">号），于</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12</t>
    </r>
    <r>
      <rPr>
        <sz val="10"/>
        <rFont val="宋体"/>
        <family val="0"/>
        <charset val="134"/>
      </rPr>
      <t xml:space="preserve">日开庭受理，因涉及案件审理，故无法向诉求人提供，具体结果以审理为准。市民没有接通电话，随后我们以短信形式告知市民相关回复内容。</t>
    </r>
  </si>
  <si>
    <r>
      <rPr>
        <sz val="10"/>
        <rFont val="宋体"/>
        <family val="0"/>
        <charset val="134"/>
      </rPr>
      <t xml:space="preserve">我单位</t>
    </r>
    <r>
      <rPr>
        <sz val="10"/>
        <rFont val="Arial"/>
        <family val="2"/>
      </rPr>
      <t xml:space="preserve">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9</t>
    </r>
    <r>
      <rPr>
        <sz val="10"/>
        <rFont val="宋体"/>
        <family val="0"/>
        <charset val="134"/>
      </rPr>
      <t xml:space="preserve">日、</t>
    </r>
    <r>
      <rPr>
        <sz val="10"/>
        <rFont val="Arial"/>
        <family val="2"/>
      </rPr>
      <t xml:space="preserve">3</t>
    </r>
    <r>
      <rPr>
        <sz val="10"/>
        <rFont val="宋体"/>
        <family val="0"/>
        <charset val="134"/>
      </rPr>
      <t xml:space="preserve">月</t>
    </r>
    <r>
      <rPr>
        <sz val="10"/>
        <rFont val="Arial"/>
        <family val="2"/>
      </rPr>
      <t xml:space="preserve">10</t>
    </r>
    <r>
      <rPr>
        <sz val="10"/>
        <rFont val="宋体"/>
        <family val="0"/>
        <charset val="134"/>
      </rPr>
      <t xml:space="preserve">日两天三时段与市民进行电话联系，告知来电人诉求已经由北京市西城区劳动人事争议仲裁委员会（京西劳人仲字【</t>
    </r>
    <r>
      <rPr>
        <sz val="10"/>
        <rFont val="Arial"/>
        <family val="2"/>
      </rPr>
      <t xml:space="preserve">2026</t>
    </r>
    <r>
      <rPr>
        <sz val="10"/>
        <rFont val="宋体"/>
        <family val="0"/>
        <charset val="134"/>
      </rPr>
      <t xml:space="preserve">】第</t>
    </r>
    <r>
      <rPr>
        <sz val="10"/>
        <rFont val="Arial"/>
        <family val="2"/>
      </rPr>
      <t xml:space="preserve">516</t>
    </r>
    <r>
      <rPr>
        <sz val="10"/>
        <rFont val="宋体"/>
        <family val="0"/>
        <charset val="134"/>
      </rPr>
      <t xml:space="preserve">号），于</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12</t>
    </r>
    <r>
      <rPr>
        <sz val="10"/>
        <rFont val="宋体"/>
        <family val="0"/>
        <charset val="134"/>
      </rPr>
      <t xml:space="preserve">日开庭受理，因涉及案件审理，故无法向诉求人提供，具体结果以审理为准。市民没有接通电话，随后我们以短信形式告知市民相关回复内容。</t>
    </r>
  </si>
  <si>
    <t xml:space="preserve">2026-03-06 17:42:30</t>
  </si>
  <si>
    <r>
      <rPr>
        <sz val="11"/>
        <color rgb="FF000000"/>
        <rFont val="宋体"/>
        <family val="0"/>
        <charset val="134"/>
      </rPr>
      <t xml:space="preserve">同人同诉：热线</t>
    </r>
    <r>
      <rPr>
        <sz val="11"/>
        <color rgb="FF000000"/>
        <rFont val="宋体"/>
        <family val="0"/>
      </rPr>
      <t xml:space="preserve">-260109-043939</t>
    </r>
    <r>
      <rPr>
        <sz val="11"/>
        <color rgb="FF000000"/>
        <rFont val="宋体"/>
        <family val="0"/>
        <charset val="134"/>
      </rPr>
      <t xml:space="preserve">、热线</t>
    </r>
    <r>
      <rPr>
        <sz val="11"/>
        <color rgb="FF000000"/>
        <rFont val="宋体"/>
        <family val="0"/>
      </rPr>
      <t xml:space="preserve">-260113-007090</t>
    </r>
    <r>
      <rPr>
        <sz val="11"/>
        <color rgb="FF000000"/>
        <rFont val="宋体"/>
        <family val="0"/>
        <charset val="134"/>
      </rPr>
      <t xml:space="preserve">、热线</t>
    </r>
    <r>
      <rPr>
        <sz val="11"/>
        <color rgb="FF000000"/>
        <rFont val="宋体"/>
        <family val="0"/>
      </rPr>
      <t xml:space="preserve">-260113-028565</t>
    </r>
    <r>
      <rPr>
        <sz val="11"/>
        <color rgb="FF000000"/>
        <rFont val="宋体"/>
        <family val="0"/>
        <charset val="134"/>
      </rPr>
      <t xml:space="preserve">、网络</t>
    </r>
    <r>
      <rPr>
        <sz val="11"/>
        <color rgb="FF000000"/>
        <rFont val="宋体"/>
        <family val="0"/>
      </rPr>
      <t xml:space="preserve">-260124-001044</t>
    </r>
    <r>
      <rPr>
        <sz val="11"/>
        <color rgb="FF000000"/>
        <rFont val="宋体"/>
        <family val="0"/>
        <charset val="134"/>
      </rPr>
      <t xml:space="preserve">、网络</t>
    </r>
    <r>
      <rPr>
        <sz val="11"/>
        <color rgb="FF000000"/>
        <rFont val="宋体"/>
        <family val="0"/>
      </rPr>
      <t xml:space="preserve">-260126-045683</t>
    </r>
    <r>
      <rPr>
        <sz val="11"/>
        <color rgb="FF000000"/>
        <rFont val="宋体"/>
        <family val="0"/>
        <charset val="134"/>
      </rPr>
      <t xml:space="preserve">、热线</t>
    </r>
    <r>
      <rPr>
        <sz val="11"/>
        <color rgb="FF000000"/>
        <rFont val="宋体"/>
        <family val="0"/>
      </rPr>
      <t xml:space="preserve">-260306-057293</t>
    </r>
  </si>
  <si>
    <r>
      <rPr>
        <sz val="10"/>
        <rFont val="宋体"/>
        <family val="0"/>
        <charset val="134"/>
      </rPr>
      <t xml:space="preserve">热线</t>
    </r>
    <r>
      <rPr>
        <sz val="10"/>
        <rFont val="Arial"/>
        <family val="2"/>
      </rPr>
      <t xml:space="preserve">-260306-070685</t>
    </r>
    <r>
      <rPr>
        <sz val="10"/>
        <rFont val="宋体"/>
        <family val="0"/>
        <charset val="134"/>
      </rPr>
      <t xml:space="preserve">（</t>
    </r>
    <r>
      <rPr>
        <sz val="10"/>
        <rFont val="Arial"/>
        <family val="2"/>
      </rPr>
      <t xml:space="preserve">2</t>
    </r>
    <r>
      <rPr>
        <sz val="10"/>
        <rFont val="宋体"/>
        <family val="0"/>
        <charset val="134"/>
      </rPr>
      <t xml:space="preserve">个附件）</t>
    </r>
  </si>
  <si>
    <t xml:space="preserve">2026-03-06 23:23:27</t>
  </si>
  <si>
    <t xml:space="preserve">2026-03-06 23:33:57</t>
  </si>
  <si>
    <t xml:space="preserve">2026-03-07 08:49:51</t>
  </si>
  <si>
    <r>
      <rPr>
        <sz val="10"/>
        <rFont val="宋体"/>
        <family val="0"/>
        <charset val="134"/>
      </rPr>
      <t xml:space="preserve">手机</t>
    </r>
    <r>
      <rPr>
        <sz val="10"/>
        <rFont val="Arial"/>
        <family val="2"/>
      </rPr>
      <t xml:space="preserve">,16601661563;</t>
    </r>
  </si>
  <si>
    <r>
      <rPr>
        <sz val="10"/>
        <rFont val="宋体"/>
        <family val="0"/>
        <charset val="134"/>
      </rPr>
      <t xml:space="preserve">市民反映，北京西站北广场，希望公交公司增加明显的线路站点指示牌，市民称自己在北京西站找公交车的站牌找了</t>
    </r>
    <r>
      <rPr>
        <sz val="10"/>
        <rFont val="Arial"/>
        <family val="2"/>
      </rPr>
      <t xml:space="preserve">20</t>
    </r>
    <r>
      <rPr>
        <sz val="10"/>
        <rFont val="宋体"/>
        <family val="0"/>
        <charset val="134"/>
      </rPr>
      <t xml:space="preserve">分钟，始终没有找到，来电反映希望公交公司增加明显的线路站点指示牌问题希望公交公司增加明显的线路站点指示牌问题</t>
    </r>
  </si>
  <si>
    <t xml:space="preserve">2026-03-07</t>
  </si>
  <si>
    <r>
      <rPr>
        <sz val="10"/>
        <rFont val="宋体"/>
        <family val="0"/>
        <charset val="134"/>
      </rPr>
      <t xml:space="preserve">市民反映的是北京西客站北广场公交场站站务设施（标识）设置问题。西客站北广场公交场站是公交首末站。经和市民电话沟通确定，市民反映的是在西客站北广场公交场站内没有找到</t>
    </r>
    <r>
      <rPr>
        <sz val="10"/>
        <rFont val="Arial"/>
        <family val="2"/>
      </rPr>
      <t xml:space="preserve">387</t>
    </r>
    <r>
      <rPr>
        <sz val="10"/>
        <rFont val="宋体"/>
        <family val="0"/>
        <charset val="134"/>
      </rPr>
      <t xml:space="preserve">路相关指示牌。西客站北广场公交场站内的各类导向标识，只针对从西客站北广场始发线路。</t>
    </r>
    <r>
      <rPr>
        <sz val="10"/>
        <rFont val="Arial"/>
        <family val="2"/>
      </rPr>
      <t xml:space="preserve">2024</t>
    </r>
    <r>
      <rPr>
        <sz val="10"/>
        <rFont val="宋体"/>
        <family val="0"/>
        <charset val="134"/>
      </rPr>
      <t xml:space="preserve">年四季度上旬，北京西客站北广场公交场站车道应北京市政府要求，开展腾退和导改工作，</t>
    </r>
    <r>
      <rPr>
        <sz val="10"/>
        <rFont val="Arial"/>
        <family val="2"/>
      </rPr>
      <t xml:space="preserve">387</t>
    </r>
    <r>
      <rPr>
        <sz val="10"/>
        <rFont val="宋体"/>
        <family val="0"/>
        <charset val="134"/>
      </rPr>
      <t xml:space="preserve">路公交车始发站从北京西客站北广场公交场站内撤出，北京西客站北广场公交场站内线路指示标识也进行及时更新。</t>
    </r>
  </si>
  <si>
    <r>
      <rPr>
        <sz val="10"/>
        <rFont val="Arial"/>
        <family val="2"/>
      </rPr>
      <t xml:space="preserve">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7</t>
    </r>
    <r>
      <rPr>
        <sz val="10"/>
        <rFont val="宋体"/>
        <family val="0"/>
        <charset val="134"/>
      </rPr>
      <t xml:space="preserve">日</t>
    </r>
    <r>
      <rPr>
        <sz val="10"/>
        <rFont val="Arial"/>
        <family val="2"/>
      </rPr>
      <t xml:space="preserve">9</t>
    </r>
    <r>
      <rPr>
        <sz val="10"/>
        <rFont val="宋体"/>
        <family val="0"/>
        <charset val="134"/>
      </rPr>
      <t xml:space="preserve">点</t>
    </r>
    <r>
      <rPr>
        <sz val="10"/>
        <rFont val="Arial"/>
        <family val="2"/>
      </rPr>
      <t xml:space="preserve">44</t>
    </r>
    <r>
      <rPr>
        <sz val="10"/>
        <rFont val="宋体"/>
        <family val="0"/>
        <charset val="134"/>
      </rPr>
      <t xml:space="preserve">分，我们和市民进行电话答复，向投诉人做好相关解释工作。说明西客站北广场公交场站各类导向标识，只针对从西客站北广场始发线路。</t>
    </r>
    <r>
      <rPr>
        <sz val="10"/>
        <rFont val="Arial"/>
        <family val="2"/>
      </rPr>
      <t xml:space="preserve">387</t>
    </r>
    <r>
      <rPr>
        <sz val="10"/>
        <rFont val="宋体"/>
        <family val="0"/>
        <charset val="134"/>
      </rPr>
      <t xml:space="preserve">路公交车始发站不在北京西客站北广场场站内，属于途经西客站北广场线路，市民表示理解。办理人：穆鑫 鸿运承物业管理中心西客站分中心 物管设备主任。审核人：华菲 物管中心工程设备部 一般管理。</t>
    </r>
  </si>
  <si>
    <r>
      <rPr>
        <sz val="10"/>
        <rFont val="Arial"/>
        <family val="2"/>
      </rPr>
      <t xml:space="preserve">387</t>
    </r>
    <r>
      <rPr>
        <sz val="10"/>
        <rFont val="宋体"/>
        <family val="0"/>
        <charset val="134"/>
      </rPr>
      <t xml:space="preserve">路公交车（始发站：六圈路西口—终点站：慧忠路东口）是途经北京西站公交线路，上车地点不在西客站北广场公交场站内，上车地点位于莲花池东路辅路边，上车站台设有站牌，所以市民在西客站北广场公交场站内找不到</t>
    </r>
    <r>
      <rPr>
        <sz val="10"/>
        <rFont val="Arial"/>
        <family val="2"/>
      </rPr>
      <t xml:space="preserve">387</t>
    </r>
    <r>
      <rPr>
        <sz val="10"/>
        <rFont val="宋体"/>
        <family val="0"/>
        <charset val="134"/>
      </rPr>
      <t xml:space="preserve">路相关指引标识是正常的。</t>
    </r>
  </si>
  <si>
    <r>
      <rPr>
        <sz val="10"/>
        <rFont val="宋体"/>
        <family val="0"/>
        <charset val="134"/>
      </rPr>
      <t xml:space="preserve">市民反映的是北京西客站北广场公交场站站务设施（标识）设置问题。西客站北广场公交场站是公交首末站。经和市民电话沟通确定，市民反映的是在西客站北广场公交场站内没有找到</t>
    </r>
    <r>
      <rPr>
        <sz val="10"/>
        <rFont val="Arial"/>
        <family val="2"/>
      </rPr>
      <t xml:space="preserve">387</t>
    </r>
    <r>
      <rPr>
        <sz val="10"/>
        <rFont val="宋体"/>
        <family val="0"/>
        <charset val="134"/>
      </rPr>
      <t xml:space="preserve">路相关指示牌。西客站北广场公交场站内的各类导向标识，只针对从西客站北广场始发线路。</t>
    </r>
    <r>
      <rPr>
        <sz val="10"/>
        <rFont val="Arial"/>
        <family val="2"/>
      </rPr>
      <t xml:space="preserve">2024</t>
    </r>
    <r>
      <rPr>
        <sz val="10"/>
        <rFont val="宋体"/>
        <family val="0"/>
        <charset val="134"/>
      </rPr>
      <t xml:space="preserve">年四季度上旬，北京西客站北广场公交场站车道应北京市政府要求，开展腾退和导改工作，</t>
    </r>
    <r>
      <rPr>
        <sz val="10"/>
        <rFont val="Arial"/>
        <family val="2"/>
      </rPr>
      <t xml:space="preserve">387</t>
    </r>
    <r>
      <rPr>
        <sz val="10"/>
        <rFont val="宋体"/>
        <family val="0"/>
        <charset val="134"/>
      </rPr>
      <t xml:space="preserve">路公交车始发站从北京西客站北广场公交场站内撤出，北京西客站北广场公交场站内线路指示标识也进行及时更新。</t>
    </r>
    <r>
      <rPr>
        <sz val="10"/>
        <rFont val="Arial"/>
        <family val="2"/>
      </rPr>
      <t xml:space="preserve">387</t>
    </r>
    <r>
      <rPr>
        <sz val="10"/>
        <rFont val="宋体"/>
        <family val="0"/>
        <charset val="134"/>
      </rPr>
      <t xml:space="preserve">路公交车（始发站：六圈路西口—终点站：慧忠路东口）是途经北京西站公交线路，上车地点不在西客站北广场公交场站内，上车地点位于莲花池东路辅路边，上车站台设有站牌，所以市民在西客站北广场公交场站内找不到</t>
    </r>
    <r>
      <rPr>
        <sz val="10"/>
        <rFont val="Arial"/>
        <family val="2"/>
      </rPr>
      <t xml:space="preserve">387</t>
    </r>
    <r>
      <rPr>
        <sz val="10"/>
        <rFont val="宋体"/>
        <family val="0"/>
        <charset val="134"/>
      </rPr>
      <t xml:space="preserve">路相关指引标识是正常的。</t>
    </r>
    <r>
      <rPr>
        <sz val="10"/>
        <rFont val="Arial"/>
        <family val="2"/>
      </rPr>
      <t xml:space="preserve">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7</t>
    </r>
    <r>
      <rPr>
        <sz val="10"/>
        <rFont val="宋体"/>
        <family val="0"/>
        <charset val="134"/>
      </rPr>
      <t xml:space="preserve">日</t>
    </r>
    <r>
      <rPr>
        <sz val="10"/>
        <rFont val="Arial"/>
        <family val="2"/>
      </rPr>
      <t xml:space="preserve">9</t>
    </r>
    <r>
      <rPr>
        <sz val="10"/>
        <rFont val="宋体"/>
        <family val="0"/>
        <charset val="134"/>
      </rPr>
      <t xml:space="preserve">点</t>
    </r>
    <r>
      <rPr>
        <sz val="10"/>
        <rFont val="Arial"/>
        <family val="2"/>
      </rPr>
      <t xml:space="preserve">44</t>
    </r>
    <r>
      <rPr>
        <sz val="10"/>
        <rFont val="宋体"/>
        <family val="0"/>
        <charset val="134"/>
      </rPr>
      <t xml:space="preserve">分，我们和市民进行电话答复，向投诉人做好相关解释工作。说明西客站北广场公交场站各类导向标识，只针对从西客站北广场始发线路。</t>
    </r>
    <r>
      <rPr>
        <sz val="10"/>
        <rFont val="Arial"/>
        <family val="2"/>
      </rPr>
      <t xml:space="preserve">387</t>
    </r>
    <r>
      <rPr>
        <sz val="10"/>
        <rFont val="宋体"/>
        <family val="0"/>
        <charset val="134"/>
      </rPr>
      <t xml:space="preserve">路公交车始发站不在北京西客站北广场场站内，属于途经西客站北广场线路，市民表示理解。</t>
    </r>
  </si>
  <si>
    <t xml:space="preserve">2026-03-06 23:19:10</t>
  </si>
  <si>
    <r>
      <rPr>
        <sz val="10"/>
        <rFont val="宋体"/>
        <family val="0"/>
        <charset val="134"/>
      </rPr>
      <t xml:space="preserve">网络</t>
    </r>
    <r>
      <rPr>
        <sz val="10"/>
        <rFont val="Arial"/>
        <family val="2"/>
      </rPr>
      <t xml:space="preserve">-260307-004774-1</t>
    </r>
  </si>
  <si>
    <t xml:space="preserve">2026-03-07 08:48:55</t>
  </si>
  <si>
    <t xml:space="preserve">2026-03-07 08:51:59</t>
  </si>
  <si>
    <t xml:space="preserve">2026-03-07 09:06:41</t>
  </si>
  <si>
    <r>
      <rPr>
        <sz val="10"/>
        <rFont val="宋体"/>
        <family val="0"/>
        <charset val="134"/>
      </rPr>
      <t xml:space="preserve">工单来源：微信服务号，此工单内容为网民留言时填写的标题及原文。 </t>
    </r>
    <r>
      <rPr>
        <sz val="10"/>
        <rFont val="Arial"/>
        <family val="2"/>
      </rPr>
      <t xml:space="preserve">============================= </t>
    </r>
    <r>
      <rPr>
        <sz val="10"/>
        <rFont val="宋体"/>
        <family val="0"/>
        <charset val="134"/>
      </rPr>
      <t xml:space="preserve">留言标题：</t>
    </r>
    <r>
      <rPr>
        <sz val="10"/>
        <rFont val="Arial"/>
        <family val="2"/>
      </rPr>
      <t xml:space="preserve">980</t>
    </r>
    <r>
      <rPr>
        <sz val="10"/>
        <rFont val="宋体"/>
        <family val="0"/>
        <charset val="134"/>
      </rPr>
      <t xml:space="preserve">快公交车车内异味大留言原文：</t>
    </r>
    <r>
      <rPr>
        <sz val="10"/>
        <rFont val="Arial"/>
        <family val="2"/>
      </rPr>
      <t xml:space="preserve">980</t>
    </r>
    <r>
      <rPr>
        <sz val="10"/>
        <rFont val="宋体"/>
        <family val="0"/>
        <charset val="134"/>
      </rPr>
      <t xml:space="preserve">快公交车车内异味大，烟味、汗味、脚臭味、味很重差，车内卫生应每天打扫每天消毒通风市民填写的详细地址为：区：密云区街道：不详详细地址：公交</t>
    </r>
    <r>
      <rPr>
        <sz val="10"/>
        <rFont val="Arial"/>
        <family val="2"/>
      </rPr>
      <t xml:space="preserve">980</t>
    </r>
    <r>
      <rPr>
        <sz val="10"/>
        <rFont val="宋体"/>
        <family val="0"/>
        <charset val="134"/>
      </rPr>
      <t xml:space="preserve">快鸿运城安服</t>
    </r>
  </si>
  <si>
    <t xml:space="preserve">2026-03-14 23:59:59</t>
  </si>
  <si>
    <t xml:space="preserve">2026-03-12 08:59:59</t>
  </si>
  <si>
    <r>
      <rPr>
        <sz val="10"/>
        <rFont val="宋体"/>
        <family val="0"/>
        <charset val="134"/>
      </rPr>
      <t xml:space="preserve">您好，关于您反馈</t>
    </r>
    <r>
      <rPr>
        <sz val="10"/>
        <rFont val="Arial"/>
        <family val="2"/>
      </rPr>
      <t xml:space="preserve">980</t>
    </r>
    <r>
      <rPr>
        <sz val="10"/>
        <rFont val="宋体"/>
        <family val="0"/>
        <charset val="134"/>
      </rPr>
      <t xml:space="preserve">快路公交车建议的办理情况，鸿运承物业管理中心东直门分中心现对您回复如下：</t>
    </r>
  </si>
  <si>
    <t xml:space="preserve">因您的联系方式保密，我们未能对您进行电话回复。办理人：敖文哲；部门：鸿运承物业管理中心东直门分中心；职务；物管副主任。审核人：郑楠；部门：鸿运承物业管理中心物管行政部；职务：物管员。</t>
  </si>
  <si>
    <r>
      <rPr>
        <sz val="10"/>
        <rFont val="宋体"/>
        <family val="0"/>
        <charset val="134"/>
      </rPr>
      <t xml:space="preserve">女士您好，</t>
    </r>
    <r>
      <rPr>
        <sz val="10"/>
        <rFont val="Arial"/>
        <family val="2"/>
      </rPr>
      <t xml:space="preserve">980</t>
    </r>
    <r>
      <rPr>
        <sz val="10"/>
        <rFont val="宋体"/>
        <family val="0"/>
        <charset val="134"/>
      </rPr>
      <t xml:space="preserve">快路公交车我们在密云场站进行洗车服务工作，您所述车辆运营中车内异味大，烟味、汗味、脚臭味、味很重差，车内卫生应每天打扫每天消毒通风的问题我们非常重视您的反馈，由于我们的工作没有做好，</t>
    </r>
    <r>
      <rPr>
        <sz val="10"/>
        <rFont val="Arial"/>
        <family val="2"/>
      </rPr>
      <t xml:space="preserve">980</t>
    </r>
    <r>
      <rPr>
        <sz val="10"/>
        <rFont val="宋体"/>
        <family val="0"/>
        <charset val="134"/>
      </rPr>
      <t xml:space="preserve">快路给您带来不好的乘车体验，实在是抱歉，女士。运营途中车内产生的异味问题，我们确实处理的不是很及时，非常的抱歉。我们对于运营车辆车内卫生的清洁工作是一直在做的，该线路车辆回到密云场站后，在日常工作时段内，我们保洁员在清理车辆卫生的同时，已将车门、车窗全部打开，对车内进行了通风换气作业，您反馈的问题我们已整改完毕。运营车辆的消毒工作，目前我们按照每日对运营车辆消毒一次的标准认真执行。</t>
    </r>
  </si>
  <si>
    <r>
      <rPr>
        <sz val="10"/>
        <rFont val="宋体"/>
        <family val="0"/>
        <charset val="134"/>
      </rPr>
      <t xml:space="preserve">我们分中心及场站班组长再次与</t>
    </r>
    <r>
      <rPr>
        <sz val="10"/>
        <rFont val="Arial"/>
        <family val="2"/>
      </rPr>
      <t xml:space="preserve">980</t>
    </r>
    <r>
      <rPr>
        <sz val="10"/>
        <rFont val="宋体"/>
        <family val="0"/>
        <charset val="134"/>
      </rPr>
      <t xml:space="preserve">快路的保洁人员进行了沟通，日常工作中我们要把清洁质量做的更加细致，并密切关注车内的空气质量，确保给您带来一个干净、整洁、空气清新的出行环境。</t>
    </r>
  </si>
  <si>
    <r>
      <rPr>
        <sz val="10"/>
        <rFont val="宋体"/>
        <family val="0"/>
        <charset val="134"/>
      </rPr>
      <t xml:space="preserve">您好，关于您反馈</t>
    </r>
    <r>
      <rPr>
        <sz val="10"/>
        <rFont val="Arial"/>
        <family val="2"/>
      </rPr>
      <t xml:space="preserve">980</t>
    </r>
    <r>
      <rPr>
        <sz val="10"/>
        <rFont val="宋体"/>
        <family val="0"/>
        <charset val="134"/>
      </rPr>
      <t xml:space="preserve">快路公交车建议的办理情况，鸿运承物业管理中心东直门分中心现对您回复如下：女士您好，</t>
    </r>
    <r>
      <rPr>
        <sz val="10"/>
        <rFont val="Arial"/>
        <family val="2"/>
      </rPr>
      <t xml:space="preserve">980</t>
    </r>
    <r>
      <rPr>
        <sz val="10"/>
        <rFont val="宋体"/>
        <family val="0"/>
        <charset val="134"/>
      </rPr>
      <t xml:space="preserve">快路公交车我们在密云场站进行洗车服务工作，您所述车辆运营中车内异味大，烟味、汗味、脚臭味、味很重差，车内卫生应每天打扫每天消毒通风的问题我们非常重视您的反馈，由于我们的工作没有做好，</t>
    </r>
    <r>
      <rPr>
        <sz val="10"/>
        <rFont val="Arial"/>
        <family val="2"/>
      </rPr>
      <t xml:space="preserve">980</t>
    </r>
    <r>
      <rPr>
        <sz val="10"/>
        <rFont val="宋体"/>
        <family val="0"/>
        <charset val="134"/>
      </rPr>
      <t xml:space="preserve">快路给您带来不好的乘车体验，实在是抱歉，女士。运营途中车内产生的异味问题，我们确实处理的不是很及时，非常的抱歉。我们对于运营车辆车内卫生的清洁工作是一直在做的，该线路车辆回到密云场站后，在日常工作时段内，我们保洁员在清理车辆卫生的同时，已将车门、车窗全部打开，对车内进行了通风换气作业，您反馈的问题我们已整改完毕。运营车辆的消毒工作，目前我们按照每日对运营车辆消毒一次的标准认真执行。我们定期会召开车厢服务工作专题会议，开展专项检查，日常工作中我们加大巡检力度，强化制度建设，不断提高管理水平。因您的联系方式保密，我们未能对您进行电话回复。我们分中心及场站班组长再次与</t>
    </r>
    <r>
      <rPr>
        <sz val="10"/>
        <rFont val="Arial"/>
        <family val="2"/>
      </rPr>
      <t xml:space="preserve">980</t>
    </r>
    <r>
      <rPr>
        <sz val="10"/>
        <rFont val="宋体"/>
        <family val="0"/>
        <charset val="134"/>
      </rPr>
      <t xml:space="preserve">快路的保洁人员进行了沟通，日常工作中我们要把清洁质量做的更加细致，并密切关注车内的空气质量，确保给您带来一个干净、整洁、空气清新的出行环境。欢迎您随时对我们的工作进行监督，感谢您提出宝贵意见，给您的出行带来的不便我们和您说声抱歉，谢谢您的支持与谅解。</t>
    </r>
  </si>
  <si>
    <t xml:space="preserve">2026-03-06 18:50:58</t>
  </si>
  <si>
    <r>
      <rPr>
        <sz val="10"/>
        <rFont val="宋体"/>
        <family val="0"/>
        <charset val="134"/>
      </rPr>
      <t xml:space="preserve">热线</t>
    </r>
    <r>
      <rPr>
        <sz val="10"/>
        <rFont val="Arial"/>
        <family val="2"/>
      </rPr>
      <t xml:space="preserve">-260307-014920-2</t>
    </r>
    <r>
      <rPr>
        <sz val="10"/>
        <rFont val="宋体"/>
        <family val="0"/>
        <charset val="134"/>
      </rPr>
      <t xml:space="preserve">（</t>
    </r>
    <r>
      <rPr>
        <sz val="10"/>
        <rFont val="Arial"/>
        <family val="2"/>
      </rPr>
      <t xml:space="preserve">3</t>
    </r>
    <r>
      <rPr>
        <sz val="10"/>
        <rFont val="宋体"/>
        <family val="0"/>
        <charset val="134"/>
      </rPr>
      <t xml:space="preserve">个附件）</t>
    </r>
  </si>
  <si>
    <t xml:space="preserve">2026-03-07 16:44:37</t>
  </si>
  <si>
    <t xml:space="preserve">2026-03-07 16:50:31</t>
  </si>
  <si>
    <t xml:space="preserve">2026-03-07 16:58:15</t>
  </si>
  <si>
    <r>
      <rPr>
        <sz val="10"/>
        <rFont val="宋体"/>
        <family val="0"/>
        <charset val="134"/>
      </rPr>
      <t xml:space="preserve">手机</t>
    </r>
    <r>
      <rPr>
        <sz val="10"/>
        <rFont val="Arial"/>
        <family val="2"/>
      </rPr>
      <t xml:space="preserve">,13693609202;</t>
    </r>
  </si>
  <si>
    <r>
      <rPr>
        <sz val="10"/>
        <rFont val="宋体"/>
        <family val="0"/>
        <charset val="134"/>
      </rPr>
      <t xml:space="preserve">市民反映，北京市密云区穆家峪镇新农村，公交集团的</t>
    </r>
    <r>
      <rPr>
        <sz val="10"/>
        <rFont val="Arial"/>
        <family val="2"/>
      </rPr>
      <t xml:space="preserve">980</t>
    </r>
    <r>
      <rPr>
        <sz val="10"/>
        <rFont val="宋体"/>
        <family val="0"/>
        <charset val="134"/>
      </rPr>
      <t xml:space="preserve">公交车（东直门到密云）公交总站，一直占用村里的地没有合同也不给租金，自己去总站里找也不让进，市民不认可，要求公交总站挪走把地方腾出来，来电反映公交总站占地问题。客七物业</t>
    </r>
  </si>
  <si>
    <t xml:space="preserve">经核实，市民反应进站时有一名职工穿了工装棉服，未穿反光背心，物业职工在上岗时必须穿着反光背心。</t>
  </si>
  <si>
    <r>
      <rPr>
        <sz val="10"/>
        <rFont val="Arial"/>
        <family val="2"/>
      </rPr>
      <t xml:space="preserve">2.2026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9</t>
    </r>
    <r>
      <rPr>
        <sz val="10"/>
        <rFont val="宋体"/>
        <family val="0"/>
        <charset val="134"/>
      </rPr>
      <t xml:space="preserve">日</t>
    </r>
    <r>
      <rPr>
        <sz val="10"/>
        <rFont val="Arial"/>
        <family val="2"/>
      </rPr>
      <t xml:space="preserve">10</t>
    </r>
    <r>
      <rPr>
        <sz val="10"/>
        <rFont val="宋体"/>
        <family val="0"/>
        <charset val="134"/>
      </rPr>
      <t xml:space="preserve">点</t>
    </r>
    <r>
      <rPr>
        <sz val="10"/>
        <rFont val="Arial"/>
        <family val="2"/>
      </rPr>
      <t xml:space="preserve">01</t>
    </r>
    <r>
      <rPr>
        <sz val="10"/>
        <rFont val="宋体"/>
        <family val="0"/>
        <charset val="134"/>
      </rPr>
      <t xml:space="preserve">分，安保主任对投诉人员进行了电话回复，说明了原因。 办理人：侯映辉，东直门分中心安保主任。</t>
    </r>
  </si>
  <si>
    <t xml:space="preserve">东直门分中心安保专业针对这件事举一反三，要求各场站负责人对职工加强培训教育，按规定着装。</t>
  </si>
  <si>
    <t xml:space="preserve">东直门分中心安保专业针对此次事件进行了分析，加强对场站职工警卫培训教育，加大检查力度。</t>
  </si>
  <si>
    <t xml:space="preserve">经核实，市民反应进站时有一名职工穿了工装棉服，未穿反光背心，物业职工在上岗时必须穿着反光背心。东直门分中心安保专业针对这件事举一反三，要求各场站负责人对职工加强培训教育，按规定着装。</t>
  </si>
  <si>
    <t xml:space="preserve">2026-03-07 10:59:16</t>
  </si>
  <si>
    <t xml:space="preserve">                                                                                                                                                                                                                                                                </t>
  </si>
  <si>
    <r>
      <rPr>
        <sz val="10"/>
        <rFont val="宋体"/>
        <family val="0"/>
        <charset val="134"/>
      </rPr>
      <t xml:space="preserve">热线</t>
    </r>
    <r>
      <rPr>
        <sz val="10"/>
        <rFont val="Arial"/>
        <family val="2"/>
      </rPr>
      <t xml:space="preserve">-260308-036109</t>
    </r>
    <r>
      <rPr>
        <sz val="10"/>
        <rFont val="宋体"/>
        <family val="0"/>
        <charset val="134"/>
      </rPr>
      <t xml:space="preserve">（</t>
    </r>
    <r>
      <rPr>
        <sz val="10"/>
        <rFont val="Arial"/>
        <family val="2"/>
      </rPr>
      <t xml:space="preserve">6</t>
    </r>
    <r>
      <rPr>
        <sz val="10"/>
        <rFont val="宋体"/>
        <family val="0"/>
        <charset val="134"/>
      </rPr>
      <t xml:space="preserve">个附件）</t>
    </r>
  </si>
  <si>
    <t xml:space="preserve">2026-03-08 16:44:15</t>
  </si>
  <si>
    <t xml:space="preserve">2026-03-08 16:56:57</t>
  </si>
  <si>
    <t xml:space="preserve">2026-03-08 17:13:55</t>
  </si>
  <si>
    <t xml:space="preserve">白先生</t>
  </si>
  <si>
    <r>
      <rPr>
        <sz val="10"/>
        <rFont val="宋体"/>
        <family val="0"/>
        <charset val="134"/>
      </rPr>
      <t xml:space="preserve">手机</t>
    </r>
    <r>
      <rPr>
        <sz val="10"/>
        <rFont val="Arial"/>
        <family val="2"/>
      </rPr>
      <t xml:space="preserve">,18510524576;</t>
    </r>
  </si>
  <si>
    <r>
      <rPr>
        <sz val="10"/>
        <rFont val="宋体"/>
        <family val="0"/>
        <charset val="134"/>
      </rPr>
      <t xml:space="preserve">市民反映，自己是公交集团的职工，自己把电动自行车停放在公交集团厂院车棚里，（具体位置在：湾子公交车站往东</t>
    </r>
    <r>
      <rPr>
        <sz val="10"/>
        <rFont val="Arial"/>
        <family val="2"/>
      </rPr>
      <t xml:space="preserve">50-100</t>
    </r>
    <r>
      <rPr>
        <sz val="10"/>
        <rFont val="宋体"/>
        <family val="0"/>
        <charset val="134"/>
      </rPr>
      <t xml:space="preserve">米，马路南边，过街天桥下面的公交厂院，停放着</t>
    </r>
    <r>
      <rPr>
        <sz val="10"/>
        <rFont val="Arial"/>
        <family val="2"/>
      </rPr>
      <t xml:space="preserve">309</t>
    </r>
    <r>
      <rPr>
        <sz val="10"/>
        <rFont val="宋体"/>
        <family val="0"/>
        <charset val="134"/>
      </rPr>
      <t xml:space="preserve">和</t>
    </r>
    <r>
      <rPr>
        <sz val="10"/>
        <rFont val="Arial"/>
        <family val="2"/>
      </rPr>
      <t xml:space="preserve">80</t>
    </r>
    <r>
      <rPr>
        <sz val="10"/>
        <rFont val="宋体"/>
        <family val="0"/>
        <charset val="134"/>
      </rPr>
      <t xml:space="preserve">路的公交车厂院）不知道是谁把自己的车放到车棚外面，导致自己的现在无法正常使用，物业也查询不到，希望能够协调物业调查监控，查询是谁把市民的电动车推走了。来电反映协调公交厂院物业调查监控问题。内部职工</t>
    </r>
  </si>
  <si>
    <t xml:space="preserve">调取监控问题</t>
  </si>
  <si>
    <t xml:space="preserve">调取监控</t>
  </si>
  <si>
    <t xml:space="preserve">2026-03-15 23:59:59</t>
  </si>
  <si>
    <t xml:space="preserve">2026-03-13 08:59:59</t>
  </si>
  <si>
    <r>
      <rPr>
        <sz val="10"/>
        <rFont val="宋体"/>
        <family val="0"/>
        <charset val="134"/>
      </rPr>
      <t xml:space="preserve">经核实，市民反映诉求与实际情况有出入。我单位西客站分中心就白先生反映诉求进行核实。通过调查，白先生所提到的电动自行车</t>
    </r>
    <r>
      <rPr>
        <sz val="10"/>
        <rFont val="Arial"/>
        <family val="2"/>
      </rPr>
      <t xml:space="preserve">2025</t>
    </r>
    <r>
      <rPr>
        <sz val="10"/>
        <rFont val="宋体"/>
        <family val="0"/>
        <charset val="134"/>
      </rPr>
      <t xml:space="preserve">年</t>
    </r>
    <r>
      <rPr>
        <sz val="10"/>
        <rFont val="Arial"/>
        <family val="2"/>
      </rPr>
      <t xml:space="preserve">4</t>
    </r>
    <r>
      <rPr>
        <sz val="10"/>
        <rFont val="宋体"/>
        <family val="0"/>
        <charset val="134"/>
      </rPr>
      <t xml:space="preserve">月份就已在车棚外放置。</t>
    </r>
  </si>
  <si>
    <r>
      <rPr>
        <sz val="10"/>
        <rFont val="Arial"/>
        <family val="2"/>
      </rPr>
      <t xml:space="preserve">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8</t>
    </r>
    <r>
      <rPr>
        <sz val="10"/>
        <rFont val="宋体"/>
        <family val="0"/>
        <charset val="134"/>
      </rPr>
      <t xml:space="preserve">日，在得知职工王宝反映的情况后，西客站分中心安保员孙纲到现场进行核实，分中心书记兼主任任扬当即给白先生致电，告知调查情况。</t>
    </r>
    <r>
      <rPr>
        <sz val="10"/>
        <rFont val="Arial"/>
        <family val="2"/>
      </rPr>
      <t xml:space="preserve">
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9</t>
    </r>
    <r>
      <rPr>
        <sz val="10"/>
        <rFont val="宋体"/>
        <family val="0"/>
        <charset val="134"/>
      </rPr>
      <t xml:space="preserve">日上午 ，西客站分中心安保副主任石海东根据此派单内容，向白先生进行电话回复，告知其监控录像已帮助查看，但内容只能显示到</t>
    </r>
    <r>
      <rPr>
        <sz val="10"/>
        <rFont val="Arial"/>
        <family val="2"/>
      </rPr>
      <t xml:space="preserve">2025</t>
    </r>
    <r>
      <rPr>
        <sz val="10"/>
        <rFont val="宋体"/>
        <family val="0"/>
        <charset val="134"/>
      </rPr>
      <t xml:space="preserve">年</t>
    </r>
    <r>
      <rPr>
        <sz val="10"/>
        <rFont val="Arial"/>
        <family val="2"/>
      </rPr>
      <t xml:space="preserve">12</t>
    </r>
    <r>
      <rPr>
        <sz val="10"/>
        <rFont val="宋体"/>
        <family val="0"/>
        <charset val="134"/>
      </rPr>
      <t xml:space="preserve">月</t>
    </r>
    <r>
      <rPr>
        <sz val="10"/>
        <rFont val="Arial"/>
        <family val="2"/>
      </rPr>
      <t xml:space="preserve">16</t>
    </r>
    <r>
      <rPr>
        <sz val="10"/>
        <rFont val="宋体"/>
        <family val="0"/>
        <charset val="134"/>
      </rPr>
      <t xml:space="preserve">日，无法查到是谁挪动了该电动车。</t>
    </r>
  </si>
  <si>
    <r>
      <rPr>
        <sz val="10"/>
        <rFont val="宋体"/>
        <family val="0"/>
        <charset val="134"/>
      </rPr>
      <t xml:space="preserve">告知其监控录像已帮助查看，但内容只能显示到</t>
    </r>
    <r>
      <rPr>
        <sz val="10"/>
        <rFont val="Arial"/>
        <family val="2"/>
      </rPr>
      <t xml:space="preserve">2025</t>
    </r>
    <r>
      <rPr>
        <sz val="10"/>
        <rFont val="宋体"/>
        <family val="0"/>
        <charset val="134"/>
      </rPr>
      <t xml:space="preserve">年</t>
    </r>
    <r>
      <rPr>
        <sz val="10"/>
        <rFont val="Arial"/>
        <family val="2"/>
      </rPr>
      <t xml:space="preserve">12</t>
    </r>
    <r>
      <rPr>
        <sz val="10"/>
        <rFont val="宋体"/>
        <family val="0"/>
        <charset val="134"/>
      </rPr>
      <t xml:space="preserve">月</t>
    </r>
    <r>
      <rPr>
        <sz val="10"/>
        <rFont val="Arial"/>
        <family val="2"/>
      </rPr>
      <t xml:space="preserve">16</t>
    </r>
    <r>
      <rPr>
        <sz val="10"/>
        <rFont val="宋体"/>
        <family val="0"/>
        <charset val="134"/>
      </rPr>
      <t xml:space="preserve">日，无法查到是谁挪动了该电动车。</t>
    </r>
  </si>
  <si>
    <t xml:space="preserve">2026-03-08 16:23:40</t>
  </si>
  <si>
    <t xml:space="preserve">物业人员推诿扯皮</t>
  </si>
  <si>
    <t xml:space="preserve">场站安保问题
（场站视频调取）
多渠道 同人同诉</t>
  </si>
  <si>
    <r>
      <rPr>
        <sz val="11"/>
        <color rgb="FF000000"/>
        <rFont val="宋体"/>
        <family val="0"/>
        <charset val="134"/>
      </rPr>
      <t xml:space="preserve">多渠道同人同诉：</t>
    </r>
    <r>
      <rPr>
        <sz val="11"/>
        <color rgb="FF000000"/>
        <rFont val="宋体"/>
        <family val="0"/>
      </rPr>
      <t xml:space="preserve">GJ-PHONE-20260308-1315</t>
    </r>
    <r>
      <rPr>
        <sz val="11"/>
        <color rgb="FF000000"/>
        <rFont val="宋体"/>
        <family val="0"/>
        <charset val="134"/>
      </rPr>
      <t xml:space="preserve">、热线</t>
    </r>
    <r>
      <rPr>
        <sz val="11"/>
        <color rgb="FF000000"/>
        <rFont val="宋体"/>
        <family val="0"/>
      </rPr>
      <t xml:space="preserve">-260308-036109</t>
    </r>
  </si>
  <si>
    <r>
      <rPr>
        <sz val="11"/>
        <color rgb="FF000000"/>
        <rFont val="宋体"/>
        <family val="0"/>
        <charset val="134"/>
      </rPr>
      <t xml:space="preserve">恶意嫌疑：客三</t>
    </r>
    <r>
      <rPr>
        <sz val="11"/>
        <color rgb="FF000000"/>
        <rFont val="宋体"/>
        <family val="0"/>
      </rPr>
      <t xml:space="preserve">309</t>
    </r>
    <r>
      <rPr>
        <sz val="11"/>
        <color rgb="FF000000"/>
        <rFont val="宋体"/>
        <family val="0"/>
        <charset val="134"/>
      </rPr>
      <t xml:space="preserve">夜间看车司机白先生</t>
    </r>
  </si>
  <si>
    <r>
      <rPr>
        <sz val="10"/>
        <rFont val="宋体"/>
        <family val="0"/>
        <charset val="134"/>
      </rPr>
      <t xml:space="preserve">热线</t>
    </r>
    <r>
      <rPr>
        <sz val="10"/>
        <rFont val="Arial"/>
        <family val="2"/>
      </rPr>
      <t xml:space="preserve">-260309-011941</t>
    </r>
    <r>
      <rPr>
        <sz val="10"/>
        <rFont val="宋体"/>
        <family val="0"/>
        <charset val="134"/>
      </rPr>
      <t xml:space="preserve">（</t>
    </r>
    <r>
      <rPr>
        <sz val="10"/>
        <rFont val="Arial"/>
        <family val="2"/>
      </rPr>
      <t xml:space="preserve">13</t>
    </r>
    <r>
      <rPr>
        <sz val="10"/>
        <rFont val="宋体"/>
        <family val="0"/>
        <charset val="134"/>
      </rPr>
      <t xml:space="preserve">个附件）</t>
    </r>
  </si>
  <si>
    <t xml:space="preserve">2026-03-09 09:50:42</t>
  </si>
  <si>
    <t xml:space="preserve">2026-03-09 10:07:41</t>
  </si>
  <si>
    <t xml:space="preserve">2026-03-09 10:14:57</t>
  </si>
  <si>
    <r>
      <rPr>
        <sz val="10"/>
        <rFont val="宋体"/>
        <family val="0"/>
        <charset val="134"/>
      </rPr>
      <t xml:space="preserve">市民反映，北京公交集团第一客运分公司</t>
    </r>
    <r>
      <rPr>
        <sz val="10"/>
        <rFont val="Arial"/>
        <family val="2"/>
      </rPr>
      <t xml:space="preserve">22</t>
    </r>
    <r>
      <rPr>
        <sz val="10"/>
        <rFont val="宋体"/>
        <family val="0"/>
        <charset val="134"/>
      </rPr>
      <t xml:space="preserve">车队，年前调换了食堂的工作人员，换了之后食堂的饭菜非常难吃，种类和菜量也变少了，导致去的晚的人都没有饭吃，更换之后吃饭的人数都变少了，并且现在下午</t>
    </r>
    <r>
      <rPr>
        <sz val="10"/>
        <rFont val="Arial"/>
        <family val="2"/>
      </rPr>
      <t xml:space="preserve">17</t>
    </r>
    <r>
      <rPr>
        <sz val="10"/>
        <rFont val="宋体"/>
        <family val="0"/>
        <charset val="134"/>
      </rPr>
      <t xml:space="preserve">点钟才开门，价格也更高，希望能够实地调查，来电反映食堂更换厨师问题。注：市民要求个人信息保密（已解释）。</t>
    </r>
  </si>
  <si>
    <t xml:space="preserve">2026-03-16 23:59:59</t>
  </si>
  <si>
    <t xml:space="preserve">2026-03-10</t>
  </si>
  <si>
    <t xml:space="preserve">2026-03-14 08:59:59</t>
  </si>
  <si>
    <r>
      <rPr>
        <sz val="10"/>
        <rFont val="宋体"/>
        <family val="0"/>
        <charset val="134"/>
      </rPr>
      <t xml:space="preserve">动物园分中心接到投诉派单后十分重视，主管餐饮工作的翟主任立即向左家庄食堂核实情况。通过调查我们了解到：</t>
    </r>
    <r>
      <rPr>
        <sz val="10"/>
        <rFont val="Arial"/>
        <family val="2"/>
      </rPr>
      <t xml:space="preserve">
1.</t>
    </r>
    <r>
      <rPr>
        <sz val="10"/>
        <rFont val="宋体"/>
        <family val="0"/>
        <charset val="134"/>
      </rPr>
      <t xml:space="preserve">左家庄食堂自</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25</t>
    </r>
    <r>
      <rPr>
        <sz val="10"/>
        <rFont val="宋体"/>
        <family val="0"/>
        <charset val="134"/>
      </rPr>
      <t xml:space="preserve">日起更换了外包服务公司和厨师，菜品的口味和品种正在逐步调整；</t>
    </r>
    <r>
      <rPr>
        <sz val="10"/>
        <rFont val="Arial"/>
        <family val="2"/>
      </rPr>
      <t xml:space="preserve">
2.</t>
    </r>
    <r>
      <rPr>
        <sz val="10"/>
        <rFont val="宋体"/>
        <family val="0"/>
        <charset val="134"/>
      </rPr>
      <t xml:space="preserve">左家庄食堂的晚餐营业时间为</t>
    </r>
    <r>
      <rPr>
        <sz val="10"/>
        <rFont val="Arial"/>
        <family val="2"/>
      </rPr>
      <t xml:space="preserve">17</t>
    </r>
    <r>
      <rPr>
        <sz val="10"/>
        <rFont val="宋体"/>
        <family val="0"/>
        <charset val="134"/>
      </rPr>
      <t xml:space="preserve">点至</t>
    </r>
    <r>
      <rPr>
        <sz val="10"/>
        <rFont val="Arial"/>
        <family val="2"/>
      </rPr>
      <t xml:space="preserve">19</t>
    </r>
    <r>
      <rPr>
        <sz val="10"/>
        <rFont val="宋体"/>
        <family val="0"/>
        <charset val="134"/>
      </rPr>
      <t xml:space="preserve">点；</t>
    </r>
    <r>
      <rPr>
        <sz val="10"/>
        <rFont val="Arial"/>
        <family val="2"/>
      </rPr>
      <t xml:space="preserve">
3.</t>
    </r>
    <r>
      <rPr>
        <sz val="10"/>
        <rFont val="宋体"/>
        <family val="0"/>
        <charset val="134"/>
      </rPr>
      <t xml:space="preserve">左家庄食堂的公示栏内张贴有每周食谱，“</t>
    </r>
    <r>
      <rPr>
        <sz val="10"/>
        <rFont val="Arial"/>
        <family val="2"/>
      </rPr>
      <t xml:space="preserve">567”</t>
    </r>
    <r>
      <rPr>
        <sz val="10"/>
        <rFont val="宋体"/>
        <family val="0"/>
        <charset val="134"/>
      </rPr>
      <t xml:space="preserve">套餐和特色菜共计</t>
    </r>
    <r>
      <rPr>
        <sz val="10"/>
        <rFont val="Arial"/>
        <family val="2"/>
      </rPr>
      <t xml:space="preserve">8</t>
    </r>
    <r>
      <rPr>
        <sz val="10"/>
        <rFont val="宋体"/>
        <family val="0"/>
        <charset val="134"/>
      </rPr>
      <t xml:space="preserve">种，食堂每日食谱与每周食谱一致。特色菜最高价格为</t>
    </r>
    <r>
      <rPr>
        <sz val="10"/>
        <rFont val="Arial"/>
        <family val="2"/>
      </rPr>
      <t xml:space="preserve">15</t>
    </r>
    <r>
      <rPr>
        <sz val="10"/>
        <rFont val="宋体"/>
        <family val="0"/>
        <charset val="134"/>
      </rPr>
      <t xml:space="preserve">元；</t>
    </r>
    <r>
      <rPr>
        <sz val="10"/>
        <rFont val="Arial"/>
        <family val="2"/>
      </rPr>
      <t xml:space="preserve">
4.</t>
    </r>
    <r>
      <rPr>
        <sz val="10"/>
        <rFont val="宋体"/>
        <family val="0"/>
        <charset val="134"/>
      </rPr>
      <t xml:space="preserve">分中心通过查看智慧食堂收费系统发现，左家庄食堂自</t>
    </r>
    <r>
      <rPr>
        <sz val="10"/>
        <rFont val="Arial"/>
        <family val="2"/>
      </rPr>
      <t xml:space="preserve">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4</t>
    </r>
    <r>
      <rPr>
        <sz val="10"/>
        <rFont val="宋体"/>
        <family val="0"/>
        <charset val="134"/>
      </rPr>
      <t xml:space="preserve">日起，晚餐的营业时间提前至</t>
    </r>
    <r>
      <rPr>
        <sz val="10"/>
        <rFont val="Arial"/>
        <family val="2"/>
      </rPr>
      <t xml:space="preserve">16</t>
    </r>
    <r>
      <rPr>
        <sz val="10"/>
        <rFont val="宋体"/>
        <family val="0"/>
        <charset val="134"/>
      </rPr>
      <t xml:space="preserve">点。</t>
    </r>
  </si>
  <si>
    <r>
      <rPr>
        <sz val="10"/>
        <rFont val="宋体"/>
        <family val="0"/>
        <charset val="134"/>
      </rPr>
      <t xml:space="preserve">由于投诉人未留任何联系方式，动物园分中心无法对其进行回访。</t>
    </r>
    <r>
      <rPr>
        <sz val="10"/>
        <rFont val="Arial"/>
        <family val="2"/>
      </rPr>
      <t xml:space="preserve">
</t>
    </r>
  </si>
  <si>
    <r>
      <rPr>
        <sz val="10"/>
        <rFont val="宋体"/>
        <family val="0"/>
        <charset val="134"/>
      </rPr>
      <t xml:space="preserve">左家庄食堂属于外包食堂，</t>
    </r>
    <r>
      <rPr>
        <sz val="10"/>
        <rFont val="Arial"/>
        <family val="2"/>
      </rPr>
      <t xml:space="preserve">3</t>
    </r>
    <r>
      <rPr>
        <sz val="10"/>
        <rFont val="宋体"/>
        <family val="0"/>
        <charset val="134"/>
      </rPr>
      <t xml:space="preserve">月</t>
    </r>
    <r>
      <rPr>
        <sz val="10"/>
        <rFont val="Arial"/>
        <family val="2"/>
      </rPr>
      <t xml:space="preserve">10</t>
    </r>
    <r>
      <rPr>
        <sz val="10"/>
        <rFont val="宋体"/>
        <family val="0"/>
        <charset val="134"/>
      </rPr>
      <t xml:space="preserve">日分中心主管餐饮工作的翟主任与北京京辉薇平餐饮管理有限公司的项目负责人就此事共同进行了分析，研究了改进措施：</t>
    </r>
    <r>
      <rPr>
        <sz val="10"/>
        <rFont val="Arial"/>
        <family val="2"/>
      </rPr>
      <t xml:space="preserve">
1.</t>
    </r>
    <r>
      <rPr>
        <sz val="10"/>
        <rFont val="宋体"/>
        <family val="0"/>
        <charset val="134"/>
      </rPr>
      <t xml:space="preserve">按照物业公司餐饮部“重大活动”期间的工作要求和实际就餐需求，适时调整营业时间，服务好一线就餐职工；不断丰富菜品的花色品种；</t>
    </r>
    <r>
      <rPr>
        <sz val="10"/>
        <rFont val="Arial"/>
        <family val="2"/>
      </rPr>
      <t xml:space="preserve">
2.</t>
    </r>
    <r>
      <rPr>
        <sz val="10"/>
        <rFont val="宋体"/>
        <family val="0"/>
        <charset val="134"/>
      </rPr>
      <t xml:space="preserve">主动征求就餐职工的意见，及时调整菜品的口味和种类；</t>
    </r>
    <r>
      <rPr>
        <sz val="10"/>
        <rFont val="Arial"/>
        <family val="2"/>
      </rPr>
      <t xml:space="preserve">
3.</t>
    </r>
    <r>
      <rPr>
        <sz val="10"/>
        <rFont val="宋体"/>
        <family val="0"/>
        <charset val="134"/>
      </rPr>
      <t xml:space="preserve">加强对所属</t>
    </r>
    <r>
      <rPr>
        <sz val="10"/>
        <rFont val="Arial"/>
        <family val="2"/>
      </rPr>
      <t xml:space="preserve">4</t>
    </r>
    <r>
      <rPr>
        <sz val="10"/>
        <rFont val="宋体"/>
        <family val="0"/>
        <charset val="134"/>
      </rPr>
      <t xml:space="preserve">个食堂的管理，服务好就餐职工。</t>
    </r>
  </si>
  <si>
    <t xml:space="preserve">动物园分中心针对本次投诉，要求所属各个食堂按照物业公司餐饮部“重大活动”期间的工作要求，做好各项工作，服务好一线就餐职工。</t>
  </si>
  <si>
    <r>
      <rPr>
        <sz val="10"/>
        <rFont val="宋体"/>
        <family val="0"/>
        <charset val="134"/>
      </rPr>
      <t xml:space="preserve">左家庄食堂属于外包食堂，</t>
    </r>
    <r>
      <rPr>
        <sz val="10"/>
        <rFont val="Arial"/>
        <family val="2"/>
      </rPr>
      <t xml:space="preserve">3</t>
    </r>
    <r>
      <rPr>
        <sz val="10"/>
        <rFont val="宋体"/>
        <family val="0"/>
        <charset val="134"/>
      </rPr>
      <t xml:space="preserve">月</t>
    </r>
    <r>
      <rPr>
        <sz val="10"/>
        <rFont val="Arial"/>
        <family val="2"/>
      </rPr>
      <t xml:space="preserve">10</t>
    </r>
    <r>
      <rPr>
        <sz val="10"/>
        <rFont val="宋体"/>
        <family val="0"/>
        <charset val="134"/>
      </rPr>
      <t xml:space="preserve">日分中心主管餐饮工作的翟主任与北京京辉薇平餐饮管理有限公司的项目负责人就此事共同进行了分析，研究了改进措施：</t>
    </r>
    <r>
      <rPr>
        <sz val="10"/>
        <rFont val="Arial"/>
        <family val="2"/>
      </rPr>
      <t xml:space="preserve">
1.</t>
    </r>
    <r>
      <rPr>
        <sz val="10"/>
        <rFont val="宋体"/>
        <family val="0"/>
        <charset val="134"/>
      </rPr>
      <t xml:space="preserve">按照物业公司餐饮部“重大活动”期间的工作要求和实际就餐需求，适时调整营业时间，服务好一线就餐职工；不断丰富菜品的花色品种；</t>
    </r>
    <r>
      <rPr>
        <sz val="10"/>
        <rFont val="Arial"/>
        <family val="2"/>
      </rPr>
      <t xml:space="preserve">
2.</t>
    </r>
    <r>
      <rPr>
        <sz val="10"/>
        <rFont val="宋体"/>
        <family val="0"/>
        <charset val="134"/>
      </rPr>
      <t xml:space="preserve">主动征求就餐职工的意见，及时调整菜品的口味和种类；</t>
    </r>
    <r>
      <rPr>
        <sz val="10"/>
        <rFont val="Arial"/>
        <family val="2"/>
      </rPr>
      <t xml:space="preserve">
3.</t>
    </r>
    <r>
      <rPr>
        <sz val="10"/>
        <rFont val="宋体"/>
        <family val="0"/>
        <charset val="134"/>
      </rPr>
      <t xml:space="preserve">加强对所属</t>
    </r>
    <r>
      <rPr>
        <sz val="10"/>
        <rFont val="Arial"/>
        <family val="2"/>
      </rPr>
      <t xml:space="preserve">4</t>
    </r>
    <r>
      <rPr>
        <sz val="10"/>
        <rFont val="宋体"/>
        <family val="0"/>
        <charset val="134"/>
      </rPr>
      <t xml:space="preserve">个食堂的管理，服务好就餐职工。</t>
    </r>
    <r>
      <rPr>
        <sz val="10"/>
        <rFont val="Arial"/>
        <family val="2"/>
      </rPr>
      <t xml:space="preserve">
</t>
    </r>
    <r>
      <rPr>
        <sz val="10"/>
        <rFont val="宋体"/>
        <family val="0"/>
        <charset val="134"/>
      </rPr>
      <t xml:space="preserve">动物园分中心针对本次投诉，要求所属各个食堂按照物业公司餐饮部“重大活动”期间的工作要求，做好各项工作，服务好一线就餐职工。</t>
    </r>
    <r>
      <rPr>
        <sz val="10"/>
        <rFont val="Arial"/>
        <family val="2"/>
      </rPr>
      <t xml:space="preserve">
</t>
    </r>
    <r>
      <rPr>
        <sz val="10"/>
        <rFont val="宋体"/>
        <family val="0"/>
        <charset val="134"/>
      </rPr>
      <t xml:space="preserve">回复人：动物园分中心主管餐饮工作的翟祺主任</t>
    </r>
    <r>
      <rPr>
        <sz val="10"/>
        <rFont val="Arial"/>
        <family val="2"/>
      </rPr>
      <t xml:space="preserve">
</t>
    </r>
    <r>
      <rPr>
        <sz val="10"/>
        <rFont val="宋体"/>
        <family val="0"/>
        <charset val="134"/>
      </rPr>
      <t xml:space="preserve">审核人：物管中心餐饮部赵弘晨</t>
    </r>
  </si>
  <si>
    <t xml:space="preserve">2026-03-09 09:41:44</t>
  </si>
  <si>
    <t xml:space="preserve">就餐服务问题
（菜品口感、定价）</t>
  </si>
  <si>
    <r>
      <rPr>
        <sz val="10"/>
        <rFont val="宋体"/>
        <family val="0"/>
        <charset val="134"/>
      </rPr>
      <t xml:space="preserve">热线</t>
    </r>
    <r>
      <rPr>
        <sz val="10"/>
        <rFont val="Arial"/>
        <family val="2"/>
      </rPr>
      <t xml:space="preserve">-260309-064667-2</t>
    </r>
    <r>
      <rPr>
        <sz val="10"/>
        <rFont val="宋体"/>
        <family val="0"/>
        <charset val="134"/>
      </rPr>
      <t xml:space="preserve">（</t>
    </r>
    <r>
      <rPr>
        <sz val="10"/>
        <rFont val="Arial"/>
        <family val="2"/>
      </rPr>
      <t xml:space="preserve">8</t>
    </r>
    <r>
      <rPr>
        <sz val="10"/>
        <rFont val="宋体"/>
        <family val="0"/>
        <charset val="134"/>
      </rPr>
      <t xml:space="preserve">个附件）</t>
    </r>
  </si>
  <si>
    <t xml:space="preserve">2026-03-09 18:45:42</t>
  </si>
  <si>
    <t xml:space="preserve">2026-03-09 19:23:21</t>
  </si>
  <si>
    <t xml:space="preserve">2026-03-09 19:53:38</t>
  </si>
  <si>
    <t xml:space="preserve">许女士</t>
  </si>
  <si>
    <r>
      <rPr>
        <sz val="10"/>
        <rFont val="宋体"/>
        <family val="0"/>
        <charset val="134"/>
      </rPr>
      <t xml:space="preserve">手机</t>
    </r>
    <r>
      <rPr>
        <sz val="10"/>
        <rFont val="Arial"/>
        <family val="2"/>
      </rPr>
      <t xml:space="preserve">,18811637780;</t>
    </r>
  </si>
  <si>
    <r>
      <rPr>
        <sz val="10"/>
        <rFont val="宋体"/>
        <family val="0"/>
        <charset val="134"/>
      </rPr>
      <t xml:space="preserve">市民反映，朝阳区小关街道</t>
    </r>
    <r>
      <rPr>
        <sz val="10"/>
        <rFont val="Arial"/>
        <family val="2"/>
      </rPr>
      <t xml:space="preserve">18</t>
    </r>
    <r>
      <rPr>
        <sz val="10"/>
        <rFont val="宋体"/>
        <family val="0"/>
        <charset val="134"/>
      </rPr>
      <t xml:space="preserve">路公交场站的监管单位，里面大院有派出所和加气的，院内之前可以停车，现在想知道场站的监管部门，希望回复自己，来电反映核实公交场站监管单位问题。鸿运承安保，电车基建</t>
    </r>
  </si>
  <si>
    <t xml:space="preserve">2026-03-11</t>
  </si>
  <si>
    <r>
      <rPr>
        <sz val="10"/>
        <rFont val="宋体"/>
        <family val="0"/>
        <charset val="134"/>
      </rPr>
      <t xml:space="preserve">小营分中心工作人员，于</t>
    </r>
    <r>
      <rPr>
        <sz val="10"/>
        <rFont val="Arial"/>
        <family val="2"/>
      </rPr>
      <t xml:space="preserve">3</t>
    </r>
    <r>
      <rPr>
        <sz val="10"/>
        <rFont val="宋体"/>
        <family val="0"/>
        <charset val="134"/>
      </rPr>
      <t xml:space="preserve">月</t>
    </r>
    <r>
      <rPr>
        <sz val="10"/>
        <rFont val="Arial"/>
        <family val="2"/>
      </rPr>
      <t xml:space="preserve">10</t>
    </r>
    <r>
      <rPr>
        <sz val="10"/>
        <rFont val="宋体"/>
        <family val="0"/>
        <charset val="134"/>
      </rPr>
      <t xml:space="preserve">日</t>
    </r>
    <r>
      <rPr>
        <sz val="10"/>
        <rFont val="Arial"/>
        <family val="2"/>
      </rPr>
      <t xml:space="preserve">9:54</t>
    </r>
    <r>
      <rPr>
        <sz val="10"/>
        <rFont val="宋体"/>
        <family val="0"/>
        <charset val="134"/>
      </rPr>
      <t xml:space="preserve">分、</t>
    </r>
    <r>
      <rPr>
        <sz val="10"/>
        <rFont val="Arial"/>
        <family val="2"/>
      </rPr>
      <t xml:space="preserve">10:45</t>
    </r>
    <r>
      <rPr>
        <sz val="10"/>
        <rFont val="宋体"/>
        <family val="0"/>
        <charset val="134"/>
      </rPr>
      <t xml:space="preserve">分两次在与许女士的电话沟通中，其挂断电话。</t>
    </r>
    <r>
      <rPr>
        <sz val="10"/>
        <rFont val="Arial"/>
        <family val="2"/>
      </rPr>
      <t xml:space="preserve">11.10</t>
    </r>
    <r>
      <rPr>
        <sz val="10"/>
        <rFont val="宋体"/>
        <family val="0"/>
        <charset val="134"/>
      </rPr>
      <t xml:space="preserve">分再次拨打其未接听。</t>
    </r>
    <r>
      <rPr>
        <sz val="10"/>
        <rFont val="Arial"/>
        <family val="2"/>
      </rPr>
      <t xml:space="preserve">11.29</t>
    </r>
    <r>
      <rPr>
        <sz val="10"/>
        <rFont val="宋体"/>
        <family val="0"/>
        <charset val="134"/>
      </rPr>
      <t xml:space="preserve">分通过短信形式告知工单办理结果。</t>
    </r>
    <r>
      <rPr>
        <sz val="10"/>
        <rFont val="Arial"/>
        <family val="2"/>
      </rPr>
      <t xml:space="preserve">11.34</t>
    </r>
    <r>
      <rPr>
        <sz val="10"/>
        <rFont val="宋体"/>
        <family val="0"/>
        <charset val="134"/>
      </rPr>
      <t xml:space="preserve">分，许女士短信回复，“好的，职工停车区域”。办理人：李留成，部门</t>
    </r>
    <r>
      <rPr>
        <sz val="10"/>
        <rFont val="Arial"/>
        <family val="2"/>
      </rPr>
      <t xml:space="preserve">:</t>
    </r>
    <r>
      <rPr>
        <sz val="10"/>
        <rFont val="宋体"/>
        <family val="0"/>
        <charset val="134"/>
      </rPr>
      <t xml:space="preserve">小营分中心，职务：物管副主任。审核人：侯旭，物业管理中心机关，物管行政部，科员。</t>
    </r>
    <r>
      <rPr>
        <sz val="10"/>
        <rFont val="Arial"/>
        <family val="2"/>
      </rPr>
      <t xml:space="preserve">
</t>
    </r>
  </si>
  <si>
    <r>
      <rPr>
        <sz val="10"/>
        <rFont val="宋体"/>
        <family val="0"/>
        <charset val="134"/>
      </rPr>
      <t xml:space="preserve">小营分中心经过与投诉人联系，了解情况。经核实，许女士是想了解小关街道</t>
    </r>
    <r>
      <rPr>
        <sz val="10"/>
        <rFont val="Arial"/>
        <family val="2"/>
      </rPr>
      <t xml:space="preserve">18</t>
    </r>
    <r>
      <rPr>
        <sz val="10"/>
        <rFont val="宋体"/>
        <family val="0"/>
        <charset val="134"/>
      </rPr>
      <t xml:space="preserve">路公交场站的主责监管单位，我们告知是公交物业小营分中心。二是她称自己是</t>
    </r>
    <r>
      <rPr>
        <sz val="10"/>
        <rFont val="Arial"/>
        <family val="2"/>
      </rPr>
      <t xml:space="preserve">18</t>
    </r>
    <r>
      <rPr>
        <sz val="10"/>
        <rFont val="宋体"/>
        <family val="0"/>
        <charset val="134"/>
      </rPr>
      <t xml:space="preserve">路车队司机，某一天将自己的私家车停放到院内的派出所停车区域，派出所给其打电话挪车，其不满，故来电诉求。小营分中心通过电话、短信告知的方式向投诉人说明情况，院内停车各单位都有区域划分，今后尽量将车停在职工停车区域或共享停车区域。</t>
    </r>
  </si>
  <si>
    <r>
      <rPr>
        <sz val="10"/>
        <rFont val="宋体"/>
        <family val="0"/>
        <charset val="134"/>
      </rPr>
      <t xml:space="preserve">接到此投诉，我们非常重视，并立即核实情况。小营分中心经过与投诉人联系，了解情况。经核实，许女士是想了解小关街道</t>
    </r>
    <r>
      <rPr>
        <sz val="10"/>
        <rFont val="Arial"/>
        <family val="2"/>
      </rPr>
      <t xml:space="preserve">18</t>
    </r>
    <r>
      <rPr>
        <sz val="10"/>
        <rFont val="宋体"/>
        <family val="0"/>
        <charset val="134"/>
      </rPr>
      <t xml:space="preserve">路公交场站的主责监管单位，我们告知是公交物业小营分中心。二是她称自己是</t>
    </r>
    <r>
      <rPr>
        <sz val="10"/>
        <rFont val="Arial"/>
        <family val="2"/>
      </rPr>
      <t xml:space="preserve">18</t>
    </r>
    <r>
      <rPr>
        <sz val="10"/>
        <rFont val="宋体"/>
        <family val="0"/>
        <charset val="134"/>
      </rPr>
      <t xml:space="preserve">路车队司机，某一天将自己的私家车停放到院内的派出所停车区域，派出所给其打电话挪车，其不满，故来电诉求。小营分中心通过电话、短信告知的方式向投诉人说明情况，院内停车各单位都有区域划分，今后尽量将车停在职工停车区域或共享停车区域。小营分中心工作人员，于</t>
    </r>
    <r>
      <rPr>
        <sz val="10"/>
        <rFont val="Arial"/>
        <family val="2"/>
      </rPr>
      <t xml:space="preserve">3</t>
    </r>
    <r>
      <rPr>
        <sz val="10"/>
        <rFont val="宋体"/>
        <family val="0"/>
        <charset val="134"/>
      </rPr>
      <t xml:space="preserve">月</t>
    </r>
    <r>
      <rPr>
        <sz val="10"/>
        <rFont val="Arial"/>
        <family val="2"/>
      </rPr>
      <t xml:space="preserve">10</t>
    </r>
    <r>
      <rPr>
        <sz val="10"/>
        <rFont val="宋体"/>
        <family val="0"/>
        <charset val="134"/>
      </rPr>
      <t xml:space="preserve">日</t>
    </r>
    <r>
      <rPr>
        <sz val="10"/>
        <rFont val="Arial"/>
        <family val="2"/>
      </rPr>
      <t xml:space="preserve">9:54</t>
    </r>
    <r>
      <rPr>
        <sz val="10"/>
        <rFont val="宋体"/>
        <family val="0"/>
        <charset val="134"/>
      </rPr>
      <t xml:space="preserve">分、</t>
    </r>
    <r>
      <rPr>
        <sz val="10"/>
        <rFont val="Arial"/>
        <family val="2"/>
      </rPr>
      <t xml:space="preserve">10:45</t>
    </r>
    <r>
      <rPr>
        <sz val="10"/>
        <rFont val="宋体"/>
        <family val="0"/>
        <charset val="134"/>
      </rPr>
      <t xml:space="preserve">分两次在与许女士的电话沟通中，其挂断电话。</t>
    </r>
    <r>
      <rPr>
        <sz val="10"/>
        <rFont val="Arial"/>
        <family val="2"/>
      </rPr>
      <t xml:space="preserve">11.10</t>
    </r>
    <r>
      <rPr>
        <sz val="10"/>
        <rFont val="宋体"/>
        <family val="0"/>
        <charset val="134"/>
      </rPr>
      <t xml:space="preserve">分再次拨打其未接听。</t>
    </r>
    <r>
      <rPr>
        <sz val="10"/>
        <rFont val="Arial"/>
        <family val="2"/>
      </rPr>
      <t xml:space="preserve">11.29</t>
    </r>
    <r>
      <rPr>
        <sz val="10"/>
        <rFont val="宋体"/>
        <family val="0"/>
        <charset val="134"/>
      </rPr>
      <t xml:space="preserve">分通过短信形式告知工单办理结果。</t>
    </r>
    <r>
      <rPr>
        <sz val="10"/>
        <rFont val="Arial"/>
        <family val="2"/>
      </rPr>
      <t xml:space="preserve">11.34</t>
    </r>
    <r>
      <rPr>
        <sz val="10"/>
        <rFont val="宋体"/>
        <family val="0"/>
        <charset val="134"/>
      </rPr>
      <t xml:space="preserve">分，许女士短信回复，“好的，职工停车区域”。办理人：李留成，部门</t>
    </r>
    <r>
      <rPr>
        <sz val="10"/>
        <rFont val="Arial"/>
        <family val="2"/>
      </rPr>
      <t xml:space="preserve">:</t>
    </r>
    <r>
      <rPr>
        <sz val="10"/>
        <rFont val="宋体"/>
        <family val="0"/>
        <charset val="134"/>
      </rPr>
      <t xml:space="preserve">小营分中心，职务：物管副主任。审核人：侯旭，物业管理中心机关，物管行政部，科员。</t>
    </r>
    <r>
      <rPr>
        <sz val="10"/>
        <rFont val="Arial"/>
        <family val="2"/>
      </rPr>
      <t xml:space="preserve">
</t>
    </r>
  </si>
  <si>
    <t xml:space="preserve">2026-03-09 18:36:03</t>
  </si>
  <si>
    <t xml:space="preserve">场站安保问题
（私家车站内停车）拆单</t>
  </si>
  <si>
    <r>
      <rPr>
        <sz val="10"/>
        <rFont val="宋体"/>
        <family val="0"/>
        <charset val="134"/>
      </rPr>
      <t xml:space="preserve">热线</t>
    </r>
    <r>
      <rPr>
        <sz val="10"/>
        <rFont val="Arial"/>
        <family val="2"/>
      </rPr>
      <t xml:space="preserve">-260309-064667-1</t>
    </r>
    <r>
      <rPr>
        <sz val="10"/>
        <rFont val="宋体"/>
        <family val="0"/>
        <charset val="134"/>
      </rPr>
      <t xml:space="preserve">（</t>
    </r>
    <r>
      <rPr>
        <sz val="10"/>
        <rFont val="Arial"/>
        <family val="2"/>
      </rPr>
      <t xml:space="preserve">8</t>
    </r>
    <r>
      <rPr>
        <sz val="10"/>
        <rFont val="宋体"/>
        <family val="0"/>
        <charset val="134"/>
      </rPr>
      <t xml:space="preserve">个附件）</t>
    </r>
  </si>
  <si>
    <r>
      <rPr>
        <sz val="10"/>
        <rFont val="宋体"/>
        <family val="0"/>
        <charset val="134"/>
      </rPr>
      <t xml:space="preserve">小营分中心经过与投诉人联系，了解情况。经核实，许女士一是想了解小关街道</t>
    </r>
    <r>
      <rPr>
        <sz val="10"/>
        <rFont val="Arial"/>
        <family val="2"/>
      </rPr>
      <t xml:space="preserve">18</t>
    </r>
    <r>
      <rPr>
        <sz val="10"/>
        <rFont val="宋体"/>
        <family val="0"/>
        <charset val="134"/>
      </rPr>
      <t xml:space="preserve">路公交场站的主责监管单位，我们告知是公交物业小营分中心。二是她称自己是</t>
    </r>
    <r>
      <rPr>
        <sz val="10"/>
        <rFont val="Arial"/>
        <family val="2"/>
      </rPr>
      <t xml:space="preserve">18</t>
    </r>
    <r>
      <rPr>
        <sz val="10"/>
        <rFont val="宋体"/>
        <family val="0"/>
        <charset val="134"/>
      </rPr>
      <t xml:space="preserve">路车队司机，某一天将自己的私家车停放到院内的派出所停车区域，派出所给其打电话挪车，其不满，故来电诉求。小营分中心通过电话、短信告知的方式向投诉人说明情况，院内停车各单位都有区域划分，今后尽量将车停在职工停车区域或共享停车区域。</t>
    </r>
  </si>
  <si>
    <r>
      <rPr>
        <sz val="10"/>
        <rFont val="宋体"/>
        <family val="0"/>
        <charset val="134"/>
      </rPr>
      <t xml:space="preserve">小营分中心工作人员，于</t>
    </r>
    <r>
      <rPr>
        <sz val="10"/>
        <rFont val="Arial"/>
        <family val="2"/>
      </rPr>
      <t xml:space="preserve">3</t>
    </r>
    <r>
      <rPr>
        <sz val="10"/>
        <rFont val="宋体"/>
        <family val="0"/>
        <charset val="134"/>
      </rPr>
      <t xml:space="preserve">月</t>
    </r>
    <r>
      <rPr>
        <sz val="10"/>
        <rFont val="Arial"/>
        <family val="2"/>
      </rPr>
      <t xml:space="preserve">10</t>
    </r>
    <r>
      <rPr>
        <sz val="10"/>
        <rFont val="宋体"/>
        <family val="0"/>
        <charset val="134"/>
      </rPr>
      <t xml:space="preserve">日</t>
    </r>
    <r>
      <rPr>
        <sz val="10"/>
        <rFont val="Arial"/>
        <family val="2"/>
      </rPr>
      <t xml:space="preserve">9</t>
    </r>
    <r>
      <rPr>
        <sz val="10"/>
        <rFont val="宋体"/>
        <family val="0"/>
        <charset val="134"/>
      </rPr>
      <t xml:space="preserve">：</t>
    </r>
    <r>
      <rPr>
        <sz val="10"/>
        <rFont val="Arial"/>
        <family val="2"/>
      </rPr>
      <t xml:space="preserve">54</t>
    </r>
    <r>
      <rPr>
        <sz val="10"/>
        <rFont val="宋体"/>
        <family val="0"/>
        <charset val="134"/>
      </rPr>
      <t xml:space="preserve">分、</t>
    </r>
    <r>
      <rPr>
        <sz val="10"/>
        <rFont val="Arial"/>
        <family val="2"/>
      </rPr>
      <t xml:space="preserve">10</t>
    </r>
    <r>
      <rPr>
        <sz val="10"/>
        <rFont val="宋体"/>
        <family val="0"/>
        <charset val="134"/>
      </rPr>
      <t xml:space="preserve">：</t>
    </r>
    <r>
      <rPr>
        <sz val="10"/>
        <rFont val="Arial"/>
        <family val="2"/>
      </rPr>
      <t xml:space="preserve">45</t>
    </r>
    <r>
      <rPr>
        <sz val="10"/>
        <rFont val="宋体"/>
        <family val="0"/>
        <charset val="134"/>
      </rPr>
      <t xml:space="preserve">分两次在与许女士的电话沟通中，其挂断电话。</t>
    </r>
    <r>
      <rPr>
        <sz val="10"/>
        <rFont val="Arial"/>
        <family val="2"/>
      </rPr>
      <t xml:space="preserve">11.10</t>
    </r>
    <r>
      <rPr>
        <sz val="10"/>
        <rFont val="宋体"/>
        <family val="0"/>
        <charset val="134"/>
      </rPr>
      <t xml:space="preserve">分再次拨打其未接听。</t>
    </r>
    <r>
      <rPr>
        <sz val="10"/>
        <rFont val="Arial"/>
        <family val="2"/>
      </rPr>
      <t xml:space="preserve">11.29</t>
    </r>
    <r>
      <rPr>
        <sz val="10"/>
        <rFont val="宋体"/>
        <family val="0"/>
        <charset val="134"/>
      </rPr>
      <t xml:space="preserve">分通过短信形式告知工单办理结果。</t>
    </r>
    <r>
      <rPr>
        <sz val="10"/>
        <rFont val="Arial"/>
        <family val="2"/>
      </rPr>
      <t xml:space="preserve">11.34</t>
    </r>
    <r>
      <rPr>
        <sz val="10"/>
        <rFont val="宋体"/>
        <family val="0"/>
        <charset val="134"/>
      </rPr>
      <t xml:space="preserve">分，许女士短信回复，“好的，职工停车区域”。</t>
    </r>
  </si>
  <si>
    <r>
      <rPr>
        <sz val="10"/>
        <rFont val="宋体"/>
        <family val="0"/>
        <charset val="134"/>
      </rPr>
      <t xml:space="preserve">小营分中心经过与投诉人联系，了解情况。经核实，许女士一是想了解小关街道</t>
    </r>
    <r>
      <rPr>
        <sz val="10"/>
        <rFont val="Arial"/>
        <family val="2"/>
      </rPr>
      <t xml:space="preserve">18</t>
    </r>
    <r>
      <rPr>
        <sz val="10"/>
        <rFont val="宋体"/>
        <family val="0"/>
        <charset val="134"/>
      </rPr>
      <t xml:space="preserve">路公交场站的主责监管单位，我们告知是公交物业小营分中心。二是她称自己是</t>
    </r>
    <r>
      <rPr>
        <sz val="10"/>
        <rFont val="Arial"/>
        <family val="2"/>
      </rPr>
      <t xml:space="preserve">18</t>
    </r>
    <r>
      <rPr>
        <sz val="10"/>
        <rFont val="宋体"/>
        <family val="0"/>
        <charset val="134"/>
      </rPr>
      <t xml:space="preserve">路车队司机，某一天将自己的私家车停放到院内的派出所停车区域，派出所给其打电话挪车，其不满，故来电诉求。小营分中心通过电话、短信告知的方式向投诉人说明情况，院内停车各单位都有区域划分，今后尽量将车停在职工停车区域或共享停车区域。</t>
    </r>
    <r>
      <rPr>
        <sz val="10"/>
        <rFont val="Arial"/>
        <family val="2"/>
      </rPr>
      <t xml:space="preserve">
</t>
    </r>
    <r>
      <rPr>
        <sz val="10"/>
        <rFont val="宋体"/>
        <family val="0"/>
        <charset val="134"/>
      </rPr>
      <t xml:space="preserve">回复人：贾志尧  </t>
    </r>
    <r>
      <rPr>
        <sz val="10"/>
        <rFont val="Arial"/>
        <family val="2"/>
      </rPr>
      <t xml:space="preserve">2026.3.10
</t>
    </r>
    <r>
      <rPr>
        <sz val="10"/>
        <rFont val="宋体"/>
        <family val="0"/>
        <charset val="134"/>
      </rPr>
      <t xml:space="preserve">审核人：陶春辉   </t>
    </r>
    <r>
      <rPr>
        <sz val="10"/>
        <rFont val="Arial"/>
        <family val="2"/>
      </rPr>
      <t xml:space="preserve">2026.3.10</t>
    </r>
  </si>
  <si>
    <t xml:space="preserve">                                                                                                                                                                                                                                                                                                                                               </t>
  </si>
  <si>
    <r>
      <rPr>
        <sz val="10"/>
        <rFont val="宋体"/>
        <family val="0"/>
        <charset val="134"/>
      </rPr>
      <t xml:space="preserve">热线</t>
    </r>
    <r>
      <rPr>
        <sz val="10"/>
        <rFont val="Arial"/>
        <family val="2"/>
      </rPr>
      <t xml:space="preserve">-260310-007120</t>
    </r>
  </si>
  <si>
    <t xml:space="preserve">2026-03-10 09:06:05</t>
  </si>
  <si>
    <t xml:space="preserve">2026-03-10 09:28:40</t>
  </si>
  <si>
    <t xml:space="preserve">2026-03-10 09:48:05</t>
  </si>
  <si>
    <t xml:space="preserve">市民反映，自己发现公交集团的公交车卫生很差，想知道公交集团对于公交车的消毒和擦拭工作是否有人工作，因为自己发现公交车上的把手都是黑色的，很粘手，自己希望公交集团能加强对公交车的卫生管理，来电反映公交车卫生差问题。注：市民要求保密（已解释）</t>
  </si>
  <si>
    <t xml:space="preserve">2026-03-17 23:59:59</t>
  </si>
  <si>
    <t xml:space="preserve">2026-03-15 08:59:59</t>
  </si>
  <si>
    <t xml:space="preserve">因您的联系方式保密，我们未能对您进行电话回复。办理人：郑楠；部门：鸿运承物业管理中心物管行政部；职务；物管员。审核人：刘晨；部门：鸿运承物业管理中心物管行政部；职务：副经理。</t>
  </si>
  <si>
    <r>
      <rPr>
        <sz val="10"/>
        <rFont val="宋体"/>
        <family val="0"/>
        <charset val="134"/>
      </rPr>
      <t xml:space="preserve">先生您好，您反馈公交集团对于公交车的消毒和擦拭工作是否有人工作，公交车上的把手都是黑色的，很粘手的问题，我们非常重视您的反馈。北京公交运营车辆的消毒工作我们是一直在做的，由我们物业的保洁员（</t>
    </r>
    <r>
      <rPr>
        <sz val="10"/>
        <rFont val="Arial"/>
        <family val="2"/>
      </rPr>
      <t xml:space="preserve">C</t>
    </r>
    <r>
      <rPr>
        <sz val="10"/>
        <rFont val="宋体"/>
        <family val="0"/>
        <charset val="134"/>
      </rPr>
      <t xml:space="preserve">岗）来负责此项工作，消毒频次为每日对运营车辆消毒一次的标准认真执行，消毒方式为空调出风口，扶手、杆（吊环拉手）、座椅、刷卡机、窗框、车窗开关把手等乘客易接触部位进行擦拭消毒，车内地板进行喷洒消毒并拖拭（雾状消毒液），并留存车辆消毒记录。同时我们对于车内扶手（把手）的清洁工作也是一直在做的，并早已形成了长效的清洁机制，运营车辆回到我们的清洁地点后，在日常工作时段内，我们保洁员会对车辆内部的扶手进行全面的清理。</t>
    </r>
  </si>
  <si>
    <t xml:space="preserve">我们各分中心及场站班组长再次与所辖线路的保洁人员进行了沟通，日常工作中我们要把清洁工作及消毒工作做的更加细致，同时加强保洁员技能的培训，熟练掌握清洁方法，加强清洁频次，确保给您带来一个干净、整洁的出行环境。</t>
  </si>
  <si>
    <t xml:space="preserve">我们定期会召开车厢服务工作专题会议，开展专项检查，日常工作中我们将加大巡检力度，强化制度建设，不断提高管理水平。</t>
  </si>
  <si>
    <r>
      <rPr>
        <sz val="10"/>
        <rFont val="宋体"/>
        <family val="0"/>
        <charset val="134"/>
      </rPr>
      <t xml:space="preserve">您好，关于您反映问题的办理情况，鸿运承物业管理中心物管行政部现对您回复如下：先生您好，您反馈公交集团对于公交车的消毒和擦拭工作是否有人工作，公交车上的把手都是黑色的，很粘手的问题，我们非常重视您的反馈。北京公交运营车辆的消毒工作我们是一直在做的，由我们物业的保洁员（</t>
    </r>
    <r>
      <rPr>
        <sz val="10"/>
        <rFont val="Arial"/>
        <family val="2"/>
      </rPr>
      <t xml:space="preserve">C</t>
    </r>
    <r>
      <rPr>
        <sz val="10"/>
        <rFont val="宋体"/>
        <family val="0"/>
        <charset val="134"/>
      </rPr>
      <t xml:space="preserve">岗）来负责此项工作，消毒频次为每日对运营车辆消毒一次的标准认真执行，消毒方式为空调出风口，扶手、杆（吊环拉手）、座椅、刷卡机、窗框、车窗开关把手等乘客易接触部位进行擦拭消毒，车内地板进行喷洒消毒并拖拭（雾状消毒液），并留存车辆消毒记录。同时我们对于车内扶手（把手）的清洁工作也是一直在做的，并早已形成了长效的清洁机制，运营车辆回到我们的清洁地点后，在日常工作时段内，我们保洁员会对车辆内部的扶手进行全面的清理。我们定期会召开车厢服务工作专题会议，开展专项检查，日常工作中我们将加大巡检力度，强化制度建设，不断提高管理水平。因您的联系方式保密，我们未能对您进行电话回复。我们各分中心及场站班组长再次与所辖线路的保洁人员进行了沟通，日常工作中我们要把清洁工作及消毒工作做的更加细致，同时加强保洁员技能的培训，熟练掌握清洁方法，加强清洁频次，确保给您带来一个干净、整洁的出行环境。欢迎您随时对我们的工作进行监督，感谢您提出宝贵意见，给您的出行带来的不便我们和您说声抱歉，谢谢您的支持与谅解。</t>
    </r>
  </si>
  <si>
    <t xml:space="preserve">2026-03-10 09:02:53</t>
  </si>
  <si>
    <t xml:space="preserve">车辆卫生问题
（车内扶手黏）</t>
  </si>
  <si>
    <r>
      <rPr>
        <sz val="10"/>
        <rFont val="宋体"/>
        <family val="0"/>
        <charset val="134"/>
      </rPr>
      <t xml:space="preserve">网络</t>
    </r>
    <r>
      <rPr>
        <sz val="10"/>
        <rFont val="Arial"/>
        <family val="2"/>
      </rPr>
      <t xml:space="preserve">-260310-022250-1</t>
    </r>
  </si>
  <si>
    <t xml:space="preserve">2026-03-10 11:07:02</t>
  </si>
  <si>
    <t xml:space="preserve">2026-03-10 11:15:31</t>
  </si>
  <si>
    <t xml:space="preserve">2026-03-10 12:03:55</t>
  </si>
  <si>
    <r>
      <rPr>
        <sz val="10"/>
        <rFont val="宋体"/>
        <family val="0"/>
        <charset val="134"/>
      </rPr>
      <t xml:space="preserve">工单来源：微信服务号，此工单内容为网民留言时填写的标题及原文。</t>
    </r>
    <r>
      <rPr>
        <sz val="10"/>
        <rFont val="Arial"/>
        <family val="2"/>
      </rPr>
      <t xml:space="preserve">=============================</t>
    </r>
    <r>
      <rPr>
        <sz val="10"/>
        <rFont val="宋体"/>
        <family val="0"/>
        <charset val="134"/>
      </rPr>
      <t xml:space="preserve">留言标题：建议公交车统一在车内明显位置公示车辆卫生清扫坐套清洗情况  留言原文：建议公交车统一在车内明显位置，公示车辆卫生清扫、坐套清洗、日常消毒、通风等情况，主动接受群众监督。只要真正做到了，公示并不难！市民填写的详细地址为：区：海淀区街道：不详详细地址：公交公司建议公交车统一在车内明显位置公示车辆卫生清扫坐套清洗情况问题安服基建</t>
    </r>
  </si>
  <si>
    <t xml:space="preserve">您好，关于您反映的相关建议的办理情况，鸿运承物业管理中心物管行政部现对您回复如下：</t>
  </si>
  <si>
    <t xml:space="preserve">女士您好，您建议公交车应统一在车内明显位置，对车辆卫生清扫、坐套清洗、日常消毒、通风等情况进行公示，我们非常重视您的提议。鉴于公交车车内空间受限，张贴位置也有限，我们无法将以上我们实际工作的情况在车内进行公示，希望您多多理解。我们有相关的制度规定，会对以上您所反馈的问题进行有效的监督与管理。运营车辆的清洁工作：公交运营线路的首末站，我们只在一个场站进行洗车服务，运营车辆回到我们的清洁地点后，在日常工作时段内，我们保洁员会对车辆内外部进行全面的卫生清理。运营车辆座套的清洗工作：我们的清洗周期为月度，清洗频次为月度内不少于两次。运营车辆的日常消毒工作：我们的消毒频次为每日对运营车辆消毒一次的标准认真执行，并留存车辆消毒记录。运营车辆的车内通风工作：运营车辆回到我们的清洁地点后，在日常工作时段内，我们保洁员在清理卫生的同时，会将车门、车窗全部打开，及时对车内进行通风换气作业。</t>
  </si>
  <si>
    <t xml:space="preserve">我们各分中心及场站班组长再次与所属线路的保洁人员进行了沟通，日常工作中我们要把清洁和消毒工作做的更加细致，同时加强保洁员的技能的培训，熟练掌握工作方法，加强清洁频次，密切关注车内的空气质量，确保给您带来一个干净、整洁、空气清新的出行环境。今后我们将尽最大努力去改善车内的清洁质量及空气质量，并加强车辆消毒作业的管控。</t>
  </si>
  <si>
    <t xml:space="preserve">您好，关于您反映的相关建议的办理情况，鸿运承物业管理中心物管行政部现对您回复如下：女士您好，您建议公交车应统一在车内明显位置，对车辆卫生清扫、坐套清洗、日常消毒、通风等情况进行公示，我们非常重视您的提议。鉴于公交车车内空间受限，张贴位置也有限，我们无法将以上我们实际工作的情况在车内进行公示，希望您多多理解。我们有相关的制度规定，会对以上您所反馈的问题进行有效的监督与管理。运营车辆的清洁工作：公交运营线路的首末站，我们只在一个场站进行洗车服务，运营车辆回到我们的清洁地点后，在日常工作时段内，我们保洁员会对车辆内外部进行全面的卫生清理。运营车辆座套的清洗工作：我们的清洗周期为月度，清洗频次为月度内不少于两次。运营车辆的日常消毒工作：我们的消毒频次为每日对运营车辆消毒一次的标准认真执行，并留存车辆消毒记录。运营车辆的车内通风工作：运营车辆回到我们的清洁地点后，在日常工作时段内，我们保洁员在清理卫生的同时，会将车门、车窗全部打开，及时对车内进行通风换气作业。我们定期会召开车厢服务工作专题会议，开展专项检查，日常工作中我们将加大巡检力度，强化制度建设，不断提高管理水平。因您的联系方式保密，我们未能对您进行电话回复。我们各分中心及场站班组长再次与所属线路的保洁人员进行了沟通，日常工作中我们要把清洁和消毒工作做的更加细致，同时加强保洁员的技能的培训，熟练掌握工作方法，加强清洁频次，密切关注车内的空气质量，确保给您带来一个干净、整洁、空气清新的出行环境。今后我们将尽最大努力去改善车内的清洁质量及空气质量，并加强车辆消毒作业的管控。欢迎您随时对我们的工作进行监督，感谢您提出宝贵意见，谢谢您的支持与谅解。</t>
  </si>
  <si>
    <t xml:space="preserve">2026-03-10 08:08:16</t>
  </si>
  <si>
    <r>
      <rPr>
        <sz val="10"/>
        <rFont val="宋体"/>
        <family val="0"/>
        <charset val="134"/>
      </rPr>
      <t xml:space="preserve">网络</t>
    </r>
    <r>
      <rPr>
        <sz val="10"/>
        <rFont val="Arial"/>
        <family val="2"/>
      </rPr>
      <t xml:space="preserve">-260310-029325-3</t>
    </r>
  </si>
  <si>
    <t xml:space="preserve">2026-03-10 12:27:21</t>
  </si>
  <si>
    <t xml:space="preserve">2026-03-10 12:33:41</t>
  </si>
  <si>
    <t xml:space="preserve">2026-03-10 12:42:13</t>
  </si>
  <si>
    <r>
      <rPr>
        <sz val="10"/>
        <rFont val="宋体"/>
        <family val="0"/>
        <charset val="134"/>
      </rPr>
      <t xml:space="preserve">工单来源：微信服务号，此工单内容为网民留言时填写的标题及原文。 </t>
    </r>
    <r>
      <rPr>
        <sz val="10"/>
        <rFont val="Arial"/>
        <family val="2"/>
      </rPr>
      <t xml:space="preserve">============================= </t>
    </r>
    <r>
      <rPr>
        <sz val="10"/>
        <rFont val="宋体"/>
        <family val="0"/>
        <charset val="134"/>
      </rPr>
      <t xml:space="preserve">留言标题：本人工种认定、监察对象纳入及复核期间违规通报事项留言原文：本人实名反映：鸿运承物业管理中心于</t>
    </r>
    <r>
      <rPr>
        <sz val="10"/>
        <rFont val="Arial"/>
        <family val="2"/>
      </rPr>
      <t xml:space="preserve">2025</t>
    </r>
    <r>
      <rPr>
        <sz val="10"/>
        <rFont val="宋体"/>
        <family val="0"/>
        <charset val="134"/>
      </rPr>
      <t xml:space="preserve">年</t>
    </r>
    <r>
      <rPr>
        <sz val="10"/>
        <rFont val="Arial"/>
        <family val="2"/>
      </rPr>
      <t xml:space="preserve">10</t>
    </r>
    <r>
      <rPr>
        <sz val="10"/>
        <rFont val="宋体"/>
        <family val="0"/>
        <charset val="134"/>
      </rPr>
      <t xml:space="preserve">月对我作出开除处分，目前相关事项正在北京市纪委监委复核程序中。该单位在复核程序尚未终结的情况下，对我进行公开反面通报，程序严重违法。本人工种经鸿运承物业管理中心多次确认，不属于管理人员有录音为证。依据《中华人民共和国监察法》第十五条，现要求书面明确：何时、以何种程序、依据何文件将本人作为工人纳入监察对象，并提供正式文件。该单位在复核期间对我公开通报，违反《公职人员政务处分法》第五十六条及程序正当原则，属程序违法。恳请平台予以督办，责令该单位：书面答复并提供将本人纳入监察对象的正式文件；就违法开除、违规通报事项出具正式书面反馈；市民填写的详细地址为：区、街道：大兴区天宫院街道详细地址：天宫院本人工种认定监察对象纳入及复核期间违规通报事项人力，组织纪检答复不满意 </t>
    </r>
  </si>
  <si>
    <t xml:space="preserve">2026-03-12</t>
  </si>
  <si>
    <r>
      <rPr>
        <sz val="10"/>
        <rFont val="宋体"/>
        <family val="0"/>
        <charset val="134"/>
      </rPr>
      <t xml:space="preserve">经核实，市民杨利先生反映诉求与实际情况有所出入。经核实杨利先生，原系北京公共交通鸿运承物业管理中心职工，工人管理岗位。因其违反相关规定，依据《北京市监委驻北京市公交集团监察专员办公室</t>
    </r>
    <r>
      <rPr>
        <sz val="10"/>
        <rFont val="Arial"/>
        <family val="2"/>
      </rPr>
      <t xml:space="preserve">&lt;</t>
    </r>
    <r>
      <rPr>
        <sz val="10"/>
        <rFont val="宋体"/>
        <family val="0"/>
        <charset val="134"/>
      </rPr>
      <t xml:space="preserve">关于给予杨利开除处分的决定</t>
    </r>
    <r>
      <rPr>
        <sz val="10"/>
        <rFont val="Arial"/>
        <family val="2"/>
      </rPr>
      <t xml:space="preserve">&gt;</t>
    </r>
    <r>
      <rPr>
        <sz val="10"/>
        <rFont val="宋体"/>
        <family val="0"/>
        <charset val="134"/>
      </rPr>
      <t xml:space="preserve">》（驻公交监</t>
    </r>
    <r>
      <rPr>
        <sz val="10"/>
        <rFont val="Arial"/>
        <family val="2"/>
      </rPr>
      <t xml:space="preserve">&lt;2025&gt;17</t>
    </r>
    <r>
      <rPr>
        <sz val="10"/>
        <rFont val="宋体"/>
        <family val="0"/>
        <charset val="134"/>
      </rPr>
      <t xml:space="preserve">号）</t>
    </r>
    <r>
      <rPr>
        <sz val="10"/>
        <rFont val="Arial"/>
        <family val="2"/>
      </rPr>
      <t xml:space="preserve">,</t>
    </r>
    <r>
      <rPr>
        <sz val="10"/>
        <rFont val="宋体"/>
        <family val="0"/>
        <charset val="134"/>
      </rPr>
      <t xml:space="preserve">于</t>
    </r>
    <r>
      <rPr>
        <sz val="10"/>
        <rFont val="Arial"/>
        <family val="2"/>
      </rPr>
      <t xml:space="preserve">2025</t>
    </r>
    <r>
      <rPr>
        <sz val="10"/>
        <rFont val="宋体"/>
        <family val="0"/>
        <charset val="134"/>
      </rPr>
      <t xml:space="preserve">年</t>
    </r>
    <r>
      <rPr>
        <sz val="10"/>
        <rFont val="Arial"/>
        <family val="2"/>
      </rPr>
      <t xml:space="preserve">10</t>
    </r>
    <r>
      <rPr>
        <sz val="10"/>
        <rFont val="宋体"/>
        <family val="0"/>
        <charset val="134"/>
      </rPr>
      <t xml:space="preserve">月</t>
    </r>
    <r>
      <rPr>
        <sz val="10"/>
        <rFont val="Arial"/>
        <family val="2"/>
      </rPr>
      <t xml:space="preserve">22</t>
    </r>
    <r>
      <rPr>
        <sz val="10"/>
        <rFont val="宋体"/>
        <family val="0"/>
        <charset val="134"/>
      </rPr>
      <t xml:space="preserve">日与其进行劳动合同关系解除</t>
    </r>
    <r>
      <rPr>
        <sz val="10"/>
        <rFont val="Arial"/>
        <family val="2"/>
      </rPr>
      <t xml:space="preserve">,</t>
    </r>
    <r>
      <rPr>
        <sz val="10"/>
        <rFont val="宋体"/>
        <family val="0"/>
        <charset val="134"/>
      </rPr>
      <t xml:space="preserve">未发现与其解除劳动合同存在违规违法行为。</t>
    </r>
  </si>
  <si>
    <r>
      <rPr>
        <sz val="10"/>
        <rFont val="宋体"/>
        <family val="0"/>
        <charset val="134"/>
      </rPr>
      <t xml:space="preserve">经核实，来电人杨利原系北京公共交通控股（集团）有限公司鸿运承物业管理中心职工，工人管理岗位。因其违反相关规定，依据《北京市监委驻北京市公交集团监察专员办公室</t>
    </r>
    <r>
      <rPr>
        <sz val="10"/>
        <rFont val="Arial"/>
        <family val="2"/>
      </rPr>
      <t xml:space="preserve">&lt;</t>
    </r>
    <r>
      <rPr>
        <sz val="10"/>
        <rFont val="宋体"/>
        <family val="0"/>
        <charset val="134"/>
      </rPr>
      <t xml:space="preserve">关于给予杨利开除处分的决定</t>
    </r>
    <r>
      <rPr>
        <sz val="10"/>
        <rFont val="Arial"/>
        <family val="2"/>
      </rPr>
      <t xml:space="preserve">&gt;</t>
    </r>
    <r>
      <rPr>
        <sz val="10"/>
        <rFont val="宋体"/>
        <family val="0"/>
        <charset val="134"/>
      </rPr>
      <t xml:space="preserve">》（驻公交监</t>
    </r>
    <r>
      <rPr>
        <sz val="10"/>
        <rFont val="Arial"/>
        <family val="2"/>
      </rPr>
      <t xml:space="preserve">&lt;2025&gt;17</t>
    </r>
    <r>
      <rPr>
        <sz val="10"/>
        <rFont val="宋体"/>
        <family val="0"/>
        <charset val="134"/>
      </rPr>
      <t xml:space="preserve">号），于</t>
    </r>
    <r>
      <rPr>
        <sz val="10"/>
        <rFont val="Arial"/>
        <family val="2"/>
      </rPr>
      <t xml:space="preserve">2025</t>
    </r>
    <r>
      <rPr>
        <sz val="10"/>
        <rFont val="宋体"/>
        <family val="0"/>
        <charset val="134"/>
      </rPr>
      <t xml:space="preserve">年</t>
    </r>
    <r>
      <rPr>
        <sz val="10"/>
        <rFont val="Arial"/>
        <family val="2"/>
      </rPr>
      <t xml:space="preserve">10</t>
    </r>
    <r>
      <rPr>
        <sz val="10"/>
        <rFont val="宋体"/>
        <family val="0"/>
        <charset val="134"/>
      </rPr>
      <t xml:space="preserve">月</t>
    </r>
    <r>
      <rPr>
        <sz val="10"/>
        <rFont val="Arial"/>
        <family val="2"/>
      </rPr>
      <t xml:space="preserve">22</t>
    </r>
    <r>
      <rPr>
        <sz val="10"/>
        <rFont val="宋体"/>
        <family val="0"/>
        <charset val="134"/>
      </rPr>
      <t xml:space="preserve">日与其进行劳动合同关系解除</t>
    </r>
    <r>
      <rPr>
        <sz val="10"/>
        <rFont val="Arial"/>
        <family val="2"/>
      </rPr>
      <t xml:space="preserve">,</t>
    </r>
    <r>
      <rPr>
        <sz val="10"/>
        <rFont val="宋体"/>
        <family val="0"/>
        <charset val="134"/>
      </rPr>
      <t xml:space="preserve">未发现与其解除劳动合同存在违规违法行为。我单位于</t>
    </r>
    <r>
      <rPr>
        <sz val="10"/>
        <rFont val="Arial"/>
        <family val="2"/>
      </rPr>
      <t xml:space="preserve">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12</t>
    </r>
    <r>
      <rPr>
        <sz val="10"/>
        <rFont val="宋体"/>
        <family val="0"/>
        <charset val="134"/>
      </rPr>
      <t xml:space="preserve">日上午</t>
    </r>
    <r>
      <rPr>
        <sz val="10"/>
        <rFont val="Arial"/>
        <family val="2"/>
      </rPr>
      <t xml:space="preserve">8</t>
    </r>
    <r>
      <rPr>
        <sz val="10"/>
        <rFont val="宋体"/>
        <family val="0"/>
        <charset val="134"/>
      </rPr>
      <t xml:space="preserve">：</t>
    </r>
    <r>
      <rPr>
        <sz val="10"/>
        <rFont val="Arial"/>
        <family val="2"/>
      </rPr>
      <t xml:space="preserve">59</t>
    </r>
    <r>
      <rPr>
        <sz val="10"/>
        <rFont val="宋体"/>
        <family val="0"/>
        <charset val="134"/>
      </rPr>
      <t xml:space="preserve">分、同日中午</t>
    </r>
    <r>
      <rPr>
        <sz val="10"/>
        <rFont val="Arial"/>
        <family val="2"/>
      </rPr>
      <t xml:space="preserve">11</t>
    </r>
    <r>
      <rPr>
        <sz val="10"/>
        <rFont val="宋体"/>
        <family val="0"/>
        <charset val="134"/>
      </rPr>
      <t xml:space="preserve">：</t>
    </r>
    <r>
      <rPr>
        <sz val="10"/>
        <rFont val="Arial"/>
        <family val="2"/>
      </rPr>
      <t xml:space="preserve">36</t>
    </r>
    <r>
      <rPr>
        <sz val="10"/>
        <rFont val="宋体"/>
        <family val="0"/>
        <charset val="134"/>
      </rPr>
      <t xml:space="preserve">分、</t>
    </r>
    <r>
      <rPr>
        <sz val="10"/>
        <rFont val="Arial"/>
        <family val="2"/>
      </rPr>
      <t xml:space="preserve">13</t>
    </r>
    <r>
      <rPr>
        <sz val="10"/>
        <rFont val="宋体"/>
        <family val="0"/>
        <charset val="134"/>
      </rPr>
      <t xml:space="preserve">日上午</t>
    </r>
    <r>
      <rPr>
        <sz val="10"/>
        <rFont val="Arial"/>
        <family val="2"/>
      </rPr>
      <t xml:space="preserve">9</t>
    </r>
    <r>
      <rPr>
        <sz val="10"/>
        <rFont val="宋体"/>
        <family val="0"/>
        <charset val="134"/>
      </rPr>
      <t xml:space="preserve">：</t>
    </r>
    <r>
      <rPr>
        <sz val="10"/>
        <rFont val="Arial"/>
        <family val="2"/>
      </rPr>
      <t xml:space="preserve">00</t>
    </r>
    <r>
      <rPr>
        <sz val="10"/>
        <rFont val="宋体"/>
        <family val="0"/>
        <charset val="134"/>
      </rPr>
      <t xml:space="preserve">两天三时段与市民进行电话联系，告知来电人诉求已经由北京市西城区劳动人事争议仲裁委员会（京西劳人仲字【</t>
    </r>
    <r>
      <rPr>
        <sz val="10"/>
        <rFont val="Arial"/>
        <family val="2"/>
      </rPr>
      <t xml:space="preserve">2026</t>
    </r>
    <r>
      <rPr>
        <sz val="10"/>
        <rFont val="宋体"/>
        <family val="0"/>
        <charset val="134"/>
      </rPr>
      <t xml:space="preserve">】第</t>
    </r>
    <r>
      <rPr>
        <sz val="10"/>
        <rFont val="Arial"/>
        <family val="2"/>
      </rPr>
      <t xml:space="preserve">516</t>
    </r>
    <r>
      <rPr>
        <sz val="10"/>
        <rFont val="宋体"/>
        <family val="0"/>
        <charset val="134"/>
      </rPr>
      <t xml:space="preserve">号），于</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12</t>
    </r>
    <r>
      <rPr>
        <sz val="10"/>
        <rFont val="宋体"/>
        <family val="0"/>
        <charset val="134"/>
      </rPr>
      <t xml:space="preserve">日开庭受理，因涉及案件审理，故无法向诉求人提供，具体结果以审理为准。市民没有接通电话，随后我单位以短信形式告知市民相关回复内容。办理人：黄倩；部门：鸿运承物业管理中心纪检部，职务：一般管理</t>
    </r>
  </si>
  <si>
    <r>
      <rPr>
        <sz val="10"/>
        <rFont val="宋体"/>
        <family val="0"/>
        <charset val="134"/>
      </rPr>
      <t xml:space="preserve">我单位</t>
    </r>
    <r>
      <rPr>
        <sz val="10"/>
        <rFont val="Arial"/>
        <family val="2"/>
      </rPr>
      <t xml:space="preserve">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12</t>
    </r>
    <r>
      <rPr>
        <sz val="10"/>
        <rFont val="宋体"/>
        <family val="0"/>
        <charset val="134"/>
      </rPr>
      <t xml:space="preserve">日上午</t>
    </r>
    <r>
      <rPr>
        <sz val="10"/>
        <rFont val="Arial"/>
        <family val="2"/>
      </rPr>
      <t xml:space="preserve">8</t>
    </r>
    <r>
      <rPr>
        <sz val="10"/>
        <rFont val="宋体"/>
        <family val="0"/>
        <charset val="134"/>
      </rPr>
      <t xml:space="preserve">：</t>
    </r>
    <r>
      <rPr>
        <sz val="10"/>
        <rFont val="Arial"/>
        <family val="2"/>
      </rPr>
      <t xml:space="preserve">59</t>
    </r>
    <r>
      <rPr>
        <sz val="10"/>
        <rFont val="宋体"/>
        <family val="0"/>
        <charset val="134"/>
      </rPr>
      <t xml:space="preserve">分、同日中午</t>
    </r>
    <r>
      <rPr>
        <sz val="10"/>
        <rFont val="Arial"/>
        <family val="2"/>
      </rPr>
      <t xml:space="preserve">11</t>
    </r>
    <r>
      <rPr>
        <sz val="10"/>
        <rFont val="宋体"/>
        <family val="0"/>
        <charset val="134"/>
      </rPr>
      <t xml:space="preserve">：</t>
    </r>
    <r>
      <rPr>
        <sz val="10"/>
        <rFont val="Arial"/>
        <family val="2"/>
      </rPr>
      <t xml:space="preserve">36</t>
    </r>
    <r>
      <rPr>
        <sz val="10"/>
        <rFont val="宋体"/>
        <family val="0"/>
        <charset val="134"/>
      </rPr>
      <t xml:space="preserve">分、</t>
    </r>
    <r>
      <rPr>
        <sz val="10"/>
        <rFont val="Arial"/>
        <family val="2"/>
      </rPr>
      <t xml:space="preserve">13</t>
    </r>
    <r>
      <rPr>
        <sz val="10"/>
        <rFont val="宋体"/>
        <family val="0"/>
        <charset val="134"/>
      </rPr>
      <t xml:space="preserve">日上午</t>
    </r>
    <r>
      <rPr>
        <sz val="10"/>
        <rFont val="Arial"/>
        <family val="2"/>
      </rPr>
      <t xml:space="preserve">9</t>
    </r>
    <r>
      <rPr>
        <sz val="10"/>
        <rFont val="宋体"/>
        <family val="0"/>
        <charset val="134"/>
      </rPr>
      <t xml:space="preserve">：</t>
    </r>
    <r>
      <rPr>
        <sz val="10"/>
        <rFont val="Arial"/>
        <family val="2"/>
      </rPr>
      <t xml:space="preserve">00</t>
    </r>
    <r>
      <rPr>
        <sz val="10"/>
        <rFont val="宋体"/>
        <family val="0"/>
        <charset val="134"/>
      </rPr>
      <t xml:space="preserve">两天三时段与市民进行电话联系，市民没有接通电话，随后我单位以短信形式告知市民相关回复内容。</t>
    </r>
  </si>
  <si>
    <r>
      <rPr>
        <sz val="10"/>
        <rFont val="宋体"/>
        <family val="0"/>
        <charset val="134"/>
      </rPr>
      <t xml:space="preserve">经核实，来电人杨利原系北京公共交通控股（集团）有限公司鸿运承物业管理中心职工，工人管理岗位。因其违反相关规定，依据《北京市监委驻北京市公交集团监察专员办公室</t>
    </r>
    <r>
      <rPr>
        <sz val="10"/>
        <rFont val="Arial"/>
        <family val="2"/>
      </rPr>
      <t xml:space="preserve">&lt;</t>
    </r>
    <r>
      <rPr>
        <sz val="10"/>
        <rFont val="宋体"/>
        <family val="0"/>
        <charset val="134"/>
      </rPr>
      <t xml:space="preserve">关于给予杨利开除处分的决定</t>
    </r>
    <r>
      <rPr>
        <sz val="10"/>
        <rFont val="Arial"/>
        <family val="2"/>
      </rPr>
      <t xml:space="preserve">&gt;</t>
    </r>
    <r>
      <rPr>
        <sz val="10"/>
        <rFont val="宋体"/>
        <family val="0"/>
        <charset val="134"/>
      </rPr>
      <t xml:space="preserve">》（驻公交监</t>
    </r>
    <r>
      <rPr>
        <sz val="10"/>
        <rFont val="Arial"/>
        <family val="2"/>
      </rPr>
      <t xml:space="preserve">&lt;2025&gt;17</t>
    </r>
    <r>
      <rPr>
        <sz val="10"/>
        <rFont val="宋体"/>
        <family val="0"/>
        <charset val="134"/>
      </rPr>
      <t xml:space="preserve">号），于</t>
    </r>
    <r>
      <rPr>
        <sz val="10"/>
        <rFont val="Arial"/>
        <family val="2"/>
      </rPr>
      <t xml:space="preserve">2025</t>
    </r>
    <r>
      <rPr>
        <sz val="10"/>
        <rFont val="宋体"/>
        <family val="0"/>
        <charset val="134"/>
      </rPr>
      <t xml:space="preserve">年</t>
    </r>
    <r>
      <rPr>
        <sz val="10"/>
        <rFont val="Arial"/>
        <family val="2"/>
      </rPr>
      <t xml:space="preserve">10</t>
    </r>
    <r>
      <rPr>
        <sz val="10"/>
        <rFont val="宋体"/>
        <family val="0"/>
        <charset val="134"/>
      </rPr>
      <t xml:space="preserve">月</t>
    </r>
    <r>
      <rPr>
        <sz val="10"/>
        <rFont val="Arial"/>
        <family val="2"/>
      </rPr>
      <t xml:space="preserve">22</t>
    </r>
    <r>
      <rPr>
        <sz val="10"/>
        <rFont val="宋体"/>
        <family val="0"/>
        <charset val="134"/>
      </rPr>
      <t xml:space="preserve">日与其进行劳动合同关系解除</t>
    </r>
    <r>
      <rPr>
        <sz val="10"/>
        <rFont val="Arial"/>
        <family val="2"/>
      </rPr>
      <t xml:space="preserve">,</t>
    </r>
    <r>
      <rPr>
        <sz val="10"/>
        <rFont val="宋体"/>
        <family val="0"/>
        <charset val="134"/>
      </rPr>
      <t xml:space="preserve">未发现与其解除劳动合同存在违规违法行为。我单位于</t>
    </r>
    <r>
      <rPr>
        <sz val="10"/>
        <rFont val="Arial"/>
        <family val="2"/>
      </rPr>
      <t xml:space="preserve">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12</t>
    </r>
    <r>
      <rPr>
        <sz val="10"/>
        <rFont val="宋体"/>
        <family val="0"/>
        <charset val="134"/>
      </rPr>
      <t xml:space="preserve">日上午</t>
    </r>
    <r>
      <rPr>
        <sz val="10"/>
        <rFont val="Arial"/>
        <family val="2"/>
      </rPr>
      <t xml:space="preserve">8</t>
    </r>
    <r>
      <rPr>
        <sz val="10"/>
        <rFont val="宋体"/>
        <family val="0"/>
        <charset val="134"/>
      </rPr>
      <t xml:space="preserve">：</t>
    </r>
    <r>
      <rPr>
        <sz val="10"/>
        <rFont val="Arial"/>
        <family val="2"/>
      </rPr>
      <t xml:space="preserve">59</t>
    </r>
    <r>
      <rPr>
        <sz val="10"/>
        <rFont val="宋体"/>
        <family val="0"/>
        <charset val="134"/>
      </rPr>
      <t xml:space="preserve">分、同日中午</t>
    </r>
    <r>
      <rPr>
        <sz val="10"/>
        <rFont val="Arial"/>
        <family val="2"/>
      </rPr>
      <t xml:space="preserve">11</t>
    </r>
    <r>
      <rPr>
        <sz val="10"/>
        <rFont val="宋体"/>
        <family val="0"/>
        <charset val="134"/>
      </rPr>
      <t xml:space="preserve">：</t>
    </r>
    <r>
      <rPr>
        <sz val="10"/>
        <rFont val="Arial"/>
        <family val="2"/>
      </rPr>
      <t xml:space="preserve">36</t>
    </r>
    <r>
      <rPr>
        <sz val="10"/>
        <rFont val="宋体"/>
        <family val="0"/>
        <charset val="134"/>
      </rPr>
      <t xml:space="preserve">分、</t>
    </r>
    <r>
      <rPr>
        <sz val="10"/>
        <rFont val="Arial"/>
        <family val="2"/>
      </rPr>
      <t xml:space="preserve">13</t>
    </r>
    <r>
      <rPr>
        <sz val="10"/>
        <rFont val="宋体"/>
        <family val="0"/>
        <charset val="134"/>
      </rPr>
      <t xml:space="preserve">日上午</t>
    </r>
    <r>
      <rPr>
        <sz val="10"/>
        <rFont val="Arial"/>
        <family val="2"/>
      </rPr>
      <t xml:space="preserve">9</t>
    </r>
    <r>
      <rPr>
        <sz val="10"/>
        <rFont val="宋体"/>
        <family val="0"/>
        <charset val="134"/>
      </rPr>
      <t xml:space="preserve">：</t>
    </r>
    <r>
      <rPr>
        <sz val="10"/>
        <rFont val="Arial"/>
        <family val="2"/>
      </rPr>
      <t xml:space="preserve">00</t>
    </r>
    <r>
      <rPr>
        <sz val="10"/>
        <rFont val="宋体"/>
        <family val="0"/>
        <charset val="134"/>
      </rPr>
      <t xml:space="preserve">两天三时段与市民进行电话联系，告知来电人诉求已经由北京市西城区劳动人事争议仲裁委员会（京西劳人仲字【</t>
    </r>
    <r>
      <rPr>
        <sz val="10"/>
        <rFont val="Arial"/>
        <family val="2"/>
      </rPr>
      <t xml:space="preserve">2026</t>
    </r>
    <r>
      <rPr>
        <sz val="10"/>
        <rFont val="宋体"/>
        <family val="0"/>
        <charset val="134"/>
      </rPr>
      <t xml:space="preserve">】第</t>
    </r>
    <r>
      <rPr>
        <sz val="10"/>
        <rFont val="Arial"/>
        <family val="2"/>
      </rPr>
      <t xml:space="preserve">516</t>
    </r>
    <r>
      <rPr>
        <sz val="10"/>
        <rFont val="宋体"/>
        <family val="0"/>
        <charset val="134"/>
      </rPr>
      <t xml:space="preserve">号），于</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12</t>
    </r>
    <r>
      <rPr>
        <sz val="10"/>
        <rFont val="宋体"/>
        <family val="0"/>
        <charset val="134"/>
      </rPr>
      <t xml:space="preserve">日开庭受理，因涉及案件审理，故无法向诉求人提供，具体结果以审理为准。市民没有接通电话，随后我单位以短信形式告知市民相关回复内容。</t>
    </r>
  </si>
  <si>
    <t xml:space="preserve">2026-03-10 10:56:40</t>
  </si>
  <si>
    <r>
      <rPr>
        <sz val="11"/>
        <color rgb="FF000000"/>
        <rFont val="宋体"/>
        <family val="0"/>
        <charset val="134"/>
      </rPr>
      <t xml:space="preserve">同人同诉：热线</t>
    </r>
    <r>
      <rPr>
        <sz val="11"/>
        <color rgb="FF000000"/>
        <rFont val="宋体"/>
        <family val="0"/>
      </rPr>
      <t xml:space="preserve">-260109-043939</t>
    </r>
    <r>
      <rPr>
        <sz val="11"/>
        <color rgb="FF000000"/>
        <rFont val="宋体"/>
        <family val="0"/>
        <charset val="134"/>
      </rPr>
      <t xml:space="preserve">、热线</t>
    </r>
    <r>
      <rPr>
        <sz val="11"/>
        <color rgb="FF000000"/>
        <rFont val="宋体"/>
        <family val="0"/>
      </rPr>
      <t xml:space="preserve">-260113-007090</t>
    </r>
    <r>
      <rPr>
        <sz val="11"/>
        <color rgb="FF000000"/>
        <rFont val="宋体"/>
        <family val="0"/>
        <charset val="134"/>
      </rPr>
      <t xml:space="preserve">、热线</t>
    </r>
    <r>
      <rPr>
        <sz val="11"/>
        <color rgb="FF000000"/>
        <rFont val="宋体"/>
        <family val="0"/>
      </rPr>
      <t xml:space="preserve">-260113-028565</t>
    </r>
    <r>
      <rPr>
        <sz val="11"/>
        <color rgb="FF000000"/>
        <rFont val="宋体"/>
        <family val="0"/>
        <charset val="134"/>
      </rPr>
      <t xml:space="preserve">、网络</t>
    </r>
    <r>
      <rPr>
        <sz val="11"/>
        <color rgb="FF000000"/>
        <rFont val="宋体"/>
        <family val="0"/>
      </rPr>
      <t xml:space="preserve">-260124-001044</t>
    </r>
    <r>
      <rPr>
        <sz val="11"/>
        <color rgb="FF000000"/>
        <rFont val="宋体"/>
        <family val="0"/>
        <charset val="134"/>
      </rPr>
      <t xml:space="preserve">、网络</t>
    </r>
    <r>
      <rPr>
        <sz val="11"/>
        <color rgb="FF000000"/>
        <rFont val="宋体"/>
        <family val="0"/>
      </rPr>
      <t xml:space="preserve">-260126-045683</t>
    </r>
    <r>
      <rPr>
        <sz val="11"/>
        <color rgb="FF000000"/>
        <rFont val="宋体"/>
        <family val="0"/>
        <charset val="134"/>
      </rPr>
      <t xml:space="preserve">、热线</t>
    </r>
    <r>
      <rPr>
        <sz val="11"/>
        <color rgb="FF000000"/>
        <rFont val="宋体"/>
        <family val="0"/>
      </rPr>
      <t xml:space="preserve">-260306-057293</t>
    </r>
    <r>
      <rPr>
        <sz val="11"/>
        <color rgb="FF000000"/>
        <rFont val="宋体"/>
        <family val="0"/>
        <charset val="134"/>
      </rPr>
      <t xml:space="preserve">、网络</t>
    </r>
    <r>
      <rPr>
        <sz val="11"/>
        <color rgb="FF000000"/>
        <rFont val="宋体"/>
        <family val="0"/>
      </rPr>
      <t xml:space="preserve">-260310-029325</t>
    </r>
  </si>
  <si>
    <t xml:space="preserve">由党工部、人力资源、纪检部办理</t>
  </si>
  <si>
    <r>
      <rPr>
        <sz val="11"/>
        <color rgb="FF000000"/>
        <rFont val="宋体"/>
        <family val="0"/>
        <charset val="134"/>
      </rPr>
      <t xml:space="preserve">七有五性</t>
    </r>
    <r>
      <rPr>
        <sz val="11"/>
        <color rgb="FF000000"/>
        <rFont val="宋体"/>
        <family val="0"/>
      </rPr>
      <t xml:space="preserve">,</t>
    </r>
    <r>
      <rPr>
        <sz val="11"/>
        <color rgb="FF000000"/>
        <rFont val="宋体"/>
        <family val="0"/>
        <charset val="134"/>
      </rPr>
      <t xml:space="preserve">公正性</t>
    </r>
    <r>
      <rPr>
        <sz val="11"/>
        <color rgb="FF000000"/>
        <rFont val="宋体"/>
        <family val="0"/>
      </rPr>
      <t xml:space="preserve">,</t>
    </r>
    <r>
      <rPr>
        <sz val="11"/>
        <color rgb="FF000000"/>
        <rFont val="宋体"/>
        <family val="0"/>
        <charset val="134"/>
      </rPr>
      <t xml:space="preserve">劳有所得</t>
    </r>
  </si>
  <si>
    <r>
      <rPr>
        <sz val="10"/>
        <rFont val="宋体"/>
        <family val="0"/>
        <charset val="134"/>
      </rPr>
      <t xml:space="preserve">网络</t>
    </r>
    <r>
      <rPr>
        <sz val="10"/>
        <rFont val="Arial"/>
        <family val="2"/>
      </rPr>
      <t xml:space="preserve">-260310-029325-1</t>
    </r>
    <r>
      <rPr>
        <sz val="10"/>
        <rFont val="宋体"/>
        <family val="0"/>
      </rPr>
      <t xml:space="preserve">（</t>
    </r>
    <r>
      <rPr>
        <sz val="10"/>
        <rFont val="Arial"/>
        <family val="2"/>
      </rPr>
      <t xml:space="preserve">8</t>
    </r>
    <r>
      <rPr>
        <sz val="10"/>
        <rFont val="宋体"/>
        <family val="0"/>
      </rPr>
      <t xml:space="preserve">个附件）</t>
    </r>
  </si>
  <si>
    <t xml:space="preserve">2026-03-13</t>
  </si>
  <si>
    <r>
      <rPr>
        <sz val="10"/>
        <rFont val="宋体"/>
        <family val="0"/>
        <charset val="134"/>
      </rPr>
      <t xml:space="preserve">经核实，市民杨利先生反映诉求与实际情况有所出入。经核实杨利先生，原系北京公共交通鸿运承物业管理中心职工，工人管理岗位。因其违反相关规定，依据《北京市监委驻北京市公交集团监察专员办公室</t>
    </r>
    <r>
      <rPr>
        <sz val="10"/>
        <rFont val="Arial"/>
        <family val="2"/>
      </rPr>
      <t xml:space="preserve">&lt;</t>
    </r>
    <r>
      <rPr>
        <sz val="10"/>
        <rFont val="宋体"/>
        <family val="0"/>
        <charset val="134"/>
      </rPr>
      <t xml:space="preserve">关于给予杨利开除处分的决定</t>
    </r>
    <r>
      <rPr>
        <sz val="10"/>
        <rFont val="Arial"/>
        <family val="2"/>
      </rPr>
      <t xml:space="preserve">&gt;</t>
    </r>
    <r>
      <rPr>
        <sz val="10"/>
        <rFont val="宋体"/>
        <family val="0"/>
        <charset val="134"/>
      </rPr>
      <t xml:space="preserve">》（驻公交监</t>
    </r>
    <r>
      <rPr>
        <sz val="10"/>
        <rFont val="Arial"/>
        <family val="2"/>
      </rPr>
      <t xml:space="preserve">&lt;2025&gt;17</t>
    </r>
    <r>
      <rPr>
        <sz val="10"/>
        <rFont val="宋体"/>
        <family val="0"/>
        <charset val="134"/>
      </rPr>
      <t xml:space="preserve">号）</t>
    </r>
    <r>
      <rPr>
        <sz val="10"/>
        <rFont val="Arial"/>
        <family val="2"/>
      </rPr>
      <t xml:space="preserve">,</t>
    </r>
    <r>
      <rPr>
        <sz val="10"/>
        <rFont val="宋体"/>
        <family val="0"/>
        <charset val="134"/>
      </rPr>
      <t xml:space="preserve">并于</t>
    </r>
    <r>
      <rPr>
        <sz val="10"/>
        <rFont val="Arial"/>
        <family val="2"/>
      </rPr>
      <t xml:space="preserve">2025</t>
    </r>
    <r>
      <rPr>
        <sz val="10"/>
        <rFont val="宋体"/>
        <family val="0"/>
        <charset val="134"/>
      </rPr>
      <t xml:space="preserve">年</t>
    </r>
    <r>
      <rPr>
        <sz val="10"/>
        <rFont val="Arial"/>
        <family val="2"/>
      </rPr>
      <t xml:space="preserve">10</t>
    </r>
    <r>
      <rPr>
        <sz val="10"/>
        <rFont val="宋体"/>
        <family val="0"/>
        <charset val="134"/>
      </rPr>
      <t xml:space="preserve">月</t>
    </r>
    <r>
      <rPr>
        <sz val="10"/>
        <rFont val="Arial"/>
        <family val="2"/>
      </rPr>
      <t xml:space="preserve">22</t>
    </r>
    <r>
      <rPr>
        <sz val="10"/>
        <rFont val="宋体"/>
        <family val="0"/>
        <charset val="134"/>
      </rPr>
      <t xml:space="preserve">日与其进行劳动合同关系解除</t>
    </r>
    <r>
      <rPr>
        <sz val="10"/>
        <rFont val="Arial"/>
        <family val="2"/>
      </rPr>
      <t xml:space="preserve">,</t>
    </r>
    <r>
      <rPr>
        <sz val="10"/>
        <rFont val="宋体"/>
        <family val="0"/>
        <charset val="134"/>
      </rPr>
      <t xml:space="preserve">未发现与其解除劳动合同存在违规违法行为。</t>
    </r>
    <r>
      <rPr>
        <sz val="10"/>
        <rFont val="Arial"/>
        <family val="2"/>
      </rPr>
      <t xml:space="preserve">
</t>
    </r>
    <r>
      <rPr>
        <sz val="10"/>
        <rFont val="宋体"/>
        <family val="0"/>
        <charset val="134"/>
      </rPr>
      <t xml:space="preserve">针对其“本人工种认定、监察对象纳入及复核期间违规通报事项留言原文：本人实名反映：鸿运承物业管理中心于</t>
    </r>
    <r>
      <rPr>
        <sz val="10"/>
        <rFont val="Arial"/>
        <family val="2"/>
      </rPr>
      <t xml:space="preserve">2025</t>
    </r>
    <r>
      <rPr>
        <sz val="10"/>
        <rFont val="宋体"/>
        <family val="0"/>
        <charset val="134"/>
      </rPr>
      <t xml:space="preserve">年</t>
    </r>
    <r>
      <rPr>
        <sz val="10"/>
        <rFont val="Arial"/>
        <family val="2"/>
      </rPr>
      <t xml:space="preserve">10</t>
    </r>
    <r>
      <rPr>
        <sz val="10"/>
        <rFont val="宋体"/>
        <family val="0"/>
        <charset val="134"/>
      </rPr>
      <t xml:space="preserve">月对我作出开除处分，目前相关事项正在北京市纪委监委复核程序中。该单位在复核程序尚未终结的情况下，对我进行公开反面通报，程序严重违法。本人工种经鸿运承物业管理中心多次确认，不属于管理人员有录音为证。依据《中华人民共和国监察法》第十五条，现要求书面明确：何时、以何种程序、依据何文件将本人作为工人纳入监察对象，并提供正式文件。该单位在复核期间对我公开通报，违反《公职人员政务处分法》第五十六条及程序正当原则，属程序违法。恳请平台予以督办，责令该单位：书面答复并提供将本人纳入监察对象的正式文件；就违法开除、违规通报事项出具正式书面反馈；市民填写的详细地址为：区、街道：大兴区天宫院街道详细地址：天宫院本人工种认定监察对象纳入及复核期间违规通报事项人力，组织纪检答复不满意 ”的诉求已提交劳动争议仲裁，根据《北京市接诉即办条例》第十一条第二款，工作人员已向市民告知依法通过仲裁办理的相应法定渠道。</t>
    </r>
  </si>
  <si>
    <r>
      <rPr>
        <sz val="10"/>
        <rFont val="宋体"/>
        <family val="0"/>
        <charset val="134"/>
      </rPr>
      <t xml:space="preserve">经核实，市民杨利先生反映诉求与实际情况有所出入。经核实杨利先生，原系北京公共交通鸿运承物业管理中心职工，工人管理岗位。因其违反相关规定，依据《北京市监委驻北京市公交集团监察专员办公室</t>
    </r>
    <r>
      <rPr>
        <sz val="10"/>
        <rFont val="Arial"/>
        <family val="2"/>
      </rPr>
      <t xml:space="preserve">&lt;</t>
    </r>
    <r>
      <rPr>
        <sz val="10"/>
        <rFont val="宋体"/>
        <family val="0"/>
        <charset val="134"/>
      </rPr>
      <t xml:space="preserve">关于给予杨利开除处分的决定</t>
    </r>
    <r>
      <rPr>
        <sz val="10"/>
        <rFont val="Arial"/>
        <family val="2"/>
      </rPr>
      <t xml:space="preserve">&gt;</t>
    </r>
    <r>
      <rPr>
        <sz val="10"/>
        <rFont val="宋体"/>
        <family val="0"/>
        <charset val="134"/>
      </rPr>
      <t xml:space="preserve">》（驻公交监</t>
    </r>
    <r>
      <rPr>
        <sz val="10"/>
        <rFont val="Arial"/>
        <family val="2"/>
      </rPr>
      <t xml:space="preserve">&lt;2025&gt;17</t>
    </r>
    <r>
      <rPr>
        <sz val="10"/>
        <rFont val="宋体"/>
        <family val="0"/>
        <charset val="134"/>
      </rPr>
      <t xml:space="preserve">号）</t>
    </r>
    <r>
      <rPr>
        <sz val="10"/>
        <rFont val="Arial"/>
        <family val="2"/>
      </rPr>
      <t xml:space="preserve">,</t>
    </r>
    <r>
      <rPr>
        <sz val="10"/>
        <rFont val="宋体"/>
        <family val="0"/>
        <charset val="134"/>
      </rPr>
      <t xml:space="preserve">并于</t>
    </r>
    <r>
      <rPr>
        <sz val="10"/>
        <rFont val="Arial"/>
        <family val="2"/>
      </rPr>
      <t xml:space="preserve">2025</t>
    </r>
    <r>
      <rPr>
        <sz val="10"/>
        <rFont val="宋体"/>
        <family val="0"/>
        <charset val="134"/>
      </rPr>
      <t xml:space="preserve">年</t>
    </r>
    <r>
      <rPr>
        <sz val="10"/>
        <rFont val="Arial"/>
        <family val="2"/>
      </rPr>
      <t xml:space="preserve">10</t>
    </r>
    <r>
      <rPr>
        <sz val="10"/>
        <rFont val="宋体"/>
        <family val="0"/>
        <charset val="134"/>
      </rPr>
      <t xml:space="preserve">月</t>
    </r>
    <r>
      <rPr>
        <sz val="10"/>
        <rFont val="Arial"/>
        <family val="2"/>
      </rPr>
      <t xml:space="preserve">22</t>
    </r>
    <r>
      <rPr>
        <sz val="10"/>
        <rFont val="宋体"/>
        <family val="0"/>
        <charset val="134"/>
      </rPr>
      <t xml:space="preserve">日与其进行劳动合同关系解除</t>
    </r>
    <r>
      <rPr>
        <sz val="10"/>
        <rFont val="Arial"/>
        <family val="2"/>
      </rPr>
      <t xml:space="preserve">,</t>
    </r>
    <r>
      <rPr>
        <sz val="10"/>
        <rFont val="宋体"/>
        <family val="0"/>
        <charset val="134"/>
      </rPr>
      <t xml:space="preserve">未发现与其解除劳动合同存在违规违法行为。</t>
    </r>
    <r>
      <rPr>
        <sz val="10"/>
        <rFont val="Arial"/>
        <family val="2"/>
      </rPr>
      <t xml:space="preserve">
</t>
    </r>
    <r>
      <rPr>
        <sz val="10"/>
        <rFont val="宋体"/>
        <family val="0"/>
        <charset val="134"/>
      </rPr>
      <t xml:space="preserve">针对其“本人工种认定、监察对象纳入及复核期间违规通报事项留言原文：本人实名反映：鸿运承物业管理中心于</t>
    </r>
    <r>
      <rPr>
        <sz val="10"/>
        <rFont val="Arial"/>
        <family val="2"/>
      </rPr>
      <t xml:space="preserve">2025</t>
    </r>
    <r>
      <rPr>
        <sz val="10"/>
        <rFont val="宋体"/>
        <family val="0"/>
        <charset val="134"/>
      </rPr>
      <t xml:space="preserve">年</t>
    </r>
    <r>
      <rPr>
        <sz val="10"/>
        <rFont val="Arial"/>
        <family val="2"/>
      </rPr>
      <t xml:space="preserve">10</t>
    </r>
    <r>
      <rPr>
        <sz val="10"/>
        <rFont val="宋体"/>
        <family val="0"/>
        <charset val="134"/>
      </rPr>
      <t xml:space="preserve">月对我作出开除处分，目前相关事项正在北京市纪委监委复核程序中。该单位在复核程序尚未终结的情况下，对我进行公开反面通报，程序严重违法。本人工种经鸿运承物业管理中心多次确认，不属于管理人员有录音为证。依据《中华人民共和国监察法》第十五条，现要求书面明确：何时、以何种程序、依据何文件将本人作为工人纳入监察对象，并提供正式文件。该单位在复核期间对我公开通报，违反《公职人员政务处分法》第五十六条及程序正当原则，属程序违法。恳请平台予以督办，责令该单位：书面答复并提供将本人纳入监察对象的正式文件；就违法开除、违规通报事项出具正式书面反馈；市民填写的详细地址为：区、街道：大兴区天宫院街道详细地址：天宫院本人工种认定监察对象纳入及复核期间违规通报事项人力，组织纪检答复不满意 ”的诉求已提交劳动争议仲裁，根据《北京市接诉即办条例》第十一条第二款，工作人员已向市民告知依法通过仲裁办理的相应法定渠道。我单位</t>
    </r>
    <r>
      <rPr>
        <sz val="10"/>
        <rFont val="Arial"/>
        <family val="2"/>
      </rPr>
      <t xml:space="preserve">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12</t>
    </r>
    <r>
      <rPr>
        <sz val="10"/>
        <rFont val="宋体"/>
        <family val="0"/>
        <charset val="134"/>
      </rPr>
      <t xml:space="preserve">日上午</t>
    </r>
    <r>
      <rPr>
        <sz val="10"/>
        <rFont val="Arial"/>
        <family val="2"/>
      </rPr>
      <t xml:space="preserve">8</t>
    </r>
    <r>
      <rPr>
        <sz val="10"/>
        <rFont val="宋体"/>
        <family val="0"/>
        <charset val="134"/>
      </rPr>
      <t xml:space="preserve">：</t>
    </r>
    <r>
      <rPr>
        <sz val="10"/>
        <rFont val="Arial"/>
        <family val="2"/>
      </rPr>
      <t xml:space="preserve">59</t>
    </r>
    <r>
      <rPr>
        <sz val="10"/>
        <rFont val="宋体"/>
        <family val="0"/>
        <charset val="134"/>
      </rPr>
      <t xml:space="preserve">分、同日中午</t>
    </r>
    <r>
      <rPr>
        <sz val="10"/>
        <rFont val="Arial"/>
        <family val="2"/>
      </rPr>
      <t xml:space="preserve">11</t>
    </r>
    <r>
      <rPr>
        <sz val="10"/>
        <rFont val="宋体"/>
        <family val="0"/>
        <charset val="134"/>
      </rPr>
      <t xml:space="preserve">：</t>
    </r>
    <r>
      <rPr>
        <sz val="10"/>
        <rFont val="Arial"/>
        <family val="2"/>
      </rPr>
      <t xml:space="preserve">36</t>
    </r>
    <r>
      <rPr>
        <sz val="10"/>
        <rFont val="宋体"/>
        <family val="0"/>
        <charset val="134"/>
      </rPr>
      <t xml:space="preserve">分、</t>
    </r>
    <r>
      <rPr>
        <sz val="10"/>
        <rFont val="Arial"/>
        <family val="2"/>
      </rPr>
      <t xml:space="preserve">13</t>
    </r>
    <r>
      <rPr>
        <sz val="10"/>
        <rFont val="宋体"/>
        <family val="0"/>
        <charset val="134"/>
      </rPr>
      <t xml:space="preserve">日上午</t>
    </r>
    <r>
      <rPr>
        <sz val="10"/>
        <rFont val="Arial"/>
        <family val="2"/>
      </rPr>
      <t xml:space="preserve">9</t>
    </r>
    <r>
      <rPr>
        <sz val="10"/>
        <rFont val="宋体"/>
        <family val="0"/>
        <charset val="134"/>
      </rPr>
      <t xml:space="preserve">：</t>
    </r>
    <r>
      <rPr>
        <sz val="10"/>
        <rFont val="Arial"/>
        <family val="2"/>
      </rPr>
      <t xml:space="preserve">00</t>
    </r>
    <r>
      <rPr>
        <sz val="10"/>
        <rFont val="宋体"/>
        <family val="0"/>
        <charset val="134"/>
      </rPr>
      <t xml:space="preserve">分两天三时段与市民进行电话联系，告知来电人诉求已经由北京市西城区劳动人事争议仲裁委员会（京西劳人仲字【</t>
    </r>
    <r>
      <rPr>
        <sz val="10"/>
        <rFont val="Arial"/>
        <family val="2"/>
      </rPr>
      <t xml:space="preserve">2026</t>
    </r>
    <r>
      <rPr>
        <sz val="10"/>
        <rFont val="宋体"/>
        <family val="0"/>
        <charset val="134"/>
      </rPr>
      <t xml:space="preserve">】第</t>
    </r>
    <r>
      <rPr>
        <sz val="10"/>
        <rFont val="Arial"/>
        <family val="2"/>
      </rPr>
      <t xml:space="preserve">516</t>
    </r>
    <r>
      <rPr>
        <sz val="10"/>
        <rFont val="宋体"/>
        <family val="0"/>
        <charset val="134"/>
      </rPr>
      <t xml:space="preserve">号），于</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12</t>
    </r>
    <r>
      <rPr>
        <sz val="10"/>
        <rFont val="宋体"/>
        <family val="0"/>
        <charset val="134"/>
      </rPr>
      <t xml:space="preserve">日开庭受理，因涉及案件审理，故无法向诉求人提供，具体结果以审理为准。市民没有接通电话，随后我们以短信形式告知市民相关回复内容。</t>
    </r>
    <r>
      <rPr>
        <sz val="10"/>
        <rFont val="Arial"/>
        <family val="2"/>
      </rPr>
      <t xml:space="preserve">
</t>
    </r>
    <r>
      <rPr>
        <sz val="10"/>
        <rFont val="宋体"/>
        <family val="0"/>
        <charset val="134"/>
      </rPr>
      <t xml:space="preserve">办理人：张浩宇；部门：鸿运承物业管理中心人力资源部，职务：一般管理</t>
    </r>
    <r>
      <rPr>
        <sz val="10"/>
        <rFont val="Arial"/>
        <family val="2"/>
      </rPr>
      <t xml:space="preserve">
</t>
    </r>
    <r>
      <rPr>
        <sz val="10"/>
        <rFont val="宋体"/>
        <family val="0"/>
        <charset val="134"/>
      </rPr>
      <t xml:space="preserve">办理人：高强；部门：鸿运承物业管理中心人力资源部，职务：中级管理</t>
    </r>
  </si>
  <si>
    <r>
      <rPr>
        <sz val="10"/>
        <rFont val="宋体"/>
        <family val="0"/>
        <charset val="134"/>
      </rPr>
      <t xml:space="preserve">我单位</t>
    </r>
    <r>
      <rPr>
        <sz val="10"/>
        <rFont val="Arial"/>
        <family val="2"/>
      </rPr>
      <t xml:space="preserve">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12</t>
    </r>
    <r>
      <rPr>
        <sz val="10"/>
        <rFont val="宋体"/>
        <family val="0"/>
        <charset val="134"/>
      </rPr>
      <t xml:space="preserve">日上午</t>
    </r>
    <r>
      <rPr>
        <sz val="10"/>
        <rFont val="Arial"/>
        <family val="2"/>
      </rPr>
      <t xml:space="preserve">8</t>
    </r>
    <r>
      <rPr>
        <sz val="10"/>
        <rFont val="宋体"/>
        <family val="0"/>
        <charset val="134"/>
      </rPr>
      <t xml:space="preserve">：</t>
    </r>
    <r>
      <rPr>
        <sz val="10"/>
        <rFont val="Arial"/>
        <family val="2"/>
      </rPr>
      <t xml:space="preserve">59</t>
    </r>
    <r>
      <rPr>
        <sz val="10"/>
        <rFont val="宋体"/>
        <family val="0"/>
        <charset val="134"/>
      </rPr>
      <t xml:space="preserve">分、同日中午</t>
    </r>
    <r>
      <rPr>
        <sz val="10"/>
        <rFont val="Arial"/>
        <family val="2"/>
      </rPr>
      <t xml:space="preserve">11</t>
    </r>
    <r>
      <rPr>
        <sz val="10"/>
        <rFont val="宋体"/>
        <family val="0"/>
        <charset val="134"/>
      </rPr>
      <t xml:space="preserve">：</t>
    </r>
    <r>
      <rPr>
        <sz val="10"/>
        <rFont val="Arial"/>
        <family val="2"/>
      </rPr>
      <t xml:space="preserve">36</t>
    </r>
    <r>
      <rPr>
        <sz val="10"/>
        <rFont val="宋体"/>
        <family val="0"/>
        <charset val="134"/>
      </rPr>
      <t xml:space="preserve">分、</t>
    </r>
    <r>
      <rPr>
        <sz val="10"/>
        <rFont val="Arial"/>
        <family val="2"/>
      </rPr>
      <t xml:space="preserve">13</t>
    </r>
    <r>
      <rPr>
        <sz val="10"/>
        <rFont val="宋体"/>
        <family val="0"/>
        <charset val="134"/>
      </rPr>
      <t xml:space="preserve">日上午</t>
    </r>
    <r>
      <rPr>
        <sz val="10"/>
        <rFont val="Arial"/>
        <family val="2"/>
      </rPr>
      <t xml:space="preserve">9</t>
    </r>
    <r>
      <rPr>
        <sz val="10"/>
        <rFont val="宋体"/>
        <family val="0"/>
        <charset val="134"/>
      </rPr>
      <t xml:space="preserve">：</t>
    </r>
    <r>
      <rPr>
        <sz val="10"/>
        <rFont val="Arial"/>
        <family val="2"/>
      </rPr>
      <t xml:space="preserve">00</t>
    </r>
    <r>
      <rPr>
        <sz val="10"/>
        <rFont val="宋体"/>
        <family val="0"/>
        <charset val="134"/>
      </rPr>
      <t xml:space="preserve">分两天三时段与市民进行电话联系，告知来电人诉求已经由北京市西城区劳动人事争议仲裁委员会（京西劳人仲字【</t>
    </r>
    <r>
      <rPr>
        <sz val="10"/>
        <rFont val="Arial"/>
        <family val="2"/>
      </rPr>
      <t xml:space="preserve">2026</t>
    </r>
    <r>
      <rPr>
        <sz val="10"/>
        <rFont val="宋体"/>
        <family val="0"/>
        <charset val="134"/>
      </rPr>
      <t xml:space="preserve">】第</t>
    </r>
    <r>
      <rPr>
        <sz val="10"/>
        <rFont val="Arial"/>
        <family val="2"/>
      </rPr>
      <t xml:space="preserve">516</t>
    </r>
    <r>
      <rPr>
        <sz val="10"/>
        <rFont val="宋体"/>
        <family val="0"/>
        <charset val="134"/>
      </rPr>
      <t xml:space="preserve">号），于</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12</t>
    </r>
    <r>
      <rPr>
        <sz val="10"/>
        <rFont val="宋体"/>
        <family val="0"/>
        <charset val="134"/>
      </rPr>
      <t xml:space="preserve">日开庭受理，因涉及案件审理，故无法向诉求人提供，具体结果以审理为准。市民没有接通电话，随后我们以短信形式告知市民相关回复内容。</t>
    </r>
  </si>
  <si>
    <r>
      <rPr>
        <sz val="10"/>
        <rFont val="宋体"/>
        <family val="0"/>
        <charset val="134"/>
      </rPr>
      <t xml:space="preserve">经核实，市民杨利先生反映诉求与实际情况有所出入。经核实杨利先生，原系北京公共交通鸿运承物业管理中心职工，工人管理岗位。因其违反相关规定，依据《北京市监委驻北京市公交集团监察专员办公室</t>
    </r>
    <r>
      <rPr>
        <sz val="10"/>
        <rFont val="Arial"/>
        <family val="2"/>
      </rPr>
      <t xml:space="preserve">&lt;</t>
    </r>
    <r>
      <rPr>
        <sz val="10"/>
        <rFont val="宋体"/>
        <family val="0"/>
        <charset val="134"/>
      </rPr>
      <t xml:space="preserve">关于给予杨利开除处分的决定</t>
    </r>
    <r>
      <rPr>
        <sz val="10"/>
        <rFont val="Arial"/>
        <family val="2"/>
      </rPr>
      <t xml:space="preserve">&gt;</t>
    </r>
    <r>
      <rPr>
        <sz val="10"/>
        <rFont val="宋体"/>
        <family val="0"/>
        <charset val="134"/>
      </rPr>
      <t xml:space="preserve">》（驻公交监</t>
    </r>
    <r>
      <rPr>
        <sz val="10"/>
        <rFont val="Arial"/>
        <family val="2"/>
      </rPr>
      <t xml:space="preserve">&lt;2025&gt;17</t>
    </r>
    <r>
      <rPr>
        <sz val="10"/>
        <rFont val="宋体"/>
        <family val="0"/>
        <charset val="134"/>
      </rPr>
      <t xml:space="preserve">号）</t>
    </r>
    <r>
      <rPr>
        <sz val="10"/>
        <rFont val="Arial"/>
        <family val="2"/>
      </rPr>
      <t xml:space="preserve">,</t>
    </r>
    <r>
      <rPr>
        <sz val="10"/>
        <rFont val="宋体"/>
        <family val="0"/>
        <charset val="134"/>
      </rPr>
      <t xml:space="preserve">并于</t>
    </r>
    <r>
      <rPr>
        <sz val="10"/>
        <rFont val="Arial"/>
        <family val="2"/>
      </rPr>
      <t xml:space="preserve">2025</t>
    </r>
    <r>
      <rPr>
        <sz val="10"/>
        <rFont val="宋体"/>
        <family val="0"/>
        <charset val="134"/>
      </rPr>
      <t xml:space="preserve">年</t>
    </r>
    <r>
      <rPr>
        <sz val="10"/>
        <rFont val="Arial"/>
        <family val="2"/>
      </rPr>
      <t xml:space="preserve">10</t>
    </r>
    <r>
      <rPr>
        <sz val="10"/>
        <rFont val="宋体"/>
        <family val="0"/>
        <charset val="134"/>
      </rPr>
      <t xml:space="preserve">月</t>
    </r>
    <r>
      <rPr>
        <sz val="10"/>
        <rFont val="Arial"/>
        <family val="2"/>
      </rPr>
      <t xml:space="preserve">22</t>
    </r>
    <r>
      <rPr>
        <sz val="10"/>
        <rFont val="宋体"/>
        <family val="0"/>
        <charset val="134"/>
      </rPr>
      <t xml:space="preserve">日与其进行劳动合同关系解除</t>
    </r>
    <r>
      <rPr>
        <sz val="10"/>
        <rFont val="Arial"/>
        <family val="2"/>
      </rPr>
      <t xml:space="preserve">,</t>
    </r>
    <r>
      <rPr>
        <sz val="10"/>
        <rFont val="宋体"/>
        <family val="0"/>
        <charset val="134"/>
      </rPr>
      <t xml:space="preserve">未发现与其解除劳动合同存在违规违法行为。</t>
    </r>
    <r>
      <rPr>
        <sz val="10"/>
        <rFont val="Arial"/>
        <family val="2"/>
      </rPr>
      <t xml:space="preserve">
</t>
    </r>
    <r>
      <rPr>
        <sz val="10"/>
        <rFont val="宋体"/>
        <family val="0"/>
        <charset val="134"/>
      </rPr>
      <t xml:space="preserve">针对其“本人工种认定、监察对象纳入及复核期间违规通报事项留言原文：本人实名反映：鸿运承物业管理中心于</t>
    </r>
    <r>
      <rPr>
        <sz val="10"/>
        <rFont val="Arial"/>
        <family val="2"/>
      </rPr>
      <t xml:space="preserve">2025</t>
    </r>
    <r>
      <rPr>
        <sz val="10"/>
        <rFont val="宋体"/>
        <family val="0"/>
        <charset val="134"/>
      </rPr>
      <t xml:space="preserve">年</t>
    </r>
    <r>
      <rPr>
        <sz val="10"/>
        <rFont val="Arial"/>
        <family val="2"/>
      </rPr>
      <t xml:space="preserve">10</t>
    </r>
    <r>
      <rPr>
        <sz val="10"/>
        <rFont val="宋体"/>
        <family val="0"/>
        <charset val="134"/>
      </rPr>
      <t xml:space="preserve">月对我作出开除处分，目前相关事项正在北京市纪委监委复核程序中。该单位在复核程序尚未终结的情况下，对我进行公开反面通报，程序严重违法。本人工种经鸿运承物业管理中心多次确认，不属于管理人员有录音为证。依据《中华人民共和国监察法》第十五条，现要求书面明确：何时、以何种程序、依据何文件将本人作为工人纳入监察对象，并提供正式文件。该单位在复核期间对我公开通报，违反《公职人员政务处分法》第五十六条及程序正当原则，属程序违法。恳请平台予以督办，责令该单位：书面答复并提供将本人纳入监察对象的正式文件；就违法开除、违规通报事项出具正式书面反馈；市民填写的详细地址为：区、街道：大兴区天宫院街道详细地址：天宫院本人工种认定监察对象纳入及复核期间违规通报事项人力，组织纪检答复不满意 ”的诉求已提交劳动争议仲裁，根据《北京市接诉即办条例》第十一条第二款，工作人员已向市民告知依法通过仲裁办理的相应法定渠道。我单位</t>
    </r>
    <r>
      <rPr>
        <sz val="10"/>
        <rFont val="Arial"/>
        <family val="2"/>
      </rPr>
      <t xml:space="preserve">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12</t>
    </r>
    <r>
      <rPr>
        <sz val="10"/>
        <rFont val="宋体"/>
        <family val="0"/>
        <charset val="134"/>
      </rPr>
      <t xml:space="preserve">日上午</t>
    </r>
    <r>
      <rPr>
        <sz val="10"/>
        <rFont val="Arial"/>
        <family val="2"/>
      </rPr>
      <t xml:space="preserve">8</t>
    </r>
    <r>
      <rPr>
        <sz val="10"/>
        <rFont val="宋体"/>
        <family val="0"/>
        <charset val="134"/>
      </rPr>
      <t xml:space="preserve">：</t>
    </r>
    <r>
      <rPr>
        <sz val="10"/>
        <rFont val="Arial"/>
        <family val="2"/>
      </rPr>
      <t xml:space="preserve">59</t>
    </r>
    <r>
      <rPr>
        <sz val="10"/>
        <rFont val="宋体"/>
        <family val="0"/>
        <charset val="134"/>
      </rPr>
      <t xml:space="preserve">分、同日中午</t>
    </r>
    <r>
      <rPr>
        <sz val="10"/>
        <rFont val="Arial"/>
        <family val="2"/>
      </rPr>
      <t xml:space="preserve">11</t>
    </r>
    <r>
      <rPr>
        <sz val="10"/>
        <rFont val="宋体"/>
        <family val="0"/>
        <charset val="134"/>
      </rPr>
      <t xml:space="preserve">：</t>
    </r>
    <r>
      <rPr>
        <sz val="10"/>
        <rFont val="Arial"/>
        <family val="2"/>
      </rPr>
      <t xml:space="preserve">36</t>
    </r>
    <r>
      <rPr>
        <sz val="10"/>
        <rFont val="宋体"/>
        <family val="0"/>
        <charset val="134"/>
      </rPr>
      <t xml:space="preserve">分、</t>
    </r>
    <r>
      <rPr>
        <sz val="10"/>
        <rFont val="Arial"/>
        <family val="2"/>
      </rPr>
      <t xml:space="preserve">13</t>
    </r>
    <r>
      <rPr>
        <sz val="10"/>
        <rFont val="宋体"/>
        <family val="0"/>
        <charset val="134"/>
      </rPr>
      <t xml:space="preserve">日上午</t>
    </r>
    <r>
      <rPr>
        <sz val="10"/>
        <rFont val="Arial"/>
        <family val="2"/>
      </rPr>
      <t xml:space="preserve">9</t>
    </r>
    <r>
      <rPr>
        <sz val="10"/>
        <rFont val="宋体"/>
        <family val="0"/>
        <charset val="134"/>
      </rPr>
      <t xml:space="preserve">：</t>
    </r>
    <r>
      <rPr>
        <sz val="10"/>
        <rFont val="Arial"/>
        <family val="2"/>
      </rPr>
      <t xml:space="preserve">00</t>
    </r>
    <r>
      <rPr>
        <sz val="10"/>
        <rFont val="宋体"/>
        <family val="0"/>
        <charset val="134"/>
      </rPr>
      <t xml:space="preserve">分两天三时段与市民进行电话联系，告知来电人诉求已经由北京市西城区劳动人事争议仲裁委员会（京西劳人仲字【</t>
    </r>
    <r>
      <rPr>
        <sz val="10"/>
        <rFont val="Arial"/>
        <family val="2"/>
      </rPr>
      <t xml:space="preserve">2026</t>
    </r>
    <r>
      <rPr>
        <sz val="10"/>
        <rFont val="宋体"/>
        <family val="0"/>
        <charset val="134"/>
      </rPr>
      <t xml:space="preserve">】第</t>
    </r>
    <r>
      <rPr>
        <sz val="10"/>
        <rFont val="Arial"/>
        <family val="2"/>
      </rPr>
      <t xml:space="preserve">516</t>
    </r>
    <r>
      <rPr>
        <sz val="10"/>
        <rFont val="宋体"/>
        <family val="0"/>
        <charset val="134"/>
      </rPr>
      <t xml:space="preserve">号），于</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12</t>
    </r>
    <r>
      <rPr>
        <sz val="10"/>
        <rFont val="宋体"/>
        <family val="0"/>
        <charset val="134"/>
      </rPr>
      <t xml:space="preserve">日开庭受理，因涉及案件审理，故无法向诉求人提供，具体结果以审理为准。市民没有接通电话，随后我们以短信形式告知市民相关回复内容。</t>
    </r>
  </si>
  <si>
    <r>
      <rPr>
        <sz val="10"/>
        <rFont val="宋体"/>
        <family val="0"/>
        <charset val="134"/>
      </rPr>
      <t xml:space="preserve">网络</t>
    </r>
    <r>
      <rPr>
        <sz val="10"/>
        <rFont val="Arial"/>
        <family val="2"/>
      </rPr>
      <t xml:space="preserve">-260310-029325-2</t>
    </r>
  </si>
  <si>
    <t xml:space="preserve">2026-03-10 12:42:14</t>
  </si>
  <si>
    <r>
      <rPr>
        <sz val="10"/>
        <rFont val="宋体"/>
        <family val="0"/>
        <charset val="134"/>
      </rPr>
      <t xml:space="preserve">经核实，市民杨利先生反映诉求与实际情况有所出入。经核实杨利先生，原系北京公共交通鸿运承物业管理中心职工，工人管理岗位。因其违反相关规定，依据《北京市监委驻北京市公交集团监察专员办公室</t>
    </r>
    <r>
      <rPr>
        <sz val="10"/>
        <rFont val="Arial"/>
        <family val="2"/>
      </rPr>
      <t xml:space="preserve">&lt;</t>
    </r>
    <r>
      <rPr>
        <sz val="10"/>
        <rFont val="宋体"/>
        <family val="0"/>
        <charset val="134"/>
      </rPr>
      <t xml:space="preserve">关于给予杨利开除处分的决定</t>
    </r>
    <r>
      <rPr>
        <sz val="10"/>
        <rFont val="Arial"/>
        <family val="2"/>
      </rPr>
      <t xml:space="preserve">&gt;</t>
    </r>
    <r>
      <rPr>
        <sz val="10"/>
        <rFont val="宋体"/>
        <family val="0"/>
        <charset val="134"/>
      </rPr>
      <t xml:space="preserve">》（驻公交监</t>
    </r>
    <r>
      <rPr>
        <sz val="10"/>
        <rFont val="Arial"/>
        <family val="2"/>
      </rPr>
      <t xml:space="preserve">&lt;2025&gt;17</t>
    </r>
    <r>
      <rPr>
        <sz val="10"/>
        <rFont val="宋体"/>
        <family val="0"/>
        <charset val="134"/>
      </rPr>
      <t xml:space="preserve">号）</t>
    </r>
    <r>
      <rPr>
        <sz val="10"/>
        <rFont val="Arial"/>
        <family val="2"/>
      </rPr>
      <t xml:space="preserve">,</t>
    </r>
    <r>
      <rPr>
        <sz val="10"/>
        <rFont val="宋体"/>
        <family val="0"/>
        <charset val="134"/>
      </rPr>
      <t xml:space="preserve">并于</t>
    </r>
    <r>
      <rPr>
        <sz val="10"/>
        <rFont val="Arial"/>
        <family val="2"/>
      </rPr>
      <t xml:space="preserve">2025</t>
    </r>
    <r>
      <rPr>
        <sz val="10"/>
        <rFont val="宋体"/>
        <family val="0"/>
        <charset val="134"/>
      </rPr>
      <t xml:space="preserve">年</t>
    </r>
    <r>
      <rPr>
        <sz val="10"/>
        <rFont val="Arial"/>
        <family val="2"/>
      </rPr>
      <t xml:space="preserve">10</t>
    </r>
    <r>
      <rPr>
        <sz val="10"/>
        <rFont val="宋体"/>
        <family val="0"/>
        <charset val="134"/>
      </rPr>
      <t xml:space="preserve">月</t>
    </r>
    <r>
      <rPr>
        <sz val="10"/>
        <rFont val="Arial"/>
        <family val="2"/>
      </rPr>
      <t xml:space="preserve">22</t>
    </r>
    <r>
      <rPr>
        <sz val="10"/>
        <rFont val="宋体"/>
        <family val="0"/>
        <charset val="134"/>
      </rPr>
      <t xml:space="preserve">日与其进行劳动合同关系解除</t>
    </r>
    <r>
      <rPr>
        <sz val="10"/>
        <rFont val="Arial"/>
        <family val="2"/>
      </rPr>
      <t xml:space="preserve">,</t>
    </r>
    <r>
      <rPr>
        <sz val="10"/>
        <rFont val="宋体"/>
        <family val="0"/>
        <charset val="134"/>
      </rPr>
      <t xml:space="preserve">未发现与其解除劳动合同存在违规违法行为。</t>
    </r>
    <r>
      <rPr>
        <sz val="10"/>
        <rFont val="Arial"/>
        <family val="2"/>
      </rPr>
      <t xml:space="preserve">
</t>
    </r>
    <r>
      <rPr>
        <sz val="10"/>
        <rFont val="宋体"/>
        <family val="0"/>
        <charset val="134"/>
      </rPr>
      <t xml:space="preserve">针对其“本人工种认定、监察对象纳入及复核期间违规通报事项留言原文：本人实名反映：鸿运承物业管理中心于</t>
    </r>
    <r>
      <rPr>
        <sz val="10"/>
        <rFont val="Arial"/>
        <family val="2"/>
      </rPr>
      <t xml:space="preserve">2025</t>
    </r>
    <r>
      <rPr>
        <sz val="10"/>
        <rFont val="宋体"/>
        <family val="0"/>
        <charset val="134"/>
      </rPr>
      <t xml:space="preserve">年</t>
    </r>
    <r>
      <rPr>
        <sz val="10"/>
        <rFont val="Arial"/>
        <family val="2"/>
      </rPr>
      <t xml:space="preserve">10</t>
    </r>
    <r>
      <rPr>
        <sz val="10"/>
        <rFont val="宋体"/>
        <family val="0"/>
        <charset val="134"/>
      </rPr>
      <t xml:space="preserve">月对我作出开除处分，目前相关事项正在北京市纪委监委复核程序中。该单位在复核程序尚未终结的情况下，对我进行公开反面通报，程序严重违法。本人工种经鸿运承物业管理中心多次确认，不属于管理人员有录音为证。依据《中华人民共和国监察法》第十五条，现要求书面明确：何时、以何种程序、依据何文件将本人作为工人纳入监察对象，并提供正式文件。该单位在复核期间对我公开通报，违反《公职人员政务处分法》第五十六条及程序正当原则，属程序违法。恳请平台予以督办，责令该单位：书面答复并提供将本人纳入监察对象的正式文件；就违法开除、违规通报事项出具正式书面反馈；市民填写的详细地址为：区、街道：大兴区天宫院街道详细地址：天宫院本人工种认定监察对象纳入及复核期间违规通报事项人力，组织纪检答复不满意 ”的诉求已提交劳动争议仲裁，根据《北京市接诉即办条例》第十一条第二款，工作人员已向市民告知依法通过仲裁办理的相应法定渠道。</t>
    </r>
    <r>
      <rPr>
        <sz val="10"/>
        <rFont val="Arial"/>
        <family val="2"/>
      </rPr>
      <t xml:space="preserve">
</t>
    </r>
    <r>
      <rPr>
        <sz val="10"/>
        <rFont val="宋体"/>
        <family val="0"/>
        <charset val="134"/>
      </rPr>
      <t xml:space="preserve">我单位</t>
    </r>
    <r>
      <rPr>
        <sz val="10"/>
        <rFont val="Arial"/>
        <family val="2"/>
      </rPr>
      <t xml:space="preserve">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12</t>
    </r>
    <r>
      <rPr>
        <sz val="10"/>
        <rFont val="宋体"/>
        <family val="0"/>
        <charset val="134"/>
      </rPr>
      <t xml:space="preserve">日上午</t>
    </r>
    <r>
      <rPr>
        <sz val="10"/>
        <rFont val="Arial"/>
        <family val="2"/>
      </rPr>
      <t xml:space="preserve">8</t>
    </r>
    <r>
      <rPr>
        <sz val="10"/>
        <rFont val="宋体"/>
        <family val="0"/>
        <charset val="134"/>
      </rPr>
      <t xml:space="preserve">：</t>
    </r>
    <r>
      <rPr>
        <sz val="10"/>
        <rFont val="Arial"/>
        <family val="2"/>
      </rPr>
      <t xml:space="preserve">59</t>
    </r>
    <r>
      <rPr>
        <sz val="10"/>
        <rFont val="宋体"/>
        <family val="0"/>
        <charset val="134"/>
      </rPr>
      <t xml:space="preserve">分、同日中午</t>
    </r>
    <r>
      <rPr>
        <sz val="10"/>
        <rFont val="Arial"/>
        <family val="2"/>
      </rPr>
      <t xml:space="preserve">11</t>
    </r>
    <r>
      <rPr>
        <sz val="10"/>
        <rFont val="宋体"/>
        <family val="0"/>
        <charset val="134"/>
      </rPr>
      <t xml:space="preserve">：</t>
    </r>
    <r>
      <rPr>
        <sz val="10"/>
        <rFont val="Arial"/>
        <family val="2"/>
      </rPr>
      <t xml:space="preserve">36</t>
    </r>
    <r>
      <rPr>
        <sz val="10"/>
        <rFont val="宋体"/>
        <family val="0"/>
        <charset val="134"/>
      </rPr>
      <t xml:space="preserve">分、</t>
    </r>
    <r>
      <rPr>
        <sz val="10"/>
        <rFont val="Arial"/>
        <family val="2"/>
      </rPr>
      <t xml:space="preserve">13</t>
    </r>
    <r>
      <rPr>
        <sz val="10"/>
        <rFont val="宋体"/>
        <family val="0"/>
        <charset val="134"/>
      </rPr>
      <t xml:space="preserve">日上午</t>
    </r>
    <r>
      <rPr>
        <sz val="10"/>
        <rFont val="Arial"/>
        <family val="2"/>
      </rPr>
      <t xml:space="preserve">9</t>
    </r>
    <r>
      <rPr>
        <sz val="10"/>
        <rFont val="宋体"/>
        <family val="0"/>
        <charset val="134"/>
      </rPr>
      <t xml:space="preserve">：</t>
    </r>
    <r>
      <rPr>
        <sz val="10"/>
        <rFont val="Arial"/>
        <family val="2"/>
      </rPr>
      <t xml:space="preserve">00</t>
    </r>
    <r>
      <rPr>
        <sz val="10"/>
        <rFont val="宋体"/>
        <family val="0"/>
        <charset val="134"/>
      </rPr>
      <t xml:space="preserve">两天三时段与市民进行电话联系，告知来电人诉求已经由北京市西城区劳动人事争议仲裁委员会（京西劳人仲字【</t>
    </r>
    <r>
      <rPr>
        <sz val="10"/>
        <rFont val="Arial"/>
        <family val="2"/>
      </rPr>
      <t xml:space="preserve">2026</t>
    </r>
    <r>
      <rPr>
        <sz val="10"/>
        <rFont val="宋体"/>
        <family val="0"/>
        <charset val="134"/>
      </rPr>
      <t xml:space="preserve">】第</t>
    </r>
    <r>
      <rPr>
        <sz val="10"/>
        <rFont val="Arial"/>
        <family val="2"/>
      </rPr>
      <t xml:space="preserve">516</t>
    </r>
    <r>
      <rPr>
        <sz val="10"/>
        <rFont val="宋体"/>
        <family val="0"/>
        <charset val="134"/>
      </rPr>
      <t xml:space="preserve">号），于</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12</t>
    </r>
    <r>
      <rPr>
        <sz val="10"/>
        <rFont val="宋体"/>
        <family val="0"/>
        <charset val="134"/>
      </rPr>
      <t xml:space="preserve">日开庭受理，因涉及案件审理，故无法向诉求人提供，具体结果以审理为准。市民没有接通电话，随后我们以短信形式告知市民相关回复内容。</t>
    </r>
    <r>
      <rPr>
        <sz val="10"/>
        <rFont val="Arial"/>
        <family val="2"/>
      </rPr>
      <t xml:space="preserve">
</t>
    </r>
    <r>
      <rPr>
        <sz val="10"/>
        <rFont val="宋体"/>
        <family val="0"/>
        <charset val="134"/>
      </rPr>
      <t xml:space="preserve">办理人：高伟；部门：鸿运承物业管理中心党委工作部；职务：党委工作部副部长。审核人：吕东霞；职务：党委工作部部长。</t>
    </r>
  </si>
  <si>
    <r>
      <rPr>
        <sz val="10"/>
        <rFont val="宋体"/>
        <family val="0"/>
        <charset val="134"/>
      </rPr>
      <t xml:space="preserve">经核实，市民杨利先生反映诉求与实际情况有所出入。经核实杨利先生，原系北京公共交通鸿运承物业管理中心职工，工人管理岗位。因其违反相关规定，依据《北京市监委驻北京市公交集团监察专员办公室</t>
    </r>
    <r>
      <rPr>
        <sz val="10"/>
        <rFont val="Arial"/>
        <family val="2"/>
      </rPr>
      <t xml:space="preserve">&lt;</t>
    </r>
    <r>
      <rPr>
        <sz val="10"/>
        <rFont val="宋体"/>
        <family val="0"/>
        <charset val="134"/>
      </rPr>
      <t xml:space="preserve">关于给予杨利开除处分的决定</t>
    </r>
    <r>
      <rPr>
        <sz val="10"/>
        <rFont val="Arial"/>
        <family val="2"/>
      </rPr>
      <t xml:space="preserve">&gt;</t>
    </r>
    <r>
      <rPr>
        <sz val="10"/>
        <rFont val="宋体"/>
        <family val="0"/>
        <charset val="134"/>
      </rPr>
      <t xml:space="preserve">》（驻公交监</t>
    </r>
    <r>
      <rPr>
        <sz val="10"/>
        <rFont val="Arial"/>
        <family val="2"/>
      </rPr>
      <t xml:space="preserve">&lt;2025&gt;17</t>
    </r>
    <r>
      <rPr>
        <sz val="10"/>
        <rFont val="宋体"/>
        <family val="0"/>
        <charset val="134"/>
      </rPr>
      <t xml:space="preserve">号）</t>
    </r>
    <r>
      <rPr>
        <sz val="10"/>
        <rFont val="Arial"/>
        <family val="2"/>
      </rPr>
      <t xml:space="preserve">,</t>
    </r>
    <r>
      <rPr>
        <sz val="10"/>
        <rFont val="宋体"/>
        <family val="0"/>
        <charset val="134"/>
      </rPr>
      <t xml:space="preserve">并于</t>
    </r>
    <r>
      <rPr>
        <sz val="10"/>
        <rFont val="Arial"/>
        <family val="2"/>
      </rPr>
      <t xml:space="preserve">2025</t>
    </r>
    <r>
      <rPr>
        <sz val="10"/>
        <rFont val="宋体"/>
        <family val="0"/>
        <charset val="134"/>
      </rPr>
      <t xml:space="preserve">年</t>
    </r>
    <r>
      <rPr>
        <sz val="10"/>
        <rFont val="Arial"/>
        <family val="2"/>
      </rPr>
      <t xml:space="preserve">10</t>
    </r>
    <r>
      <rPr>
        <sz val="10"/>
        <rFont val="宋体"/>
        <family val="0"/>
        <charset val="134"/>
      </rPr>
      <t xml:space="preserve">月</t>
    </r>
    <r>
      <rPr>
        <sz val="10"/>
        <rFont val="Arial"/>
        <family val="2"/>
      </rPr>
      <t xml:space="preserve">22</t>
    </r>
    <r>
      <rPr>
        <sz val="10"/>
        <rFont val="宋体"/>
        <family val="0"/>
        <charset val="134"/>
      </rPr>
      <t xml:space="preserve">日与其进行劳动合同关系解除</t>
    </r>
    <r>
      <rPr>
        <sz val="10"/>
        <rFont val="Arial"/>
        <family val="2"/>
      </rPr>
      <t xml:space="preserve">,</t>
    </r>
    <r>
      <rPr>
        <sz val="10"/>
        <rFont val="宋体"/>
        <family val="0"/>
        <charset val="134"/>
      </rPr>
      <t xml:space="preserve">未发现与其解除劳动合同存在违规违法行为。</t>
    </r>
    <r>
      <rPr>
        <sz val="10"/>
        <rFont val="Arial"/>
        <family val="2"/>
      </rPr>
      <t xml:space="preserve">
</t>
    </r>
    <r>
      <rPr>
        <sz val="10"/>
        <rFont val="宋体"/>
        <family val="0"/>
        <charset val="134"/>
      </rPr>
      <t xml:space="preserve">针对其“本人工种认定、监察对象纳入及复核期间违规通报事项留言原文：本人实名反映：鸿运承物业管理中心于</t>
    </r>
    <r>
      <rPr>
        <sz val="10"/>
        <rFont val="Arial"/>
        <family val="2"/>
      </rPr>
      <t xml:space="preserve">2025</t>
    </r>
    <r>
      <rPr>
        <sz val="10"/>
        <rFont val="宋体"/>
        <family val="0"/>
        <charset val="134"/>
      </rPr>
      <t xml:space="preserve">年</t>
    </r>
    <r>
      <rPr>
        <sz val="10"/>
        <rFont val="Arial"/>
        <family val="2"/>
      </rPr>
      <t xml:space="preserve">10</t>
    </r>
    <r>
      <rPr>
        <sz val="10"/>
        <rFont val="宋体"/>
        <family val="0"/>
        <charset val="134"/>
      </rPr>
      <t xml:space="preserve">月对我作出开除处分，目前相关事项正在北京市纪委监委复核程序中。该单位在复核程序尚未终结的情况下，对我进行公开反面通报，程序严重违法。本人工种经鸿运承物业管理中心多次确认，不属于管理人员有录音为证。依据《中华人民共和国监察法》第十五条，现要求书面明确：何时、以何种程序、依据何文件将本人作为工人纳入监察对象，并提供正式文件。该单位在复核期间对我公开通报，违反《公职人员政务处分法》第五十六条及程序正当原则，属程序违法。恳请平台予以督办，责令该单位：书面答复并提供将本人纳入监察对象的正式文件；就违法开除、违规通报事项出具正式书面反馈；市民填写的详细地址为：区、街道：大兴区天宫院街道详细地址：天宫院本人工种认定监察对象纳入及复核期间违规通报事项人力，组织纪检答复不满意 ”的诉求已提交劳动争议仲裁，根据《北京市接诉即办条例》第十一条第二款，工作人员已向市民告知依法通过仲裁办理的相应法定渠道。</t>
    </r>
    <r>
      <rPr>
        <sz val="10"/>
        <rFont val="Arial"/>
        <family val="2"/>
      </rPr>
      <t xml:space="preserve">
</t>
    </r>
    <r>
      <rPr>
        <sz val="10"/>
        <rFont val="宋体"/>
        <family val="0"/>
        <charset val="134"/>
      </rPr>
      <t xml:space="preserve">我单位</t>
    </r>
    <r>
      <rPr>
        <sz val="10"/>
        <rFont val="Arial"/>
        <family val="2"/>
      </rPr>
      <t xml:space="preserve">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12</t>
    </r>
    <r>
      <rPr>
        <sz val="10"/>
        <rFont val="宋体"/>
        <family val="0"/>
        <charset val="134"/>
      </rPr>
      <t xml:space="preserve">日上午</t>
    </r>
    <r>
      <rPr>
        <sz val="10"/>
        <rFont val="Arial"/>
        <family val="2"/>
      </rPr>
      <t xml:space="preserve">8</t>
    </r>
    <r>
      <rPr>
        <sz val="10"/>
        <rFont val="宋体"/>
        <family val="0"/>
        <charset val="134"/>
      </rPr>
      <t xml:space="preserve">：</t>
    </r>
    <r>
      <rPr>
        <sz val="10"/>
        <rFont val="Arial"/>
        <family val="2"/>
      </rPr>
      <t xml:space="preserve">59</t>
    </r>
    <r>
      <rPr>
        <sz val="10"/>
        <rFont val="宋体"/>
        <family val="0"/>
        <charset val="134"/>
      </rPr>
      <t xml:space="preserve">分、同日中午</t>
    </r>
    <r>
      <rPr>
        <sz val="10"/>
        <rFont val="Arial"/>
        <family val="2"/>
      </rPr>
      <t xml:space="preserve">11</t>
    </r>
    <r>
      <rPr>
        <sz val="10"/>
        <rFont val="宋体"/>
        <family val="0"/>
        <charset val="134"/>
      </rPr>
      <t xml:space="preserve">：</t>
    </r>
    <r>
      <rPr>
        <sz val="10"/>
        <rFont val="Arial"/>
        <family val="2"/>
      </rPr>
      <t xml:space="preserve">36</t>
    </r>
    <r>
      <rPr>
        <sz val="10"/>
        <rFont val="宋体"/>
        <family val="0"/>
        <charset val="134"/>
      </rPr>
      <t xml:space="preserve">分、</t>
    </r>
    <r>
      <rPr>
        <sz val="10"/>
        <rFont val="Arial"/>
        <family val="2"/>
      </rPr>
      <t xml:space="preserve">13</t>
    </r>
    <r>
      <rPr>
        <sz val="10"/>
        <rFont val="宋体"/>
        <family val="0"/>
        <charset val="134"/>
      </rPr>
      <t xml:space="preserve">日上午</t>
    </r>
    <r>
      <rPr>
        <sz val="10"/>
        <rFont val="Arial"/>
        <family val="2"/>
      </rPr>
      <t xml:space="preserve">9</t>
    </r>
    <r>
      <rPr>
        <sz val="10"/>
        <rFont val="宋体"/>
        <family val="0"/>
        <charset val="134"/>
      </rPr>
      <t xml:space="preserve">：</t>
    </r>
    <r>
      <rPr>
        <sz val="10"/>
        <rFont val="Arial"/>
        <family val="2"/>
      </rPr>
      <t xml:space="preserve">00</t>
    </r>
    <r>
      <rPr>
        <sz val="10"/>
        <rFont val="宋体"/>
        <family val="0"/>
        <charset val="134"/>
      </rPr>
      <t xml:space="preserve">两天三时段与市民进行电话联系，告知来电人诉求已经由北京市西城区劳动人事争议仲裁委员会（京西劳人仲字【</t>
    </r>
    <r>
      <rPr>
        <sz val="10"/>
        <rFont val="Arial"/>
        <family val="2"/>
      </rPr>
      <t xml:space="preserve">2026</t>
    </r>
    <r>
      <rPr>
        <sz val="10"/>
        <rFont val="宋体"/>
        <family val="0"/>
        <charset val="134"/>
      </rPr>
      <t xml:space="preserve">】第</t>
    </r>
    <r>
      <rPr>
        <sz val="10"/>
        <rFont val="Arial"/>
        <family val="2"/>
      </rPr>
      <t xml:space="preserve">516</t>
    </r>
    <r>
      <rPr>
        <sz val="10"/>
        <rFont val="宋体"/>
        <family val="0"/>
        <charset val="134"/>
      </rPr>
      <t xml:space="preserve">号），于</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12</t>
    </r>
    <r>
      <rPr>
        <sz val="10"/>
        <rFont val="宋体"/>
        <family val="0"/>
        <charset val="134"/>
      </rPr>
      <t xml:space="preserve">日开庭受理，因涉及案件审理，故无法向诉求人提供，具体结果以审理为准。市民没有接通电话，随后我们以短信形式告知市民相关回复内容。</t>
    </r>
  </si>
  <si>
    <r>
      <rPr>
        <sz val="10"/>
        <rFont val="宋体"/>
        <family val="0"/>
        <charset val="134"/>
      </rPr>
      <t xml:space="preserve">网络</t>
    </r>
    <r>
      <rPr>
        <sz val="10"/>
        <rFont val="Arial"/>
        <family val="2"/>
      </rPr>
      <t xml:space="preserve">-260310-035726-4</t>
    </r>
    <r>
      <rPr>
        <sz val="10"/>
        <rFont val="宋体"/>
        <family val="0"/>
        <charset val="134"/>
      </rPr>
      <t xml:space="preserve">（</t>
    </r>
    <r>
      <rPr>
        <sz val="10"/>
        <rFont val="Arial"/>
        <family val="2"/>
      </rPr>
      <t xml:space="preserve">2</t>
    </r>
    <r>
      <rPr>
        <sz val="10"/>
        <rFont val="宋体"/>
        <family val="0"/>
        <charset val="134"/>
      </rPr>
      <t xml:space="preserve">个附件）</t>
    </r>
  </si>
  <si>
    <t xml:space="preserve">2026-03-10 13:50:31</t>
  </si>
  <si>
    <t xml:space="preserve">2026-03-10 14:02:23</t>
  </si>
  <si>
    <t xml:space="preserve">2026-03-10 14:25:14</t>
  </si>
  <si>
    <r>
      <rPr>
        <sz val="10"/>
        <rFont val="宋体"/>
        <family val="0"/>
        <charset val="134"/>
      </rPr>
      <t xml:space="preserve">工单来源：微信服务号，此工单内容为网民留言时填写的标题及原文。 </t>
    </r>
    <r>
      <rPr>
        <sz val="10"/>
        <rFont val="Arial"/>
        <family val="2"/>
      </rPr>
      <t xml:space="preserve">============================= </t>
    </r>
    <r>
      <rPr>
        <sz val="10"/>
        <rFont val="宋体"/>
        <family val="0"/>
        <charset val="134"/>
      </rPr>
      <t xml:space="preserve">留言标题：北京公交留言原文：电三车队上层管理严重失职，书记至今没有张贴、宣布入党所需条件和政策。</t>
    </r>
    <r>
      <rPr>
        <sz val="10"/>
        <rFont val="Arial"/>
        <family val="2"/>
      </rPr>
      <t xml:space="preserve">2025</t>
    </r>
    <r>
      <rPr>
        <sz val="10"/>
        <rFont val="宋体"/>
        <family val="0"/>
        <charset val="134"/>
      </rPr>
      <t xml:space="preserve">年评选先进事宜一直搁置。什么条件可以评选入围？入冬至今姜茶暖宝没有见过。大年初三吃的是冷饭。大队长、书记、主席一个赛一个的唯唯诺诺连个做主人没有。这个车队毁在他们手里。伤了职工的心。市民填写的详细地址为：区：丰台区街道：不详详细地址：北京公交北京公交电三车队上层管理严重失职问题电车组织工会基建，鸿运承基建</t>
    </r>
  </si>
  <si>
    <t xml:space="preserve">经分中心核实：该食堂在营业时间内售餐，当日饭菜均放在售饭车内，且保温。不存在冷食。</t>
  </si>
  <si>
    <t xml:space="preserve">未提供电话，无法回访。</t>
  </si>
  <si>
    <t xml:space="preserve">2026-03-10 11:56:26</t>
  </si>
  <si>
    <t xml:space="preserve">就餐服务问题</t>
  </si>
  <si>
    <r>
      <rPr>
        <sz val="10"/>
        <rFont val="宋体"/>
        <family val="0"/>
        <charset val="134"/>
      </rPr>
      <t xml:space="preserve">热线</t>
    </r>
    <r>
      <rPr>
        <sz val="10"/>
        <rFont val="Arial"/>
        <family val="2"/>
      </rPr>
      <t xml:space="preserve">-260310-061061-1</t>
    </r>
    <r>
      <rPr>
        <sz val="10"/>
        <rFont val="宋体"/>
        <family val="0"/>
      </rPr>
      <t xml:space="preserve">（</t>
    </r>
    <r>
      <rPr>
        <sz val="10"/>
        <rFont val="Arial"/>
        <family val="2"/>
      </rPr>
      <t xml:space="preserve">5</t>
    </r>
    <r>
      <rPr>
        <sz val="10"/>
        <rFont val="宋体"/>
        <family val="0"/>
      </rPr>
      <t xml:space="preserve">个附件）</t>
    </r>
  </si>
  <si>
    <t xml:space="preserve">2026-03-10 18:11:17</t>
  </si>
  <si>
    <t xml:space="preserve">2026-03-10 18:20:14</t>
  </si>
  <si>
    <t xml:space="preserve">2026-03-11 15:36:22</t>
  </si>
  <si>
    <t xml:space="preserve"> 田女士</t>
  </si>
  <si>
    <r>
      <rPr>
        <sz val="10"/>
        <rFont val="宋体"/>
        <family val="0"/>
        <charset val="134"/>
      </rPr>
      <t xml:space="preserve">手机</t>
    </r>
    <r>
      <rPr>
        <sz val="10"/>
        <rFont val="Arial"/>
        <family val="2"/>
      </rPr>
      <t xml:space="preserve">,13910058561;</t>
    </r>
  </si>
  <si>
    <r>
      <rPr>
        <sz val="10"/>
        <rFont val="宋体"/>
        <family val="0"/>
        <charset val="134"/>
      </rPr>
      <t xml:space="preserve">市民反映，</t>
    </r>
    <r>
      <rPr>
        <sz val="10"/>
        <rFont val="Arial"/>
        <family val="2"/>
      </rPr>
      <t xml:space="preserve">44</t>
    </r>
    <r>
      <rPr>
        <sz val="10"/>
        <rFont val="宋体"/>
        <family val="0"/>
        <charset val="134"/>
      </rPr>
      <t xml:space="preserve">路公交总站北官厅公交站公共洗手间不让市民使用，工作人员并对市民进行了辱骂，对站内领导还有工作人员服务不认可，当时也没有放置牌子说外来人员不能用，来电反映公交站人员服务问题。经与市民沟通，市民描述的核心问题是门岗无人值守，待她进入场站后，才有人过去问她，而且</t>
    </r>
    <r>
      <rPr>
        <sz val="10"/>
        <rFont val="Arial"/>
        <family val="2"/>
      </rPr>
      <t xml:space="preserve">3</t>
    </r>
    <r>
      <rPr>
        <sz val="10"/>
        <rFont val="宋体"/>
        <family val="0"/>
        <charset val="134"/>
      </rPr>
      <t xml:space="preserve">月</t>
    </r>
    <r>
      <rPr>
        <sz val="10"/>
        <rFont val="Arial"/>
        <family val="2"/>
      </rPr>
      <t xml:space="preserve">10</t>
    </r>
    <r>
      <rPr>
        <sz val="10"/>
        <rFont val="宋体"/>
        <family val="0"/>
        <charset val="134"/>
      </rPr>
      <t xml:space="preserve">日，市民拨打了</t>
    </r>
    <r>
      <rPr>
        <sz val="10"/>
        <rFont val="Arial"/>
        <family val="2"/>
      </rPr>
      <t xml:space="preserve">96166</t>
    </r>
    <r>
      <rPr>
        <sz val="10"/>
        <rFont val="宋体"/>
        <family val="0"/>
        <charset val="134"/>
      </rPr>
      <t xml:space="preserve">，单号：</t>
    </r>
    <r>
      <rPr>
        <sz val="10"/>
        <rFont val="Arial"/>
        <family val="2"/>
      </rPr>
      <t xml:space="preserve">20260310-1991</t>
    </r>
    <r>
      <rPr>
        <sz val="10"/>
        <rFont val="宋体"/>
        <family val="0"/>
        <charset val="134"/>
      </rPr>
      <t xml:space="preserve">，安保部已经处理了该事件，此事已经超出物管行政管辖范围，故退回此单</t>
    </r>
  </si>
  <si>
    <r>
      <rPr>
        <sz val="10"/>
        <rFont val="宋体"/>
        <family val="0"/>
        <charset val="134"/>
      </rPr>
      <t xml:space="preserve">接到此投诉，我们非常重视，并立即派专人核实情况。经核实，市民描述的</t>
    </r>
    <r>
      <rPr>
        <sz val="10"/>
        <rFont val="Arial"/>
        <family val="2"/>
      </rPr>
      <t xml:space="preserve">44</t>
    </r>
    <r>
      <rPr>
        <sz val="10"/>
        <rFont val="宋体"/>
        <family val="0"/>
        <charset val="134"/>
      </rPr>
      <t xml:space="preserve">路公交场站属于封闭式场站，原则上非该场站职工不得使用场站内的设施设备，包括卫生间，但是为解决市民困难，登记后是可以使用的。另外是该市民驾驶私家车尾随公交车进入场站，工作人员追其正常拦截询问登记，没有进行辱骂。</t>
    </r>
  </si>
  <si>
    <r>
      <rPr>
        <sz val="10"/>
        <rFont val="宋体"/>
        <family val="0"/>
        <charset val="134"/>
      </rPr>
      <t xml:space="preserve">我单位</t>
    </r>
    <r>
      <rPr>
        <sz val="10"/>
        <rFont val="Arial"/>
        <family val="2"/>
      </rPr>
      <t xml:space="preserve">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11</t>
    </r>
    <r>
      <rPr>
        <sz val="10"/>
        <rFont val="宋体"/>
        <family val="0"/>
        <charset val="134"/>
      </rPr>
      <t xml:space="preserve">日</t>
    </r>
    <r>
      <rPr>
        <sz val="10"/>
        <rFont val="Arial"/>
        <family val="2"/>
      </rPr>
      <t xml:space="preserve">9.30</t>
    </r>
    <r>
      <rPr>
        <sz val="10"/>
        <rFont val="宋体"/>
        <family val="0"/>
        <charset val="134"/>
      </rPr>
      <t xml:space="preserve">分与市民进行电话联系，告知市民诉求办理情况。市民对办结情况已知悉。</t>
    </r>
    <r>
      <rPr>
        <sz val="10"/>
        <rFont val="Arial"/>
        <family val="2"/>
      </rPr>
      <t xml:space="preserve">
</t>
    </r>
  </si>
  <si>
    <t xml:space="preserve">通过此事件，今后加强对职工培训教育，对待市民要注意态度和文明用语，给市民带来不便，深表歉意。同时要求场站工作人员在今后日常工作中对该场站加强值守、加强巡视，遇有外来人员、车辆及时做好询问、拦截、查验、登记工作，使用文明用语。公交场站不允许外来车辆停车，遇劝阻无效者，及时报警。</t>
  </si>
  <si>
    <r>
      <rPr>
        <sz val="10"/>
        <rFont val="宋体"/>
        <family val="0"/>
        <charset val="134"/>
      </rPr>
      <t xml:space="preserve">接到此投诉，我们非常重视，并立即派专人核实情况。经核实，市民描述的</t>
    </r>
    <r>
      <rPr>
        <sz val="10"/>
        <rFont val="Arial"/>
        <family val="2"/>
      </rPr>
      <t xml:space="preserve">44</t>
    </r>
    <r>
      <rPr>
        <sz val="10"/>
        <rFont val="宋体"/>
        <family val="0"/>
        <charset val="134"/>
      </rPr>
      <t xml:space="preserve">路公交场站属于封闭式场站，原则上非该场站职工不得使用场站内的设施设备，包括卫生间，但是为解决市民困难，登记后是可以使用的。另外是该市民驾驶私家车尾随公交车进入场站，工作人员追其正常拦截询问登记，没有进行辱骂。通过此事件，今后加强对职工培训教育，对待市民要注意态度和文明用语，给市民带来不便，深表歉意。同时要求场站工作人员在今后日常工作中对该场站加强值守、加强巡视，遇有外来人员、车辆及时做好询问、拦截、查验、登记工作，使用文明用语。公交场站不允许外来车辆停车，遇劝阻无效者，及时报警。 </t>
    </r>
  </si>
  <si>
    <t xml:space="preserve">2026-03-10 18:05:49</t>
  </si>
  <si>
    <t xml:space="preserve">场站安保问题
（场站如厕）
多渠道 同人同诉</t>
  </si>
  <si>
    <r>
      <rPr>
        <sz val="11"/>
        <color rgb="FF000000"/>
        <rFont val="宋体"/>
        <family val="0"/>
        <charset val="134"/>
      </rPr>
      <t xml:space="preserve">多渠道同人同诉：</t>
    </r>
    <r>
      <rPr>
        <sz val="11"/>
        <color rgb="FF000000"/>
        <rFont val="宋体"/>
        <family val="0"/>
      </rPr>
      <t xml:space="preserve">GJ-PHONE-20260310-1991</t>
    </r>
    <r>
      <rPr>
        <sz val="11"/>
        <color rgb="FF000000"/>
        <rFont val="宋体"/>
        <family val="0"/>
        <charset val="134"/>
      </rPr>
      <t xml:space="preserve">、热线</t>
    </r>
    <r>
      <rPr>
        <sz val="11"/>
        <color rgb="FF000000"/>
        <rFont val="宋体"/>
        <family val="0"/>
      </rPr>
      <t xml:space="preserve">-260310-061061-1</t>
    </r>
  </si>
  <si>
    <r>
      <rPr>
        <sz val="10"/>
        <rFont val="宋体"/>
        <family val="0"/>
        <charset val="134"/>
      </rPr>
      <t xml:space="preserve">热线</t>
    </r>
    <r>
      <rPr>
        <sz val="10"/>
        <rFont val="Arial"/>
        <family val="2"/>
      </rPr>
      <t xml:space="preserve">-260311-010985</t>
    </r>
    <r>
      <rPr>
        <sz val="10"/>
        <rFont val="宋体"/>
        <family val="0"/>
      </rPr>
      <t xml:space="preserve">（</t>
    </r>
    <r>
      <rPr>
        <sz val="10"/>
        <rFont val="Arial"/>
        <family val="2"/>
      </rPr>
      <t xml:space="preserve">7</t>
    </r>
    <r>
      <rPr>
        <sz val="10"/>
        <rFont val="宋体"/>
        <family val="0"/>
      </rPr>
      <t xml:space="preserve">个附件）</t>
    </r>
  </si>
  <si>
    <t xml:space="preserve">2026-03-11 09:36:27</t>
  </si>
  <si>
    <t xml:space="preserve">2026-03-11 09:48:51</t>
  </si>
  <si>
    <t xml:space="preserve">2026-03-11 11:20:42</t>
  </si>
  <si>
    <r>
      <rPr>
        <sz val="10"/>
        <rFont val="宋体"/>
        <family val="0"/>
        <charset val="134"/>
      </rPr>
      <t xml:space="preserve">市民反映，自己是公交集团的职工，自己把电动自行车停放在公交集团厂院车棚里，（具体位置在：湾子公交车站往东</t>
    </r>
    <r>
      <rPr>
        <sz val="10"/>
        <rFont val="Arial"/>
        <family val="2"/>
      </rPr>
      <t xml:space="preserve">50-100</t>
    </r>
    <r>
      <rPr>
        <sz val="10"/>
        <rFont val="宋体"/>
        <family val="0"/>
        <charset val="134"/>
      </rPr>
      <t xml:space="preserve">米，马路南边，过街天桥下面的公交厂院，停放着</t>
    </r>
    <r>
      <rPr>
        <sz val="10"/>
        <rFont val="Arial"/>
        <family val="2"/>
      </rPr>
      <t xml:space="preserve">309</t>
    </r>
    <r>
      <rPr>
        <sz val="10"/>
        <rFont val="宋体"/>
        <family val="0"/>
        <charset val="134"/>
      </rPr>
      <t xml:space="preserve">和</t>
    </r>
    <r>
      <rPr>
        <sz val="10"/>
        <rFont val="Arial"/>
        <family val="2"/>
      </rPr>
      <t xml:space="preserve">80</t>
    </r>
    <r>
      <rPr>
        <sz val="10"/>
        <rFont val="宋体"/>
        <family val="0"/>
        <charset val="134"/>
      </rPr>
      <t xml:space="preserve">路的公交车厂院）不知道是谁把自己的车放到车棚外面，导致自己的现在无法正常使用，物业也查询不到，希望能够协调物业调查监控，查询是谁把市民的电动车推走了，自己收到公司给自己回复但是对方只说了两分钟左右就挂断电话了，怎么解决都没有说，市民对此不认可，问题没有解决，要求重新反映，来电反映协调公交厂院物业调查监控问题。答复不满</t>
    </r>
  </si>
  <si>
    <t xml:space="preserve">科技信息专业其他问题</t>
  </si>
  <si>
    <t xml:space="preserve">科技信息专业补充内容</t>
  </si>
  <si>
    <t xml:space="preserve">2026-03-18 23:59:59</t>
  </si>
  <si>
    <t xml:space="preserve">2026-03-16 08:59:59</t>
  </si>
  <si>
    <r>
      <rPr>
        <sz val="10"/>
        <rFont val="宋体"/>
        <family val="0"/>
        <charset val="134"/>
      </rPr>
      <t xml:space="preserve">经核实，市民反映诉求是协助其调取监控，该诉求属于北京市地面公共交通基础设施、站务设施设置类诉求。我单位西客站分中心就市民白先生反映诉求进行核实。通过对市民所述“湾子公交车站往东</t>
    </r>
    <r>
      <rPr>
        <sz val="10"/>
        <rFont val="Arial"/>
        <family val="2"/>
      </rPr>
      <t xml:space="preserve">50-100</t>
    </r>
    <r>
      <rPr>
        <sz val="10"/>
        <rFont val="宋体"/>
        <family val="0"/>
        <charset val="134"/>
      </rPr>
      <t xml:space="preserve">米，马路南边，过街天桥下面的公交厂院，停放着</t>
    </r>
    <r>
      <rPr>
        <sz val="10"/>
        <rFont val="Arial"/>
        <family val="2"/>
      </rPr>
      <t xml:space="preserve">309</t>
    </r>
    <r>
      <rPr>
        <sz val="10"/>
        <rFont val="宋体"/>
        <family val="0"/>
        <charset val="134"/>
      </rPr>
      <t xml:space="preserve">和</t>
    </r>
    <r>
      <rPr>
        <sz val="10"/>
        <rFont val="Arial"/>
        <family val="2"/>
      </rPr>
      <t xml:space="preserve">80</t>
    </r>
    <r>
      <rPr>
        <sz val="10"/>
        <rFont val="宋体"/>
        <family val="0"/>
        <charset val="134"/>
      </rPr>
      <t xml:space="preserve">路的公交车厂院”调取监控视频以及职工工作群日常工作照片显示，白先生电动自行车被推至车棚外的情况并不是发生在近期，我单位通过多方核实，该电动自行车早在</t>
    </r>
    <r>
      <rPr>
        <sz val="10"/>
        <rFont val="Arial"/>
        <family val="2"/>
      </rPr>
      <t xml:space="preserve">2025</t>
    </r>
    <r>
      <rPr>
        <sz val="10"/>
        <rFont val="宋体"/>
        <family val="0"/>
        <charset val="134"/>
      </rPr>
      <t xml:space="preserve">年</t>
    </r>
    <r>
      <rPr>
        <sz val="10"/>
        <rFont val="Arial"/>
        <family val="2"/>
      </rPr>
      <t xml:space="preserve">4</t>
    </r>
    <r>
      <rPr>
        <sz val="10"/>
        <rFont val="宋体"/>
        <family val="0"/>
        <charset val="134"/>
      </rPr>
      <t xml:space="preserve">月份就已在车棚外放置，因时间久远，我单位场站监控有一定时效性，无法追查挪动白先生电动车的具体人。</t>
    </r>
  </si>
  <si>
    <r>
      <rPr>
        <sz val="10"/>
        <rFont val="Arial"/>
        <family val="2"/>
      </rPr>
      <t xml:space="preserve">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8</t>
    </r>
    <r>
      <rPr>
        <sz val="10"/>
        <rFont val="宋体"/>
        <family val="0"/>
        <charset val="134"/>
      </rPr>
      <t xml:space="preserve">日，在得知职工王宝反映的情况后，西客站分中心安保员孙纲到现场进行核实，分中心书记兼主任任扬当即给白先生致电，告知调查情况。</t>
    </r>
    <r>
      <rPr>
        <sz val="10"/>
        <rFont val="Arial"/>
        <family val="2"/>
      </rPr>
      <t xml:space="preserve">
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9</t>
    </r>
    <r>
      <rPr>
        <sz val="10"/>
        <rFont val="宋体"/>
        <family val="0"/>
        <charset val="134"/>
      </rPr>
      <t xml:space="preserve">日上午，西客站分中心安保副主任石海东根据此派单内容，向白先生进行电话回复，告知其监控已帮助查看，因时间久远，我单位场站监控有一定时效性，无法追查挪动白先生电动车的具体人。</t>
    </r>
    <r>
      <rPr>
        <sz val="10"/>
        <rFont val="Arial"/>
        <family val="2"/>
      </rPr>
      <t xml:space="preserve">
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11</t>
    </r>
    <r>
      <rPr>
        <sz val="10"/>
        <rFont val="宋体"/>
        <family val="0"/>
        <charset val="134"/>
      </rPr>
      <t xml:space="preserve">日下午，西客站分中心安保副主任石海东根据此派单内容，向白先生进行电话回复，一是再次告知其“监控录像最早只能追溯到</t>
    </r>
    <r>
      <rPr>
        <sz val="10"/>
        <rFont val="Arial"/>
        <family val="2"/>
      </rPr>
      <t xml:space="preserve">2025</t>
    </r>
    <r>
      <rPr>
        <sz val="10"/>
        <rFont val="宋体"/>
        <family val="0"/>
        <charset val="134"/>
      </rPr>
      <t xml:space="preserve">年</t>
    </r>
    <r>
      <rPr>
        <sz val="10"/>
        <rFont val="Arial"/>
        <family val="2"/>
      </rPr>
      <t xml:space="preserve">12</t>
    </r>
    <r>
      <rPr>
        <sz val="10"/>
        <rFont val="宋体"/>
        <family val="0"/>
        <charset val="134"/>
      </rPr>
      <t xml:space="preserve">月</t>
    </r>
    <r>
      <rPr>
        <sz val="10"/>
        <rFont val="Arial"/>
        <family val="2"/>
      </rPr>
      <t xml:space="preserve">17</t>
    </r>
    <r>
      <rPr>
        <sz val="10"/>
        <rFont val="宋体"/>
        <family val="0"/>
        <charset val="134"/>
      </rPr>
      <t xml:space="preserve">日，再之前的受设备存储能力限制，已提供不了。根据现有录像情况，无法追查到挪动电动车具体人的情况”。二是白先生提出为其购买一辆二手电动车作为赔偿，但白先生作为主张一方，无法举证是物业人员将车辆推至车棚外。</t>
    </r>
  </si>
  <si>
    <t xml:space="preserve">2026-03-11 09:33:19</t>
  </si>
  <si>
    <t xml:space="preserve">场站安保问题
（场站视频调取）
多渠道 同人同诉 多次</t>
  </si>
  <si>
    <r>
      <rPr>
        <sz val="11"/>
        <color rgb="FF000000"/>
        <rFont val="宋体"/>
        <family val="0"/>
        <charset val="134"/>
      </rPr>
      <t xml:space="preserve">多渠道同人同诉：</t>
    </r>
    <r>
      <rPr>
        <sz val="11"/>
        <color rgb="FF000000"/>
        <rFont val="宋体"/>
        <family val="0"/>
      </rPr>
      <t xml:space="preserve">GJ-PHONE-20260308-1315</t>
    </r>
    <r>
      <rPr>
        <sz val="11"/>
        <color rgb="FF000000"/>
        <rFont val="宋体"/>
        <family val="0"/>
        <charset val="134"/>
      </rPr>
      <t xml:space="preserve">、热线</t>
    </r>
    <r>
      <rPr>
        <sz val="11"/>
        <color rgb="FF000000"/>
        <rFont val="宋体"/>
        <family val="0"/>
      </rPr>
      <t xml:space="preserve">-260308-036109</t>
    </r>
    <r>
      <rPr>
        <sz val="11"/>
        <color rgb="FF000000"/>
        <rFont val="宋体"/>
        <family val="0"/>
        <charset val="134"/>
      </rPr>
      <t xml:space="preserve">、</t>
    </r>
    <r>
      <rPr>
        <sz val="11"/>
        <color rgb="FF000000"/>
        <rFont val="宋体"/>
        <family val="0"/>
      </rPr>
      <t xml:space="preserve">GJ-PHONE-20260311-0418</t>
    </r>
    <r>
      <rPr>
        <sz val="11"/>
        <color rgb="FF000000"/>
        <rFont val="宋体"/>
        <family val="0"/>
        <charset val="134"/>
      </rPr>
      <t xml:space="preserve">、热线</t>
    </r>
    <r>
      <rPr>
        <sz val="11"/>
        <color rgb="FF000000"/>
        <rFont val="宋体"/>
        <family val="0"/>
      </rPr>
      <t xml:space="preserve">-260311-010985</t>
    </r>
  </si>
  <si>
    <r>
      <rPr>
        <sz val="10"/>
        <rFont val="宋体"/>
        <family val="0"/>
        <charset val="134"/>
      </rPr>
      <t xml:space="preserve">热线</t>
    </r>
    <r>
      <rPr>
        <sz val="10"/>
        <rFont val="Arial"/>
        <family val="2"/>
      </rPr>
      <t xml:space="preserve">-260311-064395</t>
    </r>
    <r>
      <rPr>
        <sz val="10"/>
        <rFont val="宋体"/>
        <family val="0"/>
        <charset val="134"/>
      </rPr>
      <t xml:space="preserve">（</t>
    </r>
    <r>
      <rPr>
        <sz val="10"/>
        <rFont val="Arial"/>
        <family val="2"/>
      </rPr>
      <t xml:space="preserve">1</t>
    </r>
    <r>
      <rPr>
        <sz val="10"/>
        <rFont val="宋体"/>
        <family val="0"/>
        <charset val="134"/>
      </rPr>
      <t xml:space="preserve">个附件）</t>
    </r>
  </si>
  <si>
    <t xml:space="preserve">2026-03-11 19:33:10</t>
  </si>
  <si>
    <t xml:space="preserve">2026-03-11 20:57:05</t>
  </si>
  <si>
    <t xml:space="preserve">2026-03-11 20:59:53</t>
  </si>
  <si>
    <t xml:space="preserve">刘立军女士</t>
  </si>
  <si>
    <r>
      <rPr>
        <sz val="10"/>
        <rFont val="宋体"/>
        <family val="0"/>
        <charset val="134"/>
      </rPr>
      <t xml:space="preserve">手机</t>
    </r>
    <r>
      <rPr>
        <sz val="10"/>
        <rFont val="Arial"/>
        <family val="2"/>
      </rPr>
      <t xml:space="preserve">,18211194190;</t>
    </r>
  </si>
  <si>
    <t xml:space="preserve">市民反映，公交集团职工，姓名：刘立军女士，自己的福利蛋糕券，因蛋糕店系统原因被他人领取，公交集团鸿运承物业管理中心下属公司土桥分公司，工会主席梁晓漪女士，不辞辛苦，为自己沟通一下午，帮助自己争取回蛋糕券，市民表扬该主席爱护员工，为员工积极争取福利，来电表扬公司工会主席问题。</t>
  </si>
  <si>
    <t xml:space="preserve">工会方面其他表扬</t>
  </si>
  <si>
    <r>
      <rPr>
        <sz val="10"/>
        <rFont val="宋体"/>
        <family val="0"/>
        <charset val="134"/>
      </rPr>
      <t xml:space="preserve">根据刘立军女士所反映表扬北京公交集团鸿运承土桥分中心主席梁晓漪同志，不辞辛苦，为自己沟通一下午，帮助自己争取回蛋糕卷，表扬该主席爱护员工，为员工积极争取福利！土桥分中心政工员于</t>
    </r>
    <r>
      <rPr>
        <sz val="10"/>
        <rFont val="Arial"/>
        <family val="2"/>
      </rPr>
      <t xml:space="preserve">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12</t>
    </r>
    <r>
      <rPr>
        <sz val="10"/>
        <rFont val="宋体"/>
        <family val="0"/>
        <charset val="134"/>
      </rPr>
      <t xml:space="preserve">日下午</t>
    </r>
    <r>
      <rPr>
        <sz val="10"/>
        <rFont val="Arial"/>
        <family val="2"/>
      </rPr>
      <t xml:space="preserve">14</t>
    </r>
    <r>
      <rPr>
        <sz val="10"/>
        <rFont val="宋体"/>
        <family val="0"/>
        <charset val="134"/>
      </rPr>
      <t xml:space="preserve">点</t>
    </r>
    <r>
      <rPr>
        <sz val="10"/>
        <rFont val="Arial"/>
        <family val="2"/>
      </rPr>
      <t xml:space="preserve">04</t>
    </r>
    <r>
      <rPr>
        <sz val="10"/>
        <rFont val="宋体"/>
        <family val="0"/>
        <charset val="134"/>
      </rPr>
      <t xml:space="preserve">分通过拨打对方电话进行沟通，该情况属实。</t>
    </r>
  </si>
  <si>
    <r>
      <rPr>
        <sz val="10"/>
        <rFont val="宋体"/>
        <family val="0"/>
        <charset val="134"/>
      </rPr>
      <t xml:space="preserve">土桥分中心于</t>
    </r>
    <r>
      <rPr>
        <sz val="10"/>
        <rFont val="Arial"/>
        <family val="2"/>
      </rPr>
      <t xml:space="preserve">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12</t>
    </r>
    <r>
      <rPr>
        <sz val="10"/>
        <rFont val="宋体"/>
        <family val="0"/>
        <charset val="134"/>
      </rPr>
      <t xml:space="preserve">日下午</t>
    </r>
    <r>
      <rPr>
        <sz val="10"/>
        <rFont val="Arial"/>
        <family val="2"/>
      </rPr>
      <t xml:space="preserve">14</t>
    </r>
    <r>
      <rPr>
        <sz val="10"/>
        <rFont val="宋体"/>
        <family val="0"/>
        <charset val="134"/>
      </rPr>
      <t xml:space="preserve">点</t>
    </r>
    <r>
      <rPr>
        <sz val="10"/>
        <rFont val="Arial"/>
        <family val="2"/>
      </rPr>
      <t xml:space="preserve">04</t>
    </r>
    <r>
      <rPr>
        <sz val="10"/>
        <rFont val="宋体"/>
        <family val="0"/>
        <charset val="134"/>
      </rPr>
      <t xml:space="preserve">分与刘立军女士取得电话联系， 经核实，该情况属实。</t>
    </r>
  </si>
  <si>
    <t xml:space="preserve">   无 </t>
  </si>
  <si>
    <t xml:space="preserve">   无</t>
  </si>
  <si>
    <t xml:space="preserve">  经电话与刘立军沟通，其表扬内容属实。</t>
  </si>
  <si>
    <t xml:space="preserve">2026-03-11 19:24:58</t>
  </si>
  <si>
    <t xml:space="preserve">表扬工作人员</t>
  </si>
  <si>
    <r>
      <rPr>
        <sz val="10"/>
        <rFont val="宋体"/>
        <family val="0"/>
        <charset val="134"/>
      </rPr>
      <t xml:space="preserve">热线</t>
    </r>
    <r>
      <rPr>
        <sz val="10"/>
        <rFont val="Arial"/>
        <family val="2"/>
      </rPr>
      <t xml:space="preserve">-260312-045669</t>
    </r>
    <r>
      <rPr>
        <sz val="10"/>
        <rFont val="宋体"/>
        <family val="0"/>
        <charset val="134"/>
      </rPr>
      <t xml:space="preserve">（</t>
    </r>
    <r>
      <rPr>
        <sz val="10"/>
        <rFont val="Arial"/>
        <family val="2"/>
      </rPr>
      <t xml:space="preserve">1</t>
    </r>
    <r>
      <rPr>
        <sz val="10"/>
        <rFont val="宋体"/>
        <family val="0"/>
        <charset val="134"/>
      </rPr>
      <t xml:space="preserve">个附件）</t>
    </r>
  </si>
  <si>
    <t xml:space="preserve">2026-03-12 16:46:01</t>
  </si>
  <si>
    <t xml:space="preserve">2026-03-12 16:51:22</t>
  </si>
  <si>
    <t xml:space="preserve">2026-03-12 16:55:54</t>
  </si>
  <si>
    <t xml:space="preserve">孙先生</t>
  </si>
  <si>
    <r>
      <rPr>
        <sz val="10"/>
        <rFont val="宋体"/>
        <family val="0"/>
        <charset val="134"/>
      </rPr>
      <t xml:space="preserve">手机</t>
    </r>
    <r>
      <rPr>
        <sz val="10"/>
        <rFont val="Arial"/>
        <family val="2"/>
      </rPr>
      <t xml:space="preserve">,13801306155;</t>
    </r>
  </si>
  <si>
    <r>
      <rPr>
        <sz val="10"/>
        <rFont val="宋体"/>
        <family val="0"/>
        <charset val="134"/>
      </rPr>
      <t xml:space="preserve">市民咨询，自己是北京公交集团下属北京公交集团物业公司（西城区广安门内樱桃园这边）的企业职工，自家是自采暖壁挂炉，单位每年都给自己发放</t>
    </r>
    <r>
      <rPr>
        <sz val="10"/>
        <rFont val="Arial"/>
        <family val="2"/>
      </rPr>
      <t xml:space="preserve">1050</t>
    </r>
    <r>
      <rPr>
        <sz val="10"/>
        <rFont val="宋体"/>
        <family val="0"/>
        <charset val="134"/>
      </rPr>
      <t xml:space="preserve">元的供暖费，但现在都</t>
    </r>
    <r>
      <rPr>
        <sz val="10"/>
        <rFont val="Arial"/>
        <family val="2"/>
      </rPr>
      <t xml:space="preserve">12</t>
    </r>
    <r>
      <rPr>
        <sz val="10"/>
        <rFont val="宋体"/>
        <family val="0"/>
        <charset val="134"/>
      </rPr>
      <t xml:space="preserve">号了都快停暖了才给，自己认为给的太晚了，为什么这么晚才发，自己怀疑公司是不是在银行分钱了，希望尽快回复告知，来电咨询单位发自采暖补贴为什么发的时间晚。内部职工</t>
    </r>
  </si>
  <si>
    <t xml:space="preserve">咨询</t>
  </si>
  <si>
    <t xml:space="preserve">咨询人力资源方面相关问题</t>
  </si>
  <si>
    <t xml:space="preserve">咨询人力资源方面相关政策</t>
  </si>
  <si>
    <t xml:space="preserve">2026-03-19 23:59:59</t>
  </si>
  <si>
    <t xml:space="preserve">2026-03-17 08:59:59</t>
  </si>
  <si>
    <r>
      <rPr>
        <sz val="10"/>
        <rFont val="宋体"/>
        <family val="0"/>
        <charset val="134"/>
      </rPr>
      <t xml:space="preserve">经核实，市民反映诉求与实际情况有所出入。单位退休职工逐年增加，退休办工作压力大。市民</t>
    </r>
    <r>
      <rPr>
        <sz val="10"/>
        <rFont val="Arial"/>
        <family val="2"/>
      </rPr>
      <t xml:space="preserve">12</t>
    </r>
    <r>
      <rPr>
        <sz val="10"/>
        <rFont val="宋体"/>
        <family val="0"/>
        <charset val="134"/>
      </rPr>
      <t xml:space="preserve">月</t>
    </r>
    <r>
      <rPr>
        <sz val="10"/>
        <rFont val="Arial"/>
        <family val="2"/>
      </rPr>
      <t xml:space="preserve">17</t>
    </r>
    <r>
      <rPr>
        <sz val="10"/>
        <rFont val="宋体"/>
        <family val="0"/>
        <charset val="134"/>
      </rPr>
      <t xml:space="preserve">日上交报销单，报销手续繁琐，如果出现报销手续有问题的还要联系职工更换手续，所以报销手续周期长。市民目前已经收到报销钱，属于正常周期。</t>
    </r>
  </si>
  <si>
    <r>
      <rPr>
        <sz val="10"/>
        <rFont val="宋体"/>
        <family val="0"/>
        <charset val="134"/>
      </rPr>
      <t xml:space="preserve">经核实，市民反映诉求与实际情况有所出入。单位退休职工逐年增加，退休办工作压力大。市民</t>
    </r>
    <r>
      <rPr>
        <sz val="10"/>
        <rFont val="Arial"/>
        <family val="2"/>
      </rPr>
      <t xml:space="preserve">12</t>
    </r>
    <r>
      <rPr>
        <sz val="10"/>
        <rFont val="宋体"/>
        <family val="0"/>
        <charset val="134"/>
      </rPr>
      <t xml:space="preserve">月</t>
    </r>
    <r>
      <rPr>
        <sz val="10"/>
        <rFont val="Arial"/>
        <family val="2"/>
      </rPr>
      <t xml:space="preserve">17</t>
    </r>
    <r>
      <rPr>
        <sz val="10"/>
        <rFont val="宋体"/>
        <family val="0"/>
        <charset val="134"/>
      </rPr>
      <t xml:space="preserve">日上交报销单，报销手续繁琐，如果出现报销手续有问题的还要联系职工更换手续，所以报销手续周期长。市民目前已经收到报销钱，属于正常周期。我单位</t>
    </r>
    <r>
      <rPr>
        <sz val="10"/>
        <rFont val="Arial"/>
        <family val="2"/>
      </rPr>
      <t xml:space="preserve">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13</t>
    </r>
    <r>
      <rPr>
        <sz val="10"/>
        <rFont val="宋体"/>
        <family val="0"/>
        <charset val="134"/>
      </rPr>
      <t xml:space="preserve">日上午</t>
    </r>
    <r>
      <rPr>
        <sz val="10"/>
        <rFont val="Arial"/>
        <family val="2"/>
      </rPr>
      <t xml:space="preserve">9</t>
    </r>
    <r>
      <rPr>
        <sz val="10"/>
        <rFont val="宋体"/>
        <family val="0"/>
        <charset val="134"/>
      </rPr>
      <t xml:space="preserve">点</t>
    </r>
    <r>
      <rPr>
        <sz val="10"/>
        <rFont val="Arial"/>
        <family val="2"/>
      </rPr>
      <t xml:space="preserve">36</t>
    </r>
    <r>
      <rPr>
        <sz val="10"/>
        <rFont val="宋体"/>
        <family val="0"/>
        <charset val="134"/>
      </rPr>
      <t xml:space="preserve">分与市民进行电话联系，告知市民单位退休职工逐年增加，退休办工作压力大。市民</t>
    </r>
    <r>
      <rPr>
        <sz val="10"/>
        <rFont val="Arial"/>
        <family val="2"/>
      </rPr>
      <t xml:space="preserve">12</t>
    </r>
    <r>
      <rPr>
        <sz val="10"/>
        <rFont val="宋体"/>
        <family val="0"/>
        <charset val="134"/>
      </rPr>
      <t xml:space="preserve">月</t>
    </r>
    <r>
      <rPr>
        <sz val="10"/>
        <rFont val="Arial"/>
        <family val="2"/>
      </rPr>
      <t xml:space="preserve">17</t>
    </r>
    <r>
      <rPr>
        <sz val="10"/>
        <rFont val="宋体"/>
        <family val="0"/>
        <charset val="134"/>
      </rPr>
      <t xml:space="preserve">日上交报销单，报销手续走完退休办的工作流程交到财务也要走手续，如果出现报销手续有问题的还要联系职工更换手续，所以报销手续周期长。市民表示理解。</t>
    </r>
    <r>
      <rPr>
        <sz val="10"/>
        <rFont val="Arial"/>
        <family val="2"/>
      </rPr>
      <t xml:space="preserve">
</t>
    </r>
    <r>
      <rPr>
        <sz val="10"/>
        <rFont val="宋体"/>
        <family val="0"/>
        <charset val="134"/>
      </rPr>
      <t xml:space="preserve">我单位欢迎市民随时对我们工作进行监督，感谢市民提出宝贵意见，谢谢市民的支持与谅解。</t>
    </r>
    <r>
      <rPr>
        <sz val="10"/>
        <rFont val="Arial"/>
        <family val="2"/>
      </rPr>
      <t xml:space="preserve">
</t>
    </r>
    <r>
      <rPr>
        <sz val="10"/>
        <rFont val="宋体"/>
        <family val="0"/>
        <charset val="134"/>
      </rPr>
      <t xml:space="preserve">办理人：张浩宇；部门：鸿运承物业管理中心人力资源部，职务：一般管理</t>
    </r>
    <r>
      <rPr>
        <sz val="10"/>
        <rFont val="Arial"/>
        <family val="2"/>
      </rPr>
      <t xml:space="preserve">
</t>
    </r>
    <r>
      <rPr>
        <sz val="10"/>
        <rFont val="宋体"/>
        <family val="0"/>
        <charset val="134"/>
      </rPr>
      <t xml:space="preserve">办理人：高强；部门：鸿运承物业管理中心人力资源部，职务：中级管理</t>
    </r>
  </si>
  <si>
    <r>
      <rPr>
        <sz val="10"/>
        <rFont val="宋体"/>
        <family val="0"/>
        <charset val="134"/>
      </rPr>
      <t xml:space="preserve">经核实，市民反映诉求与实际情况有所出入。单位退休职工逐年增加，退休办工作压力大。市民</t>
    </r>
    <r>
      <rPr>
        <sz val="10"/>
        <rFont val="Arial"/>
        <family val="2"/>
      </rPr>
      <t xml:space="preserve">12</t>
    </r>
    <r>
      <rPr>
        <sz val="10"/>
        <rFont val="宋体"/>
        <family val="0"/>
        <charset val="134"/>
      </rPr>
      <t xml:space="preserve">月</t>
    </r>
    <r>
      <rPr>
        <sz val="10"/>
        <rFont val="Arial"/>
        <family val="2"/>
      </rPr>
      <t xml:space="preserve">17</t>
    </r>
    <r>
      <rPr>
        <sz val="10"/>
        <rFont val="宋体"/>
        <family val="0"/>
        <charset val="134"/>
      </rPr>
      <t xml:space="preserve">日上交报销单，报销手续繁琐，如果出现报销手续有问题的还要联系职工更换手续，所以报销手续周期长。市民目前已经收到报销钱，属于正常周期。我单位</t>
    </r>
    <r>
      <rPr>
        <sz val="10"/>
        <rFont val="Arial"/>
        <family val="2"/>
      </rPr>
      <t xml:space="preserve">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13</t>
    </r>
    <r>
      <rPr>
        <sz val="10"/>
        <rFont val="宋体"/>
        <family val="0"/>
        <charset val="134"/>
      </rPr>
      <t xml:space="preserve">日上午</t>
    </r>
    <r>
      <rPr>
        <sz val="10"/>
        <rFont val="Arial"/>
        <family val="2"/>
      </rPr>
      <t xml:space="preserve">9</t>
    </r>
    <r>
      <rPr>
        <sz val="10"/>
        <rFont val="宋体"/>
        <family val="0"/>
        <charset val="134"/>
      </rPr>
      <t xml:space="preserve">点</t>
    </r>
    <r>
      <rPr>
        <sz val="10"/>
        <rFont val="Arial"/>
        <family val="2"/>
      </rPr>
      <t xml:space="preserve">36</t>
    </r>
    <r>
      <rPr>
        <sz val="10"/>
        <rFont val="宋体"/>
        <family val="0"/>
        <charset val="134"/>
      </rPr>
      <t xml:space="preserve">分与市民进行电话联系，告知市民单位退休职工逐年增加，退休办工作压力大。市民</t>
    </r>
    <r>
      <rPr>
        <sz val="10"/>
        <rFont val="Arial"/>
        <family val="2"/>
      </rPr>
      <t xml:space="preserve">12</t>
    </r>
    <r>
      <rPr>
        <sz val="10"/>
        <rFont val="宋体"/>
        <family val="0"/>
        <charset val="134"/>
      </rPr>
      <t xml:space="preserve">月</t>
    </r>
    <r>
      <rPr>
        <sz val="10"/>
        <rFont val="Arial"/>
        <family val="2"/>
      </rPr>
      <t xml:space="preserve">17</t>
    </r>
    <r>
      <rPr>
        <sz val="10"/>
        <rFont val="宋体"/>
        <family val="0"/>
        <charset val="134"/>
      </rPr>
      <t xml:space="preserve">日上交报销单，报销手续走完退休办的工作流程交到财务也要走手续，如果出现报销手续有问题的还要联系职工更换手续，所以报销手续周期长。市民表示理解。</t>
    </r>
    <r>
      <rPr>
        <sz val="10"/>
        <rFont val="Arial"/>
        <family val="2"/>
      </rPr>
      <t xml:space="preserve">
</t>
    </r>
    <r>
      <rPr>
        <sz val="10"/>
        <rFont val="宋体"/>
        <family val="0"/>
        <charset val="134"/>
      </rPr>
      <t xml:space="preserve">我单位欢迎市民随时对我们工作进行监督，感谢市民提出宝贵意见，谢谢市民的支持与谅解。</t>
    </r>
  </si>
  <si>
    <t xml:space="preserve">2026-03-12 15:49:32</t>
  </si>
  <si>
    <t xml:space="preserve">清洁能源分户自采暖补贴</t>
  </si>
  <si>
    <t xml:space="preserve">人力相关业务办理
（供暖费报销）</t>
  </si>
  <si>
    <r>
      <rPr>
        <sz val="10"/>
        <rFont val="宋体"/>
        <family val="0"/>
        <charset val="134"/>
      </rPr>
      <t xml:space="preserve">热线</t>
    </r>
    <r>
      <rPr>
        <sz val="10"/>
        <rFont val="Arial"/>
        <family val="2"/>
      </rPr>
      <t xml:space="preserve">-260313-006707</t>
    </r>
    <r>
      <rPr>
        <sz val="10"/>
        <rFont val="宋体"/>
        <family val="0"/>
        <charset val="134"/>
      </rPr>
      <t xml:space="preserve">（</t>
    </r>
    <r>
      <rPr>
        <sz val="10"/>
        <rFont val="Arial"/>
        <family val="2"/>
      </rPr>
      <t xml:space="preserve">3</t>
    </r>
    <r>
      <rPr>
        <sz val="10"/>
        <rFont val="宋体"/>
        <family val="0"/>
        <charset val="134"/>
      </rPr>
      <t xml:space="preserve">个附件）</t>
    </r>
  </si>
  <si>
    <t xml:space="preserve">2026-03-13 09:16:30</t>
  </si>
  <si>
    <t xml:space="preserve">2026-03-13 09:42:00</t>
  </si>
  <si>
    <t xml:space="preserve">2026-03-13 12:11:24</t>
  </si>
  <si>
    <r>
      <rPr>
        <sz val="10"/>
        <rFont val="宋体"/>
        <family val="0"/>
        <charset val="134"/>
      </rPr>
      <t xml:space="preserve">市民反映，自己是公交集团的职工，把电动自行车停放在公交集团厂院车棚里，（具体位置在：湾子公交车站往东</t>
    </r>
    <r>
      <rPr>
        <sz val="10"/>
        <rFont val="Arial"/>
        <family val="2"/>
      </rPr>
      <t xml:space="preserve">50-100</t>
    </r>
    <r>
      <rPr>
        <sz val="10"/>
        <rFont val="宋体"/>
        <family val="0"/>
        <charset val="134"/>
      </rPr>
      <t xml:space="preserve">米，马路南边，过街天桥下面的公交厂院，停放着</t>
    </r>
    <r>
      <rPr>
        <sz val="10"/>
        <rFont val="Arial"/>
        <family val="2"/>
      </rPr>
      <t xml:space="preserve">309</t>
    </r>
    <r>
      <rPr>
        <sz val="10"/>
        <rFont val="宋体"/>
        <family val="0"/>
        <charset val="134"/>
      </rPr>
      <t xml:space="preserve">和</t>
    </r>
    <r>
      <rPr>
        <sz val="10"/>
        <rFont val="Arial"/>
        <family val="2"/>
      </rPr>
      <t xml:space="preserve">80</t>
    </r>
    <r>
      <rPr>
        <sz val="10"/>
        <rFont val="宋体"/>
        <family val="0"/>
        <charset val="134"/>
      </rPr>
      <t xml:space="preserve">路的公交车厂院）不知道是谁把自己的车放到车棚外面，造成自己的电动车风吹雨淋好长时间了，没法骑了，市民表示公交厂院在广外湾子，归西站物业管，回复称只能修，不能维护，市民表示自己还有四、五个月就退休了，希望把自己的电动车刷刷油、除除锈，让自己能骑，来电反映协调公交厂院物业维护电动车问题。</t>
    </r>
    <r>
      <rPr>
        <sz val="10"/>
        <rFont val="Arial"/>
        <family val="2"/>
      </rPr>
      <t xml:space="preserve">	</t>
    </r>
    <r>
      <rPr>
        <sz val="10"/>
        <rFont val="宋体"/>
        <family val="0"/>
        <charset val="134"/>
      </rPr>
      <t xml:space="preserve">经与分中心核实，该事情近期一直是西站安保部在处理，故请安保部继续处理，故退回此单，谢谢！</t>
    </r>
  </si>
  <si>
    <t xml:space="preserve">2026-03-20 23:59:59</t>
  </si>
  <si>
    <t xml:space="preserve">2026-03-16</t>
  </si>
  <si>
    <t xml:space="preserve">2026-03-18 08:59:59</t>
  </si>
  <si>
    <r>
      <rPr>
        <sz val="10"/>
        <rFont val="宋体"/>
        <family val="0"/>
        <charset val="134"/>
      </rPr>
      <t xml:space="preserve">经核实，市民反映诉求是协助其调取监控，该诉求属于北京市地面公共交通基础设施、站务设施设置类诉求。我单位西客站分中心就市民白先生反映诉求进行核实。首先，西客站分中心对市民所述“湾子公交车站往东</t>
    </r>
    <r>
      <rPr>
        <sz val="10"/>
        <rFont val="Arial"/>
        <family val="2"/>
      </rPr>
      <t xml:space="preserve">50-100</t>
    </r>
    <r>
      <rPr>
        <sz val="10"/>
        <rFont val="宋体"/>
        <family val="0"/>
        <charset val="134"/>
      </rPr>
      <t xml:space="preserve">米，马路南边，过街天桥下面的公交厂院，停放着</t>
    </r>
    <r>
      <rPr>
        <sz val="10"/>
        <rFont val="Arial"/>
        <family val="2"/>
      </rPr>
      <t xml:space="preserve">309</t>
    </r>
    <r>
      <rPr>
        <sz val="10"/>
        <rFont val="宋体"/>
        <family val="0"/>
        <charset val="134"/>
      </rPr>
      <t xml:space="preserve">和</t>
    </r>
    <r>
      <rPr>
        <sz val="10"/>
        <rFont val="Arial"/>
        <family val="2"/>
      </rPr>
      <t xml:space="preserve">80</t>
    </r>
    <r>
      <rPr>
        <sz val="10"/>
        <rFont val="宋体"/>
        <family val="0"/>
        <charset val="134"/>
      </rPr>
      <t xml:space="preserve">路的公交车厂院”调取诉求点位监控视频，场站视频因监控有一定时效性，调取该点位最早时间为</t>
    </r>
    <r>
      <rPr>
        <sz val="10"/>
        <rFont val="Arial"/>
        <family val="2"/>
      </rPr>
      <t xml:space="preserve">2025</t>
    </r>
    <r>
      <rPr>
        <sz val="10"/>
        <rFont val="宋体"/>
        <family val="0"/>
        <charset val="134"/>
      </rPr>
      <t xml:space="preserve">年</t>
    </r>
    <r>
      <rPr>
        <sz val="10"/>
        <rFont val="Arial"/>
        <family val="2"/>
      </rPr>
      <t xml:space="preserve">12</t>
    </r>
    <r>
      <rPr>
        <sz val="10"/>
        <rFont val="宋体"/>
        <family val="0"/>
        <charset val="134"/>
      </rPr>
      <t xml:space="preserve">月</t>
    </r>
    <r>
      <rPr>
        <sz val="10"/>
        <rFont val="Arial"/>
        <family val="2"/>
      </rPr>
      <t xml:space="preserve">17</t>
    </r>
    <r>
      <rPr>
        <sz val="10"/>
        <rFont val="宋体"/>
        <family val="0"/>
        <charset val="134"/>
      </rPr>
      <t xml:space="preserve">日时段（据今近</t>
    </r>
    <r>
      <rPr>
        <sz val="10"/>
        <rFont val="Arial"/>
        <family val="2"/>
      </rPr>
      <t xml:space="preserve">3</t>
    </r>
    <r>
      <rPr>
        <sz val="10"/>
        <rFont val="宋体"/>
        <family val="0"/>
        <charset val="134"/>
      </rPr>
      <t xml:space="preserve">个月），视频显示白先生的电动车已停放至超出雨棚范围外，无法确定挪动白先生电动车的相关人员；为更好的满足市民诉求，西客站分中心多方核实想办法，通过调取该站物业职工工作群，查找相关线索，追查该诉求点位，最早时间为</t>
    </r>
    <r>
      <rPr>
        <sz val="10"/>
        <rFont val="Arial"/>
        <family val="2"/>
      </rPr>
      <t xml:space="preserve">2025</t>
    </r>
    <r>
      <rPr>
        <sz val="10"/>
        <rFont val="宋体"/>
        <family val="0"/>
        <charset val="134"/>
      </rPr>
      <t xml:space="preserve">年</t>
    </r>
    <r>
      <rPr>
        <sz val="10"/>
        <rFont val="Arial"/>
        <family val="2"/>
      </rPr>
      <t xml:space="preserve">4</t>
    </r>
    <r>
      <rPr>
        <sz val="10"/>
        <rFont val="宋体"/>
        <family val="0"/>
        <charset val="134"/>
      </rPr>
      <t xml:space="preserve">月</t>
    </r>
    <r>
      <rPr>
        <sz val="10"/>
        <rFont val="Arial"/>
        <family val="2"/>
      </rPr>
      <t xml:space="preserve">30</t>
    </r>
    <r>
      <rPr>
        <sz val="10"/>
        <rFont val="宋体"/>
        <family val="0"/>
        <charset val="134"/>
      </rPr>
      <t xml:space="preserve">日（据今近</t>
    </r>
    <r>
      <rPr>
        <sz val="10"/>
        <rFont val="Arial"/>
        <family val="2"/>
      </rPr>
      <t xml:space="preserve">11</t>
    </r>
    <r>
      <rPr>
        <sz val="10"/>
        <rFont val="宋体"/>
        <family val="0"/>
        <charset val="134"/>
      </rPr>
      <t xml:space="preserve">个月），节选照片显示，该点位曾有本站夜班司机违规停放私家机动车在自行车车棚的现场整改照片，据该照片显示白先生的电动车当时已停放在雨棚范围外，照片也无法追查挪动白先生电动车的具体人。诉求办理中通过多方走访、核查了解，市民白先生为我单位客运三分公司</t>
    </r>
    <r>
      <rPr>
        <sz val="10"/>
        <rFont val="Arial"/>
        <family val="2"/>
      </rPr>
      <t xml:space="preserve">309</t>
    </r>
    <r>
      <rPr>
        <sz val="10"/>
        <rFont val="宋体"/>
        <family val="0"/>
        <charset val="134"/>
      </rPr>
      <t xml:space="preserve">路夜间摆车司机。通过监控视频、职工工作群照片显示，市民白先生电动自行车在车棚里雨棚外的情况并不是发生在近期（线索显示近一年之久），出现该情况，因时间久远，我单位场站监控有一定时效性，无法追查挪动白先生电动车的具体人以及最早白先生停放车辆的现场视频情况。通过调取资料所示，我单位对场站车棚起到了日常管理职责（照片显示，出现违规停放车辆情况及时上报问题，及时整改。就可以证明我单位的日常管理状态），我单位认为白先生作为该车辆的物权责任人，应对车辆的日常使用状况具有管理责任。出现异常情况应及时与我单位进行沟通，白先生的电动车在雨棚外，并没有推离自行车停放处，故我单位没有及时发现该情况，无法判断是否为本人意愿。另外，通过前期电话沟通显示（详听通话</t>
    </r>
    <r>
      <rPr>
        <sz val="10"/>
        <rFont val="Arial"/>
        <family val="2"/>
      </rPr>
      <t xml:space="preserve">1</t>
    </r>
    <r>
      <rPr>
        <sz val="10"/>
        <rFont val="宋体"/>
        <family val="0"/>
        <charset val="134"/>
      </rPr>
      <t xml:space="preserve">），白先生在明知道三月前（至少）该车就停在雨棚外，自己本人也没有调整将车推回雨棚里，放任车辆出现风吹日晒的情况，没有起到个人监管的责任，对该情况负有一定责任。结合上述情况，我单位为更好的解决市民白先生的诉求，我单位西客站分中心工作人员与其进行耐心解诉沟通，白先生提出的另购买一辆二手电动车进行替换的意向，对此解诉办法，我单位考虑购置二手车合法性等因素，没有采纳。基于整个事实情况了解，我单位提出，本着“谁主张，谁举证”的原则，在提供物业方面（具体人员）将白先生电动自行车推出雨棚的事实佐证情况下，由白先生提供电动车购置凭证（证明该电动车为白先生合法财产），我单位对白先生的电动车进行修复，直至其对修复车况满意的建议，但因白先生提出修复后出现事故仍要求我单位负责而没有达成最终解决意向。白先生称如不能满足自己提出要求，会继续投诉，直至满足其要求。此单符合“</t>
    </r>
    <r>
      <rPr>
        <sz val="10"/>
        <rFont val="Arial"/>
        <family val="2"/>
      </rPr>
      <t xml:space="preserve">3.17.3.</t>
    </r>
    <r>
      <rPr>
        <sz val="10"/>
        <rFont val="宋体"/>
        <family val="0"/>
        <charset val="134"/>
      </rPr>
      <t xml:space="preserve">不符合或不认可北京市地面公共交通基础设施（公交首末站、公交中心站、公交保养场）建设规划选址、线路车型配备、公交站位设置、公交线路名称或站名名称、站务设施设置等诉求”，故申请只评价响应率。</t>
    </r>
  </si>
  <si>
    <r>
      <rPr>
        <sz val="10"/>
        <rFont val="Arial"/>
        <family val="2"/>
      </rPr>
      <t xml:space="preserve">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8</t>
    </r>
    <r>
      <rPr>
        <sz val="10"/>
        <rFont val="宋体"/>
        <family val="0"/>
        <charset val="134"/>
      </rPr>
      <t xml:space="preserve">日，我单位西客站分中心得知市民白先生与湾子场站职工王宝反映电动车推出雨棚的情况后，西客站分中心安保员孙纲到现场进行核实，西客站分中心书记兼主任任扬给白先生致电，沟通电动车停放调查情况。</t>
    </r>
    <r>
      <rPr>
        <sz val="10"/>
        <rFont val="Arial"/>
        <family val="2"/>
      </rPr>
      <t xml:space="preserve">
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9</t>
    </r>
    <r>
      <rPr>
        <sz val="10"/>
        <rFont val="宋体"/>
        <family val="0"/>
        <charset val="134"/>
      </rPr>
      <t xml:space="preserve">日上午，接市</t>
    </r>
    <r>
      <rPr>
        <sz val="10"/>
        <rFont val="Arial"/>
        <family val="2"/>
      </rPr>
      <t xml:space="preserve">12345</t>
    </r>
    <r>
      <rPr>
        <sz val="10"/>
        <rFont val="宋体"/>
        <family val="0"/>
        <charset val="134"/>
      </rPr>
      <t xml:space="preserve">服务热线、</t>
    </r>
    <r>
      <rPr>
        <sz val="10"/>
        <rFont val="Arial"/>
        <family val="2"/>
      </rPr>
      <t xml:space="preserve">96166</t>
    </r>
    <r>
      <rPr>
        <sz val="10"/>
        <rFont val="宋体"/>
        <family val="0"/>
        <charset val="134"/>
      </rPr>
      <t xml:space="preserve">公交服务热线诉求后，西客站分中心安保副主任石海东根据派单内容，向白先生进行电话回复，告知其监控已帮助查看，因时间久远，场站监控有一定时效性，无法追查挪动白先生电动车的具体人。</t>
    </r>
    <r>
      <rPr>
        <sz val="10"/>
        <rFont val="Arial"/>
        <family val="2"/>
      </rPr>
      <t xml:space="preserve">
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11</t>
    </r>
    <r>
      <rPr>
        <sz val="10"/>
        <rFont val="宋体"/>
        <family val="0"/>
        <charset val="134"/>
      </rPr>
      <t xml:space="preserve">日下午，西客站分中心安保副主任石海东根据此派单内容，向白先生进行电话回复，一是再次告知其因监控实效性无法追查到挪动电动车具体人的情况。二是白先生提出为其购买一辆二手电动车作为赔偿，但白先生作为主张一方，无法举证是物业人员将车辆推至车棚外。</t>
    </r>
    <r>
      <rPr>
        <sz val="10"/>
        <rFont val="Arial"/>
        <family val="2"/>
      </rPr>
      <t xml:space="preserve">
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16</t>
    </r>
    <r>
      <rPr>
        <sz val="10"/>
        <rFont val="宋体"/>
        <family val="0"/>
        <charset val="134"/>
      </rPr>
      <t xml:space="preserve">日上午</t>
    </r>
    <r>
      <rPr>
        <sz val="10"/>
        <rFont val="Arial"/>
        <family val="2"/>
      </rPr>
      <t xml:space="preserve">9</t>
    </r>
    <r>
      <rPr>
        <sz val="10"/>
        <rFont val="宋体"/>
        <family val="0"/>
        <charset val="134"/>
      </rPr>
      <t xml:space="preserve">：</t>
    </r>
    <r>
      <rPr>
        <sz val="10"/>
        <rFont val="Arial"/>
        <family val="2"/>
      </rPr>
      <t xml:space="preserve">07</t>
    </r>
    <r>
      <rPr>
        <sz val="10"/>
        <rFont val="宋体"/>
        <family val="0"/>
        <charset val="134"/>
      </rPr>
      <t xml:space="preserve">分，西客站分中心安保副主任石海东向白先生进行电话回复，一是通过核查监控、职工群照片视显示白先生电动车至少在</t>
    </r>
    <r>
      <rPr>
        <sz val="10"/>
        <rFont val="Arial"/>
        <family val="2"/>
      </rPr>
      <t xml:space="preserve">2025</t>
    </r>
    <r>
      <rPr>
        <sz val="10"/>
        <rFont val="宋体"/>
        <family val="0"/>
        <charset val="134"/>
      </rPr>
      <t xml:space="preserve">年</t>
    </r>
    <r>
      <rPr>
        <sz val="10"/>
        <rFont val="Arial"/>
        <family val="2"/>
      </rPr>
      <t xml:space="preserve">4</t>
    </r>
    <r>
      <rPr>
        <sz val="10"/>
        <rFont val="宋体"/>
        <family val="0"/>
        <charset val="134"/>
      </rPr>
      <t xml:space="preserve">月</t>
    </r>
    <r>
      <rPr>
        <sz val="10"/>
        <rFont val="Arial"/>
        <family val="2"/>
      </rPr>
      <t xml:space="preserve">30</t>
    </r>
    <r>
      <rPr>
        <sz val="10"/>
        <rFont val="宋体"/>
        <family val="0"/>
        <charset val="134"/>
      </rPr>
      <t xml:space="preserve">就已停放在雨棚外的情况。以及西客站分中心自白先生</t>
    </r>
    <r>
      <rPr>
        <sz val="10"/>
        <rFont val="Arial"/>
        <family val="2"/>
      </rPr>
      <t xml:space="preserve">3</t>
    </r>
    <r>
      <rPr>
        <sz val="10"/>
        <rFont val="宋体"/>
        <family val="0"/>
        <charset val="134"/>
      </rPr>
      <t xml:space="preserve">月</t>
    </r>
    <r>
      <rPr>
        <sz val="10"/>
        <rFont val="Arial"/>
        <family val="2"/>
      </rPr>
      <t xml:space="preserve">8</t>
    </r>
    <r>
      <rPr>
        <sz val="10"/>
        <rFont val="宋体"/>
        <family val="0"/>
        <charset val="134"/>
      </rPr>
      <t xml:space="preserve">日初次打电话反应事件以来，西客站分中心响应的全过程。二是白先生作为主张一方，需举证物业人员将其电动车辆推至雨棚外，我单位西客站分中心可为其维修车辆。维修车辆需提供个人车辆物权证明，以满足维修合法性；车辆维修至物权人对维修车况满意为止。</t>
    </r>
    <r>
      <rPr>
        <sz val="10"/>
        <rFont val="Arial"/>
        <family val="2"/>
      </rPr>
      <t xml:space="preserve">
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16</t>
    </r>
    <r>
      <rPr>
        <sz val="10"/>
        <rFont val="宋体"/>
        <family val="0"/>
        <charset val="134"/>
      </rPr>
      <t xml:space="preserve">日上午，在西客站分中心电话回复后，市民白先生至北京公共交通（控股）集团公司门前上访。期间，物业管理中心安保部张耕到现场接访，与白先生进行现场沟通。在达成初步一致（由安保部张耕带西客站分中心同事，到湾子场站给白先生擦拭车辆）后，白先生又向集团信访办领导提出要求，报销其到集团的打车费</t>
    </r>
    <r>
      <rPr>
        <sz val="10"/>
        <rFont val="Arial"/>
        <family val="2"/>
      </rPr>
      <t xml:space="preserve">36</t>
    </r>
    <r>
      <rPr>
        <sz val="10"/>
        <rFont val="宋体"/>
        <family val="0"/>
        <charset val="134"/>
      </rPr>
      <t xml:space="preserve">元，被集团否决后躺卧集团公司门口闹访。集团报警后，经客三分公司所属</t>
    </r>
    <r>
      <rPr>
        <sz val="10"/>
        <rFont val="Arial"/>
        <family val="2"/>
      </rPr>
      <t xml:space="preserve">27</t>
    </r>
    <r>
      <rPr>
        <sz val="10"/>
        <rFont val="宋体"/>
        <family val="0"/>
        <charset val="134"/>
      </rPr>
      <t xml:space="preserve">车队生活队长冯涛和车队书记到场劝离。闹访期间，白先生提出索要</t>
    </r>
    <r>
      <rPr>
        <sz val="10"/>
        <rFont val="Arial"/>
        <family val="2"/>
      </rPr>
      <t xml:space="preserve">500</t>
    </r>
    <r>
      <rPr>
        <sz val="10"/>
        <rFont val="宋体"/>
        <family val="0"/>
        <charset val="134"/>
      </rPr>
      <t xml:space="preserve">元钱了事，给了</t>
    </r>
    <r>
      <rPr>
        <sz val="10"/>
        <rFont val="Arial"/>
        <family val="2"/>
      </rPr>
      <t xml:space="preserve">500</t>
    </r>
    <r>
      <rPr>
        <sz val="10"/>
        <rFont val="宋体"/>
        <family val="0"/>
        <charset val="134"/>
      </rPr>
      <t xml:space="preserve">元车也给物业，就不要了。鉴于以上情况，西客站分中心及物业管理中心均不同意白先生的要求。</t>
    </r>
  </si>
  <si>
    <r>
      <rPr>
        <sz val="10"/>
        <rFont val="宋体"/>
        <family val="0"/>
        <charset val="134"/>
      </rPr>
      <t xml:space="preserve">闹访期间，白先生提出索要</t>
    </r>
    <r>
      <rPr>
        <sz val="10"/>
        <rFont val="Arial"/>
        <family val="2"/>
      </rPr>
      <t xml:space="preserve">500</t>
    </r>
    <r>
      <rPr>
        <sz val="10"/>
        <rFont val="宋体"/>
        <family val="0"/>
        <charset val="134"/>
      </rPr>
      <t xml:space="preserve">元钱了事，给了</t>
    </r>
    <r>
      <rPr>
        <sz val="10"/>
        <rFont val="Arial"/>
        <family val="2"/>
      </rPr>
      <t xml:space="preserve">500</t>
    </r>
    <r>
      <rPr>
        <sz val="10"/>
        <rFont val="宋体"/>
        <family val="0"/>
        <charset val="134"/>
      </rPr>
      <t xml:space="preserve">元车也给物业，就不要了。鉴于以上情况，西客站分中心及物业管理中心均不同意白先生的要求。</t>
    </r>
  </si>
  <si>
    <t xml:space="preserve">2026-03-13 08:57:09</t>
  </si>
  <si>
    <r>
      <rPr>
        <sz val="11"/>
        <color rgb="FF000000"/>
        <rFont val="宋体"/>
        <family val="0"/>
        <charset val="134"/>
      </rPr>
      <t xml:space="preserve">多渠道同人同诉：</t>
    </r>
    <r>
      <rPr>
        <sz val="11"/>
        <color rgb="FF000000"/>
        <rFont val="宋体"/>
        <family val="0"/>
      </rPr>
      <t xml:space="preserve">GJ-PHONE-20260308-1315</t>
    </r>
    <r>
      <rPr>
        <sz val="11"/>
        <color rgb="FF000000"/>
        <rFont val="宋体"/>
        <family val="0"/>
        <charset val="134"/>
      </rPr>
      <t xml:space="preserve">、热线</t>
    </r>
    <r>
      <rPr>
        <sz val="11"/>
        <color rgb="FF000000"/>
        <rFont val="宋体"/>
        <family val="0"/>
      </rPr>
      <t xml:space="preserve">-260308-036109</t>
    </r>
    <r>
      <rPr>
        <sz val="11"/>
        <color rgb="FF000000"/>
        <rFont val="宋体"/>
        <family val="0"/>
        <charset val="134"/>
      </rPr>
      <t xml:space="preserve">、</t>
    </r>
    <r>
      <rPr>
        <sz val="11"/>
        <color rgb="FF000000"/>
        <rFont val="宋体"/>
        <family val="0"/>
      </rPr>
      <t xml:space="preserve">GJ-PHONE-20260311-0418</t>
    </r>
    <r>
      <rPr>
        <sz val="11"/>
        <color rgb="FF000000"/>
        <rFont val="宋体"/>
        <family val="0"/>
        <charset val="134"/>
      </rPr>
      <t xml:space="preserve">、热线</t>
    </r>
    <r>
      <rPr>
        <sz val="11"/>
        <color rgb="FF000000"/>
        <rFont val="宋体"/>
        <family val="0"/>
      </rPr>
      <t xml:space="preserve">-260311-010985</t>
    </r>
    <r>
      <rPr>
        <sz val="11"/>
        <color rgb="FF000000"/>
        <rFont val="宋体"/>
        <family val="0"/>
        <charset val="134"/>
      </rPr>
      <t xml:space="preserve">、</t>
    </r>
    <r>
      <rPr>
        <sz val="11"/>
        <color rgb="FF000000"/>
        <rFont val="宋体"/>
        <family val="0"/>
      </rPr>
      <t xml:space="preserve">GJ-PHONE-20260313-0299</t>
    </r>
    <r>
      <rPr>
        <sz val="11"/>
        <color rgb="FF000000"/>
        <rFont val="宋体"/>
        <family val="0"/>
        <charset val="134"/>
      </rPr>
      <t xml:space="preserve">、热线</t>
    </r>
    <r>
      <rPr>
        <sz val="11"/>
        <color rgb="FF000000"/>
        <rFont val="宋体"/>
        <family val="0"/>
      </rPr>
      <t xml:space="preserve">-260313-006707</t>
    </r>
  </si>
  <si>
    <r>
      <rPr>
        <sz val="10"/>
        <rFont val="宋体"/>
        <family val="0"/>
        <charset val="134"/>
      </rPr>
      <t xml:space="preserve">热线</t>
    </r>
    <r>
      <rPr>
        <sz val="10"/>
        <rFont val="Arial"/>
        <family val="2"/>
      </rPr>
      <t xml:space="preserve">-260313-015981</t>
    </r>
    <r>
      <rPr>
        <sz val="10"/>
        <rFont val="宋体"/>
        <family val="0"/>
        <charset val="134"/>
      </rPr>
      <t xml:space="preserve">（</t>
    </r>
    <r>
      <rPr>
        <sz val="10"/>
        <rFont val="Arial"/>
        <family val="2"/>
      </rPr>
      <t xml:space="preserve">1</t>
    </r>
    <r>
      <rPr>
        <sz val="10"/>
        <rFont val="宋体"/>
        <family val="0"/>
        <charset val="134"/>
      </rPr>
      <t xml:space="preserve">个附件）</t>
    </r>
  </si>
  <si>
    <t xml:space="preserve">2026-03-13 10:29:40</t>
  </si>
  <si>
    <t xml:space="preserve">2026-03-13 10:48:46</t>
  </si>
  <si>
    <t xml:space="preserve">2026-03-13 11:01:08</t>
  </si>
  <si>
    <r>
      <rPr>
        <sz val="10"/>
        <rFont val="宋体"/>
        <family val="0"/>
        <charset val="134"/>
      </rPr>
      <t xml:space="preserve">市民反映，怀柔区汤河口镇汤河口客运站（八方达公交车站），聘用有盗窃前科的人员做保安，保安叫郅文来，做了</t>
    </r>
    <r>
      <rPr>
        <sz val="10"/>
        <rFont val="Arial"/>
        <family val="2"/>
      </rPr>
      <t xml:space="preserve">4</t>
    </r>
    <r>
      <rPr>
        <sz val="10"/>
        <rFont val="宋体"/>
        <family val="0"/>
        <charset val="134"/>
      </rPr>
      <t xml:space="preserve">年牢，国家有规定此类人员不能担任保安，但是车站录用他了，故意包庇称说查不着这个情况，希望帮助解决，公司包庇对方没有前科，但是自己有法院判决书可以证明，但是公司依旧不承认，来电反映聘用有前科人员当保安不合理问题。 </t>
    </r>
  </si>
  <si>
    <r>
      <rPr>
        <sz val="10"/>
        <rFont val="宋体"/>
        <family val="0"/>
        <charset val="134"/>
      </rPr>
      <t xml:space="preserve">经核实，场站没有物业保安，郅文来从事站务员</t>
    </r>
    <r>
      <rPr>
        <sz val="10"/>
        <rFont val="Arial"/>
        <family val="2"/>
      </rPr>
      <t xml:space="preserve">C</t>
    </r>
    <r>
      <rPr>
        <sz val="10"/>
        <rFont val="宋体"/>
        <family val="0"/>
        <charset val="134"/>
      </rPr>
      <t xml:space="preserve">岗工作，经核实档案里未查到犯罪记录材料，至今表现良好，不存在违规录用包庇现象</t>
    </r>
  </si>
  <si>
    <r>
      <rPr>
        <sz val="10"/>
        <rFont val="Arial"/>
        <family val="2"/>
      </rPr>
      <t xml:space="preserve">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16</t>
    </r>
    <r>
      <rPr>
        <sz val="10"/>
        <rFont val="宋体"/>
        <family val="0"/>
        <charset val="134"/>
      </rPr>
      <t xml:space="preserve">日</t>
    </r>
    <r>
      <rPr>
        <sz val="10"/>
        <rFont val="Arial"/>
        <family val="2"/>
      </rPr>
      <t xml:space="preserve">10</t>
    </r>
    <r>
      <rPr>
        <sz val="10"/>
        <rFont val="宋体"/>
        <family val="0"/>
        <charset val="134"/>
      </rPr>
      <t xml:space="preserve">点</t>
    </r>
    <r>
      <rPr>
        <sz val="10"/>
        <rFont val="Arial"/>
        <family val="2"/>
      </rPr>
      <t xml:space="preserve">14</t>
    </r>
    <r>
      <rPr>
        <sz val="10"/>
        <rFont val="宋体"/>
        <family val="0"/>
        <charset val="134"/>
      </rPr>
      <t xml:space="preserve">分，安保主任对投诉人员进行了电话回复，说明了原因。 办理人：侯映辉，东直门分中心安保主任。</t>
    </r>
  </si>
  <si>
    <r>
      <rPr>
        <sz val="10"/>
        <rFont val="宋体"/>
        <family val="0"/>
        <charset val="134"/>
      </rPr>
      <t xml:space="preserve">经核实，场站没有物业保安，郅文来从事站务员</t>
    </r>
    <r>
      <rPr>
        <sz val="10"/>
        <rFont val="Arial"/>
        <family val="2"/>
      </rPr>
      <t xml:space="preserve">C</t>
    </r>
    <r>
      <rPr>
        <sz val="10"/>
        <rFont val="宋体"/>
        <family val="0"/>
        <charset val="134"/>
      </rPr>
      <t xml:space="preserve">岗工作，经核实档案里未查到犯罪记录材料，至今表现良好，不存在违规录用包庇现象。</t>
    </r>
    <r>
      <rPr>
        <sz val="10"/>
        <rFont val="Arial"/>
        <family val="2"/>
      </rPr>
      <t xml:space="preserve">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16</t>
    </r>
    <r>
      <rPr>
        <sz val="10"/>
        <rFont val="宋体"/>
        <family val="0"/>
        <charset val="134"/>
      </rPr>
      <t xml:space="preserve">日</t>
    </r>
    <r>
      <rPr>
        <sz val="10"/>
        <rFont val="Arial"/>
        <family val="2"/>
      </rPr>
      <t xml:space="preserve">10</t>
    </r>
    <r>
      <rPr>
        <sz val="10"/>
        <rFont val="宋体"/>
        <family val="0"/>
        <charset val="134"/>
      </rPr>
      <t xml:space="preserve">点</t>
    </r>
    <r>
      <rPr>
        <sz val="10"/>
        <rFont val="Arial"/>
        <family val="2"/>
      </rPr>
      <t xml:space="preserve">14</t>
    </r>
    <r>
      <rPr>
        <sz val="10"/>
        <rFont val="宋体"/>
        <family val="0"/>
        <charset val="134"/>
      </rPr>
      <t xml:space="preserve">分，安保主任对投诉人员进行了电话回复，说明了原因。 办理人：侯映辉，东直门分中心安保主任。</t>
    </r>
  </si>
  <si>
    <t xml:space="preserve">2026-03-13 10:21:47</t>
  </si>
  <si>
    <r>
      <rPr>
        <sz val="11"/>
        <color rgb="FF000000"/>
        <rFont val="宋体"/>
        <family val="0"/>
        <charset val="134"/>
      </rPr>
      <t xml:space="preserve">同人同诉问题：热线</t>
    </r>
    <r>
      <rPr>
        <sz val="11"/>
        <color rgb="FF000000"/>
        <rFont val="宋体"/>
        <family val="0"/>
      </rPr>
      <t xml:space="preserve">-260121-048555</t>
    </r>
    <r>
      <rPr>
        <sz val="11"/>
        <color rgb="FF000000"/>
        <rFont val="宋体"/>
        <family val="0"/>
        <charset val="134"/>
      </rPr>
      <t xml:space="preserve">、热线</t>
    </r>
    <r>
      <rPr>
        <sz val="11"/>
        <color rgb="FF000000"/>
        <rFont val="宋体"/>
        <family val="0"/>
      </rPr>
      <t xml:space="preserve">-260122-008761</t>
    </r>
    <r>
      <rPr>
        <sz val="11"/>
        <color rgb="FF000000"/>
        <rFont val="宋体"/>
        <family val="0"/>
        <charset val="134"/>
      </rPr>
      <t xml:space="preserve">、热线</t>
    </r>
    <r>
      <rPr>
        <sz val="11"/>
        <color rgb="FF000000"/>
        <rFont val="宋体"/>
        <family val="0"/>
      </rPr>
      <t xml:space="preserve">-260202-006795</t>
    </r>
    <r>
      <rPr>
        <sz val="11"/>
        <color rgb="FF000000"/>
        <rFont val="宋体"/>
        <family val="0"/>
        <charset val="134"/>
      </rPr>
      <t xml:space="preserve">、热线</t>
    </r>
    <r>
      <rPr>
        <sz val="11"/>
        <color rgb="FF000000"/>
        <rFont val="宋体"/>
        <family val="0"/>
      </rPr>
      <t xml:space="preserve">-260205-004640-1</t>
    </r>
    <r>
      <rPr>
        <sz val="11"/>
        <color rgb="FF000000"/>
        <rFont val="宋体"/>
        <family val="0"/>
        <charset val="134"/>
      </rPr>
      <t xml:space="preserve">、热线</t>
    </r>
    <r>
      <rPr>
        <sz val="11"/>
        <color rgb="FF000000"/>
        <rFont val="宋体"/>
        <family val="0"/>
      </rPr>
      <t xml:space="preserve">-260313-015981</t>
    </r>
  </si>
  <si>
    <r>
      <rPr>
        <sz val="10"/>
        <rFont val="宋体"/>
        <family val="0"/>
        <charset val="134"/>
      </rPr>
      <t xml:space="preserve">热线</t>
    </r>
    <r>
      <rPr>
        <sz val="10"/>
        <rFont val="Arial"/>
        <family val="2"/>
      </rPr>
      <t xml:space="preserve">-260314-008751-5</t>
    </r>
    <r>
      <rPr>
        <sz val="10"/>
        <rFont val="宋体"/>
        <family val="0"/>
        <charset val="134"/>
      </rPr>
      <t xml:space="preserve">（</t>
    </r>
    <r>
      <rPr>
        <sz val="10"/>
        <rFont val="Arial"/>
        <family val="2"/>
      </rPr>
      <t xml:space="preserve">1</t>
    </r>
    <r>
      <rPr>
        <sz val="10"/>
        <rFont val="宋体"/>
        <family val="0"/>
        <charset val="134"/>
      </rPr>
      <t xml:space="preserve">个附件）</t>
    </r>
  </si>
  <si>
    <t xml:space="preserve">2026-03-14 10:51:35</t>
  </si>
  <si>
    <t xml:space="preserve">2026-03-14 11:01:31</t>
  </si>
  <si>
    <t xml:space="preserve">2026-03-14 11:35:38</t>
  </si>
  <si>
    <t xml:space="preserve">鞠小夏女士</t>
  </si>
  <si>
    <r>
      <rPr>
        <sz val="10"/>
        <rFont val="宋体"/>
        <family val="0"/>
        <charset val="134"/>
      </rPr>
      <t xml:space="preserve">手机</t>
    </r>
    <r>
      <rPr>
        <sz val="10"/>
        <rFont val="Arial"/>
        <family val="2"/>
      </rPr>
      <t xml:space="preserve">,13701218295;</t>
    </r>
  </si>
  <si>
    <r>
      <rPr>
        <sz val="10"/>
        <rFont val="宋体"/>
        <family val="0"/>
        <charset val="134"/>
      </rPr>
      <t xml:space="preserve">市民反映，丰台区莲花池东路</t>
    </r>
    <r>
      <rPr>
        <sz val="10"/>
        <rFont val="Arial"/>
        <family val="2"/>
      </rPr>
      <t xml:space="preserve">118</t>
    </r>
    <r>
      <rPr>
        <sz val="10"/>
        <rFont val="宋体"/>
        <family val="0"/>
        <charset val="134"/>
      </rPr>
      <t xml:space="preserve">号北京西站南广场公交枢纽总站，市民发现等公交车时的发车指示牌，大约有</t>
    </r>
    <r>
      <rPr>
        <sz val="10"/>
        <rFont val="Arial"/>
        <family val="2"/>
      </rPr>
      <t xml:space="preserve">10</t>
    </r>
    <r>
      <rPr>
        <sz val="10"/>
        <rFont val="宋体"/>
        <family val="0"/>
        <charset val="134"/>
      </rPr>
      <t xml:space="preserve">几个，大部分都坏了，整个显示屏黑屏，坏了十几天了，市民感到春节过后等公交车挺茫然，设置公交车发车时间提示牌，本来是便民措施，但市民天天需要坐公交车回家，有</t>
    </r>
    <r>
      <rPr>
        <sz val="10"/>
        <rFont val="Arial"/>
        <family val="2"/>
      </rPr>
      <t xml:space="preserve">3</t>
    </r>
    <r>
      <rPr>
        <sz val="10"/>
        <rFont val="宋体"/>
        <family val="0"/>
        <charset val="134"/>
      </rPr>
      <t xml:space="preserve">趟车可到家，没有乘车指示牌的提示，市民需要在整个站台找公交车乘坐，不能即时看到公交车的发车信息，市民感到很不方便，来电反映公交站台乘车指示牌不亮的问题。客三客六电车客二物业</t>
    </r>
  </si>
  <si>
    <t xml:space="preserve">2026-03-21 23:59:59</t>
  </si>
  <si>
    <t xml:space="preserve">2026-03-14</t>
  </si>
  <si>
    <t xml:space="preserve">2026-03-19 08:59:59</t>
  </si>
  <si>
    <t xml:space="preserve">市民反映的是西客站南广场公交场站基础设施（发车电子显示屏）设置问题。西客站南广场公交场站是公交首末站。经核实，按西站地区公安执法部门相关治安规定和公交集团安保专业要求，在特殊时期，中大型电子产品可控关闭，所以在两会期间临时关闭公交场站内发车电子显示屏，两会结束后再恢复正常显示。</t>
  </si>
  <si>
    <r>
      <rPr>
        <sz val="10"/>
        <rFont val="Arial"/>
        <family val="2"/>
      </rPr>
      <t xml:space="preserve">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14</t>
    </r>
    <r>
      <rPr>
        <sz val="10"/>
        <rFont val="宋体"/>
        <family val="0"/>
        <charset val="134"/>
      </rPr>
      <t xml:space="preserve">日</t>
    </r>
    <r>
      <rPr>
        <sz val="10"/>
        <rFont val="Arial"/>
        <family val="2"/>
      </rPr>
      <t xml:space="preserve">13</t>
    </r>
    <r>
      <rPr>
        <sz val="10"/>
        <rFont val="宋体"/>
        <family val="0"/>
        <charset val="134"/>
      </rPr>
      <t xml:space="preserve">点</t>
    </r>
    <r>
      <rPr>
        <sz val="10"/>
        <rFont val="Arial"/>
        <family val="2"/>
      </rPr>
      <t xml:space="preserve">07</t>
    </r>
    <r>
      <rPr>
        <sz val="10"/>
        <rFont val="宋体"/>
        <family val="0"/>
        <charset val="134"/>
      </rPr>
      <t xml:space="preserve">分，我们和市民进行电话答复，向投诉人做好相关解释工作。办理人：穆鑫 鸿运承物业管理中心西客站分中心 物管设备主任。审核人：华菲 物管中心工程设备部 一般管理。</t>
    </r>
  </si>
  <si>
    <t xml:space="preserve">目前两会已结束，西客站南广场发车电子显示屏均已恢复并正常使用中。给市民带来不便恳请市民理解和谅解。</t>
  </si>
  <si>
    <r>
      <rPr>
        <sz val="10"/>
        <rFont val="宋体"/>
        <family val="0"/>
        <charset val="134"/>
      </rPr>
      <t xml:space="preserve">市民反映的是西客站南广场公交场站基础设施（发车电子显示屏）设置问题。西客站南广场公交场站是公交首末站。经核实，按西站地区公安执法部门相关治安规定和公交集团安保专业要求，在特殊时期，中大型电子产品可控关闭，所以在两会期间临时关闭公交场站内发车电子显示屏，两会结束后再恢复正常显示。目前两会已结束，西客站南广场发车电子显示屏均已恢复并正常使用中。给市民带来不便恳请市民理解和谅解。</t>
    </r>
    <r>
      <rPr>
        <sz val="10"/>
        <rFont val="Arial"/>
        <family val="2"/>
      </rPr>
      <t xml:space="preserve">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14</t>
    </r>
    <r>
      <rPr>
        <sz val="10"/>
        <rFont val="宋体"/>
        <family val="0"/>
        <charset val="134"/>
      </rPr>
      <t xml:space="preserve">日</t>
    </r>
    <r>
      <rPr>
        <sz val="10"/>
        <rFont val="Arial"/>
        <family val="2"/>
      </rPr>
      <t xml:space="preserve">13</t>
    </r>
    <r>
      <rPr>
        <sz val="10"/>
        <rFont val="宋体"/>
        <family val="0"/>
        <charset val="134"/>
      </rPr>
      <t xml:space="preserve">点</t>
    </r>
    <r>
      <rPr>
        <sz val="10"/>
        <rFont val="Arial"/>
        <family val="2"/>
      </rPr>
      <t xml:space="preserve">07</t>
    </r>
    <r>
      <rPr>
        <sz val="10"/>
        <rFont val="宋体"/>
        <family val="0"/>
        <charset val="134"/>
      </rPr>
      <t xml:space="preserve">分，我们和市民进行电话答复，向投诉人做好相关解释工作。</t>
    </r>
  </si>
  <si>
    <t xml:space="preserve">2026-03-14 09:40:30</t>
  </si>
  <si>
    <r>
      <rPr>
        <sz val="10"/>
        <rFont val="宋体"/>
        <family val="0"/>
        <charset val="134"/>
      </rPr>
      <t xml:space="preserve">网络</t>
    </r>
    <r>
      <rPr>
        <sz val="10"/>
        <rFont val="Arial"/>
        <family val="2"/>
      </rPr>
      <t xml:space="preserve">-260314-014284-4</t>
    </r>
    <r>
      <rPr>
        <sz val="10"/>
        <rFont val="宋体"/>
        <family val="0"/>
      </rPr>
      <t xml:space="preserve">（</t>
    </r>
    <r>
      <rPr>
        <sz val="10"/>
        <rFont val="Arial"/>
        <family val="2"/>
      </rPr>
      <t xml:space="preserve">2</t>
    </r>
    <r>
      <rPr>
        <sz val="10"/>
        <rFont val="宋体"/>
        <family val="0"/>
      </rPr>
      <t xml:space="preserve">个附件）</t>
    </r>
  </si>
  <si>
    <t xml:space="preserve">2026-03-14 10:59:25</t>
  </si>
  <si>
    <t xml:space="preserve">2026-03-14 11:01:26</t>
  </si>
  <si>
    <t xml:space="preserve">2026-03-14 11:39:21</t>
  </si>
  <si>
    <t xml:space="preserve">督察</t>
  </si>
  <si>
    <r>
      <rPr>
        <sz val="10"/>
        <rFont val="宋体"/>
        <family val="0"/>
        <charset val="134"/>
      </rPr>
      <t xml:space="preserve">手机</t>
    </r>
    <r>
      <rPr>
        <sz val="10"/>
        <rFont val="Arial"/>
        <family val="2"/>
      </rPr>
      <t xml:space="preserve">,18510471600;</t>
    </r>
  </si>
  <si>
    <r>
      <rPr>
        <sz val="10"/>
        <rFont val="宋体"/>
        <family val="0"/>
        <charset val="134"/>
      </rPr>
      <t xml:space="preserve">工单来源：微信服务号市民留言标题：动物园交通枢纽附近违停</t>
    </r>
    <r>
      <rPr>
        <sz val="10"/>
        <rFont val="Arial"/>
        <family val="2"/>
      </rPr>
      <t xml:space="preserve">#</t>
    </r>
    <r>
      <rPr>
        <sz val="10"/>
        <rFont val="宋体"/>
        <family val="0"/>
      </rPr>
      <t xml:space="preserve">微信服务号</t>
    </r>
    <r>
      <rPr>
        <sz val="10"/>
        <rFont val="Arial"/>
        <family val="2"/>
      </rPr>
      <t xml:space="preserve">#</t>
    </r>
    <r>
      <rPr>
        <sz val="10"/>
        <rFont val="宋体"/>
        <family val="0"/>
      </rPr>
      <t xml:space="preserve">市民留言原文：位于北京市西城区动物园交通枢纽场站外禁停标识区域内长期存在公交车违停违停，导致此种问题原因是公交集团管理混乱，场站内乘车人候车站台内停满私家车和西外交通队长期不作为，该情况电视台和抖音多次曝光仍然存在，希望西外交通执法部门对其长期执法，有图有真相，请客服将工单分别派给西外交通队和公交集团市民填写的详细地址为：区、街道：西城区展览路街道详细地址：动物园站</t>
    </r>
    <r>
      <rPr>
        <sz val="10"/>
        <rFont val="Arial"/>
        <family val="2"/>
      </rPr>
      <t xml:space="preserve">D</t>
    </r>
    <r>
      <rPr>
        <sz val="10"/>
        <rFont val="宋体"/>
        <family val="0"/>
      </rPr>
      <t xml:space="preserve">西南口市民反映问题内容：市民反映，希望公交集团治理车辆在动物园交通枢纽场站乱停放问题，故通过微信服务号反映希望公交集团治理车辆在动物园交通枢纽场站乱停放问题。发布时间：</t>
    </r>
    <r>
      <rPr>
        <sz val="10"/>
        <rFont val="Arial"/>
        <family val="2"/>
      </rPr>
      <t xml:space="preserve">2026-03-13 07:52:28</t>
    </r>
    <r>
      <rPr>
        <sz val="10"/>
        <rFont val="宋体"/>
        <family val="0"/>
      </rPr>
      <t xml:space="preserve">备注：该工单为微信对接系统弹出工单网络</t>
    </r>
    <r>
      <rPr>
        <sz val="10"/>
        <rFont val="Arial"/>
        <family val="2"/>
      </rPr>
      <t xml:space="preserve">-260314-014905</t>
    </r>
    <r>
      <rPr>
        <sz val="10"/>
        <rFont val="宋体"/>
        <family val="0"/>
      </rPr>
      <t xml:space="preserve">号后而新建的工单。电车调指，基建，客四基建，物业安保，基建</t>
    </r>
  </si>
  <si>
    <t xml:space="preserve">接到此投诉，我们非常重视，并立即派专人核实情况。经核实，由于公交车司机接班较早需开车上班，由于动物园公交枢纽场站内停车地方有限，所以部分司机将车辆停在了不影响乘客上车和车辆进出站的地方。我们已经在站台上贴上了禁止停车标识，已经多次跟客运车队沟通停车问题，教育司机有序停车。</t>
  </si>
  <si>
    <r>
      <rPr>
        <sz val="10"/>
        <rFont val="宋体"/>
        <family val="0"/>
        <charset val="134"/>
      </rPr>
      <t xml:space="preserve">我单位</t>
    </r>
    <r>
      <rPr>
        <sz val="10"/>
        <rFont val="Arial"/>
        <family val="2"/>
      </rPr>
      <t xml:space="preserve">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16</t>
    </r>
    <r>
      <rPr>
        <sz val="10"/>
        <rFont val="宋体"/>
        <family val="0"/>
        <charset val="134"/>
      </rPr>
      <t xml:space="preserve">日</t>
    </r>
    <r>
      <rPr>
        <sz val="10"/>
        <rFont val="Arial"/>
        <family val="2"/>
      </rPr>
      <t xml:space="preserve">11:20</t>
    </r>
    <r>
      <rPr>
        <sz val="10"/>
        <rFont val="宋体"/>
        <family val="0"/>
        <charset val="134"/>
      </rPr>
      <t xml:space="preserve">分，与市民进行电话联系，告知市民诉求办理情况。市民对办结情况已知悉。</t>
    </r>
  </si>
  <si>
    <t xml:space="preserve">通过此事件，今后我们公交物业将加强巡视，加强与客运车队沟通，做好场站管委会联防联动，发现乱停车及时进行劝阻。</t>
  </si>
  <si>
    <t xml:space="preserve">接到此投诉，我们非常重视，并立即派专人核实情况。经核实，由于公交车司机接班较早需开车上班，由于动物园公交枢纽场站内停车地方有限，所以部分司机将车辆停在了不影响乘客上车和车辆进出站的地方。我们已经在站台上贴上了禁止停车标识，已经多次跟客运车队沟通停车问题，教育司机有序停车。通过此事件，今后我们公交物业将加强巡视，加强与客运车队沟通，做好场站管委会联防联动，发现乱停车及时进行劝阻。</t>
  </si>
  <si>
    <t xml:space="preserve">2026-03-13 07:52:28</t>
  </si>
  <si>
    <r>
      <rPr>
        <sz val="11"/>
        <color rgb="FF000000"/>
        <rFont val="宋体"/>
        <family val="0"/>
        <charset val="134"/>
      </rPr>
      <t xml:space="preserve">同人同诉：网络</t>
    </r>
    <r>
      <rPr>
        <sz val="11"/>
        <color rgb="FF000000"/>
        <rFont val="宋体"/>
        <family val="0"/>
      </rPr>
      <t xml:space="preserve">-260314-014284</t>
    </r>
    <r>
      <rPr>
        <sz val="11"/>
        <color rgb="FF000000"/>
        <rFont val="宋体"/>
        <family val="0"/>
        <charset val="134"/>
      </rPr>
      <t xml:space="preserve">、</t>
    </r>
  </si>
  <si>
    <t xml:space="preserve">动物园停车问题</t>
  </si>
  <si>
    <r>
      <rPr>
        <sz val="10"/>
        <rFont val="宋体"/>
        <family val="0"/>
        <charset val="134"/>
      </rPr>
      <t xml:space="preserve">网络</t>
    </r>
    <r>
      <rPr>
        <sz val="10"/>
        <rFont val="Arial"/>
        <family val="2"/>
      </rPr>
      <t xml:space="preserve">-260314-014284-5</t>
    </r>
    <r>
      <rPr>
        <sz val="10"/>
        <rFont val="宋体"/>
        <family val="0"/>
        <charset val="134"/>
      </rPr>
      <t xml:space="preserve">（</t>
    </r>
    <r>
      <rPr>
        <sz val="10"/>
        <rFont val="Arial"/>
        <family val="2"/>
      </rPr>
      <t xml:space="preserve">1</t>
    </r>
    <r>
      <rPr>
        <sz val="10"/>
        <rFont val="宋体"/>
        <family val="0"/>
        <charset val="134"/>
      </rPr>
      <t xml:space="preserve">个附件）</t>
    </r>
  </si>
  <si>
    <t xml:space="preserve">2026-03-14 11:39:22</t>
  </si>
  <si>
    <r>
      <rPr>
        <sz val="10"/>
        <rFont val="宋体"/>
        <family val="0"/>
        <charset val="134"/>
      </rPr>
      <t xml:space="preserve">工单来源：微信服务号市民留言标题：动物园交通枢纽附近违停</t>
    </r>
    <r>
      <rPr>
        <sz val="10"/>
        <rFont val="Arial"/>
        <family val="2"/>
      </rPr>
      <t xml:space="preserve">#</t>
    </r>
    <r>
      <rPr>
        <sz val="10"/>
        <rFont val="宋体"/>
        <family val="0"/>
        <charset val="134"/>
      </rPr>
      <t xml:space="preserve">微信服务号</t>
    </r>
    <r>
      <rPr>
        <sz val="10"/>
        <rFont val="Arial"/>
        <family val="2"/>
      </rPr>
      <t xml:space="preserve">#</t>
    </r>
    <r>
      <rPr>
        <sz val="10"/>
        <rFont val="宋体"/>
        <family val="0"/>
        <charset val="134"/>
      </rPr>
      <t xml:space="preserve">市民留言原文：位于北京市西城区动物园交通枢纽场站外禁停标识区域内长期存在公交车违停违停，导致此种问题原因是公交集团管理混乱，场站内乘车人候车站台内停满私家车和西外交通队长期不作为，该情况电视台和抖音多次曝光仍然存在，希望西外交通执法部门对其长期执法，有图有真相，请客服将工单分别派给西外交通队和公交集团市民填写的详细地址为：区、街道：西城区展览路街道详细地址：动物园站</t>
    </r>
    <r>
      <rPr>
        <sz val="10"/>
        <rFont val="Arial"/>
        <family val="2"/>
      </rPr>
      <t xml:space="preserve">D</t>
    </r>
    <r>
      <rPr>
        <sz val="10"/>
        <rFont val="宋体"/>
        <family val="0"/>
        <charset val="134"/>
      </rPr>
      <t xml:space="preserve">西南口市民反映问题内容：市民反映，希望公交集团治理车辆在动物园交通枢纽场站乱停放问题，故通过微信服务号反映希望公交集团治理车辆在动物园交通枢纽场站乱停放问题。发布时间：</t>
    </r>
    <r>
      <rPr>
        <sz val="10"/>
        <rFont val="Arial"/>
        <family val="2"/>
      </rPr>
      <t xml:space="preserve">2026-03-13 07:52:28</t>
    </r>
    <r>
      <rPr>
        <sz val="10"/>
        <rFont val="宋体"/>
        <family val="0"/>
        <charset val="134"/>
      </rPr>
      <t xml:space="preserve">备注：该工单为微信对接系统弹出工单网络</t>
    </r>
    <r>
      <rPr>
        <sz val="10"/>
        <rFont val="Arial"/>
        <family val="2"/>
      </rPr>
      <t xml:space="preserve">-260314-014905</t>
    </r>
    <r>
      <rPr>
        <sz val="10"/>
        <rFont val="宋体"/>
        <family val="0"/>
        <charset val="134"/>
      </rPr>
      <t xml:space="preserve">号后而新建的工单。电车调指，基建，客四基建，物业安保，基建</t>
    </r>
  </si>
  <si>
    <r>
      <rPr>
        <sz val="10"/>
        <rFont val="宋体"/>
        <family val="0"/>
        <charset val="134"/>
      </rPr>
      <t xml:space="preserve">分中心已经于</t>
    </r>
    <r>
      <rPr>
        <sz val="10"/>
        <rFont val="Arial"/>
        <family val="2"/>
      </rPr>
      <t xml:space="preserve">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16</t>
    </r>
    <r>
      <rPr>
        <sz val="10"/>
        <rFont val="宋体"/>
        <family val="0"/>
        <charset val="134"/>
      </rPr>
      <t xml:space="preserve">日，将处理结果告知了市民，办理人：杜伟，部门</t>
    </r>
    <r>
      <rPr>
        <sz val="10"/>
        <rFont val="Arial"/>
        <family val="2"/>
      </rPr>
      <t xml:space="preserve">:</t>
    </r>
    <r>
      <rPr>
        <sz val="10"/>
        <rFont val="宋体"/>
        <family val="0"/>
        <charset val="134"/>
      </rPr>
      <t xml:space="preserve">动物园分中心，职务：物管副主任。审核人：侯旭，物业管理中心机关，物管行政部，科员。</t>
    </r>
    <r>
      <rPr>
        <sz val="10"/>
        <rFont val="Arial"/>
        <family val="2"/>
      </rPr>
      <t xml:space="preserve">
</t>
    </r>
  </si>
  <si>
    <t xml:space="preserve">我们虚心接受市民提出的宝贵意见，已经在周边张贴了禁停标识，我们也会加强巡视，发现有私家车，尽快劝离，尽量避免类似情况的发生。跟市民道歉，及安抚，希望市民能够理解。</t>
  </si>
  <si>
    <t xml:space="preserve">我们也会加强巡视，发现有私家车，尽快劝离，尽量避免类似情况的发生。跟市民道歉，及安抚，希望市民能够理解。</t>
  </si>
  <si>
    <r>
      <rPr>
        <sz val="10"/>
        <rFont val="宋体"/>
        <family val="0"/>
        <charset val="134"/>
      </rPr>
      <t xml:space="preserve">接到此投诉，我们非常重视。并立即派专人核实情况。我们虚心接受市民提出的宝贵意见，已经在周边张贴了禁停标识，我们也会加强巡视，发现有私家车，尽快劝离，尽量避免类似情况的发生。跟市民道歉，及安抚，希望市民能够理解。分中心已经于</t>
    </r>
    <r>
      <rPr>
        <sz val="10"/>
        <rFont val="Arial"/>
        <family val="2"/>
      </rPr>
      <t xml:space="preserve">2026</t>
    </r>
    <r>
      <rPr>
        <sz val="10"/>
        <rFont val="宋体"/>
        <family val="0"/>
      </rPr>
      <t xml:space="preserve">年</t>
    </r>
    <r>
      <rPr>
        <sz val="10"/>
        <rFont val="Arial"/>
        <family val="2"/>
      </rPr>
      <t xml:space="preserve">3</t>
    </r>
    <r>
      <rPr>
        <sz val="10"/>
        <rFont val="宋体"/>
        <family val="0"/>
      </rPr>
      <t xml:space="preserve">月</t>
    </r>
    <r>
      <rPr>
        <sz val="10"/>
        <rFont val="Arial"/>
        <family val="2"/>
      </rPr>
      <t xml:space="preserve">16</t>
    </r>
    <r>
      <rPr>
        <sz val="10"/>
        <rFont val="宋体"/>
        <family val="0"/>
      </rPr>
      <t xml:space="preserve">日，将处理结果告知了市民，办理人：杜伟，部门</t>
    </r>
    <r>
      <rPr>
        <sz val="10"/>
        <rFont val="Arial"/>
        <family val="2"/>
      </rPr>
      <t xml:space="preserve">:</t>
    </r>
    <r>
      <rPr>
        <sz val="10"/>
        <rFont val="宋体"/>
        <family val="0"/>
      </rPr>
      <t xml:space="preserve">动物园分中心，职务：物管副主任。审核人：侯旭，物业管理中心机关，物管行政部，科员。</t>
    </r>
  </si>
  <si>
    <r>
      <rPr>
        <sz val="10"/>
        <rFont val="宋体"/>
        <family val="0"/>
        <charset val="134"/>
      </rPr>
      <t xml:space="preserve">网络</t>
    </r>
    <r>
      <rPr>
        <sz val="10"/>
        <rFont val="Arial"/>
        <family val="2"/>
      </rPr>
      <t xml:space="preserve">-260315-013161-2</t>
    </r>
  </si>
  <si>
    <t xml:space="preserve">2026-03-15 10:18:18</t>
  </si>
  <si>
    <t xml:space="preserve">2026-03-15 10:27:43</t>
  </si>
  <si>
    <t xml:space="preserve">2026-03-15 10:36:56</t>
  </si>
  <si>
    <r>
      <rPr>
        <sz val="10"/>
        <rFont val="宋体"/>
        <family val="0"/>
        <charset val="134"/>
      </rPr>
      <t xml:space="preserve">工单来源：微信服务号，此工单内容为网民留言时填写的标题及原文。 </t>
    </r>
    <r>
      <rPr>
        <sz val="10"/>
        <rFont val="Arial"/>
        <family val="2"/>
      </rPr>
      <t xml:space="preserve">============================= </t>
    </r>
    <r>
      <rPr>
        <sz val="10"/>
        <rFont val="宋体"/>
        <family val="0"/>
        <charset val="134"/>
      </rPr>
      <t xml:space="preserve">留言标题：来自微信</t>
    </r>
    <r>
      <rPr>
        <sz val="10"/>
        <rFont val="Arial"/>
        <family val="2"/>
      </rPr>
      <t xml:space="preserve">#</t>
    </r>
    <r>
      <rPr>
        <sz val="10"/>
        <rFont val="宋体"/>
        <family val="0"/>
        <charset val="134"/>
      </rPr>
      <t xml:space="preserve">微信服务号</t>
    </r>
    <r>
      <rPr>
        <sz val="10"/>
        <rFont val="Arial"/>
        <family val="2"/>
      </rPr>
      <t xml:space="preserve">#</t>
    </r>
    <r>
      <rPr>
        <sz val="10"/>
        <rFont val="宋体"/>
        <family val="0"/>
        <charset val="134"/>
      </rPr>
      <t xml:space="preserve">留言原文：公交物业南口</t>
    </r>
    <r>
      <rPr>
        <sz val="10"/>
        <rFont val="Arial"/>
        <family val="2"/>
      </rPr>
      <t xml:space="preserve">883</t>
    </r>
    <r>
      <rPr>
        <sz val="10"/>
        <rFont val="宋体"/>
        <family val="0"/>
        <charset val="134"/>
      </rPr>
      <t xml:space="preserve">场院班长关秋红，当三年班长从不执行班长职责，拿</t>
    </r>
    <r>
      <rPr>
        <sz val="10"/>
        <rFont val="Arial"/>
        <family val="2"/>
      </rPr>
      <t xml:space="preserve">A</t>
    </r>
    <r>
      <rPr>
        <sz val="10"/>
        <rFont val="宋体"/>
        <family val="0"/>
        <charset val="134"/>
      </rPr>
      <t xml:space="preserve">岗工资，什么活不干，现在给保洁扣工资，她不扣钱，并且强烈要求每月一个人替警卫夜班，替夜班期间不许休任何假，不允许替警卫早晚班，有人想去刷车，班长说谁转刷车，就挑最脏的车刷，史各庄领导支持班长所以现在没人敢转，班长每天集装箱里跟司机休息，之前也反映给史各庄领导，照片视频都给领导发没有领导管，导致现在班长胡作非为，跟她关系好的，有事代打卡，就可以不来，私下换员工卡就可以换班，我们保洁换班各种刁难，考勤签字遮遮掩掩，关于替夜班的事，史各庄宋主任答应我们有困难可以不上，但班长说了在南口就听她的，如果听宋主任的就去史各庄上班，为什么南口班长什么活不干，什么班不替，同样是史各庄班长，其他场站班长什么班都上，什么活都干，并且南口场站班长区别对待职工，建五六个群，发通知分三六九等，有多少通知我们都不知道，恳请上级领导解决班长不作为，拉帮结派的行为。市民填写的详细地址为：区、街道：昌平区南口镇详细地址：南口西大桥</t>
    </r>
    <r>
      <rPr>
        <sz val="10"/>
        <rFont val="Arial"/>
        <family val="2"/>
      </rPr>
      <t xml:space="preserve">883</t>
    </r>
    <r>
      <rPr>
        <sz val="10"/>
        <rFont val="宋体"/>
        <family val="0"/>
        <charset val="134"/>
      </rPr>
      <t xml:space="preserve">车队</t>
    </r>
  </si>
  <si>
    <t xml:space="preserve">2026-03-22 23:59:59</t>
  </si>
  <si>
    <t xml:space="preserve">2026-03-20 08:59:59</t>
  </si>
  <si>
    <r>
      <rPr>
        <sz val="10"/>
        <rFont val="宋体"/>
        <family val="0"/>
        <charset val="134"/>
      </rPr>
      <t xml:space="preserve">接到此投诉，我们非常重视。并立即派专人核实情况。</t>
    </r>
    <r>
      <rPr>
        <sz val="10"/>
        <rFont val="Arial"/>
        <family val="2"/>
      </rPr>
      <t xml:space="preserve">
</t>
    </r>
  </si>
  <si>
    <r>
      <rPr>
        <sz val="10"/>
        <rFont val="宋体"/>
        <family val="0"/>
        <charset val="134"/>
      </rPr>
      <t xml:space="preserve">因市民没有留下电话，所以无法对其进行反馈。办理人：刘扬，部门</t>
    </r>
    <r>
      <rPr>
        <sz val="10"/>
        <rFont val="Arial"/>
        <family val="2"/>
      </rPr>
      <t xml:space="preserve">:</t>
    </r>
    <r>
      <rPr>
        <sz val="10"/>
        <rFont val="宋体"/>
        <family val="0"/>
        <charset val="134"/>
      </rPr>
      <t xml:space="preserve">史各庄分中心，职务：物管副主任。审核人：侯旭，物业管理中心机关，物管行政部，科员。</t>
    </r>
    <r>
      <rPr>
        <sz val="10"/>
        <rFont val="Arial"/>
        <family val="2"/>
      </rPr>
      <t xml:space="preserve">
</t>
    </r>
  </si>
  <si>
    <r>
      <rPr>
        <sz val="10"/>
        <rFont val="宋体"/>
        <family val="0"/>
        <charset val="134"/>
      </rPr>
      <t xml:space="preserve">我们本着接诉即办的原则，对市民投诉的情况逐一核实，经与该场站</t>
    </r>
    <r>
      <rPr>
        <sz val="10"/>
        <rFont val="Arial"/>
        <family val="2"/>
      </rPr>
      <t xml:space="preserve">41</t>
    </r>
    <r>
      <rPr>
        <sz val="10"/>
        <rFont val="宋体"/>
        <family val="0"/>
        <charset val="134"/>
      </rPr>
      <t xml:space="preserve">名职工单独谈话，核实投诉里的内容，均与实际情况有所出入，核实的笔录音频和视频都在分中心留存备查。我们今后也会加强管理，确保保洁质量达标。在此也感谢市民的监督与指导。</t>
    </r>
  </si>
  <si>
    <t xml:space="preserve">我们今后也会加强管理，确保保洁质量达标。在此也感谢市民的监督与指导。</t>
  </si>
  <si>
    <r>
      <rPr>
        <sz val="10"/>
        <rFont val="宋体"/>
        <family val="0"/>
        <charset val="134"/>
      </rPr>
      <t xml:space="preserve">接到此投诉，我们非常重视。并立即派专人核实情况。我们本着接诉即办的原则，对市民投诉的情况逐一核实，经与该场站</t>
    </r>
    <r>
      <rPr>
        <sz val="10"/>
        <rFont val="Arial"/>
        <family val="2"/>
      </rPr>
      <t xml:space="preserve">41</t>
    </r>
    <r>
      <rPr>
        <sz val="10"/>
        <rFont val="宋体"/>
        <family val="0"/>
        <charset val="134"/>
      </rPr>
      <t xml:space="preserve">名职工单独谈话，核实投诉里的内容，均与实际情况有所出入，核实的笔录音频和视频都在分中心留存备查。我们今后也会加强管理，确保保洁质量达标。在此也感谢市民的监督与指导。因市民没有留下电话，所以无法对其进行反馈。办理人：刘扬，部门</t>
    </r>
    <r>
      <rPr>
        <sz val="10"/>
        <rFont val="Arial"/>
        <family val="2"/>
      </rPr>
      <t xml:space="preserve">:</t>
    </r>
    <r>
      <rPr>
        <sz val="10"/>
        <rFont val="宋体"/>
        <family val="0"/>
        <charset val="134"/>
      </rPr>
      <t xml:space="preserve">史各庄分中心，职务：物管副主任。审核人：侯旭，物业管理中心机关，物管行政部，科员。</t>
    </r>
  </si>
  <si>
    <t xml:space="preserve">2026-03-14 17:56:47</t>
  </si>
  <si>
    <t xml:space="preserve">劳动人员管理及劳动纪律
（场站班长）拆单</t>
  </si>
  <si>
    <r>
      <rPr>
        <sz val="10"/>
        <rFont val="宋体"/>
        <family val="0"/>
        <charset val="134"/>
      </rPr>
      <t xml:space="preserve">网络</t>
    </r>
    <r>
      <rPr>
        <sz val="10"/>
        <rFont val="Arial"/>
        <family val="2"/>
      </rPr>
      <t xml:space="preserve">-260315-013161-1</t>
    </r>
    <r>
      <rPr>
        <sz val="10"/>
        <rFont val="宋体"/>
        <family val="0"/>
        <charset val="134"/>
      </rPr>
      <t xml:space="preserve">（</t>
    </r>
    <r>
      <rPr>
        <sz val="10"/>
        <rFont val="Arial"/>
        <family val="2"/>
      </rPr>
      <t xml:space="preserve">10</t>
    </r>
    <r>
      <rPr>
        <sz val="10"/>
        <rFont val="宋体"/>
        <family val="0"/>
        <charset val="134"/>
      </rPr>
      <t xml:space="preserve">个附件）</t>
    </r>
  </si>
  <si>
    <t xml:space="preserve">2026-03-15 10:36:57</t>
  </si>
  <si>
    <t xml:space="preserve">经核实，该反映诉求与实际情况有所出入。史各庄分中心工会主席、安保副主任、物管副主任及劳人员到该场站进行现场核实，一一与每名职工进行核实，经核实后，与实际情况有所出入。</t>
  </si>
  <si>
    <r>
      <rPr>
        <sz val="10"/>
        <rFont val="宋体"/>
        <family val="0"/>
        <charset val="134"/>
      </rPr>
      <t xml:space="preserve">经核实，该反映诉求与实际情况有所出入。史各庄分中心工会主席、安保副主任、物管副主任及劳人员到该场站进行现场核实，一一与每名职工进行核实，经核实后，与实际情况有所出入。史各庄分中心工会主席、安保副主任、物管副主任及劳人员于</t>
    </r>
    <r>
      <rPr>
        <sz val="10"/>
        <rFont val="Arial"/>
        <family val="2"/>
      </rPr>
      <t xml:space="preserve">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16</t>
    </r>
    <r>
      <rPr>
        <sz val="10"/>
        <rFont val="宋体"/>
        <family val="0"/>
        <charset val="134"/>
      </rPr>
      <t xml:space="preserve">日下午，前往南口场站现场核实此情况。</t>
    </r>
    <r>
      <rPr>
        <sz val="10"/>
        <rFont val="Arial"/>
        <family val="2"/>
      </rPr>
      <t xml:space="preserve">3</t>
    </r>
    <r>
      <rPr>
        <sz val="10"/>
        <rFont val="宋体"/>
        <family val="0"/>
        <charset val="134"/>
      </rPr>
      <t xml:space="preserve">月</t>
    </r>
    <r>
      <rPr>
        <sz val="10"/>
        <rFont val="Arial"/>
        <family val="2"/>
      </rPr>
      <t xml:space="preserve">16</t>
    </r>
    <r>
      <rPr>
        <sz val="10"/>
        <rFont val="宋体"/>
        <family val="0"/>
        <charset val="134"/>
      </rPr>
      <t xml:space="preserve">日与</t>
    </r>
    <r>
      <rPr>
        <sz val="10"/>
        <rFont val="Arial"/>
        <family val="2"/>
      </rPr>
      <t xml:space="preserve">24</t>
    </r>
    <r>
      <rPr>
        <sz val="10"/>
        <rFont val="宋体"/>
        <family val="0"/>
        <charset val="134"/>
      </rPr>
      <t xml:space="preserve">名职工（超该场站职工半数以上）一一谈话了解，</t>
    </r>
    <r>
      <rPr>
        <sz val="10"/>
        <rFont val="Arial"/>
        <family val="2"/>
      </rPr>
      <t xml:space="preserve">24</t>
    </r>
    <r>
      <rPr>
        <sz val="10"/>
        <rFont val="宋体"/>
        <family val="0"/>
        <charset val="134"/>
      </rPr>
      <t xml:space="preserve">名职工均表示没有发现派单中所反映的问题。</t>
    </r>
    <r>
      <rPr>
        <sz val="10"/>
        <rFont val="Arial"/>
        <family val="2"/>
      </rPr>
      <t xml:space="preserve">
</t>
    </r>
    <r>
      <rPr>
        <sz val="10"/>
        <rFont val="宋体"/>
        <family val="0"/>
        <charset val="134"/>
      </rPr>
      <t xml:space="preserve">派单中所反映涉及人力专业的问题：</t>
    </r>
    <r>
      <rPr>
        <sz val="10"/>
        <rFont val="Arial"/>
        <family val="2"/>
      </rPr>
      <t xml:space="preserve">
1.</t>
    </r>
    <r>
      <rPr>
        <sz val="10"/>
        <rFont val="宋体"/>
        <family val="0"/>
        <charset val="134"/>
      </rPr>
      <t xml:space="preserve">关于派单中反映的“拿</t>
    </r>
    <r>
      <rPr>
        <sz val="10"/>
        <rFont val="Arial"/>
        <family val="2"/>
      </rPr>
      <t xml:space="preserve">A</t>
    </r>
    <r>
      <rPr>
        <sz val="10"/>
        <rFont val="宋体"/>
        <family val="0"/>
        <charset val="134"/>
      </rPr>
      <t xml:space="preserve">岗工资什么活儿也不干，现在给保洁扣工资，她不扣钱，强烈要求每月一个人替警卫夜班，替夜班期间不许休任何假”。自</t>
    </r>
    <r>
      <rPr>
        <sz val="10"/>
        <rFont val="Arial"/>
        <family val="2"/>
      </rPr>
      <t xml:space="preserve">2025</t>
    </r>
    <r>
      <rPr>
        <sz val="10"/>
        <rFont val="宋体"/>
        <family val="0"/>
        <charset val="134"/>
      </rPr>
      <t xml:space="preserve">年</t>
    </r>
    <r>
      <rPr>
        <sz val="10"/>
        <rFont val="Arial"/>
        <family val="2"/>
      </rPr>
      <t xml:space="preserve">11</t>
    </r>
    <r>
      <rPr>
        <sz val="10"/>
        <rFont val="宋体"/>
        <family val="0"/>
        <charset val="134"/>
      </rPr>
      <t xml:space="preserve">月份，按照《鸿运承物业管理中心工人绩效指标库》（物业中心发〔</t>
    </r>
    <r>
      <rPr>
        <sz val="10"/>
        <rFont val="Arial"/>
        <family val="2"/>
      </rPr>
      <t xml:space="preserve">2025</t>
    </r>
    <r>
      <rPr>
        <sz val="10"/>
        <rFont val="宋体"/>
        <family val="0"/>
        <charset val="134"/>
      </rPr>
      <t xml:space="preserve">〕</t>
    </r>
    <r>
      <rPr>
        <sz val="10"/>
        <rFont val="Arial"/>
        <family val="2"/>
      </rPr>
      <t xml:space="preserve">24</t>
    </r>
    <r>
      <rPr>
        <sz val="10"/>
        <rFont val="宋体"/>
        <family val="0"/>
        <charset val="134"/>
      </rPr>
      <t xml:space="preserve">号），实施“工作数量</t>
    </r>
    <r>
      <rPr>
        <sz val="10"/>
        <rFont val="Arial"/>
        <family val="2"/>
      </rPr>
      <t xml:space="preserve">+</t>
    </r>
    <r>
      <rPr>
        <sz val="10"/>
        <rFont val="宋体"/>
        <family val="0"/>
        <charset val="134"/>
      </rPr>
      <t xml:space="preserve">工作质量”考核方法。该站按照该规定，关秋红属于享受</t>
    </r>
    <r>
      <rPr>
        <sz val="10"/>
        <rFont val="Arial"/>
        <family val="2"/>
      </rPr>
      <t xml:space="preserve">A</t>
    </r>
    <r>
      <rPr>
        <sz val="10"/>
        <rFont val="宋体"/>
        <family val="0"/>
        <charset val="134"/>
      </rPr>
      <t xml:space="preserve">岗待遇的场站班长，待遇保留至</t>
    </r>
    <r>
      <rPr>
        <sz val="10"/>
        <rFont val="Arial"/>
        <family val="2"/>
      </rPr>
      <t xml:space="preserve">2026</t>
    </r>
    <r>
      <rPr>
        <sz val="10"/>
        <rFont val="宋体"/>
        <family val="0"/>
        <charset val="134"/>
      </rPr>
      <t xml:space="preserve">年</t>
    </r>
    <r>
      <rPr>
        <sz val="10"/>
        <rFont val="Arial"/>
        <family val="2"/>
      </rPr>
      <t xml:space="preserve">4</t>
    </r>
    <r>
      <rPr>
        <sz val="10"/>
        <rFont val="宋体"/>
        <family val="0"/>
        <charset val="134"/>
      </rPr>
      <t xml:space="preserve">月份，期间仍享受综合站务员</t>
    </r>
    <r>
      <rPr>
        <sz val="10"/>
        <rFont val="Arial"/>
        <family val="2"/>
      </rPr>
      <t xml:space="preserve">A</t>
    </r>
    <r>
      <rPr>
        <sz val="10"/>
        <rFont val="宋体"/>
        <family val="0"/>
        <charset val="134"/>
      </rPr>
      <t xml:space="preserve">岗待遇。该站综合站务员</t>
    </r>
    <r>
      <rPr>
        <sz val="10"/>
        <rFont val="Arial"/>
        <family val="2"/>
      </rPr>
      <t xml:space="preserve">C</t>
    </r>
    <r>
      <rPr>
        <sz val="10"/>
        <rFont val="宋体"/>
        <family val="0"/>
        <charset val="134"/>
      </rPr>
      <t xml:space="preserve">岗（从事保洁工作）共</t>
    </r>
    <r>
      <rPr>
        <sz val="10"/>
        <rFont val="Arial"/>
        <family val="2"/>
      </rPr>
      <t xml:space="preserve">10</t>
    </r>
    <r>
      <rPr>
        <sz val="10"/>
        <rFont val="宋体"/>
        <family val="0"/>
        <charset val="134"/>
      </rPr>
      <t xml:space="preserve">人，综合站务员</t>
    </r>
    <r>
      <rPr>
        <sz val="10"/>
        <rFont val="Arial"/>
        <family val="2"/>
      </rPr>
      <t xml:space="preserve">C</t>
    </r>
    <r>
      <rPr>
        <sz val="10"/>
        <rFont val="宋体"/>
        <family val="0"/>
        <charset val="134"/>
      </rPr>
      <t xml:space="preserve">岗（从事警卫工作）</t>
    </r>
    <r>
      <rPr>
        <sz val="10"/>
        <rFont val="Arial"/>
        <family val="2"/>
      </rPr>
      <t xml:space="preserve">5</t>
    </r>
    <r>
      <rPr>
        <sz val="10"/>
        <rFont val="宋体"/>
        <family val="0"/>
        <charset val="134"/>
      </rPr>
      <t xml:space="preserve">人，无法承担</t>
    </r>
    <r>
      <rPr>
        <sz val="10"/>
        <rFont val="Arial"/>
        <family val="2"/>
      </rPr>
      <t xml:space="preserve">1</t>
    </r>
    <r>
      <rPr>
        <sz val="10"/>
        <rFont val="宋体"/>
        <family val="0"/>
        <charset val="134"/>
      </rPr>
      <t xml:space="preserve">门的日常警卫工作。按照定员，实际需要综合站务员</t>
    </r>
    <r>
      <rPr>
        <sz val="10"/>
        <rFont val="Arial"/>
        <family val="2"/>
      </rPr>
      <t xml:space="preserve">C</t>
    </r>
    <r>
      <rPr>
        <sz val="10"/>
        <rFont val="宋体"/>
        <family val="0"/>
        <charset val="134"/>
      </rPr>
      <t xml:space="preserve">岗（从事保洁工作）</t>
    </r>
    <r>
      <rPr>
        <sz val="10"/>
        <rFont val="Arial"/>
        <family val="2"/>
      </rPr>
      <t xml:space="preserve">6</t>
    </r>
    <r>
      <rPr>
        <sz val="10"/>
        <rFont val="宋体"/>
        <family val="0"/>
        <charset val="134"/>
      </rPr>
      <t xml:space="preserve">人，场站保洁存在冗员情况，故按照“工作数量”，进行月度工作量考核，并非关秋红给保洁扣工资。该站分中心整体工作安排，每月按照年龄顺序，安排</t>
    </r>
    <r>
      <rPr>
        <sz val="10"/>
        <rFont val="Arial"/>
        <family val="2"/>
      </rPr>
      <t xml:space="preserve">1</t>
    </r>
    <r>
      <rPr>
        <sz val="10"/>
        <rFont val="宋体"/>
        <family val="0"/>
        <charset val="134"/>
      </rPr>
      <t xml:space="preserve">名保洁轮入警卫班，既能保证</t>
    </r>
    <r>
      <rPr>
        <sz val="10"/>
        <rFont val="Arial"/>
        <family val="2"/>
      </rPr>
      <t xml:space="preserve">1</t>
    </r>
    <r>
      <rPr>
        <sz val="10"/>
        <rFont val="宋体"/>
        <family val="0"/>
        <charset val="134"/>
      </rPr>
      <t xml:space="preserve">门的日常警卫需求，也可让受到工作量考核的保洁拿满一个月的绩效工资。</t>
    </r>
    <r>
      <rPr>
        <sz val="10"/>
        <rFont val="Arial"/>
        <family val="2"/>
      </rPr>
      <t xml:space="preserve">
</t>
    </r>
    <r>
      <rPr>
        <sz val="10"/>
        <rFont val="宋体"/>
        <family val="0"/>
        <charset val="134"/>
      </rPr>
      <t xml:space="preserve">截至目前，整月轮入警卫夜班的有</t>
    </r>
    <r>
      <rPr>
        <sz val="10"/>
        <rFont val="Arial"/>
        <family val="2"/>
      </rPr>
      <t xml:space="preserve">1</t>
    </r>
    <r>
      <rPr>
        <sz val="10"/>
        <rFont val="宋体"/>
        <family val="0"/>
        <charset val="134"/>
      </rPr>
      <t xml:space="preserve">名职工，于</t>
    </r>
    <r>
      <rPr>
        <sz val="10"/>
        <rFont val="Arial"/>
        <family val="2"/>
      </rPr>
      <t xml:space="preserve">3</t>
    </r>
    <r>
      <rPr>
        <sz val="10"/>
        <rFont val="宋体"/>
        <family val="0"/>
        <charset val="134"/>
      </rPr>
      <t xml:space="preserve">月</t>
    </r>
    <r>
      <rPr>
        <sz val="10"/>
        <rFont val="Arial"/>
        <family val="2"/>
      </rPr>
      <t xml:space="preserve">23</t>
    </r>
    <r>
      <rPr>
        <sz val="10"/>
        <rFont val="宋体"/>
        <family val="0"/>
        <charset val="134"/>
      </rPr>
      <t xml:space="preserve">日请年假</t>
    </r>
    <r>
      <rPr>
        <sz val="10"/>
        <rFont val="Arial"/>
        <family val="2"/>
      </rPr>
      <t xml:space="preserve">1</t>
    </r>
    <r>
      <rPr>
        <sz val="10"/>
        <rFont val="宋体"/>
        <family val="0"/>
        <charset val="134"/>
      </rPr>
      <t xml:space="preserve">天，分中心已批准，且当天关秋红替该名职工夜班，不存在不允许休假、什么活都不替的现象。</t>
    </r>
    <r>
      <rPr>
        <sz val="10"/>
        <rFont val="Arial"/>
        <family val="2"/>
      </rPr>
      <t xml:space="preserve">
2.</t>
    </r>
    <r>
      <rPr>
        <sz val="10"/>
        <rFont val="宋体"/>
        <family val="0"/>
        <charset val="134"/>
      </rPr>
      <t xml:space="preserve">关于派单中反映的“跟她关系好的，有事代打卡，就可以不来，私下换员工卡就可以换班，我们保洁换班各种刁难，考勤签字遮遮掩掩”。截至目前，换班均需填表且由分中心进行批准。每月考勤员工进行签字后也需公示。</t>
    </r>
    <r>
      <rPr>
        <sz val="10"/>
        <rFont val="Arial"/>
        <family val="2"/>
      </rPr>
      <t xml:space="preserve">
</t>
    </r>
    <r>
      <rPr>
        <sz val="10"/>
        <rFont val="宋体"/>
        <family val="0"/>
        <charset val="134"/>
      </rPr>
      <t xml:space="preserve">办理人：郭盈；部门：鸿运承物业管理中心史各庄分中心，职务：一般管理</t>
    </r>
    <r>
      <rPr>
        <sz val="10"/>
        <rFont val="Arial"/>
        <family val="2"/>
      </rPr>
      <t xml:space="preserve">
</t>
    </r>
    <r>
      <rPr>
        <sz val="10"/>
        <rFont val="宋体"/>
        <family val="0"/>
        <charset val="134"/>
      </rPr>
      <t xml:space="preserve">办理人：高强；部门：鸿运承物业管理中心人力资源部，职务：中级管理</t>
    </r>
  </si>
  <si>
    <r>
      <rPr>
        <sz val="10"/>
        <rFont val="宋体"/>
        <family val="0"/>
        <charset val="134"/>
      </rPr>
      <t xml:space="preserve">史各庄分中心工会主席、安保副主任、物管副主任及劳人员于</t>
    </r>
    <r>
      <rPr>
        <sz val="10"/>
        <rFont val="Arial"/>
        <family val="2"/>
      </rPr>
      <t xml:space="preserve">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16</t>
    </r>
    <r>
      <rPr>
        <sz val="10"/>
        <rFont val="宋体"/>
        <family val="0"/>
        <charset val="134"/>
      </rPr>
      <t xml:space="preserve">日下午，前往南口场站现场核实此情况。</t>
    </r>
    <r>
      <rPr>
        <sz val="10"/>
        <rFont val="Arial"/>
        <family val="2"/>
      </rPr>
      <t xml:space="preserve">3</t>
    </r>
    <r>
      <rPr>
        <sz val="10"/>
        <rFont val="宋体"/>
        <family val="0"/>
        <charset val="134"/>
      </rPr>
      <t xml:space="preserve">月</t>
    </r>
    <r>
      <rPr>
        <sz val="10"/>
        <rFont val="Arial"/>
        <family val="2"/>
      </rPr>
      <t xml:space="preserve">16</t>
    </r>
    <r>
      <rPr>
        <sz val="10"/>
        <rFont val="宋体"/>
        <family val="0"/>
        <charset val="134"/>
      </rPr>
      <t xml:space="preserve">日与</t>
    </r>
    <r>
      <rPr>
        <sz val="10"/>
        <rFont val="Arial"/>
        <family val="2"/>
      </rPr>
      <t xml:space="preserve">24</t>
    </r>
    <r>
      <rPr>
        <sz val="10"/>
        <rFont val="宋体"/>
        <family val="0"/>
        <charset val="134"/>
      </rPr>
      <t xml:space="preserve">名职工（超该场站职工半数以上）一一谈话了解，</t>
    </r>
    <r>
      <rPr>
        <sz val="10"/>
        <rFont val="Arial"/>
        <family val="2"/>
      </rPr>
      <t xml:space="preserve">24</t>
    </r>
    <r>
      <rPr>
        <sz val="10"/>
        <rFont val="宋体"/>
        <family val="0"/>
        <charset val="134"/>
      </rPr>
      <t xml:space="preserve">名职工均表示没有发现派单中所反映的问题。</t>
    </r>
    <r>
      <rPr>
        <sz val="10"/>
        <rFont val="Arial"/>
        <family val="2"/>
      </rPr>
      <t xml:space="preserve">
</t>
    </r>
    <r>
      <rPr>
        <sz val="10"/>
        <rFont val="宋体"/>
        <family val="0"/>
        <charset val="134"/>
      </rPr>
      <t xml:space="preserve">派单中所反映涉及人力专业的问题：</t>
    </r>
    <r>
      <rPr>
        <sz val="10"/>
        <rFont val="Arial"/>
        <family val="2"/>
      </rPr>
      <t xml:space="preserve">
1.</t>
    </r>
    <r>
      <rPr>
        <sz val="10"/>
        <rFont val="宋体"/>
        <family val="0"/>
        <charset val="134"/>
      </rPr>
      <t xml:space="preserve">关于派单中反映的“拿</t>
    </r>
    <r>
      <rPr>
        <sz val="10"/>
        <rFont val="Arial"/>
        <family val="2"/>
      </rPr>
      <t xml:space="preserve">A</t>
    </r>
    <r>
      <rPr>
        <sz val="10"/>
        <rFont val="宋体"/>
        <family val="0"/>
        <charset val="134"/>
      </rPr>
      <t xml:space="preserve">岗工资什么活儿也不干，现在给保洁扣工资，她不扣钱，强烈要求每月一个人替警卫夜班，替夜班期间不许休任何假”。自</t>
    </r>
    <r>
      <rPr>
        <sz val="10"/>
        <rFont val="Arial"/>
        <family val="2"/>
      </rPr>
      <t xml:space="preserve">2025</t>
    </r>
    <r>
      <rPr>
        <sz val="10"/>
        <rFont val="宋体"/>
        <family val="0"/>
        <charset val="134"/>
      </rPr>
      <t xml:space="preserve">年</t>
    </r>
    <r>
      <rPr>
        <sz val="10"/>
        <rFont val="Arial"/>
        <family val="2"/>
      </rPr>
      <t xml:space="preserve">11</t>
    </r>
    <r>
      <rPr>
        <sz val="10"/>
        <rFont val="宋体"/>
        <family val="0"/>
        <charset val="134"/>
      </rPr>
      <t xml:space="preserve">月份，按照《鸿运承物业管理中心工人绩效指标库》（物业中心发〔</t>
    </r>
    <r>
      <rPr>
        <sz val="10"/>
        <rFont val="Arial"/>
        <family val="2"/>
      </rPr>
      <t xml:space="preserve">2025</t>
    </r>
    <r>
      <rPr>
        <sz val="10"/>
        <rFont val="宋体"/>
        <family val="0"/>
        <charset val="134"/>
      </rPr>
      <t xml:space="preserve">〕</t>
    </r>
    <r>
      <rPr>
        <sz val="10"/>
        <rFont val="Arial"/>
        <family val="2"/>
      </rPr>
      <t xml:space="preserve">24</t>
    </r>
    <r>
      <rPr>
        <sz val="10"/>
        <rFont val="宋体"/>
        <family val="0"/>
        <charset val="134"/>
      </rPr>
      <t xml:space="preserve">号），实施“工作数量</t>
    </r>
    <r>
      <rPr>
        <sz val="10"/>
        <rFont val="Arial"/>
        <family val="2"/>
      </rPr>
      <t xml:space="preserve">+</t>
    </r>
    <r>
      <rPr>
        <sz val="10"/>
        <rFont val="宋体"/>
        <family val="0"/>
        <charset val="134"/>
      </rPr>
      <t xml:space="preserve">工作质量”考核方法。该站按照该规定，关秋红属于享受</t>
    </r>
    <r>
      <rPr>
        <sz val="10"/>
        <rFont val="Arial"/>
        <family val="2"/>
      </rPr>
      <t xml:space="preserve">A</t>
    </r>
    <r>
      <rPr>
        <sz val="10"/>
        <rFont val="宋体"/>
        <family val="0"/>
        <charset val="134"/>
      </rPr>
      <t xml:space="preserve">岗待遇的场站班长，待遇保留至</t>
    </r>
    <r>
      <rPr>
        <sz val="10"/>
        <rFont val="Arial"/>
        <family val="2"/>
      </rPr>
      <t xml:space="preserve">2026</t>
    </r>
    <r>
      <rPr>
        <sz val="10"/>
        <rFont val="宋体"/>
        <family val="0"/>
        <charset val="134"/>
      </rPr>
      <t xml:space="preserve">年</t>
    </r>
    <r>
      <rPr>
        <sz val="10"/>
        <rFont val="Arial"/>
        <family val="2"/>
      </rPr>
      <t xml:space="preserve">4</t>
    </r>
    <r>
      <rPr>
        <sz val="10"/>
        <rFont val="宋体"/>
        <family val="0"/>
        <charset val="134"/>
      </rPr>
      <t xml:space="preserve">月份，期间仍享受综合站务员</t>
    </r>
    <r>
      <rPr>
        <sz val="10"/>
        <rFont val="Arial"/>
        <family val="2"/>
      </rPr>
      <t xml:space="preserve">A</t>
    </r>
    <r>
      <rPr>
        <sz val="10"/>
        <rFont val="宋体"/>
        <family val="0"/>
        <charset val="134"/>
      </rPr>
      <t xml:space="preserve">岗待遇。该站综合站务员</t>
    </r>
    <r>
      <rPr>
        <sz val="10"/>
        <rFont val="Arial"/>
        <family val="2"/>
      </rPr>
      <t xml:space="preserve">C</t>
    </r>
    <r>
      <rPr>
        <sz val="10"/>
        <rFont val="宋体"/>
        <family val="0"/>
        <charset val="134"/>
      </rPr>
      <t xml:space="preserve">岗（从事保洁工作）共</t>
    </r>
    <r>
      <rPr>
        <sz val="10"/>
        <rFont val="Arial"/>
        <family val="2"/>
      </rPr>
      <t xml:space="preserve">10</t>
    </r>
    <r>
      <rPr>
        <sz val="10"/>
        <rFont val="宋体"/>
        <family val="0"/>
        <charset val="134"/>
      </rPr>
      <t xml:space="preserve">人，综合站务员</t>
    </r>
    <r>
      <rPr>
        <sz val="10"/>
        <rFont val="Arial"/>
        <family val="2"/>
      </rPr>
      <t xml:space="preserve">C</t>
    </r>
    <r>
      <rPr>
        <sz val="10"/>
        <rFont val="宋体"/>
        <family val="0"/>
        <charset val="134"/>
      </rPr>
      <t xml:space="preserve">岗（从事警卫工作）</t>
    </r>
    <r>
      <rPr>
        <sz val="10"/>
        <rFont val="Arial"/>
        <family val="2"/>
      </rPr>
      <t xml:space="preserve">5</t>
    </r>
    <r>
      <rPr>
        <sz val="10"/>
        <rFont val="宋体"/>
        <family val="0"/>
        <charset val="134"/>
      </rPr>
      <t xml:space="preserve">人，无法承担</t>
    </r>
    <r>
      <rPr>
        <sz val="10"/>
        <rFont val="Arial"/>
        <family val="2"/>
      </rPr>
      <t xml:space="preserve">1</t>
    </r>
    <r>
      <rPr>
        <sz val="10"/>
        <rFont val="宋体"/>
        <family val="0"/>
        <charset val="134"/>
      </rPr>
      <t xml:space="preserve">门的日常警卫工作。按照定员，实际需要综合站务员</t>
    </r>
    <r>
      <rPr>
        <sz val="10"/>
        <rFont val="Arial"/>
        <family val="2"/>
      </rPr>
      <t xml:space="preserve">C</t>
    </r>
    <r>
      <rPr>
        <sz val="10"/>
        <rFont val="宋体"/>
        <family val="0"/>
        <charset val="134"/>
      </rPr>
      <t xml:space="preserve">岗（从事保洁工作）</t>
    </r>
    <r>
      <rPr>
        <sz val="10"/>
        <rFont val="Arial"/>
        <family val="2"/>
      </rPr>
      <t xml:space="preserve">6</t>
    </r>
    <r>
      <rPr>
        <sz val="10"/>
        <rFont val="宋体"/>
        <family val="0"/>
        <charset val="134"/>
      </rPr>
      <t xml:space="preserve">人，场站保洁存在冗员情况，故按照“工作数量”，进行月度工作量考核，并非关秋红给保洁扣工资。该站分中心整体工作安排，每月按照年龄顺序，安排</t>
    </r>
    <r>
      <rPr>
        <sz val="10"/>
        <rFont val="Arial"/>
        <family val="2"/>
      </rPr>
      <t xml:space="preserve">1</t>
    </r>
    <r>
      <rPr>
        <sz val="10"/>
        <rFont val="宋体"/>
        <family val="0"/>
        <charset val="134"/>
      </rPr>
      <t xml:space="preserve">名保洁轮入警卫班，既能保证</t>
    </r>
    <r>
      <rPr>
        <sz val="10"/>
        <rFont val="Arial"/>
        <family val="2"/>
      </rPr>
      <t xml:space="preserve">1</t>
    </r>
    <r>
      <rPr>
        <sz val="10"/>
        <rFont val="宋体"/>
        <family val="0"/>
        <charset val="134"/>
      </rPr>
      <t xml:space="preserve">门的日常警卫需求，也可让受到工作量考核的保洁拿满一个月的绩效工资。</t>
    </r>
    <r>
      <rPr>
        <sz val="10"/>
        <rFont val="Arial"/>
        <family val="2"/>
      </rPr>
      <t xml:space="preserve">
</t>
    </r>
    <r>
      <rPr>
        <sz val="10"/>
        <rFont val="宋体"/>
        <family val="0"/>
        <charset val="134"/>
      </rPr>
      <t xml:space="preserve">截至目前，整月轮入警卫夜班的有</t>
    </r>
    <r>
      <rPr>
        <sz val="10"/>
        <rFont val="Arial"/>
        <family val="2"/>
      </rPr>
      <t xml:space="preserve">1</t>
    </r>
    <r>
      <rPr>
        <sz val="10"/>
        <rFont val="宋体"/>
        <family val="0"/>
        <charset val="134"/>
      </rPr>
      <t xml:space="preserve">名职工，于</t>
    </r>
    <r>
      <rPr>
        <sz val="10"/>
        <rFont val="Arial"/>
        <family val="2"/>
      </rPr>
      <t xml:space="preserve">3</t>
    </r>
    <r>
      <rPr>
        <sz val="10"/>
        <rFont val="宋体"/>
        <family val="0"/>
        <charset val="134"/>
      </rPr>
      <t xml:space="preserve">月</t>
    </r>
    <r>
      <rPr>
        <sz val="10"/>
        <rFont val="Arial"/>
        <family val="2"/>
      </rPr>
      <t xml:space="preserve">23</t>
    </r>
    <r>
      <rPr>
        <sz val="10"/>
        <rFont val="宋体"/>
        <family val="0"/>
        <charset val="134"/>
      </rPr>
      <t xml:space="preserve">日请年假</t>
    </r>
    <r>
      <rPr>
        <sz val="10"/>
        <rFont val="Arial"/>
        <family val="2"/>
      </rPr>
      <t xml:space="preserve">1</t>
    </r>
    <r>
      <rPr>
        <sz val="10"/>
        <rFont val="宋体"/>
        <family val="0"/>
        <charset val="134"/>
      </rPr>
      <t xml:space="preserve">天，分中心已批准，且当天关秋红替该名职工夜班，不存在不允许休假、什么活都不替的现象。</t>
    </r>
    <r>
      <rPr>
        <sz val="10"/>
        <rFont val="Arial"/>
        <family val="2"/>
      </rPr>
      <t xml:space="preserve">
2.</t>
    </r>
    <r>
      <rPr>
        <sz val="10"/>
        <rFont val="宋体"/>
        <family val="0"/>
        <charset val="134"/>
      </rPr>
      <t xml:space="preserve">关于派单中反映的“跟她关系好的，有事代打卡，就可以不来，私下换员工卡就可以换班，我们保洁换班各种刁难，考勤签字遮遮掩掩”。截至目前，换班均需填表且由分中心进行批准。每月考勤员工进行签字后也需公示。</t>
    </r>
  </si>
  <si>
    <r>
      <rPr>
        <sz val="10"/>
        <rFont val="宋体"/>
        <family val="0"/>
        <charset val="134"/>
      </rPr>
      <t xml:space="preserve">经核实，该反映诉求与实际情况有所出入。史各庄分中心工会主席、安保副主任、物管副主任及劳人员到该场站进行现场核实，一一与每名职工进行核实，经核实后，与实际情况有所出入。史各庄分中心工会主席、安保副主任、物管副主任及劳人员于</t>
    </r>
    <r>
      <rPr>
        <sz val="10"/>
        <rFont val="Arial"/>
        <family val="2"/>
      </rPr>
      <t xml:space="preserve">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16</t>
    </r>
    <r>
      <rPr>
        <sz val="10"/>
        <rFont val="宋体"/>
        <family val="0"/>
        <charset val="134"/>
      </rPr>
      <t xml:space="preserve">日下午，前往南口场站现场核实此情况。</t>
    </r>
    <r>
      <rPr>
        <sz val="10"/>
        <rFont val="Arial"/>
        <family val="2"/>
      </rPr>
      <t xml:space="preserve">3</t>
    </r>
    <r>
      <rPr>
        <sz val="10"/>
        <rFont val="宋体"/>
        <family val="0"/>
        <charset val="134"/>
      </rPr>
      <t xml:space="preserve">月</t>
    </r>
    <r>
      <rPr>
        <sz val="10"/>
        <rFont val="Arial"/>
        <family val="2"/>
      </rPr>
      <t xml:space="preserve">16</t>
    </r>
    <r>
      <rPr>
        <sz val="10"/>
        <rFont val="宋体"/>
        <family val="0"/>
        <charset val="134"/>
      </rPr>
      <t xml:space="preserve">日与</t>
    </r>
    <r>
      <rPr>
        <sz val="10"/>
        <rFont val="Arial"/>
        <family val="2"/>
      </rPr>
      <t xml:space="preserve">24</t>
    </r>
    <r>
      <rPr>
        <sz val="10"/>
        <rFont val="宋体"/>
        <family val="0"/>
        <charset val="134"/>
      </rPr>
      <t xml:space="preserve">名职工（超该场站职工半数以上）一一谈话了解，</t>
    </r>
    <r>
      <rPr>
        <sz val="10"/>
        <rFont val="Arial"/>
        <family val="2"/>
      </rPr>
      <t xml:space="preserve">24</t>
    </r>
    <r>
      <rPr>
        <sz val="10"/>
        <rFont val="宋体"/>
        <family val="0"/>
        <charset val="134"/>
      </rPr>
      <t xml:space="preserve">名职工均表示没有发现派单中所反映的问题。</t>
    </r>
    <r>
      <rPr>
        <sz val="10"/>
        <rFont val="Arial"/>
        <family val="2"/>
      </rPr>
      <t xml:space="preserve">
</t>
    </r>
    <r>
      <rPr>
        <sz val="10"/>
        <rFont val="宋体"/>
        <family val="0"/>
        <charset val="134"/>
      </rPr>
      <t xml:space="preserve">派单中所反映涉及人力专业的问题：</t>
    </r>
    <r>
      <rPr>
        <sz val="10"/>
        <rFont val="Arial"/>
        <family val="2"/>
      </rPr>
      <t xml:space="preserve">
1.</t>
    </r>
    <r>
      <rPr>
        <sz val="10"/>
        <rFont val="宋体"/>
        <family val="0"/>
        <charset val="134"/>
      </rPr>
      <t xml:space="preserve">关于派单中反映的“拿</t>
    </r>
    <r>
      <rPr>
        <sz val="10"/>
        <rFont val="Arial"/>
        <family val="2"/>
      </rPr>
      <t xml:space="preserve">A</t>
    </r>
    <r>
      <rPr>
        <sz val="10"/>
        <rFont val="宋体"/>
        <family val="0"/>
        <charset val="134"/>
      </rPr>
      <t xml:space="preserve">岗工资什么活儿也不干，现在给保洁扣工资，她不扣钱，强烈要求每月一个人替警卫夜班，替夜班期间不许休任何假”。自</t>
    </r>
    <r>
      <rPr>
        <sz val="10"/>
        <rFont val="Arial"/>
        <family val="2"/>
      </rPr>
      <t xml:space="preserve">2025</t>
    </r>
    <r>
      <rPr>
        <sz val="10"/>
        <rFont val="宋体"/>
        <family val="0"/>
        <charset val="134"/>
      </rPr>
      <t xml:space="preserve">年</t>
    </r>
    <r>
      <rPr>
        <sz val="10"/>
        <rFont val="Arial"/>
        <family val="2"/>
      </rPr>
      <t xml:space="preserve">11</t>
    </r>
    <r>
      <rPr>
        <sz val="10"/>
        <rFont val="宋体"/>
        <family val="0"/>
        <charset val="134"/>
      </rPr>
      <t xml:space="preserve">月份，按照《鸿运承物业管理中心工人绩效指标库》（物业中心发〔</t>
    </r>
    <r>
      <rPr>
        <sz val="10"/>
        <rFont val="Arial"/>
        <family val="2"/>
      </rPr>
      <t xml:space="preserve">2025</t>
    </r>
    <r>
      <rPr>
        <sz val="10"/>
        <rFont val="宋体"/>
        <family val="0"/>
        <charset val="134"/>
      </rPr>
      <t xml:space="preserve">〕</t>
    </r>
    <r>
      <rPr>
        <sz val="10"/>
        <rFont val="Arial"/>
        <family val="2"/>
      </rPr>
      <t xml:space="preserve">24</t>
    </r>
    <r>
      <rPr>
        <sz val="10"/>
        <rFont val="宋体"/>
        <family val="0"/>
        <charset val="134"/>
      </rPr>
      <t xml:space="preserve">号），实施“工作数量</t>
    </r>
    <r>
      <rPr>
        <sz val="10"/>
        <rFont val="Arial"/>
        <family val="2"/>
      </rPr>
      <t xml:space="preserve">+</t>
    </r>
    <r>
      <rPr>
        <sz val="10"/>
        <rFont val="宋体"/>
        <family val="0"/>
        <charset val="134"/>
      </rPr>
      <t xml:space="preserve">工作质量”考核方法。该站按照该规定，关秋红属于享受</t>
    </r>
    <r>
      <rPr>
        <sz val="10"/>
        <rFont val="Arial"/>
        <family val="2"/>
      </rPr>
      <t xml:space="preserve">A</t>
    </r>
    <r>
      <rPr>
        <sz val="10"/>
        <rFont val="宋体"/>
        <family val="0"/>
        <charset val="134"/>
      </rPr>
      <t xml:space="preserve">岗待遇的场站班长，待遇保留至</t>
    </r>
    <r>
      <rPr>
        <sz val="10"/>
        <rFont val="Arial"/>
        <family val="2"/>
      </rPr>
      <t xml:space="preserve">2026</t>
    </r>
    <r>
      <rPr>
        <sz val="10"/>
        <rFont val="宋体"/>
        <family val="0"/>
        <charset val="134"/>
      </rPr>
      <t xml:space="preserve">年</t>
    </r>
    <r>
      <rPr>
        <sz val="10"/>
        <rFont val="Arial"/>
        <family val="2"/>
      </rPr>
      <t xml:space="preserve">4</t>
    </r>
    <r>
      <rPr>
        <sz val="10"/>
        <rFont val="宋体"/>
        <family val="0"/>
        <charset val="134"/>
      </rPr>
      <t xml:space="preserve">月份，期间仍享受综合站务员</t>
    </r>
    <r>
      <rPr>
        <sz val="10"/>
        <rFont val="Arial"/>
        <family val="2"/>
      </rPr>
      <t xml:space="preserve">A</t>
    </r>
    <r>
      <rPr>
        <sz val="10"/>
        <rFont val="宋体"/>
        <family val="0"/>
        <charset val="134"/>
      </rPr>
      <t xml:space="preserve">岗待遇。该站综合站务员</t>
    </r>
    <r>
      <rPr>
        <sz val="10"/>
        <rFont val="Arial"/>
        <family val="2"/>
      </rPr>
      <t xml:space="preserve">C</t>
    </r>
    <r>
      <rPr>
        <sz val="10"/>
        <rFont val="宋体"/>
        <family val="0"/>
        <charset val="134"/>
      </rPr>
      <t xml:space="preserve">岗（从事保洁工作）共</t>
    </r>
    <r>
      <rPr>
        <sz val="10"/>
        <rFont val="Arial"/>
        <family val="2"/>
      </rPr>
      <t xml:space="preserve">10</t>
    </r>
    <r>
      <rPr>
        <sz val="10"/>
        <rFont val="宋体"/>
        <family val="0"/>
        <charset val="134"/>
      </rPr>
      <t xml:space="preserve">人，综合站务员</t>
    </r>
    <r>
      <rPr>
        <sz val="10"/>
        <rFont val="Arial"/>
        <family val="2"/>
      </rPr>
      <t xml:space="preserve">C</t>
    </r>
    <r>
      <rPr>
        <sz val="10"/>
        <rFont val="宋体"/>
        <family val="0"/>
        <charset val="134"/>
      </rPr>
      <t xml:space="preserve">岗（从事警卫工作）</t>
    </r>
    <r>
      <rPr>
        <sz val="10"/>
        <rFont val="Arial"/>
        <family val="2"/>
      </rPr>
      <t xml:space="preserve">5</t>
    </r>
    <r>
      <rPr>
        <sz val="10"/>
        <rFont val="宋体"/>
        <family val="0"/>
        <charset val="134"/>
      </rPr>
      <t xml:space="preserve">人，无法承担</t>
    </r>
    <r>
      <rPr>
        <sz val="10"/>
        <rFont val="Arial"/>
        <family val="2"/>
      </rPr>
      <t xml:space="preserve">1</t>
    </r>
    <r>
      <rPr>
        <sz val="10"/>
        <rFont val="宋体"/>
        <family val="0"/>
        <charset val="134"/>
      </rPr>
      <t xml:space="preserve">门的日常警卫工作。按照定员，实际需要综合站务员</t>
    </r>
    <r>
      <rPr>
        <sz val="10"/>
        <rFont val="Arial"/>
        <family val="2"/>
      </rPr>
      <t xml:space="preserve">C</t>
    </r>
    <r>
      <rPr>
        <sz val="10"/>
        <rFont val="宋体"/>
        <family val="0"/>
        <charset val="134"/>
      </rPr>
      <t xml:space="preserve">岗（从事保洁工作）</t>
    </r>
    <r>
      <rPr>
        <sz val="10"/>
        <rFont val="Arial"/>
        <family val="2"/>
      </rPr>
      <t xml:space="preserve">6</t>
    </r>
    <r>
      <rPr>
        <sz val="10"/>
        <rFont val="宋体"/>
        <family val="0"/>
        <charset val="134"/>
      </rPr>
      <t xml:space="preserve">人，场站保洁存在冗员情况，故按照“工作数量”，进行月度工作量考核，并非关秋红给保洁扣工资。该站分中心整体工作安排，每月按照年龄顺序，安排</t>
    </r>
    <r>
      <rPr>
        <sz val="10"/>
        <rFont val="Arial"/>
        <family val="2"/>
      </rPr>
      <t xml:space="preserve">1</t>
    </r>
    <r>
      <rPr>
        <sz val="10"/>
        <rFont val="宋体"/>
        <family val="0"/>
        <charset val="134"/>
      </rPr>
      <t xml:space="preserve">名保洁轮入警卫班，既能保证</t>
    </r>
    <r>
      <rPr>
        <sz val="10"/>
        <rFont val="Arial"/>
        <family val="2"/>
      </rPr>
      <t xml:space="preserve">1</t>
    </r>
    <r>
      <rPr>
        <sz val="10"/>
        <rFont val="宋体"/>
        <family val="0"/>
        <charset val="134"/>
      </rPr>
      <t xml:space="preserve">门的日常警卫需求，也可让受到工作量考核的保洁拿满一个月的绩效工资。</t>
    </r>
    <r>
      <rPr>
        <sz val="10"/>
        <rFont val="Arial"/>
        <family val="2"/>
      </rPr>
      <t xml:space="preserve">
</t>
    </r>
    <r>
      <rPr>
        <sz val="10"/>
        <rFont val="宋体"/>
        <family val="0"/>
        <charset val="134"/>
      </rPr>
      <t xml:space="preserve">截至目前，整月轮入警卫夜班的有</t>
    </r>
    <r>
      <rPr>
        <sz val="10"/>
        <rFont val="Arial"/>
        <family val="2"/>
      </rPr>
      <t xml:space="preserve">1</t>
    </r>
    <r>
      <rPr>
        <sz val="10"/>
        <rFont val="宋体"/>
        <family val="0"/>
        <charset val="134"/>
      </rPr>
      <t xml:space="preserve">名职工，于</t>
    </r>
    <r>
      <rPr>
        <sz val="10"/>
        <rFont val="Arial"/>
        <family val="2"/>
      </rPr>
      <t xml:space="preserve">3</t>
    </r>
    <r>
      <rPr>
        <sz val="10"/>
        <rFont val="宋体"/>
        <family val="0"/>
        <charset val="134"/>
      </rPr>
      <t xml:space="preserve">月</t>
    </r>
    <r>
      <rPr>
        <sz val="10"/>
        <rFont val="Arial"/>
        <family val="2"/>
      </rPr>
      <t xml:space="preserve">23</t>
    </r>
    <r>
      <rPr>
        <sz val="10"/>
        <rFont val="宋体"/>
        <family val="0"/>
        <charset val="134"/>
      </rPr>
      <t xml:space="preserve">日请年假</t>
    </r>
    <r>
      <rPr>
        <sz val="10"/>
        <rFont val="Arial"/>
        <family val="2"/>
      </rPr>
      <t xml:space="preserve">1</t>
    </r>
    <r>
      <rPr>
        <sz val="10"/>
        <rFont val="宋体"/>
        <family val="0"/>
        <charset val="134"/>
      </rPr>
      <t xml:space="preserve">天，分中心已批准，且当天关秋红替该名职工夜班，不存在不允许休假、什么活都不替的现象。</t>
    </r>
    <r>
      <rPr>
        <sz val="10"/>
        <rFont val="Arial"/>
        <family val="2"/>
      </rPr>
      <t xml:space="preserve">
2.</t>
    </r>
    <r>
      <rPr>
        <sz val="10"/>
        <rFont val="宋体"/>
        <family val="0"/>
        <charset val="134"/>
      </rPr>
      <t xml:space="preserve">关于派单中反映的“跟她关系好的，有事代打卡，就可以不来，私下换员工卡就可以换班，我们保洁换班各种刁难，考勤签字遮遮掩掩”。截至目前，换班均需填表且由分中心进行批准。每月考勤员工进行签字后也需公示。</t>
    </r>
  </si>
  <si>
    <t xml:space="preserve">劳动人员管理及劳动纪律（场站班长）</t>
  </si>
  <si>
    <r>
      <rPr>
        <sz val="10"/>
        <rFont val="宋体"/>
        <family val="0"/>
        <charset val="134"/>
      </rPr>
      <t xml:space="preserve">网络</t>
    </r>
    <r>
      <rPr>
        <sz val="10"/>
        <rFont val="Arial"/>
        <family val="2"/>
      </rPr>
      <t xml:space="preserve">-260314-022696-2</t>
    </r>
    <r>
      <rPr>
        <sz val="10"/>
        <rFont val="宋体"/>
        <family val="0"/>
      </rPr>
      <t xml:space="preserve">（</t>
    </r>
    <r>
      <rPr>
        <sz val="10"/>
        <rFont val="Arial"/>
        <family val="2"/>
      </rPr>
      <t xml:space="preserve">4</t>
    </r>
    <r>
      <rPr>
        <sz val="10"/>
        <rFont val="宋体"/>
        <family val="0"/>
      </rPr>
      <t xml:space="preserve">个附件）</t>
    </r>
  </si>
  <si>
    <t xml:space="preserve">2026-03-15 10:25:28</t>
  </si>
  <si>
    <t xml:space="preserve">2026-03-15 10:38:23</t>
  </si>
  <si>
    <t xml:space="preserve">2026-03-15 10:47:39</t>
  </si>
  <si>
    <r>
      <rPr>
        <sz val="10"/>
        <rFont val="宋体"/>
        <family val="0"/>
        <charset val="134"/>
      </rPr>
      <t xml:space="preserve">工单来源：市政府门户网站交流平台，此工单内容为网民留言时填写的标题及原文。</t>
    </r>
    <r>
      <rPr>
        <sz val="10"/>
        <rFont val="Arial"/>
        <family val="2"/>
      </rPr>
      <t xml:space="preserve">============================= </t>
    </r>
    <r>
      <rPr>
        <sz val="10"/>
        <rFont val="宋体"/>
        <family val="0"/>
        <charset val="134"/>
      </rPr>
      <t xml:space="preserve">留言标题：北京公交站留言原文：海淀区龙背村路上的地铁安河桥北站的公交总站里，始发站也就是上车站这里，站台下方的路面上有好多土还有好多石头籽，尤其是公交车一经过就把土都带起来了，因此就有好多烟，我们等车的人可遭了罪了，希望尽快把这里的路面重新修复，并提供一个良好的候车环境市民填写的详细地址为：详细地址：不详</t>
    </r>
    <r>
      <rPr>
        <sz val="10"/>
        <rFont val="Arial"/>
        <family val="2"/>
      </rPr>
      <t xml:space="preserve">--------------------------------------------------</t>
    </r>
    <r>
      <rPr>
        <sz val="10"/>
        <rFont val="宋体"/>
        <family val="0"/>
        <charset val="134"/>
      </rPr>
      <t xml:space="preserve">工单流转【海淀区】来信人您好，您反映的信件，城管委进行了调查，并答复如下：于</t>
    </r>
    <r>
      <rPr>
        <sz val="10"/>
        <rFont val="Arial"/>
        <family val="2"/>
      </rPr>
      <t xml:space="preserve">2026-03-14 13:14:25</t>
    </r>
    <r>
      <rPr>
        <sz val="10"/>
        <rFont val="宋体"/>
        <family val="0"/>
        <charset val="134"/>
      </rPr>
      <t xml:space="preserve">海淀区城市管理委员会接到市中心网络</t>
    </r>
    <r>
      <rPr>
        <sz val="10"/>
        <rFont val="Arial"/>
        <family val="2"/>
      </rPr>
      <t xml:space="preserve">-260314-022696</t>
    </r>
    <r>
      <rPr>
        <sz val="10"/>
        <rFont val="宋体"/>
        <family val="0"/>
        <charset val="134"/>
      </rPr>
      <t xml:space="preserve">工单。诉求人主要反映地铁安河桥北站公交场站里路面修复问题。经与地铁安河桥北站公交场站核实，诉求人反映的点位为公交场站内部路。公交的运营主体为市公交集团，公交场站内路面修复由市公交集团负责。经确认此工单已超出海淀区受理范围，此工单为保密件，无法联系诉求人。 请市中心转派市公交集团协调处理。客四物业</t>
    </r>
  </si>
  <si>
    <t xml:space="preserve">建设施工问题</t>
  </si>
  <si>
    <t xml:space="preserve">施工问题</t>
  </si>
  <si>
    <t xml:space="preserve">市民反映的安河桥北公交场站基础设施（场站路面）设置问题。安河桥北公交场站是公交首末站。经核实，安河桥北公交场站内路面维修已列入公交物业施工维修计划，但是由于前期天气寒冷不利于施工，所以计划两会结束后正式实施。期间安河桥北公交场站主责单位（客运）对坑洼路面进行了砂石铺垫的应急处理，给市民出行带来的不便，我们深表歉意。</t>
  </si>
  <si>
    <t xml:space="preserve">由于市民联系方式保密，无法进行电话答复。办理人：于德海 鸿运承物业管理中心西苑分中心 物管设备主任。审核人：华菲 工程设备部 一般管理</t>
  </si>
  <si>
    <r>
      <rPr>
        <sz val="10"/>
        <rFont val="宋体"/>
        <family val="0"/>
        <charset val="134"/>
      </rPr>
      <t xml:space="preserve">依据维修施工方案，本次安河桥北路面维修面积约</t>
    </r>
    <r>
      <rPr>
        <sz val="10"/>
        <rFont val="Arial"/>
        <family val="2"/>
      </rPr>
      <t xml:space="preserve">240</t>
    </r>
    <r>
      <rPr>
        <sz val="10"/>
        <rFont val="宋体"/>
        <family val="0"/>
        <charset val="134"/>
      </rPr>
      <t xml:space="preserve">平米，机械切割坑洼路面后需重新做基础垫层，再铺柏油，预计工期</t>
    </r>
    <r>
      <rPr>
        <sz val="10"/>
        <rFont val="Arial"/>
        <family val="2"/>
      </rPr>
      <t xml:space="preserve">10</t>
    </r>
    <r>
      <rPr>
        <sz val="10"/>
        <rFont val="宋体"/>
        <family val="0"/>
        <charset val="134"/>
      </rPr>
      <t xml:space="preserve">天。公交物业目前正在办理各类施工手续和施工前的准备工作（清理清扫施工作业路面、准备机械进场、联系柏油单位），预计</t>
    </r>
    <r>
      <rPr>
        <sz val="10"/>
        <rFont val="Arial"/>
        <family val="2"/>
      </rPr>
      <t xml:space="preserve">3</t>
    </r>
    <r>
      <rPr>
        <sz val="10"/>
        <rFont val="宋体"/>
        <family val="0"/>
        <charset val="134"/>
      </rPr>
      <t xml:space="preserve">月</t>
    </r>
    <r>
      <rPr>
        <sz val="10"/>
        <rFont val="Arial"/>
        <family val="2"/>
      </rPr>
      <t xml:space="preserve">17</t>
    </r>
    <r>
      <rPr>
        <sz val="10"/>
        <rFont val="宋体"/>
        <family val="0"/>
        <charset val="134"/>
      </rPr>
      <t xml:space="preserve">日晚开始进场施工。施工期间给市民带来的不便也恳请谅解，同时施工期间我们会要求保洁员及时清扫砂石尘土，洒水降尘，将施工带来影响和不便降到最低。</t>
    </r>
  </si>
  <si>
    <t xml:space="preserve">我们分中心主管部门再次与场站班组长进行了沟通，要求增加对场站环境设施的巡检，发现问题及时上报、及时维修，避免出现维修不及时给乘客带来不便。</t>
  </si>
  <si>
    <t xml:space="preserve">按期施工。</t>
  </si>
  <si>
    <r>
      <rPr>
        <sz val="10"/>
        <rFont val="宋体"/>
        <family val="0"/>
        <charset val="134"/>
      </rPr>
      <t xml:space="preserve">市民反映的安河桥北公交场站基础设施（场站路面）设置问题。安河桥北公交场站是公交首末站。经核实，安河桥北公交场站内路面维修已列入公交物业施工维修计划，但是由于前期天气寒冷不利于施工，所以计划两会结束后正式实施。期间安河桥北公交场站主责单位（客运）对坑洼路面进行了砂石铺垫的应急处理，给市民出行带来的不便，我们深表歉意。依据维修施工方案，本次安河桥北路面维修面积约</t>
    </r>
    <r>
      <rPr>
        <sz val="10"/>
        <rFont val="Arial"/>
        <family val="2"/>
      </rPr>
      <t xml:space="preserve">240</t>
    </r>
    <r>
      <rPr>
        <sz val="10"/>
        <rFont val="宋体"/>
        <family val="0"/>
        <charset val="134"/>
      </rPr>
      <t xml:space="preserve">平米，机械切割坑洼路面后需重新做基础垫层，再铺柏油，预计工期</t>
    </r>
    <r>
      <rPr>
        <sz val="10"/>
        <rFont val="Arial"/>
        <family val="2"/>
      </rPr>
      <t xml:space="preserve">10</t>
    </r>
    <r>
      <rPr>
        <sz val="10"/>
        <rFont val="宋体"/>
        <family val="0"/>
        <charset val="134"/>
      </rPr>
      <t xml:space="preserve">天。公交物业目前正在办理各类施工手续和施工前的准备工作（清理清扫施工作业路面、准备机械进场、联系柏油单位），预计</t>
    </r>
    <r>
      <rPr>
        <sz val="10"/>
        <rFont val="Arial"/>
        <family val="2"/>
      </rPr>
      <t xml:space="preserve">3</t>
    </r>
    <r>
      <rPr>
        <sz val="10"/>
        <rFont val="宋体"/>
        <family val="0"/>
        <charset val="134"/>
      </rPr>
      <t xml:space="preserve">月</t>
    </r>
    <r>
      <rPr>
        <sz val="10"/>
        <rFont val="Arial"/>
        <family val="2"/>
      </rPr>
      <t xml:space="preserve">17</t>
    </r>
    <r>
      <rPr>
        <sz val="10"/>
        <rFont val="宋体"/>
        <family val="0"/>
        <charset val="134"/>
      </rPr>
      <t xml:space="preserve">日晚开始进场施工。施工期间给市民带来的不便也恳请谅解，同时施工期间我们会要求保洁员及时清扫砂石尘土，洒水降尘，将施工带来影响和不便降到最低。由于市民联系方式保密，无法进行电话答复。</t>
    </r>
  </si>
  <si>
    <t xml:space="preserve">2026-03-14 09:18:19</t>
  </si>
  <si>
    <t xml:space="preserve">七有五性，安全性、多样性</t>
  </si>
  <si>
    <t xml:space="preserve">站务设施维修
（站台路面）</t>
  </si>
  <si>
    <r>
      <rPr>
        <sz val="11"/>
        <color rgb="FF000000"/>
        <rFont val="宋体"/>
        <family val="0"/>
        <charset val="134"/>
      </rPr>
      <t xml:space="preserve">相同诉求（反映同一诉求）：网络</t>
    </r>
    <r>
      <rPr>
        <sz val="11"/>
        <color rgb="FF000000"/>
        <rFont val="宋体"/>
        <family val="0"/>
      </rPr>
      <t xml:space="preserve">-260314-022696-2</t>
    </r>
    <r>
      <rPr>
        <sz val="11"/>
        <color rgb="FF000000"/>
        <rFont val="宋体"/>
        <family val="0"/>
        <charset val="134"/>
      </rPr>
      <t xml:space="preserve">、热线</t>
    </r>
    <r>
      <rPr>
        <sz val="11"/>
        <color rgb="FF000000"/>
        <rFont val="宋体"/>
        <family val="0"/>
      </rPr>
      <t xml:space="preserve">-260314-019661</t>
    </r>
  </si>
  <si>
    <r>
      <rPr>
        <sz val="10"/>
        <rFont val="宋体"/>
        <family val="0"/>
        <charset val="134"/>
      </rPr>
      <t xml:space="preserve">热线</t>
    </r>
    <r>
      <rPr>
        <sz val="10"/>
        <rFont val="Arial"/>
        <family val="2"/>
      </rPr>
      <t xml:space="preserve">-260314-019661</t>
    </r>
    <r>
      <rPr>
        <sz val="10"/>
        <rFont val="宋体"/>
        <family val="0"/>
      </rPr>
      <t xml:space="preserve">（</t>
    </r>
    <r>
      <rPr>
        <sz val="10"/>
        <rFont val="Arial"/>
        <family val="2"/>
      </rPr>
      <t xml:space="preserve">5</t>
    </r>
    <r>
      <rPr>
        <sz val="10"/>
        <rFont val="宋体"/>
        <family val="0"/>
      </rPr>
      <t xml:space="preserve">个附件）</t>
    </r>
  </si>
  <si>
    <t xml:space="preserve">2026-03-14 12:14:47</t>
  </si>
  <si>
    <t xml:space="preserve">2026-03-14 12:28:31</t>
  </si>
  <si>
    <t xml:space="preserve">2026-03-14 12:48:01</t>
  </si>
  <si>
    <t xml:space="preserve">朱先生</t>
  </si>
  <si>
    <r>
      <rPr>
        <sz val="10"/>
        <rFont val="宋体"/>
        <family val="0"/>
        <charset val="134"/>
      </rPr>
      <t xml:space="preserve">手机</t>
    </r>
    <r>
      <rPr>
        <sz val="10"/>
        <rFont val="Arial"/>
        <family val="2"/>
      </rPr>
      <t xml:space="preserve">,15715755462;</t>
    </r>
  </si>
  <si>
    <r>
      <rPr>
        <sz val="10"/>
        <rFont val="宋体"/>
        <family val="0"/>
        <charset val="134"/>
      </rPr>
      <t xml:space="preserve">市民反映，北京市海淀区地铁站安河桥桥北站公交车场（</t>
    </r>
    <r>
      <rPr>
        <sz val="10"/>
        <rFont val="Arial"/>
        <family val="2"/>
      </rPr>
      <t xml:space="preserve">437</t>
    </r>
    <r>
      <rPr>
        <sz val="10"/>
        <rFont val="宋体"/>
        <family val="0"/>
        <charset val="134"/>
      </rPr>
      <t xml:space="preserve">路</t>
    </r>
    <r>
      <rPr>
        <sz val="10"/>
        <rFont val="Arial"/>
        <family val="2"/>
      </rPr>
      <t xml:space="preserve">,608</t>
    </r>
    <r>
      <rPr>
        <sz val="10"/>
        <rFont val="宋体"/>
        <family val="0"/>
        <charset val="134"/>
      </rPr>
      <t xml:space="preserve">路</t>
    </r>
    <r>
      <rPr>
        <sz val="10"/>
        <rFont val="Arial"/>
        <family val="2"/>
      </rPr>
      <t xml:space="preserve">,305</t>
    </r>
    <r>
      <rPr>
        <sz val="10"/>
        <rFont val="宋体"/>
        <family val="0"/>
        <charset val="134"/>
      </rPr>
      <t xml:space="preserve">路</t>
    </r>
    <r>
      <rPr>
        <sz val="10"/>
        <rFont val="Arial"/>
        <family val="2"/>
      </rPr>
      <t xml:space="preserve">,575</t>
    </r>
    <r>
      <rPr>
        <sz val="10"/>
        <rFont val="宋体"/>
        <family val="0"/>
        <charset val="134"/>
      </rPr>
      <t xml:space="preserve">路），车场调度室到乘客上车的路段（在公交车场内）地面上有五六个大坑，路面坑坑洼洼有积水，非常影响出行，希望有关部门进行管理，给自己回复，两会期间不让施工，市民不认可，自己昨天看了一下，危险不但减少，还增加了，都是石头沙子，来电反映公交车场内路面大坑问题。</t>
    </r>
  </si>
  <si>
    <r>
      <rPr>
        <sz val="10"/>
        <rFont val="宋体"/>
        <family val="0"/>
        <charset val="134"/>
      </rPr>
      <t xml:space="preserve">我们于</t>
    </r>
    <r>
      <rPr>
        <sz val="10"/>
        <rFont val="Arial"/>
        <family val="2"/>
      </rPr>
      <t xml:space="preserve">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16</t>
    </r>
    <r>
      <rPr>
        <sz val="10"/>
        <rFont val="宋体"/>
        <family val="0"/>
        <charset val="134"/>
      </rPr>
      <t xml:space="preserve">日</t>
    </r>
    <r>
      <rPr>
        <sz val="10"/>
        <rFont val="Arial"/>
        <family val="2"/>
      </rPr>
      <t xml:space="preserve">12</t>
    </r>
    <r>
      <rPr>
        <sz val="10"/>
        <rFont val="宋体"/>
        <family val="0"/>
        <charset val="134"/>
      </rPr>
      <t xml:space="preserve">点</t>
    </r>
    <r>
      <rPr>
        <sz val="10"/>
        <rFont val="Arial"/>
        <family val="2"/>
      </rPr>
      <t xml:space="preserve">15</t>
    </r>
    <r>
      <rPr>
        <sz val="10"/>
        <rFont val="宋体"/>
        <family val="0"/>
        <charset val="134"/>
      </rPr>
      <t xml:space="preserve">分与市民进行电话答复，向市民表示歉意、说明核查结果，以及问题的解决方案和办理进度。办理人：于德海 鸿运承物业管理中心西苑分中心 物管设备主任。审核人：华菲 工程设备部 一般管理</t>
    </r>
  </si>
  <si>
    <t xml:space="preserve">做好相关准备工作，按期施工，施工完毕后再和市民进行反馈。</t>
  </si>
  <si>
    <r>
      <rPr>
        <sz val="10"/>
        <rFont val="宋体"/>
        <family val="0"/>
        <charset val="134"/>
      </rPr>
      <t xml:space="preserve">市民反映的安河桥北公交场站基础设施（场站路面）设置问题。安河桥北公交场站是公交首末站。经核实，安河桥北公交场站内路面维修已列入公交物业施工维修计划，但是由于前期天气寒冷不利于施工，所以计划两会结束后正式实施。期间安河桥北公交场站主责单位（客运）对坑洼路面进行了砂石铺垫的应急处理，给市民出行带来的不便，我们深表歉意。依据维修施工方案，本次安河桥北路面维修面积约</t>
    </r>
    <r>
      <rPr>
        <sz val="10"/>
        <rFont val="Arial"/>
        <family val="2"/>
      </rPr>
      <t xml:space="preserve">240</t>
    </r>
    <r>
      <rPr>
        <sz val="10"/>
        <rFont val="宋体"/>
        <family val="0"/>
        <charset val="134"/>
      </rPr>
      <t xml:space="preserve">平米，机械切割坑洼路面后需重新做基础垫层，再铺柏油，预计工期</t>
    </r>
    <r>
      <rPr>
        <sz val="10"/>
        <rFont val="Arial"/>
        <family val="2"/>
      </rPr>
      <t xml:space="preserve">10</t>
    </r>
    <r>
      <rPr>
        <sz val="10"/>
        <rFont val="宋体"/>
        <family val="0"/>
        <charset val="134"/>
      </rPr>
      <t xml:space="preserve">天。公交物业目前正在办理各类施工手续和施工前的准备工作（清理清扫施工作业路面、准备机械进场、联系柏油单位），预计</t>
    </r>
    <r>
      <rPr>
        <sz val="10"/>
        <rFont val="Arial"/>
        <family val="2"/>
      </rPr>
      <t xml:space="preserve">3</t>
    </r>
    <r>
      <rPr>
        <sz val="10"/>
        <rFont val="宋体"/>
        <family val="0"/>
        <charset val="134"/>
      </rPr>
      <t xml:space="preserve">月</t>
    </r>
    <r>
      <rPr>
        <sz val="10"/>
        <rFont val="Arial"/>
        <family val="2"/>
      </rPr>
      <t xml:space="preserve">17</t>
    </r>
    <r>
      <rPr>
        <sz val="10"/>
        <rFont val="宋体"/>
        <family val="0"/>
        <charset val="134"/>
      </rPr>
      <t xml:space="preserve">日晚开始进场施工。施工期间给市民带来的不便也恳请谅解，同时施工期间我们会要求保洁员及时清扫砂石尘土，洒水降尘，将施工带来影响和不便降到最低。我们于</t>
    </r>
    <r>
      <rPr>
        <sz val="10"/>
        <rFont val="Arial"/>
        <family val="2"/>
      </rPr>
      <t xml:space="preserve">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16</t>
    </r>
    <r>
      <rPr>
        <sz val="10"/>
        <rFont val="宋体"/>
        <family val="0"/>
        <charset val="134"/>
      </rPr>
      <t xml:space="preserve">日</t>
    </r>
    <r>
      <rPr>
        <sz val="10"/>
        <rFont val="Arial"/>
        <family val="2"/>
      </rPr>
      <t xml:space="preserve">12</t>
    </r>
    <r>
      <rPr>
        <sz val="10"/>
        <rFont val="宋体"/>
        <family val="0"/>
        <charset val="134"/>
      </rPr>
      <t xml:space="preserve">点</t>
    </r>
    <r>
      <rPr>
        <sz val="10"/>
        <rFont val="Arial"/>
        <family val="2"/>
      </rPr>
      <t xml:space="preserve">15</t>
    </r>
    <r>
      <rPr>
        <sz val="10"/>
        <rFont val="宋体"/>
        <family val="0"/>
        <charset val="134"/>
      </rPr>
      <t xml:space="preserve">分与市民进行电话答复，向市民表示歉意、说明核查结果，以及问题的解决方案和办理进度。</t>
    </r>
  </si>
  <si>
    <t xml:space="preserve">2026-03-14 12:12:09</t>
  </si>
  <si>
    <t xml:space="preserve">维护</t>
  </si>
  <si>
    <r>
      <rPr>
        <sz val="10"/>
        <rFont val="宋体"/>
        <family val="0"/>
        <charset val="134"/>
      </rPr>
      <t xml:space="preserve">网络</t>
    </r>
    <r>
      <rPr>
        <sz val="10"/>
        <rFont val="Arial"/>
        <family val="2"/>
      </rPr>
      <t xml:space="preserve">-260315-052545-3</t>
    </r>
    <r>
      <rPr>
        <sz val="10"/>
        <rFont val="宋体"/>
        <family val="0"/>
        <charset val="134"/>
      </rPr>
      <t xml:space="preserve">（</t>
    </r>
    <r>
      <rPr>
        <sz val="10"/>
        <rFont val="Arial"/>
        <family val="2"/>
      </rPr>
      <t xml:space="preserve">4</t>
    </r>
    <r>
      <rPr>
        <sz val="10"/>
        <rFont val="宋体"/>
        <family val="0"/>
        <charset val="134"/>
      </rPr>
      <t xml:space="preserve">个附件）</t>
    </r>
  </si>
  <si>
    <t xml:space="preserve">2026-03-15 17:24:06</t>
  </si>
  <si>
    <t xml:space="preserve">2026-03-15 17:50:03</t>
  </si>
  <si>
    <t xml:space="preserve">2026-03-15 18:33:24</t>
  </si>
  <si>
    <r>
      <rPr>
        <sz val="10"/>
        <rFont val="宋体"/>
        <family val="0"/>
        <charset val="134"/>
      </rPr>
      <t xml:space="preserve">工单来源：微信服务号，此工单内容为网民留言时填写的标题及原文。 </t>
    </r>
    <r>
      <rPr>
        <sz val="10"/>
        <rFont val="Arial"/>
        <family val="2"/>
      </rPr>
      <t xml:space="preserve">============================= </t>
    </r>
    <r>
      <rPr>
        <sz val="10"/>
        <rFont val="宋体"/>
        <family val="0"/>
        <charset val="134"/>
      </rPr>
      <t xml:space="preserve">留言标题：推诿不作为</t>
    </r>
    <r>
      <rPr>
        <sz val="10"/>
        <rFont val="Arial"/>
        <family val="2"/>
      </rPr>
      <t xml:space="preserve">#</t>
    </r>
    <r>
      <rPr>
        <sz val="10"/>
        <rFont val="宋体"/>
        <family val="0"/>
        <charset val="134"/>
      </rPr>
      <t xml:space="preserve">微信服务号</t>
    </r>
    <r>
      <rPr>
        <sz val="10"/>
        <rFont val="Arial"/>
        <family val="2"/>
      </rPr>
      <t xml:space="preserve">#</t>
    </r>
    <r>
      <rPr>
        <sz val="10"/>
        <rFont val="宋体"/>
        <family val="0"/>
        <charset val="134"/>
      </rPr>
      <t xml:space="preserve">留言原文：对于诉求只字不提，给予的回复可以看下截图！推诿不作为！这就是一个我工作了</t>
    </r>
    <r>
      <rPr>
        <sz val="10"/>
        <rFont val="Arial"/>
        <family val="2"/>
      </rPr>
      <t xml:space="preserve">24</t>
    </r>
    <r>
      <rPr>
        <sz val="10"/>
        <rFont val="宋体"/>
        <family val="0"/>
        <charset val="134"/>
      </rPr>
      <t xml:space="preserve">年的单位！市民填写的详细地址为：区、街道：西城区广内街道详细地址：北京市西城区广安门内街道核桃园东街</t>
    </r>
    <r>
      <rPr>
        <sz val="10"/>
        <rFont val="Arial"/>
        <family val="2"/>
      </rPr>
      <t xml:space="preserve">3</t>
    </r>
    <r>
      <rPr>
        <sz val="10"/>
        <rFont val="宋体"/>
        <family val="0"/>
        <charset val="134"/>
      </rPr>
      <t xml:space="preserve">注：详情见附件信息  人力、组织、纪检  答复不满意</t>
    </r>
  </si>
  <si>
    <t xml:space="preserve">2026-03-19</t>
  </si>
  <si>
    <r>
      <rPr>
        <sz val="10"/>
        <rFont val="宋体"/>
        <family val="0"/>
        <charset val="134"/>
      </rPr>
      <t xml:space="preserve">经核实，来电人杨利先生反映诉求与实际情况有所出入。经核实杨利先生，原系北京公共交通鸿运承物业管理中心职工，工人管理岗位。因其违反相关规定，依据《北京市监委驻北京市公交集团监察专员办公室</t>
    </r>
    <r>
      <rPr>
        <sz val="10"/>
        <rFont val="Arial"/>
        <family val="2"/>
      </rPr>
      <t xml:space="preserve">&lt;</t>
    </r>
    <r>
      <rPr>
        <sz val="10"/>
        <rFont val="宋体"/>
        <family val="0"/>
        <charset val="134"/>
      </rPr>
      <t xml:space="preserve">关于给予杨利开除处分的决定</t>
    </r>
    <r>
      <rPr>
        <sz val="10"/>
        <rFont val="Arial"/>
        <family val="2"/>
      </rPr>
      <t xml:space="preserve">&gt;</t>
    </r>
    <r>
      <rPr>
        <sz val="10"/>
        <rFont val="宋体"/>
        <family val="0"/>
        <charset val="134"/>
      </rPr>
      <t xml:space="preserve">》（驻公交监</t>
    </r>
    <r>
      <rPr>
        <sz val="10"/>
        <rFont val="Arial"/>
        <family val="2"/>
      </rPr>
      <t xml:space="preserve">&lt;2025&gt;17</t>
    </r>
    <r>
      <rPr>
        <sz val="10"/>
        <rFont val="宋体"/>
        <family val="0"/>
        <charset val="134"/>
      </rPr>
      <t xml:space="preserve">号）</t>
    </r>
    <r>
      <rPr>
        <sz val="10"/>
        <rFont val="Arial"/>
        <family val="2"/>
      </rPr>
      <t xml:space="preserve">,</t>
    </r>
    <r>
      <rPr>
        <sz val="10"/>
        <rFont val="宋体"/>
        <family val="0"/>
        <charset val="134"/>
      </rPr>
      <t xml:space="preserve">并于</t>
    </r>
    <r>
      <rPr>
        <sz val="10"/>
        <rFont val="Arial"/>
        <family val="2"/>
      </rPr>
      <t xml:space="preserve">2025</t>
    </r>
    <r>
      <rPr>
        <sz val="10"/>
        <rFont val="宋体"/>
        <family val="0"/>
        <charset val="134"/>
      </rPr>
      <t xml:space="preserve">年</t>
    </r>
    <r>
      <rPr>
        <sz val="10"/>
        <rFont val="Arial"/>
        <family val="2"/>
      </rPr>
      <t xml:space="preserve">10</t>
    </r>
    <r>
      <rPr>
        <sz val="10"/>
        <rFont val="宋体"/>
        <family val="0"/>
        <charset val="134"/>
      </rPr>
      <t xml:space="preserve">月</t>
    </r>
    <r>
      <rPr>
        <sz val="10"/>
        <rFont val="Arial"/>
        <family val="2"/>
      </rPr>
      <t xml:space="preserve">22</t>
    </r>
    <r>
      <rPr>
        <sz val="10"/>
        <rFont val="宋体"/>
        <family val="0"/>
        <charset val="134"/>
      </rPr>
      <t xml:space="preserve">日与其进行劳动合同关系解除</t>
    </r>
    <r>
      <rPr>
        <sz val="10"/>
        <rFont val="Arial"/>
        <family val="2"/>
      </rPr>
      <t xml:space="preserve">,</t>
    </r>
    <r>
      <rPr>
        <sz val="10"/>
        <rFont val="宋体"/>
        <family val="0"/>
        <charset val="134"/>
      </rPr>
      <t xml:space="preserve">未发现与其解除劳动合同存在违规违法行为。</t>
    </r>
  </si>
  <si>
    <r>
      <rPr>
        <sz val="10"/>
        <rFont val="宋体"/>
        <family val="0"/>
        <charset val="134"/>
      </rPr>
      <t xml:space="preserve">经核实杨利先生，原系北京公共交通鸿运承物业管理中心职工，工人管理岗位。因其违反相关规定，依据《北京市监委驻北京市公交集团监察专员办公室</t>
    </r>
    <r>
      <rPr>
        <sz val="10"/>
        <rFont val="Arial"/>
        <family val="2"/>
      </rPr>
      <t xml:space="preserve">&lt;</t>
    </r>
    <r>
      <rPr>
        <sz val="10"/>
        <rFont val="宋体"/>
        <family val="0"/>
        <charset val="134"/>
      </rPr>
      <t xml:space="preserve">关于给予杨利开除处分的决定</t>
    </r>
    <r>
      <rPr>
        <sz val="10"/>
        <rFont val="Arial"/>
        <family val="2"/>
      </rPr>
      <t xml:space="preserve">&gt;</t>
    </r>
    <r>
      <rPr>
        <sz val="10"/>
        <rFont val="宋体"/>
        <family val="0"/>
        <charset val="134"/>
      </rPr>
      <t xml:space="preserve">》（驻公交监</t>
    </r>
    <r>
      <rPr>
        <sz val="10"/>
        <rFont val="Arial"/>
        <family val="2"/>
      </rPr>
      <t xml:space="preserve">&lt;2025&gt;17</t>
    </r>
    <r>
      <rPr>
        <sz val="10"/>
        <rFont val="宋体"/>
        <family val="0"/>
        <charset val="134"/>
      </rPr>
      <t xml:space="preserve">号）</t>
    </r>
    <r>
      <rPr>
        <sz val="10"/>
        <rFont val="Arial"/>
        <family val="2"/>
      </rPr>
      <t xml:space="preserve">,</t>
    </r>
    <r>
      <rPr>
        <sz val="10"/>
        <rFont val="宋体"/>
        <family val="0"/>
        <charset val="134"/>
      </rPr>
      <t xml:space="preserve">并于</t>
    </r>
    <r>
      <rPr>
        <sz val="10"/>
        <rFont val="Arial"/>
        <family val="2"/>
      </rPr>
      <t xml:space="preserve">2025</t>
    </r>
    <r>
      <rPr>
        <sz val="10"/>
        <rFont val="宋体"/>
        <family val="0"/>
        <charset val="134"/>
      </rPr>
      <t xml:space="preserve">年</t>
    </r>
    <r>
      <rPr>
        <sz val="10"/>
        <rFont val="Arial"/>
        <family val="2"/>
      </rPr>
      <t xml:space="preserve">10</t>
    </r>
    <r>
      <rPr>
        <sz val="10"/>
        <rFont val="宋体"/>
        <family val="0"/>
        <charset val="134"/>
      </rPr>
      <t xml:space="preserve">月</t>
    </r>
    <r>
      <rPr>
        <sz val="10"/>
        <rFont val="Arial"/>
        <family val="2"/>
      </rPr>
      <t xml:space="preserve">22</t>
    </r>
    <r>
      <rPr>
        <sz val="10"/>
        <rFont val="宋体"/>
        <family val="0"/>
        <charset val="134"/>
      </rPr>
      <t xml:space="preserve">日与其进行劳动合同关系解除</t>
    </r>
    <r>
      <rPr>
        <sz val="10"/>
        <rFont val="Arial"/>
        <family val="2"/>
      </rPr>
      <t xml:space="preserve">,</t>
    </r>
    <r>
      <rPr>
        <sz val="10"/>
        <rFont val="宋体"/>
        <family val="0"/>
        <charset val="134"/>
      </rPr>
      <t xml:space="preserve">未发现与其解除劳动合同存在违规违法行为。我单位</t>
    </r>
    <r>
      <rPr>
        <sz val="10"/>
        <rFont val="Arial"/>
        <family val="2"/>
      </rPr>
      <t xml:space="preserve">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17</t>
    </r>
    <r>
      <rPr>
        <sz val="10"/>
        <rFont val="宋体"/>
        <family val="0"/>
        <charset val="134"/>
      </rPr>
      <t xml:space="preserve">日上午</t>
    </r>
    <r>
      <rPr>
        <sz val="10"/>
        <rFont val="Arial"/>
        <family val="2"/>
      </rPr>
      <t xml:space="preserve">8</t>
    </r>
    <r>
      <rPr>
        <sz val="10"/>
        <rFont val="宋体"/>
        <family val="0"/>
        <charset val="134"/>
      </rPr>
      <t xml:space="preserve">：</t>
    </r>
    <r>
      <rPr>
        <sz val="10"/>
        <rFont val="Arial"/>
        <family val="2"/>
      </rPr>
      <t xml:space="preserve">52</t>
    </r>
    <r>
      <rPr>
        <sz val="10"/>
        <rFont val="宋体"/>
        <family val="0"/>
        <charset val="134"/>
      </rPr>
      <t xml:space="preserve">分、同日下午</t>
    </r>
    <r>
      <rPr>
        <sz val="10"/>
        <rFont val="Arial"/>
        <family val="2"/>
      </rPr>
      <t xml:space="preserve">13</t>
    </r>
    <r>
      <rPr>
        <sz val="10"/>
        <rFont val="宋体"/>
        <family val="0"/>
        <charset val="134"/>
      </rPr>
      <t xml:space="preserve">：</t>
    </r>
    <r>
      <rPr>
        <sz val="10"/>
        <rFont val="Arial"/>
        <family val="2"/>
      </rPr>
      <t xml:space="preserve">34</t>
    </r>
    <r>
      <rPr>
        <sz val="10"/>
        <rFont val="宋体"/>
        <family val="0"/>
        <charset val="134"/>
      </rPr>
      <t xml:space="preserve">分、</t>
    </r>
    <r>
      <rPr>
        <sz val="10"/>
        <rFont val="Arial"/>
        <family val="2"/>
      </rPr>
      <t xml:space="preserve">18</t>
    </r>
    <r>
      <rPr>
        <sz val="10"/>
        <rFont val="宋体"/>
        <family val="0"/>
        <charset val="134"/>
      </rPr>
      <t xml:space="preserve">日中午</t>
    </r>
    <r>
      <rPr>
        <sz val="10"/>
        <rFont val="Arial"/>
        <family val="2"/>
      </rPr>
      <t xml:space="preserve">12</t>
    </r>
    <r>
      <rPr>
        <sz val="10"/>
        <rFont val="宋体"/>
        <family val="0"/>
        <charset val="134"/>
      </rPr>
      <t xml:space="preserve">：</t>
    </r>
    <r>
      <rPr>
        <sz val="10"/>
        <rFont val="Arial"/>
        <family val="2"/>
      </rPr>
      <t xml:space="preserve">23</t>
    </r>
    <r>
      <rPr>
        <sz val="10"/>
        <rFont val="宋体"/>
        <family val="0"/>
        <charset val="134"/>
      </rPr>
      <t xml:space="preserve">分两天三时段与市民进行电话联系，告知来电人诉求已经由北京市西城区劳动人事争议仲裁委员会（京西劳人仲字【</t>
    </r>
    <r>
      <rPr>
        <sz val="10"/>
        <rFont val="Arial"/>
        <family val="2"/>
      </rPr>
      <t xml:space="preserve">2026</t>
    </r>
    <r>
      <rPr>
        <sz val="10"/>
        <rFont val="宋体"/>
        <family val="0"/>
        <charset val="134"/>
      </rPr>
      <t xml:space="preserve">】第</t>
    </r>
    <r>
      <rPr>
        <sz val="10"/>
        <rFont val="Arial"/>
        <family val="2"/>
      </rPr>
      <t xml:space="preserve">516</t>
    </r>
    <r>
      <rPr>
        <sz val="10"/>
        <rFont val="宋体"/>
        <family val="0"/>
        <charset val="134"/>
      </rPr>
      <t xml:space="preserve">号），于</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12</t>
    </r>
    <r>
      <rPr>
        <sz val="10"/>
        <rFont val="宋体"/>
        <family val="0"/>
        <charset val="134"/>
      </rPr>
      <t xml:space="preserve">日开庭受理，因涉及案件审理，故无法向诉求人提供，具体结果以审理为准。来电人没有接通电话，随后我们以短信形式告知其相关回复内容。办理人：黄倩；部门：鸿运承物业管理中心纪检部，职务：一般管理</t>
    </r>
  </si>
  <si>
    <r>
      <rPr>
        <sz val="10"/>
        <rFont val="宋体"/>
        <family val="0"/>
        <charset val="134"/>
      </rPr>
      <t xml:space="preserve">我单位</t>
    </r>
    <r>
      <rPr>
        <sz val="10"/>
        <rFont val="Arial"/>
        <family val="2"/>
      </rPr>
      <t xml:space="preserve">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17</t>
    </r>
    <r>
      <rPr>
        <sz val="10"/>
        <rFont val="宋体"/>
        <family val="0"/>
        <charset val="134"/>
      </rPr>
      <t xml:space="preserve">日上午</t>
    </r>
    <r>
      <rPr>
        <sz val="10"/>
        <rFont val="Arial"/>
        <family val="2"/>
      </rPr>
      <t xml:space="preserve">8</t>
    </r>
    <r>
      <rPr>
        <sz val="10"/>
        <rFont val="宋体"/>
        <family val="0"/>
        <charset val="134"/>
      </rPr>
      <t xml:space="preserve">：</t>
    </r>
    <r>
      <rPr>
        <sz val="10"/>
        <rFont val="Arial"/>
        <family val="2"/>
      </rPr>
      <t xml:space="preserve">52</t>
    </r>
    <r>
      <rPr>
        <sz val="10"/>
        <rFont val="宋体"/>
        <family val="0"/>
        <charset val="134"/>
      </rPr>
      <t xml:space="preserve">分、同日下午</t>
    </r>
    <r>
      <rPr>
        <sz val="10"/>
        <rFont val="Arial"/>
        <family val="2"/>
      </rPr>
      <t xml:space="preserve">13</t>
    </r>
    <r>
      <rPr>
        <sz val="10"/>
        <rFont val="宋体"/>
        <family val="0"/>
        <charset val="134"/>
      </rPr>
      <t xml:space="preserve">：</t>
    </r>
    <r>
      <rPr>
        <sz val="10"/>
        <rFont val="Arial"/>
        <family val="2"/>
      </rPr>
      <t xml:space="preserve">34</t>
    </r>
    <r>
      <rPr>
        <sz val="10"/>
        <rFont val="宋体"/>
        <family val="0"/>
        <charset val="134"/>
      </rPr>
      <t xml:space="preserve">分、</t>
    </r>
    <r>
      <rPr>
        <sz val="10"/>
        <rFont val="Arial"/>
        <family val="2"/>
      </rPr>
      <t xml:space="preserve">18</t>
    </r>
    <r>
      <rPr>
        <sz val="10"/>
        <rFont val="宋体"/>
        <family val="0"/>
        <charset val="134"/>
      </rPr>
      <t xml:space="preserve">日中午</t>
    </r>
    <r>
      <rPr>
        <sz val="10"/>
        <rFont val="Arial"/>
        <family val="2"/>
      </rPr>
      <t xml:space="preserve">12</t>
    </r>
    <r>
      <rPr>
        <sz val="10"/>
        <rFont val="宋体"/>
        <family val="0"/>
        <charset val="134"/>
      </rPr>
      <t xml:space="preserve">：</t>
    </r>
    <r>
      <rPr>
        <sz val="10"/>
        <rFont val="Arial"/>
        <family val="2"/>
      </rPr>
      <t xml:space="preserve">23</t>
    </r>
    <r>
      <rPr>
        <sz val="10"/>
        <rFont val="宋体"/>
        <family val="0"/>
        <charset val="134"/>
      </rPr>
      <t xml:space="preserve">分两天三时段与市民进行电话联系，告知来电人诉求已经由北京市西城区劳动人事争议仲裁委员会（京西劳人仲字【</t>
    </r>
    <r>
      <rPr>
        <sz val="10"/>
        <rFont val="Arial"/>
        <family val="2"/>
      </rPr>
      <t xml:space="preserve">2026</t>
    </r>
    <r>
      <rPr>
        <sz val="10"/>
        <rFont val="宋体"/>
        <family val="0"/>
        <charset val="134"/>
      </rPr>
      <t xml:space="preserve">】第</t>
    </r>
    <r>
      <rPr>
        <sz val="10"/>
        <rFont val="Arial"/>
        <family val="2"/>
      </rPr>
      <t xml:space="preserve">516</t>
    </r>
    <r>
      <rPr>
        <sz val="10"/>
        <rFont val="宋体"/>
        <family val="0"/>
        <charset val="134"/>
      </rPr>
      <t xml:space="preserve">号），于</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12</t>
    </r>
    <r>
      <rPr>
        <sz val="10"/>
        <rFont val="宋体"/>
        <family val="0"/>
        <charset val="134"/>
      </rPr>
      <t xml:space="preserve">日开庭受理，因涉及案件审理，故无法向诉求人提供，具体结果以审理为准。来电人没有接通电话，随后我们以短信形式告知其相关回复内容。</t>
    </r>
  </si>
  <si>
    <r>
      <rPr>
        <sz val="10"/>
        <rFont val="宋体"/>
        <family val="0"/>
        <charset val="134"/>
      </rPr>
      <t xml:space="preserve">经核实杨利先生，原系北京公共交通鸿运承物业管理中心职工，工人管理岗位。因其违反相关规定，依据《北京市监委驻北京市公交集团监察专员办公室</t>
    </r>
    <r>
      <rPr>
        <sz val="10"/>
        <rFont val="Arial"/>
        <family val="2"/>
      </rPr>
      <t xml:space="preserve">&lt;</t>
    </r>
    <r>
      <rPr>
        <sz val="10"/>
        <rFont val="宋体"/>
        <family val="0"/>
        <charset val="134"/>
      </rPr>
      <t xml:space="preserve">关于给予杨利开除处分的决定</t>
    </r>
    <r>
      <rPr>
        <sz val="10"/>
        <rFont val="Arial"/>
        <family val="2"/>
      </rPr>
      <t xml:space="preserve">&gt;</t>
    </r>
    <r>
      <rPr>
        <sz val="10"/>
        <rFont val="宋体"/>
        <family val="0"/>
        <charset val="134"/>
      </rPr>
      <t xml:space="preserve">》（驻公交监</t>
    </r>
    <r>
      <rPr>
        <sz val="10"/>
        <rFont val="Arial"/>
        <family val="2"/>
      </rPr>
      <t xml:space="preserve">&lt;2025&gt;17</t>
    </r>
    <r>
      <rPr>
        <sz val="10"/>
        <rFont val="宋体"/>
        <family val="0"/>
        <charset val="134"/>
      </rPr>
      <t xml:space="preserve">号）</t>
    </r>
    <r>
      <rPr>
        <sz val="10"/>
        <rFont val="Arial"/>
        <family val="2"/>
      </rPr>
      <t xml:space="preserve">,</t>
    </r>
    <r>
      <rPr>
        <sz val="10"/>
        <rFont val="宋体"/>
        <family val="0"/>
        <charset val="134"/>
      </rPr>
      <t xml:space="preserve">并于</t>
    </r>
    <r>
      <rPr>
        <sz val="10"/>
        <rFont val="Arial"/>
        <family val="2"/>
      </rPr>
      <t xml:space="preserve">2025</t>
    </r>
    <r>
      <rPr>
        <sz val="10"/>
        <rFont val="宋体"/>
        <family val="0"/>
        <charset val="134"/>
      </rPr>
      <t xml:space="preserve">年</t>
    </r>
    <r>
      <rPr>
        <sz val="10"/>
        <rFont val="Arial"/>
        <family val="2"/>
      </rPr>
      <t xml:space="preserve">10</t>
    </r>
    <r>
      <rPr>
        <sz val="10"/>
        <rFont val="宋体"/>
        <family val="0"/>
        <charset val="134"/>
      </rPr>
      <t xml:space="preserve">月</t>
    </r>
    <r>
      <rPr>
        <sz val="10"/>
        <rFont val="Arial"/>
        <family val="2"/>
      </rPr>
      <t xml:space="preserve">22</t>
    </r>
    <r>
      <rPr>
        <sz val="10"/>
        <rFont val="宋体"/>
        <family val="0"/>
        <charset val="134"/>
      </rPr>
      <t xml:space="preserve">日与其进行劳动合同关系解除</t>
    </r>
    <r>
      <rPr>
        <sz val="10"/>
        <rFont val="Arial"/>
        <family val="2"/>
      </rPr>
      <t xml:space="preserve">,</t>
    </r>
    <r>
      <rPr>
        <sz val="10"/>
        <rFont val="宋体"/>
        <family val="0"/>
        <charset val="134"/>
      </rPr>
      <t xml:space="preserve">未发现与其解除劳动合同存在违规违法行为。我单位</t>
    </r>
    <r>
      <rPr>
        <sz val="10"/>
        <rFont val="Arial"/>
        <family val="2"/>
      </rPr>
      <t xml:space="preserve">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17</t>
    </r>
    <r>
      <rPr>
        <sz val="10"/>
        <rFont val="宋体"/>
        <family val="0"/>
        <charset val="134"/>
      </rPr>
      <t xml:space="preserve">日上午</t>
    </r>
    <r>
      <rPr>
        <sz val="10"/>
        <rFont val="Arial"/>
        <family val="2"/>
      </rPr>
      <t xml:space="preserve">8</t>
    </r>
    <r>
      <rPr>
        <sz val="10"/>
        <rFont val="宋体"/>
        <family val="0"/>
        <charset val="134"/>
      </rPr>
      <t xml:space="preserve">：</t>
    </r>
    <r>
      <rPr>
        <sz val="10"/>
        <rFont val="Arial"/>
        <family val="2"/>
      </rPr>
      <t xml:space="preserve">52</t>
    </r>
    <r>
      <rPr>
        <sz val="10"/>
        <rFont val="宋体"/>
        <family val="0"/>
        <charset val="134"/>
      </rPr>
      <t xml:space="preserve">分、同日下午</t>
    </r>
    <r>
      <rPr>
        <sz val="10"/>
        <rFont val="Arial"/>
        <family val="2"/>
      </rPr>
      <t xml:space="preserve">13</t>
    </r>
    <r>
      <rPr>
        <sz val="10"/>
        <rFont val="宋体"/>
        <family val="0"/>
        <charset val="134"/>
      </rPr>
      <t xml:space="preserve">：</t>
    </r>
    <r>
      <rPr>
        <sz val="10"/>
        <rFont val="Arial"/>
        <family val="2"/>
      </rPr>
      <t xml:space="preserve">34</t>
    </r>
    <r>
      <rPr>
        <sz val="10"/>
        <rFont val="宋体"/>
        <family val="0"/>
        <charset val="134"/>
      </rPr>
      <t xml:space="preserve">分、</t>
    </r>
    <r>
      <rPr>
        <sz val="10"/>
        <rFont val="Arial"/>
        <family val="2"/>
      </rPr>
      <t xml:space="preserve">18</t>
    </r>
    <r>
      <rPr>
        <sz val="10"/>
        <rFont val="宋体"/>
        <family val="0"/>
        <charset val="134"/>
      </rPr>
      <t xml:space="preserve">日中午</t>
    </r>
    <r>
      <rPr>
        <sz val="10"/>
        <rFont val="Arial"/>
        <family val="2"/>
      </rPr>
      <t xml:space="preserve">12</t>
    </r>
    <r>
      <rPr>
        <sz val="10"/>
        <rFont val="宋体"/>
        <family val="0"/>
        <charset val="134"/>
      </rPr>
      <t xml:space="preserve">：</t>
    </r>
    <r>
      <rPr>
        <sz val="10"/>
        <rFont val="Arial"/>
        <family val="2"/>
      </rPr>
      <t xml:space="preserve">23</t>
    </r>
    <r>
      <rPr>
        <sz val="10"/>
        <rFont val="宋体"/>
        <family val="0"/>
        <charset val="134"/>
      </rPr>
      <t xml:space="preserve">分两天三时段与市民进行电话联系，告知来电人诉求已经由北京市西城区劳动人事争议仲裁委员会（京西劳人仲字【</t>
    </r>
    <r>
      <rPr>
        <sz val="10"/>
        <rFont val="Arial"/>
        <family val="2"/>
      </rPr>
      <t xml:space="preserve">2026</t>
    </r>
    <r>
      <rPr>
        <sz val="10"/>
        <rFont val="宋体"/>
        <family val="0"/>
        <charset val="134"/>
      </rPr>
      <t xml:space="preserve">】第</t>
    </r>
    <r>
      <rPr>
        <sz val="10"/>
        <rFont val="Arial"/>
        <family val="2"/>
      </rPr>
      <t xml:space="preserve">516</t>
    </r>
    <r>
      <rPr>
        <sz val="10"/>
        <rFont val="宋体"/>
        <family val="0"/>
        <charset val="134"/>
      </rPr>
      <t xml:space="preserve">号），于</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12</t>
    </r>
    <r>
      <rPr>
        <sz val="10"/>
        <rFont val="宋体"/>
        <family val="0"/>
        <charset val="134"/>
      </rPr>
      <t xml:space="preserve">日开庭受理，因涉及案件审理，故无法向诉求人提供，具体结果以审理为准。来电人没有接通电话，随后我们以短信形式告知其相关回复内容。</t>
    </r>
  </si>
  <si>
    <t xml:space="preserve">2026-03-15 13:30:18</t>
  </si>
  <si>
    <r>
      <rPr>
        <sz val="11"/>
        <color rgb="FF000000"/>
        <rFont val="宋体"/>
        <family val="0"/>
        <charset val="134"/>
      </rPr>
      <t xml:space="preserve">同人同诉：热线</t>
    </r>
    <r>
      <rPr>
        <sz val="11"/>
        <color rgb="FF000000"/>
        <rFont val="宋体"/>
        <family val="0"/>
      </rPr>
      <t xml:space="preserve">-260109-043939</t>
    </r>
    <r>
      <rPr>
        <sz val="11"/>
        <color rgb="FF000000"/>
        <rFont val="宋体"/>
        <family val="0"/>
        <charset val="134"/>
      </rPr>
      <t xml:space="preserve">、热线</t>
    </r>
    <r>
      <rPr>
        <sz val="11"/>
        <color rgb="FF000000"/>
        <rFont val="宋体"/>
        <family val="0"/>
      </rPr>
      <t xml:space="preserve">-260113-007090</t>
    </r>
    <r>
      <rPr>
        <sz val="11"/>
        <color rgb="FF000000"/>
        <rFont val="宋体"/>
        <family val="0"/>
        <charset val="134"/>
      </rPr>
      <t xml:space="preserve">、热线</t>
    </r>
    <r>
      <rPr>
        <sz val="11"/>
        <color rgb="FF000000"/>
        <rFont val="宋体"/>
        <family val="0"/>
      </rPr>
      <t xml:space="preserve">-260113-028565</t>
    </r>
    <r>
      <rPr>
        <sz val="11"/>
        <color rgb="FF000000"/>
        <rFont val="宋体"/>
        <family val="0"/>
        <charset val="134"/>
      </rPr>
      <t xml:space="preserve">、网络</t>
    </r>
    <r>
      <rPr>
        <sz val="11"/>
        <color rgb="FF000000"/>
        <rFont val="宋体"/>
        <family val="0"/>
      </rPr>
      <t xml:space="preserve">-260124-001044</t>
    </r>
    <r>
      <rPr>
        <sz val="11"/>
        <color rgb="FF000000"/>
        <rFont val="宋体"/>
        <family val="0"/>
        <charset val="134"/>
      </rPr>
      <t xml:space="preserve">、网络</t>
    </r>
    <r>
      <rPr>
        <sz val="11"/>
        <color rgb="FF000000"/>
        <rFont val="宋体"/>
        <family val="0"/>
      </rPr>
      <t xml:space="preserve">-260126-045683</t>
    </r>
    <r>
      <rPr>
        <sz val="11"/>
        <color rgb="FF000000"/>
        <rFont val="宋体"/>
        <family val="0"/>
        <charset val="134"/>
      </rPr>
      <t xml:space="preserve">、热线</t>
    </r>
    <r>
      <rPr>
        <sz val="11"/>
        <color rgb="FF000000"/>
        <rFont val="宋体"/>
        <family val="0"/>
      </rPr>
      <t xml:space="preserve">-260306-057293</t>
    </r>
    <r>
      <rPr>
        <sz val="11"/>
        <color rgb="FF000000"/>
        <rFont val="宋体"/>
        <family val="0"/>
        <charset val="134"/>
      </rPr>
      <t xml:space="preserve">、网络</t>
    </r>
    <r>
      <rPr>
        <sz val="11"/>
        <color rgb="FF000000"/>
        <rFont val="宋体"/>
        <family val="0"/>
      </rPr>
      <t xml:space="preserve">-260310-</t>
    </r>
    <r>
      <rPr>
        <sz val="11"/>
        <color rgb="FF000000"/>
        <rFont val="宋体"/>
        <family val="0"/>
        <charset val="134"/>
      </rPr>
      <t xml:space="preserve">网络</t>
    </r>
    <r>
      <rPr>
        <sz val="11"/>
        <color rgb="FF000000"/>
        <rFont val="宋体"/>
        <family val="0"/>
      </rPr>
      <t xml:space="preserve">-260315-052545</t>
    </r>
  </si>
  <si>
    <r>
      <rPr>
        <sz val="10"/>
        <rFont val="宋体"/>
        <family val="0"/>
        <charset val="134"/>
      </rPr>
      <t xml:space="preserve">网络</t>
    </r>
    <r>
      <rPr>
        <sz val="10"/>
        <rFont val="Arial"/>
        <family val="2"/>
      </rPr>
      <t xml:space="preserve">-260315-052545-2</t>
    </r>
  </si>
  <si>
    <t xml:space="preserve">2026-03-15 18:33:25</t>
  </si>
  <si>
    <t xml:space="preserve">2026-03-18</t>
  </si>
  <si>
    <r>
      <rPr>
        <sz val="10"/>
        <rFont val="宋体"/>
        <family val="0"/>
        <charset val="134"/>
      </rPr>
      <t xml:space="preserve">经核实，市民杨利先生反映诉求与实际情况有所出入。经核实杨利先生，原系北京公共交通鸿运承物业管理中心职工，工人管理岗位。因其违反相关规定，依据《北京市监委驻北京市公交集团监察专员办公室</t>
    </r>
    <r>
      <rPr>
        <sz val="10"/>
        <rFont val="Arial"/>
        <family val="2"/>
      </rPr>
      <t xml:space="preserve">&lt;</t>
    </r>
    <r>
      <rPr>
        <sz val="10"/>
        <rFont val="宋体"/>
        <family val="0"/>
        <charset val="134"/>
      </rPr>
      <t xml:space="preserve">关于给予杨利开除处分的决定</t>
    </r>
    <r>
      <rPr>
        <sz val="10"/>
        <rFont val="Arial"/>
        <family val="2"/>
      </rPr>
      <t xml:space="preserve">&gt;</t>
    </r>
    <r>
      <rPr>
        <sz val="10"/>
        <rFont val="宋体"/>
        <family val="0"/>
        <charset val="134"/>
      </rPr>
      <t xml:space="preserve">》（驻公交监</t>
    </r>
    <r>
      <rPr>
        <sz val="10"/>
        <rFont val="Arial"/>
        <family val="2"/>
      </rPr>
      <t xml:space="preserve">&lt;2025&gt;17</t>
    </r>
    <r>
      <rPr>
        <sz val="10"/>
        <rFont val="宋体"/>
        <family val="0"/>
        <charset val="134"/>
      </rPr>
      <t xml:space="preserve">号）</t>
    </r>
    <r>
      <rPr>
        <sz val="10"/>
        <rFont val="Arial"/>
        <family val="2"/>
      </rPr>
      <t xml:space="preserve">,</t>
    </r>
    <r>
      <rPr>
        <sz val="10"/>
        <rFont val="宋体"/>
        <family val="0"/>
        <charset val="134"/>
      </rPr>
      <t xml:space="preserve">并于</t>
    </r>
    <r>
      <rPr>
        <sz val="10"/>
        <rFont val="Arial"/>
        <family val="2"/>
      </rPr>
      <t xml:space="preserve">2025</t>
    </r>
    <r>
      <rPr>
        <sz val="10"/>
        <rFont val="宋体"/>
        <family val="0"/>
        <charset val="134"/>
      </rPr>
      <t xml:space="preserve">年</t>
    </r>
    <r>
      <rPr>
        <sz val="10"/>
        <rFont val="Arial"/>
        <family val="2"/>
      </rPr>
      <t xml:space="preserve">10</t>
    </r>
    <r>
      <rPr>
        <sz val="10"/>
        <rFont val="宋体"/>
        <family val="0"/>
        <charset val="134"/>
      </rPr>
      <t xml:space="preserve">月</t>
    </r>
    <r>
      <rPr>
        <sz val="10"/>
        <rFont val="Arial"/>
        <family val="2"/>
      </rPr>
      <t xml:space="preserve">22</t>
    </r>
    <r>
      <rPr>
        <sz val="10"/>
        <rFont val="宋体"/>
        <family val="0"/>
        <charset val="134"/>
      </rPr>
      <t xml:space="preserve">日与其进行劳动合同关系解除</t>
    </r>
    <r>
      <rPr>
        <sz val="10"/>
        <rFont val="Arial"/>
        <family val="2"/>
      </rPr>
      <t xml:space="preserve">,</t>
    </r>
    <r>
      <rPr>
        <sz val="10"/>
        <rFont val="宋体"/>
        <family val="0"/>
        <charset val="134"/>
      </rPr>
      <t xml:space="preserve">未发现与其解除劳动合同存在违规违法行为。</t>
    </r>
    <r>
      <rPr>
        <sz val="10"/>
        <rFont val="Arial"/>
        <family val="2"/>
      </rPr>
      <t xml:space="preserve">
</t>
    </r>
    <r>
      <rPr>
        <sz val="10"/>
        <rFont val="宋体"/>
        <family val="0"/>
        <charset val="134"/>
      </rPr>
      <t xml:space="preserve">此次“对于诉求只字不提，给予的回复可以看下截图！推诿不作为！这就是一个我工作了</t>
    </r>
    <r>
      <rPr>
        <sz val="10"/>
        <rFont val="Arial"/>
        <family val="2"/>
      </rPr>
      <t xml:space="preserve">24</t>
    </r>
    <r>
      <rPr>
        <sz val="10"/>
        <rFont val="宋体"/>
        <family val="0"/>
        <charset val="134"/>
      </rPr>
      <t xml:space="preserve">年的单位！”及诉求附件图片所示内容“现就本人相关事项，正式函告如下</t>
    </r>
    <r>
      <rPr>
        <sz val="10"/>
        <rFont val="Arial"/>
        <family val="2"/>
      </rPr>
      <t xml:space="preserve">:</t>
    </r>
    <r>
      <rPr>
        <sz val="10"/>
        <rFont val="宋体"/>
        <family val="0"/>
        <charset val="134"/>
      </rPr>
      <t xml:space="preserve">本人工种经贵单位工作人员多次告知并确认，不属于管理人员。依据《中华人民共和国监察法》第十五条之规定，请贵单位书面明确告知</t>
    </r>
    <r>
      <rPr>
        <sz val="10"/>
        <rFont val="Arial"/>
        <family val="2"/>
      </rPr>
      <t xml:space="preserve">:</t>
    </r>
    <r>
      <rPr>
        <sz val="10"/>
        <rFont val="宋体"/>
        <family val="0"/>
        <charset val="134"/>
      </rPr>
      <t xml:space="preserve">何时、以何种程序、依据何规范性文件将本人作为工人纳入监察对象范围，并提供相应正式文件。本人在向北京市纪检监察机关申请复核期间，复核程序尚未终结，贵单位即对本人作出公开反面通报，该行为违反《公职人员政务处分法》第五十六条及程序正当原则，属于程序违法。请贵单位就此依法出具正式书面反馈。依法依规恳请贵单位本着实事求是、原则，按期予以正式答复。”的诉求问题已提交劳动争议仲裁，根据《北京市接诉即办条例》第十一条第二款，工作人员已向市民告知依法通过仲裁办理的相应法定渠道。</t>
    </r>
    <r>
      <rPr>
        <sz val="10"/>
        <rFont val="Arial"/>
        <family val="2"/>
      </rPr>
      <t xml:space="preserve">
  </t>
    </r>
    <r>
      <rPr>
        <sz val="10"/>
        <rFont val="宋体"/>
        <family val="0"/>
        <charset val="134"/>
      </rPr>
      <t xml:space="preserve">我单位</t>
    </r>
    <r>
      <rPr>
        <sz val="10"/>
        <rFont val="Arial"/>
        <family val="2"/>
      </rPr>
      <t xml:space="preserve">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17</t>
    </r>
    <r>
      <rPr>
        <sz val="10"/>
        <rFont val="宋体"/>
        <family val="0"/>
        <charset val="134"/>
      </rPr>
      <t xml:space="preserve">日上午</t>
    </r>
    <r>
      <rPr>
        <sz val="10"/>
        <rFont val="Arial"/>
        <family val="2"/>
      </rPr>
      <t xml:space="preserve">8</t>
    </r>
    <r>
      <rPr>
        <sz val="10"/>
        <rFont val="宋体"/>
        <family val="0"/>
        <charset val="134"/>
      </rPr>
      <t xml:space="preserve">：</t>
    </r>
    <r>
      <rPr>
        <sz val="10"/>
        <rFont val="Arial"/>
        <family val="2"/>
      </rPr>
      <t xml:space="preserve">52</t>
    </r>
    <r>
      <rPr>
        <sz val="10"/>
        <rFont val="宋体"/>
        <family val="0"/>
        <charset val="134"/>
      </rPr>
      <t xml:space="preserve">分、同日下午</t>
    </r>
    <r>
      <rPr>
        <sz val="10"/>
        <rFont val="Arial"/>
        <family val="2"/>
      </rPr>
      <t xml:space="preserve">13</t>
    </r>
    <r>
      <rPr>
        <sz val="10"/>
        <rFont val="宋体"/>
        <family val="0"/>
        <charset val="134"/>
      </rPr>
      <t xml:space="preserve">：</t>
    </r>
    <r>
      <rPr>
        <sz val="10"/>
        <rFont val="Arial"/>
        <family val="2"/>
      </rPr>
      <t xml:space="preserve">34</t>
    </r>
    <r>
      <rPr>
        <sz val="10"/>
        <rFont val="宋体"/>
        <family val="0"/>
        <charset val="134"/>
      </rPr>
      <t xml:space="preserve">分、</t>
    </r>
    <r>
      <rPr>
        <sz val="10"/>
        <rFont val="Arial"/>
        <family val="2"/>
      </rPr>
      <t xml:space="preserve">18</t>
    </r>
    <r>
      <rPr>
        <sz val="10"/>
        <rFont val="宋体"/>
        <family val="0"/>
        <charset val="134"/>
      </rPr>
      <t xml:space="preserve">日中午</t>
    </r>
    <r>
      <rPr>
        <sz val="10"/>
        <rFont val="Arial"/>
        <family val="2"/>
      </rPr>
      <t xml:space="preserve">12</t>
    </r>
    <r>
      <rPr>
        <sz val="10"/>
        <rFont val="宋体"/>
        <family val="0"/>
        <charset val="134"/>
      </rPr>
      <t xml:space="preserve">：</t>
    </r>
    <r>
      <rPr>
        <sz val="10"/>
        <rFont val="Arial"/>
        <family val="2"/>
      </rPr>
      <t xml:space="preserve">23</t>
    </r>
    <r>
      <rPr>
        <sz val="10"/>
        <rFont val="宋体"/>
        <family val="0"/>
        <charset val="134"/>
      </rPr>
      <t xml:space="preserve">分两天三时段与市民进行电话联系，告知来电人诉求已经由北京市西城区劳动人事争议仲裁委员会（京西劳人仲字【</t>
    </r>
    <r>
      <rPr>
        <sz val="10"/>
        <rFont val="Arial"/>
        <family val="2"/>
      </rPr>
      <t xml:space="preserve">2026</t>
    </r>
    <r>
      <rPr>
        <sz val="10"/>
        <rFont val="宋体"/>
        <family val="0"/>
        <charset val="134"/>
      </rPr>
      <t xml:space="preserve">】第</t>
    </r>
    <r>
      <rPr>
        <sz val="10"/>
        <rFont val="Arial"/>
        <family val="2"/>
      </rPr>
      <t xml:space="preserve">516</t>
    </r>
    <r>
      <rPr>
        <sz val="10"/>
        <rFont val="宋体"/>
        <family val="0"/>
        <charset val="134"/>
      </rPr>
      <t xml:space="preserve">号），于</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12</t>
    </r>
    <r>
      <rPr>
        <sz val="10"/>
        <rFont val="宋体"/>
        <family val="0"/>
        <charset val="134"/>
      </rPr>
      <t xml:space="preserve">日开庭受理，因涉及案件审理，故无法向诉求人提供，具体结果以审理为准。市民没有接通电话，随后我们以短信形式告知市民相关回复内容。</t>
    </r>
    <r>
      <rPr>
        <sz val="10"/>
        <rFont val="Arial"/>
        <family val="2"/>
      </rPr>
      <t xml:space="preserve">
</t>
    </r>
    <r>
      <rPr>
        <sz val="10"/>
        <rFont val="宋体"/>
        <family val="0"/>
        <charset val="134"/>
      </rPr>
      <t xml:space="preserve">办理人：高伟；部门：鸿运承物业管理中心党委工作部；职务：党委工作部副部长。审核人：吕东霞；职务：党委工作部部长。</t>
    </r>
  </si>
  <si>
    <r>
      <rPr>
        <sz val="10"/>
        <rFont val="宋体"/>
        <family val="0"/>
        <charset val="134"/>
      </rPr>
      <t xml:space="preserve">经核实，市民杨利先生反映诉求与实际情况有所出入。经核实杨利先生，原系北京公共交通鸿运承物业管理中心职工，工人管理岗位。因其违反相关规定，依据《北京市监委驻北京市公交集团监察专员办公室</t>
    </r>
    <r>
      <rPr>
        <sz val="10"/>
        <rFont val="Arial"/>
        <family val="2"/>
      </rPr>
      <t xml:space="preserve">&lt;</t>
    </r>
    <r>
      <rPr>
        <sz val="10"/>
        <rFont val="宋体"/>
        <family val="0"/>
        <charset val="134"/>
      </rPr>
      <t xml:space="preserve">关于给予杨利开除处分的决定</t>
    </r>
    <r>
      <rPr>
        <sz val="10"/>
        <rFont val="Arial"/>
        <family val="2"/>
      </rPr>
      <t xml:space="preserve">&gt;</t>
    </r>
    <r>
      <rPr>
        <sz val="10"/>
        <rFont val="宋体"/>
        <family val="0"/>
        <charset val="134"/>
      </rPr>
      <t xml:space="preserve">》（驻公交监</t>
    </r>
    <r>
      <rPr>
        <sz val="10"/>
        <rFont val="Arial"/>
        <family val="2"/>
      </rPr>
      <t xml:space="preserve">&lt;2025&gt;17</t>
    </r>
    <r>
      <rPr>
        <sz val="10"/>
        <rFont val="宋体"/>
        <family val="0"/>
        <charset val="134"/>
      </rPr>
      <t xml:space="preserve">号）</t>
    </r>
    <r>
      <rPr>
        <sz val="10"/>
        <rFont val="Arial"/>
        <family val="2"/>
      </rPr>
      <t xml:space="preserve">,</t>
    </r>
    <r>
      <rPr>
        <sz val="10"/>
        <rFont val="宋体"/>
        <family val="0"/>
        <charset val="134"/>
      </rPr>
      <t xml:space="preserve">并于</t>
    </r>
    <r>
      <rPr>
        <sz val="10"/>
        <rFont val="Arial"/>
        <family val="2"/>
      </rPr>
      <t xml:space="preserve">2025</t>
    </r>
    <r>
      <rPr>
        <sz val="10"/>
        <rFont val="宋体"/>
        <family val="0"/>
        <charset val="134"/>
      </rPr>
      <t xml:space="preserve">年</t>
    </r>
    <r>
      <rPr>
        <sz val="10"/>
        <rFont val="Arial"/>
        <family val="2"/>
      </rPr>
      <t xml:space="preserve">10</t>
    </r>
    <r>
      <rPr>
        <sz val="10"/>
        <rFont val="宋体"/>
        <family val="0"/>
        <charset val="134"/>
      </rPr>
      <t xml:space="preserve">月</t>
    </r>
    <r>
      <rPr>
        <sz val="10"/>
        <rFont val="Arial"/>
        <family val="2"/>
      </rPr>
      <t xml:space="preserve">22</t>
    </r>
    <r>
      <rPr>
        <sz val="10"/>
        <rFont val="宋体"/>
        <family val="0"/>
        <charset val="134"/>
      </rPr>
      <t xml:space="preserve">日与其进行劳动合同关系解除</t>
    </r>
    <r>
      <rPr>
        <sz val="10"/>
        <rFont val="Arial"/>
        <family val="2"/>
      </rPr>
      <t xml:space="preserve">,</t>
    </r>
    <r>
      <rPr>
        <sz val="10"/>
        <rFont val="宋体"/>
        <family val="0"/>
        <charset val="134"/>
      </rPr>
      <t xml:space="preserve">未发现与其解除劳动合同存在违规违法行为。</t>
    </r>
    <r>
      <rPr>
        <sz val="10"/>
        <rFont val="Arial"/>
        <family val="2"/>
      </rPr>
      <t xml:space="preserve">
</t>
    </r>
    <r>
      <rPr>
        <sz val="10"/>
        <rFont val="宋体"/>
        <family val="0"/>
        <charset val="134"/>
      </rPr>
      <t xml:space="preserve">此次“对于诉求只字不提，给予的回复可以看下截图！推诿不作为！这就是一个我工作了</t>
    </r>
    <r>
      <rPr>
        <sz val="10"/>
        <rFont val="Arial"/>
        <family val="2"/>
      </rPr>
      <t xml:space="preserve">24</t>
    </r>
    <r>
      <rPr>
        <sz val="10"/>
        <rFont val="宋体"/>
        <family val="0"/>
        <charset val="134"/>
      </rPr>
      <t xml:space="preserve">年的单位！”及诉求附件图片所示内容“现就本人相关事项，正式函告如下</t>
    </r>
    <r>
      <rPr>
        <sz val="10"/>
        <rFont val="Arial"/>
        <family val="2"/>
      </rPr>
      <t xml:space="preserve">:</t>
    </r>
    <r>
      <rPr>
        <sz val="10"/>
        <rFont val="宋体"/>
        <family val="0"/>
        <charset val="134"/>
      </rPr>
      <t xml:space="preserve">本人工种经贵单位工作人员多次告知并确认，不属于管理人员。依据《中华人民共和国监察法》第十五条之规定，请贵单位书面明确告知</t>
    </r>
    <r>
      <rPr>
        <sz val="10"/>
        <rFont val="Arial"/>
        <family val="2"/>
      </rPr>
      <t xml:space="preserve">:</t>
    </r>
    <r>
      <rPr>
        <sz val="10"/>
        <rFont val="宋体"/>
        <family val="0"/>
        <charset val="134"/>
      </rPr>
      <t xml:space="preserve">何时、以何种程序、依据何规范性文件将本人作为工人纳入监察对象范围，并提供相应正式文件。本人在向北京市纪检监察机关申请复核期间，复核程序尚未终结，贵单位即对本人作出公开反面通报，该行为违反《公职人员政务处分法》第五十六条及程序正当原则，属于程序违法。请贵单位就此依法出具正式书面反馈。依法依规恳请贵单位本着实事求是、原则，按期予以正式答复。”的诉求问题已提交劳动争议仲裁，根据《北京市接诉即办条例》第十一条第二款，工作人员已向市民告知依法通过仲裁办理的相应法定渠道。</t>
    </r>
    <r>
      <rPr>
        <sz val="10"/>
        <rFont val="Arial"/>
        <family val="2"/>
      </rPr>
      <t xml:space="preserve">
  </t>
    </r>
    <r>
      <rPr>
        <sz val="10"/>
        <rFont val="宋体"/>
        <family val="0"/>
        <charset val="134"/>
      </rPr>
      <t xml:space="preserve">我单位</t>
    </r>
    <r>
      <rPr>
        <sz val="10"/>
        <rFont val="Arial"/>
        <family val="2"/>
      </rPr>
      <t xml:space="preserve">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17</t>
    </r>
    <r>
      <rPr>
        <sz val="10"/>
        <rFont val="宋体"/>
        <family val="0"/>
        <charset val="134"/>
      </rPr>
      <t xml:space="preserve">日上午</t>
    </r>
    <r>
      <rPr>
        <sz val="10"/>
        <rFont val="Arial"/>
        <family val="2"/>
      </rPr>
      <t xml:space="preserve">8</t>
    </r>
    <r>
      <rPr>
        <sz val="10"/>
        <rFont val="宋体"/>
        <family val="0"/>
        <charset val="134"/>
      </rPr>
      <t xml:space="preserve">：</t>
    </r>
    <r>
      <rPr>
        <sz val="10"/>
        <rFont val="Arial"/>
        <family val="2"/>
      </rPr>
      <t xml:space="preserve">52</t>
    </r>
    <r>
      <rPr>
        <sz val="10"/>
        <rFont val="宋体"/>
        <family val="0"/>
        <charset val="134"/>
      </rPr>
      <t xml:space="preserve">分、同日下午</t>
    </r>
    <r>
      <rPr>
        <sz val="10"/>
        <rFont val="Arial"/>
        <family val="2"/>
      </rPr>
      <t xml:space="preserve">13</t>
    </r>
    <r>
      <rPr>
        <sz val="10"/>
        <rFont val="宋体"/>
        <family val="0"/>
        <charset val="134"/>
      </rPr>
      <t xml:space="preserve">：</t>
    </r>
    <r>
      <rPr>
        <sz val="10"/>
        <rFont val="Arial"/>
        <family val="2"/>
      </rPr>
      <t xml:space="preserve">34</t>
    </r>
    <r>
      <rPr>
        <sz val="10"/>
        <rFont val="宋体"/>
        <family val="0"/>
        <charset val="134"/>
      </rPr>
      <t xml:space="preserve">分、</t>
    </r>
    <r>
      <rPr>
        <sz val="10"/>
        <rFont val="Arial"/>
        <family val="2"/>
      </rPr>
      <t xml:space="preserve">18</t>
    </r>
    <r>
      <rPr>
        <sz val="10"/>
        <rFont val="宋体"/>
        <family val="0"/>
        <charset val="134"/>
      </rPr>
      <t xml:space="preserve">日中午</t>
    </r>
    <r>
      <rPr>
        <sz val="10"/>
        <rFont val="Arial"/>
        <family val="2"/>
      </rPr>
      <t xml:space="preserve">12</t>
    </r>
    <r>
      <rPr>
        <sz val="10"/>
        <rFont val="宋体"/>
        <family val="0"/>
        <charset val="134"/>
      </rPr>
      <t xml:space="preserve">：</t>
    </r>
    <r>
      <rPr>
        <sz val="10"/>
        <rFont val="Arial"/>
        <family val="2"/>
      </rPr>
      <t xml:space="preserve">23</t>
    </r>
    <r>
      <rPr>
        <sz val="10"/>
        <rFont val="宋体"/>
        <family val="0"/>
        <charset val="134"/>
      </rPr>
      <t xml:space="preserve">分两天三时段与市民进行电话联系，告知来电人诉求已经由北京市西城区劳动人事争议仲裁委员会（京西劳人仲字【</t>
    </r>
    <r>
      <rPr>
        <sz val="10"/>
        <rFont val="Arial"/>
        <family val="2"/>
      </rPr>
      <t xml:space="preserve">2026</t>
    </r>
    <r>
      <rPr>
        <sz val="10"/>
        <rFont val="宋体"/>
        <family val="0"/>
        <charset val="134"/>
      </rPr>
      <t xml:space="preserve">】第</t>
    </r>
    <r>
      <rPr>
        <sz val="10"/>
        <rFont val="Arial"/>
        <family val="2"/>
      </rPr>
      <t xml:space="preserve">516</t>
    </r>
    <r>
      <rPr>
        <sz val="10"/>
        <rFont val="宋体"/>
        <family val="0"/>
        <charset val="134"/>
      </rPr>
      <t xml:space="preserve">号），于</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12</t>
    </r>
    <r>
      <rPr>
        <sz val="10"/>
        <rFont val="宋体"/>
        <family val="0"/>
        <charset val="134"/>
      </rPr>
      <t xml:space="preserve">日开庭受理，因涉及案件审理，故无法向诉求人提供，具体结果以审理为准。市民没有接通电话，随后我们以短信形式告知市民相关回复内容。</t>
    </r>
  </si>
  <si>
    <r>
      <rPr>
        <sz val="10"/>
        <rFont val="宋体"/>
        <family val="0"/>
        <charset val="134"/>
      </rPr>
      <t xml:space="preserve">网络</t>
    </r>
    <r>
      <rPr>
        <sz val="10"/>
        <rFont val="Arial"/>
        <family val="2"/>
      </rPr>
      <t xml:space="preserve">-260315-052545-1</t>
    </r>
    <r>
      <rPr>
        <sz val="10"/>
        <rFont val="宋体"/>
        <family val="0"/>
        <charset val="134"/>
      </rPr>
      <t xml:space="preserve">（</t>
    </r>
    <r>
      <rPr>
        <sz val="10"/>
        <rFont val="Arial"/>
        <family val="2"/>
      </rPr>
      <t xml:space="preserve">6</t>
    </r>
    <r>
      <rPr>
        <sz val="10"/>
        <rFont val="宋体"/>
        <family val="0"/>
        <charset val="134"/>
      </rPr>
      <t xml:space="preserve">个附件）</t>
    </r>
  </si>
  <si>
    <r>
      <rPr>
        <sz val="10"/>
        <rFont val="宋体"/>
        <family val="0"/>
        <charset val="134"/>
      </rPr>
      <t xml:space="preserve">经核实，市民杨利先生反映诉求与实际情况有所出入。经核实杨利先生，原系北京公共交通鸿运承物业管理中心职工，工人管理岗位。因其违反相关规定，依据《北京市监委驻北京市公交集团监察专员办公室</t>
    </r>
    <r>
      <rPr>
        <sz val="10"/>
        <rFont val="Arial"/>
        <family val="2"/>
      </rPr>
      <t xml:space="preserve">&lt;</t>
    </r>
    <r>
      <rPr>
        <sz val="10"/>
        <rFont val="宋体"/>
        <family val="0"/>
        <charset val="134"/>
      </rPr>
      <t xml:space="preserve">关于给予杨利开除处分的决定</t>
    </r>
    <r>
      <rPr>
        <sz val="10"/>
        <rFont val="Arial"/>
        <family val="2"/>
      </rPr>
      <t xml:space="preserve">&gt;</t>
    </r>
    <r>
      <rPr>
        <sz val="10"/>
        <rFont val="宋体"/>
        <family val="0"/>
        <charset val="134"/>
      </rPr>
      <t xml:space="preserve">》（驻公交监</t>
    </r>
    <r>
      <rPr>
        <sz val="10"/>
        <rFont val="Arial"/>
        <family val="2"/>
      </rPr>
      <t xml:space="preserve">&lt;2025&gt;17</t>
    </r>
    <r>
      <rPr>
        <sz val="10"/>
        <rFont val="宋体"/>
        <family val="0"/>
        <charset val="134"/>
      </rPr>
      <t xml:space="preserve">号）</t>
    </r>
    <r>
      <rPr>
        <sz val="10"/>
        <rFont val="Arial"/>
        <family val="2"/>
      </rPr>
      <t xml:space="preserve">,</t>
    </r>
    <r>
      <rPr>
        <sz val="10"/>
        <rFont val="宋体"/>
        <family val="0"/>
        <charset val="134"/>
      </rPr>
      <t xml:space="preserve">并于</t>
    </r>
    <r>
      <rPr>
        <sz val="10"/>
        <rFont val="Arial"/>
        <family val="2"/>
      </rPr>
      <t xml:space="preserve">2025</t>
    </r>
    <r>
      <rPr>
        <sz val="10"/>
        <rFont val="宋体"/>
        <family val="0"/>
        <charset val="134"/>
      </rPr>
      <t xml:space="preserve">年</t>
    </r>
    <r>
      <rPr>
        <sz val="10"/>
        <rFont val="Arial"/>
        <family val="2"/>
      </rPr>
      <t xml:space="preserve">10</t>
    </r>
    <r>
      <rPr>
        <sz val="10"/>
        <rFont val="宋体"/>
        <family val="0"/>
        <charset val="134"/>
      </rPr>
      <t xml:space="preserve">月</t>
    </r>
    <r>
      <rPr>
        <sz val="10"/>
        <rFont val="Arial"/>
        <family val="2"/>
      </rPr>
      <t xml:space="preserve">22</t>
    </r>
    <r>
      <rPr>
        <sz val="10"/>
        <rFont val="宋体"/>
        <family val="0"/>
        <charset val="134"/>
      </rPr>
      <t xml:space="preserve">日与其进行劳动合同关系解除</t>
    </r>
    <r>
      <rPr>
        <sz val="10"/>
        <rFont val="Arial"/>
        <family val="2"/>
      </rPr>
      <t xml:space="preserve">,</t>
    </r>
    <r>
      <rPr>
        <sz val="10"/>
        <rFont val="宋体"/>
        <family val="0"/>
        <charset val="134"/>
      </rPr>
      <t xml:space="preserve">未发现与其解除劳动合同存在违规违法行为。</t>
    </r>
    <r>
      <rPr>
        <sz val="10"/>
        <rFont val="Arial"/>
        <family val="2"/>
      </rPr>
      <t xml:space="preserve">
</t>
    </r>
    <r>
      <rPr>
        <sz val="10"/>
        <rFont val="宋体"/>
        <family val="0"/>
        <charset val="134"/>
      </rPr>
      <t xml:space="preserve">此次“对于诉求只字不提，给予的回复可以看下截图！推诿不作为！这就是一个我工作了</t>
    </r>
    <r>
      <rPr>
        <sz val="10"/>
        <rFont val="Arial"/>
        <family val="2"/>
      </rPr>
      <t xml:space="preserve">24</t>
    </r>
    <r>
      <rPr>
        <sz val="10"/>
        <rFont val="宋体"/>
        <family val="0"/>
        <charset val="134"/>
      </rPr>
      <t xml:space="preserve">年的单位！”及诉求附件图片所示内容“现就本人相关事项，正式函告如下</t>
    </r>
    <r>
      <rPr>
        <sz val="10"/>
        <rFont val="Arial"/>
        <family val="2"/>
      </rPr>
      <t xml:space="preserve">:</t>
    </r>
    <r>
      <rPr>
        <sz val="10"/>
        <rFont val="宋体"/>
        <family val="0"/>
        <charset val="134"/>
      </rPr>
      <t xml:space="preserve">本人工种经贵单位工作人员多次告知并确认，不属于管理人员。依据《中华人民共和国监察法》第十五条之规定，请贵单位书面明确告知</t>
    </r>
    <r>
      <rPr>
        <sz val="10"/>
        <rFont val="Arial"/>
        <family val="2"/>
      </rPr>
      <t xml:space="preserve">:</t>
    </r>
    <r>
      <rPr>
        <sz val="10"/>
        <rFont val="宋体"/>
        <family val="0"/>
        <charset val="134"/>
      </rPr>
      <t xml:space="preserve">何时、以何种程序、依据何规范性文件将本人作为工人纳入监察对象范围，并提供相应正式文件。本人在向北京市纪检监察机关申请复核期间，复核程序尚未终结，贵单位即对本人作出公开反面通报，该行为违反《公职人员政务处分法》第五十六条及程序正当原则，属于程序违法。请贵单位就此依法出具正式书面反馈。依法依规恳请贵单位本着实事求是、原则，按期予以正式答复。”的诉求问题已提交劳动争议仲裁，根据《北京市接诉即办条例》第十一条第二款，工作人员已向市民告知依法通过仲裁办理的相应法定渠道。</t>
    </r>
  </si>
  <si>
    <r>
      <rPr>
        <sz val="10"/>
        <rFont val="宋体"/>
        <family val="0"/>
        <charset val="134"/>
      </rPr>
      <t xml:space="preserve">经核实，市民杨利先生反映诉求与实际情况有所出入。经核实杨利先生，原系北京公共交通鸿运承物业管理中心职工，工人管理岗位。因其违反相关规定，依据《北京市监委驻北京市公交集团监察专员办公室</t>
    </r>
    <r>
      <rPr>
        <sz val="10"/>
        <rFont val="Arial"/>
        <family val="2"/>
      </rPr>
      <t xml:space="preserve">&lt;</t>
    </r>
    <r>
      <rPr>
        <sz val="10"/>
        <rFont val="宋体"/>
        <family val="0"/>
        <charset val="134"/>
      </rPr>
      <t xml:space="preserve">关于给予杨利开除处分的决定</t>
    </r>
    <r>
      <rPr>
        <sz val="10"/>
        <rFont val="Arial"/>
        <family val="2"/>
      </rPr>
      <t xml:space="preserve">&gt;</t>
    </r>
    <r>
      <rPr>
        <sz val="10"/>
        <rFont val="宋体"/>
        <family val="0"/>
        <charset val="134"/>
      </rPr>
      <t xml:space="preserve">》（驻公交监</t>
    </r>
    <r>
      <rPr>
        <sz val="10"/>
        <rFont val="Arial"/>
        <family val="2"/>
      </rPr>
      <t xml:space="preserve">&lt;2025&gt;17</t>
    </r>
    <r>
      <rPr>
        <sz val="10"/>
        <rFont val="宋体"/>
        <family val="0"/>
        <charset val="134"/>
      </rPr>
      <t xml:space="preserve">号）</t>
    </r>
    <r>
      <rPr>
        <sz val="10"/>
        <rFont val="Arial"/>
        <family val="2"/>
      </rPr>
      <t xml:space="preserve">,</t>
    </r>
    <r>
      <rPr>
        <sz val="10"/>
        <rFont val="宋体"/>
        <family val="0"/>
        <charset val="134"/>
      </rPr>
      <t xml:space="preserve">并于</t>
    </r>
    <r>
      <rPr>
        <sz val="10"/>
        <rFont val="Arial"/>
        <family val="2"/>
      </rPr>
      <t xml:space="preserve">2025</t>
    </r>
    <r>
      <rPr>
        <sz val="10"/>
        <rFont val="宋体"/>
        <family val="0"/>
        <charset val="134"/>
      </rPr>
      <t xml:space="preserve">年</t>
    </r>
    <r>
      <rPr>
        <sz val="10"/>
        <rFont val="Arial"/>
        <family val="2"/>
      </rPr>
      <t xml:space="preserve">10</t>
    </r>
    <r>
      <rPr>
        <sz val="10"/>
        <rFont val="宋体"/>
        <family val="0"/>
        <charset val="134"/>
      </rPr>
      <t xml:space="preserve">月</t>
    </r>
    <r>
      <rPr>
        <sz val="10"/>
        <rFont val="Arial"/>
        <family val="2"/>
      </rPr>
      <t xml:space="preserve">22</t>
    </r>
    <r>
      <rPr>
        <sz val="10"/>
        <rFont val="宋体"/>
        <family val="0"/>
        <charset val="134"/>
      </rPr>
      <t xml:space="preserve">日与其进行劳动合同关系解除</t>
    </r>
    <r>
      <rPr>
        <sz val="10"/>
        <rFont val="Arial"/>
        <family val="2"/>
      </rPr>
      <t xml:space="preserve">,</t>
    </r>
    <r>
      <rPr>
        <sz val="10"/>
        <rFont val="宋体"/>
        <family val="0"/>
        <charset val="134"/>
      </rPr>
      <t xml:space="preserve">未发现与其解除劳动合同存在违规违法行为。</t>
    </r>
    <r>
      <rPr>
        <sz val="10"/>
        <rFont val="Arial"/>
        <family val="2"/>
      </rPr>
      <t xml:space="preserve">
</t>
    </r>
    <r>
      <rPr>
        <sz val="10"/>
        <rFont val="宋体"/>
        <family val="0"/>
        <charset val="134"/>
      </rPr>
      <t xml:space="preserve">此次“对于诉求只字不提，给予的回复可以看下截图！推诿不作为！这就是一个我工作了</t>
    </r>
    <r>
      <rPr>
        <sz val="10"/>
        <rFont val="Arial"/>
        <family val="2"/>
      </rPr>
      <t xml:space="preserve">24</t>
    </r>
    <r>
      <rPr>
        <sz val="10"/>
        <rFont val="宋体"/>
        <family val="0"/>
        <charset val="134"/>
      </rPr>
      <t xml:space="preserve">年的单位！”及诉求附件图片所示内容“现就本人相关事项，正式函告如下</t>
    </r>
    <r>
      <rPr>
        <sz val="10"/>
        <rFont val="Arial"/>
        <family val="2"/>
      </rPr>
      <t xml:space="preserve">:</t>
    </r>
    <r>
      <rPr>
        <sz val="10"/>
        <rFont val="宋体"/>
        <family val="0"/>
        <charset val="134"/>
      </rPr>
      <t xml:space="preserve">本人工种经贵单位工作人员多次告知并确认，不属于管理人员。依据《中华人民共和国监察法》第十五条之规定，请贵单位书面明确告知</t>
    </r>
    <r>
      <rPr>
        <sz val="10"/>
        <rFont val="Arial"/>
        <family val="2"/>
      </rPr>
      <t xml:space="preserve">:</t>
    </r>
    <r>
      <rPr>
        <sz val="10"/>
        <rFont val="宋体"/>
        <family val="0"/>
        <charset val="134"/>
      </rPr>
      <t xml:space="preserve">何时、以何种程序、依据何规范性文件将本人作为工人纳入监察对象范围，并提供相应正式文件。本人在向北京市纪检监察机关申请复核期间，复核程序尚未终结，贵单位即对本人作出公开反面通报，该行为违反《公职人员政务处分法》第五十六条及程序正当原则，属于程序违法。请贵单位就此依法出具正式书面反馈。依法依规恳请贵单位本着实事求是、原则，按期予以正式答复。”的诉求问题已提交劳动争议仲裁，根据《北京市接诉即办条例》第十一条第二款，工作人员已向市民告知依法通过仲裁办理的相应法定渠道。我单位</t>
    </r>
    <r>
      <rPr>
        <sz val="10"/>
        <rFont val="Arial"/>
        <family val="2"/>
      </rPr>
      <t xml:space="preserve">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17</t>
    </r>
    <r>
      <rPr>
        <sz val="10"/>
        <rFont val="宋体"/>
        <family val="0"/>
        <charset val="134"/>
      </rPr>
      <t xml:space="preserve">日上午</t>
    </r>
    <r>
      <rPr>
        <sz val="10"/>
        <rFont val="Arial"/>
        <family val="2"/>
      </rPr>
      <t xml:space="preserve">8</t>
    </r>
    <r>
      <rPr>
        <sz val="10"/>
        <rFont val="宋体"/>
        <family val="0"/>
        <charset val="134"/>
      </rPr>
      <t xml:space="preserve">：</t>
    </r>
    <r>
      <rPr>
        <sz val="10"/>
        <rFont val="Arial"/>
        <family val="2"/>
      </rPr>
      <t xml:space="preserve">52</t>
    </r>
    <r>
      <rPr>
        <sz val="10"/>
        <rFont val="宋体"/>
        <family val="0"/>
        <charset val="134"/>
      </rPr>
      <t xml:space="preserve">分、同日下午</t>
    </r>
    <r>
      <rPr>
        <sz val="10"/>
        <rFont val="Arial"/>
        <family val="2"/>
      </rPr>
      <t xml:space="preserve">13</t>
    </r>
    <r>
      <rPr>
        <sz val="10"/>
        <rFont val="宋体"/>
        <family val="0"/>
        <charset val="134"/>
      </rPr>
      <t xml:space="preserve">：</t>
    </r>
    <r>
      <rPr>
        <sz val="10"/>
        <rFont val="Arial"/>
        <family val="2"/>
      </rPr>
      <t xml:space="preserve">34</t>
    </r>
    <r>
      <rPr>
        <sz val="10"/>
        <rFont val="宋体"/>
        <family val="0"/>
        <charset val="134"/>
      </rPr>
      <t xml:space="preserve">分、</t>
    </r>
    <r>
      <rPr>
        <sz val="10"/>
        <rFont val="Arial"/>
        <family val="2"/>
      </rPr>
      <t xml:space="preserve">18</t>
    </r>
    <r>
      <rPr>
        <sz val="10"/>
        <rFont val="宋体"/>
        <family val="0"/>
        <charset val="134"/>
      </rPr>
      <t xml:space="preserve">日中午</t>
    </r>
    <r>
      <rPr>
        <sz val="10"/>
        <rFont val="Arial"/>
        <family val="2"/>
      </rPr>
      <t xml:space="preserve">12</t>
    </r>
    <r>
      <rPr>
        <sz val="10"/>
        <rFont val="宋体"/>
        <family val="0"/>
        <charset val="134"/>
      </rPr>
      <t xml:space="preserve">：</t>
    </r>
    <r>
      <rPr>
        <sz val="10"/>
        <rFont val="Arial"/>
        <family val="2"/>
      </rPr>
      <t xml:space="preserve">23</t>
    </r>
    <r>
      <rPr>
        <sz val="10"/>
        <rFont val="宋体"/>
        <family val="0"/>
        <charset val="134"/>
      </rPr>
      <t xml:space="preserve">分两天三时段与市民进行电话联系，告知来电人诉求已经由北京市西城区劳动人事争议仲裁委员会（京西劳人仲字【</t>
    </r>
    <r>
      <rPr>
        <sz val="10"/>
        <rFont val="Arial"/>
        <family val="2"/>
      </rPr>
      <t xml:space="preserve">2026</t>
    </r>
    <r>
      <rPr>
        <sz val="10"/>
        <rFont val="宋体"/>
        <family val="0"/>
        <charset val="134"/>
      </rPr>
      <t xml:space="preserve">】第</t>
    </r>
    <r>
      <rPr>
        <sz val="10"/>
        <rFont val="Arial"/>
        <family val="2"/>
      </rPr>
      <t xml:space="preserve">516</t>
    </r>
    <r>
      <rPr>
        <sz val="10"/>
        <rFont val="宋体"/>
        <family val="0"/>
        <charset val="134"/>
      </rPr>
      <t xml:space="preserve">号），于</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12</t>
    </r>
    <r>
      <rPr>
        <sz val="10"/>
        <rFont val="宋体"/>
        <family val="0"/>
        <charset val="134"/>
      </rPr>
      <t xml:space="preserve">日开庭受理，因涉及案件审理，故无法向诉求人提供，具体结果以审理为准。市民没有接通电话，随后我们以短信形式告知市民相关回复内容。</t>
    </r>
    <r>
      <rPr>
        <sz val="10"/>
        <rFont val="Arial"/>
        <family val="2"/>
      </rPr>
      <t xml:space="preserve">
</t>
    </r>
    <r>
      <rPr>
        <sz val="10"/>
        <rFont val="宋体"/>
        <family val="0"/>
        <charset val="134"/>
      </rPr>
      <t xml:space="preserve">办理人：张浩宇；部门：鸿运承物业管理中心人力资源部；职务：一般管理</t>
    </r>
    <r>
      <rPr>
        <sz val="10"/>
        <rFont val="Arial"/>
        <family val="2"/>
      </rPr>
      <t xml:space="preserve">
</t>
    </r>
    <r>
      <rPr>
        <sz val="10"/>
        <rFont val="宋体"/>
        <family val="0"/>
        <charset val="134"/>
      </rPr>
      <t xml:space="preserve">审核人：高强；部门：鸿运承物业管理中心人力资源部；职务：中级管理</t>
    </r>
  </si>
  <si>
    <r>
      <rPr>
        <sz val="10"/>
        <rFont val="宋体"/>
        <family val="0"/>
        <charset val="134"/>
      </rPr>
      <t xml:space="preserve">我单位</t>
    </r>
    <r>
      <rPr>
        <sz val="10"/>
        <rFont val="Arial"/>
        <family val="2"/>
      </rPr>
      <t xml:space="preserve">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17</t>
    </r>
    <r>
      <rPr>
        <sz val="10"/>
        <rFont val="宋体"/>
        <family val="0"/>
        <charset val="134"/>
      </rPr>
      <t xml:space="preserve">日上午</t>
    </r>
    <r>
      <rPr>
        <sz val="10"/>
        <rFont val="Arial"/>
        <family val="2"/>
      </rPr>
      <t xml:space="preserve">8</t>
    </r>
    <r>
      <rPr>
        <sz val="10"/>
        <rFont val="宋体"/>
        <family val="0"/>
        <charset val="134"/>
      </rPr>
      <t xml:space="preserve">：</t>
    </r>
    <r>
      <rPr>
        <sz val="10"/>
        <rFont val="Arial"/>
        <family val="2"/>
      </rPr>
      <t xml:space="preserve">52</t>
    </r>
    <r>
      <rPr>
        <sz val="10"/>
        <rFont val="宋体"/>
        <family val="0"/>
        <charset val="134"/>
      </rPr>
      <t xml:space="preserve">分、同日下午</t>
    </r>
    <r>
      <rPr>
        <sz val="10"/>
        <rFont val="Arial"/>
        <family val="2"/>
      </rPr>
      <t xml:space="preserve">13</t>
    </r>
    <r>
      <rPr>
        <sz val="10"/>
        <rFont val="宋体"/>
        <family val="0"/>
        <charset val="134"/>
      </rPr>
      <t xml:space="preserve">：</t>
    </r>
    <r>
      <rPr>
        <sz val="10"/>
        <rFont val="Arial"/>
        <family val="2"/>
      </rPr>
      <t xml:space="preserve">34</t>
    </r>
    <r>
      <rPr>
        <sz val="10"/>
        <rFont val="宋体"/>
        <family val="0"/>
        <charset val="134"/>
      </rPr>
      <t xml:space="preserve">分、</t>
    </r>
    <r>
      <rPr>
        <sz val="10"/>
        <rFont val="Arial"/>
        <family val="2"/>
      </rPr>
      <t xml:space="preserve">18</t>
    </r>
    <r>
      <rPr>
        <sz val="10"/>
        <rFont val="宋体"/>
        <family val="0"/>
        <charset val="134"/>
      </rPr>
      <t xml:space="preserve">日中午</t>
    </r>
    <r>
      <rPr>
        <sz val="10"/>
        <rFont val="Arial"/>
        <family val="2"/>
      </rPr>
      <t xml:space="preserve">12</t>
    </r>
    <r>
      <rPr>
        <sz val="10"/>
        <rFont val="宋体"/>
        <family val="0"/>
        <charset val="134"/>
      </rPr>
      <t xml:space="preserve">：</t>
    </r>
    <r>
      <rPr>
        <sz val="10"/>
        <rFont val="Arial"/>
        <family val="2"/>
      </rPr>
      <t xml:space="preserve">23</t>
    </r>
    <r>
      <rPr>
        <sz val="10"/>
        <rFont val="宋体"/>
        <family val="0"/>
        <charset val="134"/>
      </rPr>
      <t xml:space="preserve">分两天三时段与市民进行电话联系，告知来电人诉求已经由北京市西城区劳动人事争议仲裁委员会（京西劳人仲字【</t>
    </r>
    <r>
      <rPr>
        <sz val="10"/>
        <rFont val="Arial"/>
        <family val="2"/>
      </rPr>
      <t xml:space="preserve">2026</t>
    </r>
    <r>
      <rPr>
        <sz val="10"/>
        <rFont val="宋体"/>
        <family val="0"/>
        <charset val="134"/>
      </rPr>
      <t xml:space="preserve">】第</t>
    </r>
    <r>
      <rPr>
        <sz val="10"/>
        <rFont val="Arial"/>
        <family val="2"/>
      </rPr>
      <t xml:space="preserve">516</t>
    </r>
    <r>
      <rPr>
        <sz val="10"/>
        <rFont val="宋体"/>
        <family val="0"/>
        <charset val="134"/>
      </rPr>
      <t xml:space="preserve">号），于</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12</t>
    </r>
    <r>
      <rPr>
        <sz val="10"/>
        <rFont val="宋体"/>
        <family val="0"/>
        <charset val="134"/>
      </rPr>
      <t xml:space="preserve">日开庭受理，因涉及案件审理，故无法向诉求人提供，具体结果以审理为准。市民没有接通电话，随后我们以短信形式告知市民相关回复内容。</t>
    </r>
  </si>
  <si>
    <r>
      <rPr>
        <sz val="10"/>
        <rFont val="宋体"/>
        <family val="0"/>
        <charset val="134"/>
      </rPr>
      <t xml:space="preserve">经核实，市民杨利先生反映诉求与实际情况有所出入。经核实杨利先生，原系北京公共交通鸿运承物业管理中心职工，工人管理岗位。因其违反相关规定，依据《北京市监委驻北京市公交集团监察专员办公室</t>
    </r>
    <r>
      <rPr>
        <sz val="10"/>
        <rFont val="Arial"/>
        <family val="2"/>
      </rPr>
      <t xml:space="preserve">&lt;</t>
    </r>
    <r>
      <rPr>
        <sz val="10"/>
        <rFont val="宋体"/>
        <family val="0"/>
        <charset val="134"/>
      </rPr>
      <t xml:space="preserve">关于给予杨利开除处分的决定</t>
    </r>
    <r>
      <rPr>
        <sz val="10"/>
        <rFont val="Arial"/>
        <family val="2"/>
      </rPr>
      <t xml:space="preserve">&gt;</t>
    </r>
    <r>
      <rPr>
        <sz val="10"/>
        <rFont val="宋体"/>
        <family val="0"/>
        <charset val="134"/>
      </rPr>
      <t xml:space="preserve">》（驻公交监</t>
    </r>
    <r>
      <rPr>
        <sz val="10"/>
        <rFont val="Arial"/>
        <family val="2"/>
      </rPr>
      <t xml:space="preserve">&lt;2025&gt;17</t>
    </r>
    <r>
      <rPr>
        <sz val="10"/>
        <rFont val="宋体"/>
        <family val="0"/>
        <charset val="134"/>
      </rPr>
      <t xml:space="preserve">号）</t>
    </r>
    <r>
      <rPr>
        <sz val="10"/>
        <rFont val="Arial"/>
        <family val="2"/>
      </rPr>
      <t xml:space="preserve">,</t>
    </r>
    <r>
      <rPr>
        <sz val="10"/>
        <rFont val="宋体"/>
        <family val="0"/>
        <charset val="134"/>
      </rPr>
      <t xml:space="preserve">并于</t>
    </r>
    <r>
      <rPr>
        <sz val="10"/>
        <rFont val="Arial"/>
        <family val="2"/>
      </rPr>
      <t xml:space="preserve">2025</t>
    </r>
    <r>
      <rPr>
        <sz val="10"/>
        <rFont val="宋体"/>
        <family val="0"/>
        <charset val="134"/>
      </rPr>
      <t xml:space="preserve">年</t>
    </r>
    <r>
      <rPr>
        <sz val="10"/>
        <rFont val="Arial"/>
        <family val="2"/>
      </rPr>
      <t xml:space="preserve">10</t>
    </r>
    <r>
      <rPr>
        <sz val="10"/>
        <rFont val="宋体"/>
        <family val="0"/>
        <charset val="134"/>
      </rPr>
      <t xml:space="preserve">月</t>
    </r>
    <r>
      <rPr>
        <sz val="10"/>
        <rFont val="Arial"/>
        <family val="2"/>
      </rPr>
      <t xml:space="preserve">22</t>
    </r>
    <r>
      <rPr>
        <sz val="10"/>
        <rFont val="宋体"/>
        <family val="0"/>
        <charset val="134"/>
      </rPr>
      <t xml:space="preserve">日与其进行劳动合同关系解除</t>
    </r>
    <r>
      <rPr>
        <sz val="10"/>
        <rFont val="Arial"/>
        <family val="2"/>
      </rPr>
      <t xml:space="preserve">,</t>
    </r>
    <r>
      <rPr>
        <sz val="10"/>
        <rFont val="宋体"/>
        <family val="0"/>
        <charset val="134"/>
      </rPr>
      <t xml:space="preserve">未发现与其解除劳动合同存在违规违法行为。</t>
    </r>
    <r>
      <rPr>
        <sz val="10"/>
        <rFont val="Arial"/>
        <family val="2"/>
      </rPr>
      <t xml:space="preserve">
</t>
    </r>
    <r>
      <rPr>
        <sz val="10"/>
        <rFont val="宋体"/>
        <family val="0"/>
        <charset val="134"/>
      </rPr>
      <t xml:space="preserve">此次“对于诉求只字不提，给予的回复可以看下截图！推诿不作为！这就是一个我工作了</t>
    </r>
    <r>
      <rPr>
        <sz val="10"/>
        <rFont val="Arial"/>
        <family val="2"/>
      </rPr>
      <t xml:space="preserve">24</t>
    </r>
    <r>
      <rPr>
        <sz val="10"/>
        <rFont val="宋体"/>
        <family val="0"/>
        <charset val="134"/>
      </rPr>
      <t xml:space="preserve">年的单位！”及诉求附件图片所示内容“现就本人相关事项，正式函告如下</t>
    </r>
    <r>
      <rPr>
        <sz val="10"/>
        <rFont val="Arial"/>
        <family val="2"/>
      </rPr>
      <t xml:space="preserve">:</t>
    </r>
    <r>
      <rPr>
        <sz val="10"/>
        <rFont val="宋体"/>
        <family val="0"/>
        <charset val="134"/>
      </rPr>
      <t xml:space="preserve">本人工种经贵单位工作人员多次告知并确认，不属于管理人员。依据《中华人民共和国监察法》第十五条之规定，请贵单位书面明确告知</t>
    </r>
    <r>
      <rPr>
        <sz val="10"/>
        <rFont val="Arial"/>
        <family val="2"/>
      </rPr>
      <t xml:space="preserve">:</t>
    </r>
    <r>
      <rPr>
        <sz val="10"/>
        <rFont val="宋体"/>
        <family val="0"/>
        <charset val="134"/>
      </rPr>
      <t xml:space="preserve">何时、以何种程序、依据何规范性文件将本人作为工人纳入监察对象范围，并提供相应正式文件。本人在向北京市纪检监察机关申请复核期间，复核程序尚未终结，贵单位即对本人作出公开反面通报，该行为违反《公职人员政务处分法》第五十六条及程序正当原则，属于程序违法。请贵单位就此依法出具正式书面反馈。依法依规恳请贵单位本着实事求是、原则，按期予以正式答复。”的诉求问题已提交劳动争议仲裁，根据《北京市接诉即办条例》第十一条第二款，工作人员已向市民告知依法通过仲裁办理的相应法定渠道。我单位</t>
    </r>
    <r>
      <rPr>
        <sz val="10"/>
        <rFont val="Arial"/>
        <family val="2"/>
      </rPr>
      <t xml:space="preserve">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17</t>
    </r>
    <r>
      <rPr>
        <sz val="10"/>
        <rFont val="宋体"/>
        <family val="0"/>
        <charset val="134"/>
      </rPr>
      <t xml:space="preserve">日上午</t>
    </r>
    <r>
      <rPr>
        <sz val="10"/>
        <rFont val="Arial"/>
        <family val="2"/>
      </rPr>
      <t xml:space="preserve">8</t>
    </r>
    <r>
      <rPr>
        <sz val="10"/>
        <rFont val="宋体"/>
        <family val="0"/>
        <charset val="134"/>
      </rPr>
      <t xml:space="preserve">：</t>
    </r>
    <r>
      <rPr>
        <sz val="10"/>
        <rFont val="Arial"/>
        <family val="2"/>
      </rPr>
      <t xml:space="preserve">52</t>
    </r>
    <r>
      <rPr>
        <sz val="10"/>
        <rFont val="宋体"/>
        <family val="0"/>
        <charset val="134"/>
      </rPr>
      <t xml:space="preserve">分、同日下午</t>
    </r>
    <r>
      <rPr>
        <sz val="10"/>
        <rFont val="Arial"/>
        <family val="2"/>
      </rPr>
      <t xml:space="preserve">13</t>
    </r>
    <r>
      <rPr>
        <sz val="10"/>
        <rFont val="宋体"/>
        <family val="0"/>
        <charset val="134"/>
      </rPr>
      <t xml:space="preserve">：</t>
    </r>
    <r>
      <rPr>
        <sz val="10"/>
        <rFont val="Arial"/>
        <family val="2"/>
      </rPr>
      <t xml:space="preserve">34</t>
    </r>
    <r>
      <rPr>
        <sz val="10"/>
        <rFont val="宋体"/>
        <family val="0"/>
        <charset val="134"/>
      </rPr>
      <t xml:space="preserve">分、</t>
    </r>
    <r>
      <rPr>
        <sz val="10"/>
        <rFont val="Arial"/>
        <family val="2"/>
      </rPr>
      <t xml:space="preserve">18</t>
    </r>
    <r>
      <rPr>
        <sz val="10"/>
        <rFont val="宋体"/>
        <family val="0"/>
        <charset val="134"/>
      </rPr>
      <t xml:space="preserve">日中午</t>
    </r>
    <r>
      <rPr>
        <sz val="10"/>
        <rFont val="Arial"/>
        <family val="2"/>
      </rPr>
      <t xml:space="preserve">12</t>
    </r>
    <r>
      <rPr>
        <sz val="10"/>
        <rFont val="宋体"/>
        <family val="0"/>
        <charset val="134"/>
      </rPr>
      <t xml:space="preserve">：</t>
    </r>
    <r>
      <rPr>
        <sz val="10"/>
        <rFont val="Arial"/>
        <family val="2"/>
      </rPr>
      <t xml:space="preserve">23</t>
    </r>
    <r>
      <rPr>
        <sz val="10"/>
        <rFont val="宋体"/>
        <family val="0"/>
        <charset val="134"/>
      </rPr>
      <t xml:space="preserve">分两天三时段与市民进行电话联系，告知来电人诉求已经由北京市西城区劳动人事争议仲裁委员会（京西劳人仲字【</t>
    </r>
    <r>
      <rPr>
        <sz val="10"/>
        <rFont val="Arial"/>
        <family val="2"/>
      </rPr>
      <t xml:space="preserve">2026</t>
    </r>
    <r>
      <rPr>
        <sz val="10"/>
        <rFont val="宋体"/>
        <family val="0"/>
        <charset val="134"/>
      </rPr>
      <t xml:space="preserve">】第</t>
    </r>
    <r>
      <rPr>
        <sz val="10"/>
        <rFont val="Arial"/>
        <family val="2"/>
      </rPr>
      <t xml:space="preserve">516</t>
    </r>
    <r>
      <rPr>
        <sz val="10"/>
        <rFont val="宋体"/>
        <family val="0"/>
        <charset val="134"/>
      </rPr>
      <t xml:space="preserve">号），于</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12</t>
    </r>
    <r>
      <rPr>
        <sz val="10"/>
        <rFont val="宋体"/>
        <family val="0"/>
        <charset val="134"/>
      </rPr>
      <t xml:space="preserve">日开庭受理，因涉及案件审理，故无法向诉求人提供，具体结果以审理为准。市民没有接通电话，随后我们以短信形式告知市民相关回复内容。</t>
    </r>
  </si>
  <si>
    <r>
      <rPr>
        <sz val="10"/>
        <rFont val="宋体"/>
        <family val="0"/>
        <charset val="134"/>
      </rPr>
      <t xml:space="preserve">热线</t>
    </r>
    <r>
      <rPr>
        <sz val="10"/>
        <rFont val="Arial"/>
        <family val="2"/>
      </rPr>
      <t xml:space="preserve">-260316-022924</t>
    </r>
  </si>
  <si>
    <t xml:space="preserve">2026-03-16 11:10:52</t>
  </si>
  <si>
    <t xml:space="preserve">2026-03-16 11:26:34</t>
  </si>
  <si>
    <t xml:space="preserve">2026-03-16 12:37:54</t>
  </si>
  <si>
    <t xml:space="preserve">郭女士</t>
  </si>
  <si>
    <r>
      <rPr>
        <sz val="10"/>
        <rFont val="宋体"/>
        <family val="0"/>
        <charset val="134"/>
      </rPr>
      <t xml:space="preserve">手机</t>
    </r>
    <r>
      <rPr>
        <sz val="10"/>
        <rFont val="Arial"/>
        <family val="2"/>
      </rPr>
      <t xml:space="preserve">,18245421444;</t>
    </r>
  </si>
  <si>
    <r>
      <rPr>
        <sz val="10"/>
        <rFont val="宋体"/>
        <family val="0"/>
        <charset val="134"/>
      </rPr>
      <t xml:space="preserve">市民反映，快</t>
    </r>
    <r>
      <rPr>
        <sz val="10"/>
        <rFont val="Arial"/>
        <family val="2"/>
      </rPr>
      <t xml:space="preserve">3</t>
    </r>
    <r>
      <rPr>
        <sz val="10"/>
        <rFont val="宋体"/>
        <family val="0"/>
        <charset val="134"/>
      </rPr>
      <t xml:space="preserve">路公交车惠中北里车站里面总有垃圾，希望尽快清理，希望张贴一个禁止乱扔垃圾的告知，来电反映快</t>
    </r>
    <r>
      <rPr>
        <sz val="10"/>
        <rFont val="Arial"/>
        <family val="2"/>
      </rPr>
      <t xml:space="preserve">3</t>
    </r>
    <r>
      <rPr>
        <sz val="10"/>
        <rFont val="宋体"/>
        <family val="0"/>
        <charset val="134"/>
      </rPr>
      <t xml:space="preserve">路公交车站存在垃圾问题。</t>
    </r>
  </si>
  <si>
    <r>
      <rPr>
        <sz val="10"/>
        <rFont val="宋体"/>
        <family val="0"/>
        <charset val="134"/>
      </rPr>
      <t xml:space="preserve">快速公交</t>
    </r>
    <r>
      <rPr>
        <sz val="10"/>
        <rFont val="Arial"/>
        <family val="2"/>
      </rPr>
      <t xml:space="preserve">3</t>
    </r>
    <r>
      <rPr>
        <sz val="10"/>
        <rFont val="宋体"/>
        <family val="0"/>
        <charset val="134"/>
      </rPr>
      <t xml:space="preserve">线</t>
    </r>
  </si>
  <si>
    <t xml:space="preserve">2026-03-23 23:59:59</t>
  </si>
  <si>
    <t xml:space="preserve">2026-03-21 08:59:59</t>
  </si>
  <si>
    <t xml:space="preserve">市民描述的快速公交站台，属于开放式状态，我们公交物业每天按照站次顺序打扫一遍，日常维护确实有一定的难度。在此我虚心接受市民提出的宝贵意见，增加打扫频次，确保市民有良好的出行体验。</t>
  </si>
  <si>
    <t xml:space="preserve">增加打扫频次，确保市民有良好的出行体验。</t>
  </si>
  <si>
    <r>
      <rPr>
        <sz val="10"/>
        <rFont val="宋体"/>
        <family val="0"/>
        <charset val="134"/>
      </rPr>
      <t xml:space="preserve">接到此投诉，我们非常重视。并立即派专人核实情况。市民描述的快速公交站台，属于开放式状态，我们公交物业每天按照站次顺序打扫一遍，日常维护确实有一定的难度。在此我虚心接受市民提出的宝贵意见，增加打扫频次，确保市民有良好的出行体验。分中心已经于</t>
    </r>
    <r>
      <rPr>
        <sz val="10"/>
        <rFont val="Arial"/>
        <family val="2"/>
      </rPr>
      <t xml:space="preserve">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16</t>
    </r>
    <r>
      <rPr>
        <sz val="10"/>
        <rFont val="宋体"/>
        <family val="0"/>
        <charset val="134"/>
      </rPr>
      <t xml:space="preserve">日，将处理结果告知了市民，办理人：杜伟，部门</t>
    </r>
    <r>
      <rPr>
        <sz val="10"/>
        <rFont val="Arial"/>
        <family val="2"/>
      </rPr>
      <t xml:space="preserve">:</t>
    </r>
    <r>
      <rPr>
        <sz val="10"/>
        <rFont val="宋体"/>
        <family val="0"/>
        <charset val="134"/>
      </rPr>
      <t xml:space="preserve">动物园分中心，职务：物管副主任。审核人：侯旭，物业管理中心机关，物管行政部，科员。</t>
    </r>
    <r>
      <rPr>
        <sz val="10"/>
        <rFont val="Arial"/>
        <family val="2"/>
      </rPr>
      <t xml:space="preserve">
</t>
    </r>
  </si>
  <si>
    <t xml:space="preserve">2026-03-16 11:08:42</t>
  </si>
  <si>
    <r>
      <rPr>
        <sz val="10"/>
        <rFont val="宋体"/>
        <family val="0"/>
        <charset val="134"/>
      </rPr>
      <t xml:space="preserve">热线</t>
    </r>
    <r>
      <rPr>
        <sz val="10"/>
        <rFont val="Arial"/>
        <family val="2"/>
      </rPr>
      <t xml:space="preserve">-260316-010709</t>
    </r>
    <r>
      <rPr>
        <sz val="10"/>
        <rFont val="宋体"/>
        <family val="0"/>
      </rPr>
      <t xml:space="preserve">（</t>
    </r>
    <r>
      <rPr>
        <sz val="10"/>
        <rFont val="Arial"/>
        <family val="2"/>
      </rPr>
      <t xml:space="preserve">1</t>
    </r>
    <r>
      <rPr>
        <sz val="10"/>
        <rFont val="宋体"/>
        <family val="0"/>
      </rPr>
      <t xml:space="preserve">个附件）</t>
    </r>
  </si>
  <si>
    <t xml:space="preserve">2026-03-16 09:37:22</t>
  </si>
  <si>
    <t xml:space="preserve">2026-03-16 09:45:48</t>
  </si>
  <si>
    <t xml:space="preserve">2026-03-16 12:49:23</t>
  </si>
  <si>
    <t xml:space="preserve">康先生</t>
  </si>
  <si>
    <r>
      <rPr>
        <sz val="10"/>
        <rFont val="宋体"/>
        <family val="0"/>
        <charset val="134"/>
      </rPr>
      <t xml:space="preserve">手机</t>
    </r>
    <r>
      <rPr>
        <sz val="10"/>
        <rFont val="Arial"/>
        <family val="2"/>
      </rPr>
      <t xml:space="preserve">,13366290615;</t>
    </r>
  </si>
  <si>
    <t xml:space="preserve">市民反映，自己父亲之前在北京公交集团鸿运承物业上班，符合福利分房，但公司给了一个宿舍先住着，还说解决户口的问题，现在一直没有解决，父亲姓名：康仲松，来电反映协调公交集团履行承诺问题。</t>
  </si>
  <si>
    <t xml:space="preserve">场站相关问题</t>
  </si>
  <si>
    <t xml:space="preserve">租金问题</t>
  </si>
  <si>
    <r>
      <rPr>
        <sz val="10"/>
        <rFont val="宋体"/>
        <family val="0"/>
        <charset val="134"/>
      </rPr>
      <t xml:space="preserve">分中心已经于</t>
    </r>
    <r>
      <rPr>
        <sz val="10"/>
        <rFont val="Arial"/>
        <family val="2"/>
      </rPr>
      <t xml:space="preserve">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16</t>
    </r>
    <r>
      <rPr>
        <sz val="10"/>
        <rFont val="宋体"/>
        <family val="0"/>
        <charset val="134"/>
      </rPr>
      <t xml:space="preserve">日，将处理结果告知了市民，办理人：孟召宝，部门</t>
    </r>
    <r>
      <rPr>
        <sz val="10"/>
        <rFont val="Arial"/>
        <family val="2"/>
      </rPr>
      <t xml:space="preserve">:</t>
    </r>
    <r>
      <rPr>
        <sz val="10"/>
        <rFont val="宋体"/>
        <family val="0"/>
        <charset val="134"/>
      </rPr>
      <t xml:space="preserve">小区留守组，职务：物管科员。审核人：侯旭，物业管理中心机关，物管行政部，科员。</t>
    </r>
  </si>
  <si>
    <r>
      <rPr>
        <sz val="10"/>
        <rFont val="宋体"/>
        <family val="0"/>
        <charset val="134"/>
      </rPr>
      <t xml:space="preserve">经核实，市民的父亲在</t>
    </r>
    <r>
      <rPr>
        <sz val="10"/>
        <rFont val="Arial"/>
        <family val="2"/>
      </rPr>
      <t xml:space="preserve">2000</t>
    </r>
    <r>
      <rPr>
        <sz val="10"/>
        <rFont val="宋体"/>
        <family val="0"/>
        <charset val="134"/>
      </rPr>
      <t xml:space="preserve">年前（具体时间已经无法追溯），分得现在的住所，当时是以宿舍的名义给的，该楼房没有整体产权，更不可能以每户的形式办理房产证，市民一再强调老保修三场某位领导对他有所承诺，但时间已经过去</t>
    </r>
    <r>
      <rPr>
        <sz val="10"/>
        <rFont val="Arial"/>
        <family val="2"/>
      </rPr>
      <t xml:space="preserve">20</t>
    </r>
    <r>
      <rPr>
        <sz val="10"/>
        <rFont val="宋体"/>
        <family val="0"/>
        <charset val="134"/>
      </rPr>
      <t xml:space="preserve">多年，目前，我们无法满足市民的要求。我们已告知市民，该住所可以一直住下去，不会影响其居住权。</t>
    </r>
  </si>
  <si>
    <r>
      <rPr>
        <sz val="10"/>
        <rFont val="宋体"/>
        <family val="0"/>
        <charset val="134"/>
      </rPr>
      <t xml:space="preserve">接到此投诉，我们非常重视，并立即核实。经核实，市民的父亲在</t>
    </r>
    <r>
      <rPr>
        <sz val="10"/>
        <rFont val="Arial"/>
        <family val="2"/>
      </rPr>
      <t xml:space="preserve">2000</t>
    </r>
    <r>
      <rPr>
        <sz val="10"/>
        <rFont val="宋体"/>
        <family val="0"/>
        <charset val="134"/>
      </rPr>
      <t xml:space="preserve">年前（具体时间已经无法追溯），分得现在的住所，当时是以宿舍的名义给的，该楼房没有整体产权，更不可能以每户的形式办理房产证，市民一再强调老保修三场某位领导对他有所承诺，但时间已经过去</t>
    </r>
    <r>
      <rPr>
        <sz val="10"/>
        <rFont val="Arial"/>
        <family val="2"/>
      </rPr>
      <t xml:space="preserve">20</t>
    </r>
    <r>
      <rPr>
        <sz val="10"/>
        <rFont val="宋体"/>
        <family val="0"/>
        <charset val="134"/>
      </rPr>
      <t xml:space="preserve">多年，目前，我们无法满足市民的要求。我们已告知市民，该住所可以一直住下去，不会影响其居住权。分中心已经于</t>
    </r>
    <r>
      <rPr>
        <sz val="10"/>
        <rFont val="Arial"/>
        <family val="2"/>
      </rPr>
      <t xml:space="preserve">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16</t>
    </r>
    <r>
      <rPr>
        <sz val="10"/>
        <rFont val="宋体"/>
        <family val="0"/>
        <charset val="134"/>
      </rPr>
      <t xml:space="preserve">日，将处理结果告知了市民，办理人：孟召宝，部门</t>
    </r>
    <r>
      <rPr>
        <sz val="10"/>
        <rFont val="Arial"/>
        <family val="2"/>
      </rPr>
      <t xml:space="preserve">:</t>
    </r>
    <r>
      <rPr>
        <sz val="10"/>
        <rFont val="宋体"/>
        <family val="0"/>
        <charset val="134"/>
      </rPr>
      <t xml:space="preserve">小区留守组，职务：物管科员。审核人：侯旭，物业管理中心机关，物管行政部，科员。</t>
    </r>
  </si>
  <si>
    <t xml:space="preserve">2026-03-16 09:31:43</t>
  </si>
  <si>
    <t xml:space="preserve">小区留守组</t>
  </si>
  <si>
    <r>
      <rPr>
        <sz val="10"/>
        <rFont val="宋体"/>
        <family val="0"/>
        <charset val="134"/>
      </rPr>
      <t xml:space="preserve">网络</t>
    </r>
    <r>
      <rPr>
        <sz val="10"/>
        <rFont val="Arial"/>
        <family val="2"/>
      </rPr>
      <t xml:space="preserve">-260316-001404-2</t>
    </r>
  </si>
  <si>
    <t xml:space="preserve">2026-03-16 05:01:11</t>
  </si>
  <si>
    <t xml:space="preserve">2026-03-16 05:24:05</t>
  </si>
  <si>
    <t xml:space="preserve">2026-03-16 13:45:47</t>
  </si>
  <si>
    <r>
      <rPr>
        <sz val="10"/>
        <rFont val="宋体"/>
        <family val="0"/>
        <charset val="134"/>
      </rPr>
      <t xml:space="preserve">工单来源：市政府门户网站互动交流平台，此工单内容为网民留言时填写的标题及原文。 </t>
    </r>
    <r>
      <rPr>
        <sz val="10"/>
        <rFont val="Arial"/>
        <family val="2"/>
      </rPr>
      <t xml:space="preserve">============================= </t>
    </r>
    <r>
      <rPr>
        <sz val="10"/>
        <rFont val="宋体"/>
        <family val="0"/>
        <charset val="134"/>
      </rPr>
      <t xml:space="preserve">留言标题：建议</t>
    </r>
    <r>
      <rPr>
        <sz val="10"/>
        <rFont val="Arial"/>
        <family val="2"/>
      </rPr>
      <t xml:space="preserve">968</t>
    </r>
    <r>
      <rPr>
        <sz val="10"/>
        <rFont val="宋体"/>
        <family val="0"/>
        <charset val="134"/>
      </rPr>
      <t xml:space="preserve">路取消车内窗帘留言原文：</t>
    </r>
    <r>
      <rPr>
        <sz val="10"/>
        <rFont val="Arial"/>
        <family val="2"/>
      </rPr>
      <t xml:space="preserve">968</t>
    </r>
    <r>
      <rPr>
        <sz val="10"/>
        <rFont val="宋体"/>
        <family val="0"/>
        <charset val="134"/>
      </rPr>
      <t xml:space="preserve">路最近新换的车刚来的时候有的车里没有窗帘，而且车内的窗帘卫生并不好，长短不一，形象极其难看，有的甚至还打缕了，而且现在好多线路都已经取消了车内窗帘，如</t>
    </r>
    <r>
      <rPr>
        <sz val="10"/>
        <rFont val="Arial"/>
        <family val="2"/>
      </rPr>
      <t xml:space="preserve">616/F83/976/815/820</t>
    </r>
    <r>
      <rPr>
        <sz val="10"/>
        <rFont val="宋体"/>
        <family val="0"/>
        <charset val="134"/>
      </rPr>
      <t xml:space="preserve">等线路，车内窗帘常见问题如下：窗帘不及时清洗容易滋生细菌，而且经常能碰到有些农民工用窗帘擤鼻涕，造成严重的车内卫生隐患，其次高速线路如果打开窗户的话车内窗帘容易飘到车外，从而造成安全隐患，公交车不是旅游巴士，非必要不应配置车内窗帘，因此强烈建议</t>
    </r>
    <r>
      <rPr>
        <sz val="10"/>
        <rFont val="Arial"/>
        <family val="2"/>
      </rPr>
      <t xml:space="preserve">968/848</t>
    </r>
    <r>
      <rPr>
        <sz val="10"/>
        <rFont val="宋体"/>
        <family val="0"/>
        <charset val="134"/>
      </rPr>
      <t xml:space="preserve">等高速线路全部配车包括旅游版车型取消窗帘。市民填写的详细地址为：详细地址：不详。科技安服</t>
    </r>
  </si>
  <si>
    <t xml:space="preserve">因您的联系方式保密，我们未能对您进行电话回复。办理人：李虎；部门：鸿运承物业管理中心天宫院分中心；职务；物管副主任。审核人：郑楠；部门：鸿运承物业管理中心物管行政部；职务：物管员。</t>
  </si>
  <si>
    <r>
      <rPr>
        <sz val="10"/>
        <rFont val="Arial"/>
        <family val="2"/>
      </rPr>
      <t xml:space="preserve">968</t>
    </r>
    <r>
      <rPr>
        <sz val="10"/>
        <rFont val="宋体"/>
        <family val="0"/>
        <charset val="134"/>
      </rPr>
      <t xml:space="preserve">路公交车我们在海子角场站进行洗车服务工作，您所述车辆运营中车内的窗帘卫生不好的问题，我们非常重视您的反馈，您提供的问题照片我们已收到，由于我们的工作没有做好，</t>
    </r>
    <r>
      <rPr>
        <sz val="10"/>
        <rFont val="Arial"/>
        <family val="2"/>
      </rPr>
      <t xml:space="preserve">968</t>
    </r>
    <r>
      <rPr>
        <sz val="10"/>
        <rFont val="宋体"/>
        <family val="0"/>
        <charset val="134"/>
      </rPr>
      <t xml:space="preserve">路给您带来不好的乘车体验，实在是抱歉。该线路车辆回到海子角场站后，在日常工作时段内，我们的保洁员已对车内窗帘进行了全面的清洗及更换，您反馈的问题我们已整改完毕。同时我们要求保洁员对</t>
    </r>
    <r>
      <rPr>
        <sz val="10"/>
        <rFont val="Arial"/>
        <family val="2"/>
      </rPr>
      <t xml:space="preserve">968</t>
    </r>
    <r>
      <rPr>
        <sz val="10"/>
        <rFont val="宋体"/>
        <family val="0"/>
        <charset val="134"/>
      </rPr>
      <t xml:space="preserve">路所有运营车辆的卫生再次进行细化清理。我们对于运营车辆车内卫生的清洁工作是一直在做的，也从未停止，已经形成了长效的清洁机制，但有时候卫生清洁工作我们做的还有不尽人意之处，您多多谅解。</t>
    </r>
  </si>
  <si>
    <r>
      <rPr>
        <sz val="10"/>
        <rFont val="宋体"/>
        <family val="0"/>
        <charset val="134"/>
      </rPr>
      <t xml:space="preserve">我们分中心及场站班组长再次与</t>
    </r>
    <r>
      <rPr>
        <sz val="10"/>
        <rFont val="Arial"/>
        <family val="2"/>
      </rPr>
      <t xml:space="preserve">968</t>
    </r>
    <r>
      <rPr>
        <sz val="10"/>
        <rFont val="宋体"/>
        <family val="0"/>
        <charset val="134"/>
      </rPr>
      <t xml:space="preserve">路的保洁人员进行了沟通，日常工作中我们要把清洁质量做的更加细致，同时加强保洁员清洁技能的培训，熟练掌握清洁方法，确保给您带来一个干净、整洁的出行环境。</t>
    </r>
  </si>
  <si>
    <r>
      <rPr>
        <sz val="10"/>
        <rFont val="宋体"/>
        <family val="0"/>
        <charset val="134"/>
      </rPr>
      <t xml:space="preserve">您好，关于您反映问题的办理情况，鸿运承物业管理中心天宫院分中心现对您回复如下：</t>
    </r>
    <r>
      <rPr>
        <sz val="10"/>
        <rFont val="Arial"/>
        <family val="2"/>
      </rPr>
      <t xml:space="preserve">968</t>
    </r>
    <r>
      <rPr>
        <sz val="10"/>
        <rFont val="宋体"/>
        <family val="0"/>
        <charset val="134"/>
      </rPr>
      <t xml:space="preserve">路公交车我们在海子角场站进行洗车服务工作，您所述车辆运营中车内的窗帘卫生不好的问题，我们非常重视您的反馈，您提供的问题照片我们已收到，由于我们的工作没有做好，</t>
    </r>
    <r>
      <rPr>
        <sz val="10"/>
        <rFont val="Arial"/>
        <family val="2"/>
      </rPr>
      <t xml:space="preserve">968</t>
    </r>
    <r>
      <rPr>
        <sz val="10"/>
        <rFont val="宋体"/>
        <family val="0"/>
        <charset val="134"/>
      </rPr>
      <t xml:space="preserve">路给您带来不好的乘车体验，实在是抱歉。该线路车辆回到海子角场站后，在日常工作时段内，我们的保洁员已对车内窗帘进行了全面的清洗及更换，您反馈的问题我们已整改完毕。同时我们要求保洁员对</t>
    </r>
    <r>
      <rPr>
        <sz val="10"/>
        <rFont val="Arial"/>
        <family val="2"/>
      </rPr>
      <t xml:space="preserve">968</t>
    </r>
    <r>
      <rPr>
        <sz val="10"/>
        <rFont val="宋体"/>
        <family val="0"/>
        <charset val="134"/>
      </rPr>
      <t xml:space="preserve">路所有运营车辆的卫生再次进行细化清理。我们对于运营车辆车内卫生的清洁工作是一直在做的，也从未停止，已经形成了长效的清洁机制，但有时候卫生清洁工作我们做的还有不尽人意之处，您多多谅解。我们定期会召开车辆保洁专题会议，开展车辆卫生专项检查，日常工作中我们加大巡检力度，强化制度建设，不断提高管理水平。因您的联系方式保密，我们未能对您进行电话回复。我们分中心及场站班组长再次与</t>
    </r>
    <r>
      <rPr>
        <sz val="10"/>
        <rFont val="Arial"/>
        <family val="2"/>
      </rPr>
      <t xml:space="preserve">968</t>
    </r>
    <r>
      <rPr>
        <sz val="10"/>
        <rFont val="宋体"/>
        <family val="0"/>
        <charset val="134"/>
      </rPr>
      <t xml:space="preserve">路的保洁人员进行了沟通，日常工作中我们要把清洁质量做的更加细致，同时加强保洁员清洁技能的培训，熟练掌握清洁方法，确保给您带来一个干净、整洁的出行环境。欢迎您随时对我们的工作进行监督，感谢您提出宝贵意见，给您的出行带来的不便我们和您说声抱歉，谢谢您的支持与谅解。</t>
    </r>
  </si>
  <si>
    <t xml:space="preserve">2026-03-16 00:04:48</t>
  </si>
  <si>
    <t xml:space="preserve">车辆卫生问题
（车窗窗帘脏）</t>
  </si>
  <si>
    <r>
      <rPr>
        <sz val="10"/>
        <rFont val="宋体"/>
        <family val="0"/>
        <charset val="134"/>
      </rPr>
      <t xml:space="preserve">网络</t>
    </r>
    <r>
      <rPr>
        <sz val="10"/>
        <rFont val="Arial"/>
        <family val="2"/>
      </rPr>
      <t xml:space="preserve">-260316-041349</t>
    </r>
    <r>
      <rPr>
        <sz val="10"/>
        <rFont val="宋体"/>
        <family val="0"/>
        <charset val="134"/>
      </rPr>
      <t xml:space="preserve">（</t>
    </r>
    <r>
      <rPr>
        <sz val="10"/>
        <rFont val="Arial"/>
        <family val="2"/>
      </rPr>
      <t xml:space="preserve">4</t>
    </r>
    <r>
      <rPr>
        <sz val="10"/>
        <rFont val="宋体"/>
        <family val="0"/>
        <charset val="134"/>
      </rPr>
      <t xml:space="preserve">个附件）</t>
    </r>
  </si>
  <si>
    <t xml:space="preserve">2026-03-16 14:31:48</t>
  </si>
  <si>
    <t xml:space="preserve">2026-03-16 14:52:07</t>
  </si>
  <si>
    <t xml:space="preserve">2026-03-16 14:57:32</t>
  </si>
  <si>
    <t xml:space="preserve">赫</t>
  </si>
  <si>
    <r>
      <rPr>
        <sz val="10"/>
        <rFont val="宋体"/>
        <family val="0"/>
        <charset val="134"/>
      </rPr>
      <t xml:space="preserve">手机</t>
    </r>
    <r>
      <rPr>
        <sz val="10"/>
        <rFont val="Arial"/>
        <family val="2"/>
      </rPr>
      <t xml:space="preserve">,15601371610;</t>
    </r>
  </si>
  <si>
    <r>
      <rPr>
        <sz val="10"/>
        <rFont val="宋体"/>
        <family val="0"/>
        <charset val="134"/>
      </rPr>
      <t xml:space="preserve">工单来源：微信服务号，此工单内容为网民留言时填写的标题及原文。 </t>
    </r>
    <r>
      <rPr>
        <sz val="10"/>
        <rFont val="Arial"/>
        <family val="2"/>
      </rPr>
      <t xml:space="preserve">============================= </t>
    </r>
    <r>
      <rPr>
        <sz val="10"/>
        <rFont val="宋体"/>
        <family val="0"/>
        <charset val="134"/>
      </rPr>
      <t xml:space="preserve">留言标题：公交场站卫生间卫生差，影响企业形象留言原文：</t>
    </r>
    <r>
      <rPr>
        <sz val="10"/>
        <rFont val="Arial"/>
        <family val="2"/>
      </rPr>
      <t xml:space="preserve">3</t>
    </r>
    <r>
      <rPr>
        <sz val="10"/>
        <rFont val="宋体"/>
        <family val="0"/>
        <charset val="134"/>
      </rPr>
      <t xml:space="preserve">月</t>
    </r>
    <r>
      <rPr>
        <sz val="10"/>
        <rFont val="Arial"/>
        <family val="2"/>
      </rPr>
      <t xml:space="preserve">16</t>
    </r>
    <r>
      <rPr>
        <sz val="10"/>
        <rFont val="宋体"/>
        <family val="0"/>
        <charset val="134"/>
      </rPr>
      <t xml:space="preserve">日中午一点半左右，我去公交姜庄湖场站上厕所，发现男卫生间小便池，地面，门缝等多处有烟头，一看就是长时间无人清扫，也不知道公交怎么管理的，厕所里可以抽烟吗，是无人清扫吗！社会的卫生间都没有这么脏，希望公交集团有关部门能够处理并改正此情况！市民填写的详细地址为：区、街道：朝阳区大屯街道详细地址：姜庄湖蔚来充电站注：见附件</t>
    </r>
  </si>
  <si>
    <r>
      <rPr>
        <sz val="10"/>
        <rFont val="宋体"/>
        <family val="0"/>
        <charset val="134"/>
      </rPr>
      <t xml:space="preserve">分中心已经于</t>
    </r>
    <r>
      <rPr>
        <sz val="10"/>
        <rFont val="Arial"/>
        <family val="2"/>
      </rPr>
      <t xml:space="preserve">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16</t>
    </r>
    <r>
      <rPr>
        <sz val="10"/>
        <rFont val="宋体"/>
        <family val="0"/>
        <charset val="134"/>
      </rPr>
      <t xml:space="preserve">日，将处理结果告知了市民，办理人：左强，部门</t>
    </r>
    <r>
      <rPr>
        <sz val="10"/>
        <rFont val="Arial"/>
        <family val="2"/>
      </rPr>
      <t xml:space="preserve">:</t>
    </r>
    <r>
      <rPr>
        <sz val="10"/>
        <rFont val="宋体"/>
        <family val="0"/>
        <charset val="134"/>
      </rPr>
      <t xml:space="preserve">南湖分中心，职务：物管副主任。审核人：侯旭，物业管理中心机关，物管行政部，科员。</t>
    </r>
    <r>
      <rPr>
        <sz val="10"/>
        <rFont val="Arial"/>
        <family val="2"/>
      </rPr>
      <t xml:space="preserve">
</t>
    </r>
  </si>
  <si>
    <t xml:space="preserve">打扫场站以及卫生间的工作，是按照时间段分批次打扫，我们虚心接受市民提出的宝贵意见，今后加强管理，尽量缩短频次时间，确保场站环境卫生能够达标。希望市民能够理解，给市民带来不便，深表歉意！</t>
  </si>
  <si>
    <t xml:space="preserve">今后加强管理，尽量缩短频次时间，确保场站环境卫生能够达标。</t>
  </si>
  <si>
    <t xml:space="preserve">物业分中心将加大检查巡视力度，杜绝类似情况的发生。</t>
  </si>
  <si>
    <r>
      <rPr>
        <sz val="10"/>
        <rFont val="宋体"/>
        <family val="0"/>
        <charset val="134"/>
      </rPr>
      <t xml:space="preserve">接到此投诉，我们非常重视。并立即派专人核实情况。打扫场站以及卫生间的工作，是按照时间段分批次打扫，我们虚心接受市民提出的宝贵意见，今后加强管理，尽量缩短频次时间，确保场站环境卫生能够达标。希望市民能够理解，给市民带来不便，深表歉意！分中心已经于</t>
    </r>
    <r>
      <rPr>
        <sz val="10"/>
        <rFont val="Arial"/>
        <family val="2"/>
      </rPr>
      <t xml:space="preserve">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16</t>
    </r>
    <r>
      <rPr>
        <sz val="10"/>
        <rFont val="宋体"/>
        <family val="0"/>
        <charset val="134"/>
      </rPr>
      <t xml:space="preserve">日，将处理结果告知了市民，办理人：左强，部门</t>
    </r>
    <r>
      <rPr>
        <sz val="10"/>
        <rFont val="Arial"/>
        <family val="2"/>
      </rPr>
      <t xml:space="preserve">:</t>
    </r>
    <r>
      <rPr>
        <sz val="10"/>
        <rFont val="宋体"/>
        <family val="0"/>
        <charset val="134"/>
      </rPr>
      <t xml:space="preserve">南湖分中心，职务：物管副主任。审核人：侯旭，物业管理中心机关，物管行政部，科员。</t>
    </r>
  </si>
  <si>
    <t xml:space="preserve">2026-03-16 14:22:41</t>
  </si>
  <si>
    <r>
      <rPr>
        <sz val="11"/>
        <color rgb="FF000000"/>
        <rFont val="宋体"/>
        <family val="0"/>
        <charset val="134"/>
      </rPr>
      <t xml:space="preserve">场站（站台）卫生问题
</t>
    </r>
    <r>
      <rPr>
        <sz val="11"/>
        <color rgb="FF000000"/>
        <rFont val="宋体"/>
        <family val="0"/>
      </rPr>
      <t xml:space="preserve">(</t>
    </r>
    <r>
      <rPr>
        <sz val="11"/>
        <color rgb="FF000000"/>
        <rFont val="宋体"/>
        <family val="0"/>
        <charset val="134"/>
      </rPr>
      <t xml:space="preserve">场站卫生间</t>
    </r>
    <r>
      <rPr>
        <sz val="11"/>
        <color rgb="FF000000"/>
        <rFont val="宋体"/>
        <family val="0"/>
      </rPr>
      <t xml:space="preserve">)</t>
    </r>
  </si>
  <si>
    <r>
      <rPr>
        <sz val="10"/>
        <rFont val="宋体"/>
        <family val="0"/>
        <charset val="134"/>
      </rPr>
      <t xml:space="preserve">网络</t>
    </r>
    <r>
      <rPr>
        <sz val="10"/>
        <rFont val="Arial"/>
        <family val="2"/>
      </rPr>
      <t xml:space="preserve">-260317-012823</t>
    </r>
    <r>
      <rPr>
        <sz val="10"/>
        <rFont val="宋体"/>
        <family val="0"/>
        <charset val="134"/>
      </rPr>
      <t xml:space="preserve">（</t>
    </r>
    <r>
      <rPr>
        <sz val="10"/>
        <rFont val="Arial"/>
        <family val="2"/>
      </rPr>
      <t xml:space="preserve">2</t>
    </r>
    <r>
      <rPr>
        <sz val="10"/>
        <rFont val="宋体"/>
        <family val="0"/>
        <charset val="134"/>
      </rPr>
      <t xml:space="preserve">个附件）</t>
    </r>
  </si>
  <si>
    <t xml:space="preserve">2026-03-17 09:48:39</t>
  </si>
  <si>
    <t xml:space="preserve">2026-03-17 10:15:28</t>
  </si>
  <si>
    <t xml:space="preserve">2026-03-17 10:45:10</t>
  </si>
  <si>
    <r>
      <rPr>
        <sz val="10"/>
        <rFont val="宋体"/>
        <family val="0"/>
        <charset val="134"/>
      </rPr>
      <t xml:space="preserve"> 工单来源：微信服务号，此工单内容为网民留言时填写的标题及原文。 </t>
    </r>
    <r>
      <rPr>
        <sz val="10"/>
        <rFont val="Arial"/>
        <family val="2"/>
      </rPr>
      <t xml:space="preserve">============================= </t>
    </r>
    <r>
      <rPr>
        <sz val="10"/>
        <rFont val="宋体"/>
        <family val="0"/>
        <charset val="134"/>
      </rPr>
      <t xml:space="preserve">留言标题：北京公交人人员管理混乱留言原文：我是北京公交海淀区五彩城</t>
    </r>
    <r>
      <rPr>
        <sz val="10"/>
        <rFont val="Arial"/>
        <family val="2"/>
      </rPr>
      <t xml:space="preserve">(</t>
    </r>
    <r>
      <rPr>
        <sz val="10"/>
        <rFont val="宋体"/>
        <family val="0"/>
        <charset val="134"/>
      </rPr>
      <t xml:space="preserve">现在叫橡树公交站</t>
    </r>
    <r>
      <rPr>
        <sz val="10"/>
        <rFont val="Arial"/>
        <family val="2"/>
      </rPr>
      <t xml:space="preserve">)</t>
    </r>
    <r>
      <rPr>
        <sz val="10"/>
        <rFont val="宋体"/>
        <family val="0"/>
        <charset val="134"/>
      </rPr>
      <t xml:space="preserve">公交站内</t>
    </r>
    <r>
      <rPr>
        <sz val="10"/>
        <rFont val="Arial"/>
        <family val="2"/>
      </rPr>
      <t xml:space="preserve">446</t>
    </r>
    <r>
      <rPr>
        <sz val="10"/>
        <rFont val="宋体"/>
        <family val="0"/>
        <charset val="134"/>
      </rPr>
      <t xml:space="preserve">线路的一名早班司机！我要反馈的是我们公交场站内一名偏胖的名为曹姓的女职工。我们司机之间了解到，职工实际为公交物业的一名保洁人员，但是其家属好像是本场站内某一路的司机，我们看到的更多时候都是她跟各种男性司机闲聊，有时打闹，举止亲近。还听说她为了跟车队邀功，联合物业的几个人不听物业班长的安排，她还私下与车队之间保持很高的联系。我虽是一名一线的司机，开好车就行了，但我每次进站休息后，都可以听到这个人类似的传言，故事。我想反馈一下就是希望物业加大对此人的教育，搞好关系没问题，但是方式方法，自爱，别让物业管理难做，别让车队管理难做！物业本就轻松，别再制造污言秽语，给北京公交丢人，谢谢市民填写的详细地址为：区、街道：海淀区清河街道详细地址：五彩城公交总站</t>
    </r>
  </si>
  <si>
    <t xml:space="preserve">人力资源方面信息不详</t>
  </si>
  <si>
    <t xml:space="preserve">2026-03-24 23:59:59</t>
  </si>
  <si>
    <t xml:space="preserve">2026-03-17</t>
  </si>
  <si>
    <t xml:space="preserve">2026-03-22 08:59:59</t>
  </si>
  <si>
    <r>
      <rPr>
        <sz val="10"/>
        <rFont val="宋体"/>
        <family val="0"/>
        <charset val="134"/>
      </rPr>
      <t xml:space="preserve">经核实，市民反映诉求与实际情况有所出入。市民反映的是公交集团内部员工的劳动纪律和行为规范问题，小营分中心将加大对此类问题的教育和监督。根据物管中心安排，该场站由综合站务员</t>
    </r>
    <r>
      <rPr>
        <sz val="10"/>
        <rFont val="Arial"/>
        <family val="2"/>
      </rPr>
      <t xml:space="preserve">A</t>
    </r>
    <r>
      <rPr>
        <sz val="10"/>
        <rFont val="宋体"/>
        <family val="0"/>
        <charset val="134"/>
      </rPr>
      <t xml:space="preserve">岗代替场站班组长管理场站。</t>
    </r>
    <r>
      <rPr>
        <sz val="10"/>
        <rFont val="Arial"/>
        <family val="2"/>
      </rPr>
      <t xml:space="preserve">3</t>
    </r>
    <r>
      <rPr>
        <sz val="10"/>
        <rFont val="宋体"/>
        <family val="0"/>
        <charset val="134"/>
      </rPr>
      <t xml:space="preserve">月</t>
    </r>
    <r>
      <rPr>
        <sz val="10"/>
        <rFont val="Arial"/>
        <family val="2"/>
      </rPr>
      <t xml:space="preserve">17</t>
    </r>
    <r>
      <rPr>
        <sz val="10"/>
        <rFont val="宋体"/>
        <family val="0"/>
        <charset val="134"/>
      </rPr>
      <t xml:space="preserve">日分中心人力专业联合其他专业的管理人员到五彩城公交场站与职工面对面沟通，并询问相关情况。职工表示与车队闲谈是偶尔发生；关于投诉中反映的“跟车队邀功，联合物业的几个人不听物业班长的安排”，此问题不属实。</t>
    </r>
  </si>
  <si>
    <r>
      <rPr>
        <sz val="10"/>
        <rFont val="宋体"/>
        <family val="0"/>
        <charset val="134"/>
      </rPr>
      <t xml:space="preserve">经核实，市民反映诉求与实际情况有所出入。市民反映的是公交集团内部员工的劳动纪律和行为规范问题，小营分中心将加大对此类问题的教育和监督。根据物管中心安排，该场站由综合站务员</t>
    </r>
    <r>
      <rPr>
        <sz val="10"/>
        <rFont val="Arial"/>
        <family val="2"/>
      </rPr>
      <t xml:space="preserve">A</t>
    </r>
    <r>
      <rPr>
        <sz val="10"/>
        <rFont val="宋体"/>
        <family val="0"/>
        <charset val="134"/>
      </rPr>
      <t xml:space="preserve">岗代替场站班组长管理场站。</t>
    </r>
    <r>
      <rPr>
        <sz val="10"/>
        <rFont val="Arial"/>
        <family val="2"/>
      </rPr>
      <t xml:space="preserve">3</t>
    </r>
    <r>
      <rPr>
        <sz val="10"/>
        <rFont val="宋体"/>
        <family val="0"/>
        <charset val="134"/>
      </rPr>
      <t xml:space="preserve">月</t>
    </r>
    <r>
      <rPr>
        <sz val="10"/>
        <rFont val="Arial"/>
        <family val="2"/>
      </rPr>
      <t xml:space="preserve">17</t>
    </r>
    <r>
      <rPr>
        <sz val="10"/>
        <rFont val="宋体"/>
        <family val="0"/>
        <charset val="134"/>
      </rPr>
      <t xml:space="preserve">日分中心人力专业联合其他专业的管理人员到五彩城公交场站与职工面对面沟通，并询问相关情况。职工表示与车队闲谈是偶尔发生；关于投诉中反映的“跟车队邀功，联合物业的几个人不听物业班长的安排”，此问题不属实。由于来电人电话保密，故无法回复。经初步核实，市民所反映的问题与实际情况有出入：我分中心针对来电人反映的五彩城公交场站的职工，在</t>
    </r>
    <r>
      <rPr>
        <sz val="10"/>
        <rFont val="Arial"/>
        <family val="2"/>
      </rPr>
      <t xml:space="preserve">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17</t>
    </r>
    <r>
      <rPr>
        <sz val="10"/>
        <rFont val="宋体"/>
        <family val="0"/>
        <charset val="134"/>
      </rPr>
      <t xml:space="preserve">日与该职工进行了面对面的叮嘱教育，并要求职工减少闲谈，专注工作；同时提出要求，让职工积极主动配合场站综合站务员</t>
    </r>
    <r>
      <rPr>
        <sz val="10"/>
        <rFont val="Arial"/>
        <family val="2"/>
      </rPr>
      <t xml:space="preserve">A</t>
    </r>
    <r>
      <rPr>
        <sz val="10"/>
        <rFont val="宋体"/>
        <family val="0"/>
        <charset val="134"/>
      </rPr>
      <t xml:space="preserve">岗的工作，团结职工，要遵守物管中心的各项规定，严格要求自己的言行。职工也表示今后会注意自己的言淡举止，杜绝此类现象发生。</t>
    </r>
    <r>
      <rPr>
        <sz val="10"/>
        <rFont val="Arial"/>
        <family val="2"/>
      </rPr>
      <t xml:space="preserve">
</t>
    </r>
    <r>
      <rPr>
        <sz val="10"/>
        <rFont val="宋体"/>
        <family val="0"/>
        <charset val="134"/>
      </rPr>
      <t xml:space="preserve">我单位欢迎市民随时对我们工作进行监督，感谢市民提出宝贵意见，谢谢市民的支持与谅解。</t>
    </r>
    <r>
      <rPr>
        <sz val="10"/>
        <rFont val="Arial"/>
        <family val="2"/>
      </rPr>
      <t xml:space="preserve">
</t>
    </r>
    <r>
      <rPr>
        <sz val="10"/>
        <rFont val="宋体"/>
        <family val="0"/>
        <charset val="134"/>
      </rPr>
      <t xml:space="preserve">办理人：王雨欣；部门：鸿运承物业管理中心小营分中心；职务：一般管理</t>
    </r>
    <r>
      <rPr>
        <sz val="10"/>
        <rFont val="Arial"/>
        <family val="2"/>
      </rPr>
      <t xml:space="preserve">
</t>
    </r>
    <r>
      <rPr>
        <sz val="10"/>
        <rFont val="宋体"/>
        <family val="0"/>
        <charset val="134"/>
      </rPr>
      <t xml:space="preserve">审核人：高强；部门：鸿运承物业管理中心人力资源部；职务：中级管理</t>
    </r>
  </si>
  <si>
    <r>
      <rPr>
        <sz val="10"/>
        <rFont val="宋体"/>
        <family val="0"/>
        <charset val="134"/>
      </rPr>
      <t xml:space="preserve">由于来电人电话保密，故无法回复。经初步核实，市民所反映的问题与实际情况有出入：我分中心针对来电人反映的五彩城公交场站的职工，在</t>
    </r>
    <r>
      <rPr>
        <sz val="10"/>
        <rFont val="Arial"/>
        <family val="2"/>
      </rPr>
      <t xml:space="preserve">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17</t>
    </r>
    <r>
      <rPr>
        <sz val="10"/>
        <rFont val="宋体"/>
        <family val="0"/>
        <charset val="134"/>
      </rPr>
      <t xml:space="preserve">日与该职工进行了面对面的叮嘱教育，并要求职工减少闲谈，专注工作；同时提出要求，让职工积极主动配合场站综合站务员</t>
    </r>
    <r>
      <rPr>
        <sz val="10"/>
        <rFont val="Arial"/>
        <family val="2"/>
      </rPr>
      <t xml:space="preserve">A</t>
    </r>
    <r>
      <rPr>
        <sz val="10"/>
        <rFont val="宋体"/>
        <family val="0"/>
        <charset val="134"/>
      </rPr>
      <t xml:space="preserve">岗的工作，团结职工，要遵守物管中心的各项规定，严格要求自己的言行。职工也表示今后会注意自己的言淡举止，杜绝此类现象发生。</t>
    </r>
    <r>
      <rPr>
        <sz val="10"/>
        <rFont val="Arial"/>
        <family val="2"/>
      </rPr>
      <t xml:space="preserve">
</t>
    </r>
    <r>
      <rPr>
        <sz val="10"/>
        <rFont val="宋体"/>
        <family val="0"/>
        <charset val="134"/>
      </rPr>
      <t xml:space="preserve">我单位欢迎市民随时对我们工作进行监督，感谢市民提出宝贵意见，谢谢市民的支持与谅解。</t>
    </r>
  </si>
  <si>
    <r>
      <rPr>
        <sz val="10"/>
        <rFont val="宋体"/>
        <family val="0"/>
        <charset val="134"/>
      </rPr>
      <t xml:space="preserve">经核实，市民反映诉求与实际情况有所出入。市民反映的是公交集团内部员工的劳动纪律和行为规范问题，小营分中心将加大对此类问题的教育和监督。根据物管中心安排，该场站由综合站务员</t>
    </r>
    <r>
      <rPr>
        <sz val="10"/>
        <rFont val="Arial"/>
        <family val="2"/>
      </rPr>
      <t xml:space="preserve">A</t>
    </r>
    <r>
      <rPr>
        <sz val="10"/>
        <rFont val="宋体"/>
        <family val="0"/>
        <charset val="134"/>
      </rPr>
      <t xml:space="preserve">岗代替场站班组长管理场站。</t>
    </r>
    <r>
      <rPr>
        <sz val="10"/>
        <rFont val="Arial"/>
        <family val="2"/>
      </rPr>
      <t xml:space="preserve">3</t>
    </r>
    <r>
      <rPr>
        <sz val="10"/>
        <rFont val="宋体"/>
        <family val="0"/>
        <charset val="134"/>
      </rPr>
      <t xml:space="preserve">月</t>
    </r>
    <r>
      <rPr>
        <sz val="10"/>
        <rFont val="Arial"/>
        <family val="2"/>
      </rPr>
      <t xml:space="preserve">17</t>
    </r>
    <r>
      <rPr>
        <sz val="10"/>
        <rFont val="宋体"/>
        <family val="0"/>
        <charset val="134"/>
      </rPr>
      <t xml:space="preserve">日分中心人力专业联合其他专业的管理人员到五彩城公交场站与职工面对面沟通，并询问相关情况。职工表示与车队闲谈是偶尔发生；关于投诉中反映的“跟车队邀功，联合物业的几个人不听物业班长的安排”，此问题不属实。由于来电人电话保密，故无法回复。经初步核实，市民所反映的问题与实际情况有出入：我分中心针对来电人反映的五彩城公交场站的职工，在</t>
    </r>
    <r>
      <rPr>
        <sz val="10"/>
        <rFont val="Arial"/>
        <family val="2"/>
      </rPr>
      <t xml:space="preserve">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17</t>
    </r>
    <r>
      <rPr>
        <sz val="10"/>
        <rFont val="宋体"/>
        <family val="0"/>
        <charset val="134"/>
      </rPr>
      <t xml:space="preserve">日与该职工进行了面对面的叮嘱教育，并要求职工减少闲谈，专注工作；同时提出要求，让职工积极主动配合场站综合站务员</t>
    </r>
    <r>
      <rPr>
        <sz val="10"/>
        <rFont val="Arial"/>
        <family val="2"/>
      </rPr>
      <t xml:space="preserve">A</t>
    </r>
    <r>
      <rPr>
        <sz val="10"/>
        <rFont val="宋体"/>
        <family val="0"/>
        <charset val="134"/>
      </rPr>
      <t xml:space="preserve">岗的工作，团结职工，要遵守物管中心的各项规定，严格要求自己的言行。职工也表示今后会注意自己的言淡举止，杜绝此类现象发生。</t>
    </r>
    <r>
      <rPr>
        <sz val="10"/>
        <rFont val="Arial"/>
        <family val="2"/>
      </rPr>
      <t xml:space="preserve">
</t>
    </r>
    <r>
      <rPr>
        <sz val="10"/>
        <rFont val="宋体"/>
        <family val="0"/>
        <charset val="134"/>
      </rPr>
      <t xml:space="preserve">我单位欢迎市民随时对我们工作进行监督，感谢市民提出宝贵意见，谢谢市民的支持与谅解。</t>
    </r>
  </si>
  <si>
    <t xml:space="preserve">2026-03-17 08:03:27</t>
  </si>
  <si>
    <r>
      <rPr>
        <sz val="10"/>
        <rFont val="宋体"/>
        <family val="0"/>
        <charset val="134"/>
      </rPr>
      <t xml:space="preserve">网络</t>
    </r>
    <r>
      <rPr>
        <sz val="10"/>
        <rFont val="Arial"/>
        <family val="2"/>
      </rPr>
      <t xml:space="preserve">-260317-006156-4</t>
    </r>
    <r>
      <rPr>
        <sz val="10"/>
        <rFont val="宋体"/>
        <family val="0"/>
        <charset val="134"/>
      </rPr>
      <t xml:space="preserve">（</t>
    </r>
    <r>
      <rPr>
        <sz val="10"/>
        <rFont val="Arial"/>
        <family val="2"/>
      </rPr>
      <t xml:space="preserve">2</t>
    </r>
    <r>
      <rPr>
        <sz val="10"/>
        <rFont val="宋体"/>
        <family val="0"/>
        <charset val="134"/>
      </rPr>
      <t xml:space="preserve">个附件）</t>
    </r>
  </si>
  <si>
    <t xml:space="preserve">2026-03-17 08:51:57</t>
  </si>
  <si>
    <t xml:space="preserve">2026-03-17 09:04:55</t>
  </si>
  <si>
    <t xml:space="preserve">2026-03-17 11:59:43</t>
  </si>
  <si>
    <r>
      <rPr>
        <sz val="10"/>
        <rFont val="宋体"/>
        <family val="0"/>
        <charset val="134"/>
      </rPr>
      <t xml:space="preserve">工单来源：微信服务号市民留言标题：第二次举报动物园交通枢纽违停市民留言原文：</t>
    </r>
    <r>
      <rPr>
        <sz val="10"/>
        <rFont val="Arial"/>
        <family val="2"/>
      </rPr>
      <t xml:space="preserve">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16</t>
    </r>
    <r>
      <rPr>
        <sz val="10"/>
        <rFont val="宋体"/>
        <family val="0"/>
        <charset val="134"/>
      </rPr>
      <t xml:space="preserve">日</t>
    </r>
    <r>
      <rPr>
        <sz val="10"/>
        <rFont val="Arial"/>
        <family val="2"/>
      </rPr>
      <t xml:space="preserve">17:52</t>
    </r>
    <r>
      <rPr>
        <sz val="10"/>
        <rFont val="宋体"/>
        <family val="0"/>
        <charset val="134"/>
      </rPr>
      <t xml:space="preserve">第二次举报位于北京市西城区动物园交通枢纽场站外禁停标识区域内长期存在公交车违停违停，导致此种问题原因是公交集团管理混乱，场站内乘车人候车站台内停满私家车和西外交通队长期不作为，该情况电视台和抖音多次曝光仍然存在，希望西外交通执法部门对其长期执法，有图有真相，请客服将工单分别派给西外交通队和公交集团市民填写的详细地址为：区、街道：西城区展览路街道详细地址：动物园交通枢纽市民反映问题内容：市民反映，</t>
    </r>
    <r>
      <rPr>
        <sz val="10"/>
        <rFont val="Arial"/>
        <family val="2"/>
      </rPr>
      <t xml:space="preserve">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16</t>
    </r>
    <r>
      <rPr>
        <sz val="10"/>
        <rFont val="宋体"/>
        <family val="0"/>
        <charset val="134"/>
      </rPr>
      <t xml:space="preserve">日</t>
    </r>
    <r>
      <rPr>
        <sz val="10"/>
        <rFont val="Arial"/>
        <family val="2"/>
      </rPr>
      <t xml:space="preserve">17:52</t>
    </r>
    <r>
      <rPr>
        <sz val="10"/>
        <rFont val="宋体"/>
        <family val="0"/>
        <charset val="134"/>
      </rPr>
      <t xml:space="preserve">第二次举报违停问题，认为公交集团不作为，希望公交集团治理车辆在动物园交通枢纽场站乱停放问题，故通过微信服务号反映希望公交集团治理车辆在动物园交通枢纽场站乱停放问题。发布时间：</t>
    </r>
    <r>
      <rPr>
        <sz val="10"/>
        <rFont val="Arial"/>
        <family val="2"/>
      </rPr>
      <t xml:space="preserve">2026-03-16 18:15:43</t>
    </r>
    <r>
      <rPr>
        <sz val="10"/>
        <rFont val="宋体"/>
        <family val="0"/>
        <charset val="134"/>
      </rPr>
      <t xml:space="preserve">备注：该工单为微信对接系统弹出工单网络</t>
    </r>
    <r>
      <rPr>
        <sz val="10"/>
        <rFont val="Arial"/>
        <family val="2"/>
      </rPr>
      <t xml:space="preserve">-260317-006072</t>
    </r>
    <r>
      <rPr>
        <sz val="10"/>
        <rFont val="宋体"/>
        <family val="0"/>
        <charset val="134"/>
      </rPr>
      <t xml:space="preserve">号后而新建的工单。电车调指，基建，客四基建，物业安保，基建</t>
    </r>
  </si>
  <si>
    <t xml:space="preserve">经核实，来电人反映内容非物业管理中心安保专业管理。接到此投诉，我们非常重视，并立即派专人核实情况。经核实，由于公交车司机接班较早需开车上班，由于动物园公交枢纽场站内停车地方有限，所以部分司机将车辆停在了不影响乘客上车和车辆进出站的地方。</t>
  </si>
  <si>
    <r>
      <rPr>
        <sz val="10"/>
        <rFont val="宋体"/>
        <family val="0"/>
        <charset val="134"/>
      </rPr>
      <t xml:space="preserve">我单位</t>
    </r>
    <r>
      <rPr>
        <sz val="10"/>
        <rFont val="Arial"/>
        <family val="2"/>
      </rPr>
      <t xml:space="preserve">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18</t>
    </r>
    <r>
      <rPr>
        <sz val="10"/>
        <rFont val="宋体"/>
        <family val="0"/>
        <charset val="134"/>
      </rPr>
      <t xml:space="preserve">日</t>
    </r>
    <r>
      <rPr>
        <sz val="10"/>
        <rFont val="Arial"/>
        <family val="2"/>
      </rPr>
      <t xml:space="preserve">15.20</t>
    </r>
    <r>
      <rPr>
        <sz val="10"/>
        <rFont val="宋体"/>
        <family val="0"/>
        <charset val="134"/>
      </rPr>
      <t xml:space="preserve">分与市民进行电话联系，告知市民诉求办理情况。市民对办结情况已知悉。</t>
    </r>
  </si>
  <si>
    <t xml:space="preserve">通过此事件，今后加强与客运车队沟通，做好场站管委会联防联动，发现乱停车及时进行劝阻。</t>
  </si>
  <si>
    <t xml:space="preserve">接到此投诉，我们非常重视，并立即派专人核实情况。经核实，由于公交车司机接班较早需开车上班，由于动物园公交枢纽场站内停车地方有限，所以部分司机将车辆停在了不影响乘客上车和车辆进出站的地方。我们已经在站台上贴上了禁止停车标识。</t>
  </si>
  <si>
    <t xml:space="preserve">2026-03-16 18:15:43</t>
  </si>
  <si>
    <r>
      <rPr>
        <sz val="11"/>
        <color rgb="FF000000"/>
        <rFont val="宋体"/>
        <family val="0"/>
        <charset val="134"/>
      </rPr>
      <t xml:space="preserve">场站管理问题
</t>
    </r>
    <r>
      <rPr>
        <sz val="11"/>
        <color rgb="FF000000"/>
        <rFont val="宋体"/>
        <family val="0"/>
      </rPr>
      <t xml:space="preserve">(</t>
    </r>
    <r>
      <rPr>
        <sz val="11"/>
        <color rgb="FF000000"/>
        <rFont val="宋体"/>
        <family val="0"/>
        <charset val="134"/>
      </rPr>
      <t xml:space="preserve">私家车停放管理</t>
    </r>
    <r>
      <rPr>
        <sz val="11"/>
        <color rgb="FF000000"/>
        <rFont val="宋体"/>
        <family val="0"/>
      </rPr>
      <t xml:space="preserve">)</t>
    </r>
    <r>
      <rPr>
        <sz val="11"/>
        <color rgb="FF000000"/>
        <rFont val="宋体"/>
        <family val="0"/>
        <charset val="134"/>
      </rPr>
      <t xml:space="preserve">拆单
二次</t>
    </r>
  </si>
  <si>
    <r>
      <rPr>
        <sz val="11"/>
        <color rgb="FF000000"/>
        <rFont val="宋体"/>
        <family val="0"/>
        <charset val="134"/>
      </rPr>
      <t xml:space="preserve">同人同诉：网络</t>
    </r>
    <r>
      <rPr>
        <sz val="11"/>
        <color rgb="FF000000"/>
        <rFont val="宋体"/>
        <family val="0"/>
      </rPr>
      <t xml:space="preserve">-260314-014284</t>
    </r>
    <r>
      <rPr>
        <sz val="11"/>
        <color rgb="FF000000"/>
        <rFont val="宋体"/>
        <family val="0"/>
        <charset val="134"/>
      </rPr>
      <t xml:space="preserve">、网络</t>
    </r>
    <r>
      <rPr>
        <sz val="11"/>
        <color rgb="FF000000"/>
        <rFont val="宋体"/>
        <family val="0"/>
      </rPr>
      <t xml:space="preserve">-260317-006156</t>
    </r>
  </si>
  <si>
    <r>
      <rPr>
        <sz val="10"/>
        <rFont val="宋体"/>
        <family val="0"/>
        <charset val="134"/>
      </rPr>
      <t xml:space="preserve">网络</t>
    </r>
    <r>
      <rPr>
        <sz val="10"/>
        <rFont val="Arial"/>
        <family val="2"/>
      </rPr>
      <t xml:space="preserve">-260317-006156-5</t>
    </r>
  </si>
  <si>
    <t xml:space="preserve">2026-03-17 11:59:44</t>
  </si>
  <si>
    <r>
      <rPr>
        <sz val="10"/>
        <rFont val="宋体"/>
        <family val="0"/>
        <charset val="134"/>
      </rPr>
      <t xml:space="preserve">分中心已经于</t>
    </r>
    <r>
      <rPr>
        <sz val="10"/>
        <rFont val="Arial"/>
        <family val="2"/>
      </rPr>
      <t xml:space="preserve">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17</t>
    </r>
    <r>
      <rPr>
        <sz val="10"/>
        <rFont val="宋体"/>
        <family val="0"/>
        <charset val="134"/>
      </rPr>
      <t xml:space="preserve">日，将处理结果告知了市民，办理人：杜伟，部门</t>
    </r>
    <r>
      <rPr>
        <sz val="10"/>
        <rFont val="Arial"/>
        <family val="2"/>
      </rPr>
      <t xml:space="preserve">:</t>
    </r>
    <r>
      <rPr>
        <sz val="10"/>
        <rFont val="宋体"/>
        <family val="0"/>
        <charset val="134"/>
      </rPr>
      <t xml:space="preserve">动物园分中心，职务：物管副主任。审核人：侯旭，物业管理中心机关，物管行政部，科员。</t>
    </r>
  </si>
  <si>
    <r>
      <rPr>
        <sz val="10"/>
        <rFont val="宋体"/>
        <family val="0"/>
        <charset val="134"/>
      </rPr>
      <t xml:space="preserve">接到此投诉，我们非常重视。并立即派专人核实情况。我们虚心接受市民提出的宝贵意见，已经在周边张贴了禁停标识，我们也会加强巡视，发现有私家车，尽快劝离，尽量避免类似情况的发生。跟市民道歉，及安抚，希望市民能够理解。分中心已经于</t>
    </r>
    <r>
      <rPr>
        <sz val="10"/>
        <rFont val="Arial"/>
        <family val="2"/>
      </rPr>
      <t xml:space="preserve">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17</t>
    </r>
    <r>
      <rPr>
        <sz val="10"/>
        <rFont val="宋体"/>
        <family val="0"/>
        <charset val="134"/>
      </rPr>
      <t xml:space="preserve">日，将处理结果告知了市民，办理人：杜伟，部门</t>
    </r>
    <r>
      <rPr>
        <sz val="10"/>
        <rFont val="Arial"/>
        <family val="2"/>
      </rPr>
      <t xml:space="preserve">:</t>
    </r>
    <r>
      <rPr>
        <sz val="10"/>
        <rFont val="宋体"/>
        <family val="0"/>
        <charset val="134"/>
      </rPr>
      <t xml:space="preserve">动物园分中心，职务：物管副主任。审核人：侯旭，物业管理中心机关，物管行政部，科员。</t>
    </r>
  </si>
  <si>
    <r>
      <rPr>
        <sz val="10"/>
        <rFont val="宋体"/>
        <family val="0"/>
        <charset val="134"/>
      </rPr>
      <t xml:space="preserve">热线</t>
    </r>
    <r>
      <rPr>
        <sz val="10"/>
        <rFont val="Arial"/>
        <family val="2"/>
      </rPr>
      <t xml:space="preserve">-260317-004839</t>
    </r>
    <r>
      <rPr>
        <sz val="10"/>
        <rFont val="宋体"/>
        <family val="0"/>
        <charset val="134"/>
      </rPr>
      <t xml:space="preserve">（</t>
    </r>
    <r>
      <rPr>
        <sz val="10"/>
        <rFont val="Arial"/>
        <family val="2"/>
      </rPr>
      <t xml:space="preserve">1</t>
    </r>
    <r>
      <rPr>
        <sz val="10"/>
        <rFont val="宋体"/>
        <family val="0"/>
        <charset val="134"/>
      </rPr>
      <t xml:space="preserve">个附件）</t>
    </r>
  </si>
  <si>
    <t xml:space="preserve">2026-03-17 11:13:30</t>
  </si>
  <si>
    <t xml:space="preserve">2026-03-17 11:23:40</t>
  </si>
  <si>
    <t xml:space="preserve">2026-03-17 12:14:15</t>
  </si>
  <si>
    <r>
      <rPr>
        <sz val="10"/>
        <rFont val="宋体"/>
        <family val="0"/>
        <charset val="134"/>
      </rPr>
      <t xml:space="preserve">手机</t>
    </r>
    <r>
      <rPr>
        <sz val="10"/>
        <rFont val="Arial"/>
        <family val="2"/>
      </rPr>
      <t xml:space="preserve">,18510607829;</t>
    </r>
  </si>
  <si>
    <t xml:space="preserve">市民反映，海淀区北京西山国家森林公园公交总站内，公交车集体停放的位置，地面上的灰尘很大，容易影响路边的行人，希望及时清理，来电反映协调清理灰尘的问题。</t>
  </si>
  <si>
    <r>
      <rPr>
        <sz val="10"/>
        <rFont val="宋体"/>
        <family val="0"/>
        <charset val="134"/>
      </rPr>
      <t xml:space="preserve">分中心已经于</t>
    </r>
    <r>
      <rPr>
        <sz val="10"/>
        <rFont val="Arial"/>
        <family val="2"/>
      </rPr>
      <t xml:space="preserve">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17</t>
    </r>
    <r>
      <rPr>
        <sz val="10"/>
        <rFont val="宋体"/>
        <family val="0"/>
        <charset val="134"/>
      </rPr>
      <t xml:space="preserve">日，将处理结果告知了市民，办理人：董鹏，部门</t>
    </r>
    <r>
      <rPr>
        <sz val="10"/>
        <rFont val="Arial"/>
        <family val="2"/>
      </rPr>
      <t xml:space="preserve">:</t>
    </r>
    <r>
      <rPr>
        <sz val="10"/>
        <rFont val="宋体"/>
        <family val="0"/>
        <charset val="134"/>
      </rPr>
      <t xml:space="preserve">田顺庄分中心，职务：物管副主任。审核人：侯旭，物业管理中心机关，物管行政部，科员。</t>
    </r>
    <r>
      <rPr>
        <sz val="10"/>
        <rFont val="Arial"/>
        <family val="2"/>
      </rPr>
      <t xml:space="preserve">
</t>
    </r>
  </si>
  <si>
    <t xml:space="preserve">经核实，目前该场站地面没有硬化，确实容易起灰尘，我们已经关注到了该问题，现在适量喷洒少量清水，起到降尘的作用，希望市民能够理解。给市民带来不便，深表歉意。</t>
  </si>
  <si>
    <t xml:space="preserve">适量喷洒少量清水，起到降尘的作用，希望市民能够理解。给市民带来不便，深表歉意。</t>
  </si>
  <si>
    <r>
      <rPr>
        <sz val="10"/>
        <rFont val="宋体"/>
        <family val="0"/>
        <charset val="134"/>
      </rPr>
      <t xml:space="preserve">接到此投诉，我们非常重视。并立即派专人核实情况。经核实，目前该场站地面没有硬化，确实容易起灰尘，我们已经关注到了该问题，现在适量喷洒少量清水，起到降尘的作用，希望市民能够理解。给市民带来不便，深表歉意。分中心已经于</t>
    </r>
    <r>
      <rPr>
        <sz val="10"/>
        <rFont val="Arial"/>
        <family val="2"/>
      </rPr>
      <t xml:space="preserve">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17</t>
    </r>
    <r>
      <rPr>
        <sz val="10"/>
        <rFont val="宋体"/>
        <family val="0"/>
        <charset val="134"/>
      </rPr>
      <t xml:space="preserve">日，将处理结果告知了市民，办理人：董鹏，部门</t>
    </r>
    <r>
      <rPr>
        <sz val="10"/>
        <rFont val="Arial"/>
        <family val="2"/>
      </rPr>
      <t xml:space="preserve">:</t>
    </r>
    <r>
      <rPr>
        <sz val="10"/>
        <rFont val="宋体"/>
        <family val="0"/>
        <charset val="134"/>
      </rPr>
      <t xml:space="preserve">田顺庄分中心，职务：物管副主任。审核人：侯旭，物业管理中心机关，物管行政部，科员。</t>
    </r>
    <r>
      <rPr>
        <sz val="10"/>
        <rFont val="Arial"/>
        <family val="2"/>
      </rPr>
      <t xml:space="preserve">
</t>
    </r>
  </si>
  <si>
    <t xml:space="preserve">2026-03-17 08:29:29</t>
  </si>
  <si>
    <t xml:space="preserve">路面清扫</t>
  </si>
  <si>
    <t xml:space="preserve">场站（站台）卫生问题
（地面硬化后彻底解决）</t>
  </si>
  <si>
    <r>
      <rPr>
        <sz val="10"/>
        <rFont val="宋体"/>
        <family val="0"/>
        <charset val="134"/>
      </rPr>
      <t xml:space="preserve">网络</t>
    </r>
    <r>
      <rPr>
        <sz val="10"/>
        <rFont val="Arial"/>
        <family val="2"/>
      </rPr>
      <t xml:space="preserve">-260317-027407</t>
    </r>
    <r>
      <rPr>
        <sz val="10"/>
        <rFont val="宋体"/>
        <family val="0"/>
      </rPr>
      <t xml:space="preserve">（</t>
    </r>
    <r>
      <rPr>
        <sz val="10"/>
        <rFont val="Arial"/>
        <family val="2"/>
      </rPr>
      <t xml:space="preserve">8</t>
    </r>
    <r>
      <rPr>
        <sz val="10"/>
        <rFont val="宋体"/>
        <family val="0"/>
      </rPr>
      <t xml:space="preserve">个附件）</t>
    </r>
  </si>
  <si>
    <t xml:space="preserve">2026-03-17 11:57:52</t>
  </si>
  <si>
    <t xml:space="preserve">2026-03-17 12:15:17</t>
  </si>
  <si>
    <t xml:space="preserve">2026-03-17 13:17:29</t>
  </si>
  <si>
    <r>
      <rPr>
        <sz val="10"/>
        <rFont val="宋体"/>
        <family val="0"/>
        <charset val="134"/>
      </rPr>
      <t xml:space="preserve">工单来源：微信服务号，此工单内容为网民留言时填写的标题及原文。 </t>
    </r>
    <r>
      <rPr>
        <sz val="10"/>
        <rFont val="Arial"/>
        <family val="2"/>
      </rPr>
      <t xml:space="preserve">============================= </t>
    </r>
    <r>
      <rPr>
        <sz val="10"/>
        <rFont val="宋体"/>
        <family val="0"/>
        <charset val="134"/>
      </rPr>
      <t xml:space="preserve">留言标题： 北京公共交通控股集团鸿运承物业管理中心凌家庙分中心留言原文：鸿运承物业管理中心凌家庙分中心平谷场站物业保洁岗、警卫岗小组长不作为、带头严重脱岗，保洁岗、刷车岗组员脱岗，保洁岗组员在白天工作中绣鞋垫干私活市民填写的详细地址为：区、街道：通州区通运街道详细地址：武兴路</t>
    </r>
    <r>
      <rPr>
        <sz val="10"/>
        <rFont val="Arial"/>
        <family val="2"/>
      </rPr>
      <t xml:space="preserve">078</t>
    </r>
    <r>
      <rPr>
        <sz val="10"/>
        <rFont val="宋体"/>
        <family val="0"/>
        <charset val="134"/>
      </rPr>
      <t xml:space="preserve">号</t>
    </r>
  </si>
  <si>
    <r>
      <rPr>
        <sz val="10"/>
        <rFont val="宋体"/>
        <family val="0"/>
        <charset val="134"/>
      </rPr>
      <t xml:space="preserve">经核实，市民反映诉求与实际情况有所出入。</t>
    </r>
    <r>
      <rPr>
        <sz val="10"/>
        <rFont val="Arial"/>
        <family val="2"/>
      </rPr>
      <t xml:space="preserve">
</t>
    </r>
    <r>
      <rPr>
        <sz val="10"/>
        <rFont val="宋体"/>
        <family val="0"/>
        <charset val="134"/>
      </rPr>
      <t xml:space="preserve">针对市民反映情况，分中心立即对相关岗位进行全面核查核实。经核查，所反映问题均不属实。</t>
    </r>
    <r>
      <rPr>
        <sz val="10"/>
        <rFont val="Arial"/>
        <family val="2"/>
      </rPr>
      <t xml:space="preserve">
1. </t>
    </r>
    <r>
      <rPr>
        <sz val="10"/>
        <rFont val="宋体"/>
        <family val="0"/>
        <charset val="134"/>
      </rPr>
      <t xml:space="preserve">通过查询排班列表和签卡管理，保洁岗、警卫岗小组长，未出现不作为、带头脱岗等情况。</t>
    </r>
    <r>
      <rPr>
        <sz val="10"/>
        <rFont val="Arial"/>
        <family val="2"/>
      </rPr>
      <t xml:space="preserve">
2. </t>
    </r>
    <r>
      <rPr>
        <sz val="10"/>
        <rFont val="宋体"/>
        <family val="0"/>
        <charset val="134"/>
      </rPr>
      <t xml:space="preserve">通过查询签卡管理保洁岗、刷车岗组员，不存在擅自脱岗现象。</t>
    </r>
    <r>
      <rPr>
        <sz val="10"/>
        <rFont val="Arial"/>
        <family val="2"/>
      </rPr>
      <t xml:space="preserve">
3. </t>
    </r>
    <r>
      <rPr>
        <sz val="10"/>
        <rFont val="宋体"/>
        <family val="0"/>
        <charset val="134"/>
      </rPr>
      <t xml:space="preserve">通过对职工进行谈话，走访，并未发现工作期间，保洁岗人员未发现从事绣鞋垫等与工作无关的私活行为。 </t>
    </r>
    <r>
      <rPr>
        <sz val="10"/>
        <rFont val="Arial"/>
        <family val="2"/>
      </rPr>
      <t xml:space="preserve">
</t>
    </r>
    <r>
      <rPr>
        <sz val="10"/>
        <rFont val="宋体"/>
        <family val="0"/>
        <charset val="134"/>
      </rPr>
      <t xml:space="preserve">今后，我单位将继续严格落实岗位管理制度，强化日常监督检查，持续规范工作纪律，确保各项工作有序开展。</t>
    </r>
  </si>
  <si>
    <r>
      <rPr>
        <sz val="10"/>
        <rFont val="宋体"/>
        <family val="0"/>
        <charset val="134"/>
      </rPr>
      <t xml:space="preserve">经核实，市民反映诉求与实际情况有所出入。</t>
    </r>
    <r>
      <rPr>
        <sz val="10"/>
        <rFont val="Arial"/>
        <family val="2"/>
      </rPr>
      <t xml:space="preserve">
</t>
    </r>
    <r>
      <rPr>
        <sz val="10"/>
        <rFont val="宋体"/>
        <family val="0"/>
        <charset val="134"/>
      </rPr>
      <t xml:space="preserve">针对市民反映情况，分中心立即对相关岗位进行全面核查核实。经核查，所反映问题均不属实。</t>
    </r>
    <r>
      <rPr>
        <sz val="10"/>
        <rFont val="Arial"/>
        <family val="2"/>
      </rPr>
      <t xml:space="preserve">
1. </t>
    </r>
    <r>
      <rPr>
        <sz val="10"/>
        <rFont val="宋体"/>
        <family val="0"/>
        <charset val="134"/>
      </rPr>
      <t xml:space="preserve">通过查询排班列表和签卡管理，保洁岗、警卫岗小组长，未出现不作为、带头脱岗等情况。</t>
    </r>
    <r>
      <rPr>
        <sz val="10"/>
        <rFont val="Arial"/>
        <family val="2"/>
      </rPr>
      <t xml:space="preserve">
2. </t>
    </r>
    <r>
      <rPr>
        <sz val="10"/>
        <rFont val="宋体"/>
        <family val="0"/>
        <charset val="134"/>
      </rPr>
      <t xml:space="preserve">通过查询签卡管理保洁岗、刷车岗组员，不存在擅自脱岗现象。</t>
    </r>
    <r>
      <rPr>
        <sz val="10"/>
        <rFont val="Arial"/>
        <family val="2"/>
      </rPr>
      <t xml:space="preserve">
3. </t>
    </r>
    <r>
      <rPr>
        <sz val="10"/>
        <rFont val="宋体"/>
        <family val="0"/>
        <charset val="134"/>
      </rPr>
      <t xml:space="preserve">通过对职工进行谈话，走访，并未发现工作期间，保洁岗人员未发现从事绣鞋垫等与工作无关的私活行为。 </t>
    </r>
    <r>
      <rPr>
        <sz val="10"/>
        <rFont val="Arial"/>
        <family val="2"/>
      </rPr>
      <t xml:space="preserve">
</t>
    </r>
    <r>
      <rPr>
        <sz val="10"/>
        <rFont val="宋体"/>
        <family val="0"/>
        <charset val="134"/>
      </rPr>
      <t xml:space="preserve">今后，我单位将继续严格落实岗位管理制度，强化日常监督检查，持续规范工作纪律，确保各项工作有序开展。因市民未留姓名及联系方式，故我们无法与市民进一步详细地了解情况。故我们按照派单中所列的诉求进行排查。</t>
    </r>
    <r>
      <rPr>
        <sz val="10"/>
        <rFont val="Arial"/>
        <family val="2"/>
      </rPr>
      <t xml:space="preserve">
</t>
    </r>
    <r>
      <rPr>
        <sz val="10"/>
        <rFont val="宋体"/>
        <family val="0"/>
        <charset val="134"/>
      </rPr>
      <t xml:space="preserve">我单位欢迎市民随时对我们工作进行监督，感谢市民提出宝贵意见，谢谢市民的支持与谅解。</t>
    </r>
    <r>
      <rPr>
        <sz val="10"/>
        <rFont val="Arial"/>
        <family val="2"/>
      </rPr>
      <t xml:space="preserve">
</t>
    </r>
    <r>
      <rPr>
        <sz val="10"/>
        <rFont val="宋体"/>
        <family val="0"/>
        <charset val="134"/>
      </rPr>
      <t xml:space="preserve">办理人：李旭；部门：鸿运承物业管理中心凌家庙分中心；职务：一般管理</t>
    </r>
    <r>
      <rPr>
        <sz val="10"/>
        <rFont val="Arial"/>
        <family val="2"/>
      </rPr>
      <t xml:space="preserve">
</t>
    </r>
    <r>
      <rPr>
        <sz val="10"/>
        <rFont val="宋体"/>
        <family val="0"/>
        <charset val="134"/>
      </rPr>
      <t xml:space="preserve">审核人：高强；部门：鸿运承物业管理中心人力资源部；职务：中级管理</t>
    </r>
  </si>
  <si>
    <r>
      <rPr>
        <sz val="10"/>
        <rFont val="宋体"/>
        <family val="0"/>
        <charset val="134"/>
      </rPr>
      <t xml:space="preserve">因市民未留姓名及联系方式，故我们无法与市民进一步详细地了解情况。故我们按照派单中所列的诉求进行排查。</t>
    </r>
    <r>
      <rPr>
        <sz val="10"/>
        <rFont val="Arial"/>
        <family val="2"/>
      </rPr>
      <t xml:space="preserve">
</t>
    </r>
    <r>
      <rPr>
        <sz val="10"/>
        <rFont val="宋体"/>
        <family val="0"/>
        <charset val="134"/>
      </rPr>
      <t xml:space="preserve">我单位欢迎市民随时对我们工作进行监督，感谢市民提出宝贵意见，谢谢市民的支持与谅解。</t>
    </r>
  </si>
  <si>
    <r>
      <rPr>
        <sz val="10"/>
        <rFont val="宋体"/>
        <family val="0"/>
        <charset val="134"/>
      </rPr>
      <t xml:space="preserve">经核实，市民反映诉求与实际情况有所出入。</t>
    </r>
    <r>
      <rPr>
        <sz val="10"/>
        <rFont val="Arial"/>
        <family val="2"/>
      </rPr>
      <t xml:space="preserve">
</t>
    </r>
    <r>
      <rPr>
        <sz val="10"/>
        <rFont val="宋体"/>
        <family val="0"/>
        <charset val="134"/>
      </rPr>
      <t xml:space="preserve">针对市民反映情况，分中心立即对相关岗位进行全面核查核实。经核查，所反映问题均不属实。</t>
    </r>
    <r>
      <rPr>
        <sz val="10"/>
        <rFont val="Arial"/>
        <family val="2"/>
      </rPr>
      <t xml:space="preserve">
1. </t>
    </r>
    <r>
      <rPr>
        <sz val="10"/>
        <rFont val="宋体"/>
        <family val="0"/>
        <charset val="134"/>
      </rPr>
      <t xml:space="preserve">通过查询排班列表和签卡管理，保洁岗、警卫岗小组长，未出现不作为、带头脱岗等情况。</t>
    </r>
    <r>
      <rPr>
        <sz val="10"/>
        <rFont val="Arial"/>
        <family val="2"/>
      </rPr>
      <t xml:space="preserve">
2. </t>
    </r>
    <r>
      <rPr>
        <sz val="10"/>
        <rFont val="宋体"/>
        <family val="0"/>
        <charset val="134"/>
      </rPr>
      <t xml:space="preserve">通过查询签卡管理保洁岗、刷车岗组员，不存在擅自脱岗现象。</t>
    </r>
    <r>
      <rPr>
        <sz val="10"/>
        <rFont val="Arial"/>
        <family val="2"/>
      </rPr>
      <t xml:space="preserve">
3. </t>
    </r>
    <r>
      <rPr>
        <sz val="10"/>
        <rFont val="宋体"/>
        <family val="0"/>
        <charset val="134"/>
      </rPr>
      <t xml:space="preserve">通过对职工进行谈话，走访，并未发现工作期间，保洁岗人员未发现从事绣鞋垫等与工作无关的私活行为。 </t>
    </r>
    <r>
      <rPr>
        <sz val="10"/>
        <rFont val="Arial"/>
        <family val="2"/>
      </rPr>
      <t xml:space="preserve">
</t>
    </r>
    <r>
      <rPr>
        <sz val="10"/>
        <rFont val="宋体"/>
        <family val="0"/>
        <charset val="134"/>
      </rPr>
      <t xml:space="preserve">今后，我单位将继续严格落实岗位管理制度，强化日常监督检查，持续规范工作纪律，确保各项工作有序开展。因市民未留姓名及联系方式，故我们无法与市民进一步详细地了解情况。故我们按照派单中所列的诉求进行排查。</t>
    </r>
    <r>
      <rPr>
        <sz val="10"/>
        <rFont val="Arial"/>
        <family val="2"/>
      </rPr>
      <t xml:space="preserve">
</t>
    </r>
    <r>
      <rPr>
        <sz val="10"/>
        <rFont val="宋体"/>
        <family val="0"/>
        <charset val="134"/>
      </rPr>
      <t xml:space="preserve">我单位欢迎市民随时对我们工作进行监督，感谢市民提出宝贵意见，谢谢市民的支持与谅解。</t>
    </r>
  </si>
  <si>
    <t xml:space="preserve">2026-03-17 07:11:09</t>
  </si>
  <si>
    <t xml:space="preserve">劳动人员管理及劳动纪律
（场站班长）</t>
  </si>
  <si>
    <r>
      <rPr>
        <sz val="11"/>
        <color rgb="FF000000"/>
        <rFont val="宋体"/>
        <family val="0"/>
        <charset val="134"/>
      </rPr>
      <t xml:space="preserve">同诉问题：网络</t>
    </r>
    <r>
      <rPr>
        <sz val="11"/>
        <color rgb="FF000000"/>
        <rFont val="宋体"/>
        <family val="0"/>
      </rPr>
      <t xml:space="preserve">-260317-027407</t>
    </r>
    <r>
      <rPr>
        <sz val="11"/>
        <color rgb="FF000000"/>
        <rFont val="宋体"/>
        <family val="0"/>
        <charset val="134"/>
      </rPr>
      <t xml:space="preserve">、网络</t>
    </r>
    <r>
      <rPr>
        <sz val="11"/>
        <color rgb="FF000000"/>
        <rFont val="宋体"/>
        <family val="0"/>
      </rPr>
      <t xml:space="preserve">-260323-014149</t>
    </r>
  </si>
  <si>
    <r>
      <rPr>
        <sz val="10"/>
        <rFont val="宋体"/>
        <family val="0"/>
        <charset val="134"/>
      </rPr>
      <t xml:space="preserve">热线</t>
    </r>
    <r>
      <rPr>
        <sz val="10"/>
        <rFont val="Arial"/>
        <family val="2"/>
      </rPr>
      <t xml:space="preserve">-260317-040607</t>
    </r>
    <r>
      <rPr>
        <sz val="10"/>
        <rFont val="宋体"/>
        <family val="0"/>
      </rPr>
      <t xml:space="preserve">（</t>
    </r>
    <r>
      <rPr>
        <sz val="10"/>
        <rFont val="Arial"/>
        <family val="2"/>
      </rPr>
      <t xml:space="preserve">8</t>
    </r>
    <r>
      <rPr>
        <sz val="10"/>
        <rFont val="宋体"/>
        <family val="0"/>
      </rPr>
      <t xml:space="preserve">个附件）</t>
    </r>
  </si>
  <si>
    <t xml:space="preserve">2026-03-17 14:36:23</t>
  </si>
  <si>
    <t xml:space="preserve">2026-03-17 14:44:05</t>
  </si>
  <si>
    <t xml:space="preserve">2026-03-17 15:41:10</t>
  </si>
  <si>
    <r>
      <rPr>
        <sz val="10"/>
        <rFont val="宋体"/>
        <family val="0"/>
        <charset val="134"/>
      </rPr>
      <t xml:space="preserve">市民反映，北京市海淀区地铁站安河桥桥北站公交车场（</t>
    </r>
    <r>
      <rPr>
        <sz val="10"/>
        <rFont val="Arial"/>
        <family val="2"/>
      </rPr>
      <t xml:space="preserve">437</t>
    </r>
    <r>
      <rPr>
        <sz val="10"/>
        <rFont val="宋体"/>
        <family val="0"/>
        <charset val="134"/>
      </rPr>
      <t xml:space="preserve">路</t>
    </r>
    <r>
      <rPr>
        <sz val="10"/>
        <rFont val="Arial"/>
        <family val="2"/>
      </rPr>
      <t xml:space="preserve">,608</t>
    </r>
    <r>
      <rPr>
        <sz val="10"/>
        <rFont val="宋体"/>
        <family val="0"/>
        <charset val="134"/>
      </rPr>
      <t xml:space="preserve">路</t>
    </r>
    <r>
      <rPr>
        <sz val="10"/>
        <rFont val="Arial"/>
        <family val="2"/>
      </rPr>
      <t xml:space="preserve">,305</t>
    </r>
    <r>
      <rPr>
        <sz val="10"/>
        <rFont val="宋体"/>
        <family val="0"/>
        <charset val="134"/>
      </rPr>
      <t xml:space="preserve">路</t>
    </r>
    <r>
      <rPr>
        <sz val="10"/>
        <rFont val="Arial"/>
        <family val="2"/>
      </rPr>
      <t xml:space="preserve">,575</t>
    </r>
    <r>
      <rPr>
        <sz val="10"/>
        <rFont val="宋体"/>
        <family val="0"/>
        <charset val="134"/>
      </rPr>
      <t xml:space="preserve">路），车场调度室到乘客上车的路段（在公交车场内）地面上有五六个大坑，路面坑坑洼洼有积水，非常影响出行，希望有关部门进行管理，给自己回复，两会期间不让施工。市民表示</t>
    </r>
    <r>
      <rPr>
        <sz val="10"/>
        <rFont val="Arial"/>
        <family val="2"/>
      </rPr>
      <t xml:space="preserve">3</t>
    </r>
    <r>
      <rPr>
        <sz val="10"/>
        <rFont val="宋体"/>
        <family val="0"/>
        <charset val="134"/>
      </rPr>
      <t xml:space="preserve">月</t>
    </r>
    <r>
      <rPr>
        <sz val="10"/>
        <rFont val="Arial"/>
        <family val="2"/>
      </rPr>
      <t xml:space="preserve">17</t>
    </r>
    <r>
      <rPr>
        <sz val="10"/>
        <rFont val="宋体"/>
        <family val="0"/>
        <charset val="134"/>
      </rPr>
      <t xml:space="preserve">日查看，还是没有施工，只是把石头沙子清扫了一下，对此不认可，来电反映公交车场内路面大坑问题。</t>
    </r>
  </si>
  <si>
    <r>
      <rPr>
        <sz val="10"/>
        <rFont val="宋体"/>
        <family val="0"/>
        <charset val="134"/>
      </rPr>
      <t xml:space="preserve">市民反映的安河桥北公交场站基础设施（场站路面）设置问题。安河桥北公交场站是公交首末站。经核实，安河桥北公交场站内路面维修已列入公交物业施工维修计划，但是由于前期天气寒冷不利于施工，所以计划两会结束后正式实施。期间安河桥北公交场站主责单位（客运）对坑洼路面进行了砂石铺垫的应急处理，给市民出行带来的不便，我们深表歉意。依据维修施工方案，本次安河桥北路面维修面积约</t>
    </r>
    <r>
      <rPr>
        <sz val="10"/>
        <rFont val="Arial"/>
        <family val="2"/>
      </rPr>
      <t xml:space="preserve">240</t>
    </r>
    <r>
      <rPr>
        <sz val="10"/>
        <rFont val="宋体"/>
        <family val="0"/>
        <charset val="134"/>
      </rPr>
      <t xml:space="preserve">平米，机械切割坑洼路面后需重新做基础垫层，再铺柏油，预计工期</t>
    </r>
    <r>
      <rPr>
        <sz val="10"/>
        <rFont val="Arial"/>
        <family val="2"/>
      </rPr>
      <t xml:space="preserve">10</t>
    </r>
    <r>
      <rPr>
        <sz val="10"/>
        <rFont val="宋体"/>
        <family val="0"/>
        <charset val="134"/>
      </rPr>
      <t xml:space="preserve">天。</t>
    </r>
  </si>
  <si>
    <r>
      <rPr>
        <sz val="10"/>
        <rFont val="宋体"/>
        <family val="0"/>
        <charset val="134"/>
      </rPr>
      <t xml:space="preserve">我们于</t>
    </r>
    <r>
      <rPr>
        <sz val="10"/>
        <rFont val="Arial"/>
        <family val="2"/>
      </rPr>
      <t xml:space="preserve">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18</t>
    </r>
    <r>
      <rPr>
        <sz val="10"/>
        <rFont val="宋体"/>
        <family val="0"/>
        <charset val="134"/>
      </rPr>
      <t xml:space="preserve">日</t>
    </r>
    <r>
      <rPr>
        <sz val="10"/>
        <rFont val="Arial"/>
        <family val="2"/>
      </rPr>
      <t xml:space="preserve">9</t>
    </r>
    <r>
      <rPr>
        <sz val="10"/>
        <rFont val="宋体"/>
        <family val="0"/>
        <charset val="134"/>
      </rPr>
      <t xml:space="preserve">点</t>
    </r>
    <r>
      <rPr>
        <sz val="10"/>
        <rFont val="Arial"/>
        <family val="2"/>
      </rPr>
      <t xml:space="preserve">34</t>
    </r>
    <r>
      <rPr>
        <sz val="10"/>
        <rFont val="宋体"/>
        <family val="0"/>
        <charset val="134"/>
      </rPr>
      <t xml:space="preserve">分与市民进行电话答复，向市民表示歉意、说明核查结果，以及问题的解决方案和施工进度。我们非常感谢市民对我们工作的关注与监督。本来想和市民建立微信联系更好的反馈办理进度，但是市民说没有微信，同时也拒绝我们电话的进度反馈，市民表示自己会到现场看。办理人：于德海 鸿运承物业管理中心西苑分中心 物管设备主任。审核人：华菲 工程设备部 一般管理</t>
    </r>
  </si>
  <si>
    <r>
      <rPr>
        <sz val="10"/>
        <rFont val="宋体"/>
        <family val="0"/>
        <charset val="134"/>
      </rPr>
      <t xml:space="preserve">公交物业目前已经办理完成各类施工手续和施工前的准备工作（清理清扫施工作业路面、准备机械进场、联系柏油单位）。</t>
    </r>
    <r>
      <rPr>
        <sz val="10"/>
        <rFont val="Arial"/>
        <family val="2"/>
      </rPr>
      <t xml:space="preserve">3</t>
    </r>
    <r>
      <rPr>
        <sz val="10"/>
        <rFont val="宋体"/>
        <family val="0"/>
        <charset val="134"/>
      </rPr>
      <t xml:space="preserve">月</t>
    </r>
    <r>
      <rPr>
        <sz val="10"/>
        <rFont val="Arial"/>
        <family val="2"/>
      </rPr>
      <t xml:space="preserve">17</t>
    </r>
    <r>
      <rPr>
        <sz val="10"/>
        <rFont val="宋体"/>
        <family val="0"/>
        <charset val="134"/>
      </rPr>
      <t xml:space="preserve">日夜间施工单位已经正式进场并开始施工。由于本次破损路面有一部分位于上车站台前，为便于施工需暂时将上车地点移位，施工单位已经开始搭建临时通道。同时施工期间我们会要求保洁员及时清扫砂石尘土，洒水降尘，将施工带来影响和不便降到最低。</t>
    </r>
  </si>
  <si>
    <t xml:space="preserve">按计划推进施工进度，保障按期完工</t>
  </si>
  <si>
    <r>
      <rPr>
        <sz val="10"/>
        <rFont val="宋体"/>
        <family val="0"/>
        <charset val="134"/>
      </rPr>
      <t xml:space="preserve">市民反映的安河桥北公交场站基础设施（场站路面）设置问题。安河桥北公交场站是公交首末站。经核实，安河桥北公交场站内路面维修已列入公交物业施工维修计划，但是由于前期天气寒冷不利于施工，所以计划两会结束后正式实施。期间安河桥北公交场站主责单位（客运）对坑洼路面进行了砂石铺垫的应急处理，给市民出行带来的不便，我们深表歉意。依据维修施工方案，本次安河桥北路面维修面积约</t>
    </r>
    <r>
      <rPr>
        <sz val="10"/>
        <rFont val="Arial"/>
        <family val="2"/>
      </rPr>
      <t xml:space="preserve">240</t>
    </r>
    <r>
      <rPr>
        <sz val="10"/>
        <rFont val="宋体"/>
        <family val="0"/>
        <charset val="134"/>
      </rPr>
      <t xml:space="preserve">平米，机械切割坑洼路面后需重新做基础垫层，再铺柏油，预计工期</t>
    </r>
    <r>
      <rPr>
        <sz val="10"/>
        <rFont val="Arial"/>
        <family val="2"/>
      </rPr>
      <t xml:space="preserve">10</t>
    </r>
    <r>
      <rPr>
        <sz val="10"/>
        <rFont val="宋体"/>
        <family val="0"/>
        <charset val="134"/>
      </rPr>
      <t xml:space="preserve">天。公交物业目前已经办理完成各类施工手续和施工前的准备工作（清理清扫施工作业路面、准备机械进场、联系柏油单位）。</t>
    </r>
    <r>
      <rPr>
        <sz val="10"/>
        <rFont val="Arial"/>
        <family val="2"/>
      </rPr>
      <t xml:space="preserve">3</t>
    </r>
    <r>
      <rPr>
        <sz val="10"/>
        <rFont val="宋体"/>
        <family val="0"/>
        <charset val="134"/>
      </rPr>
      <t xml:space="preserve">月</t>
    </r>
    <r>
      <rPr>
        <sz val="10"/>
        <rFont val="Arial"/>
        <family val="2"/>
      </rPr>
      <t xml:space="preserve">17</t>
    </r>
    <r>
      <rPr>
        <sz val="10"/>
        <rFont val="宋体"/>
        <family val="0"/>
        <charset val="134"/>
      </rPr>
      <t xml:space="preserve">日夜间施工单位已经正式进场并开始施工。由于本次破损路面有一部分位于上车站台前，为便于施工需暂时将上车地点移位，施工单位已经开始搭建临时通道。同时施工期间我们会要求保洁员及时清扫砂石尘土，洒水降尘，将施工带来影响和不便降到最低。我们于</t>
    </r>
    <r>
      <rPr>
        <sz val="10"/>
        <rFont val="Arial"/>
        <family val="2"/>
      </rPr>
      <t xml:space="preserve">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18</t>
    </r>
    <r>
      <rPr>
        <sz val="10"/>
        <rFont val="宋体"/>
        <family val="0"/>
        <charset val="134"/>
      </rPr>
      <t xml:space="preserve">日</t>
    </r>
    <r>
      <rPr>
        <sz val="10"/>
        <rFont val="Arial"/>
        <family val="2"/>
      </rPr>
      <t xml:space="preserve">9</t>
    </r>
    <r>
      <rPr>
        <sz val="10"/>
        <rFont val="宋体"/>
        <family val="0"/>
        <charset val="134"/>
      </rPr>
      <t xml:space="preserve">点</t>
    </r>
    <r>
      <rPr>
        <sz val="10"/>
        <rFont val="Arial"/>
        <family val="2"/>
      </rPr>
      <t xml:space="preserve">34</t>
    </r>
    <r>
      <rPr>
        <sz val="10"/>
        <rFont val="宋体"/>
        <family val="0"/>
        <charset val="134"/>
      </rPr>
      <t xml:space="preserve">分与市民进行电话答复，向市民表示歉意、说明核查结果，以及问题的解决方案和施工进度。我们非常感谢市民对我们工作的关注与监督。本来想和市民建立微信联系更好的反馈办理进度，但是市民说没有微信，同时也拒绝我们电话的进度反馈，市民表示自己会到现场看。</t>
    </r>
  </si>
  <si>
    <t xml:space="preserve">2026-03-17 14:29:54</t>
  </si>
  <si>
    <t xml:space="preserve">站务设施维修
（站台路面）同人同诉</t>
  </si>
  <si>
    <r>
      <rPr>
        <sz val="11"/>
        <color rgb="FF000000"/>
        <rFont val="宋体"/>
        <family val="0"/>
        <charset val="134"/>
      </rPr>
      <t xml:space="preserve">相同诉求（反映同一诉求）：网络</t>
    </r>
    <r>
      <rPr>
        <sz val="11"/>
        <color rgb="FF000000"/>
        <rFont val="宋体"/>
        <family val="0"/>
      </rPr>
      <t xml:space="preserve">-260314-022696-2</t>
    </r>
    <r>
      <rPr>
        <sz val="11"/>
        <color rgb="FF000000"/>
        <rFont val="宋体"/>
        <family val="0"/>
        <charset val="134"/>
      </rPr>
      <t xml:space="preserve">、热线</t>
    </r>
    <r>
      <rPr>
        <sz val="11"/>
        <color rgb="FF000000"/>
        <rFont val="宋体"/>
        <family val="0"/>
      </rPr>
      <t xml:space="preserve">-260314-019661</t>
    </r>
    <r>
      <rPr>
        <sz val="11"/>
        <color rgb="FF000000"/>
        <rFont val="宋体"/>
        <family val="0"/>
        <charset val="134"/>
      </rPr>
      <t xml:space="preserve">、热线</t>
    </r>
    <r>
      <rPr>
        <sz val="11"/>
        <color rgb="FF000000"/>
        <rFont val="宋体"/>
        <family val="0"/>
      </rPr>
      <t xml:space="preserve">-260317-040607</t>
    </r>
  </si>
  <si>
    <r>
      <rPr>
        <sz val="10"/>
        <rFont val="宋体"/>
        <family val="0"/>
        <charset val="134"/>
      </rPr>
      <t xml:space="preserve">热线</t>
    </r>
    <r>
      <rPr>
        <sz val="10"/>
        <rFont val="Arial"/>
        <family val="2"/>
      </rPr>
      <t xml:space="preserve">-260317-040957</t>
    </r>
    <r>
      <rPr>
        <sz val="10"/>
        <rFont val="宋体"/>
        <family val="0"/>
      </rPr>
      <t xml:space="preserve">（</t>
    </r>
    <r>
      <rPr>
        <sz val="10"/>
        <rFont val="Arial"/>
        <family val="2"/>
      </rPr>
      <t xml:space="preserve">8</t>
    </r>
    <r>
      <rPr>
        <sz val="10"/>
        <rFont val="宋体"/>
        <family val="0"/>
      </rPr>
      <t xml:space="preserve">个附件）</t>
    </r>
  </si>
  <si>
    <t xml:space="preserve">2026-03-17 14:38:30</t>
  </si>
  <si>
    <t xml:space="preserve">2026-03-17 14:43:59</t>
  </si>
  <si>
    <r>
      <rPr>
        <sz val="10"/>
        <rFont val="宋体"/>
        <family val="0"/>
        <charset val="134"/>
      </rPr>
      <t xml:space="preserve">市民反映，北京公交集团第二客运分公司</t>
    </r>
    <r>
      <rPr>
        <sz val="10"/>
        <rFont val="Arial"/>
        <family val="2"/>
      </rPr>
      <t xml:space="preserve">17</t>
    </r>
    <r>
      <rPr>
        <sz val="10"/>
        <rFont val="宋体"/>
        <family val="0"/>
        <charset val="134"/>
      </rPr>
      <t xml:space="preserve">车队纵容外卖电动车在场内乱窜，时间：</t>
    </r>
    <r>
      <rPr>
        <sz val="10"/>
        <rFont val="Arial"/>
        <family val="2"/>
      </rPr>
      <t xml:space="preserve">1</t>
    </r>
    <r>
      <rPr>
        <sz val="10"/>
        <rFont val="宋体"/>
        <family val="0"/>
        <charset val="134"/>
      </rPr>
      <t xml:space="preserve">月</t>
    </r>
    <r>
      <rPr>
        <sz val="10"/>
        <rFont val="Arial"/>
        <family val="2"/>
      </rPr>
      <t xml:space="preserve">6</t>
    </r>
    <r>
      <rPr>
        <sz val="10"/>
        <rFont val="宋体"/>
        <family val="0"/>
        <charset val="134"/>
      </rPr>
      <t xml:space="preserve">、</t>
    </r>
    <r>
      <rPr>
        <sz val="10"/>
        <rFont val="Arial"/>
        <family val="2"/>
      </rPr>
      <t xml:space="preserve">7</t>
    </r>
    <r>
      <rPr>
        <sz val="10"/>
        <rFont val="宋体"/>
        <family val="0"/>
        <charset val="134"/>
      </rPr>
      <t xml:space="preserve">、</t>
    </r>
    <r>
      <rPr>
        <sz val="10"/>
        <rFont val="Arial"/>
        <family val="2"/>
      </rPr>
      <t xml:space="preserve">13</t>
    </r>
    <r>
      <rPr>
        <sz val="10"/>
        <rFont val="宋体"/>
        <family val="0"/>
        <charset val="134"/>
      </rPr>
      <t xml:space="preserve">、</t>
    </r>
    <r>
      <rPr>
        <sz val="10"/>
        <rFont val="Arial"/>
        <family val="2"/>
      </rPr>
      <t xml:space="preserve">21</t>
    </r>
    <r>
      <rPr>
        <sz val="10"/>
        <rFont val="宋体"/>
        <family val="0"/>
        <charset val="134"/>
      </rPr>
      <t xml:space="preserve">号，存在安全隐患。反映后没有落实任何责任、处理。希望相关部门尽快核实处理。自己在场站内上班，人行道和行走区域内随意停放电动车人，有安全隐含，谁来负责这件事情，自己对回复不认可，回复没有落实责任，场站内多次记录认为管理不到位，有损党的形象，来电反映场站内电动车有安全隐患的问题。</t>
    </r>
  </si>
  <si>
    <r>
      <rPr>
        <sz val="10"/>
        <rFont val="宋体"/>
        <family val="0"/>
        <charset val="134"/>
      </rPr>
      <t xml:space="preserve">经核实，单店分中心针对市民所反映的这个场站外卖电动车进入场站的问题，已经加强了对场站进出口门岗工作的管理，已落实增设警卫值守，在场站大门口设立外卖领取点，同时增加物业人员对场站进出口巡查值守的工作，并以车队沟通如有外卖需求的职工到外卖领取点领取、目前场站的未出现有外卖电动车进入场站现象，在</t>
    </r>
    <r>
      <rPr>
        <sz val="10"/>
        <rFont val="Arial"/>
        <family val="2"/>
      </rPr>
      <t xml:space="preserve">2</t>
    </r>
    <r>
      <rPr>
        <sz val="10"/>
        <rFont val="宋体"/>
        <family val="0"/>
        <charset val="134"/>
      </rPr>
      <t xml:space="preserve">月</t>
    </r>
    <r>
      <rPr>
        <sz val="10"/>
        <rFont val="Arial"/>
        <family val="2"/>
      </rPr>
      <t xml:space="preserve">10</t>
    </r>
    <r>
      <rPr>
        <sz val="10"/>
        <rFont val="宋体"/>
        <family val="0"/>
        <charset val="134"/>
      </rPr>
      <t xml:space="preserve">日回复该市民时已于短信形式告知（由于该市民未接电话）。市民所提到的人行道和行走区域内随意停放电动车，有安全隐含问题，目前场站内有专门停放电动车和自行车的位置，经了解是车队职工上下班去调度室刷卡有临时停的现象。并于</t>
    </r>
    <r>
      <rPr>
        <sz val="10"/>
        <rFont val="Arial"/>
        <family val="2"/>
      </rPr>
      <t xml:space="preserve">3</t>
    </r>
    <r>
      <rPr>
        <sz val="10"/>
        <rFont val="宋体"/>
        <family val="0"/>
        <charset val="134"/>
      </rPr>
      <t xml:space="preserve">月</t>
    </r>
    <r>
      <rPr>
        <sz val="10"/>
        <rFont val="Arial"/>
        <family val="2"/>
      </rPr>
      <t xml:space="preserve">18</t>
    </r>
    <r>
      <rPr>
        <sz val="10"/>
        <rFont val="宋体"/>
        <family val="0"/>
        <charset val="134"/>
      </rPr>
      <t xml:space="preserve">日与该场站班组长约谈并再次强调叮嘱门岗严禁员工在步行道内停放电动车和机动车。</t>
    </r>
  </si>
  <si>
    <r>
      <rPr>
        <sz val="10"/>
        <rFont val="宋体"/>
        <family val="0"/>
        <charset val="134"/>
      </rPr>
      <t xml:space="preserve">单店分中心已于</t>
    </r>
    <r>
      <rPr>
        <sz val="10"/>
        <rFont val="Arial"/>
        <family val="2"/>
      </rPr>
      <t xml:space="preserve">3</t>
    </r>
    <r>
      <rPr>
        <sz val="10"/>
        <rFont val="宋体"/>
        <family val="0"/>
        <charset val="134"/>
      </rPr>
      <t xml:space="preserve">月</t>
    </r>
    <r>
      <rPr>
        <sz val="10"/>
        <rFont val="Arial"/>
        <family val="2"/>
      </rPr>
      <t xml:space="preserve">18</t>
    </r>
    <r>
      <rPr>
        <sz val="10"/>
        <rFont val="宋体"/>
        <family val="0"/>
        <charset val="134"/>
      </rPr>
      <t xml:space="preserve">日上午与市民进行电话回访。</t>
    </r>
  </si>
  <si>
    <r>
      <rPr>
        <sz val="10"/>
        <rFont val="宋体"/>
        <family val="0"/>
        <charset val="134"/>
      </rPr>
      <t xml:space="preserve">市民所提到的人行道和行走区域内随意停放电动车，有安全隐含问题，目前场站内有专门停放电动车和自行车的位置，经了解是车队职工上下班去调度室刷卡有临时停的现象。并于</t>
    </r>
    <r>
      <rPr>
        <sz val="10"/>
        <rFont val="Arial"/>
        <family val="2"/>
      </rPr>
      <t xml:space="preserve">3</t>
    </r>
    <r>
      <rPr>
        <sz val="10"/>
        <rFont val="宋体"/>
        <family val="0"/>
        <charset val="134"/>
      </rPr>
      <t xml:space="preserve">月</t>
    </r>
    <r>
      <rPr>
        <sz val="10"/>
        <rFont val="Arial"/>
        <family val="2"/>
      </rPr>
      <t xml:space="preserve">18</t>
    </r>
    <r>
      <rPr>
        <sz val="10"/>
        <rFont val="宋体"/>
        <family val="0"/>
        <charset val="134"/>
      </rPr>
      <t xml:space="preserve">日与该场站班组长约谈并再次强调叮嘱门岗严禁员工在步行道内停放电动车和机动车。</t>
    </r>
  </si>
  <si>
    <r>
      <rPr>
        <sz val="10"/>
        <rFont val="宋体"/>
        <family val="0"/>
        <charset val="134"/>
      </rPr>
      <t xml:space="preserve">于</t>
    </r>
    <r>
      <rPr>
        <sz val="10"/>
        <rFont val="Arial"/>
        <family val="2"/>
      </rPr>
      <t xml:space="preserve">3</t>
    </r>
    <r>
      <rPr>
        <sz val="10"/>
        <rFont val="宋体"/>
        <family val="0"/>
        <charset val="134"/>
      </rPr>
      <t xml:space="preserve">月</t>
    </r>
    <r>
      <rPr>
        <sz val="10"/>
        <rFont val="Arial"/>
        <family val="2"/>
      </rPr>
      <t xml:space="preserve">18</t>
    </r>
    <r>
      <rPr>
        <sz val="10"/>
        <rFont val="宋体"/>
        <family val="0"/>
        <charset val="134"/>
      </rPr>
      <t xml:space="preserve">日与该场站班组长约谈并再次强调叮嘱门岗严禁员工在步行道内停放电动车和机动车。</t>
    </r>
  </si>
  <si>
    <r>
      <rPr>
        <sz val="10"/>
        <rFont val="宋体"/>
        <family val="0"/>
        <charset val="134"/>
      </rPr>
      <t xml:space="preserve">于</t>
    </r>
    <r>
      <rPr>
        <sz val="10"/>
        <rFont val="Arial"/>
        <family val="2"/>
      </rPr>
      <t xml:space="preserve">3</t>
    </r>
    <r>
      <rPr>
        <sz val="10"/>
        <rFont val="宋体"/>
        <family val="0"/>
        <charset val="134"/>
      </rPr>
      <t xml:space="preserve">月</t>
    </r>
    <r>
      <rPr>
        <sz val="10"/>
        <rFont val="Arial"/>
        <family val="2"/>
      </rPr>
      <t xml:space="preserve">18</t>
    </r>
    <r>
      <rPr>
        <sz val="10"/>
        <rFont val="宋体"/>
        <family val="0"/>
        <charset val="134"/>
      </rPr>
      <t xml:space="preserve">日与该场站班组长约谈并再次强调叮嘱门岗严禁员工在步行道内停放电动车和机动车。今后不定期到环铁场站进行跟踪检查。</t>
    </r>
  </si>
  <si>
    <r>
      <rPr>
        <sz val="10"/>
        <rFont val="宋体"/>
        <family val="0"/>
        <charset val="134"/>
      </rPr>
      <t xml:space="preserve">市民所提到的人行道和行走区域内随意停放电动车，有安全隐含问题，目前场站内有专门停放电动车和自行车的位置，经了解是车队职工上下班去调度室刷卡有临时停的现象。并于</t>
    </r>
    <r>
      <rPr>
        <sz val="10"/>
        <rFont val="Arial"/>
        <family val="2"/>
      </rPr>
      <t xml:space="preserve">3</t>
    </r>
    <r>
      <rPr>
        <sz val="10"/>
        <rFont val="宋体"/>
        <family val="0"/>
        <charset val="134"/>
      </rPr>
      <t xml:space="preserve">月</t>
    </r>
    <r>
      <rPr>
        <sz val="10"/>
        <rFont val="Arial"/>
        <family val="2"/>
      </rPr>
      <t xml:space="preserve">18</t>
    </r>
    <r>
      <rPr>
        <sz val="10"/>
        <rFont val="宋体"/>
        <family val="0"/>
        <charset val="134"/>
      </rPr>
      <t xml:space="preserve">日与该场站班组长约谈并再次强调叮嘱门岗严禁员工在步行道内停放电动车和机动车。单店分中心也不定期到环铁场站进行跟踪检查。</t>
    </r>
  </si>
  <si>
    <t xml:space="preserve">2026-03-17 14:33:16</t>
  </si>
  <si>
    <r>
      <rPr>
        <sz val="11"/>
        <color rgb="FF000000"/>
        <rFont val="宋体"/>
        <family val="0"/>
        <charset val="134"/>
      </rPr>
      <t xml:space="preserve">同人同诉问题</t>
    </r>
    <r>
      <rPr>
        <sz val="11"/>
        <color rgb="FF000000"/>
        <rFont val="宋体"/>
        <family val="0"/>
      </rPr>
      <t xml:space="preserve">:
</t>
    </r>
    <r>
      <rPr>
        <sz val="11"/>
        <color rgb="FF000000"/>
        <rFont val="宋体"/>
        <family val="0"/>
        <charset val="134"/>
      </rPr>
      <t xml:space="preserve">热线</t>
    </r>
    <r>
      <rPr>
        <sz val="11"/>
        <color rgb="FF000000"/>
        <rFont val="宋体"/>
        <family val="0"/>
      </rPr>
      <t xml:space="preserve">-260106-027290</t>
    </r>
    <r>
      <rPr>
        <sz val="11"/>
        <color rgb="FF000000"/>
        <rFont val="宋体"/>
        <family val="0"/>
        <charset val="134"/>
      </rPr>
      <t xml:space="preserve">、热线</t>
    </r>
    <r>
      <rPr>
        <sz val="11"/>
        <color rgb="FF000000"/>
        <rFont val="宋体"/>
        <family val="0"/>
      </rPr>
      <t xml:space="preserve">-260113-009666-1</t>
    </r>
    <r>
      <rPr>
        <sz val="11"/>
        <color rgb="FF000000"/>
        <rFont val="宋体"/>
        <family val="0"/>
        <charset val="134"/>
      </rPr>
      <t xml:space="preserve">、热线</t>
    </r>
    <r>
      <rPr>
        <sz val="11"/>
        <color rgb="FF000000"/>
        <rFont val="宋体"/>
        <family val="0"/>
      </rPr>
      <t xml:space="preserve">-260115-060154-1</t>
    </r>
    <r>
      <rPr>
        <sz val="11"/>
        <color rgb="FF000000"/>
        <rFont val="宋体"/>
        <family val="0"/>
        <charset val="134"/>
      </rPr>
      <t xml:space="preserve">、热线</t>
    </r>
    <r>
      <rPr>
        <sz val="11"/>
        <color rgb="FF000000"/>
        <rFont val="宋体"/>
        <family val="0"/>
      </rPr>
      <t xml:space="preserve">-260205-010683</t>
    </r>
    <r>
      <rPr>
        <sz val="11"/>
        <color rgb="FF000000"/>
        <rFont val="宋体"/>
        <family val="0"/>
        <charset val="134"/>
      </rPr>
      <t xml:space="preserve">、热线</t>
    </r>
    <r>
      <rPr>
        <sz val="11"/>
        <color rgb="FF000000"/>
        <rFont val="宋体"/>
        <family val="0"/>
      </rPr>
      <t xml:space="preserve">-260317-040957</t>
    </r>
  </si>
  <si>
    <r>
      <rPr>
        <sz val="10"/>
        <rFont val="宋体"/>
        <family val="0"/>
        <charset val="134"/>
      </rPr>
      <t xml:space="preserve">网络</t>
    </r>
    <r>
      <rPr>
        <sz val="10"/>
        <rFont val="Arial"/>
        <family val="2"/>
      </rPr>
      <t xml:space="preserve">-260318-009139-5</t>
    </r>
  </si>
  <si>
    <t xml:space="preserve">2026-03-18 09:21:37</t>
  </si>
  <si>
    <t xml:space="preserve">2026-03-18 09:49:49</t>
  </si>
  <si>
    <t xml:space="preserve">2026-03-18 09:55:34</t>
  </si>
  <si>
    <r>
      <rPr>
        <sz val="10"/>
        <rFont val="宋体"/>
        <family val="0"/>
        <charset val="134"/>
      </rPr>
      <t xml:space="preserve">工单来源：微信服务号市民留言标题：第</t>
    </r>
    <r>
      <rPr>
        <sz val="10"/>
        <rFont val="Arial"/>
        <family val="2"/>
      </rPr>
      <t xml:space="preserve">3</t>
    </r>
    <r>
      <rPr>
        <sz val="10"/>
        <rFont val="宋体"/>
        <family val="0"/>
        <charset val="134"/>
      </rPr>
      <t xml:space="preserve">次举报动物园交通枢纽违停市民留言原文：</t>
    </r>
    <r>
      <rPr>
        <sz val="10"/>
        <rFont val="Arial"/>
        <family val="2"/>
      </rPr>
      <t xml:space="preserve">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17</t>
    </r>
    <r>
      <rPr>
        <sz val="10"/>
        <rFont val="宋体"/>
        <family val="0"/>
        <charset val="134"/>
      </rPr>
      <t xml:space="preserve">日</t>
    </r>
    <r>
      <rPr>
        <sz val="10"/>
        <rFont val="Arial"/>
        <family val="2"/>
      </rPr>
      <t xml:space="preserve">14:46</t>
    </r>
    <r>
      <rPr>
        <sz val="10"/>
        <rFont val="宋体"/>
        <family val="0"/>
        <charset val="134"/>
      </rPr>
      <t xml:space="preserve">第</t>
    </r>
    <r>
      <rPr>
        <sz val="10"/>
        <rFont val="Arial"/>
        <family val="2"/>
      </rPr>
      <t xml:space="preserve">3</t>
    </r>
    <r>
      <rPr>
        <sz val="10"/>
        <rFont val="宋体"/>
        <family val="0"/>
        <charset val="134"/>
      </rPr>
      <t xml:space="preserve">次举报位于北京市西城区动物园交通枢纽场站外禁停标识区域内长期存在公交车违停违停，导致此种问题原因是公交集团管理混乱，场站内乘车人候车站台内停满私家车和西外交通队长期不作为，该情况电视台和抖音多次曝光仍然存在，公交场站管理方说一套做一套，希望西外交通执法部门对其长期执法，有图有真相，请客服将工单分别派给西外交通队和公交集团市民填写的详细地址为：区、街道：西城区展览路街道详细地址：动物园交通枢纽市民反映问题内容：市民反映，市民反映，</t>
    </r>
    <r>
      <rPr>
        <sz val="10"/>
        <rFont val="Arial"/>
        <family val="2"/>
      </rPr>
      <t xml:space="preserve">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17</t>
    </r>
    <r>
      <rPr>
        <sz val="10"/>
        <rFont val="宋体"/>
        <family val="0"/>
        <charset val="134"/>
      </rPr>
      <t xml:space="preserve">日</t>
    </r>
    <r>
      <rPr>
        <sz val="10"/>
        <rFont val="Arial"/>
        <family val="2"/>
      </rPr>
      <t xml:space="preserve">14:46</t>
    </r>
    <r>
      <rPr>
        <sz val="10"/>
        <rFont val="宋体"/>
        <family val="0"/>
        <charset val="134"/>
      </rPr>
      <t xml:space="preserve">第</t>
    </r>
    <r>
      <rPr>
        <sz val="10"/>
        <rFont val="Arial"/>
        <family val="2"/>
      </rPr>
      <t xml:space="preserve">3</t>
    </r>
    <r>
      <rPr>
        <sz val="10"/>
        <rFont val="宋体"/>
        <family val="0"/>
        <charset val="134"/>
      </rPr>
      <t xml:space="preserve">次举报违停问题，认为公交集团不作为，希望公交集团治理车辆在动物园交通枢纽场站乱停放问题，故通过微信服务号反映希望公交集团治理车辆在动物园交通枢纽场站乱停放问题。发布时间：</t>
    </r>
    <r>
      <rPr>
        <sz val="10"/>
        <rFont val="Arial"/>
        <family val="2"/>
      </rPr>
      <t xml:space="preserve">2026-03-17 17:36:59</t>
    </r>
    <r>
      <rPr>
        <sz val="10"/>
        <rFont val="宋体"/>
        <family val="0"/>
        <charset val="134"/>
      </rPr>
      <t xml:space="preserve">备注：该工单为微信对接系统弹出工单网络</t>
    </r>
    <r>
      <rPr>
        <sz val="10"/>
        <rFont val="Arial"/>
        <family val="2"/>
      </rPr>
      <t xml:space="preserve">-260318-008878</t>
    </r>
    <r>
      <rPr>
        <sz val="10"/>
        <rFont val="宋体"/>
        <family val="0"/>
        <charset val="134"/>
      </rPr>
      <t xml:space="preserve">号后而新建的工单。电车调指，基建，客四基建，物业安保，基建</t>
    </r>
  </si>
  <si>
    <t xml:space="preserve">2026-03-25 23:59:59</t>
  </si>
  <si>
    <t xml:space="preserve">2026-03-23 08:59:59</t>
  </si>
  <si>
    <r>
      <rPr>
        <sz val="10"/>
        <rFont val="宋体"/>
        <family val="0"/>
        <charset val="134"/>
      </rPr>
      <t xml:space="preserve">分中心已经于</t>
    </r>
    <r>
      <rPr>
        <sz val="10"/>
        <rFont val="Arial"/>
        <family val="2"/>
      </rPr>
      <t xml:space="preserve">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18</t>
    </r>
    <r>
      <rPr>
        <sz val="10"/>
        <rFont val="宋体"/>
        <family val="0"/>
        <charset val="134"/>
      </rPr>
      <t xml:space="preserve">日，将处理结果告知了市民，办理人：杜伟，部门</t>
    </r>
    <r>
      <rPr>
        <sz val="10"/>
        <rFont val="Arial"/>
        <family val="2"/>
      </rPr>
      <t xml:space="preserve">:</t>
    </r>
    <r>
      <rPr>
        <sz val="10"/>
        <rFont val="宋体"/>
        <family val="0"/>
        <charset val="134"/>
      </rPr>
      <t xml:space="preserve">动物园分中心，职务：物管副主任。审核人：侯旭，物业管理中心机关，物管行政部，科员。</t>
    </r>
  </si>
  <si>
    <t xml:space="preserve">分中心加强巡视。</t>
  </si>
  <si>
    <r>
      <rPr>
        <sz val="10"/>
        <rFont val="宋体"/>
        <family val="0"/>
        <charset val="134"/>
      </rPr>
      <t xml:space="preserve">接到此投诉，我们非常重视。并立即派专人核实情况。我们虚心接受市民提出的宝贵意见，已经在周边张贴了禁停标识，我们也会加强巡视，发现有私家车，尽快劝离，尽量避免类似情况的发生。跟市民道歉，及安抚，希望市民能够理解。分中心已经于</t>
    </r>
    <r>
      <rPr>
        <sz val="10"/>
        <rFont val="Arial"/>
        <family val="2"/>
      </rPr>
      <t xml:space="preserve">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18</t>
    </r>
    <r>
      <rPr>
        <sz val="10"/>
        <rFont val="宋体"/>
        <family val="0"/>
        <charset val="134"/>
      </rPr>
      <t xml:space="preserve">日，将处理结果告知了市民，办理人：杜伟，部门</t>
    </r>
    <r>
      <rPr>
        <sz val="10"/>
        <rFont val="Arial"/>
        <family val="2"/>
      </rPr>
      <t xml:space="preserve">:</t>
    </r>
    <r>
      <rPr>
        <sz val="10"/>
        <rFont val="宋体"/>
        <family val="0"/>
        <charset val="134"/>
      </rPr>
      <t xml:space="preserve">动物园分中心，职务：物管副主任。审核人：侯旭，物业管理中心机关，物管行政部，科员。</t>
    </r>
  </si>
  <si>
    <t xml:space="preserve">2026-03-17 17:36:59</t>
  </si>
  <si>
    <r>
      <rPr>
        <sz val="11"/>
        <color rgb="FF000000"/>
        <rFont val="宋体"/>
        <family val="0"/>
        <charset val="134"/>
      </rPr>
      <t xml:space="preserve">场站管理问题
</t>
    </r>
    <r>
      <rPr>
        <sz val="11"/>
        <color rgb="FF000000"/>
        <rFont val="宋体"/>
        <family val="0"/>
      </rPr>
      <t xml:space="preserve">(</t>
    </r>
    <r>
      <rPr>
        <sz val="11"/>
        <color rgb="FF000000"/>
        <rFont val="宋体"/>
        <family val="0"/>
        <charset val="134"/>
      </rPr>
      <t xml:space="preserve">私家车停放管理</t>
    </r>
    <r>
      <rPr>
        <sz val="11"/>
        <color rgb="FF000000"/>
        <rFont val="宋体"/>
        <family val="0"/>
      </rPr>
      <t xml:space="preserve">)</t>
    </r>
    <r>
      <rPr>
        <sz val="11"/>
        <color rgb="FF000000"/>
        <rFont val="宋体"/>
        <family val="0"/>
        <charset val="134"/>
      </rPr>
      <t xml:space="preserve">拆单
三次</t>
    </r>
  </si>
  <si>
    <r>
      <rPr>
        <sz val="11"/>
        <color rgb="FF000000"/>
        <rFont val="宋体"/>
        <family val="0"/>
        <charset val="134"/>
      </rPr>
      <t xml:space="preserve">同人同诉：网络</t>
    </r>
    <r>
      <rPr>
        <sz val="11"/>
        <color rgb="FF000000"/>
        <rFont val="宋体"/>
        <family val="0"/>
      </rPr>
      <t xml:space="preserve">-260314-014284</t>
    </r>
    <r>
      <rPr>
        <sz val="11"/>
        <color rgb="FF000000"/>
        <rFont val="宋体"/>
        <family val="0"/>
        <charset val="134"/>
      </rPr>
      <t xml:space="preserve">、网络</t>
    </r>
    <r>
      <rPr>
        <sz val="11"/>
        <color rgb="FF000000"/>
        <rFont val="宋体"/>
        <family val="0"/>
      </rPr>
      <t xml:space="preserve">-260317-006156</t>
    </r>
    <r>
      <rPr>
        <sz val="11"/>
        <color rgb="FF000000"/>
        <rFont val="宋体"/>
        <family val="0"/>
        <charset val="134"/>
      </rPr>
      <t xml:space="preserve">、网络</t>
    </r>
    <r>
      <rPr>
        <sz val="11"/>
        <color rgb="FF000000"/>
        <rFont val="宋体"/>
        <family val="0"/>
      </rPr>
      <t xml:space="preserve">-260318-009139</t>
    </r>
  </si>
  <si>
    <r>
      <rPr>
        <sz val="10"/>
        <rFont val="宋体"/>
        <family val="0"/>
        <charset val="134"/>
      </rPr>
      <t xml:space="preserve">网络</t>
    </r>
    <r>
      <rPr>
        <sz val="10"/>
        <rFont val="Arial"/>
        <family val="2"/>
      </rPr>
      <t xml:space="preserve">-260318-009139-4</t>
    </r>
    <r>
      <rPr>
        <sz val="10"/>
        <rFont val="宋体"/>
        <family val="0"/>
        <charset val="134"/>
      </rPr>
      <t xml:space="preserve">（</t>
    </r>
    <r>
      <rPr>
        <sz val="10"/>
        <rFont val="Arial"/>
        <family val="2"/>
      </rPr>
      <t xml:space="preserve">2</t>
    </r>
    <r>
      <rPr>
        <sz val="10"/>
        <rFont val="宋体"/>
        <family val="0"/>
        <charset val="134"/>
      </rPr>
      <t xml:space="preserve">个附件）</t>
    </r>
  </si>
  <si>
    <t xml:space="preserve">2026-03-18 09:55:36</t>
  </si>
  <si>
    <r>
      <rPr>
        <sz val="10"/>
        <rFont val="宋体"/>
        <family val="0"/>
        <charset val="134"/>
      </rPr>
      <t xml:space="preserve">我单位</t>
    </r>
    <r>
      <rPr>
        <sz val="10"/>
        <rFont val="Arial"/>
        <family val="2"/>
      </rPr>
      <t xml:space="preserve">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18</t>
    </r>
    <r>
      <rPr>
        <sz val="10"/>
        <rFont val="宋体"/>
        <family val="0"/>
        <charset val="134"/>
      </rPr>
      <t xml:space="preserve">日</t>
    </r>
    <r>
      <rPr>
        <sz val="10"/>
        <rFont val="Arial"/>
        <family val="2"/>
      </rPr>
      <t xml:space="preserve">15.20</t>
    </r>
    <r>
      <rPr>
        <sz val="10"/>
        <rFont val="宋体"/>
        <family val="0"/>
        <charset val="134"/>
      </rPr>
      <t xml:space="preserve">与市民进行电话联系，告知市民诉求办理情况。市民对办结情况已知悉。</t>
    </r>
  </si>
  <si>
    <t xml:space="preserve">经核实，来电人反映内容非物业管理中心安保专业管理。接到此投诉，我们非常重视，并立即派专人核实情况。经核实，由于公交车司机接班较早需开车上班，由于动物园公交枢纽场站内停车地方有限，所以部分司机将车辆停在了不影响乘客上车和车辆进出站的地方。通过此事件，今后加强与客运车队沟通，做好场站管委会联防联动，发现乱停车及时进行劝阻。</t>
  </si>
  <si>
    <r>
      <rPr>
        <sz val="10"/>
        <rFont val="宋体"/>
        <family val="0"/>
        <charset val="134"/>
      </rPr>
      <t xml:space="preserve">网络</t>
    </r>
    <r>
      <rPr>
        <sz val="10"/>
        <rFont val="Arial"/>
        <family val="2"/>
      </rPr>
      <t xml:space="preserve">-260319-001659-1</t>
    </r>
    <r>
      <rPr>
        <sz val="10"/>
        <rFont val="宋体"/>
        <family val="0"/>
        <charset val="134"/>
      </rPr>
      <t xml:space="preserve">（</t>
    </r>
    <r>
      <rPr>
        <sz val="10"/>
        <rFont val="Arial"/>
        <family val="2"/>
      </rPr>
      <t xml:space="preserve">1</t>
    </r>
    <r>
      <rPr>
        <sz val="10"/>
        <rFont val="宋体"/>
        <family val="0"/>
        <charset val="134"/>
      </rPr>
      <t xml:space="preserve">个附件）</t>
    </r>
  </si>
  <si>
    <t xml:space="preserve">2026-03-19 04:24:10</t>
  </si>
  <si>
    <t xml:space="preserve">2026-03-19 05:05:33</t>
  </si>
  <si>
    <t xml:space="preserve">2026-03-19 09:32:46</t>
  </si>
  <si>
    <r>
      <rPr>
        <sz val="10"/>
        <rFont val="宋体"/>
        <family val="0"/>
        <charset val="134"/>
      </rPr>
      <t xml:space="preserve">工单来源：微信服务号，此工单内容为网民留言时填写的标题及原文。 </t>
    </r>
    <r>
      <rPr>
        <sz val="10"/>
        <rFont val="Arial"/>
        <family val="2"/>
      </rPr>
      <t xml:space="preserve">============================= </t>
    </r>
    <r>
      <rPr>
        <sz val="10"/>
        <rFont val="宋体"/>
        <family val="0"/>
        <charset val="134"/>
      </rPr>
      <t xml:space="preserve">留言标题：公交车内脏污，无法乘坐。留言原文：</t>
    </r>
    <r>
      <rPr>
        <sz val="10"/>
        <rFont val="Arial"/>
        <family val="2"/>
      </rPr>
      <t xml:space="preserve">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18</t>
    </r>
    <r>
      <rPr>
        <sz val="10"/>
        <rFont val="宋体"/>
        <family val="0"/>
        <charset val="134"/>
      </rPr>
      <t xml:space="preserve">日</t>
    </r>
    <r>
      <rPr>
        <sz val="10"/>
        <rFont val="Arial"/>
        <family val="2"/>
      </rPr>
      <t xml:space="preserve">18:03</t>
    </r>
    <r>
      <rPr>
        <sz val="10"/>
        <rFont val="宋体"/>
        <family val="0"/>
        <charset val="134"/>
      </rPr>
      <t xml:space="preserve">左右，</t>
    </r>
    <r>
      <rPr>
        <sz val="10"/>
        <rFont val="Arial"/>
        <family val="2"/>
      </rPr>
      <t xml:space="preserve">336</t>
    </r>
    <r>
      <rPr>
        <sz val="10"/>
        <rFont val="宋体"/>
        <family val="0"/>
        <charset val="134"/>
      </rPr>
      <t xml:space="preserve">路公交车上，乘客呕吐物一路无人处理，有的乘客险些踩到摔倒，非常危险，司机也不提醒乘客也不擦地。市民填写的详细地址为：区、街道：海淀区田村路街道详细地址：</t>
    </r>
    <r>
      <rPr>
        <sz val="10"/>
        <rFont val="Arial"/>
        <family val="2"/>
      </rPr>
      <t xml:space="preserve">336</t>
    </r>
    <r>
      <rPr>
        <sz val="10"/>
        <rFont val="宋体"/>
        <family val="0"/>
        <charset val="134"/>
      </rPr>
      <t xml:space="preserve">路鸿运承安服 注：请调整主题词为调整服务规范</t>
    </r>
    <r>
      <rPr>
        <sz val="10"/>
        <rFont val="Arial"/>
        <family val="2"/>
      </rPr>
      <t xml:space="preserve">"
</t>
    </r>
  </si>
  <si>
    <t xml:space="preserve">2026-03-26 23:59:59</t>
  </si>
  <si>
    <t xml:space="preserve">2026-03-24 08:59:59</t>
  </si>
  <si>
    <t xml:space="preserve">因您的联系方式保密，我们未能对您进行电话回复。办理人：杨壑松；部门：鸿运承物业管理中心河滩分中心；职务；物管副主任。审核人：郑楠；部门：鸿运承物业管理中心物管行政部；职务：物管员。</t>
  </si>
  <si>
    <r>
      <rPr>
        <sz val="10"/>
        <rFont val="宋体"/>
        <family val="0"/>
        <charset val="134"/>
      </rPr>
      <t xml:space="preserve">女士您好，</t>
    </r>
    <r>
      <rPr>
        <sz val="10"/>
        <rFont val="Arial"/>
        <family val="2"/>
      </rPr>
      <t xml:space="preserve">336</t>
    </r>
    <r>
      <rPr>
        <sz val="10"/>
        <rFont val="宋体"/>
        <family val="0"/>
        <charset val="134"/>
      </rPr>
      <t xml:space="preserve">路公交车我们在大峪场站进行洗车服务工作，您所述</t>
    </r>
    <r>
      <rPr>
        <sz val="10"/>
        <rFont val="Arial"/>
        <family val="2"/>
      </rPr>
      <t xml:space="preserve">4637669</t>
    </r>
    <r>
      <rPr>
        <sz val="10"/>
        <rFont val="宋体"/>
        <family val="0"/>
        <charset val="134"/>
      </rPr>
      <t xml:space="preserve">号车，车辆运营中车内乘客呕吐物一路无人处理的问题，我们非常重视您的反馈，您提供的照片我们已收到，由于我们的工作没有做好，</t>
    </r>
    <r>
      <rPr>
        <sz val="10"/>
        <rFont val="Arial"/>
        <family val="2"/>
      </rPr>
      <t xml:space="preserve">336</t>
    </r>
    <r>
      <rPr>
        <sz val="10"/>
        <rFont val="宋体"/>
        <family val="0"/>
        <charset val="134"/>
      </rPr>
      <t xml:space="preserve">路给您带来不好的乘车体验，实在是抱歉，女士。该车辆回到大峪场站后，我们的保洁员已对该车的车内卫生进行了全面的清理，您反馈的问题我们已整改完毕。同时我们要求保洁员对</t>
    </r>
    <r>
      <rPr>
        <sz val="10"/>
        <rFont val="Arial"/>
        <family val="2"/>
      </rPr>
      <t xml:space="preserve">336</t>
    </r>
    <r>
      <rPr>
        <sz val="10"/>
        <rFont val="宋体"/>
        <family val="0"/>
        <charset val="134"/>
      </rPr>
      <t xml:space="preserve">路所有运营车辆的卫生再次进行细化清理。我们对于运营车辆车内卫生的清洁工作是一直在做的，也从未停止，已经形成了长效的清洁机制，但有时候卫生清洁工作我们做的还有不尽人意之处，您多多谅解。</t>
    </r>
  </si>
  <si>
    <r>
      <rPr>
        <sz val="10"/>
        <rFont val="宋体"/>
        <family val="0"/>
        <charset val="134"/>
      </rPr>
      <t xml:space="preserve">我们分中心及场站班组长再次与</t>
    </r>
    <r>
      <rPr>
        <sz val="10"/>
        <rFont val="Arial"/>
        <family val="2"/>
      </rPr>
      <t xml:space="preserve">336</t>
    </r>
    <r>
      <rPr>
        <sz val="10"/>
        <rFont val="宋体"/>
        <family val="0"/>
        <charset val="134"/>
      </rPr>
      <t xml:space="preserve">路的保洁人员进行了沟通，日常工作中我们要把清洁质量做的更加细致，同时加强保洁员清洁技能的培训，熟练掌握清洁方法，确保给您带来一个干净、整洁的出行环境。</t>
    </r>
  </si>
  <si>
    <r>
      <rPr>
        <sz val="10"/>
        <rFont val="宋体"/>
        <family val="0"/>
        <charset val="134"/>
      </rPr>
      <t xml:space="preserve">您好，关于您反映问题的办理情况，鸿运承物业管理中心河滩分中心现对您回复如下：女士您好，</t>
    </r>
    <r>
      <rPr>
        <sz val="10"/>
        <rFont val="Arial"/>
        <family val="2"/>
      </rPr>
      <t xml:space="preserve">336</t>
    </r>
    <r>
      <rPr>
        <sz val="10"/>
        <rFont val="宋体"/>
        <family val="0"/>
        <charset val="134"/>
      </rPr>
      <t xml:space="preserve">路公交车我们在大峪场站进行洗车服务工作，您所述</t>
    </r>
    <r>
      <rPr>
        <sz val="10"/>
        <rFont val="Arial"/>
        <family val="2"/>
      </rPr>
      <t xml:space="preserve">4637669</t>
    </r>
    <r>
      <rPr>
        <sz val="10"/>
        <rFont val="宋体"/>
        <family val="0"/>
        <charset val="134"/>
      </rPr>
      <t xml:space="preserve">号车，车辆运营中车内乘客呕吐物一路无人处理的问题，我们非常重视您的反馈，您提供的照片我们已收到，由于我们的工作没有做好，</t>
    </r>
    <r>
      <rPr>
        <sz val="10"/>
        <rFont val="Arial"/>
        <family val="2"/>
      </rPr>
      <t xml:space="preserve">336</t>
    </r>
    <r>
      <rPr>
        <sz val="10"/>
        <rFont val="宋体"/>
        <family val="0"/>
        <charset val="134"/>
      </rPr>
      <t xml:space="preserve">路给您带来不好的乘车体验，实在是抱歉，女士。该车辆回到大峪场站后，我们的保洁员已对该车的车内卫生进行了全面的清理，您反馈的问题我们已整改完毕。同时我们要求保洁员对</t>
    </r>
    <r>
      <rPr>
        <sz val="10"/>
        <rFont val="Arial"/>
        <family val="2"/>
      </rPr>
      <t xml:space="preserve">336</t>
    </r>
    <r>
      <rPr>
        <sz val="10"/>
        <rFont val="宋体"/>
        <family val="0"/>
        <charset val="134"/>
      </rPr>
      <t xml:space="preserve">路所有运营车辆的卫生再次进行细化清理。我们对于运营车辆车内卫生的清洁工作是一直在做的，也从未停止，已经形成了长效的清洁机制，但有时候卫生清洁工作我们做的还有不尽人意之处，您多多谅解。我们定期会召开车辆保洁专题会议，开展车辆卫生专项检查，日常工作中我们加大巡检力度，强化制度建设，不断提高管理水平。因您的联系方式保密，我们未能对您进行电话回复。我们分中心及场站班组长再次与</t>
    </r>
    <r>
      <rPr>
        <sz val="10"/>
        <rFont val="Arial"/>
        <family val="2"/>
      </rPr>
      <t xml:space="preserve">336</t>
    </r>
    <r>
      <rPr>
        <sz val="10"/>
        <rFont val="宋体"/>
        <family val="0"/>
        <charset val="134"/>
      </rPr>
      <t xml:space="preserve">路的保洁人员进行了沟通，日常工作中我们要把清洁质量做的更加细致，同时加强保洁员清洁技能的培训，熟练掌握清洁方法，确保给您带来一个干净、整洁的出行环境。欢迎您随时对我们的工作进行监督，感谢您提出宝贵意见，给您的出行带来的不便我们和您说声抱歉，谢谢您的支持与谅解。</t>
    </r>
  </si>
  <si>
    <t xml:space="preserve">2026-03-18 18:14:10</t>
  </si>
  <si>
    <t xml:space="preserve">车辆卫生问题
（车内遗洒无法第一时间清理）</t>
  </si>
  <si>
    <r>
      <rPr>
        <sz val="10"/>
        <rFont val="宋体"/>
        <family val="0"/>
        <charset val="134"/>
      </rPr>
      <t xml:space="preserve">网络</t>
    </r>
    <r>
      <rPr>
        <sz val="10"/>
        <rFont val="Arial"/>
        <family val="2"/>
      </rPr>
      <t xml:space="preserve">-260319-013115-5</t>
    </r>
    <r>
      <rPr>
        <sz val="10"/>
        <rFont val="宋体"/>
        <family val="0"/>
      </rPr>
      <t xml:space="preserve">（</t>
    </r>
    <r>
      <rPr>
        <sz val="10"/>
        <rFont val="Arial"/>
        <family val="2"/>
      </rPr>
      <t xml:space="preserve">1</t>
    </r>
    <r>
      <rPr>
        <sz val="10"/>
        <rFont val="宋体"/>
        <family val="0"/>
      </rPr>
      <t xml:space="preserve">个附件）</t>
    </r>
  </si>
  <si>
    <t xml:space="preserve">2026-03-19 09:53:20</t>
  </si>
  <si>
    <t xml:space="preserve">2026-03-19 10:00:13</t>
  </si>
  <si>
    <t xml:space="preserve">2026-03-19 10:16:56</t>
  </si>
  <si>
    <r>
      <rPr>
        <sz val="10"/>
        <rFont val="宋体"/>
        <family val="0"/>
        <charset val="134"/>
      </rPr>
      <t xml:space="preserve">工单来源：微信服务号 市民留言标题：第</t>
    </r>
    <r>
      <rPr>
        <sz val="10"/>
        <rFont val="Arial"/>
        <family val="2"/>
      </rPr>
      <t xml:space="preserve">4</t>
    </r>
    <r>
      <rPr>
        <sz val="10"/>
        <rFont val="宋体"/>
        <family val="0"/>
        <charset val="134"/>
      </rPr>
      <t xml:space="preserve">次举报动物园交通枢纽违停市民留言原文：</t>
    </r>
    <r>
      <rPr>
        <sz val="10"/>
        <rFont val="Arial"/>
        <family val="2"/>
      </rPr>
      <t xml:space="preserve">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18</t>
    </r>
    <r>
      <rPr>
        <sz val="10"/>
        <rFont val="宋体"/>
        <family val="0"/>
        <charset val="134"/>
      </rPr>
      <t xml:space="preserve">日</t>
    </r>
    <r>
      <rPr>
        <sz val="10"/>
        <rFont val="Arial"/>
        <family val="2"/>
      </rPr>
      <t xml:space="preserve">17:45</t>
    </r>
    <r>
      <rPr>
        <sz val="10"/>
        <rFont val="宋体"/>
        <family val="0"/>
        <charset val="134"/>
      </rPr>
      <t xml:space="preserve">第</t>
    </r>
    <r>
      <rPr>
        <sz val="10"/>
        <rFont val="Arial"/>
        <family val="2"/>
      </rPr>
      <t xml:space="preserve">4</t>
    </r>
    <r>
      <rPr>
        <sz val="10"/>
        <rFont val="宋体"/>
        <family val="0"/>
        <charset val="134"/>
      </rPr>
      <t xml:space="preserve">次举报位于北京市西城区动物园交通枢纽场站外禁停标识区域内长期存在公交车违停违停导致非机动车辆到机动车道行驶增加骑行风险，如果出现交通事故必须对西外交通队和公交集团追责，导致此种问题原因是公交集团管理混乱，场站内乘车人候车站台内停满私家车和西外交通队长期不作为，该情况电视台和抖音多次曝光仍然存在，公交场站管理方说一套做一套，希望西外交通执法部门对其长期执法，有图有真相，请客服将工单分别派给西外交通队（勇敢执法吧，该贴条就贴条）和公交集团（要求公交集团督办，不要让</t>
    </r>
    <r>
      <rPr>
        <sz val="10"/>
        <rFont val="Arial"/>
        <family val="2"/>
      </rPr>
      <t xml:space="preserve">N</t>
    </r>
    <r>
      <rPr>
        <sz val="10"/>
        <rFont val="宋体"/>
        <family val="0"/>
        <charset val="134"/>
      </rPr>
      <t xml:space="preserve">多人联系我，动物园交通枢纽汇总到公交集团，由公交集团的人与我沟通解决方案）市民填写的详细地址为：区、街道：西城区展览路街道详细地址：动物园交通枢纽 市民反映问题内容：市民反映，</t>
    </r>
    <r>
      <rPr>
        <sz val="10"/>
        <rFont val="Arial"/>
        <family val="2"/>
      </rPr>
      <t xml:space="preserve">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18</t>
    </r>
    <r>
      <rPr>
        <sz val="10"/>
        <rFont val="宋体"/>
        <family val="0"/>
        <charset val="134"/>
      </rPr>
      <t xml:space="preserve">日</t>
    </r>
    <r>
      <rPr>
        <sz val="10"/>
        <rFont val="Arial"/>
        <family val="2"/>
      </rPr>
      <t xml:space="preserve">17:45</t>
    </r>
    <r>
      <rPr>
        <sz val="10"/>
        <rFont val="宋体"/>
        <family val="0"/>
        <charset val="134"/>
      </rPr>
      <t xml:space="preserve">第</t>
    </r>
    <r>
      <rPr>
        <sz val="10"/>
        <rFont val="Arial"/>
        <family val="2"/>
      </rPr>
      <t xml:space="preserve">4</t>
    </r>
    <r>
      <rPr>
        <sz val="10"/>
        <rFont val="宋体"/>
        <family val="0"/>
        <charset val="134"/>
      </rPr>
      <t xml:space="preserve">次举报违停问题，认为公交集团不作为，希望公交集团治理车辆在动物园交通枢纽场站乱停放问题，故通过微信服务号反映希望公交集团治理车辆在动物园交通枢纽场站乱停放问题。 发布时间：</t>
    </r>
    <r>
      <rPr>
        <sz val="10"/>
        <rFont val="Arial"/>
        <family val="2"/>
      </rPr>
      <t xml:space="preserve">2026-03-18 18:57:49</t>
    </r>
    <r>
      <rPr>
        <sz val="10"/>
        <rFont val="宋体"/>
        <family val="0"/>
        <charset val="134"/>
      </rPr>
      <t xml:space="preserve">备注：该工单为微信对接系统弹出工单网络</t>
    </r>
    <r>
      <rPr>
        <sz val="10"/>
        <rFont val="Arial"/>
        <family val="2"/>
      </rPr>
      <t xml:space="preserve">-260319-013106</t>
    </r>
    <r>
      <rPr>
        <sz val="10"/>
        <rFont val="宋体"/>
        <family val="0"/>
        <charset val="134"/>
      </rPr>
      <t xml:space="preserve">号后而新建的工单。电车调指，基建，客四基建，物业安保，基建</t>
    </r>
  </si>
  <si>
    <t xml:space="preserve">接到此投诉，我们非常重视。并立即派专人核实情况</t>
  </si>
  <si>
    <r>
      <rPr>
        <sz val="10"/>
        <rFont val="宋体"/>
        <family val="0"/>
        <charset val="134"/>
      </rPr>
      <t xml:space="preserve">分中心已经于</t>
    </r>
    <r>
      <rPr>
        <sz val="10"/>
        <rFont val="Arial"/>
        <family val="2"/>
      </rPr>
      <t xml:space="preserve">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19</t>
    </r>
    <r>
      <rPr>
        <sz val="10"/>
        <rFont val="宋体"/>
        <family val="0"/>
        <charset val="134"/>
      </rPr>
      <t xml:space="preserve">日，将处理结果告知了市民，办理人：杜伟，部门</t>
    </r>
    <r>
      <rPr>
        <sz val="10"/>
        <rFont val="Arial"/>
        <family val="2"/>
      </rPr>
      <t xml:space="preserve">:</t>
    </r>
    <r>
      <rPr>
        <sz val="10"/>
        <rFont val="宋体"/>
        <family val="0"/>
        <charset val="134"/>
      </rPr>
      <t xml:space="preserve">动物园分中心，职务：物管副主任。审核人：侯旭，物业管理中心机关，物管行政部，科员。</t>
    </r>
  </si>
  <si>
    <r>
      <rPr>
        <sz val="10"/>
        <rFont val="宋体"/>
        <family val="0"/>
        <charset val="134"/>
      </rPr>
      <t xml:space="preserve">接到此投诉，我们非常重视。并立即派专人核实情况。我们虚心接受市民提出的宝贵意见，已经在周边张贴了禁停标识，我们也会加强巡视，发现有私家车，尽快劝离，尽量避免类似情况的发生。跟市民道歉，及安抚，希望市民能够理解。分中心已经于</t>
    </r>
    <r>
      <rPr>
        <sz val="10"/>
        <rFont val="Arial"/>
        <family val="2"/>
      </rPr>
      <t xml:space="preserve">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19</t>
    </r>
    <r>
      <rPr>
        <sz val="10"/>
        <rFont val="宋体"/>
        <family val="0"/>
        <charset val="134"/>
      </rPr>
      <t xml:space="preserve">日，将处理结果告知了市民，办理人：杜伟，部门</t>
    </r>
    <r>
      <rPr>
        <sz val="10"/>
        <rFont val="Arial"/>
        <family val="2"/>
      </rPr>
      <t xml:space="preserve">:</t>
    </r>
    <r>
      <rPr>
        <sz val="10"/>
        <rFont val="宋体"/>
        <family val="0"/>
        <charset val="134"/>
      </rPr>
      <t xml:space="preserve">动物园分中心，职务：物管副主任。审核人：侯旭，物业管理中心机关，物管行政部，科员。</t>
    </r>
  </si>
  <si>
    <t xml:space="preserve">2026-03-18 18:57:49</t>
  </si>
  <si>
    <t xml:space="preserve">违章停车</t>
  </si>
  <si>
    <r>
      <rPr>
        <sz val="11"/>
        <color rgb="FF000000"/>
        <rFont val="宋体"/>
        <family val="0"/>
        <charset val="134"/>
      </rPr>
      <t xml:space="preserve">场站管理问题
</t>
    </r>
    <r>
      <rPr>
        <sz val="11"/>
        <color rgb="FF000000"/>
        <rFont val="宋体"/>
        <family val="0"/>
      </rPr>
      <t xml:space="preserve">(</t>
    </r>
    <r>
      <rPr>
        <sz val="11"/>
        <color rgb="FF000000"/>
        <rFont val="宋体"/>
        <family val="0"/>
        <charset val="134"/>
      </rPr>
      <t xml:space="preserve">私家车停放管理</t>
    </r>
    <r>
      <rPr>
        <sz val="11"/>
        <color rgb="FF000000"/>
        <rFont val="宋体"/>
        <family val="0"/>
      </rPr>
      <t xml:space="preserve">)</t>
    </r>
    <r>
      <rPr>
        <sz val="11"/>
        <color rgb="FF000000"/>
        <rFont val="宋体"/>
        <family val="0"/>
        <charset val="134"/>
      </rPr>
      <t xml:space="preserve">拆单
多次</t>
    </r>
  </si>
  <si>
    <r>
      <rPr>
        <sz val="11"/>
        <color rgb="FF000000"/>
        <rFont val="宋体"/>
        <family val="0"/>
        <charset val="134"/>
      </rPr>
      <t xml:space="preserve">同人同诉：网络</t>
    </r>
    <r>
      <rPr>
        <sz val="11"/>
        <color rgb="FF000000"/>
        <rFont val="宋体"/>
        <family val="0"/>
      </rPr>
      <t xml:space="preserve">-260314-014284</t>
    </r>
    <r>
      <rPr>
        <sz val="11"/>
        <color rgb="FF000000"/>
        <rFont val="宋体"/>
        <family val="0"/>
        <charset val="134"/>
      </rPr>
      <t xml:space="preserve">、网络</t>
    </r>
    <r>
      <rPr>
        <sz val="11"/>
        <color rgb="FF000000"/>
        <rFont val="宋体"/>
        <family val="0"/>
      </rPr>
      <t xml:space="preserve">-260317-006156</t>
    </r>
    <r>
      <rPr>
        <sz val="11"/>
        <color rgb="FF000000"/>
        <rFont val="宋体"/>
        <family val="0"/>
        <charset val="134"/>
      </rPr>
      <t xml:space="preserve">、网络</t>
    </r>
    <r>
      <rPr>
        <sz val="11"/>
        <color rgb="FF000000"/>
        <rFont val="宋体"/>
        <family val="0"/>
      </rPr>
      <t xml:space="preserve">-260318-009139</t>
    </r>
    <r>
      <rPr>
        <sz val="11"/>
        <color rgb="FF000000"/>
        <rFont val="宋体"/>
        <family val="0"/>
        <charset val="134"/>
      </rPr>
      <t xml:space="preserve">、网络</t>
    </r>
    <r>
      <rPr>
        <sz val="11"/>
        <color rgb="FF000000"/>
        <rFont val="宋体"/>
        <family val="0"/>
      </rPr>
      <t xml:space="preserve">-260319-013115</t>
    </r>
  </si>
  <si>
    <r>
      <rPr>
        <sz val="10"/>
        <rFont val="宋体"/>
        <family val="0"/>
        <charset val="134"/>
      </rPr>
      <t xml:space="preserve">网络</t>
    </r>
    <r>
      <rPr>
        <sz val="10"/>
        <rFont val="Arial"/>
        <family val="2"/>
      </rPr>
      <t xml:space="preserve">-260319-013115-4</t>
    </r>
    <r>
      <rPr>
        <sz val="10"/>
        <rFont val="宋体"/>
        <family val="0"/>
        <charset val="134"/>
      </rPr>
      <t xml:space="preserve">（</t>
    </r>
    <r>
      <rPr>
        <sz val="10"/>
        <rFont val="Arial"/>
        <family val="2"/>
      </rPr>
      <t xml:space="preserve">2</t>
    </r>
    <r>
      <rPr>
        <sz val="10"/>
        <rFont val="宋体"/>
        <family val="0"/>
        <charset val="134"/>
      </rPr>
      <t xml:space="preserve">个附件）</t>
    </r>
  </si>
  <si>
    <t xml:space="preserve">2026-03-22</t>
  </si>
  <si>
    <r>
      <rPr>
        <sz val="10"/>
        <rFont val="宋体"/>
        <family val="0"/>
        <charset val="134"/>
      </rPr>
      <t xml:space="preserve">我单位</t>
    </r>
    <r>
      <rPr>
        <sz val="10"/>
        <rFont val="Arial"/>
        <family val="2"/>
      </rPr>
      <t xml:space="preserve">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20</t>
    </r>
    <r>
      <rPr>
        <sz val="10"/>
        <rFont val="宋体"/>
        <family val="0"/>
        <charset val="134"/>
      </rPr>
      <t xml:space="preserve">日与市民进行电话联系，告知市民诉求办理情况。市民对办结情况已知悉。</t>
    </r>
  </si>
  <si>
    <r>
      <rPr>
        <sz val="10"/>
        <rFont val="宋体"/>
        <family val="0"/>
        <charset val="134"/>
      </rPr>
      <t xml:space="preserve">热线</t>
    </r>
    <r>
      <rPr>
        <sz val="10"/>
        <rFont val="Arial"/>
        <family val="2"/>
      </rPr>
      <t xml:space="preserve">-260319-009842</t>
    </r>
    <r>
      <rPr>
        <sz val="10"/>
        <rFont val="宋体"/>
        <family val="0"/>
        <charset val="134"/>
      </rPr>
      <t xml:space="preserve">（</t>
    </r>
    <r>
      <rPr>
        <sz val="10"/>
        <rFont val="Arial"/>
        <family val="2"/>
      </rPr>
      <t xml:space="preserve">1</t>
    </r>
    <r>
      <rPr>
        <sz val="10"/>
        <rFont val="宋体"/>
        <family val="0"/>
        <charset val="134"/>
      </rPr>
      <t xml:space="preserve">个附件）</t>
    </r>
  </si>
  <si>
    <t xml:space="preserve">2026-03-19 10:29:58</t>
  </si>
  <si>
    <t xml:space="preserve">2026-03-19 10:30:15</t>
  </si>
  <si>
    <t xml:space="preserve">2026-03-19 11:11:35</t>
  </si>
  <si>
    <r>
      <rPr>
        <sz val="10"/>
        <rFont val="宋体"/>
        <family val="0"/>
        <charset val="134"/>
      </rPr>
      <t xml:space="preserve">市民反映，自己是公交集团的职工，把电动自行车停放在公交集团厂院车棚里，（具体位置在：湾子公交车站往东</t>
    </r>
    <r>
      <rPr>
        <sz val="10"/>
        <rFont val="Arial"/>
        <family val="2"/>
      </rPr>
      <t xml:space="preserve">50-100</t>
    </r>
    <r>
      <rPr>
        <sz val="10"/>
        <rFont val="宋体"/>
        <family val="0"/>
        <charset val="134"/>
      </rPr>
      <t xml:space="preserve">米，马路南边，过街天桥下面的公交厂院，停放着</t>
    </r>
    <r>
      <rPr>
        <sz val="10"/>
        <rFont val="Arial"/>
        <family val="2"/>
      </rPr>
      <t xml:space="preserve">309</t>
    </r>
    <r>
      <rPr>
        <sz val="10"/>
        <rFont val="宋体"/>
        <family val="0"/>
        <charset val="134"/>
      </rPr>
      <t xml:space="preserve">和</t>
    </r>
    <r>
      <rPr>
        <sz val="10"/>
        <rFont val="Arial"/>
        <family val="2"/>
      </rPr>
      <t xml:space="preserve">80</t>
    </r>
    <r>
      <rPr>
        <sz val="10"/>
        <rFont val="宋体"/>
        <family val="0"/>
        <charset val="134"/>
      </rPr>
      <t xml:space="preserve">路的公交车厂院）不知道是谁把自己的车放到车棚外面，造成自己的电动车风吹雨淋好长时间了，没法骑了，市民表示公交厂院在广外湾子，归西站物业管，回复称只能修，不能维护，市民表示自己还有四、五个月就退休了，希望把自己的电动车刷刷油、除除锈，让自己能骑，来电反映协调公交厂院物业维护电动车问题。</t>
    </r>
  </si>
  <si>
    <t xml:space="preserve">2026-03-23</t>
  </si>
  <si>
    <r>
      <rPr>
        <sz val="10"/>
        <rFont val="宋体"/>
        <family val="0"/>
        <charset val="134"/>
      </rPr>
      <t xml:space="preserve">经核实，市民反映诉求是协助其调取监控，该诉求属于北京市地面公共交通基础设施、站务设施设置类诉求。我单位西客站分中心就市民白先生反映诉求进行核实。首先，西客站分中心对市民所述“湾子公交车站往东</t>
    </r>
    <r>
      <rPr>
        <sz val="10"/>
        <rFont val="Arial"/>
        <family val="2"/>
      </rPr>
      <t xml:space="preserve">50-100</t>
    </r>
    <r>
      <rPr>
        <sz val="10"/>
        <rFont val="宋体"/>
        <family val="0"/>
        <charset val="134"/>
      </rPr>
      <t xml:space="preserve">米，马路南边，过街天桥下面的公交厂院，停放着</t>
    </r>
    <r>
      <rPr>
        <sz val="10"/>
        <rFont val="Arial"/>
        <family val="2"/>
      </rPr>
      <t xml:space="preserve">309</t>
    </r>
    <r>
      <rPr>
        <sz val="10"/>
        <rFont val="宋体"/>
        <family val="0"/>
        <charset val="134"/>
      </rPr>
      <t xml:space="preserve">和</t>
    </r>
    <r>
      <rPr>
        <sz val="10"/>
        <rFont val="Arial"/>
        <family val="2"/>
      </rPr>
      <t xml:space="preserve">80</t>
    </r>
    <r>
      <rPr>
        <sz val="10"/>
        <rFont val="宋体"/>
        <family val="0"/>
        <charset val="134"/>
      </rPr>
      <t xml:space="preserve">路的公交车厂院”调取诉求点位监控视频，场站视频因监控有一定时效性，调取该点位最早时间为</t>
    </r>
    <r>
      <rPr>
        <sz val="10"/>
        <rFont val="Arial"/>
        <family val="2"/>
      </rPr>
      <t xml:space="preserve">2025</t>
    </r>
    <r>
      <rPr>
        <sz val="10"/>
        <rFont val="宋体"/>
        <family val="0"/>
        <charset val="134"/>
      </rPr>
      <t xml:space="preserve">年</t>
    </r>
    <r>
      <rPr>
        <sz val="10"/>
        <rFont val="Arial"/>
        <family val="2"/>
      </rPr>
      <t xml:space="preserve">12</t>
    </r>
    <r>
      <rPr>
        <sz val="10"/>
        <rFont val="宋体"/>
        <family val="0"/>
        <charset val="134"/>
      </rPr>
      <t xml:space="preserve">月</t>
    </r>
    <r>
      <rPr>
        <sz val="10"/>
        <rFont val="Arial"/>
        <family val="2"/>
      </rPr>
      <t xml:space="preserve">17</t>
    </r>
    <r>
      <rPr>
        <sz val="10"/>
        <rFont val="宋体"/>
        <family val="0"/>
        <charset val="134"/>
      </rPr>
      <t xml:space="preserve">日时段（据今近</t>
    </r>
    <r>
      <rPr>
        <sz val="10"/>
        <rFont val="Arial"/>
        <family val="2"/>
      </rPr>
      <t xml:space="preserve">3</t>
    </r>
    <r>
      <rPr>
        <sz val="10"/>
        <rFont val="宋体"/>
        <family val="0"/>
        <charset val="134"/>
      </rPr>
      <t xml:space="preserve">个月），视频显示白先生的电动车已停放至超出雨棚范围外，无法确定挪动白先生电动车的相关人员；为更好的满足市民诉求，西客站分中心多方核实想办法，通过调取该站物业职工工作群，查找相关线索，追查该诉求点位，最早时间为</t>
    </r>
    <r>
      <rPr>
        <sz val="10"/>
        <rFont val="Arial"/>
        <family val="2"/>
      </rPr>
      <t xml:space="preserve">2025</t>
    </r>
    <r>
      <rPr>
        <sz val="10"/>
        <rFont val="宋体"/>
        <family val="0"/>
        <charset val="134"/>
      </rPr>
      <t xml:space="preserve">年</t>
    </r>
    <r>
      <rPr>
        <sz val="10"/>
        <rFont val="Arial"/>
        <family val="2"/>
      </rPr>
      <t xml:space="preserve">4</t>
    </r>
    <r>
      <rPr>
        <sz val="10"/>
        <rFont val="宋体"/>
        <family val="0"/>
        <charset val="134"/>
      </rPr>
      <t xml:space="preserve">月</t>
    </r>
    <r>
      <rPr>
        <sz val="10"/>
        <rFont val="Arial"/>
        <family val="2"/>
      </rPr>
      <t xml:space="preserve">30</t>
    </r>
    <r>
      <rPr>
        <sz val="10"/>
        <rFont val="宋体"/>
        <family val="0"/>
        <charset val="134"/>
      </rPr>
      <t xml:space="preserve">日（据今近</t>
    </r>
    <r>
      <rPr>
        <sz val="10"/>
        <rFont val="Arial"/>
        <family val="2"/>
      </rPr>
      <t xml:space="preserve">11</t>
    </r>
    <r>
      <rPr>
        <sz val="10"/>
        <rFont val="宋体"/>
        <family val="0"/>
        <charset val="134"/>
      </rPr>
      <t xml:space="preserve">个月），节选照片显示，该点位曾有本站夜班司机违规停放私家机动车在自行车车棚的现场整改照片，据该照片显示白先生的电动车当时已停放在雨棚范围外，照片也无法追查挪动白先生电动车的具体人。诉求办理中通过多方走访、核查了解，市民白先生为我单位客运三分公司</t>
    </r>
    <r>
      <rPr>
        <sz val="10"/>
        <rFont val="Arial"/>
        <family val="2"/>
      </rPr>
      <t xml:space="preserve">309</t>
    </r>
    <r>
      <rPr>
        <sz val="10"/>
        <rFont val="宋体"/>
        <family val="0"/>
        <charset val="134"/>
      </rPr>
      <t xml:space="preserve">路夜间摆车司机。通过监控视频、职工工作群照片显示，市民白先生电动自行车在车棚里雨棚外的情况并不是发生在近期（线索显示近一年之久），出现该情况，因时间久远，我单位场站监控有一定时效性，无法追查挪动白先生电动车的具体人以及最早白先生停放车辆的现场视频情况。通过调取资料所示，我单位对场站车棚起到了日常管理职责（照片显示，出现违规停放车辆情况及时上报问题，及时整改。就可以证明我单位的日常管理状态），我单位认为白先生作为该车辆的物权责任人，应对车辆的日常使用状况具有管理责任。出现异常情况应及时与我单位进行沟通，白先生的电动车在雨棚外，并没有推离自行车停放处，故我单位没有及时发现该情况，无法判断是否为本人意愿。另外，通过前期电话沟通显示（详听通话</t>
    </r>
    <r>
      <rPr>
        <sz val="10"/>
        <rFont val="Arial"/>
        <family val="2"/>
      </rPr>
      <t xml:space="preserve">1</t>
    </r>
    <r>
      <rPr>
        <sz val="10"/>
        <rFont val="宋体"/>
        <family val="0"/>
        <charset val="134"/>
      </rPr>
      <t xml:space="preserve">），白先生在明知道三月前（至少）该车就停在雨棚外，自己本人也没有调整将车推回雨棚里，放任车辆出现风吹日晒的情况，没有起到个人监管的责任，对该情况负有一定责任。结合上述情况，我单位为更好的解决市民白先生的诉求，我单位西客站分中心工作人员与其进行耐心解诉沟通，白先生提出的另购买一辆二手电动车进行替换的意向，对此解诉办法，我单位考虑购置二手车合法性等因素，没有采纳。基于整个事实情况了解，我单位提出，本着“谁主张，谁举证”的原则，在提供物业方面（具体人员）将白先生电动自行车推出雨棚的事实佐证情况下，由白先生提供电动车购置凭证（证明该电动车为白先生合法财产），我单位对白先生的电动车进行修复，直至其对修复车况满意的建议，但因白先生提出修复后出现事故仍要求我单位负责而没有达成最终解决意向。白先生称如不能满足自己提出要求，会继续投诉，直至满足其要求。</t>
    </r>
  </si>
  <si>
    <r>
      <rPr>
        <sz val="10"/>
        <rFont val="Arial"/>
        <family val="2"/>
      </rPr>
      <t xml:space="preserve">3</t>
    </r>
    <r>
      <rPr>
        <sz val="10"/>
        <rFont val="宋体"/>
        <family val="0"/>
        <charset val="134"/>
      </rPr>
      <t xml:space="preserve">月</t>
    </r>
    <r>
      <rPr>
        <sz val="10"/>
        <rFont val="Arial"/>
        <family val="2"/>
      </rPr>
      <t xml:space="preserve">19</t>
    </r>
    <r>
      <rPr>
        <sz val="10"/>
        <rFont val="宋体"/>
        <family val="0"/>
        <charset val="134"/>
      </rPr>
      <t xml:space="preserve">日上午</t>
    </r>
    <r>
      <rPr>
        <sz val="10"/>
        <rFont val="Arial"/>
        <family val="2"/>
      </rPr>
      <t xml:space="preserve">9</t>
    </r>
    <r>
      <rPr>
        <sz val="10"/>
        <rFont val="宋体"/>
        <family val="0"/>
        <charset val="134"/>
      </rPr>
      <t xml:space="preserve">时，西客站分中心安保副主任石海东致电白先生，一是回顾了自白先生初次反应事件以来，物业管理中心西客站分中心协助其查看监控、</t>
    </r>
    <r>
      <rPr>
        <sz val="10"/>
        <rFont val="Arial"/>
        <family val="2"/>
      </rPr>
      <t xml:space="preserve">3</t>
    </r>
    <r>
      <rPr>
        <sz val="10"/>
        <rFont val="宋体"/>
        <family val="0"/>
        <charset val="134"/>
      </rPr>
      <t xml:space="preserve">月</t>
    </r>
    <r>
      <rPr>
        <sz val="10"/>
        <rFont val="Arial"/>
        <family val="2"/>
      </rPr>
      <t xml:space="preserve">8</t>
    </r>
    <r>
      <rPr>
        <sz val="10"/>
        <rFont val="宋体"/>
        <family val="0"/>
        <charset val="134"/>
      </rPr>
      <t xml:space="preserve">日和</t>
    </r>
    <r>
      <rPr>
        <sz val="10"/>
        <rFont val="Arial"/>
        <family val="2"/>
      </rPr>
      <t xml:space="preserve">3</t>
    </r>
    <r>
      <rPr>
        <sz val="10"/>
        <rFont val="宋体"/>
        <family val="0"/>
        <charset val="134"/>
      </rPr>
      <t xml:space="preserve">月</t>
    </r>
    <r>
      <rPr>
        <sz val="10"/>
        <rFont val="Arial"/>
        <family val="2"/>
      </rPr>
      <t xml:space="preserve">11</t>
    </r>
    <r>
      <rPr>
        <sz val="10"/>
        <rFont val="宋体"/>
        <family val="0"/>
        <charset val="134"/>
      </rPr>
      <t xml:space="preserve">日分别</t>
    </r>
    <r>
      <rPr>
        <sz val="10"/>
        <rFont val="Arial"/>
        <family val="2"/>
      </rPr>
      <t xml:space="preserve">2</t>
    </r>
    <r>
      <rPr>
        <sz val="10"/>
        <rFont val="宋体"/>
        <family val="0"/>
        <charset val="134"/>
      </rPr>
      <t xml:space="preserve">次提出维修电动自行车方案（白先生未接受）的事实。二是本次回访中，提出白先生先自行尝试给车辆充电，看电瓶是否可以使用，西客站分中心湾子场站工作人员，在能力范围内，协助白先生尝试着给车辆上油、除锈。白先生表示可以接受。</t>
    </r>
  </si>
  <si>
    <t xml:space="preserve">2026-03-19 09:21:31</t>
  </si>
  <si>
    <r>
      <rPr>
        <sz val="8"/>
        <color rgb="FF000000"/>
        <rFont val="宋体"/>
        <family val="0"/>
        <charset val="134"/>
      </rPr>
      <t xml:space="preserve">多渠道同人同诉：</t>
    </r>
    <r>
      <rPr>
        <sz val="8"/>
        <color rgb="FF000000"/>
        <rFont val="宋体"/>
        <family val="0"/>
      </rPr>
      <t xml:space="preserve">GJ-PHONE-20260308-1315</t>
    </r>
    <r>
      <rPr>
        <sz val="8"/>
        <color rgb="FF000000"/>
        <rFont val="宋体"/>
        <family val="0"/>
        <charset val="134"/>
      </rPr>
      <t xml:space="preserve">、热线</t>
    </r>
    <r>
      <rPr>
        <sz val="8"/>
        <color rgb="FF000000"/>
        <rFont val="宋体"/>
        <family val="0"/>
      </rPr>
      <t xml:space="preserve">-260308-036109</t>
    </r>
    <r>
      <rPr>
        <sz val="8"/>
        <color rgb="FF000000"/>
        <rFont val="宋体"/>
        <family val="0"/>
        <charset val="134"/>
      </rPr>
      <t xml:space="preserve">、</t>
    </r>
    <r>
      <rPr>
        <sz val="8"/>
        <color rgb="FF000000"/>
        <rFont val="宋体"/>
        <family val="0"/>
      </rPr>
      <t xml:space="preserve">GJ-PHONE-20260311-0418</t>
    </r>
    <r>
      <rPr>
        <sz val="8"/>
        <color rgb="FF000000"/>
        <rFont val="宋体"/>
        <family val="0"/>
        <charset val="134"/>
      </rPr>
      <t xml:space="preserve">、热线</t>
    </r>
    <r>
      <rPr>
        <sz val="8"/>
        <color rgb="FF000000"/>
        <rFont val="宋体"/>
        <family val="0"/>
      </rPr>
      <t xml:space="preserve">-260311-010985</t>
    </r>
    <r>
      <rPr>
        <sz val="8"/>
        <color rgb="FF000000"/>
        <rFont val="宋体"/>
        <family val="0"/>
        <charset val="134"/>
      </rPr>
      <t xml:space="preserve">、</t>
    </r>
    <r>
      <rPr>
        <sz val="8"/>
        <color rgb="FF000000"/>
        <rFont val="宋体"/>
        <family val="0"/>
      </rPr>
      <t xml:space="preserve">GJ-PHONE-20260313-0299</t>
    </r>
    <r>
      <rPr>
        <sz val="8"/>
        <color rgb="FF000000"/>
        <rFont val="宋体"/>
        <family val="0"/>
        <charset val="134"/>
      </rPr>
      <t xml:space="preserve">、热线</t>
    </r>
    <r>
      <rPr>
        <sz val="8"/>
        <color rgb="FF000000"/>
        <rFont val="宋体"/>
        <family val="0"/>
      </rPr>
      <t xml:space="preserve">-260313-006707</t>
    </r>
    <r>
      <rPr>
        <sz val="8"/>
        <color rgb="FF000000"/>
        <rFont val="宋体"/>
        <family val="0"/>
        <charset val="134"/>
      </rPr>
      <t xml:space="preserve">、</t>
    </r>
    <r>
      <rPr>
        <sz val="8"/>
        <color rgb="FF000000"/>
        <rFont val="宋体"/>
        <family val="0"/>
      </rPr>
      <t xml:space="preserve">GJ-PHONE-20260316-0416</t>
    </r>
    <r>
      <rPr>
        <sz val="8"/>
        <color rgb="FF000000"/>
        <rFont val="宋体"/>
        <family val="0"/>
        <charset val="134"/>
      </rPr>
      <t xml:space="preserve">、热线</t>
    </r>
    <r>
      <rPr>
        <sz val="8"/>
        <color rgb="FF000000"/>
        <rFont val="宋体"/>
        <family val="0"/>
      </rPr>
      <t xml:space="preserve">-260319-009842</t>
    </r>
  </si>
  <si>
    <r>
      <rPr>
        <sz val="10"/>
        <rFont val="宋体"/>
        <family val="0"/>
        <charset val="134"/>
      </rPr>
      <t xml:space="preserve">网络</t>
    </r>
    <r>
      <rPr>
        <sz val="10"/>
        <rFont val="Arial"/>
        <family val="2"/>
      </rPr>
      <t xml:space="preserve">-260319-021488-2</t>
    </r>
    <r>
      <rPr>
        <sz val="10"/>
        <rFont val="宋体"/>
        <family val="0"/>
        <charset val="134"/>
      </rPr>
      <t xml:space="preserve">（</t>
    </r>
    <r>
      <rPr>
        <sz val="10"/>
        <rFont val="Arial"/>
        <family val="2"/>
      </rPr>
      <t xml:space="preserve">4</t>
    </r>
    <r>
      <rPr>
        <sz val="10"/>
        <rFont val="宋体"/>
        <family val="0"/>
        <charset val="134"/>
      </rPr>
      <t xml:space="preserve">个附件）</t>
    </r>
  </si>
  <si>
    <t xml:space="preserve">2026-03-19 11:03:38</t>
  </si>
  <si>
    <t xml:space="preserve">2026-03-19 11:51:03</t>
  </si>
  <si>
    <t xml:space="preserve">2026-03-19 13:05:16</t>
  </si>
  <si>
    <r>
      <rPr>
        <sz val="10"/>
        <rFont val="宋体"/>
        <family val="0"/>
        <charset val="134"/>
      </rPr>
      <t xml:space="preserve">工单来源：微信服务号，此工单内容为网民留言时填写的标题及原文。 </t>
    </r>
    <r>
      <rPr>
        <sz val="10"/>
        <rFont val="Arial"/>
        <family val="2"/>
      </rPr>
      <t xml:space="preserve">============================= </t>
    </r>
    <r>
      <rPr>
        <sz val="10"/>
        <rFont val="宋体"/>
        <family val="0"/>
        <charset val="134"/>
      </rPr>
      <t xml:space="preserve">留言标题：关于监察对象身份认定错误及复核期间违规通报程序违法的督办申请</t>
    </r>
    <r>
      <rPr>
        <sz val="10"/>
        <rFont val="Arial"/>
        <family val="2"/>
      </rPr>
      <t xml:space="preserve">#</t>
    </r>
    <r>
      <rPr>
        <sz val="10"/>
        <rFont val="宋体"/>
        <family val="0"/>
        <charset val="134"/>
      </rPr>
      <t xml:space="preserve">微信服务号</t>
    </r>
    <r>
      <rPr>
        <sz val="10"/>
        <rFont val="Arial"/>
        <family val="2"/>
      </rPr>
      <t xml:space="preserve">#</t>
    </r>
    <r>
      <rPr>
        <sz val="10"/>
        <rFont val="宋体"/>
        <family val="0"/>
        <charset val="134"/>
      </rPr>
      <t xml:space="preserve">留言原文：本人就监察对象身份认定及程序违法通报问题，本月已两次在</t>
    </r>
    <r>
      <rPr>
        <sz val="10"/>
        <rFont val="Arial"/>
        <family val="2"/>
      </rPr>
      <t xml:space="preserve">12345</t>
    </r>
    <r>
      <rPr>
        <sz val="10"/>
        <rFont val="宋体"/>
        <family val="0"/>
        <charset val="134"/>
      </rPr>
      <t xml:space="preserve">平台反映，均未得到实质处理，现第三次申请督办。本人为普通工人、非党员、非管理人员，此前单位工作人员亦明确告知我并非管理人员，仅称我的岗位为工人管理岗位、是集团公司监察对象，但本人并不知晓何时被正式纳入监察对象范围。依据《中华人民共和国监察法》第十五条之规定，要求北京公共交通控股（集团）有限公司鸿运承物业管理中心书面正式明确：何时、以何种程序、依据何规范性文件将本人纳入监察对象范围，并提供相应正式文件。本人在向北京市纪检监察机关申请复核期间，复核程序尚未终结，单位即对本人作出公开反面通报，该行为违反《公职人员政务处分法》第五十六条及程序正当原则，属于程序违法，要求单位就此依法出具正式书面反馈。此前答复与本人诉求完全不符，属于敷衍答复、未实质办理。本次强烈要求升级督办，由责任部门限期通过邮寄及邮箱同步出具正式书面答复，请不要再以电话未接通、无关案件内容敷衍办结。回复邮箱：</t>
    </r>
    <r>
      <rPr>
        <sz val="10"/>
        <rFont val="Arial"/>
        <family val="2"/>
      </rPr>
      <t xml:space="preserve">1500643630@qq.com</t>
    </r>
    <r>
      <rPr>
        <sz val="10"/>
        <rFont val="宋体"/>
        <family val="0"/>
        <charset val="134"/>
      </rPr>
      <t xml:space="preserve">邮寄地址：黄村西里</t>
    </r>
    <r>
      <rPr>
        <sz val="10"/>
        <rFont val="Arial"/>
        <family val="2"/>
      </rPr>
      <t xml:space="preserve">61-3-301</t>
    </r>
    <r>
      <rPr>
        <sz val="10"/>
        <rFont val="宋体"/>
        <family val="0"/>
        <charset val="134"/>
      </rPr>
      <t xml:space="preserve">联系人：杨先生联系电话：</t>
    </r>
    <r>
      <rPr>
        <sz val="10"/>
        <rFont val="Arial"/>
        <family val="2"/>
      </rPr>
      <t xml:space="preserve">13811081307</t>
    </r>
    <r>
      <rPr>
        <sz val="10"/>
        <rFont val="宋体"/>
        <family val="0"/>
        <charset val="134"/>
      </rPr>
      <t xml:space="preserve">市民填写的详细地址为：区、街道：西城区广内街道详细地址：北京市西城区广安门内街道核桃园东街</t>
    </r>
    <r>
      <rPr>
        <sz val="10"/>
        <rFont val="Arial"/>
        <family val="2"/>
      </rPr>
      <t xml:space="preserve">3 </t>
    </r>
    <r>
      <rPr>
        <sz val="10"/>
        <rFont val="宋体"/>
        <family val="0"/>
        <charset val="134"/>
      </rPr>
      <t xml:space="preserve">人力、组织、纪检 答复不满意</t>
    </r>
  </si>
  <si>
    <r>
      <rPr>
        <sz val="10"/>
        <rFont val="宋体"/>
        <family val="0"/>
        <charset val="134"/>
      </rPr>
      <t xml:space="preserve">经核实，市民杨利先生反映诉求与实际情况有所出入。经核实杨利先生，原系北京公共交通鸿运承物业管理中心职工，工人管理岗位。因其违反相关规定，依据《北京市监委驻北京市公交集团监察专员办公室</t>
    </r>
    <r>
      <rPr>
        <sz val="10"/>
        <rFont val="Arial"/>
        <family val="2"/>
      </rPr>
      <t xml:space="preserve">&lt;</t>
    </r>
    <r>
      <rPr>
        <sz val="10"/>
        <rFont val="宋体"/>
        <family val="0"/>
        <charset val="134"/>
      </rPr>
      <t xml:space="preserve">关于给予杨利开除处分的决定</t>
    </r>
    <r>
      <rPr>
        <sz val="10"/>
        <rFont val="Arial"/>
        <family val="2"/>
      </rPr>
      <t xml:space="preserve">&gt;</t>
    </r>
    <r>
      <rPr>
        <sz val="10"/>
        <rFont val="宋体"/>
        <family val="0"/>
        <charset val="134"/>
      </rPr>
      <t xml:space="preserve">》（驻公交监</t>
    </r>
    <r>
      <rPr>
        <sz val="10"/>
        <rFont val="Arial"/>
        <family val="2"/>
      </rPr>
      <t xml:space="preserve">&lt;2025&gt;17</t>
    </r>
    <r>
      <rPr>
        <sz val="10"/>
        <rFont val="宋体"/>
        <family val="0"/>
        <charset val="134"/>
      </rPr>
      <t xml:space="preserve">号）</t>
    </r>
    <r>
      <rPr>
        <sz val="10"/>
        <rFont val="Arial"/>
        <family val="2"/>
      </rPr>
      <t xml:space="preserve">,</t>
    </r>
    <r>
      <rPr>
        <sz val="10"/>
        <rFont val="宋体"/>
        <family val="0"/>
        <charset val="134"/>
      </rPr>
      <t xml:space="preserve">并于</t>
    </r>
    <r>
      <rPr>
        <sz val="10"/>
        <rFont val="Arial"/>
        <family val="2"/>
      </rPr>
      <t xml:space="preserve">2025</t>
    </r>
    <r>
      <rPr>
        <sz val="10"/>
        <rFont val="宋体"/>
        <family val="0"/>
        <charset val="134"/>
      </rPr>
      <t xml:space="preserve">年</t>
    </r>
    <r>
      <rPr>
        <sz val="10"/>
        <rFont val="Arial"/>
        <family val="2"/>
      </rPr>
      <t xml:space="preserve">10</t>
    </r>
    <r>
      <rPr>
        <sz val="10"/>
        <rFont val="宋体"/>
        <family val="0"/>
        <charset val="134"/>
      </rPr>
      <t xml:space="preserve">月</t>
    </r>
    <r>
      <rPr>
        <sz val="10"/>
        <rFont val="Arial"/>
        <family val="2"/>
      </rPr>
      <t xml:space="preserve">22</t>
    </r>
    <r>
      <rPr>
        <sz val="10"/>
        <rFont val="宋体"/>
        <family val="0"/>
        <charset val="134"/>
      </rPr>
      <t xml:space="preserve">日与其进行劳动合同关系解除</t>
    </r>
    <r>
      <rPr>
        <sz val="10"/>
        <rFont val="Arial"/>
        <family val="2"/>
      </rPr>
      <t xml:space="preserve">,</t>
    </r>
    <r>
      <rPr>
        <sz val="10"/>
        <rFont val="宋体"/>
        <family val="0"/>
        <charset val="134"/>
      </rPr>
      <t xml:space="preserve">未发现与其解除劳动合同存在违规违法行为。</t>
    </r>
    <r>
      <rPr>
        <sz val="10"/>
        <rFont val="Arial"/>
        <family val="2"/>
      </rPr>
      <t xml:space="preserve">
</t>
    </r>
    <r>
      <rPr>
        <sz val="10"/>
        <rFont val="宋体"/>
        <family val="0"/>
        <charset val="134"/>
      </rPr>
      <t xml:space="preserve">此次“本人就监察对象身份认定及程序违法通报问题，本人为普通工人、非党员、非管理人员，此前单位工作人员亦明确告知我并非管理人员，仅称我的岗位为工人管理岗位、是集团公司监察对象，但本人并不知晓何时被正式纳入监察对象范围。依据《中华人民共和国监察法》第十五条之规定，要求北京公共交通控股（集团）有限公司鸿运承物业管理中心书面正式明确：何时、以何种程序、依据何规范性文件将本人纳入监察对象范围，并提供相应正式文件。本人在向北京市纪检监察机关申请复核期间，复核程序尚未终结，单位即对本人作出公开反面通报，该行为违反《公职人员政务处分法》第五十六条及程序正当原则，属于程序违法，要求单位就此依法出具正式书面反馈。”的诉求问题及相关证明已提交劳动争议仲裁，根据《北京市接诉即办条例》第十一条第二款，工作人员已向市民告知依法通过仲裁办理的相应法定渠道。我单位</t>
    </r>
    <r>
      <rPr>
        <sz val="10"/>
        <rFont val="Arial"/>
        <family val="2"/>
      </rPr>
      <t xml:space="preserve">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20</t>
    </r>
    <r>
      <rPr>
        <sz val="10"/>
        <rFont val="宋体"/>
        <family val="0"/>
        <charset val="134"/>
      </rPr>
      <t xml:space="preserve">日下午</t>
    </r>
    <r>
      <rPr>
        <sz val="10"/>
        <rFont val="Arial"/>
        <family val="2"/>
      </rPr>
      <t xml:space="preserve">14</t>
    </r>
    <r>
      <rPr>
        <sz val="10"/>
        <rFont val="宋体"/>
        <family val="0"/>
        <charset val="134"/>
      </rPr>
      <t xml:space="preserve">：</t>
    </r>
    <r>
      <rPr>
        <sz val="10"/>
        <rFont val="Arial"/>
        <family val="2"/>
      </rPr>
      <t xml:space="preserve">12</t>
    </r>
    <r>
      <rPr>
        <sz val="10"/>
        <rFont val="宋体"/>
        <family val="0"/>
        <charset val="134"/>
      </rPr>
      <t xml:space="preserve">分、同日下午</t>
    </r>
    <r>
      <rPr>
        <sz val="10"/>
        <rFont val="Arial"/>
        <family val="2"/>
      </rPr>
      <t xml:space="preserve">16</t>
    </r>
    <r>
      <rPr>
        <sz val="10"/>
        <rFont val="宋体"/>
        <family val="0"/>
        <charset val="134"/>
      </rPr>
      <t xml:space="preserve">：</t>
    </r>
    <r>
      <rPr>
        <sz val="10"/>
        <rFont val="Arial"/>
        <family val="2"/>
      </rPr>
      <t xml:space="preserve">30</t>
    </r>
    <r>
      <rPr>
        <sz val="10"/>
        <rFont val="宋体"/>
        <family val="0"/>
        <charset val="134"/>
      </rPr>
      <t xml:space="preserve">分、</t>
    </r>
    <r>
      <rPr>
        <sz val="10"/>
        <rFont val="Arial"/>
        <family val="2"/>
      </rPr>
      <t xml:space="preserve">23</t>
    </r>
    <r>
      <rPr>
        <sz val="10"/>
        <rFont val="宋体"/>
        <family val="0"/>
        <charset val="134"/>
      </rPr>
      <t xml:space="preserve">日中午</t>
    </r>
    <r>
      <rPr>
        <sz val="10"/>
        <rFont val="Arial"/>
        <family val="2"/>
      </rPr>
      <t xml:space="preserve">12</t>
    </r>
    <r>
      <rPr>
        <sz val="10"/>
        <rFont val="宋体"/>
        <family val="0"/>
        <charset val="134"/>
      </rPr>
      <t xml:space="preserve">：</t>
    </r>
    <r>
      <rPr>
        <sz val="10"/>
        <rFont val="Arial"/>
        <family val="2"/>
      </rPr>
      <t xml:space="preserve">00</t>
    </r>
    <r>
      <rPr>
        <sz val="10"/>
        <rFont val="宋体"/>
        <family val="0"/>
        <charset val="134"/>
      </rPr>
      <t xml:space="preserve">分两天三时段与市民进行电话联系，告知来电人诉求已经由北京市西城区劳动人事争议仲裁委员会（京西劳人仲字【</t>
    </r>
    <r>
      <rPr>
        <sz val="10"/>
        <rFont val="Arial"/>
        <family val="2"/>
      </rPr>
      <t xml:space="preserve">2026</t>
    </r>
    <r>
      <rPr>
        <sz val="10"/>
        <rFont val="宋体"/>
        <family val="0"/>
        <charset val="134"/>
      </rPr>
      <t xml:space="preserve">】第</t>
    </r>
    <r>
      <rPr>
        <sz val="10"/>
        <rFont val="Arial"/>
        <family val="2"/>
      </rPr>
      <t xml:space="preserve">516</t>
    </r>
    <r>
      <rPr>
        <sz val="10"/>
        <rFont val="宋体"/>
        <family val="0"/>
        <charset val="134"/>
      </rPr>
      <t xml:space="preserve">号），于</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12</t>
    </r>
    <r>
      <rPr>
        <sz val="10"/>
        <rFont val="宋体"/>
        <family val="0"/>
        <charset val="134"/>
      </rPr>
      <t xml:space="preserve">日开庭受理，因涉及案件审理，故无法向诉求人提供，具体结果以审理为准。市民没有接通电话，随后我们以短信形式告知市民相关回复内容。</t>
    </r>
    <r>
      <rPr>
        <sz val="10"/>
        <rFont val="Arial"/>
        <family val="2"/>
      </rPr>
      <t xml:space="preserve">
</t>
    </r>
    <r>
      <rPr>
        <sz val="10"/>
        <rFont val="宋体"/>
        <family val="0"/>
        <charset val="134"/>
      </rPr>
      <t xml:space="preserve">办理人：高伟；部门：鸿运承物业管理中心党委工部；职务：党委工作部副部长。审核人：吕东霞；职务：党委工作部部长。</t>
    </r>
  </si>
  <si>
    <r>
      <rPr>
        <sz val="10"/>
        <rFont val="宋体"/>
        <family val="0"/>
        <charset val="134"/>
      </rPr>
      <t xml:space="preserve">经核实，市民杨利先生反映诉求与实际情况有所出入。经核实杨利先生，原系北京公共交通鸿运承物业管理中心职工，工人管理岗位。因其违反相关规定，依据《北京市监委驻北京市公交集团监察专员办公室</t>
    </r>
    <r>
      <rPr>
        <sz val="10"/>
        <rFont val="Arial"/>
        <family val="2"/>
      </rPr>
      <t xml:space="preserve">&lt;</t>
    </r>
    <r>
      <rPr>
        <sz val="10"/>
        <rFont val="宋体"/>
        <family val="0"/>
        <charset val="134"/>
      </rPr>
      <t xml:space="preserve">关于给予杨利开除处分的决定</t>
    </r>
    <r>
      <rPr>
        <sz val="10"/>
        <rFont val="Arial"/>
        <family val="2"/>
      </rPr>
      <t xml:space="preserve">&gt;</t>
    </r>
    <r>
      <rPr>
        <sz val="10"/>
        <rFont val="宋体"/>
        <family val="0"/>
        <charset val="134"/>
      </rPr>
      <t xml:space="preserve">》（驻公交监</t>
    </r>
    <r>
      <rPr>
        <sz val="10"/>
        <rFont val="Arial"/>
        <family val="2"/>
      </rPr>
      <t xml:space="preserve">&lt;2025&gt;17</t>
    </r>
    <r>
      <rPr>
        <sz val="10"/>
        <rFont val="宋体"/>
        <family val="0"/>
        <charset val="134"/>
      </rPr>
      <t xml:space="preserve">号）</t>
    </r>
    <r>
      <rPr>
        <sz val="10"/>
        <rFont val="Arial"/>
        <family val="2"/>
      </rPr>
      <t xml:space="preserve">,</t>
    </r>
    <r>
      <rPr>
        <sz val="10"/>
        <rFont val="宋体"/>
        <family val="0"/>
        <charset val="134"/>
      </rPr>
      <t xml:space="preserve">并于</t>
    </r>
    <r>
      <rPr>
        <sz val="10"/>
        <rFont val="Arial"/>
        <family val="2"/>
      </rPr>
      <t xml:space="preserve">2025</t>
    </r>
    <r>
      <rPr>
        <sz val="10"/>
        <rFont val="宋体"/>
        <family val="0"/>
        <charset val="134"/>
      </rPr>
      <t xml:space="preserve">年</t>
    </r>
    <r>
      <rPr>
        <sz val="10"/>
        <rFont val="Arial"/>
        <family val="2"/>
      </rPr>
      <t xml:space="preserve">10</t>
    </r>
    <r>
      <rPr>
        <sz val="10"/>
        <rFont val="宋体"/>
        <family val="0"/>
        <charset val="134"/>
      </rPr>
      <t xml:space="preserve">月</t>
    </r>
    <r>
      <rPr>
        <sz val="10"/>
        <rFont val="Arial"/>
        <family val="2"/>
      </rPr>
      <t xml:space="preserve">22</t>
    </r>
    <r>
      <rPr>
        <sz val="10"/>
        <rFont val="宋体"/>
        <family val="0"/>
        <charset val="134"/>
      </rPr>
      <t xml:space="preserve">日与其进行劳动合同关系解除</t>
    </r>
    <r>
      <rPr>
        <sz val="10"/>
        <rFont val="Arial"/>
        <family val="2"/>
      </rPr>
      <t xml:space="preserve">,</t>
    </r>
    <r>
      <rPr>
        <sz val="10"/>
        <rFont val="宋体"/>
        <family val="0"/>
        <charset val="134"/>
      </rPr>
      <t xml:space="preserve">未发现与其解除劳动合同存在违规违法行为。</t>
    </r>
    <r>
      <rPr>
        <sz val="10"/>
        <rFont val="Arial"/>
        <family val="2"/>
      </rPr>
      <t xml:space="preserve">
</t>
    </r>
    <r>
      <rPr>
        <sz val="10"/>
        <rFont val="宋体"/>
        <family val="0"/>
        <charset val="134"/>
      </rPr>
      <t xml:space="preserve">此次“本人就监察对象身份认定及程序违法通报问题，本人为普通工人、非党员、非管理人员，此前单位工作人员亦明确告知我并非管理人员，仅称我的岗位为工人管理岗位、是集团公司监察对象，但本人并不知晓何时被正式纳入监察对象范围。依据《中华人民共和国监察法》第十五条之规定，要求北京公共交通控股（集团）有限公司鸿运承物业管理中心书面正式明确：何时、以何种程序、依据何规范性文件将本人纳入监察对象范围，并提供相应正式文件。本人在向北京市纪检监察机关申请复核期间，复核程序尚未终结，单位即对本人作出公开反面通报，该行为违反《公职人员政务处分法》第五十六条及程序正当原则，属于程序违法，要求单位就此依法出具正式书面反馈。”的诉求问题及相关证明已提交劳动争议仲裁，根据《北京市接诉即办条例》第十一条第二款，工作人员已向市民告知依法通过仲裁办理的相应法定渠道。我单位</t>
    </r>
    <r>
      <rPr>
        <sz val="10"/>
        <rFont val="Arial"/>
        <family val="2"/>
      </rPr>
      <t xml:space="preserve">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20</t>
    </r>
    <r>
      <rPr>
        <sz val="10"/>
        <rFont val="宋体"/>
        <family val="0"/>
        <charset val="134"/>
      </rPr>
      <t xml:space="preserve">日下午</t>
    </r>
    <r>
      <rPr>
        <sz val="10"/>
        <rFont val="Arial"/>
        <family val="2"/>
      </rPr>
      <t xml:space="preserve">14</t>
    </r>
    <r>
      <rPr>
        <sz val="10"/>
        <rFont val="宋体"/>
        <family val="0"/>
        <charset val="134"/>
      </rPr>
      <t xml:space="preserve">：</t>
    </r>
    <r>
      <rPr>
        <sz val="10"/>
        <rFont val="Arial"/>
        <family val="2"/>
      </rPr>
      <t xml:space="preserve">12</t>
    </r>
    <r>
      <rPr>
        <sz val="10"/>
        <rFont val="宋体"/>
        <family val="0"/>
        <charset val="134"/>
      </rPr>
      <t xml:space="preserve">分、同日下午</t>
    </r>
    <r>
      <rPr>
        <sz val="10"/>
        <rFont val="Arial"/>
        <family val="2"/>
      </rPr>
      <t xml:space="preserve">16</t>
    </r>
    <r>
      <rPr>
        <sz val="10"/>
        <rFont val="宋体"/>
        <family val="0"/>
        <charset val="134"/>
      </rPr>
      <t xml:space="preserve">：</t>
    </r>
    <r>
      <rPr>
        <sz val="10"/>
        <rFont val="Arial"/>
        <family val="2"/>
      </rPr>
      <t xml:space="preserve">30</t>
    </r>
    <r>
      <rPr>
        <sz val="10"/>
        <rFont val="宋体"/>
        <family val="0"/>
        <charset val="134"/>
      </rPr>
      <t xml:space="preserve">分、</t>
    </r>
    <r>
      <rPr>
        <sz val="10"/>
        <rFont val="Arial"/>
        <family val="2"/>
      </rPr>
      <t xml:space="preserve">23</t>
    </r>
    <r>
      <rPr>
        <sz val="10"/>
        <rFont val="宋体"/>
        <family val="0"/>
        <charset val="134"/>
      </rPr>
      <t xml:space="preserve">日中午</t>
    </r>
    <r>
      <rPr>
        <sz val="10"/>
        <rFont val="Arial"/>
        <family val="2"/>
      </rPr>
      <t xml:space="preserve">12</t>
    </r>
    <r>
      <rPr>
        <sz val="10"/>
        <rFont val="宋体"/>
        <family val="0"/>
        <charset val="134"/>
      </rPr>
      <t xml:space="preserve">：</t>
    </r>
    <r>
      <rPr>
        <sz val="10"/>
        <rFont val="Arial"/>
        <family val="2"/>
      </rPr>
      <t xml:space="preserve">00</t>
    </r>
    <r>
      <rPr>
        <sz val="10"/>
        <rFont val="宋体"/>
        <family val="0"/>
        <charset val="134"/>
      </rPr>
      <t xml:space="preserve">分两天三时段与市民进行电话联系，告知来电人诉求已经由北京市西城区劳动人事争议仲裁委员会（京西劳人仲字【</t>
    </r>
    <r>
      <rPr>
        <sz val="10"/>
        <rFont val="Arial"/>
        <family val="2"/>
      </rPr>
      <t xml:space="preserve">2026</t>
    </r>
    <r>
      <rPr>
        <sz val="10"/>
        <rFont val="宋体"/>
        <family val="0"/>
        <charset val="134"/>
      </rPr>
      <t xml:space="preserve">】第</t>
    </r>
    <r>
      <rPr>
        <sz val="10"/>
        <rFont val="Arial"/>
        <family val="2"/>
      </rPr>
      <t xml:space="preserve">516</t>
    </r>
    <r>
      <rPr>
        <sz val="10"/>
        <rFont val="宋体"/>
        <family val="0"/>
        <charset val="134"/>
      </rPr>
      <t xml:space="preserve">号），于</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12</t>
    </r>
    <r>
      <rPr>
        <sz val="10"/>
        <rFont val="宋体"/>
        <family val="0"/>
        <charset val="134"/>
      </rPr>
      <t xml:space="preserve">日开庭受理，因涉及案件审理，故无法向诉求人提供，具体结果以审理为准。市民没有接通电话，随后我们以短信形式告知市民相关回复内容。</t>
    </r>
  </si>
  <si>
    <t xml:space="preserve">2026-03-19 10:55:14</t>
  </si>
  <si>
    <r>
      <rPr>
        <sz val="11"/>
        <color rgb="FF000000"/>
        <rFont val="宋体"/>
        <family val="0"/>
        <charset val="134"/>
      </rPr>
      <t xml:space="preserve">同人同诉：热线</t>
    </r>
    <r>
      <rPr>
        <sz val="11"/>
        <color rgb="FF000000"/>
        <rFont val="宋体"/>
        <family val="0"/>
      </rPr>
      <t xml:space="preserve">-260109-043939</t>
    </r>
    <r>
      <rPr>
        <sz val="11"/>
        <color rgb="FF000000"/>
        <rFont val="宋体"/>
        <family val="0"/>
        <charset val="134"/>
      </rPr>
      <t xml:space="preserve">、热线</t>
    </r>
    <r>
      <rPr>
        <sz val="11"/>
        <color rgb="FF000000"/>
        <rFont val="宋体"/>
        <family val="0"/>
      </rPr>
      <t xml:space="preserve">-260113-007090</t>
    </r>
    <r>
      <rPr>
        <sz val="11"/>
        <color rgb="FF000000"/>
        <rFont val="宋体"/>
        <family val="0"/>
        <charset val="134"/>
      </rPr>
      <t xml:space="preserve">、热线</t>
    </r>
    <r>
      <rPr>
        <sz val="11"/>
        <color rgb="FF000000"/>
        <rFont val="宋体"/>
        <family val="0"/>
      </rPr>
      <t xml:space="preserve">-260113-028565</t>
    </r>
    <r>
      <rPr>
        <sz val="11"/>
        <color rgb="FF000000"/>
        <rFont val="宋体"/>
        <family val="0"/>
        <charset val="134"/>
      </rPr>
      <t xml:space="preserve">、网络</t>
    </r>
    <r>
      <rPr>
        <sz val="11"/>
        <color rgb="FF000000"/>
        <rFont val="宋体"/>
        <family val="0"/>
      </rPr>
      <t xml:space="preserve">-260124-001044</t>
    </r>
    <r>
      <rPr>
        <sz val="11"/>
        <color rgb="FF000000"/>
        <rFont val="宋体"/>
        <family val="0"/>
        <charset val="134"/>
      </rPr>
      <t xml:space="preserve">、网络</t>
    </r>
    <r>
      <rPr>
        <sz val="11"/>
        <color rgb="FF000000"/>
        <rFont val="宋体"/>
        <family val="0"/>
      </rPr>
      <t xml:space="preserve">-260126-045683</t>
    </r>
    <r>
      <rPr>
        <sz val="11"/>
        <color rgb="FF000000"/>
        <rFont val="宋体"/>
        <family val="0"/>
        <charset val="134"/>
      </rPr>
      <t xml:space="preserve">、热线</t>
    </r>
    <r>
      <rPr>
        <sz val="11"/>
        <color rgb="FF000000"/>
        <rFont val="宋体"/>
        <family val="0"/>
      </rPr>
      <t xml:space="preserve">-260306-057293</t>
    </r>
    <r>
      <rPr>
        <sz val="11"/>
        <color rgb="FF000000"/>
        <rFont val="宋体"/>
        <family val="0"/>
        <charset val="134"/>
      </rPr>
      <t xml:space="preserve">、网络</t>
    </r>
    <r>
      <rPr>
        <sz val="11"/>
        <color rgb="FF000000"/>
        <rFont val="宋体"/>
        <family val="0"/>
      </rPr>
      <t xml:space="preserve">-260310-</t>
    </r>
    <r>
      <rPr>
        <sz val="11"/>
        <color rgb="FF000000"/>
        <rFont val="宋体"/>
        <family val="0"/>
        <charset val="134"/>
      </rPr>
      <t xml:space="preserve">网络</t>
    </r>
    <r>
      <rPr>
        <sz val="11"/>
        <color rgb="FF000000"/>
        <rFont val="宋体"/>
        <family val="0"/>
      </rPr>
      <t xml:space="preserve">-260315-052545</t>
    </r>
    <r>
      <rPr>
        <sz val="11"/>
        <color rgb="FF000000"/>
        <rFont val="宋体"/>
        <family val="0"/>
        <charset val="134"/>
      </rPr>
      <t xml:space="preserve">、网络</t>
    </r>
    <r>
      <rPr>
        <sz val="11"/>
        <color rgb="FF000000"/>
        <rFont val="宋体"/>
        <family val="0"/>
      </rPr>
      <t xml:space="preserve">-260319-021488</t>
    </r>
  </si>
  <si>
    <r>
      <rPr>
        <sz val="10"/>
        <rFont val="宋体"/>
        <family val="0"/>
        <charset val="134"/>
      </rPr>
      <t xml:space="preserve">网络</t>
    </r>
    <r>
      <rPr>
        <sz val="10"/>
        <rFont val="Arial"/>
        <family val="2"/>
      </rPr>
      <t xml:space="preserve">-260319-021488-1</t>
    </r>
    <r>
      <rPr>
        <sz val="10"/>
        <rFont val="宋体"/>
        <family val="0"/>
        <charset val="134"/>
      </rPr>
      <t xml:space="preserve">（</t>
    </r>
    <r>
      <rPr>
        <sz val="10"/>
        <rFont val="Arial"/>
        <family val="2"/>
      </rPr>
      <t xml:space="preserve">8</t>
    </r>
    <r>
      <rPr>
        <sz val="10"/>
        <rFont val="宋体"/>
        <family val="0"/>
        <charset val="134"/>
      </rPr>
      <t xml:space="preserve">个附件）</t>
    </r>
  </si>
  <si>
    <r>
      <rPr>
        <sz val="10"/>
        <rFont val="宋体"/>
        <family val="0"/>
        <charset val="134"/>
      </rPr>
      <t xml:space="preserve">经核实，市民杨利先生反映诉求与实际情况有所出入。经核实杨利先生，原系北京公共交通鸿运承物业管理中心职工，工人管理岗位。因其违反相关规定，依据《北京市监委驻北京市公交集团监察专员办公室</t>
    </r>
    <r>
      <rPr>
        <sz val="10"/>
        <rFont val="Arial"/>
        <family val="2"/>
      </rPr>
      <t xml:space="preserve">&lt;</t>
    </r>
    <r>
      <rPr>
        <sz val="10"/>
        <rFont val="宋体"/>
        <family val="0"/>
        <charset val="134"/>
      </rPr>
      <t xml:space="preserve">关于给予杨利开除处分的决定</t>
    </r>
    <r>
      <rPr>
        <sz val="10"/>
        <rFont val="Arial"/>
        <family val="2"/>
      </rPr>
      <t xml:space="preserve">&gt;</t>
    </r>
    <r>
      <rPr>
        <sz val="10"/>
        <rFont val="宋体"/>
        <family val="0"/>
        <charset val="134"/>
      </rPr>
      <t xml:space="preserve">》（驻公交监</t>
    </r>
    <r>
      <rPr>
        <sz val="10"/>
        <rFont val="Arial"/>
        <family val="2"/>
      </rPr>
      <t xml:space="preserve">&lt;2025&gt;17</t>
    </r>
    <r>
      <rPr>
        <sz val="10"/>
        <rFont val="宋体"/>
        <family val="0"/>
        <charset val="134"/>
      </rPr>
      <t xml:space="preserve">号）</t>
    </r>
    <r>
      <rPr>
        <sz val="10"/>
        <rFont val="Arial"/>
        <family val="2"/>
      </rPr>
      <t xml:space="preserve">,</t>
    </r>
    <r>
      <rPr>
        <sz val="10"/>
        <rFont val="宋体"/>
        <family val="0"/>
        <charset val="134"/>
      </rPr>
      <t xml:space="preserve">并于</t>
    </r>
    <r>
      <rPr>
        <sz val="10"/>
        <rFont val="Arial"/>
        <family val="2"/>
      </rPr>
      <t xml:space="preserve">2025</t>
    </r>
    <r>
      <rPr>
        <sz val="10"/>
        <rFont val="宋体"/>
        <family val="0"/>
        <charset val="134"/>
      </rPr>
      <t xml:space="preserve">年</t>
    </r>
    <r>
      <rPr>
        <sz val="10"/>
        <rFont val="Arial"/>
        <family val="2"/>
      </rPr>
      <t xml:space="preserve">10</t>
    </r>
    <r>
      <rPr>
        <sz val="10"/>
        <rFont val="宋体"/>
        <family val="0"/>
        <charset val="134"/>
      </rPr>
      <t xml:space="preserve">月</t>
    </r>
    <r>
      <rPr>
        <sz val="10"/>
        <rFont val="Arial"/>
        <family val="2"/>
      </rPr>
      <t xml:space="preserve">22</t>
    </r>
    <r>
      <rPr>
        <sz val="10"/>
        <rFont val="宋体"/>
        <family val="0"/>
        <charset val="134"/>
      </rPr>
      <t xml:space="preserve">日与其进行劳动合同关系解除</t>
    </r>
    <r>
      <rPr>
        <sz val="10"/>
        <rFont val="Arial"/>
        <family val="2"/>
      </rPr>
      <t xml:space="preserve">,</t>
    </r>
    <r>
      <rPr>
        <sz val="10"/>
        <rFont val="宋体"/>
        <family val="0"/>
        <charset val="134"/>
      </rPr>
      <t xml:space="preserve">未发现与其解除劳动合同存在违规违法行为。</t>
    </r>
    <r>
      <rPr>
        <sz val="10"/>
        <rFont val="Arial"/>
        <family val="2"/>
      </rPr>
      <t xml:space="preserve">
</t>
    </r>
    <r>
      <rPr>
        <sz val="10"/>
        <rFont val="宋体"/>
        <family val="0"/>
        <charset val="134"/>
      </rPr>
      <t xml:space="preserve">此次“本人就监察对象身份认定及程序违法通报问题，本人为普通工人、非党员、非管理人员，此前单位工作人员亦明确告知我并非管理人员，仅称我的岗位为工人管理岗位、是集团公司监察对象，但本人并不知晓何时被正式纳入监察对象范围。依据《中华人民共和国监察法》第十五条之规定，要求北京公共交通控股（集团）有限公司鸿运承物业管理中心书面正式明确：何时、以何种程序、依据何规范性文件将本人纳入监察对象范围，并提供相应正式文件。本人在向北京市纪检监察机关申请复核期间，复核程序尚未终结，单位即对本人作出公开反面通报，该行为违反《公职人员政务处分法》第五十六条及程序正当原则，属于程序违法，要求单位就此依法出具正式书面反馈。”的诉求问题及相关证明已提交劳动争议仲裁，根据《北京市接诉即办条例》第十一条第二款，工作人员已向市民告知依法通过仲裁办理的相应法定渠道。</t>
    </r>
  </si>
  <si>
    <r>
      <rPr>
        <sz val="10"/>
        <rFont val="宋体"/>
        <family val="0"/>
        <charset val="134"/>
      </rPr>
      <t xml:space="preserve">经核实，市民杨利先生反映诉求与实际情况有所出入。经核实杨利先生，原系北京公共交通鸿运承物业管理中心职工，工人管理岗位。因其违反相关规定，依据《北京市监委驻北京市公交集团监察专员办公室</t>
    </r>
    <r>
      <rPr>
        <sz val="10"/>
        <rFont val="Arial"/>
        <family val="2"/>
      </rPr>
      <t xml:space="preserve">&lt;</t>
    </r>
    <r>
      <rPr>
        <sz val="10"/>
        <rFont val="宋体"/>
        <family val="0"/>
        <charset val="134"/>
      </rPr>
      <t xml:space="preserve">关于给予杨利开除处分的决定</t>
    </r>
    <r>
      <rPr>
        <sz val="10"/>
        <rFont val="Arial"/>
        <family val="2"/>
      </rPr>
      <t xml:space="preserve">&gt;</t>
    </r>
    <r>
      <rPr>
        <sz val="10"/>
        <rFont val="宋体"/>
        <family val="0"/>
        <charset val="134"/>
      </rPr>
      <t xml:space="preserve">》（驻公交监</t>
    </r>
    <r>
      <rPr>
        <sz val="10"/>
        <rFont val="Arial"/>
        <family val="2"/>
      </rPr>
      <t xml:space="preserve">&lt;2025&gt;17</t>
    </r>
    <r>
      <rPr>
        <sz val="10"/>
        <rFont val="宋体"/>
        <family val="0"/>
        <charset val="134"/>
      </rPr>
      <t xml:space="preserve">号）</t>
    </r>
    <r>
      <rPr>
        <sz val="10"/>
        <rFont val="Arial"/>
        <family val="2"/>
      </rPr>
      <t xml:space="preserve">,</t>
    </r>
    <r>
      <rPr>
        <sz val="10"/>
        <rFont val="宋体"/>
        <family val="0"/>
        <charset val="134"/>
      </rPr>
      <t xml:space="preserve">并于</t>
    </r>
    <r>
      <rPr>
        <sz val="10"/>
        <rFont val="Arial"/>
        <family val="2"/>
      </rPr>
      <t xml:space="preserve">2025</t>
    </r>
    <r>
      <rPr>
        <sz val="10"/>
        <rFont val="宋体"/>
        <family val="0"/>
        <charset val="134"/>
      </rPr>
      <t xml:space="preserve">年</t>
    </r>
    <r>
      <rPr>
        <sz val="10"/>
        <rFont val="Arial"/>
        <family val="2"/>
      </rPr>
      <t xml:space="preserve">10</t>
    </r>
    <r>
      <rPr>
        <sz val="10"/>
        <rFont val="宋体"/>
        <family val="0"/>
        <charset val="134"/>
      </rPr>
      <t xml:space="preserve">月</t>
    </r>
    <r>
      <rPr>
        <sz val="10"/>
        <rFont val="Arial"/>
        <family val="2"/>
      </rPr>
      <t xml:space="preserve">22</t>
    </r>
    <r>
      <rPr>
        <sz val="10"/>
        <rFont val="宋体"/>
        <family val="0"/>
        <charset val="134"/>
      </rPr>
      <t xml:space="preserve">日与其进行劳动合同关系解除</t>
    </r>
    <r>
      <rPr>
        <sz val="10"/>
        <rFont val="Arial"/>
        <family val="2"/>
      </rPr>
      <t xml:space="preserve">,</t>
    </r>
    <r>
      <rPr>
        <sz val="10"/>
        <rFont val="宋体"/>
        <family val="0"/>
        <charset val="134"/>
      </rPr>
      <t xml:space="preserve">未发现与其解除劳动合同存在违规违法行为。</t>
    </r>
    <r>
      <rPr>
        <sz val="10"/>
        <rFont val="Arial"/>
        <family val="2"/>
      </rPr>
      <t xml:space="preserve">
</t>
    </r>
    <r>
      <rPr>
        <sz val="10"/>
        <rFont val="宋体"/>
        <family val="0"/>
        <charset val="134"/>
      </rPr>
      <t xml:space="preserve">此次“本人就监察对象身份认定及程序违法通报问题，本人为普通工人、非党员、非管理人员，此前单位工作人员亦明确告知我并非管理人员，仅称我的岗位为工人管理岗位、是集团公司监察对象，但本人并不知晓何时被正式纳入监察对象范围。依据《中华人民共和国监察法》第十五条之规定，要求北京公共交通控股（集团）有限公司鸿运承物业管理中心书面正式明确：何时、以何种程序、依据何规范性文件将本人纳入监察对象范围，并提供相应正式文件。本人在向北京市纪检监察机关申请复核期间，复核程序尚未终结，单位即对本人作出公开反面通报，该行为违反《公职人员政务处分法》第五十六条及程序正当原则，属于程序违法，要求单位就此依法出具正式书面反馈。”的诉求问题及相关证明已提交劳动争议仲裁，根据《北京市接诉即办条例》第十一条第二款，工作人员已向市民告知依法通过仲裁办理的相应法定渠道。</t>
    </r>
    <r>
      <rPr>
        <sz val="10"/>
        <rFont val="Arial"/>
        <family val="2"/>
      </rPr>
      <t xml:space="preserve">
</t>
    </r>
    <r>
      <rPr>
        <sz val="10"/>
        <rFont val="宋体"/>
        <family val="0"/>
        <charset val="134"/>
      </rPr>
      <t xml:space="preserve">我单位</t>
    </r>
    <r>
      <rPr>
        <sz val="10"/>
        <rFont val="Arial"/>
        <family val="2"/>
      </rPr>
      <t xml:space="preserve">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20</t>
    </r>
    <r>
      <rPr>
        <sz val="10"/>
        <rFont val="宋体"/>
        <family val="0"/>
        <charset val="134"/>
      </rPr>
      <t xml:space="preserve">日下午</t>
    </r>
    <r>
      <rPr>
        <sz val="10"/>
        <rFont val="Arial"/>
        <family val="2"/>
      </rPr>
      <t xml:space="preserve">14</t>
    </r>
    <r>
      <rPr>
        <sz val="10"/>
        <rFont val="宋体"/>
        <family val="0"/>
        <charset val="134"/>
      </rPr>
      <t xml:space="preserve">：</t>
    </r>
    <r>
      <rPr>
        <sz val="10"/>
        <rFont val="Arial"/>
        <family val="2"/>
      </rPr>
      <t xml:space="preserve">12</t>
    </r>
    <r>
      <rPr>
        <sz val="10"/>
        <rFont val="宋体"/>
        <family val="0"/>
        <charset val="134"/>
      </rPr>
      <t xml:space="preserve">分、</t>
    </r>
    <r>
      <rPr>
        <sz val="10"/>
        <rFont val="Arial"/>
        <family val="2"/>
      </rPr>
      <t xml:space="preserve">23</t>
    </r>
    <r>
      <rPr>
        <sz val="10"/>
        <rFont val="宋体"/>
        <family val="0"/>
        <charset val="134"/>
      </rPr>
      <t xml:space="preserve">日上午</t>
    </r>
    <r>
      <rPr>
        <sz val="10"/>
        <rFont val="Arial"/>
        <family val="2"/>
      </rPr>
      <t xml:space="preserve">9</t>
    </r>
    <r>
      <rPr>
        <sz val="10"/>
        <rFont val="宋体"/>
        <family val="0"/>
        <charset val="134"/>
      </rPr>
      <t xml:space="preserve">：</t>
    </r>
    <r>
      <rPr>
        <sz val="10"/>
        <rFont val="Arial"/>
        <family val="2"/>
      </rPr>
      <t xml:space="preserve">41</t>
    </r>
    <r>
      <rPr>
        <sz val="10"/>
        <rFont val="宋体"/>
        <family val="0"/>
        <charset val="134"/>
      </rPr>
      <t xml:space="preserve">分，同日中午</t>
    </r>
    <r>
      <rPr>
        <sz val="10"/>
        <rFont val="Arial"/>
        <family val="2"/>
      </rPr>
      <t xml:space="preserve">12</t>
    </r>
    <r>
      <rPr>
        <sz val="10"/>
        <rFont val="宋体"/>
        <family val="0"/>
        <charset val="134"/>
      </rPr>
      <t xml:space="preserve">：</t>
    </r>
    <r>
      <rPr>
        <sz val="10"/>
        <rFont val="Arial"/>
        <family val="2"/>
      </rPr>
      <t xml:space="preserve">48</t>
    </r>
    <r>
      <rPr>
        <sz val="10"/>
        <rFont val="宋体"/>
        <family val="0"/>
        <charset val="134"/>
      </rPr>
      <t xml:space="preserve">分、两天三时段与市民进行电话联系，告知来电人诉求已经由北京市西城区劳动人事争议仲裁委员会（京西劳人仲字【</t>
    </r>
    <r>
      <rPr>
        <sz val="10"/>
        <rFont val="Arial"/>
        <family val="2"/>
      </rPr>
      <t xml:space="preserve">2026</t>
    </r>
    <r>
      <rPr>
        <sz val="10"/>
        <rFont val="宋体"/>
        <family val="0"/>
        <charset val="134"/>
      </rPr>
      <t xml:space="preserve">】第</t>
    </r>
    <r>
      <rPr>
        <sz val="10"/>
        <rFont val="Arial"/>
        <family val="2"/>
      </rPr>
      <t xml:space="preserve">516</t>
    </r>
    <r>
      <rPr>
        <sz val="10"/>
        <rFont val="宋体"/>
        <family val="0"/>
        <charset val="134"/>
      </rPr>
      <t xml:space="preserve">号），于</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12</t>
    </r>
    <r>
      <rPr>
        <sz val="10"/>
        <rFont val="宋体"/>
        <family val="0"/>
        <charset val="134"/>
      </rPr>
      <t xml:space="preserve">日开庭受理，因涉及案件审理，故无法向诉求人提供，具体结果以审理为准。市民没有接通电话，随后我们以短信形式告知市民相关回复内容。</t>
    </r>
    <r>
      <rPr>
        <sz val="10"/>
        <rFont val="Arial"/>
        <family val="2"/>
      </rPr>
      <t xml:space="preserve">
</t>
    </r>
    <r>
      <rPr>
        <sz val="10"/>
        <rFont val="宋体"/>
        <family val="0"/>
        <charset val="134"/>
      </rPr>
      <t xml:space="preserve">办理人：张浩宇；部门：鸿运承物业管理中心人力资源部，职务：一般管理</t>
    </r>
    <r>
      <rPr>
        <sz val="10"/>
        <rFont val="Arial"/>
        <family val="2"/>
      </rPr>
      <t xml:space="preserve">
</t>
    </r>
    <r>
      <rPr>
        <sz val="10"/>
        <rFont val="宋体"/>
        <family val="0"/>
        <charset val="134"/>
      </rPr>
      <t xml:space="preserve">办理人：高强；部门：鸿运承物业管理中心人力资源部，职务：中级管理</t>
    </r>
  </si>
  <si>
    <r>
      <rPr>
        <sz val="10"/>
        <rFont val="宋体"/>
        <family val="0"/>
        <charset val="134"/>
      </rPr>
      <t xml:space="preserve">我单位</t>
    </r>
    <r>
      <rPr>
        <sz val="10"/>
        <rFont val="Arial"/>
        <family val="2"/>
      </rPr>
      <t xml:space="preserve">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20</t>
    </r>
    <r>
      <rPr>
        <sz val="10"/>
        <rFont val="宋体"/>
        <family val="0"/>
        <charset val="134"/>
      </rPr>
      <t xml:space="preserve">日下午</t>
    </r>
    <r>
      <rPr>
        <sz val="10"/>
        <rFont val="Arial"/>
        <family val="2"/>
      </rPr>
      <t xml:space="preserve">14</t>
    </r>
    <r>
      <rPr>
        <sz val="10"/>
        <rFont val="宋体"/>
        <family val="0"/>
        <charset val="134"/>
      </rPr>
      <t xml:space="preserve">：</t>
    </r>
    <r>
      <rPr>
        <sz val="10"/>
        <rFont val="Arial"/>
        <family val="2"/>
      </rPr>
      <t xml:space="preserve">12</t>
    </r>
    <r>
      <rPr>
        <sz val="10"/>
        <rFont val="宋体"/>
        <family val="0"/>
        <charset val="134"/>
      </rPr>
      <t xml:space="preserve">分、</t>
    </r>
    <r>
      <rPr>
        <sz val="10"/>
        <rFont val="Arial"/>
        <family val="2"/>
      </rPr>
      <t xml:space="preserve">23</t>
    </r>
    <r>
      <rPr>
        <sz val="10"/>
        <rFont val="宋体"/>
        <family val="0"/>
        <charset val="134"/>
      </rPr>
      <t xml:space="preserve">日上午</t>
    </r>
    <r>
      <rPr>
        <sz val="10"/>
        <rFont val="Arial"/>
        <family val="2"/>
      </rPr>
      <t xml:space="preserve">9</t>
    </r>
    <r>
      <rPr>
        <sz val="10"/>
        <rFont val="宋体"/>
        <family val="0"/>
        <charset val="134"/>
      </rPr>
      <t xml:space="preserve">：</t>
    </r>
    <r>
      <rPr>
        <sz val="10"/>
        <rFont val="Arial"/>
        <family val="2"/>
      </rPr>
      <t xml:space="preserve">41</t>
    </r>
    <r>
      <rPr>
        <sz val="10"/>
        <rFont val="宋体"/>
        <family val="0"/>
        <charset val="134"/>
      </rPr>
      <t xml:space="preserve">分，同日中午</t>
    </r>
    <r>
      <rPr>
        <sz val="10"/>
        <rFont val="Arial"/>
        <family val="2"/>
      </rPr>
      <t xml:space="preserve">12</t>
    </r>
    <r>
      <rPr>
        <sz val="10"/>
        <rFont val="宋体"/>
        <family val="0"/>
        <charset val="134"/>
      </rPr>
      <t xml:space="preserve">：</t>
    </r>
    <r>
      <rPr>
        <sz val="10"/>
        <rFont val="Arial"/>
        <family val="2"/>
      </rPr>
      <t xml:space="preserve">48</t>
    </r>
    <r>
      <rPr>
        <sz val="10"/>
        <rFont val="宋体"/>
        <family val="0"/>
        <charset val="134"/>
      </rPr>
      <t xml:space="preserve">分、两天三时段与市民进行电话联系，告知来电人诉求已经由北京市西城区劳动人事争议仲裁委员会（京西劳人仲字【</t>
    </r>
    <r>
      <rPr>
        <sz val="10"/>
        <rFont val="Arial"/>
        <family val="2"/>
      </rPr>
      <t xml:space="preserve">2026</t>
    </r>
    <r>
      <rPr>
        <sz val="10"/>
        <rFont val="宋体"/>
        <family val="0"/>
        <charset val="134"/>
      </rPr>
      <t xml:space="preserve">】第</t>
    </r>
    <r>
      <rPr>
        <sz val="10"/>
        <rFont val="Arial"/>
        <family val="2"/>
      </rPr>
      <t xml:space="preserve">516</t>
    </r>
    <r>
      <rPr>
        <sz val="10"/>
        <rFont val="宋体"/>
        <family val="0"/>
        <charset val="134"/>
      </rPr>
      <t xml:space="preserve">号），于</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12</t>
    </r>
    <r>
      <rPr>
        <sz val="10"/>
        <rFont val="宋体"/>
        <family val="0"/>
        <charset val="134"/>
      </rPr>
      <t xml:space="preserve">日开庭受理，因涉及案件审理，故无法向诉求人提供，具体结果以审理为准。市民没有接通电话，随后我们以短信形式告知市民相关回复内容。</t>
    </r>
  </si>
  <si>
    <r>
      <rPr>
        <sz val="10"/>
        <rFont val="宋体"/>
        <family val="0"/>
        <charset val="134"/>
      </rPr>
      <t xml:space="preserve">经核实，市民杨利先生反映诉求与实际情况有所出入。经核实杨利先生，原系北京公共交通鸿运承物业管理中心职工，工人管理岗位。因其违反相关规定，依据《北京市监委驻北京市公交集团监察专员办公室</t>
    </r>
    <r>
      <rPr>
        <sz val="10"/>
        <rFont val="Arial"/>
        <family val="2"/>
      </rPr>
      <t xml:space="preserve">&lt;</t>
    </r>
    <r>
      <rPr>
        <sz val="10"/>
        <rFont val="宋体"/>
        <family val="0"/>
        <charset val="134"/>
      </rPr>
      <t xml:space="preserve">关于给予杨利开除处分的决定</t>
    </r>
    <r>
      <rPr>
        <sz val="10"/>
        <rFont val="Arial"/>
        <family val="2"/>
      </rPr>
      <t xml:space="preserve">&gt;</t>
    </r>
    <r>
      <rPr>
        <sz val="10"/>
        <rFont val="宋体"/>
        <family val="0"/>
        <charset val="134"/>
      </rPr>
      <t xml:space="preserve">》（驻公交监</t>
    </r>
    <r>
      <rPr>
        <sz val="10"/>
        <rFont val="Arial"/>
        <family val="2"/>
      </rPr>
      <t xml:space="preserve">&lt;2025&gt;17</t>
    </r>
    <r>
      <rPr>
        <sz val="10"/>
        <rFont val="宋体"/>
        <family val="0"/>
        <charset val="134"/>
      </rPr>
      <t xml:space="preserve">号）</t>
    </r>
    <r>
      <rPr>
        <sz val="10"/>
        <rFont val="Arial"/>
        <family val="2"/>
      </rPr>
      <t xml:space="preserve">,</t>
    </r>
    <r>
      <rPr>
        <sz val="10"/>
        <rFont val="宋体"/>
        <family val="0"/>
        <charset val="134"/>
      </rPr>
      <t xml:space="preserve">并于</t>
    </r>
    <r>
      <rPr>
        <sz val="10"/>
        <rFont val="Arial"/>
        <family val="2"/>
      </rPr>
      <t xml:space="preserve">2025</t>
    </r>
    <r>
      <rPr>
        <sz val="10"/>
        <rFont val="宋体"/>
        <family val="0"/>
        <charset val="134"/>
      </rPr>
      <t xml:space="preserve">年</t>
    </r>
    <r>
      <rPr>
        <sz val="10"/>
        <rFont val="Arial"/>
        <family val="2"/>
      </rPr>
      <t xml:space="preserve">10</t>
    </r>
    <r>
      <rPr>
        <sz val="10"/>
        <rFont val="宋体"/>
        <family val="0"/>
        <charset val="134"/>
      </rPr>
      <t xml:space="preserve">月</t>
    </r>
    <r>
      <rPr>
        <sz val="10"/>
        <rFont val="Arial"/>
        <family val="2"/>
      </rPr>
      <t xml:space="preserve">22</t>
    </r>
    <r>
      <rPr>
        <sz val="10"/>
        <rFont val="宋体"/>
        <family val="0"/>
        <charset val="134"/>
      </rPr>
      <t xml:space="preserve">日与其进行劳动合同关系解除</t>
    </r>
    <r>
      <rPr>
        <sz val="10"/>
        <rFont val="Arial"/>
        <family val="2"/>
      </rPr>
      <t xml:space="preserve">,</t>
    </r>
    <r>
      <rPr>
        <sz val="10"/>
        <rFont val="宋体"/>
        <family val="0"/>
        <charset val="134"/>
      </rPr>
      <t xml:space="preserve">未发现与其解除劳动合同存在违规违法行为。</t>
    </r>
    <r>
      <rPr>
        <sz val="10"/>
        <rFont val="Arial"/>
        <family val="2"/>
      </rPr>
      <t xml:space="preserve">
</t>
    </r>
    <r>
      <rPr>
        <sz val="10"/>
        <rFont val="宋体"/>
        <family val="0"/>
        <charset val="134"/>
      </rPr>
      <t xml:space="preserve">此次“本人就监察对象身份认定及程序违法通报问题，本人为普通工人、非党员、非管理人员，此前单位工作人员亦明确告知我并非管理人员，仅称我的岗位为工人管理岗位、是集团公司监察对象，但本人并不知晓何时被正式纳入监察对象范围。依据《中华人民共和国监察法》第十五条之规定，要求北京公共交通控股（集团）有限公司鸿运承物业管理中心书面正式明确：何时、以何种程序、依据何规范性文件将本人纳入监察对象范围，并提供相应正式文件。本人在向北京市纪检监察机关申请复核期间，复核程序尚未终结，单位即对本人作出公开反面通报，该行为违反《公职人员政务处分法》第五十六条及程序正当原则，属于程序违法，要求单位就此依法出具正式书面反馈。”的诉求问题及相关证明已提交劳动争议仲裁，根据《北京市接诉即办条例》第十一条第二款，工作人员已向市民告知依法通过仲裁办理的相应法定渠道。</t>
    </r>
    <r>
      <rPr>
        <sz val="10"/>
        <rFont val="Arial"/>
        <family val="2"/>
      </rPr>
      <t xml:space="preserve">
</t>
    </r>
    <r>
      <rPr>
        <sz val="10"/>
        <rFont val="宋体"/>
        <family val="0"/>
        <charset val="134"/>
      </rPr>
      <t xml:space="preserve">我单位</t>
    </r>
    <r>
      <rPr>
        <sz val="10"/>
        <rFont val="Arial"/>
        <family val="2"/>
      </rPr>
      <t xml:space="preserve">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20</t>
    </r>
    <r>
      <rPr>
        <sz val="10"/>
        <rFont val="宋体"/>
        <family val="0"/>
        <charset val="134"/>
      </rPr>
      <t xml:space="preserve">日下午</t>
    </r>
    <r>
      <rPr>
        <sz val="10"/>
        <rFont val="Arial"/>
        <family val="2"/>
      </rPr>
      <t xml:space="preserve">14</t>
    </r>
    <r>
      <rPr>
        <sz val="10"/>
        <rFont val="宋体"/>
        <family val="0"/>
        <charset val="134"/>
      </rPr>
      <t xml:space="preserve">：</t>
    </r>
    <r>
      <rPr>
        <sz val="10"/>
        <rFont val="Arial"/>
        <family val="2"/>
      </rPr>
      <t xml:space="preserve">12</t>
    </r>
    <r>
      <rPr>
        <sz val="10"/>
        <rFont val="宋体"/>
        <family val="0"/>
        <charset val="134"/>
      </rPr>
      <t xml:space="preserve">分、</t>
    </r>
    <r>
      <rPr>
        <sz val="10"/>
        <rFont val="Arial"/>
        <family val="2"/>
      </rPr>
      <t xml:space="preserve">23</t>
    </r>
    <r>
      <rPr>
        <sz val="10"/>
        <rFont val="宋体"/>
        <family val="0"/>
        <charset val="134"/>
      </rPr>
      <t xml:space="preserve">日上午</t>
    </r>
    <r>
      <rPr>
        <sz val="10"/>
        <rFont val="Arial"/>
        <family val="2"/>
      </rPr>
      <t xml:space="preserve">9</t>
    </r>
    <r>
      <rPr>
        <sz val="10"/>
        <rFont val="宋体"/>
        <family val="0"/>
        <charset val="134"/>
      </rPr>
      <t xml:space="preserve">：</t>
    </r>
    <r>
      <rPr>
        <sz val="10"/>
        <rFont val="Arial"/>
        <family val="2"/>
      </rPr>
      <t xml:space="preserve">41</t>
    </r>
    <r>
      <rPr>
        <sz val="10"/>
        <rFont val="宋体"/>
        <family val="0"/>
        <charset val="134"/>
      </rPr>
      <t xml:space="preserve">分，同日中午</t>
    </r>
    <r>
      <rPr>
        <sz val="10"/>
        <rFont val="Arial"/>
        <family val="2"/>
      </rPr>
      <t xml:space="preserve">12</t>
    </r>
    <r>
      <rPr>
        <sz val="10"/>
        <rFont val="宋体"/>
        <family val="0"/>
        <charset val="134"/>
      </rPr>
      <t xml:space="preserve">：</t>
    </r>
    <r>
      <rPr>
        <sz val="10"/>
        <rFont val="Arial"/>
        <family val="2"/>
      </rPr>
      <t xml:space="preserve">48</t>
    </r>
    <r>
      <rPr>
        <sz val="10"/>
        <rFont val="宋体"/>
        <family val="0"/>
        <charset val="134"/>
      </rPr>
      <t xml:space="preserve">分、两天三时段与市民进行电话联系，告知来电人诉求已经由北京市西城区劳动人事争议仲裁委员会（京西劳人仲字【</t>
    </r>
    <r>
      <rPr>
        <sz val="10"/>
        <rFont val="Arial"/>
        <family val="2"/>
      </rPr>
      <t xml:space="preserve">2026</t>
    </r>
    <r>
      <rPr>
        <sz val="10"/>
        <rFont val="宋体"/>
        <family val="0"/>
        <charset val="134"/>
      </rPr>
      <t xml:space="preserve">】第</t>
    </r>
    <r>
      <rPr>
        <sz val="10"/>
        <rFont val="Arial"/>
        <family val="2"/>
      </rPr>
      <t xml:space="preserve">516</t>
    </r>
    <r>
      <rPr>
        <sz val="10"/>
        <rFont val="宋体"/>
        <family val="0"/>
        <charset val="134"/>
      </rPr>
      <t xml:space="preserve">号），于</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12</t>
    </r>
    <r>
      <rPr>
        <sz val="10"/>
        <rFont val="宋体"/>
        <family val="0"/>
        <charset val="134"/>
      </rPr>
      <t xml:space="preserve">日开庭受理，因涉及案件审理，故无法向诉求人提供，具体结果以审理为准。市民没有接通电话，随后我们以短信形式告知市民相关回复内容。</t>
    </r>
  </si>
  <si>
    <r>
      <rPr>
        <sz val="10"/>
        <rFont val="宋体"/>
        <family val="0"/>
        <charset val="134"/>
      </rPr>
      <t xml:space="preserve">网络</t>
    </r>
    <r>
      <rPr>
        <sz val="10"/>
        <rFont val="Arial"/>
        <family val="2"/>
      </rPr>
      <t xml:space="preserve">-260319-021488-3</t>
    </r>
    <r>
      <rPr>
        <sz val="10"/>
        <rFont val="宋体"/>
        <family val="0"/>
        <charset val="134"/>
      </rPr>
      <t xml:space="preserve">（</t>
    </r>
    <r>
      <rPr>
        <sz val="10"/>
        <rFont val="Arial"/>
        <family val="2"/>
      </rPr>
      <t xml:space="preserve">4</t>
    </r>
    <r>
      <rPr>
        <sz val="10"/>
        <rFont val="宋体"/>
        <family val="0"/>
        <charset val="134"/>
      </rPr>
      <t xml:space="preserve">个附件）</t>
    </r>
  </si>
  <si>
    <t xml:space="preserve">2026-03-19 13:05:17</t>
  </si>
  <si>
    <r>
      <rPr>
        <sz val="10"/>
        <rFont val="宋体"/>
        <family val="0"/>
        <charset val="134"/>
      </rPr>
      <t xml:space="preserve">经核实，市民杨利先生反映诉求与实际情况有所出入。经核实杨利先生，原系北京公共交通鸿运承物业管理中心职工，工人管理岗位。因其违反相关规定，依据《北京市监委驻北京市公交集团监察专员办公室</t>
    </r>
    <r>
      <rPr>
        <sz val="10"/>
        <rFont val="Arial"/>
        <family val="2"/>
      </rPr>
      <t xml:space="preserve">&lt;</t>
    </r>
    <r>
      <rPr>
        <sz val="10"/>
        <rFont val="宋体"/>
        <family val="0"/>
        <charset val="134"/>
      </rPr>
      <t xml:space="preserve">关于给予杨利开除处分的决定</t>
    </r>
    <r>
      <rPr>
        <sz val="10"/>
        <rFont val="Arial"/>
        <family val="2"/>
      </rPr>
      <t xml:space="preserve">&gt;</t>
    </r>
    <r>
      <rPr>
        <sz val="10"/>
        <rFont val="宋体"/>
        <family val="0"/>
        <charset val="134"/>
      </rPr>
      <t xml:space="preserve">》（驻公交监</t>
    </r>
    <r>
      <rPr>
        <sz val="10"/>
        <rFont val="Arial"/>
        <family val="2"/>
      </rPr>
      <t xml:space="preserve">&lt;2025&gt;17</t>
    </r>
    <r>
      <rPr>
        <sz val="10"/>
        <rFont val="宋体"/>
        <family val="0"/>
        <charset val="134"/>
      </rPr>
      <t xml:space="preserve">号）</t>
    </r>
    <r>
      <rPr>
        <sz val="10"/>
        <rFont val="Arial"/>
        <family val="2"/>
      </rPr>
      <t xml:space="preserve">,</t>
    </r>
    <r>
      <rPr>
        <sz val="10"/>
        <rFont val="宋体"/>
        <family val="0"/>
        <charset val="134"/>
      </rPr>
      <t xml:space="preserve">并于</t>
    </r>
    <r>
      <rPr>
        <sz val="10"/>
        <rFont val="Arial"/>
        <family val="2"/>
      </rPr>
      <t xml:space="preserve">2025</t>
    </r>
    <r>
      <rPr>
        <sz val="10"/>
        <rFont val="宋体"/>
        <family val="0"/>
        <charset val="134"/>
      </rPr>
      <t xml:space="preserve">年</t>
    </r>
    <r>
      <rPr>
        <sz val="10"/>
        <rFont val="Arial"/>
        <family val="2"/>
      </rPr>
      <t xml:space="preserve">10</t>
    </r>
    <r>
      <rPr>
        <sz val="10"/>
        <rFont val="宋体"/>
        <family val="0"/>
        <charset val="134"/>
      </rPr>
      <t xml:space="preserve">月</t>
    </r>
    <r>
      <rPr>
        <sz val="10"/>
        <rFont val="Arial"/>
        <family val="2"/>
      </rPr>
      <t xml:space="preserve">22</t>
    </r>
    <r>
      <rPr>
        <sz val="10"/>
        <rFont val="宋体"/>
        <family val="0"/>
        <charset val="134"/>
      </rPr>
      <t xml:space="preserve">日与其进行劳动合同关系解除</t>
    </r>
    <r>
      <rPr>
        <sz val="10"/>
        <rFont val="Arial"/>
        <family val="2"/>
      </rPr>
      <t xml:space="preserve">,</t>
    </r>
    <r>
      <rPr>
        <sz val="10"/>
        <rFont val="宋体"/>
        <family val="0"/>
        <charset val="134"/>
      </rPr>
      <t xml:space="preserve">未发现与其解除劳动合同存在违规违法行为。</t>
    </r>
  </si>
  <si>
    <r>
      <rPr>
        <sz val="10"/>
        <rFont val="宋体"/>
        <family val="0"/>
        <charset val="134"/>
      </rPr>
      <t xml:space="preserve">经核实，市民杨利先生反映诉求与实际情况有所出入。经核实杨利先生，原系北京公共交通鸿运承物业管理中心职工，工人管理岗位。因其违反相关规定，依据《北京市监委驻北京市公交集团监察专员办公室</t>
    </r>
    <r>
      <rPr>
        <sz val="10"/>
        <rFont val="Arial"/>
        <family val="2"/>
      </rPr>
      <t xml:space="preserve">&lt;</t>
    </r>
    <r>
      <rPr>
        <sz val="10"/>
        <rFont val="宋体"/>
        <family val="0"/>
        <charset val="134"/>
      </rPr>
      <t xml:space="preserve">关于给予杨利开除处分的决定</t>
    </r>
    <r>
      <rPr>
        <sz val="10"/>
        <rFont val="Arial"/>
        <family val="2"/>
      </rPr>
      <t xml:space="preserve">&gt;</t>
    </r>
    <r>
      <rPr>
        <sz val="10"/>
        <rFont val="宋体"/>
        <family val="0"/>
        <charset val="134"/>
      </rPr>
      <t xml:space="preserve">》（驻公交监</t>
    </r>
    <r>
      <rPr>
        <sz val="10"/>
        <rFont val="Arial"/>
        <family val="2"/>
      </rPr>
      <t xml:space="preserve">&lt;2025&gt;17</t>
    </r>
    <r>
      <rPr>
        <sz val="10"/>
        <rFont val="宋体"/>
        <family val="0"/>
        <charset val="134"/>
      </rPr>
      <t xml:space="preserve">号）</t>
    </r>
    <r>
      <rPr>
        <sz val="10"/>
        <rFont val="Arial"/>
        <family val="2"/>
      </rPr>
      <t xml:space="preserve">,</t>
    </r>
    <r>
      <rPr>
        <sz val="10"/>
        <rFont val="宋体"/>
        <family val="0"/>
        <charset val="134"/>
      </rPr>
      <t xml:space="preserve">并于</t>
    </r>
    <r>
      <rPr>
        <sz val="10"/>
        <rFont val="Arial"/>
        <family val="2"/>
      </rPr>
      <t xml:space="preserve">2025</t>
    </r>
    <r>
      <rPr>
        <sz val="10"/>
        <rFont val="宋体"/>
        <family val="0"/>
        <charset val="134"/>
      </rPr>
      <t xml:space="preserve">年</t>
    </r>
    <r>
      <rPr>
        <sz val="10"/>
        <rFont val="Arial"/>
        <family val="2"/>
      </rPr>
      <t xml:space="preserve">10</t>
    </r>
    <r>
      <rPr>
        <sz val="10"/>
        <rFont val="宋体"/>
        <family val="0"/>
        <charset val="134"/>
      </rPr>
      <t xml:space="preserve">月</t>
    </r>
    <r>
      <rPr>
        <sz val="10"/>
        <rFont val="Arial"/>
        <family val="2"/>
      </rPr>
      <t xml:space="preserve">22</t>
    </r>
    <r>
      <rPr>
        <sz val="10"/>
        <rFont val="宋体"/>
        <family val="0"/>
        <charset val="134"/>
      </rPr>
      <t xml:space="preserve">日与其进行劳动合同关系解除</t>
    </r>
    <r>
      <rPr>
        <sz val="10"/>
        <rFont val="Arial"/>
        <family val="2"/>
      </rPr>
      <t xml:space="preserve">,</t>
    </r>
    <r>
      <rPr>
        <sz val="10"/>
        <rFont val="宋体"/>
        <family val="0"/>
        <charset val="134"/>
      </rPr>
      <t xml:space="preserve">未发现与其解除劳动合同存在违规违法行为。我单位</t>
    </r>
    <r>
      <rPr>
        <sz val="10"/>
        <rFont val="Arial"/>
        <family val="2"/>
      </rPr>
      <t xml:space="preserve">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20</t>
    </r>
    <r>
      <rPr>
        <sz val="10"/>
        <rFont val="宋体"/>
        <family val="0"/>
        <charset val="134"/>
      </rPr>
      <t xml:space="preserve">日下午</t>
    </r>
    <r>
      <rPr>
        <sz val="10"/>
        <rFont val="Arial"/>
        <family val="2"/>
      </rPr>
      <t xml:space="preserve">14</t>
    </r>
    <r>
      <rPr>
        <sz val="10"/>
        <rFont val="宋体"/>
        <family val="0"/>
        <charset val="134"/>
      </rPr>
      <t xml:space="preserve">：</t>
    </r>
    <r>
      <rPr>
        <sz val="10"/>
        <rFont val="Arial"/>
        <family val="2"/>
      </rPr>
      <t xml:space="preserve">12</t>
    </r>
    <r>
      <rPr>
        <sz val="10"/>
        <rFont val="宋体"/>
        <family val="0"/>
        <charset val="134"/>
      </rPr>
      <t xml:space="preserve">分、同日下午</t>
    </r>
    <r>
      <rPr>
        <sz val="10"/>
        <rFont val="Arial"/>
        <family val="2"/>
      </rPr>
      <t xml:space="preserve">16</t>
    </r>
    <r>
      <rPr>
        <sz val="10"/>
        <rFont val="宋体"/>
        <family val="0"/>
        <charset val="134"/>
      </rPr>
      <t xml:space="preserve">：</t>
    </r>
    <r>
      <rPr>
        <sz val="10"/>
        <rFont val="Arial"/>
        <family val="2"/>
      </rPr>
      <t xml:space="preserve">30</t>
    </r>
    <r>
      <rPr>
        <sz val="10"/>
        <rFont val="宋体"/>
        <family val="0"/>
        <charset val="134"/>
      </rPr>
      <t xml:space="preserve">分、</t>
    </r>
    <r>
      <rPr>
        <sz val="10"/>
        <rFont val="Arial"/>
        <family val="2"/>
      </rPr>
      <t xml:space="preserve">23</t>
    </r>
    <r>
      <rPr>
        <sz val="10"/>
        <rFont val="宋体"/>
        <family val="0"/>
        <charset val="134"/>
      </rPr>
      <t xml:space="preserve">日中午</t>
    </r>
    <r>
      <rPr>
        <sz val="10"/>
        <rFont val="Arial"/>
        <family val="2"/>
      </rPr>
      <t xml:space="preserve">12</t>
    </r>
    <r>
      <rPr>
        <sz val="10"/>
        <rFont val="宋体"/>
        <family val="0"/>
        <charset val="134"/>
      </rPr>
      <t xml:space="preserve">：</t>
    </r>
    <r>
      <rPr>
        <sz val="10"/>
        <rFont val="Arial"/>
        <family val="2"/>
      </rPr>
      <t xml:space="preserve">00</t>
    </r>
    <r>
      <rPr>
        <sz val="10"/>
        <rFont val="宋体"/>
        <family val="0"/>
        <charset val="134"/>
      </rPr>
      <t xml:space="preserve">分两天三时段与市民进行电话联系，告知来电人诉求已经由北京市西城区劳动人事争议仲裁委员会（京西劳人仲字【</t>
    </r>
    <r>
      <rPr>
        <sz val="10"/>
        <rFont val="Arial"/>
        <family val="2"/>
      </rPr>
      <t xml:space="preserve">2026</t>
    </r>
    <r>
      <rPr>
        <sz val="10"/>
        <rFont val="宋体"/>
        <family val="0"/>
        <charset val="134"/>
      </rPr>
      <t xml:space="preserve">】第</t>
    </r>
    <r>
      <rPr>
        <sz val="10"/>
        <rFont val="Arial"/>
        <family val="2"/>
      </rPr>
      <t xml:space="preserve">516</t>
    </r>
    <r>
      <rPr>
        <sz val="10"/>
        <rFont val="宋体"/>
        <family val="0"/>
        <charset val="134"/>
      </rPr>
      <t xml:space="preserve">号），于</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12</t>
    </r>
    <r>
      <rPr>
        <sz val="10"/>
        <rFont val="宋体"/>
        <family val="0"/>
        <charset val="134"/>
      </rPr>
      <t xml:space="preserve">日开庭受理，因涉及案件审理，故无法向诉求人提供，具体结果以审理为准。市民没有接通电话，随后我们以短信形式告知市民相关回复内容。办理人：黄倩；部门：鸿运承物业管理中心纪检部，职务：一般管理</t>
    </r>
  </si>
  <si>
    <r>
      <rPr>
        <sz val="10"/>
        <rFont val="宋体"/>
        <family val="0"/>
        <charset val="134"/>
      </rPr>
      <t xml:space="preserve">我单位</t>
    </r>
    <r>
      <rPr>
        <sz val="10"/>
        <rFont val="Arial"/>
        <family val="2"/>
      </rPr>
      <t xml:space="preserve">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20</t>
    </r>
    <r>
      <rPr>
        <sz val="10"/>
        <rFont val="宋体"/>
        <family val="0"/>
        <charset val="134"/>
      </rPr>
      <t xml:space="preserve">日下午</t>
    </r>
    <r>
      <rPr>
        <sz val="10"/>
        <rFont val="Arial"/>
        <family val="2"/>
      </rPr>
      <t xml:space="preserve">14</t>
    </r>
    <r>
      <rPr>
        <sz val="10"/>
        <rFont val="宋体"/>
        <family val="0"/>
        <charset val="134"/>
      </rPr>
      <t xml:space="preserve">：</t>
    </r>
    <r>
      <rPr>
        <sz val="10"/>
        <rFont val="Arial"/>
        <family val="2"/>
      </rPr>
      <t xml:space="preserve">12</t>
    </r>
    <r>
      <rPr>
        <sz val="10"/>
        <rFont val="宋体"/>
        <family val="0"/>
        <charset val="134"/>
      </rPr>
      <t xml:space="preserve">分、同日下午</t>
    </r>
    <r>
      <rPr>
        <sz val="10"/>
        <rFont val="Arial"/>
        <family val="2"/>
      </rPr>
      <t xml:space="preserve">16</t>
    </r>
    <r>
      <rPr>
        <sz val="10"/>
        <rFont val="宋体"/>
        <family val="0"/>
        <charset val="134"/>
      </rPr>
      <t xml:space="preserve">：</t>
    </r>
    <r>
      <rPr>
        <sz val="10"/>
        <rFont val="Arial"/>
        <family val="2"/>
      </rPr>
      <t xml:space="preserve">30</t>
    </r>
    <r>
      <rPr>
        <sz val="10"/>
        <rFont val="宋体"/>
        <family val="0"/>
        <charset val="134"/>
      </rPr>
      <t xml:space="preserve">分、</t>
    </r>
    <r>
      <rPr>
        <sz val="10"/>
        <rFont val="Arial"/>
        <family val="2"/>
      </rPr>
      <t xml:space="preserve">23</t>
    </r>
    <r>
      <rPr>
        <sz val="10"/>
        <rFont val="宋体"/>
        <family val="0"/>
        <charset val="134"/>
      </rPr>
      <t xml:space="preserve">日中午</t>
    </r>
    <r>
      <rPr>
        <sz val="10"/>
        <rFont val="Arial"/>
        <family val="2"/>
      </rPr>
      <t xml:space="preserve">12</t>
    </r>
    <r>
      <rPr>
        <sz val="10"/>
        <rFont val="宋体"/>
        <family val="0"/>
        <charset val="134"/>
      </rPr>
      <t xml:space="preserve">：</t>
    </r>
    <r>
      <rPr>
        <sz val="10"/>
        <rFont val="Arial"/>
        <family val="2"/>
      </rPr>
      <t xml:space="preserve">00</t>
    </r>
    <r>
      <rPr>
        <sz val="10"/>
        <rFont val="宋体"/>
        <family val="0"/>
        <charset val="134"/>
      </rPr>
      <t xml:space="preserve">分两天三时段与市民进行电话联系，告知来电人诉求已经由北京市西城区劳动人事争议仲裁委员会（京西劳人仲字【</t>
    </r>
    <r>
      <rPr>
        <sz val="10"/>
        <rFont val="Arial"/>
        <family val="2"/>
      </rPr>
      <t xml:space="preserve">2026</t>
    </r>
    <r>
      <rPr>
        <sz val="10"/>
        <rFont val="宋体"/>
        <family val="0"/>
        <charset val="134"/>
      </rPr>
      <t xml:space="preserve">】第</t>
    </r>
    <r>
      <rPr>
        <sz val="10"/>
        <rFont val="Arial"/>
        <family val="2"/>
      </rPr>
      <t xml:space="preserve">516</t>
    </r>
    <r>
      <rPr>
        <sz val="10"/>
        <rFont val="宋体"/>
        <family val="0"/>
        <charset val="134"/>
      </rPr>
      <t xml:space="preserve">号），于</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12</t>
    </r>
    <r>
      <rPr>
        <sz val="10"/>
        <rFont val="宋体"/>
        <family val="0"/>
        <charset val="134"/>
      </rPr>
      <t xml:space="preserve">日开庭受理，因涉及案件审理，故无法向诉求人提供，具体结果以审理为准。市民没有接通电话，随后我们以短信形式告知市民相关回复内容。</t>
    </r>
  </si>
  <si>
    <r>
      <rPr>
        <sz val="10"/>
        <rFont val="宋体"/>
        <family val="0"/>
        <charset val="134"/>
      </rPr>
      <t xml:space="preserve">经核实，市民杨利先生反映诉求与实际情况有所出入。经核实杨利先生，原系北京公共交通鸿运承物业管理中心职工，工人管理岗位。因其违反相关规定，依据《北京市监委驻北京市公交集团监察专员办公室</t>
    </r>
    <r>
      <rPr>
        <sz val="10"/>
        <rFont val="Arial"/>
        <family val="2"/>
      </rPr>
      <t xml:space="preserve">&lt;</t>
    </r>
    <r>
      <rPr>
        <sz val="10"/>
        <rFont val="宋体"/>
        <family val="0"/>
        <charset val="134"/>
      </rPr>
      <t xml:space="preserve">关于给予杨利开除处分的决定</t>
    </r>
    <r>
      <rPr>
        <sz val="10"/>
        <rFont val="Arial"/>
        <family val="2"/>
      </rPr>
      <t xml:space="preserve">&gt;</t>
    </r>
    <r>
      <rPr>
        <sz val="10"/>
        <rFont val="宋体"/>
        <family val="0"/>
        <charset val="134"/>
      </rPr>
      <t xml:space="preserve">》（驻公交监</t>
    </r>
    <r>
      <rPr>
        <sz val="10"/>
        <rFont val="Arial"/>
        <family val="2"/>
      </rPr>
      <t xml:space="preserve">&lt;2025&gt;17</t>
    </r>
    <r>
      <rPr>
        <sz val="10"/>
        <rFont val="宋体"/>
        <family val="0"/>
        <charset val="134"/>
      </rPr>
      <t xml:space="preserve">号）</t>
    </r>
    <r>
      <rPr>
        <sz val="10"/>
        <rFont val="Arial"/>
        <family val="2"/>
      </rPr>
      <t xml:space="preserve">,</t>
    </r>
    <r>
      <rPr>
        <sz val="10"/>
        <rFont val="宋体"/>
        <family val="0"/>
        <charset val="134"/>
      </rPr>
      <t xml:space="preserve">并于</t>
    </r>
    <r>
      <rPr>
        <sz val="10"/>
        <rFont val="Arial"/>
        <family val="2"/>
      </rPr>
      <t xml:space="preserve">2025</t>
    </r>
    <r>
      <rPr>
        <sz val="10"/>
        <rFont val="宋体"/>
        <family val="0"/>
        <charset val="134"/>
      </rPr>
      <t xml:space="preserve">年</t>
    </r>
    <r>
      <rPr>
        <sz val="10"/>
        <rFont val="Arial"/>
        <family val="2"/>
      </rPr>
      <t xml:space="preserve">10</t>
    </r>
    <r>
      <rPr>
        <sz val="10"/>
        <rFont val="宋体"/>
        <family val="0"/>
        <charset val="134"/>
      </rPr>
      <t xml:space="preserve">月</t>
    </r>
    <r>
      <rPr>
        <sz val="10"/>
        <rFont val="Arial"/>
        <family val="2"/>
      </rPr>
      <t xml:space="preserve">22</t>
    </r>
    <r>
      <rPr>
        <sz val="10"/>
        <rFont val="宋体"/>
        <family val="0"/>
        <charset val="134"/>
      </rPr>
      <t xml:space="preserve">日与其进行劳动合同关系解除</t>
    </r>
    <r>
      <rPr>
        <sz val="10"/>
        <rFont val="Arial"/>
        <family val="2"/>
      </rPr>
      <t xml:space="preserve">,</t>
    </r>
    <r>
      <rPr>
        <sz val="10"/>
        <rFont val="宋体"/>
        <family val="0"/>
        <charset val="134"/>
      </rPr>
      <t xml:space="preserve">未发现与其解除劳动合同存在违规违法行为。我单位</t>
    </r>
    <r>
      <rPr>
        <sz val="10"/>
        <rFont val="Arial"/>
        <family val="2"/>
      </rPr>
      <t xml:space="preserve">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20</t>
    </r>
    <r>
      <rPr>
        <sz val="10"/>
        <rFont val="宋体"/>
        <family val="0"/>
        <charset val="134"/>
      </rPr>
      <t xml:space="preserve">日下午</t>
    </r>
    <r>
      <rPr>
        <sz val="10"/>
        <rFont val="Arial"/>
        <family val="2"/>
      </rPr>
      <t xml:space="preserve">14</t>
    </r>
    <r>
      <rPr>
        <sz val="10"/>
        <rFont val="宋体"/>
        <family val="0"/>
        <charset val="134"/>
      </rPr>
      <t xml:space="preserve">：</t>
    </r>
    <r>
      <rPr>
        <sz val="10"/>
        <rFont val="Arial"/>
        <family val="2"/>
      </rPr>
      <t xml:space="preserve">12</t>
    </r>
    <r>
      <rPr>
        <sz val="10"/>
        <rFont val="宋体"/>
        <family val="0"/>
        <charset val="134"/>
      </rPr>
      <t xml:space="preserve">分、同日下午</t>
    </r>
    <r>
      <rPr>
        <sz val="10"/>
        <rFont val="Arial"/>
        <family val="2"/>
      </rPr>
      <t xml:space="preserve">16</t>
    </r>
    <r>
      <rPr>
        <sz val="10"/>
        <rFont val="宋体"/>
        <family val="0"/>
        <charset val="134"/>
      </rPr>
      <t xml:space="preserve">：</t>
    </r>
    <r>
      <rPr>
        <sz val="10"/>
        <rFont val="Arial"/>
        <family val="2"/>
      </rPr>
      <t xml:space="preserve">30</t>
    </r>
    <r>
      <rPr>
        <sz val="10"/>
        <rFont val="宋体"/>
        <family val="0"/>
        <charset val="134"/>
      </rPr>
      <t xml:space="preserve">分、</t>
    </r>
    <r>
      <rPr>
        <sz val="10"/>
        <rFont val="Arial"/>
        <family val="2"/>
      </rPr>
      <t xml:space="preserve">23</t>
    </r>
    <r>
      <rPr>
        <sz val="10"/>
        <rFont val="宋体"/>
        <family val="0"/>
        <charset val="134"/>
      </rPr>
      <t xml:space="preserve">日中午</t>
    </r>
    <r>
      <rPr>
        <sz val="10"/>
        <rFont val="Arial"/>
        <family val="2"/>
      </rPr>
      <t xml:space="preserve">12</t>
    </r>
    <r>
      <rPr>
        <sz val="10"/>
        <rFont val="宋体"/>
        <family val="0"/>
        <charset val="134"/>
      </rPr>
      <t xml:space="preserve">：</t>
    </r>
    <r>
      <rPr>
        <sz val="10"/>
        <rFont val="Arial"/>
        <family val="2"/>
      </rPr>
      <t xml:space="preserve">00</t>
    </r>
    <r>
      <rPr>
        <sz val="10"/>
        <rFont val="宋体"/>
        <family val="0"/>
        <charset val="134"/>
      </rPr>
      <t xml:space="preserve">分两天三时段与市民进行电话联系，告知来电人诉求已经由北京市西城区劳动人事争议仲裁委员会（京西劳人仲字【</t>
    </r>
    <r>
      <rPr>
        <sz val="10"/>
        <rFont val="Arial"/>
        <family val="2"/>
      </rPr>
      <t xml:space="preserve">2026</t>
    </r>
    <r>
      <rPr>
        <sz val="10"/>
        <rFont val="宋体"/>
        <family val="0"/>
        <charset val="134"/>
      </rPr>
      <t xml:space="preserve">】第</t>
    </r>
    <r>
      <rPr>
        <sz val="10"/>
        <rFont val="Arial"/>
        <family val="2"/>
      </rPr>
      <t xml:space="preserve">516</t>
    </r>
    <r>
      <rPr>
        <sz val="10"/>
        <rFont val="宋体"/>
        <family val="0"/>
        <charset val="134"/>
      </rPr>
      <t xml:space="preserve">号），于</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12</t>
    </r>
    <r>
      <rPr>
        <sz val="10"/>
        <rFont val="宋体"/>
        <family val="0"/>
        <charset val="134"/>
      </rPr>
      <t xml:space="preserve">日开庭受理，因涉及案件审理，故无法向诉求人提供，具体结果以审理为准。市民没有接通电话，随后我们以短信形式告知市民相关回复内容。</t>
    </r>
  </si>
  <si>
    <r>
      <rPr>
        <sz val="10"/>
        <rFont val="宋体"/>
        <family val="0"/>
        <charset val="134"/>
      </rPr>
      <t xml:space="preserve">网络</t>
    </r>
    <r>
      <rPr>
        <sz val="10"/>
        <rFont val="Arial"/>
        <family val="2"/>
      </rPr>
      <t xml:space="preserve">-260319-042160-2</t>
    </r>
  </si>
  <si>
    <t xml:space="preserve">2026-03-19 15:14:30</t>
  </si>
  <si>
    <t xml:space="preserve">2026-03-19 15:36:34</t>
  </si>
  <si>
    <t xml:space="preserve">2026-03-19 15:43:15</t>
  </si>
  <si>
    <r>
      <rPr>
        <sz val="10"/>
        <rFont val="宋体"/>
        <family val="0"/>
        <charset val="134"/>
      </rPr>
      <t xml:space="preserve">工单来源：微信服务号，此工单内容为网民留言时填写的标题及原文。 </t>
    </r>
    <r>
      <rPr>
        <sz val="10"/>
        <rFont val="Arial"/>
        <family val="2"/>
      </rPr>
      <t xml:space="preserve">============================= </t>
    </r>
    <r>
      <rPr>
        <sz val="10"/>
        <rFont val="宋体"/>
        <family val="0"/>
        <charset val="134"/>
      </rPr>
      <t xml:space="preserve">留言标题：北京公交鸿运承物业西苑分中心主任考勤造假、岗位安排不合理留言原文：</t>
    </r>
    <r>
      <rPr>
        <sz val="10"/>
        <rFont val="Arial"/>
        <family val="2"/>
      </rPr>
      <t xml:space="preserve">1.</t>
    </r>
    <r>
      <rPr>
        <sz val="10"/>
        <rFont val="宋体"/>
        <family val="0"/>
        <charset val="134"/>
      </rPr>
      <t xml:space="preserve">反映西苑分中心主任对分中心管理人员考勤弄虚作假存在代打卡行为，对个别管理人员长期以工作为由仅上半天班或旷工、迟到早退的情况视而不见、不予管理。</t>
    </r>
    <r>
      <rPr>
        <sz val="10"/>
        <rFont val="Arial"/>
        <family val="2"/>
      </rPr>
      <t xml:space="preserve">2.</t>
    </r>
    <r>
      <rPr>
        <sz val="10"/>
        <rFont val="宋体"/>
        <family val="0"/>
        <charset val="134"/>
      </rPr>
      <t xml:space="preserve">分中心主任在岗位人员配置上随意安排极不合理！市民填写的详细地址为：区、街道：西城区广内街道详细地址：北京市西城区广安门内街道核桃园东街</t>
    </r>
    <r>
      <rPr>
        <sz val="10"/>
        <rFont val="Arial"/>
        <family val="2"/>
      </rPr>
      <t xml:space="preserve">3  </t>
    </r>
    <r>
      <rPr>
        <sz val="10"/>
        <rFont val="宋体"/>
        <family val="0"/>
        <charset val="134"/>
      </rPr>
      <t xml:space="preserve">人力组织</t>
    </r>
  </si>
  <si>
    <t xml:space="preserve">接到市民投诉后，物业管理中心党委工作部高度重视。对投诉问题进行了核实。经核实：投诉内容与实际情况不符。</t>
  </si>
  <si>
    <t xml:space="preserve">接到市民反映的问题后，党委工作部立即进行核实，经核实，投诉内容与事实不符，不存在投诉人反映的情况，如果投诉人持有相关证据，可联系党委工作部，感谢职工对我们工作中的不足提出宝贵意见，党委工作部会继续做好干部监督管理。 办理人：高伟；部门：鸿运承物业管理中心党委工作部；职务：党委工作部副部长。审核人：吕东霞；职务：党委工作部部长。</t>
  </si>
  <si>
    <t xml:space="preserve">接到市民反映的问题后，党委工作部立即进行核实，经核实，投诉内容与事实不符，不存在投诉人反映的情况，如果投诉人持有相关证据，可联系党委工作部，感谢职工对我们工作中的不足提出宝贵意见，党委工作部会继续做好干部监督管理。</t>
  </si>
  <si>
    <t xml:space="preserve">2026-03-19 14:39:17</t>
  </si>
  <si>
    <t xml:space="preserve">劳动人员管理及劳动纪律
（干部管理、劳动出勤）</t>
  </si>
  <si>
    <r>
      <rPr>
        <sz val="10"/>
        <rFont val="宋体"/>
        <family val="0"/>
        <charset val="134"/>
      </rPr>
      <t xml:space="preserve">网络</t>
    </r>
    <r>
      <rPr>
        <sz val="10"/>
        <rFont val="Arial"/>
        <family val="2"/>
      </rPr>
      <t xml:space="preserve">-260319-042160-1</t>
    </r>
  </si>
  <si>
    <t xml:space="preserve">2026-03-19 15:43:16</t>
  </si>
  <si>
    <t xml:space="preserve">2026-03-20</t>
  </si>
  <si>
    <t xml:space="preserve">经西苑分中心核实，管理人员考勤由劳人进行管理，不存在造假情况，管理人员不存在代打卡行为，同时各专业岗位配置合理，不存在随意安排的情况。</t>
  </si>
  <si>
    <t xml:space="preserve">由于市民信息保密，无法进行回访。</t>
  </si>
  <si>
    <t xml:space="preserve">由于不存在考勤弄虚作假情况，无需处理。</t>
  </si>
  <si>
    <t xml:space="preserve">加强考勤管理，避免日后出现考勤问题。</t>
  </si>
  <si>
    <t xml:space="preserve">经西苑分中心核实，管理人员考勤由劳人进行管理，不存在造假情况，管理人员不存在代打卡行为，同时各专业岗位配置合理，不存在随意安排的情况。由于市民信息保密，无法进行回访。</t>
  </si>
  <si>
    <r>
      <rPr>
        <sz val="10"/>
        <rFont val="宋体"/>
        <family val="0"/>
        <charset val="134"/>
      </rPr>
      <t xml:space="preserve">网络</t>
    </r>
    <r>
      <rPr>
        <sz val="10"/>
        <rFont val="Arial"/>
        <family val="2"/>
      </rPr>
      <t xml:space="preserve">-260319-001096-2</t>
    </r>
    <r>
      <rPr>
        <sz val="10"/>
        <rFont val="宋体"/>
        <family val="0"/>
      </rPr>
      <t xml:space="preserve">（</t>
    </r>
    <r>
      <rPr>
        <sz val="10"/>
        <rFont val="Arial"/>
        <family val="2"/>
      </rPr>
      <t xml:space="preserve">15</t>
    </r>
    <r>
      <rPr>
        <sz val="10"/>
        <rFont val="宋体"/>
        <family val="0"/>
      </rPr>
      <t xml:space="preserve">个附件）</t>
    </r>
  </si>
  <si>
    <t xml:space="preserve">2026-03-20 08:35:08</t>
  </si>
  <si>
    <t xml:space="preserve">2026-03-20 08:45:11</t>
  </si>
  <si>
    <t xml:space="preserve">2026-03-20 09:17:14</t>
  </si>
  <si>
    <r>
      <rPr>
        <sz val="10"/>
        <rFont val="宋体"/>
        <family val="0"/>
        <charset val="134"/>
      </rPr>
      <t xml:space="preserve">工单来源：市政府门户网站互动交流平台，此工单内容为网民留言时填写的标题及原文。</t>
    </r>
    <r>
      <rPr>
        <sz val="10"/>
        <rFont val="Arial"/>
        <family val="2"/>
      </rPr>
      <t xml:space="preserve">============================= </t>
    </r>
    <r>
      <rPr>
        <sz val="10"/>
        <rFont val="宋体"/>
        <family val="0"/>
        <charset val="134"/>
      </rPr>
      <t xml:space="preserve">留言标题：公交站位留言原文：海淀区的龙背村路与龙背村南二街的交叉口西侧是地铁安河桥北站的公交总站，公交场站的南侧，也就是始发站，候车站台这里，站台下的沥青路面上很敷衍的用了点土就把那坑给填上了，公交车一进站，我们上车的这个瞬间就会有好多烟，乌烟瘴气的，公交车要是在稍微快一点从这里一过，把土就都带起来了，我们等车的就不好受了，尤其是我们上车的这个瞬间，公交车在进站时就已经把土带起来了好多，现在可以说是环境比较恶劣，希望重新修缮这里的路面，重新铺沥青，为我们提供干净整洁良好的候车环境市民填写的详细地址为：详细地址：不详</t>
    </r>
    <r>
      <rPr>
        <sz val="10"/>
        <rFont val="Arial"/>
        <family val="2"/>
      </rPr>
      <t xml:space="preserve">----------------------------------------------</t>
    </r>
    <r>
      <rPr>
        <sz val="10"/>
        <rFont val="宋体"/>
        <family val="0"/>
        <charset val="134"/>
      </rPr>
      <t xml:space="preserve">工单流转：【海淀区】来信人您好，您反映的信件，城管委进行了调查，并答复如下： 于</t>
    </r>
    <r>
      <rPr>
        <sz val="10"/>
        <rFont val="Arial"/>
        <family val="2"/>
      </rPr>
      <t xml:space="preserve">2026-03-19 02:38:55</t>
    </r>
    <r>
      <rPr>
        <sz val="10"/>
        <rFont val="宋体"/>
        <family val="0"/>
        <charset val="134"/>
      </rPr>
      <t xml:space="preserve">海淀区城市管理委员会接到市中心网络</t>
    </r>
    <r>
      <rPr>
        <sz val="10"/>
        <rFont val="Arial"/>
        <family val="2"/>
      </rPr>
      <t xml:space="preserve">-260319-001096</t>
    </r>
    <r>
      <rPr>
        <sz val="10"/>
        <rFont val="宋体"/>
        <family val="0"/>
        <charset val="134"/>
      </rPr>
      <t xml:space="preserve">工单。诉求人主要反映地铁安河桥北站公交场站里路面修复问题。诉求人反映的点位为公交场站内部路。公交的运营主体为市公交集团，公交场站内路面修复由市公交集团负责。经确认此工单已超出海淀区受理范围，此工单为保密件，无法联系诉求人。请市中心转派市公交集团协调处理</t>
    </r>
  </si>
  <si>
    <t xml:space="preserve">2026-03-27 23:59:59</t>
  </si>
  <si>
    <t xml:space="preserve">2026-03-25 08:59:59</t>
  </si>
  <si>
    <r>
      <rPr>
        <sz val="10"/>
        <rFont val="宋体"/>
        <family val="0"/>
        <charset val="134"/>
      </rPr>
      <t xml:space="preserve">依据维修施工方案，本次安河桥北路面维修面积约</t>
    </r>
    <r>
      <rPr>
        <sz val="10"/>
        <rFont val="Arial"/>
        <family val="2"/>
      </rPr>
      <t xml:space="preserve">240</t>
    </r>
    <r>
      <rPr>
        <sz val="10"/>
        <rFont val="宋体"/>
        <family val="0"/>
        <charset val="134"/>
      </rPr>
      <t xml:space="preserve">平米，机械切割坑洼路面后需重新做基础垫层，再铺柏油，预计工期</t>
    </r>
    <r>
      <rPr>
        <sz val="10"/>
        <rFont val="Arial"/>
        <family val="2"/>
      </rPr>
      <t xml:space="preserve">10</t>
    </r>
    <r>
      <rPr>
        <sz val="10"/>
        <rFont val="宋体"/>
        <family val="0"/>
        <charset val="134"/>
      </rPr>
      <t xml:space="preserve">天。公交物业办理完成各类施工手续和施工前的准备工作（清理清扫施工作业路面、准备机械进场、联系柏油单位）。</t>
    </r>
    <r>
      <rPr>
        <sz val="10"/>
        <rFont val="Arial"/>
        <family val="2"/>
      </rPr>
      <t xml:space="preserve">3</t>
    </r>
    <r>
      <rPr>
        <sz val="10"/>
        <rFont val="宋体"/>
        <family val="0"/>
        <charset val="134"/>
      </rPr>
      <t xml:space="preserve">月</t>
    </r>
    <r>
      <rPr>
        <sz val="10"/>
        <rFont val="Arial"/>
        <family val="2"/>
      </rPr>
      <t xml:space="preserve">17</t>
    </r>
    <r>
      <rPr>
        <sz val="10"/>
        <rFont val="宋体"/>
        <family val="0"/>
        <charset val="134"/>
      </rPr>
      <t xml:space="preserve">日夜间施工单位已经正式进场并开始施工。</t>
    </r>
  </si>
  <si>
    <r>
      <rPr>
        <sz val="10"/>
        <rFont val="宋体"/>
        <family val="0"/>
        <charset val="134"/>
      </rPr>
      <t xml:space="preserve">依据维修施工方案，本次安河桥北路面维修面积约</t>
    </r>
    <r>
      <rPr>
        <sz val="10"/>
        <rFont val="Arial"/>
        <family val="2"/>
      </rPr>
      <t xml:space="preserve">240</t>
    </r>
    <r>
      <rPr>
        <sz val="10"/>
        <rFont val="宋体"/>
        <family val="0"/>
        <charset val="134"/>
      </rPr>
      <t xml:space="preserve">平米，机械切割坑洼路面后需重新做基础垫层，再铺柏油，预计工期</t>
    </r>
    <r>
      <rPr>
        <sz val="10"/>
        <rFont val="Arial"/>
        <family val="2"/>
      </rPr>
      <t xml:space="preserve">10</t>
    </r>
    <r>
      <rPr>
        <sz val="10"/>
        <rFont val="宋体"/>
        <family val="0"/>
        <charset val="134"/>
      </rPr>
      <t xml:space="preserve">天。公交物业办理完成各类施工手续和施工前的准备工作（清理清扫施工作业路面、准备机械进场、联系柏油单位）。</t>
    </r>
    <r>
      <rPr>
        <sz val="10"/>
        <rFont val="Arial"/>
        <family val="2"/>
      </rPr>
      <t xml:space="preserve">3</t>
    </r>
    <r>
      <rPr>
        <sz val="10"/>
        <rFont val="宋体"/>
        <family val="0"/>
        <charset val="134"/>
      </rPr>
      <t xml:space="preserve">月</t>
    </r>
    <r>
      <rPr>
        <sz val="10"/>
        <rFont val="Arial"/>
        <family val="2"/>
      </rPr>
      <t xml:space="preserve">17</t>
    </r>
    <r>
      <rPr>
        <sz val="10"/>
        <rFont val="宋体"/>
        <family val="0"/>
        <charset val="134"/>
      </rPr>
      <t xml:space="preserve">日夜间施工单位已经正式进场并开始施工。由于本次破损路面有一部分位于上车站台前，为便于施工需暂时将上车地点移位，</t>
    </r>
    <r>
      <rPr>
        <sz val="10"/>
        <rFont val="Arial"/>
        <family val="2"/>
      </rPr>
      <t xml:space="preserve">3</t>
    </r>
    <r>
      <rPr>
        <sz val="10"/>
        <rFont val="宋体"/>
        <family val="0"/>
        <charset val="134"/>
      </rPr>
      <t xml:space="preserve">月</t>
    </r>
    <r>
      <rPr>
        <sz val="10"/>
        <rFont val="Arial"/>
        <family val="2"/>
      </rPr>
      <t xml:space="preserve">18</t>
    </r>
    <r>
      <rPr>
        <sz val="10"/>
        <rFont val="宋体"/>
        <family val="0"/>
        <charset val="134"/>
      </rPr>
      <t xml:space="preserve">日施工单位已经搭建临时通道和施画临时候车区。</t>
    </r>
    <r>
      <rPr>
        <sz val="10"/>
        <rFont val="Arial"/>
        <family val="2"/>
      </rPr>
      <t xml:space="preserve">3</t>
    </r>
    <r>
      <rPr>
        <sz val="10"/>
        <rFont val="宋体"/>
        <family val="0"/>
        <charset val="134"/>
      </rPr>
      <t xml:space="preserve">月</t>
    </r>
    <r>
      <rPr>
        <sz val="10"/>
        <rFont val="Arial"/>
        <family val="2"/>
      </rPr>
      <t xml:space="preserve">19</t>
    </r>
    <r>
      <rPr>
        <sz val="10"/>
        <rFont val="宋体"/>
        <family val="0"/>
        <charset val="134"/>
      </rPr>
      <t xml:space="preserve">日开始进行破损路面的机械切割和路面基础垫层铺设。同时施工期间我们会要求保洁员及时清扫砂石尘土，洒水降尘，将施工带来影响和不便降到最低。由于本次破损路面有一部分位于上车站台前，为便于施工需暂时将上车地点移位，施工单位已经开始搭建临时通道。同时施工期间我们会要求保洁员及时清扫砂石尘土，洒水降尘，将施工带来影响和不便降到最低。</t>
    </r>
  </si>
  <si>
    <t xml:space="preserve">按计划施工，确保按期完工。</t>
  </si>
  <si>
    <r>
      <rPr>
        <sz val="10"/>
        <rFont val="宋体"/>
        <family val="0"/>
        <charset val="134"/>
      </rPr>
      <t xml:space="preserve">市民反映的安河桥北公交场站基础设施（场站路面）设置问题。安河桥北公交场站是公交首末站。经核实，安河桥北公交场站内路面维修已列入公交物业施工维修计划，但是由于前期天气寒冷不利于施工，所以计划两会结束后正式实施。期间安河桥北公交场站主责单位（客运）对坑洼路面进行了砂石铺垫的应急处理，给市民出行带来的不便，我们深表歉意。依据维修施工方案，本次安河桥北路面维修面积约</t>
    </r>
    <r>
      <rPr>
        <sz val="10"/>
        <rFont val="Arial"/>
        <family val="2"/>
      </rPr>
      <t xml:space="preserve">240</t>
    </r>
    <r>
      <rPr>
        <sz val="10"/>
        <rFont val="宋体"/>
        <family val="0"/>
        <charset val="134"/>
      </rPr>
      <t xml:space="preserve">平米，机械切割坑洼路面后需重新做基础垫层，再铺柏油，预计工期</t>
    </r>
    <r>
      <rPr>
        <sz val="10"/>
        <rFont val="Arial"/>
        <family val="2"/>
      </rPr>
      <t xml:space="preserve">10</t>
    </r>
    <r>
      <rPr>
        <sz val="10"/>
        <rFont val="宋体"/>
        <family val="0"/>
        <charset val="134"/>
      </rPr>
      <t xml:space="preserve">天。公交物业办理完成各类施工手续和施工前的准备工作（清理清扫施工作业路面、准备机械进场、联系柏油单位）。</t>
    </r>
    <r>
      <rPr>
        <sz val="10"/>
        <rFont val="Arial"/>
        <family val="2"/>
      </rPr>
      <t xml:space="preserve">3</t>
    </r>
    <r>
      <rPr>
        <sz val="10"/>
        <rFont val="宋体"/>
        <family val="0"/>
        <charset val="134"/>
      </rPr>
      <t xml:space="preserve">月</t>
    </r>
    <r>
      <rPr>
        <sz val="10"/>
        <rFont val="Arial"/>
        <family val="2"/>
      </rPr>
      <t xml:space="preserve">17</t>
    </r>
    <r>
      <rPr>
        <sz val="10"/>
        <rFont val="宋体"/>
        <family val="0"/>
        <charset val="134"/>
      </rPr>
      <t xml:space="preserve">日夜间施工单位已经正式进场并开始施工。由于本次破损路面有一部分位于上车站台前，为便于施工需暂时将上车地点移位，</t>
    </r>
    <r>
      <rPr>
        <sz val="10"/>
        <rFont val="Arial"/>
        <family val="2"/>
      </rPr>
      <t xml:space="preserve">3</t>
    </r>
    <r>
      <rPr>
        <sz val="10"/>
        <rFont val="宋体"/>
        <family val="0"/>
        <charset val="134"/>
      </rPr>
      <t xml:space="preserve">月</t>
    </r>
    <r>
      <rPr>
        <sz val="10"/>
        <rFont val="Arial"/>
        <family val="2"/>
      </rPr>
      <t xml:space="preserve">18</t>
    </r>
    <r>
      <rPr>
        <sz val="10"/>
        <rFont val="宋体"/>
        <family val="0"/>
        <charset val="134"/>
      </rPr>
      <t xml:space="preserve">日施工单位已经搭建临时通道和施画临时候车区。</t>
    </r>
    <r>
      <rPr>
        <sz val="10"/>
        <rFont val="Arial"/>
        <family val="2"/>
      </rPr>
      <t xml:space="preserve">3</t>
    </r>
    <r>
      <rPr>
        <sz val="10"/>
        <rFont val="宋体"/>
        <family val="0"/>
        <charset val="134"/>
      </rPr>
      <t xml:space="preserve">月</t>
    </r>
    <r>
      <rPr>
        <sz val="10"/>
        <rFont val="Arial"/>
        <family val="2"/>
      </rPr>
      <t xml:space="preserve">19</t>
    </r>
    <r>
      <rPr>
        <sz val="10"/>
        <rFont val="宋体"/>
        <family val="0"/>
        <charset val="134"/>
      </rPr>
      <t xml:space="preserve">日开始进行破损路面的机械切割和路面基础垫层铺设。同时施工期间我们会要求保洁员及时清扫砂石尘土，洒水降尘，将施工带来影响和不便降到最低。由于本次破损路面有一部分位于上车站台前，为便于施工需暂时将上车地点移位，施工单位已经开始搭建临时通道。同时施工期间我们会要求保洁员及时清扫砂石尘土，洒水降尘，将施工带来影响和不便降到最低。由于市民联系方式保密，无法进行电话答复。</t>
    </r>
  </si>
  <si>
    <t xml:space="preserve">2026-03-18 22:46:39</t>
  </si>
  <si>
    <t xml:space="preserve">站务设施维修
（站台路面）同人同诉
三次</t>
  </si>
  <si>
    <r>
      <rPr>
        <sz val="11"/>
        <color rgb="FF000000"/>
        <rFont val="宋体"/>
        <family val="0"/>
        <charset val="134"/>
      </rPr>
      <t xml:space="preserve">相同诉求（反映同一诉求）：网络</t>
    </r>
    <r>
      <rPr>
        <sz val="11"/>
        <color rgb="FF000000"/>
        <rFont val="宋体"/>
        <family val="0"/>
      </rPr>
      <t xml:space="preserve">-260314-022696-2</t>
    </r>
    <r>
      <rPr>
        <sz val="11"/>
        <color rgb="FF000000"/>
        <rFont val="宋体"/>
        <family val="0"/>
        <charset val="134"/>
      </rPr>
      <t xml:space="preserve">、热线</t>
    </r>
    <r>
      <rPr>
        <sz val="11"/>
        <color rgb="FF000000"/>
        <rFont val="宋体"/>
        <family val="0"/>
      </rPr>
      <t xml:space="preserve">-260314-019661</t>
    </r>
    <r>
      <rPr>
        <sz val="11"/>
        <color rgb="FF000000"/>
        <rFont val="宋体"/>
        <family val="0"/>
        <charset val="134"/>
      </rPr>
      <t xml:space="preserve">、热线</t>
    </r>
    <r>
      <rPr>
        <sz val="11"/>
        <color rgb="FF000000"/>
        <rFont val="宋体"/>
        <family val="0"/>
      </rPr>
      <t xml:space="preserve">-260317-040607</t>
    </r>
    <r>
      <rPr>
        <sz val="11"/>
        <color rgb="FF000000"/>
        <rFont val="宋体"/>
        <family val="0"/>
        <charset val="134"/>
      </rPr>
      <t xml:space="preserve">、网络</t>
    </r>
    <r>
      <rPr>
        <sz val="11"/>
        <color rgb="FF000000"/>
        <rFont val="宋体"/>
        <family val="0"/>
      </rPr>
      <t xml:space="preserve">-260319-001096</t>
    </r>
  </si>
  <si>
    <r>
      <rPr>
        <sz val="10"/>
        <rFont val="宋体"/>
        <family val="0"/>
        <charset val="134"/>
      </rPr>
      <t xml:space="preserve">网络</t>
    </r>
    <r>
      <rPr>
        <sz val="10"/>
        <rFont val="Arial"/>
        <family val="2"/>
      </rPr>
      <t xml:space="preserve">-260320-010527-5</t>
    </r>
    <r>
      <rPr>
        <sz val="10"/>
        <rFont val="宋体"/>
        <family val="0"/>
        <charset val="134"/>
      </rPr>
      <t xml:space="preserve">（</t>
    </r>
    <r>
      <rPr>
        <sz val="10"/>
        <rFont val="Arial"/>
        <family val="2"/>
      </rPr>
      <t xml:space="preserve">1</t>
    </r>
    <r>
      <rPr>
        <sz val="10"/>
        <rFont val="宋体"/>
        <family val="0"/>
        <charset val="134"/>
      </rPr>
      <t xml:space="preserve">个附件）</t>
    </r>
  </si>
  <si>
    <t xml:space="preserve">2026-03-20 09:34:12</t>
  </si>
  <si>
    <t xml:space="preserve">2026-03-20 09:45:58</t>
  </si>
  <si>
    <t xml:space="preserve">2026-03-20 09:53:03</t>
  </si>
  <si>
    <r>
      <rPr>
        <sz val="10"/>
        <rFont val="宋体"/>
        <family val="0"/>
        <charset val="134"/>
      </rPr>
      <t xml:space="preserve">工单来源：微信服务号 市民留言标题：第</t>
    </r>
    <r>
      <rPr>
        <sz val="10"/>
        <rFont val="Arial"/>
        <family val="2"/>
      </rPr>
      <t xml:space="preserve">5</t>
    </r>
    <r>
      <rPr>
        <sz val="10"/>
        <rFont val="宋体"/>
        <family val="0"/>
        <charset val="134"/>
      </rPr>
      <t xml:space="preserve">次举报动物园交通枢纽违停市民留言原文：</t>
    </r>
    <r>
      <rPr>
        <sz val="10"/>
        <rFont val="Arial"/>
        <family val="2"/>
      </rPr>
      <t xml:space="preserve">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19</t>
    </r>
    <r>
      <rPr>
        <sz val="10"/>
        <rFont val="宋体"/>
        <family val="0"/>
        <charset val="134"/>
      </rPr>
      <t xml:space="preserve">日</t>
    </r>
    <r>
      <rPr>
        <sz val="10"/>
        <rFont val="Arial"/>
        <family val="2"/>
      </rPr>
      <t xml:space="preserve">17:45</t>
    </r>
    <r>
      <rPr>
        <sz val="10"/>
        <rFont val="宋体"/>
        <family val="0"/>
        <charset val="134"/>
      </rPr>
      <t xml:space="preserve">第</t>
    </r>
    <r>
      <rPr>
        <sz val="10"/>
        <rFont val="Arial"/>
        <family val="2"/>
      </rPr>
      <t xml:space="preserve">5</t>
    </r>
    <r>
      <rPr>
        <sz val="10"/>
        <rFont val="宋体"/>
        <family val="0"/>
        <charset val="134"/>
      </rPr>
      <t xml:space="preserve">次举报位于北京市西城区动物园交通枢纽场站外禁停标识区域内长期存在公交车违停违停导致非机动车辆到机动车道行驶增加骑行风险，如果出现交通事故必须对西外交通队和公交集团追责，导致此种问题原因是公交集团管理混乱，场站内乘车人候车站台内停满私家车和西外交通队长期不作为，该情况电视台和抖音多次曝光仍然存在，公交场站管理方说一套做一套，希望西外交通执法部门对其长期执法，有图有真相，请客服将工单分别派给西外交通队（勇敢执法吧，该贴条就贴条）和公交集团（要求公交集团督办，不要让</t>
    </r>
    <r>
      <rPr>
        <sz val="10"/>
        <rFont val="Arial"/>
        <family val="2"/>
      </rPr>
      <t xml:space="preserve">N</t>
    </r>
    <r>
      <rPr>
        <sz val="10"/>
        <rFont val="宋体"/>
        <family val="0"/>
        <charset val="134"/>
      </rPr>
      <t xml:space="preserve">多人联系我，动物园交通枢纽汇总到公交集团，由公交集团的人与我沟通解决方案）市民填写的详细地址为：区、街道：西城区展览路街道详细地址：动物园交通枢纽市民反映问题内容：市民反映，</t>
    </r>
    <r>
      <rPr>
        <sz val="10"/>
        <rFont val="Arial"/>
        <family val="2"/>
      </rPr>
      <t xml:space="preserve">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19</t>
    </r>
    <r>
      <rPr>
        <sz val="10"/>
        <rFont val="宋体"/>
        <family val="0"/>
        <charset val="134"/>
      </rPr>
      <t xml:space="preserve">日</t>
    </r>
    <r>
      <rPr>
        <sz val="10"/>
        <rFont val="Arial"/>
        <family val="2"/>
      </rPr>
      <t xml:space="preserve">17:45</t>
    </r>
    <r>
      <rPr>
        <sz val="10"/>
        <rFont val="宋体"/>
        <family val="0"/>
        <charset val="134"/>
      </rPr>
      <t xml:space="preserve">第</t>
    </r>
    <r>
      <rPr>
        <sz val="10"/>
        <rFont val="Arial"/>
        <family val="2"/>
      </rPr>
      <t xml:space="preserve">5</t>
    </r>
    <r>
      <rPr>
        <sz val="10"/>
        <rFont val="宋体"/>
        <family val="0"/>
        <charset val="134"/>
      </rPr>
      <t xml:space="preserve">次举报违停问题，认为公交集团不作为，希望公交集团治理车辆在动物园交通枢纽场站乱停放问题，故通过微信服务号反映希望公交集团治理车辆在动物园交通枢纽场站乱停放问题。 发布时间：</t>
    </r>
    <r>
      <rPr>
        <sz val="10"/>
        <rFont val="Arial"/>
        <family val="2"/>
      </rPr>
      <t xml:space="preserve">2026-03-19 18:47:37</t>
    </r>
    <r>
      <rPr>
        <sz val="10"/>
        <rFont val="宋体"/>
        <family val="0"/>
        <charset val="134"/>
      </rPr>
      <t xml:space="preserve">备注：该工单为微信对接系统弹出工单网络</t>
    </r>
    <r>
      <rPr>
        <sz val="10"/>
        <rFont val="Arial"/>
        <family val="2"/>
      </rPr>
      <t xml:space="preserve">-260320-010523</t>
    </r>
    <r>
      <rPr>
        <sz val="10"/>
        <rFont val="宋体"/>
        <family val="0"/>
        <charset val="134"/>
      </rPr>
      <t xml:space="preserve">号后而新建的工单。电车调指，基建，客四基建，物业安保，基建</t>
    </r>
  </si>
  <si>
    <r>
      <rPr>
        <sz val="10"/>
        <rFont val="宋体"/>
        <family val="0"/>
        <charset val="134"/>
      </rPr>
      <t xml:space="preserve">分中心已经于</t>
    </r>
    <r>
      <rPr>
        <sz val="10"/>
        <rFont val="Arial"/>
        <family val="2"/>
      </rPr>
      <t xml:space="preserve">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23</t>
    </r>
    <r>
      <rPr>
        <sz val="10"/>
        <rFont val="宋体"/>
        <family val="0"/>
        <charset val="134"/>
      </rPr>
      <t xml:space="preserve">日，将处理结果告知了市民，办理人：杜伟，部门</t>
    </r>
    <r>
      <rPr>
        <sz val="10"/>
        <rFont val="Arial"/>
        <family val="2"/>
      </rPr>
      <t xml:space="preserve">:</t>
    </r>
    <r>
      <rPr>
        <sz val="10"/>
        <rFont val="宋体"/>
        <family val="0"/>
        <charset val="134"/>
      </rPr>
      <t xml:space="preserve">动物园分中心，职务：物管副主任。审核人：侯旭，物业管理中心机关，物管行政部，科员。</t>
    </r>
  </si>
  <si>
    <t xml:space="preserve">我们也会加强巡视，发现有私家车，尽快劝离，尽量避免类似情况的发生。</t>
  </si>
  <si>
    <t xml:space="preserve">我们也会加强巡视，尽量避免类似情况的发生。</t>
  </si>
  <si>
    <r>
      <rPr>
        <sz val="10"/>
        <rFont val="宋体"/>
        <family val="0"/>
        <charset val="134"/>
      </rPr>
      <t xml:space="preserve">接到此投诉，我们非常重视。并立即派专人核实情况。我们虚心接受市民提出的宝贵意见，已经在周边张贴了禁停标识，我们也会加强巡视，发现有私家车，尽快劝离，尽量避免类似情况的发生。跟市民道歉，及安抚，希望市民能够理解。分中心已经于</t>
    </r>
    <r>
      <rPr>
        <sz val="10"/>
        <rFont val="Arial"/>
        <family val="2"/>
      </rPr>
      <t xml:space="preserve">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23</t>
    </r>
    <r>
      <rPr>
        <sz val="10"/>
        <rFont val="宋体"/>
        <family val="0"/>
        <charset val="134"/>
      </rPr>
      <t xml:space="preserve">日，将处理结果告知了市民，办理人：杜伟，部门</t>
    </r>
    <r>
      <rPr>
        <sz val="10"/>
        <rFont val="Arial"/>
        <family val="2"/>
      </rPr>
      <t xml:space="preserve">:</t>
    </r>
    <r>
      <rPr>
        <sz val="10"/>
        <rFont val="宋体"/>
        <family val="0"/>
        <charset val="134"/>
      </rPr>
      <t xml:space="preserve">动物园分中心，职务：物管副主任。审核人：侯旭，物业管理中心机关，物管行政部，科员。</t>
    </r>
  </si>
  <si>
    <t xml:space="preserve">2026-03-19 18:47:37</t>
  </si>
  <si>
    <r>
      <rPr>
        <sz val="11"/>
        <color rgb="FF000000"/>
        <rFont val="宋体"/>
        <family val="0"/>
        <charset val="134"/>
      </rPr>
      <t xml:space="preserve">同人同诉：网络</t>
    </r>
    <r>
      <rPr>
        <sz val="11"/>
        <color rgb="FF000000"/>
        <rFont val="宋体"/>
        <family val="0"/>
      </rPr>
      <t xml:space="preserve">-260314-014284</t>
    </r>
    <r>
      <rPr>
        <sz val="11"/>
        <color rgb="FF000000"/>
        <rFont val="宋体"/>
        <family val="0"/>
        <charset val="134"/>
      </rPr>
      <t xml:space="preserve">、网络</t>
    </r>
    <r>
      <rPr>
        <sz val="11"/>
        <color rgb="FF000000"/>
        <rFont val="宋体"/>
        <family val="0"/>
      </rPr>
      <t xml:space="preserve">-260317-006156</t>
    </r>
    <r>
      <rPr>
        <sz val="11"/>
        <color rgb="FF000000"/>
        <rFont val="宋体"/>
        <family val="0"/>
        <charset val="134"/>
      </rPr>
      <t xml:space="preserve">、网络</t>
    </r>
    <r>
      <rPr>
        <sz val="11"/>
        <color rgb="FF000000"/>
        <rFont val="宋体"/>
        <family val="0"/>
      </rPr>
      <t xml:space="preserve">-260318-009139</t>
    </r>
    <r>
      <rPr>
        <sz val="11"/>
        <color rgb="FF000000"/>
        <rFont val="宋体"/>
        <family val="0"/>
        <charset val="134"/>
      </rPr>
      <t xml:space="preserve">、网络</t>
    </r>
    <r>
      <rPr>
        <sz val="11"/>
        <color rgb="FF000000"/>
        <rFont val="宋体"/>
        <family val="0"/>
      </rPr>
      <t xml:space="preserve">-260319-013115</t>
    </r>
    <r>
      <rPr>
        <sz val="11"/>
        <color rgb="FF000000"/>
        <rFont val="宋体"/>
        <family val="0"/>
        <charset val="134"/>
      </rPr>
      <t xml:space="preserve">、网络</t>
    </r>
    <r>
      <rPr>
        <sz val="11"/>
        <color rgb="FF000000"/>
        <rFont val="宋体"/>
        <family val="0"/>
      </rPr>
      <t xml:space="preserve">-260320-010527</t>
    </r>
  </si>
  <si>
    <r>
      <rPr>
        <sz val="10"/>
        <rFont val="宋体"/>
        <family val="0"/>
        <charset val="134"/>
      </rPr>
      <t xml:space="preserve">网络</t>
    </r>
    <r>
      <rPr>
        <sz val="10"/>
        <rFont val="Arial"/>
        <family val="2"/>
      </rPr>
      <t xml:space="preserve">-260320-010527-4</t>
    </r>
    <r>
      <rPr>
        <sz val="10"/>
        <rFont val="宋体"/>
        <family val="0"/>
        <charset val="134"/>
      </rPr>
      <t xml:space="preserve">（</t>
    </r>
    <r>
      <rPr>
        <sz val="10"/>
        <rFont val="Arial"/>
        <family val="2"/>
      </rPr>
      <t xml:space="preserve">2</t>
    </r>
    <r>
      <rPr>
        <sz val="10"/>
        <rFont val="宋体"/>
        <family val="0"/>
        <charset val="134"/>
      </rPr>
      <t xml:space="preserve">个附件）</t>
    </r>
  </si>
  <si>
    <t xml:space="preserve">2026-03-20 09:53:04</t>
  </si>
  <si>
    <t xml:space="preserve">2026-03-24</t>
  </si>
  <si>
    <r>
      <rPr>
        <sz val="10"/>
        <rFont val="宋体"/>
        <family val="0"/>
        <charset val="134"/>
      </rPr>
      <t xml:space="preserve">我单位</t>
    </r>
    <r>
      <rPr>
        <sz val="10"/>
        <rFont val="Arial"/>
        <family val="2"/>
      </rPr>
      <t xml:space="preserve">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24</t>
    </r>
    <r>
      <rPr>
        <sz val="10"/>
        <rFont val="宋体"/>
        <family val="0"/>
        <charset val="134"/>
      </rPr>
      <t xml:space="preserve">日</t>
    </r>
    <r>
      <rPr>
        <sz val="10"/>
        <rFont val="Arial"/>
        <family val="2"/>
      </rPr>
      <t xml:space="preserve">10.20</t>
    </r>
    <r>
      <rPr>
        <sz val="10"/>
        <rFont val="宋体"/>
        <family val="0"/>
        <charset val="134"/>
      </rPr>
      <t xml:space="preserve">与市民进行电话联系，告知市民诉求办理情况。市民对办结情况已知悉。</t>
    </r>
  </si>
  <si>
    <r>
      <rPr>
        <sz val="10"/>
        <rFont val="宋体"/>
        <family val="0"/>
        <charset val="134"/>
      </rPr>
      <t xml:space="preserve">热线</t>
    </r>
    <r>
      <rPr>
        <sz val="10"/>
        <rFont val="Arial"/>
        <family val="2"/>
      </rPr>
      <t xml:space="preserve">-260320-017218</t>
    </r>
    <r>
      <rPr>
        <sz val="10"/>
        <rFont val="宋体"/>
        <family val="0"/>
        <charset val="134"/>
      </rPr>
      <t xml:space="preserve">（</t>
    </r>
    <r>
      <rPr>
        <sz val="10"/>
        <rFont val="Arial"/>
        <family val="2"/>
      </rPr>
      <t xml:space="preserve">5</t>
    </r>
    <r>
      <rPr>
        <sz val="10"/>
        <rFont val="宋体"/>
        <family val="0"/>
        <charset val="134"/>
      </rPr>
      <t xml:space="preserve">个附件）</t>
    </r>
  </si>
  <si>
    <t xml:space="preserve">2026-03-20 10:42:24</t>
  </si>
  <si>
    <t xml:space="preserve">2026-03-20 10:52:39</t>
  </si>
  <si>
    <t xml:space="preserve">2026-03-20 10:55:44</t>
  </si>
  <si>
    <r>
      <rPr>
        <sz val="10"/>
        <rFont val="宋体"/>
        <family val="0"/>
        <charset val="134"/>
      </rPr>
      <t xml:space="preserve">手机</t>
    </r>
    <r>
      <rPr>
        <sz val="10"/>
        <rFont val="Arial"/>
        <family val="2"/>
      </rPr>
      <t xml:space="preserve">,17310207675;</t>
    </r>
  </si>
  <si>
    <r>
      <rPr>
        <sz val="10"/>
        <rFont val="宋体"/>
        <family val="0"/>
        <charset val="134"/>
      </rPr>
      <t xml:space="preserve">市民反映，自己是北京公交集团第一客运分公司的司机，德胜门食堂，花费</t>
    </r>
    <r>
      <rPr>
        <sz val="10"/>
        <rFont val="Arial"/>
        <family val="2"/>
      </rPr>
      <t xml:space="preserve">13</t>
    </r>
    <r>
      <rPr>
        <sz val="10"/>
        <rFont val="宋体"/>
        <family val="0"/>
        <charset val="134"/>
      </rPr>
      <t xml:space="preserve">元给的菜才少，盒还越来越少，员工吃不饱，希望改进食堂，来电反映协调改进公交食堂问题。</t>
    </r>
  </si>
  <si>
    <r>
      <rPr>
        <sz val="10"/>
        <rFont val="宋体"/>
        <family val="0"/>
        <charset val="134"/>
      </rPr>
      <t xml:space="preserve">动物园分中心接到投诉派单后十分重视，主管餐饮工作的翟主任立即向德胜门食堂核实情况。</t>
    </r>
    <r>
      <rPr>
        <sz val="10"/>
        <rFont val="Arial"/>
        <family val="2"/>
      </rPr>
      <t xml:space="preserve">
1.</t>
    </r>
    <r>
      <rPr>
        <sz val="10"/>
        <rFont val="宋体"/>
        <family val="0"/>
        <charset val="134"/>
      </rPr>
      <t xml:space="preserve">分中心向当班炊事员了解到，投诉人李先生购买了一份小炒装入餐盒带走，未在食堂餐厅就餐，小炒和餐盒共收费</t>
    </r>
    <r>
      <rPr>
        <sz val="10"/>
        <rFont val="Arial"/>
        <family val="2"/>
      </rPr>
      <t xml:space="preserve">13</t>
    </r>
    <r>
      <rPr>
        <sz val="10"/>
        <rFont val="宋体"/>
        <family val="0"/>
        <charset val="134"/>
      </rPr>
      <t xml:space="preserve">元；</t>
    </r>
    <r>
      <rPr>
        <sz val="10"/>
        <rFont val="Arial"/>
        <family val="2"/>
      </rPr>
      <t xml:space="preserve">
2.</t>
    </r>
    <r>
      <rPr>
        <sz val="10"/>
        <rFont val="宋体"/>
        <family val="0"/>
        <charset val="134"/>
      </rPr>
      <t xml:space="preserve">分中心通过查看智慧食堂收费系统发现，投诉人李先生于</t>
    </r>
    <r>
      <rPr>
        <sz val="10"/>
        <rFont val="Arial"/>
        <family val="2"/>
      </rPr>
      <t xml:space="preserve">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20</t>
    </r>
    <r>
      <rPr>
        <sz val="10"/>
        <rFont val="宋体"/>
        <family val="0"/>
        <charset val="134"/>
      </rPr>
      <t xml:space="preserve">日在德胜门食堂支付了</t>
    </r>
    <r>
      <rPr>
        <sz val="10"/>
        <rFont val="Arial"/>
        <family val="2"/>
      </rPr>
      <t xml:space="preserve">13</t>
    </r>
    <r>
      <rPr>
        <sz val="10"/>
        <rFont val="宋体"/>
        <family val="0"/>
        <charset val="134"/>
      </rPr>
      <t xml:space="preserve">元；</t>
    </r>
    <r>
      <rPr>
        <sz val="10"/>
        <rFont val="Arial"/>
        <family val="2"/>
      </rPr>
      <t xml:space="preserve">
3.</t>
    </r>
    <r>
      <rPr>
        <sz val="10"/>
        <rFont val="宋体"/>
        <family val="0"/>
        <charset val="134"/>
      </rPr>
      <t xml:space="preserve">德胜门食堂餐厅内公示的每日食谱，“</t>
    </r>
    <r>
      <rPr>
        <sz val="10"/>
        <rFont val="Arial"/>
        <family val="2"/>
      </rPr>
      <t xml:space="preserve">567”</t>
    </r>
    <r>
      <rPr>
        <sz val="10"/>
        <rFont val="宋体"/>
        <family val="0"/>
        <charset val="134"/>
      </rPr>
      <t xml:space="preserve">套餐和特色菜、小炒共计</t>
    </r>
    <r>
      <rPr>
        <sz val="10"/>
        <rFont val="Arial"/>
        <family val="2"/>
      </rPr>
      <t xml:space="preserve">6</t>
    </r>
    <r>
      <rPr>
        <sz val="10"/>
        <rFont val="宋体"/>
        <family val="0"/>
        <charset val="134"/>
      </rPr>
      <t xml:space="preserve">种，特色菜、小炒价格为</t>
    </r>
    <r>
      <rPr>
        <sz val="10"/>
        <rFont val="Arial"/>
        <family val="2"/>
      </rPr>
      <t xml:space="preserve">12</t>
    </r>
    <r>
      <rPr>
        <sz val="10"/>
        <rFont val="宋体"/>
        <family val="0"/>
        <charset val="134"/>
      </rPr>
      <t xml:space="preserve">元；</t>
    </r>
    <r>
      <rPr>
        <sz val="10"/>
        <rFont val="Arial"/>
        <family val="2"/>
      </rPr>
      <t xml:space="preserve">
4.</t>
    </r>
    <r>
      <rPr>
        <sz val="10"/>
        <rFont val="宋体"/>
        <family val="0"/>
        <charset val="134"/>
      </rPr>
      <t xml:space="preserve">德胜门食堂使用的餐盒规格为</t>
    </r>
    <r>
      <rPr>
        <sz val="10"/>
        <rFont val="Arial"/>
        <family val="2"/>
      </rPr>
      <t xml:space="preserve">1000</t>
    </r>
    <r>
      <rPr>
        <sz val="10"/>
        <rFont val="宋体"/>
        <family val="0"/>
        <charset val="134"/>
      </rPr>
      <t xml:space="preserve">毫升，由公司指定的供应商配送；</t>
    </r>
  </si>
  <si>
    <t xml:space="preserve">动物园分中心主管餐饮工作的翟主任对投诉人李先生进行了回复，对方表示满意。</t>
  </si>
  <si>
    <r>
      <rPr>
        <sz val="10"/>
        <rFont val="宋体"/>
        <family val="0"/>
        <charset val="134"/>
      </rPr>
      <t xml:space="preserve">德胜门食堂属于自营食堂，</t>
    </r>
    <r>
      <rPr>
        <sz val="10"/>
        <rFont val="Arial"/>
        <family val="2"/>
      </rPr>
      <t xml:space="preserve">3</t>
    </r>
    <r>
      <rPr>
        <sz val="10"/>
        <rFont val="宋体"/>
        <family val="0"/>
        <charset val="134"/>
      </rPr>
      <t xml:space="preserve">月</t>
    </r>
    <r>
      <rPr>
        <sz val="10"/>
        <rFont val="Arial"/>
        <family val="2"/>
      </rPr>
      <t xml:space="preserve">23</t>
    </r>
    <r>
      <rPr>
        <sz val="10"/>
        <rFont val="宋体"/>
        <family val="0"/>
        <charset val="134"/>
      </rPr>
      <t xml:space="preserve">日分中心主管餐饮工作的翟主任与食堂班长就此事共同进行了分析，研究了改进措施：</t>
    </r>
    <r>
      <rPr>
        <sz val="10"/>
        <rFont val="Arial"/>
        <family val="2"/>
      </rPr>
      <t xml:space="preserve">
1.</t>
    </r>
    <r>
      <rPr>
        <sz val="10"/>
        <rFont val="宋体"/>
        <family val="0"/>
        <charset val="134"/>
      </rPr>
      <t xml:space="preserve">按照物业公司餐饮部的要求，做好每周食谱和每日食谱的公示工作；</t>
    </r>
    <r>
      <rPr>
        <sz val="10"/>
        <rFont val="Arial"/>
        <family val="2"/>
      </rPr>
      <t xml:space="preserve">
2.</t>
    </r>
    <r>
      <rPr>
        <sz val="10"/>
        <rFont val="宋体"/>
        <family val="0"/>
        <charset val="134"/>
      </rPr>
      <t xml:space="preserve">严格执行“</t>
    </r>
    <r>
      <rPr>
        <sz val="10"/>
        <rFont val="Arial"/>
        <family val="2"/>
      </rPr>
      <t xml:space="preserve">567”</t>
    </r>
    <r>
      <rPr>
        <sz val="10"/>
        <rFont val="宋体"/>
        <family val="0"/>
        <charset val="134"/>
      </rPr>
      <t xml:space="preserve">套餐和特色菜、小炒不超过</t>
    </r>
    <r>
      <rPr>
        <sz val="10"/>
        <rFont val="Arial"/>
        <family val="2"/>
      </rPr>
      <t xml:space="preserve">15</t>
    </r>
    <r>
      <rPr>
        <sz val="10"/>
        <rFont val="宋体"/>
        <family val="0"/>
        <charset val="134"/>
      </rPr>
      <t xml:space="preserve">元的价格政策；</t>
    </r>
    <r>
      <rPr>
        <sz val="10"/>
        <rFont val="Arial"/>
        <family val="2"/>
      </rPr>
      <t xml:space="preserve">
3.</t>
    </r>
    <r>
      <rPr>
        <sz val="10"/>
        <rFont val="宋体"/>
        <family val="0"/>
        <charset val="134"/>
      </rPr>
      <t xml:space="preserve">做好菜品的成本核算工作，最大限度地满足职工的就餐需求。</t>
    </r>
  </si>
  <si>
    <r>
      <rPr>
        <sz val="10"/>
        <rFont val="宋体"/>
        <family val="0"/>
        <charset val="134"/>
      </rPr>
      <t xml:space="preserve">动物园分中心针对本次投诉，要求所属各个食堂开展举一反三的工作检查，严格执行“</t>
    </r>
    <r>
      <rPr>
        <sz val="10"/>
        <rFont val="Arial"/>
        <family val="2"/>
      </rPr>
      <t xml:space="preserve">567”</t>
    </r>
    <r>
      <rPr>
        <sz val="10"/>
        <rFont val="宋体"/>
        <family val="0"/>
        <charset val="134"/>
      </rPr>
      <t xml:space="preserve">套餐和特色菜、小炒不超过</t>
    </r>
    <r>
      <rPr>
        <sz val="10"/>
        <rFont val="Arial"/>
        <family val="2"/>
      </rPr>
      <t xml:space="preserve">15</t>
    </r>
    <r>
      <rPr>
        <sz val="10"/>
        <rFont val="宋体"/>
        <family val="0"/>
        <charset val="134"/>
      </rPr>
      <t xml:space="preserve">元的价格政策。在控制好成本的基础上，最大限度地满足职工的就餐需求，服务好一线就餐职工。</t>
    </r>
  </si>
  <si>
    <r>
      <rPr>
        <sz val="10"/>
        <rFont val="宋体"/>
        <family val="0"/>
        <charset val="134"/>
      </rPr>
      <t xml:space="preserve">动物园分中心针对本次投诉，要求所属各个食堂开展举一反三的工作检查，严格执行“</t>
    </r>
    <r>
      <rPr>
        <sz val="10"/>
        <rFont val="Arial"/>
        <family val="2"/>
      </rPr>
      <t xml:space="preserve">567”</t>
    </r>
    <r>
      <rPr>
        <sz val="10"/>
        <rFont val="宋体"/>
        <family val="0"/>
        <charset val="134"/>
      </rPr>
      <t xml:space="preserve">套餐和特色菜、小炒不超过</t>
    </r>
    <r>
      <rPr>
        <sz val="10"/>
        <rFont val="Arial"/>
        <family val="2"/>
      </rPr>
      <t xml:space="preserve">15</t>
    </r>
    <r>
      <rPr>
        <sz val="10"/>
        <rFont val="宋体"/>
        <family val="0"/>
        <charset val="134"/>
      </rPr>
      <t xml:space="preserve">元的价格政策。在控制好成本的基础上，最大限度地满足职工的就餐需求，服务好一线就餐职工。</t>
    </r>
    <r>
      <rPr>
        <sz val="10"/>
        <rFont val="Arial"/>
        <family val="2"/>
      </rPr>
      <t xml:space="preserve">
</t>
    </r>
    <r>
      <rPr>
        <sz val="10"/>
        <rFont val="宋体"/>
        <family val="0"/>
        <charset val="134"/>
      </rPr>
      <t xml:space="preserve">回复人：动物园分中心主管餐饮工作的翟主任</t>
    </r>
    <r>
      <rPr>
        <sz val="10"/>
        <rFont val="Arial"/>
        <family val="2"/>
      </rPr>
      <t xml:space="preserve">
</t>
    </r>
    <r>
      <rPr>
        <sz val="10"/>
        <rFont val="宋体"/>
        <family val="0"/>
        <charset val="134"/>
      </rPr>
      <t xml:space="preserve">审核人：物管中心餐饮部赵弘晨</t>
    </r>
  </si>
  <si>
    <t xml:space="preserve">2026-03-20 10:26:15</t>
  </si>
  <si>
    <r>
      <rPr>
        <sz val="10"/>
        <rFont val="宋体"/>
        <family val="0"/>
        <charset val="134"/>
      </rPr>
      <t xml:space="preserve">网络</t>
    </r>
    <r>
      <rPr>
        <sz val="10"/>
        <rFont val="Arial"/>
        <family val="2"/>
      </rPr>
      <t xml:space="preserve">-260321-001791</t>
    </r>
    <r>
      <rPr>
        <sz val="10"/>
        <rFont val="宋体"/>
        <family val="0"/>
        <charset val="134"/>
      </rPr>
      <t xml:space="preserve">（</t>
    </r>
    <r>
      <rPr>
        <sz val="10"/>
        <rFont val="Arial"/>
        <family val="2"/>
      </rPr>
      <t xml:space="preserve">1</t>
    </r>
    <r>
      <rPr>
        <sz val="10"/>
        <rFont val="宋体"/>
        <family val="0"/>
        <charset val="134"/>
      </rPr>
      <t xml:space="preserve">个附件）</t>
    </r>
  </si>
  <si>
    <t xml:space="preserve">2026-03-21 05:08:21</t>
  </si>
  <si>
    <t xml:space="preserve">2026-03-21 05:10:12</t>
  </si>
  <si>
    <t xml:space="preserve">2026-03-21 08:08:37</t>
  </si>
  <si>
    <r>
      <rPr>
        <sz val="10"/>
        <rFont val="宋体"/>
        <family val="0"/>
        <charset val="134"/>
      </rPr>
      <t xml:space="preserve">工单来源：市政府门户网站互动交流平台，此工单内容为网民留言时填写的标题及原文。 </t>
    </r>
    <r>
      <rPr>
        <sz val="10"/>
        <rFont val="Arial"/>
        <family val="2"/>
      </rPr>
      <t xml:space="preserve">============================= </t>
    </r>
    <r>
      <rPr>
        <sz val="10"/>
        <rFont val="宋体"/>
        <family val="0"/>
        <charset val="134"/>
      </rPr>
      <t xml:space="preserve">留言标题：北京公交物业分公司朝凤奄食堂服务差留言原文：北京公交集团物业分公司，朝凤奄食堂，菜做的味道太差，而且不管刮风下雨下雪扬尘天气，给职工打饭的一次性餐盒都不给盖子，下雨就落进去雨水，刮风饭里全是沙子，这个一次性餐盒是职工花</t>
    </r>
    <r>
      <rPr>
        <sz val="10"/>
        <rFont val="Arial"/>
        <family val="2"/>
      </rPr>
      <t xml:space="preserve">1</t>
    </r>
    <r>
      <rPr>
        <sz val="10"/>
        <rFont val="宋体"/>
        <family val="0"/>
        <charset val="134"/>
      </rPr>
      <t xml:space="preserve">块钱买的（每次打饭的时候都加</t>
    </r>
    <r>
      <rPr>
        <sz val="10"/>
        <rFont val="Arial"/>
        <family val="2"/>
      </rPr>
      <t xml:space="preserve">1</t>
    </r>
    <r>
      <rPr>
        <sz val="10"/>
        <rFont val="宋体"/>
        <family val="0"/>
        <charset val="134"/>
      </rPr>
      <t xml:space="preserve">块钱）但是他们就不提供餐盒盖，严重危害职工健康权！要求政府监督整改！不管职工需要不需要，餐盒盖都要提供，因为这是我们花钱买的！（网上卖整套的也就</t>
    </r>
    <r>
      <rPr>
        <sz val="10"/>
        <rFont val="Arial"/>
        <family val="2"/>
      </rPr>
      <t xml:space="preserve">3</t>
    </r>
    <r>
      <rPr>
        <sz val="10"/>
        <rFont val="宋体"/>
        <family val="0"/>
        <charset val="134"/>
      </rPr>
      <t xml:space="preserve">毛钱，包括盖）他们收了</t>
    </r>
    <r>
      <rPr>
        <sz val="10"/>
        <rFont val="Arial"/>
        <family val="2"/>
      </rPr>
      <t xml:space="preserve">1</t>
    </r>
    <r>
      <rPr>
        <sz val="10"/>
        <rFont val="宋体"/>
        <family val="0"/>
        <charset val="134"/>
      </rPr>
      <t xml:space="preserve">元钱，竟然不提供！而且跟他们要，他们就理直气壮的说没有！市民填写的详细地址为：详细地址：不详</t>
    </r>
  </si>
  <si>
    <t xml:space="preserve">2026-03-28 23:59:59</t>
  </si>
  <si>
    <t xml:space="preserve">2026-03-26 08:59:59</t>
  </si>
  <si>
    <t xml:space="preserve">经过核实，食堂就餐人员大多都是买了饭后，在就餐区就地用餐，基本不用盖子，食堂是提供餐盒盖子的，在售餐窗口可以根据需求自取。</t>
  </si>
  <si>
    <t xml:space="preserve">鉴于投诉中所说的饭餐味道差，和不提供一次性餐盒盖子的问题，我们联系食堂，要求提高厨师技能水平，结合一线职工口味需求，提升菜品质量。一次性餐盒盖子由于需求人数不多，所以食堂将其放在售餐窗口旁，以便有需求的职工自取。</t>
  </si>
  <si>
    <t xml:space="preserve">鉴于投诉中所说的饭餐味道差，和不提供一次性餐盒盖子的问题，我们联系食堂，要求提高厨师技能水平，结合一线职工口味需求，提升菜品质量。今后将提供一整套一次性餐盒和盖子，以免职工造成误会。</t>
  </si>
  <si>
    <t xml:space="preserve">分中心高度重视投诉中所涉及的问题，召开食堂现场会，将努力提升餐品质量，以满足一线职工就餐需求，同时主动将全套一次性餐具给与就餐职工（包括一次性餐盒盖子）。以免出现误会。</t>
  </si>
  <si>
    <t xml:space="preserve">2026-03-20 22:25:18</t>
  </si>
  <si>
    <r>
      <rPr>
        <sz val="10"/>
        <rFont val="宋体"/>
        <family val="0"/>
        <charset val="134"/>
      </rPr>
      <t xml:space="preserve">网络</t>
    </r>
    <r>
      <rPr>
        <sz val="10"/>
        <rFont val="Arial"/>
        <family val="2"/>
      </rPr>
      <t xml:space="preserve">-260321-005619-5</t>
    </r>
    <r>
      <rPr>
        <sz val="10"/>
        <rFont val="宋体"/>
        <family val="0"/>
      </rPr>
      <t xml:space="preserve">（</t>
    </r>
    <r>
      <rPr>
        <sz val="10"/>
        <rFont val="Arial"/>
        <family val="2"/>
      </rPr>
      <t xml:space="preserve">1</t>
    </r>
    <r>
      <rPr>
        <sz val="10"/>
        <rFont val="宋体"/>
        <family val="0"/>
      </rPr>
      <t xml:space="preserve">个附件）</t>
    </r>
  </si>
  <si>
    <t xml:space="preserve">2026-03-21 08:54:48</t>
  </si>
  <si>
    <t xml:space="preserve">2026-03-21 09:00:36</t>
  </si>
  <si>
    <t xml:space="preserve">2026-03-21 09:10:29</t>
  </si>
  <si>
    <r>
      <rPr>
        <sz val="10"/>
        <rFont val="宋体"/>
        <family val="0"/>
        <charset val="134"/>
      </rPr>
      <t xml:space="preserve">工单来源：微信服务号市民留言标题：第</t>
    </r>
    <r>
      <rPr>
        <sz val="10"/>
        <rFont val="Arial"/>
        <family val="2"/>
      </rPr>
      <t xml:space="preserve">6</t>
    </r>
    <r>
      <rPr>
        <sz val="10"/>
        <rFont val="宋体"/>
        <family val="0"/>
        <charset val="134"/>
      </rPr>
      <t xml:space="preserve">次举报动物园交通枢纽公交车违停市民留言原文：</t>
    </r>
    <r>
      <rPr>
        <sz val="10"/>
        <rFont val="Arial"/>
        <family val="2"/>
      </rPr>
      <t xml:space="preserve">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20</t>
    </r>
    <r>
      <rPr>
        <sz val="10"/>
        <rFont val="宋体"/>
        <family val="0"/>
        <charset val="134"/>
      </rPr>
      <t xml:space="preserve">日</t>
    </r>
    <r>
      <rPr>
        <sz val="10"/>
        <rFont val="Arial"/>
        <family val="2"/>
      </rPr>
      <t xml:space="preserve">17:44</t>
    </r>
    <r>
      <rPr>
        <sz val="10"/>
        <rFont val="宋体"/>
        <family val="0"/>
        <charset val="134"/>
      </rPr>
      <t xml:space="preserve">第</t>
    </r>
    <r>
      <rPr>
        <sz val="10"/>
        <rFont val="Arial"/>
        <family val="2"/>
      </rPr>
      <t xml:space="preserve">6</t>
    </r>
    <r>
      <rPr>
        <sz val="10"/>
        <rFont val="宋体"/>
        <family val="0"/>
        <charset val="134"/>
      </rPr>
      <t xml:space="preserve">次举报位于北京市西城区动物园交通枢纽场站外禁停标识区域内长期存在公交车违停违停导致非机动车辆到机动车道行驶增加骑行风险，如果出现交通事故必须对西外交通队和公交集团追责，导致此种问题原因是公交集团管理混乱，场站内乘车人候车站台内停满私家车和西外交通队长期不作为，该情况电视台和抖音多次曝光仍然存在，公交场站管理方说一套做一套，希望西外交通执法部门对其长期执法，有图有真相，请客服将工单分别派给西外交通队（勇敢执法吧，该贴条就贴条）和公交集团（要求公交集团督办，不要让</t>
    </r>
    <r>
      <rPr>
        <sz val="10"/>
        <rFont val="Arial"/>
        <family val="2"/>
      </rPr>
      <t xml:space="preserve">N</t>
    </r>
    <r>
      <rPr>
        <sz val="10"/>
        <rFont val="宋体"/>
        <family val="0"/>
        <charset val="134"/>
      </rPr>
      <t xml:space="preserve">多人联系我，动物园交通枢纽汇总到公交集团，由公交集团的人与我沟通解决方案）市民填写的详细地址为：区、街道：西城区展览路街道详细地址：动物园交通枢纽市民反映问题内容：市民反映，要求公交集团督办，不要让</t>
    </r>
    <r>
      <rPr>
        <sz val="10"/>
        <rFont val="Arial"/>
        <family val="2"/>
      </rPr>
      <t xml:space="preserve">N</t>
    </r>
    <r>
      <rPr>
        <sz val="10"/>
        <rFont val="宋体"/>
        <family val="0"/>
        <charset val="134"/>
      </rPr>
      <t xml:space="preserve">多人联系我，动物园交通枢纽汇总到公交集团，由公交集团的人与我沟通解决方案，故通过微信服务号反映要求公交集团督办违停问题。发布时间：</t>
    </r>
    <r>
      <rPr>
        <sz val="10"/>
        <rFont val="Arial"/>
        <family val="2"/>
      </rPr>
      <t xml:space="preserve">2026-03-20 18:10:11</t>
    </r>
    <r>
      <rPr>
        <sz val="10"/>
        <rFont val="宋体"/>
        <family val="0"/>
        <charset val="134"/>
      </rPr>
      <t xml:space="preserve">备注：该工单为微信对接系统弹出工单网络</t>
    </r>
    <r>
      <rPr>
        <sz val="10"/>
        <rFont val="Arial"/>
        <family val="2"/>
      </rPr>
      <t xml:space="preserve">-260321-005506</t>
    </r>
    <r>
      <rPr>
        <sz val="10"/>
        <rFont val="宋体"/>
        <family val="0"/>
        <charset val="134"/>
      </rPr>
      <t xml:space="preserve">号后而新建的工单。电车调指，基建，客四基建，物业安保，基建答复不满意</t>
    </r>
  </si>
  <si>
    <t xml:space="preserve">2026-03-20 18:10:11</t>
  </si>
  <si>
    <r>
      <rPr>
        <sz val="11"/>
        <color rgb="FF000000"/>
        <rFont val="宋体"/>
        <family val="0"/>
        <charset val="134"/>
      </rPr>
      <t xml:space="preserve">同人同诉：网络</t>
    </r>
    <r>
      <rPr>
        <sz val="11"/>
        <color rgb="FF000000"/>
        <rFont val="宋体"/>
        <family val="0"/>
      </rPr>
      <t xml:space="preserve">-260314-014284</t>
    </r>
    <r>
      <rPr>
        <sz val="11"/>
        <color rgb="FF000000"/>
        <rFont val="宋体"/>
        <family val="0"/>
        <charset val="134"/>
      </rPr>
      <t xml:space="preserve">、网络</t>
    </r>
    <r>
      <rPr>
        <sz val="11"/>
        <color rgb="FF000000"/>
        <rFont val="宋体"/>
        <family val="0"/>
      </rPr>
      <t xml:space="preserve">-260317-006156</t>
    </r>
    <r>
      <rPr>
        <sz val="11"/>
        <color rgb="FF000000"/>
        <rFont val="宋体"/>
        <family val="0"/>
        <charset val="134"/>
      </rPr>
      <t xml:space="preserve">、网络</t>
    </r>
    <r>
      <rPr>
        <sz val="11"/>
        <color rgb="FF000000"/>
        <rFont val="宋体"/>
        <family val="0"/>
      </rPr>
      <t xml:space="preserve">-260318-009139</t>
    </r>
    <r>
      <rPr>
        <sz val="11"/>
        <color rgb="FF000000"/>
        <rFont val="宋体"/>
        <family val="0"/>
        <charset val="134"/>
      </rPr>
      <t xml:space="preserve">、网络</t>
    </r>
    <r>
      <rPr>
        <sz val="11"/>
        <color rgb="FF000000"/>
        <rFont val="宋体"/>
        <family val="0"/>
      </rPr>
      <t xml:space="preserve">-260319-013115</t>
    </r>
    <r>
      <rPr>
        <sz val="11"/>
        <color rgb="FF000000"/>
        <rFont val="宋体"/>
        <family val="0"/>
        <charset val="134"/>
      </rPr>
      <t xml:space="preserve">、网络</t>
    </r>
    <r>
      <rPr>
        <sz val="11"/>
        <color rgb="FF000000"/>
        <rFont val="宋体"/>
        <family val="0"/>
      </rPr>
      <t xml:space="preserve">-260320-010527</t>
    </r>
    <r>
      <rPr>
        <sz val="11"/>
        <color rgb="FF000000"/>
        <rFont val="宋体"/>
        <family val="0"/>
        <charset val="134"/>
      </rPr>
      <t xml:space="preserve">、网络</t>
    </r>
    <r>
      <rPr>
        <sz val="11"/>
        <color rgb="FF000000"/>
        <rFont val="宋体"/>
        <family val="0"/>
      </rPr>
      <t xml:space="preserve">-260321-005619</t>
    </r>
    <r>
      <rPr>
        <sz val="11"/>
        <color rgb="FF000000"/>
        <rFont val="宋体"/>
        <family val="0"/>
        <charset val="134"/>
      </rPr>
      <t xml:space="preserve">、</t>
    </r>
    <r>
      <rPr>
        <sz val="11"/>
        <color rgb="FF000000"/>
        <rFont val="宋体"/>
        <family val="0"/>
      </rPr>
      <t xml:space="preserve">JT1100002026032300001975</t>
    </r>
  </si>
  <si>
    <r>
      <rPr>
        <sz val="10"/>
        <rFont val="宋体"/>
        <family val="0"/>
        <charset val="134"/>
      </rPr>
      <t xml:space="preserve">网络</t>
    </r>
    <r>
      <rPr>
        <sz val="10"/>
        <rFont val="Arial"/>
        <family val="2"/>
      </rPr>
      <t xml:space="preserve">-260321-005619-4</t>
    </r>
    <r>
      <rPr>
        <sz val="10"/>
        <rFont val="宋体"/>
        <family val="0"/>
        <charset val="134"/>
      </rPr>
      <t xml:space="preserve">（</t>
    </r>
    <r>
      <rPr>
        <sz val="10"/>
        <rFont val="Arial"/>
        <family val="2"/>
      </rPr>
      <t xml:space="preserve">2</t>
    </r>
    <r>
      <rPr>
        <sz val="10"/>
        <rFont val="宋体"/>
        <family val="0"/>
        <charset val="134"/>
      </rPr>
      <t xml:space="preserve">个附件）</t>
    </r>
  </si>
  <si>
    <t xml:space="preserve">通过此事件，今后我们公交物业将加强与客运车队沟通，做好场站管委会联防联动，发现乱停车及时进行劝阻。</t>
  </si>
  <si>
    <t xml:space="preserve">接到此投诉，我们非常重视，并立即派专人核实情况。经核实，由于公交车司机接班较早需开车上班，由于动物园公交枢纽场站内停车地方有限，所以部分司机将车辆停在了不影响乘客上车和车辆进出站的地方。我们已经在站台上贴上了禁止停车标识，已经多次跟客运车队沟通停车问题，教育司机有序停车。通过此事件，今后我们公交物业将加强与客运车队沟通，做好场站管委会联防联动，发现乱停车及时进行劝阻。</t>
  </si>
  <si>
    <r>
      <rPr>
        <sz val="11"/>
        <color rgb="FF000000"/>
        <rFont val="宋体"/>
        <family val="0"/>
        <charset val="134"/>
      </rPr>
      <t xml:space="preserve">场站管理问题
</t>
    </r>
    <r>
      <rPr>
        <sz val="11"/>
        <color rgb="FF000000"/>
        <rFont val="宋体"/>
        <family val="0"/>
      </rPr>
      <t xml:space="preserve">(</t>
    </r>
    <r>
      <rPr>
        <sz val="11"/>
        <color rgb="FF000000"/>
        <rFont val="宋体"/>
        <family val="0"/>
        <charset val="134"/>
      </rPr>
      <t xml:space="preserve">私家车停放管理</t>
    </r>
    <r>
      <rPr>
        <sz val="11"/>
        <color rgb="FF000000"/>
        <rFont val="宋体"/>
        <family val="0"/>
      </rPr>
      <t xml:space="preserve">)</t>
    </r>
    <r>
      <rPr>
        <sz val="11"/>
        <color rgb="FF000000"/>
        <rFont val="宋体"/>
        <family val="0"/>
        <charset val="134"/>
      </rPr>
      <t xml:space="preserve">拆单
多渠道 多次</t>
    </r>
  </si>
  <si>
    <r>
      <rPr>
        <sz val="10"/>
        <rFont val="宋体"/>
        <family val="0"/>
        <charset val="134"/>
      </rPr>
      <t xml:space="preserve">热线</t>
    </r>
    <r>
      <rPr>
        <sz val="10"/>
        <rFont val="Arial"/>
        <family val="2"/>
      </rPr>
      <t xml:space="preserve">-260321-004569-4</t>
    </r>
    <r>
      <rPr>
        <sz val="10"/>
        <rFont val="宋体"/>
        <family val="0"/>
        <charset val="134"/>
      </rPr>
      <t xml:space="preserve">（</t>
    </r>
    <r>
      <rPr>
        <sz val="10"/>
        <rFont val="Arial"/>
        <family val="2"/>
      </rPr>
      <t xml:space="preserve">1</t>
    </r>
    <r>
      <rPr>
        <sz val="10"/>
        <rFont val="宋体"/>
        <family val="0"/>
        <charset val="134"/>
      </rPr>
      <t xml:space="preserve">个附件）</t>
    </r>
  </si>
  <si>
    <t xml:space="preserve">2026-03-21 13:58:56</t>
  </si>
  <si>
    <t xml:space="preserve">2026-03-21 14:09:17</t>
  </si>
  <si>
    <t xml:space="preserve">2026-03-21 14:13:45</t>
  </si>
  <si>
    <t xml:space="preserve">宋女士</t>
  </si>
  <si>
    <r>
      <rPr>
        <sz val="10"/>
        <rFont val="宋体"/>
        <family val="0"/>
        <charset val="134"/>
      </rPr>
      <t xml:space="preserve">手机</t>
    </r>
    <r>
      <rPr>
        <sz val="10"/>
        <rFont val="Arial"/>
        <family val="2"/>
      </rPr>
      <t xml:space="preserve">,13021284372;</t>
    </r>
  </si>
  <si>
    <r>
      <rPr>
        <sz val="10"/>
        <rFont val="宋体"/>
        <family val="0"/>
        <charset val="134"/>
      </rPr>
      <t xml:space="preserve">市民反映，自己在丰台区菜户营桥总站坐</t>
    </r>
    <r>
      <rPr>
        <sz val="10"/>
        <rFont val="Arial"/>
        <family val="2"/>
      </rPr>
      <t xml:space="preserve">59</t>
    </r>
    <r>
      <rPr>
        <sz val="10"/>
        <rFont val="宋体"/>
        <family val="0"/>
        <charset val="134"/>
      </rPr>
      <t xml:space="preserve">路公交车，一上车特别臭，自己一开始说车内特别臭，没有人搭理自己，自己让司机和保安把窗户打开，他们说开不了，自己不认可，自己经常坐这个车，希望清理公交车，车号</t>
    </r>
    <r>
      <rPr>
        <sz val="10"/>
        <rFont val="Arial"/>
        <family val="2"/>
      </rPr>
      <t xml:space="preserve">9838489</t>
    </r>
    <r>
      <rPr>
        <sz val="10"/>
        <rFont val="宋体"/>
        <family val="0"/>
        <charset val="134"/>
      </rPr>
      <t xml:space="preserve">，来电反映</t>
    </r>
    <r>
      <rPr>
        <sz val="10"/>
        <rFont val="Arial"/>
        <family val="2"/>
      </rPr>
      <t xml:space="preserve">59</t>
    </r>
    <r>
      <rPr>
        <sz val="10"/>
        <rFont val="宋体"/>
        <family val="0"/>
        <charset val="134"/>
      </rPr>
      <t xml:space="preserve">路公交问题。安服安保科技鸿运承</t>
    </r>
  </si>
  <si>
    <t xml:space="preserve">您好，关于您反映问题的办理情况，鸿运承物业管理中心大观园分中心现对您回复如下：</t>
  </si>
  <si>
    <r>
      <rPr>
        <sz val="10"/>
        <rFont val="宋体"/>
        <family val="0"/>
        <charset val="134"/>
      </rPr>
      <t xml:space="preserve">我分中心已于</t>
    </r>
    <r>
      <rPr>
        <sz val="10"/>
        <rFont val="Arial"/>
        <family val="2"/>
      </rPr>
      <t xml:space="preserve">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23</t>
    </r>
    <r>
      <rPr>
        <sz val="10"/>
        <rFont val="宋体"/>
        <family val="0"/>
        <charset val="134"/>
      </rPr>
      <t xml:space="preserve">日上午</t>
    </r>
    <r>
      <rPr>
        <sz val="10"/>
        <rFont val="Arial"/>
        <family val="2"/>
      </rPr>
      <t xml:space="preserve">10</t>
    </r>
    <r>
      <rPr>
        <sz val="10"/>
        <rFont val="宋体"/>
        <family val="0"/>
        <charset val="134"/>
      </rPr>
      <t xml:space="preserve">点</t>
    </r>
    <r>
      <rPr>
        <sz val="10"/>
        <rFont val="Arial"/>
        <family val="2"/>
      </rPr>
      <t xml:space="preserve">31</t>
    </r>
    <r>
      <rPr>
        <sz val="10"/>
        <rFont val="宋体"/>
        <family val="0"/>
        <charset val="134"/>
      </rPr>
      <t xml:space="preserve">分对您进行电话回复。办理人：王波；部门：鸿运承物业管理中心大观园分中心；职务；物管副主任。审核人：郑楠；部门：鸿运承物业管理中心物管行政部；职务：物管员。</t>
    </r>
  </si>
  <si>
    <r>
      <rPr>
        <sz val="10"/>
        <rFont val="宋体"/>
        <family val="0"/>
        <charset val="134"/>
      </rPr>
      <t xml:space="preserve">宋女士您好，</t>
    </r>
    <r>
      <rPr>
        <sz val="10"/>
        <rFont val="Arial"/>
        <family val="2"/>
      </rPr>
      <t xml:space="preserve">59</t>
    </r>
    <r>
      <rPr>
        <sz val="10"/>
        <rFont val="宋体"/>
        <family val="0"/>
        <charset val="134"/>
      </rPr>
      <t xml:space="preserve">路公交车我们在菜户营场站进行车厢服务工作，</t>
    </r>
    <r>
      <rPr>
        <sz val="10"/>
        <rFont val="Arial"/>
        <family val="2"/>
      </rPr>
      <t xml:space="preserve">9838489</t>
    </r>
    <r>
      <rPr>
        <sz val="10"/>
        <rFont val="宋体"/>
        <family val="0"/>
        <charset val="134"/>
      </rPr>
      <t xml:space="preserve">号车，车辆运营中一上车特别臭，希望清理公交车的问题，我们非常重视您的反馈。由于我们的工作没有做好，</t>
    </r>
    <r>
      <rPr>
        <sz val="10"/>
        <rFont val="Arial"/>
        <family val="2"/>
      </rPr>
      <t xml:space="preserve">59</t>
    </r>
    <r>
      <rPr>
        <sz val="10"/>
        <rFont val="宋体"/>
        <family val="0"/>
        <charset val="134"/>
      </rPr>
      <t xml:space="preserve">路给您带来不好的乘车体验，实在是抱歉，宋女士。运营中多种因素会导致车内异味的发生，加之此线路为重点线路，车内窗户已进行锁死，我们确实对车内产生的异味，处理的不是很及时有效。该车辆回到我们的清洁地点后（菜户营场站），日常工作时段内，我们保洁员在清理车辆卫生的同时，已将车门全部打开，对车内进行了通风换气作业，已整改完毕。我们对于车辆卫生的清洁工作是一直在做的，今后我们将尽最大努力去改善车内的空气质量。</t>
    </r>
  </si>
  <si>
    <r>
      <rPr>
        <sz val="10"/>
        <rFont val="宋体"/>
        <family val="0"/>
        <charset val="134"/>
      </rPr>
      <t xml:space="preserve">我们分中心及场站班组长再次与</t>
    </r>
    <r>
      <rPr>
        <sz val="10"/>
        <rFont val="Arial"/>
        <family val="2"/>
      </rPr>
      <t xml:space="preserve">59</t>
    </r>
    <r>
      <rPr>
        <sz val="10"/>
        <rFont val="宋体"/>
        <family val="0"/>
        <charset val="134"/>
      </rPr>
      <t xml:space="preserve">路的保洁人员进行了沟通，日常工作中我们要密切关注车内的空气质量，确保给您带来一个空气清新的出行环境。</t>
    </r>
  </si>
  <si>
    <t xml:space="preserve">我们定期开展专项检查，日常工作中我们加大巡检力度，强化制度建设，不断提高管理水平。</t>
  </si>
  <si>
    <r>
      <rPr>
        <sz val="10"/>
        <rFont val="宋体"/>
        <family val="0"/>
        <charset val="134"/>
      </rPr>
      <t xml:space="preserve">您好，关于您反映问题的办理情况，鸿运承物业管理中心大观园分中心现对您回复如下：宋女士您好，</t>
    </r>
    <r>
      <rPr>
        <sz val="10"/>
        <rFont val="Arial"/>
        <family val="2"/>
      </rPr>
      <t xml:space="preserve">59</t>
    </r>
    <r>
      <rPr>
        <sz val="10"/>
        <rFont val="宋体"/>
        <family val="0"/>
        <charset val="134"/>
      </rPr>
      <t xml:space="preserve">路公交车我们在菜户营场站进行车厢服务工作，</t>
    </r>
    <r>
      <rPr>
        <sz val="10"/>
        <rFont val="Arial"/>
        <family val="2"/>
      </rPr>
      <t xml:space="preserve">9838489</t>
    </r>
    <r>
      <rPr>
        <sz val="10"/>
        <rFont val="宋体"/>
        <family val="0"/>
        <charset val="134"/>
      </rPr>
      <t xml:space="preserve">号车，车辆运营中一上车特别臭，希望清理公交车的问题，我们非常重视您的反馈。由于我们的工作没有做好，</t>
    </r>
    <r>
      <rPr>
        <sz val="10"/>
        <rFont val="Arial"/>
        <family val="2"/>
      </rPr>
      <t xml:space="preserve">59</t>
    </r>
    <r>
      <rPr>
        <sz val="10"/>
        <rFont val="宋体"/>
        <family val="0"/>
        <charset val="134"/>
      </rPr>
      <t xml:space="preserve">路给您带来不好的乘车体验，实在是抱歉，宋女士。运营中多种因素会导致车内异味的发生，加之此线路为重点线路，车内窗户已进行锁死，我们确实对车内产生的异味，处理的不是很及时有效。该车辆回到我们的清洁地点后（菜户营场站），日常工作时段内，我们保洁员在清理车辆卫生的同时，已将车门全部打开，对车内进行了通风换气作业，已整改完毕。我们对于车辆卫生的清洁工作是一直在做的，今后我们将尽最大努力去改善车内的空气质量。我们定期开展专项检查，日常工作中我们加大巡检力度，强化制度建设，不断提高管理水平。我分中心已于</t>
    </r>
    <r>
      <rPr>
        <sz val="10"/>
        <rFont val="Arial"/>
        <family val="2"/>
      </rPr>
      <t xml:space="preserve">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23</t>
    </r>
    <r>
      <rPr>
        <sz val="10"/>
        <rFont val="宋体"/>
        <family val="0"/>
        <charset val="134"/>
      </rPr>
      <t xml:space="preserve">日上午</t>
    </r>
    <r>
      <rPr>
        <sz val="10"/>
        <rFont val="Arial"/>
        <family val="2"/>
      </rPr>
      <t xml:space="preserve">10</t>
    </r>
    <r>
      <rPr>
        <sz val="10"/>
        <rFont val="宋体"/>
        <family val="0"/>
        <charset val="134"/>
      </rPr>
      <t xml:space="preserve">点</t>
    </r>
    <r>
      <rPr>
        <sz val="10"/>
        <rFont val="Arial"/>
        <family val="2"/>
      </rPr>
      <t xml:space="preserve">31</t>
    </r>
    <r>
      <rPr>
        <sz val="10"/>
        <rFont val="宋体"/>
        <family val="0"/>
        <charset val="134"/>
      </rPr>
      <t xml:space="preserve">分对您进行电话回复。我们分中心及场站班组长再次与</t>
    </r>
    <r>
      <rPr>
        <sz val="10"/>
        <rFont val="Arial"/>
        <family val="2"/>
      </rPr>
      <t xml:space="preserve">59</t>
    </r>
    <r>
      <rPr>
        <sz val="10"/>
        <rFont val="宋体"/>
        <family val="0"/>
        <charset val="134"/>
      </rPr>
      <t xml:space="preserve">路的保洁人员进行了沟通，日常工作中我们要密切关注车内的空气质量，确保给您带来一个空气清新的出行环境。欢迎您随时对我们的工作进行监督，感谢您提出宝贵意见，给您的出行带来的不便我们和您说声抱歉，谢谢您的支持与谅解。</t>
    </r>
  </si>
  <si>
    <t xml:space="preserve">2026-03-21 08:32:40</t>
  </si>
  <si>
    <r>
      <rPr>
        <sz val="10"/>
        <rFont val="宋体"/>
        <family val="0"/>
        <charset val="134"/>
      </rPr>
      <t xml:space="preserve">热线</t>
    </r>
    <r>
      <rPr>
        <sz val="10"/>
        <rFont val="Arial"/>
        <family val="2"/>
      </rPr>
      <t xml:space="preserve">-260321-050381-3</t>
    </r>
    <r>
      <rPr>
        <sz val="10"/>
        <rFont val="宋体"/>
        <family val="0"/>
        <charset val="134"/>
      </rPr>
      <t xml:space="preserve">（</t>
    </r>
    <r>
      <rPr>
        <sz val="10"/>
        <rFont val="Arial"/>
        <family val="2"/>
      </rPr>
      <t xml:space="preserve">1</t>
    </r>
    <r>
      <rPr>
        <sz val="10"/>
        <rFont val="宋体"/>
        <family val="0"/>
        <charset val="134"/>
      </rPr>
      <t xml:space="preserve">个附件）</t>
    </r>
  </si>
  <si>
    <t xml:space="preserve">2026-03-21 20:55:32</t>
  </si>
  <si>
    <t xml:space="preserve">2026-03-21 21:15:38</t>
  </si>
  <si>
    <t xml:space="preserve">2026-03-21 21:19:16</t>
  </si>
  <si>
    <t xml:space="preserve">高女士</t>
  </si>
  <si>
    <r>
      <rPr>
        <sz val="10"/>
        <rFont val="宋体"/>
        <family val="0"/>
        <charset val="134"/>
      </rPr>
      <t xml:space="preserve">手机</t>
    </r>
    <r>
      <rPr>
        <sz val="10"/>
        <rFont val="Arial"/>
        <family val="2"/>
      </rPr>
      <t xml:space="preserve">,13701383811;</t>
    </r>
  </si>
  <si>
    <r>
      <rPr>
        <sz val="10"/>
        <rFont val="宋体"/>
        <family val="0"/>
        <charset val="134"/>
      </rPr>
      <t xml:space="preserve">市民反映，</t>
    </r>
    <r>
      <rPr>
        <sz val="10"/>
        <rFont val="Arial"/>
        <family val="2"/>
      </rPr>
      <t xml:space="preserve">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21</t>
    </r>
    <r>
      <rPr>
        <sz val="10"/>
        <rFont val="宋体"/>
        <family val="0"/>
        <charset val="134"/>
      </rPr>
      <t xml:space="preserve">日</t>
    </r>
    <r>
      <rPr>
        <sz val="10"/>
        <rFont val="Arial"/>
        <family val="2"/>
      </rPr>
      <t xml:space="preserve">20:50</t>
    </r>
    <r>
      <rPr>
        <sz val="10"/>
        <rFont val="宋体"/>
        <family val="0"/>
        <charset val="134"/>
      </rPr>
      <t xml:space="preserve">左右自己乘坐的</t>
    </r>
    <r>
      <rPr>
        <sz val="10"/>
        <rFont val="Arial"/>
        <family val="2"/>
      </rPr>
      <t xml:space="preserve">4</t>
    </r>
    <r>
      <rPr>
        <sz val="10"/>
        <rFont val="宋体"/>
        <family val="0"/>
        <charset val="134"/>
      </rPr>
      <t xml:space="preserve">路公交车</t>
    </r>
    <r>
      <rPr>
        <sz val="10"/>
        <rFont val="Arial"/>
        <family val="2"/>
      </rPr>
      <t xml:space="preserve">(</t>
    </r>
    <r>
      <rPr>
        <sz val="10"/>
        <rFont val="宋体"/>
        <family val="0"/>
        <charset val="134"/>
      </rPr>
      <t xml:space="preserve">青塔西路北站</t>
    </r>
    <r>
      <rPr>
        <sz val="10"/>
        <rFont val="Arial"/>
        <family val="2"/>
      </rPr>
      <t xml:space="preserve">-</t>
    </r>
    <r>
      <rPr>
        <sz val="10"/>
        <rFont val="宋体"/>
        <family val="0"/>
        <charset val="134"/>
      </rPr>
      <t xml:space="preserve">大西洋新城南门</t>
    </r>
    <r>
      <rPr>
        <sz val="10"/>
        <rFont val="Arial"/>
        <family val="2"/>
      </rPr>
      <t xml:space="preserve">)</t>
    </r>
    <r>
      <rPr>
        <sz val="10"/>
        <rFont val="宋体"/>
        <family val="0"/>
        <charset val="134"/>
      </rPr>
      <t xml:space="preserve">，车牌号：京</t>
    </r>
    <r>
      <rPr>
        <sz val="10"/>
        <rFont val="Arial"/>
        <family val="2"/>
      </rPr>
      <t xml:space="preserve">A00577D</t>
    </r>
    <r>
      <rPr>
        <sz val="10"/>
        <rFont val="宋体"/>
        <family val="0"/>
        <charset val="134"/>
      </rPr>
      <t xml:space="preserve">，车上有尿骚味，在车上有保安后，公交车上就有异味了，之前撤掉保安后的一段时间，车上就没有异味了，希望撤掉车上的保安，恢复之前的北京售票员，保安也没有起到作用，来电反映公交车有异味问题。安保人力鸿运承</t>
    </r>
  </si>
  <si>
    <r>
      <rPr>
        <sz val="10"/>
        <rFont val="宋体"/>
        <family val="0"/>
        <charset val="134"/>
      </rPr>
      <t xml:space="preserve">我分中心已于</t>
    </r>
    <r>
      <rPr>
        <sz val="10"/>
        <rFont val="Arial"/>
        <family val="2"/>
      </rPr>
      <t xml:space="preserve">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23</t>
    </r>
    <r>
      <rPr>
        <sz val="10"/>
        <rFont val="宋体"/>
        <family val="0"/>
        <charset val="134"/>
      </rPr>
      <t xml:space="preserve">日上午</t>
    </r>
    <r>
      <rPr>
        <sz val="10"/>
        <rFont val="Arial"/>
        <family val="2"/>
      </rPr>
      <t xml:space="preserve">10</t>
    </r>
    <r>
      <rPr>
        <sz val="10"/>
        <rFont val="宋体"/>
        <family val="0"/>
        <charset val="134"/>
      </rPr>
      <t xml:space="preserve">点</t>
    </r>
    <r>
      <rPr>
        <sz val="10"/>
        <rFont val="Arial"/>
        <family val="2"/>
      </rPr>
      <t xml:space="preserve">19</t>
    </r>
    <r>
      <rPr>
        <sz val="10"/>
        <rFont val="宋体"/>
        <family val="0"/>
        <charset val="134"/>
      </rPr>
      <t xml:space="preserve">分对您进行电话回复。办理人：李松；部门：鸿运承物业管理中心南湖分中心；职务；物管员。审核人：郑楠；部门：鸿运承物业管理中心物管行政部；职务：物管员。</t>
    </r>
  </si>
  <si>
    <r>
      <rPr>
        <sz val="10"/>
        <rFont val="宋体"/>
        <family val="0"/>
        <charset val="134"/>
      </rPr>
      <t xml:space="preserve">高女士您好，</t>
    </r>
    <r>
      <rPr>
        <sz val="10"/>
        <rFont val="Arial"/>
        <family val="2"/>
      </rPr>
      <t xml:space="preserve">4</t>
    </r>
    <r>
      <rPr>
        <sz val="10"/>
        <rFont val="宋体"/>
        <family val="0"/>
        <charset val="134"/>
      </rPr>
      <t xml:space="preserve">路公交车我们在南胡渠场站进行车厢服务工作，京</t>
    </r>
    <r>
      <rPr>
        <sz val="10"/>
        <rFont val="Arial"/>
        <family val="2"/>
      </rPr>
      <t xml:space="preserve">A00577D</t>
    </r>
    <r>
      <rPr>
        <sz val="10"/>
        <rFont val="宋体"/>
        <family val="0"/>
        <charset val="134"/>
      </rPr>
      <t xml:space="preserve">号车，车辆运营中车内有尿骚味（异味）的问题，我们非常重视您的反馈。由于我们的工作没有做好，</t>
    </r>
    <r>
      <rPr>
        <sz val="10"/>
        <rFont val="Arial"/>
        <family val="2"/>
      </rPr>
      <t xml:space="preserve">4</t>
    </r>
    <r>
      <rPr>
        <sz val="10"/>
        <rFont val="宋体"/>
        <family val="0"/>
        <charset val="134"/>
      </rPr>
      <t xml:space="preserve">路给您带来不好的乘车体验，实在是抱歉，高女士。该车辆回到我们的清洁地点后（南胡渠场站），在日常工作时段内，我们保洁员在清理车辆卫生的同时，已将车门、车窗全部打开，对车内进行了通风换气作业，已整改完毕。今后我们将尽最大努力去改善车内的空气质量。</t>
    </r>
  </si>
  <si>
    <r>
      <rPr>
        <sz val="10"/>
        <rFont val="宋体"/>
        <family val="0"/>
        <charset val="134"/>
      </rPr>
      <t xml:space="preserve">我们分中心及场站班组长再次与</t>
    </r>
    <r>
      <rPr>
        <sz val="10"/>
        <rFont val="Arial"/>
        <family val="2"/>
      </rPr>
      <t xml:space="preserve">4</t>
    </r>
    <r>
      <rPr>
        <sz val="10"/>
        <rFont val="宋体"/>
        <family val="0"/>
        <charset val="134"/>
      </rPr>
      <t xml:space="preserve">路的保洁人员进行了沟通，日常工作中我们要密切关注车内的空气质量，确保给您带来一个空气清新的出行环境。</t>
    </r>
  </si>
  <si>
    <r>
      <rPr>
        <sz val="10"/>
        <rFont val="宋体"/>
        <family val="0"/>
        <charset val="134"/>
      </rPr>
      <t xml:space="preserve">您好，关于您反映问题的办理情况，鸿运承物业管理中心南湖分中心现对您回复如下：高女士您好，</t>
    </r>
    <r>
      <rPr>
        <sz val="10"/>
        <rFont val="Arial"/>
        <family val="2"/>
      </rPr>
      <t xml:space="preserve">4</t>
    </r>
    <r>
      <rPr>
        <sz val="10"/>
        <rFont val="宋体"/>
        <family val="0"/>
        <charset val="134"/>
      </rPr>
      <t xml:space="preserve">路公交车我们在南胡渠场站进行车厢服务工作，京</t>
    </r>
    <r>
      <rPr>
        <sz val="10"/>
        <rFont val="Arial"/>
        <family val="2"/>
      </rPr>
      <t xml:space="preserve">A00577D</t>
    </r>
    <r>
      <rPr>
        <sz val="10"/>
        <rFont val="宋体"/>
        <family val="0"/>
        <charset val="134"/>
      </rPr>
      <t xml:space="preserve">号车，车辆运营中车内有尿骚味（异味）的问题，我们非常重视您的反馈。由于我们的工作没有做好，</t>
    </r>
    <r>
      <rPr>
        <sz val="10"/>
        <rFont val="Arial"/>
        <family val="2"/>
      </rPr>
      <t xml:space="preserve">4</t>
    </r>
    <r>
      <rPr>
        <sz val="10"/>
        <rFont val="宋体"/>
        <family val="0"/>
        <charset val="134"/>
      </rPr>
      <t xml:space="preserve">路给您带来不好的乘车体验，实在是抱歉，高女士。该车辆回到我们的清洁地点后（南胡渠场站），在日常工作时段内，我们保洁员在清理车辆卫生的同时，已将车门、车窗全部打开，对车内进行了通风换气作业，已整改完毕。今后我们将尽最大努力去改善车内的空气质量。我们定期开展专项检查，日常工作中我们加大巡检力度，强化制度建设，不断提高管理水平。我分中心已于</t>
    </r>
    <r>
      <rPr>
        <sz val="10"/>
        <rFont val="Arial"/>
        <family val="2"/>
      </rPr>
      <t xml:space="preserve">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23</t>
    </r>
    <r>
      <rPr>
        <sz val="10"/>
        <rFont val="宋体"/>
        <family val="0"/>
        <charset val="134"/>
      </rPr>
      <t xml:space="preserve">日上午</t>
    </r>
    <r>
      <rPr>
        <sz val="10"/>
        <rFont val="Arial"/>
        <family val="2"/>
      </rPr>
      <t xml:space="preserve">10</t>
    </r>
    <r>
      <rPr>
        <sz val="10"/>
        <rFont val="宋体"/>
        <family val="0"/>
        <charset val="134"/>
      </rPr>
      <t xml:space="preserve">点</t>
    </r>
    <r>
      <rPr>
        <sz val="10"/>
        <rFont val="Arial"/>
        <family val="2"/>
      </rPr>
      <t xml:space="preserve">19</t>
    </r>
    <r>
      <rPr>
        <sz val="10"/>
        <rFont val="宋体"/>
        <family val="0"/>
        <charset val="134"/>
      </rPr>
      <t xml:space="preserve">分对您进行电话回复。我们分中心及场站班组长再次与</t>
    </r>
    <r>
      <rPr>
        <sz val="10"/>
        <rFont val="Arial"/>
        <family val="2"/>
      </rPr>
      <t xml:space="preserve">4</t>
    </r>
    <r>
      <rPr>
        <sz val="10"/>
        <rFont val="宋体"/>
        <family val="0"/>
        <charset val="134"/>
      </rPr>
      <t xml:space="preserve">路的保洁人员进行了沟通，日常工作中我们要密切关注车内的空气质量，确保给您带来一个空气清新的出行环境。欢迎您随时对我们的工作进行监督，感谢您提出宝贵意见，给您的出行带来的不便我们和您说声抱歉，谢谢您的支持与谅解。</t>
    </r>
  </si>
  <si>
    <t xml:space="preserve">2026-03-21 20:47:38</t>
  </si>
  <si>
    <r>
      <rPr>
        <sz val="10"/>
        <rFont val="宋体"/>
        <family val="0"/>
        <charset val="134"/>
      </rPr>
      <t xml:space="preserve">热线</t>
    </r>
    <r>
      <rPr>
        <sz val="10"/>
        <rFont val="Arial"/>
        <family val="2"/>
      </rPr>
      <t xml:space="preserve">-260322-024523</t>
    </r>
  </si>
  <si>
    <t xml:space="preserve">2026-03-22 14:01:30</t>
  </si>
  <si>
    <t xml:space="preserve">2026-03-22 14:19:57</t>
  </si>
  <si>
    <t xml:space="preserve">2026-03-22 14:26:49</t>
  </si>
  <si>
    <r>
      <rPr>
        <sz val="10"/>
        <rFont val="宋体"/>
        <family val="0"/>
        <charset val="134"/>
      </rPr>
      <t xml:space="preserve">市民反映，自己每天都乘坐</t>
    </r>
    <r>
      <rPr>
        <sz val="10"/>
        <rFont val="Arial"/>
        <family val="2"/>
      </rPr>
      <t xml:space="preserve">620</t>
    </r>
    <r>
      <rPr>
        <sz val="10"/>
        <rFont val="宋体"/>
        <family val="0"/>
        <charset val="134"/>
      </rPr>
      <t xml:space="preserve">路公交车（天通北苑</t>
    </r>
    <r>
      <rPr>
        <sz val="10"/>
        <rFont val="Arial"/>
        <family val="2"/>
      </rPr>
      <t xml:space="preserve">-</t>
    </r>
    <r>
      <rPr>
        <sz val="10"/>
        <rFont val="宋体"/>
        <family val="0"/>
        <charset val="134"/>
      </rPr>
      <t xml:space="preserve">新街口豁口</t>
    </r>
    <r>
      <rPr>
        <sz val="10"/>
        <rFont val="Arial"/>
        <family val="2"/>
      </rPr>
      <t xml:space="preserve">)</t>
    </r>
    <r>
      <rPr>
        <sz val="10"/>
        <rFont val="宋体"/>
        <family val="0"/>
        <charset val="134"/>
      </rPr>
      <t xml:space="preserve">，自己乘坐双向的，最近发现公交车里的地面卫生比较脏，希望加强管理，来电反映</t>
    </r>
    <r>
      <rPr>
        <sz val="10"/>
        <rFont val="Arial"/>
        <family val="2"/>
      </rPr>
      <t xml:space="preserve">620</t>
    </r>
    <r>
      <rPr>
        <sz val="10"/>
        <rFont val="宋体"/>
        <family val="0"/>
        <charset val="134"/>
      </rPr>
      <t xml:space="preserve">路公交车地面卫生比较脏问题。注：市民要求保密个人信息（已解释）</t>
    </r>
  </si>
  <si>
    <t xml:space="preserve">2026-03-29 23:59:59</t>
  </si>
  <si>
    <t xml:space="preserve">2026-03-27 08:59:59</t>
  </si>
  <si>
    <t xml:space="preserve">因您的联系方式保密，我们未能对您进行电话回复。办理人：李松；部门：鸿运承物业管理中心南湖分中心；职务；物管员。审核人：郑楠；部门：鸿运承物业管理中心物管行政部；职务：物管员。</t>
  </si>
  <si>
    <r>
      <rPr>
        <sz val="10"/>
        <rFont val="宋体"/>
        <family val="0"/>
        <charset val="134"/>
      </rPr>
      <t xml:space="preserve">先生您好，</t>
    </r>
    <r>
      <rPr>
        <sz val="10"/>
        <rFont val="Arial"/>
        <family val="2"/>
      </rPr>
      <t xml:space="preserve">620</t>
    </r>
    <r>
      <rPr>
        <sz val="10"/>
        <rFont val="宋体"/>
        <family val="0"/>
        <charset val="134"/>
      </rPr>
      <t xml:space="preserve">路公交车我们在天通苑北苑三区场站进行洗车服务工作，您所述车辆运营中公交车里的地面卫生比较脏的问题，我们非常重视您的反馈，由于我们的工作没有做好，</t>
    </r>
    <r>
      <rPr>
        <sz val="10"/>
        <rFont val="Arial"/>
        <family val="2"/>
      </rPr>
      <t xml:space="preserve">620</t>
    </r>
    <r>
      <rPr>
        <sz val="10"/>
        <rFont val="宋体"/>
        <family val="0"/>
        <charset val="134"/>
      </rPr>
      <t xml:space="preserve">路给您带来不好的乘车体验，实在是抱歉，先生。该线路车辆回到天通苑北苑三区场站后，在日常工作时段内，我们的保洁员已对车内卫生进行了全面的清理，您反馈的问题我们已整改完毕，同时我们要求保洁员对</t>
    </r>
    <r>
      <rPr>
        <sz val="10"/>
        <rFont val="Arial"/>
        <family val="2"/>
      </rPr>
      <t xml:space="preserve">620</t>
    </r>
    <r>
      <rPr>
        <sz val="10"/>
        <rFont val="宋体"/>
        <family val="0"/>
        <charset val="134"/>
      </rPr>
      <t xml:space="preserve">路所有运营车辆的卫生再次进行细化清理。我们对于运营车辆车内卫生的清洁工作是一直在做的，也从未停止，已经形成了长效的清洁机制，但有时候卫生清洁工作我们做的还有不尽人意之处，您多多谅解。</t>
    </r>
  </si>
  <si>
    <r>
      <rPr>
        <sz val="10"/>
        <rFont val="宋体"/>
        <family val="0"/>
        <charset val="134"/>
      </rPr>
      <t xml:space="preserve">我们分中心及场站班组长再次与</t>
    </r>
    <r>
      <rPr>
        <sz val="10"/>
        <rFont val="Arial"/>
        <family val="2"/>
      </rPr>
      <t xml:space="preserve">620</t>
    </r>
    <r>
      <rPr>
        <sz val="10"/>
        <rFont val="宋体"/>
        <family val="0"/>
        <charset val="134"/>
      </rPr>
      <t xml:space="preserve">路的保洁人员进行了沟通，日常工作中我们要把清洁质量做的更加细致，同时加强保洁员清洁技能的培训，熟练掌握清洁方法，确保给您带来一个干净、整洁的出行环境。</t>
    </r>
  </si>
  <si>
    <r>
      <rPr>
        <sz val="10"/>
        <rFont val="宋体"/>
        <family val="0"/>
        <charset val="134"/>
      </rPr>
      <t xml:space="preserve">您好，关于您反映问题的办理情况，鸿运承物业管理中心南湖分中心现对您回复如下：先生您好，</t>
    </r>
    <r>
      <rPr>
        <sz val="10"/>
        <rFont val="Arial"/>
        <family val="2"/>
      </rPr>
      <t xml:space="preserve">620</t>
    </r>
    <r>
      <rPr>
        <sz val="10"/>
        <rFont val="宋体"/>
        <family val="0"/>
        <charset val="134"/>
      </rPr>
      <t xml:space="preserve">路公交车我们在天通苑北苑三区场站进行洗车服务工作，您所述车辆运营中公交车里的地面卫生比较脏的问题，我们非常重视您的反馈，由于我们的工作没有做好，</t>
    </r>
    <r>
      <rPr>
        <sz val="10"/>
        <rFont val="Arial"/>
        <family val="2"/>
      </rPr>
      <t xml:space="preserve">620</t>
    </r>
    <r>
      <rPr>
        <sz val="10"/>
        <rFont val="宋体"/>
        <family val="0"/>
        <charset val="134"/>
      </rPr>
      <t xml:space="preserve">路给您带来不好的乘车体验，实在是抱歉，先生。该线路车辆回到天通苑北苑三区场站后，在日常工作时段内，我们的保洁员已对车内卫生进行了全面的清理，您反馈的问题我们已整改完毕，同时我们要求保洁员对</t>
    </r>
    <r>
      <rPr>
        <sz val="10"/>
        <rFont val="Arial"/>
        <family val="2"/>
      </rPr>
      <t xml:space="preserve">620</t>
    </r>
    <r>
      <rPr>
        <sz val="10"/>
        <rFont val="宋体"/>
        <family val="0"/>
        <charset val="134"/>
      </rPr>
      <t xml:space="preserve">路所有运营车辆的卫生再次进行细化清理。我们对于运营车辆车内卫生的清洁工作是一直在做的，也从未停止，已经形成了长效的清洁机制，但有时候卫生清洁工作我们做的还有不尽人意之处，您多多谅解。我们定期会召开车辆保洁专题会议，开展车辆卫生专项检查，日常工作中我们加大巡检力度，强化制度建设，不断提高管理水平。因您的联系方式保密，我们未能对您进行电话回复。我们分中心及场站班组长再次与</t>
    </r>
    <r>
      <rPr>
        <sz val="10"/>
        <rFont val="Arial"/>
        <family val="2"/>
      </rPr>
      <t xml:space="preserve">620</t>
    </r>
    <r>
      <rPr>
        <sz val="10"/>
        <rFont val="宋体"/>
        <family val="0"/>
        <charset val="134"/>
      </rPr>
      <t xml:space="preserve">路的保洁人员进行了沟通，日常工作中我们要把清洁质量做的更加细致，同时加强保洁员清洁技能的培训，熟练掌握清洁方法，确保给您带来一个干净、整洁的出行环境。欢迎您随时对我们的工作进行监督，感谢您提出宝贵意见，给您的出行带来的不便我们和您说声抱歉，谢谢您的支持与谅解。</t>
    </r>
  </si>
  <si>
    <t xml:space="preserve">2026-03-22 13:58:34</t>
  </si>
  <si>
    <t xml:space="preserve">车辆卫生问题
（车内地面脏）</t>
  </si>
  <si>
    <r>
      <rPr>
        <sz val="10"/>
        <rFont val="宋体"/>
        <family val="0"/>
        <charset val="134"/>
      </rPr>
      <t xml:space="preserve">网络</t>
    </r>
    <r>
      <rPr>
        <sz val="10"/>
        <rFont val="Arial"/>
        <family val="2"/>
      </rPr>
      <t xml:space="preserve">-260323-014149</t>
    </r>
    <r>
      <rPr>
        <sz val="10"/>
        <rFont val="宋体"/>
        <family val="0"/>
        <charset val="134"/>
      </rPr>
      <t xml:space="preserve">（</t>
    </r>
    <r>
      <rPr>
        <sz val="10"/>
        <rFont val="Arial"/>
        <family val="2"/>
      </rPr>
      <t xml:space="preserve">18</t>
    </r>
    <r>
      <rPr>
        <sz val="10"/>
        <rFont val="宋体"/>
        <family val="0"/>
        <charset val="134"/>
      </rPr>
      <t xml:space="preserve">个附件）</t>
    </r>
  </si>
  <si>
    <t xml:space="preserve">2026-03-23 10:01:09</t>
  </si>
  <si>
    <t xml:space="preserve">2026-03-23 10:23:29</t>
  </si>
  <si>
    <t xml:space="preserve">2026-03-23 11:33:26</t>
  </si>
  <si>
    <r>
      <rPr>
        <sz val="10"/>
        <rFont val="宋体"/>
        <family val="0"/>
        <charset val="134"/>
      </rPr>
      <t xml:space="preserve">工单来源：微信服务号，此工单内容为网民留言时填写的标题及原文。 </t>
    </r>
    <r>
      <rPr>
        <sz val="10"/>
        <rFont val="Arial"/>
        <family val="2"/>
      </rPr>
      <t xml:space="preserve">============================= </t>
    </r>
    <r>
      <rPr>
        <sz val="10"/>
        <rFont val="宋体"/>
        <family val="0"/>
        <charset val="134"/>
      </rPr>
      <t xml:space="preserve">留言标题：北京公交鸿运承物业管理中心凌家庙分中心问题的回复有差别</t>
    </r>
    <r>
      <rPr>
        <sz val="10"/>
        <rFont val="Arial"/>
        <family val="2"/>
      </rPr>
      <t xml:space="preserve">#</t>
    </r>
    <r>
      <rPr>
        <sz val="10"/>
        <rFont val="宋体"/>
        <family val="0"/>
        <charset val="134"/>
      </rPr>
      <t xml:space="preserve">微信服务号</t>
    </r>
    <r>
      <rPr>
        <sz val="10"/>
        <rFont val="Arial"/>
        <family val="2"/>
      </rPr>
      <t xml:space="preserve">#</t>
    </r>
    <r>
      <rPr>
        <sz val="10"/>
        <rFont val="宋体"/>
        <family val="0"/>
        <charset val="134"/>
      </rPr>
      <t xml:space="preserve">留言原文：关于北京公交鸿运承物业管理中心凌家庙</t>
    </r>
    <r>
      <rPr>
        <sz val="10"/>
        <rFont val="Arial"/>
        <family val="2"/>
      </rPr>
      <t xml:space="preserve">852</t>
    </r>
    <r>
      <rPr>
        <sz val="10"/>
        <rFont val="宋体"/>
        <family val="0"/>
        <charset val="134"/>
      </rPr>
      <t xml:space="preserve">场站问题的回馈纯属敷衍了事，根本没取证，互相包庇，不了了之市民填写的详细地址为：区、街道：通州区新华街道详细地址：武兴路</t>
    </r>
    <r>
      <rPr>
        <sz val="10"/>
        <rFont val="Arial"/>
        <family val="2"/>
      </rPr>
      <t xml:space="preserve">87</t>
    </r>
    <r>
      <rPr>
        <sz val="10"/>
        <rFont val="宋体"/>
        <family val="0"/>
        <charset val="134"/>
      </rPr>
      <t xml:space="preserve">号。人力答复不满</t>
    </r>
  </si>
  <si>
    <t xml:space="preserve">2026-03-30 23:59:59</t>
  </si>
  <si>
    <t xml:space="preserve">2026-03-25</t>
  </si>
  <si>
    <t xml:space="preserve">2026-03-28 08:59:59</t>
  </si>
  <si>
    <r>
      <rPr>
        <sz val="10"/>
        <rFont val="宋体"/>
        <family val="0"/>
        <charset val="134"/>
      </rPr>
      <t xml:space="preserve">经核实，市民反映诉求与实际情况有所出入。</t>
    </r>
    <r>
      <rPr>
        <sz val="10"/>
        <rFont val="Arial"/>
        <family val="2"/>
      </rPr>
      <t xml:space="preserve">
</t>
    </r>
    <r>
      <rPr>
        <sz val="10"/>
        <rFont val="宋体"/>
        <family val="0"/>
        <charset val="134"/>
      </rPr>
      <t xml:space="preserve">针对市民上次反映的情况，分中心立即对相关岗位进行全面核查核实。经核查，所反映问题均不属实。</t>
    </r>
    <r>
      <rPr>
        <sz val="10"/>
        <rFont val="Arial"/>
        <family val="2"/>
      </rPr>
      <t xml:space="preserve">
1. </t>
    </r>
    <r>
      <rPr>
        <sz val="10"/>
        <rFont val="宋体"/>
        <family val="0"/>
        <charset val="134"/>
      </rPr>
      <t xml:space="preserve">通过查询排班列表和签卡管理，保洁岗、警卫岗小组长，未出现不作为、带头脱岗等情况。</t>
    </r>
    <r>
      <rPr>
        <sz val="10"/>
        <rFont val="Arial"/>
        <family val="2"/>
      </rPr>
      <t xml:space="preserve">
2. </t>
    </r>
    <r>
      <rPr>
        <sz val="10"/>
        <rFont val="宋体"/>
        <family val="0"/>
        <charset val="134"/>
      </rPr>
      <t xml:space="preserve">通过查询签卡管理保洁岗、刷车岗组员，不存在擅自脱岗现象。</t>
    </r>
    <r>
      <rPr>
        <sz val="10"/>
        <rFont val="Arial"/>
        <family val="2"/>
      </rPr>
      <t xml:space="preserve">
3. </t>
    </r>
    <r>
      <rPr>
        <sz val="10"/>
        <rFont val="宋体"/>
        <family val="0"/>
        <charset val="134"/>
      </rPr>
      <t xml:space="preserve">通过对职工进行谈话，走访，并未发现工作期间，保洁岗人员未发现从事绣鞋垫等与工作无关的私活行为。 </t>
    </r>
    <r>
      <rPr>
        <sz val="10"/>
        <rFont val="Arial"/>
        <family val="2"/>
      </rPr>
      <t xml:space="preserve">
</t>
    </r>
    <r>
      <rPr>
        <sz val="10"/>
        <rFont val="宋体"/>
        <family val="0"/>
        <charset val="134"/>
      </rPr>
      <t xml:space="preserve">我分中心积极取证，认真回复市民问题。不存在所反映“回馈纯属敷衍了事，根本没取证，互相包庇”的情况。今后，我单位将继续严格落实岗位管理制度，强化日常监督检查，持续规范工作纪律，确保各项工作有序开展。</t>
    </r>
  </si>
  <si>
    <r>
      <rPr>
        <sz val="10"/>
        <rFont val="宋体"/>
        <family val="0"/>
        <charset val="134"/>
      </rPr>
      <t xml:space="preserve">经核实，市民反映诉求与实际情况有所出入。</t>
    </r>
    <r>
      <rPr>
        <sz val="10"/>
        <rFont val="Arial"/>
        <family val="2"/>
      </rPr>
      <t xml:space="preserve">
</t>
    </r>
    <r>
      <rPr>
        <sz val="10"/>
        <rFont val="宋体"/>
        <family val="0"/>
        <charset val="134"/>
      </rPr>
      <t xml:space="preserve">针对市民上次反映的情况，分中心立即对相关岗位进行全面核查核实。经核查，所反映问题均不属实。</t>
    </r>
    <r>
      <rPr>
        <sz val="10"/>
        <rFont val="Arial"/>
        <family val="2"/>
      </rPr>
      <t xml:space="preserve">
1. </t>
    </r>
    <r>
      <rPr>
        <sz val="10"/>
        <rFont val="宋体"/>
        <family val="0"/>
        <charset val="134"/>
      </rPr>
      <t xml:space="preserve">通过查询排班列表和签卡管理，保洁岗、警卫岗小组长，未出现不作为、带头脱岗等情况。</t>
    </r>
    <r>
      <rPr>
        <sz val="10"/>
        <rFont val="Arial"/>
        <family val="2"/>
      </rPr>
      <t xml:space="preserve">
2. </t>
    </r>
    <r>
      <rPr>
        <sz val="10"/>
        <rFont val="宋体"/>
        <family val="0"/>
        <charset val="134"/>
      </rPr>
      <t xml:space="preserve">通过查询签卡管理保洁岗、刷车岗组员，不存在擅自脱岗现象。</t>
    </r>
    <r>
      <rPr>
        <sz val="10"/>
        <rFont val="Arial"/>
        <family val="2"/>
      </rPr>
      <t xml:space="preserve">
3. </t>
    </r>
    <r>
      <rPr>
        <sz val="10"/>
        <rFont val="宋体"/>
        <family val="0"/>
        <charset val="134"/>
      </rPr>
      <t xml:space="preserve">通过对职工进行谈话，走访，并未发现工作期间，保洁岗人员未发现从事绣鞋垫等与工作无关的私活行为。 </t>
    </r>
    <r>
      <rPr>
        <sz val="10"/>
        <rFont val="Arial"/>
        <family val="2"/>
      </rPr>
      <t xml:space="preserve">
</t>
    </r>
    <r>
      <rPr>
        <sz val="10"/>
        <rFont val="宋体"/>
        <family val="0"/>
        <charset val="134"/>
      </rPr>
      <t xml:space="preserve">我分中心积极取证，认真回复市民问题。不存在所反映“回馈纯属敷衍了事，根本没取证，互相包庇”的情况。今后，我单位将继续严格落实岗位管理制度，强化日常监督检查，持续规范工作纪律，确保各项工作有序开展。因市民未留姓名及联系方式，故我们无法与市民进一步详细地了解情况。故我们按照派单中所列的诉求进行排查。</t>
    </r>
    <r>
      <rPr>
        <sz val="10"/>
        <rFont val="Arial"/>
        <family val="2"/>
      </rPr>
      <t xml:space="preserve">
</t>
    </r>
    <r>
      <rPr>
        <sz val="10"/>
        <rFont val="宋体"/>
        <family val="0"/>
        <charset val="134"/>
      </rPr>
      <t xml:space="preserve">我单位欢迎市民随时对我们工作进行监督，感谢市民提出宝贵意见，谢谢市民的支持与谅解。</t>
    </r>
    <r>
      <rPr>
        <sz val="10"/>
        <rFont val="Arial"/>
        <family val="2"/>
      </rPr>
      <t xml:space="preserve">
</t>
    </r>
    <r>
      <rPr>
        <sz val="10"/>
        <rFont val="宋体"/>
        <family val="0"/>
        <charset val="134"/>
      </rPr>
      <t xml:space="preserve">办理人：王跃；部门：鸿运承物业管理中心凌家庙分中心，职务：一般管理</t>
    </r>
    <r>
      <rPr>
        <sz val="10"/>
        <rFont val="Arial"/>
        <family val="2"/>
      </rPr>
      <t xml:space="preserve">
</t>
    </r>
    <r>
      <rPr>
        <sz val="10"/>
        <rFont val="宋体"/>
        <family val="0"/>
        <charset val="134"/>
      </rPr>
      <t xml:space="preserve">办理人：高强；部门：鸿运承物业管理中心人力资源部，职务：中级管理</t>
    </r>
  </si>
  <si>
    <r>
      <rPr>
        <sz val="10"/>
        <rFont val="宋体"/>
        <family val="0"/>
        <charset val="134"/>
      </rPr>
      <t xml:space="preserve">因市民未留姓名及联系方式，故我们无法与市民进一步详细地了解情况。故我们按照派单中所列的诉求进行排查。</t>
    </r>
    <r>
      <rPr>
        <sz val="10"/>
        <rFont val="Arial"/>
        <family val="2"/>
      </rPr>
      <t xml:space="preserve">
</t>
    </r>
    <r>
      <rPr>
        <sz val="10"/>
        <rFont val="宋体"/>
        <family val="0"/>
        <charset val="134"/>
      </rPr>
      <t xml:space="preserve">我单位欢迎市民随时对我们工作进行监督，感谢市民提出宝贵意见，谢谢市民的支持与谅解。</t>
    </r>
    <r>
      <rPr>
        <sz val="10"/>
        <rFont val="Arial"/>
        <family val="2"/>
      </rPr>
      <t xml:space="preserve">
</t>
    </r>
  </si>
  <si>
    <r>
      <rPr>
        <sz val="10"/>
        <rFont val="宋体"/>
        <family val="0"/>
        <charset val="134"/>
      </rPr>
      <t xml:space="preserve">经核实，市民反映诉求与实际情况有所出入。</t>
    </r>
    <r>
      <rPr>
        <sz val="10"/>
        <rFont val="Arial"/>
        <family val="2"/>
      </rPr>
      <t xml:space="preserve">
</t>
    </r>
    <r>
      <rPr>
        <sz val="10"/>
        <rFont val="宋体"/>
        <family val="0"/>
        <charset val="134"/>
      </rPr>
      <t xml:space="preserve">针对市民上次反映的情况，分中心立即对相关岗位进行全面核查核实。经核查，所反映问题均不属实。</t>
    </r>
    <r>
      <rPr>
        <sz val="10"/>
        <rFont val="Arial"/>
        <family val="2"/>
      </rPr>
      <t xml:space="preserve">
1. </t>
    </r>
    <r>
      <rPr>
        <sz val="10"/>
        <rFont val="宋体"/>
        <family val="0"/>
        <charset val="134"/>
      </rPr>
      <t xml:space="preserve">通过查询排班列表和签卡管理，保洁岗、警卫岗小组长，未出现不作为、带头脱岗等情况。</t>
    </r>
    <r>
      <rPr>
        <sz val="10"/>
        <rFont val="Arial"/>
        <family val="2"/>
      </rPr>
      <t xml:space="preserve">
2. </t>
    </r>
    <r>
      <rPr>
        <sz val="10"/>
        <rFont val="宋体"/>
        <family val="0"/>
        <charset val="134"/>
      </rPr>
      <t xml:space="preserve">通过查询签卡管理保洁岗、刷车岗组员，不存在擅自脱岗现象。</t>
    </r>
    <r>
      <rPr>
        <sz val="10"/>
        <rFont val="Arial"/>
        <family val="2"/>
      </rPr>
      <t xml:space="preserve">
3. </t>
    </r>
    <r>
      <rPr>
        <sz val="10"/>
        <rFont val="宋体"/>
        <family val="0"/>
        <charset val="134"/>
      </rPr>
      <t xml:space="preserve">通过对职工进行谈话，走访，并未发现工作期间，保洁岗人员未发现从事绣鞋垫等与工作无关的私活行为。 </t>
    </r>
    <r>
      <rPr>
        <sz val="10"/>
        <rFont val="Arial"/>
        <family val="2"/>
      </rPr>
      <t xml:space="preserve">
</t>
    </r>
    <r>
      <rPr>
        <sz val="10"/>
        <rFont val="宋体"/>
        <family val="0"/>
        <charset val="134"/>
      </rPr>
      <t xml:space="preserve">我分中心积极取证，认真回复市民问题。不存在所反映“回馈纯属敷衍了事，根本没取证，互相包庇”的情况。今后，我单位将继续严格落实岗位管理制度，强化日常监督检查，持续规范工作纪律，确保各项工作有序开展。因市民未留姓名及联系方式，故我们无法与市民进一步详细地了解情况。故我们按照派单中所列的诉求进行排查。</t>
    </r>
    <r>
      <rPr>
        <sz val="10"/>
        <rFont val="Arial"/>
        <family val="2"/>
      </rPr>
      <t xml:space="preserve">
</t>
    </r>
    <r>
      <rPr>
        <sz val="10"/>
        <rFont val="宋体"/>
        <family val="0"/>
        <charset val="134"/>
      </rPr>
      <t xml:space="preserve">我单位欢迎市民随时对我们工作进行监督，感谢市民提出宝贵意见，谢谢市民的支持与谅解。</t>
    </r>
  </si>
  <si>
    <t xml:space="preserve">2026-03-23 08:42:01</t>
  </si>
  <si>
    <t xml:space="preserve">劳动人员管理及劳动纪律
（场站班长）二次</t>
  </si>
  <si>
    <r>
      <rPr>
        <sz val="10"/>
        <rFont val="宋体"/>
        <family val="0"/>
        <charset val="134"/>
      </rPr>
      <t xml:space="preserve">热线</t>
    </r>
    <r>
      <rPr>
        <sz val="10"/>
        <rFont val="Arial"/>
        <family val="2"/>
      </rPr>
      <t xml:space="preserve">-260322-036242</t>
    </r>
    <r>
      <rPr>
        <sz val="10"/>
        <rFont val="宋体"/>
        <family val="0"/>
        <charset val="134"/>
      </rPr>
      <t xml:space="preserve">（</t>
    </r>
    <r>
      <rPr>
        <sz val="10"/>
        <rFont val="Arial"/>
        <family val="2"/>
      </rPr>
      <t xml:space="preserve">3</t>
    </r>
    <r>
      <rPr>
        <sz val="10"/>
        <rFont val="宋体"/>
        <family val="0"/>
        <charset val="134"/>
      </rPr>
      <t xml:space="preserve">个附件）</t>
    </r>
  </si>
  <si>
    <t xml:space="preserve">2026-03-23 12:25:21</t>
  </si>
  <si>
    <t xml:space="preserve">2026-03-23 12:34:55</t>
  </si>
  <si>
    <t xml:space="preserve">2026-03-23 13:27:35</t>
  </si>
  <si>
    <r>
      <rPr>
        <sz val="10"/>
        <rFont val="宋体"/>
        <family val="0"/>
        <charset val="134"/>
      </rPr>
      <t xml:space="preserve">手机</t>
    </r>
    <r>
      <rPr>
        <sz val="10"/>
        <rFont val="Arial"/>
        <family val="2"/>
      </rPr>
      <t xml:space="preserve">,16601185163;</t>
    </r>
  </si>
  <si>
    <r>
      <rPr>
        <sz val="10"/>
        <rFont val="宋体"/>
        <family val="0"/>
        <charset val="134"/>
      </rPr>
      <t xml:space="preserve">市民反映，北京西站南广场西侧天桥往北再往东看到很明显的</t>
    </r>
    <r>
      <rPr>
        <sz val="10"/>
        <rFont val="Arial"/>
        <family val="2"/>
      </rPr>
      <t xml:space="preserve">410</t>
    </r>
    <r>
      <rPr>
        <sz val="10"/>
        <rFont val="宋体"/>
        <family val="0"/>
        <charset val="134"/>
      </rPr>
      <t xml:space="preserve">路公交车以及</t>
    </r>
    <r>
      <rPr>
        <sz val="10"/>
        <rFont val="Arial"/>
        <family val="2"/>
      </rPr>
      <t xml:space="preserve">122</t>
    </r>
    <r>
      <rPr>
        <sz val="10"/>
        <rFont val="宋体"/>
        <family val="0"/>
        <charset val="134"/>
      </rPr>
      <t xml:space="preserve">公交车的指示牌，显示下到地面，自己下到地面之后就看到一个栏杆，显示禁止跨越，后来旁边有一个小门，自己走了小门七绕八绕才到公交车站，公交车站的位置有天桥，但是没有直接的步梯，其实从地面直接过来就可以，不需要上天桥，来电希望相关部门帮助解决北京西站南广场指示牌不合理的问题。工单流转：重点站区管理委员会退回：</t>
    </r>
    <r>
      <rPr>
        <sz val="10"/>
        <rFont val="Arial"/>
        <family val="2"/>
      </rPr>
      <t xml:space="preserve">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22</t>
    </r>
    <r>
      <rPr>
        <sz val="10"/>
        <rFont val="宋体"/>
        <family val="0"/>
        <charset val="134"/>
      </rPr>
      <t xml:space="preserve">日</t>
    </r>
    <r>
      <rPr>
        <sz val="10"/>
        <rFont val="Arial"/>
        <family val="2"/>
      </rPr>
      <t xml:space="preserve">16</t>
    </r>
    <r>
      <rPr>
        <sz val="10"/>
        <rFont val="宋体"/>
        <family val="0"/>
        <charset val="134"/>
      </rPr>
      <t xml:space="preserve">时</t>
    </r>
    <r>
      <rPr>
        <sz val="10"/>
        <rFont val="Arial"/>
        <family val="2"/>
      </rPr>
      <t xml:space="preserve">54</t>
    </r>
    <r>
      <rPr>
        <sz val="10"/>
        <rFont val="宋体"/>
        <family val="0"/>
        <charset val="134"/>
      </rPr>
      <t xml:space="preserve">分西站办第一次响应诉求人，经西站办核实诉求人反映南广场公交场站天桥上指引标识不清晰的情况。以上问题发生点位区域产权为公交集团自有产权，根据北京市人民政府办公厅印发《关于加强北京市重点站区管理服务工作的意见》的通知京政办字【</t>
    </r>
    <r>
      <rPr>
        <sz val="10"/>
        <rFont val="Arial"/>
        <family val="2"/>
      </rPr>
      <t xml:space="preserve">2022</t>
    </r>
    <r>
      <rPr>
        <sz val="10"/>
        <rFont val="宋体"/>
        <family val="0"/>
        <charset val="134"/>
      </rPr>
      <t xml:space="preserve">】</t>
    </r>
    <r>
      <rPr>
        <sz val="10"/>
        <rFont val="Arial"/>
        <family val="2"/>
      </rPr>
      <t xml:space="preserve">2</t>
    </r>
    <r>
      <rPr>
        <sz val="10"/>
        <rFont val="宋体"/>
        <family val="0"/>
        <charset val="134"/>
      </rPr>
      <t xml:space="preserve">号，重点站区管理机构负责重点站区范围内的出站系统管理、市容环卫、城管执法工作，重点站区范围内的其他事权仍由相关部门、单位和区政府负责。北京西站北广场公交场站产权归属北京市公交集团，场站内一切设置、一应事宜均由公交集团负责处理，非西站办管辖。经西站办与公交集团南广场公交场站相关负责人联系，其同意接单。建议市中心将本单转至公交集团继续办理。</t>
    </r>
  </si>
  <si>
    <r>
      <rPr>
        <sz val="10"/>
        <rFont val="宋体"/>
        <family val="0"/>
        <charset val="134"/>
      </rPr>
      <t xml:space="preserve">市民反映的是西客站南广场公交场站基础设施（导向标识）设置问题。西客站南广场公交场站是公交首末站。经核实，</t>
    </r>
    <r>
      <rPr>
        <sz val="10"/>
        <rFont val="Arial"/>
        <family val="2"/>
      </rPr>
      <t xml:space="preserve">2024</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6</t>
    </r>
    <r>
      <rPr>
        <sz val="10"/>
        <rFont val="宋体"/>
        <family val="0"/>
        <charset val="134"/>
      </rPr>
      <t xml:space="preserve">月应北京市交通委及相关文件要求，西客站南广场西侧</t>
    </r>
    <r>
      <rPr>
        <sz val="10"/>
        <rFont val="Arial"/>
        <family val="2"/>
      </rPr>
      <t xml:space="preserve">1</t>
    </r>
    <r>
      <rPr>
        <sz val="10"/>
        <rFont val="宋体"/>
        <family val="0"/>
        <charset val="134"/>
      </rPr>
      <t xml:space="preserve">、</t>
    </r>
    <r>
      <rPr>
        <sz val="10"/>
        <rFont val="Arial"/>
        <family val="2"/>
      </rPr>
      <t xml:space="preserve">2</t>
    </r>
    <r>
      <rPr>
        <sz val="10"/>
        <rFont val="宋体"/>
        <family val="0"/>
        <charset val="134"/>
      </rPr>
      <t xml:space="preserve">、</t>
    </r>
    <r>
      <rPr>
        <sz val="10"/>
        <rFont val="Arial"/>
        <family val="2"/>
      </rPr>
      <t xml:space="preserve">3</t>
    </r>
    <r>
      <rPr>
        <sz val="10"/>
        <rFont val="宋体"/>
        <family val="0"/>
        <charset val="134"/>
      </rPr>
      <t xml:space="preserve">跑道腾退导改，所以原</t>
    </r>
    <r>
      <rPr>
        <sz val="10"/>
        <rFont val="Arial"/>
        <family val="2"/>
      </rPr>
      <t xml:space="preserve">1</t>
    </r>
    <r>
      <rPr>
        <sz val="10"/>
        <rFont val="宋体"/>
        <family val="0"/>
        <charset val="134"/>
      </rPr>
      <t xml:space="preserve">、</t>
    </r>
    <r>
      <rPr>
        <sz val="10"/>
        <rFont val="Arial"/>
        <family val="2"/>
      </rPr>
      <t xml:space="preserve">2</t>
    </r>
    <r>
      <rPr>
        <sz val="10"/>
        <rFont val="宋体"/>
        <family val="0"/>
        <charset val="134"/>
      </rPr>
      <t xml:space="preserve">、</t>
    </r>
    <r>
      <rPr>
        <sz val="10"/>
        <rFont val="Arial"/>
        <family val="2"/>
      </rPr>
      <t xml:space="preserve">3</t>
    </r>
    <r>
      <rPr>
        <sz val="10"/>
        <rFont val="宋体"/>
        <family val="0"/>
        <charset val="134"/>
      </rPr>
      <t xml:space="preserve">跑道的公交线路，由公交集团各客运分公司调整至西客站南广场其他跑道站台或调整至公交场站外。公交物业西客站分中心即刻对导向标识进行清理和更换。</t>
    </r>
  </si>
  <si>
    <r>
      <rPr>
        <sz val="10"/>
        <rFont val="宋体"/>
        <family val="0"/>
        <charset val="134"/>
      </rPr>
      <t xml:space="preserve">西客站分中心于</t>
    </r>
    <r>
      <rPr>
        <sz val="10"/>
        <rFont val="Arial"/>
        <family val="2"/>
      </rPr>
      <t xml:space="preserve">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24</t>
    </r>
    <r>
      <rPr>
        <sz val="10"/>
        <rFont val="宋体"/>
        <family val="0"/>
        <charset val="134"/>
      </rPr>
      <t xml:space="preserve">日</t>
    </r>
    <r>
      <rPr>
        <sz val="10"/>
        <rFont val="Arial"/>
        <family val="2"/>
      </rPr>
      <t xml:space="preserve">8</t>
    </r>
    <r>
      <rPr>
        <sz val="10"/>
        <rFont val="宋体"/>
        <family val="0"/>
        <charset val="134"/>
      </rPr>
      <t xml:space="preserve">点</t>
    </r>
    <r>
      <rPr>
        <sz val="10"/>
        <rFont val="Arial"/>
        <family val="2"/>
      </rPr>
      <t xml:space="preserve">51</t>
    </r>
    <r>
      <rPr>
        <sz val="10"/>
        <rFont val="宋体"/>
        <family val="0"/>
        <charset val="134"/>
      </rPr>
      <t xml:space="preserve">分与市民进行电话沟通与答复。向投诉人表示歉意，和市民说明场站标识情况以及如何快速到达各线路站台。向投诉人做好相关解释工作。办理人：穆鑫 鸿运承物业管理中心西客站分中心 物管设备主任。审核人：华菲 物管中心工程设备部 一般管理。 </t>
    </r>
  </si>
  <si>
    <r>
      <rPr>
        <sz val="10"/>
        <rFont val="Arial"/>
        <family val="2"/>
      </rPr>
      <t xml:space="preserve">410</t>
    </r>
    <r>
      <rPr>
        <sz val="10"/>
        <rFont val="宋体"/>
        <family val="0"/>
        <charset val="134"/>
      </rPr>
      <t xml:space="preserve">路、</t>
    </r>
    <r>
      <rPr>
        <sz val="10"/>
        <rFont val="Arial"/>
        <family val="2"/>
      </rPr>
      <t xml:space="preserve">122</t>
    </r>
    <r>
      <rPr>
        <sz val="10"/>
        <rFont val="宋体"/>
        <family val="0"/>
        <charset val="134"/>
      </rPr>
      <t xml:space="preserve">路乘车位置调至公交场站内其它跑道，标识也进行相应更新。我们虚心听取市民建议，已经再次开展自查并完善。同时我们会对市民做好相关解释说明工作，组织场站职工，引导市民便捷换乘。</t>
    </r>
  </si>
  <si>
    <t xml:space="preserve">我们虚心听取市民建议，已经再次开展自查并完善。同时我们会对市民做好相关解释说明工作，组织场站职工，引导市民便捷换乘。</t>
  </si>
  <si>
    <r>
      <rPr>
        <sz val="10"/>
        <rFont val="宋体"/>
        <family val="0"/>
        <charset val="134"/>
      </rPr>
      <t xml:space="preserve">市民反映的是西客站南广场公交场站基础设施（导向标识）设置问题。西客站南广场公交场站是公交首末站。经核实，</t>
    </r>
    <r>
      <rPr>
        <sz val="10"/>
        <rFont val="Arial"/>
        <family val="2"/>
      </rPr>
      <t xml:space="preserve">2024</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6</t>
    </r>
    <r>
      <rPr>
        <sz val="10"/>
        <rFont val="宋体"/>
        <family val="0"/>
        <charset val="134"/>
      </rPr>
      <t xml:space="preserve">月应北京市交通委及相关文件要求，西客站南广场西侧</t>
    </r>
    <r>
      <rPr>
        <sz val="10"/>
        <rFont val="Arial"/>
        <family val="2"/>
      </rPr>
      <t xml:space="preserve">1</t>
    </r>
    <r>
      <rPr>
        <sz val="10"/>
        <rFont val="宋体"/>
        <family val="0"/>
        <charset val="134"/>
      </rPr>
      <t xml:space="preserve">、</t>
    </r>
    <r>
      <rPr>
        <sz val="10"/>
        <rFont val="Arial"/>
        <family val="2"/>
      </rPr>
      <t xml:space="preserve">2</t>
    </r>
    <r>
      <rPr>
        <sz val="10"/>
        <rFont val="宋体"/>
        <family val="0"/>
        <charset val="134"/>
      </rPr>
      <t xml:space="preserve">、</t>
    </r>
    <r>
      <rPr>
        <sz val="10"/>
        <rFont val="Arial"/>
        <family val="2"/>
      </rPr>
      <t xml:space="preserve">3</t>
    </r>
    <r>
      <rPr>
        <sz val="10"/>
        <rFont val="宋体"/>
        <family val="0"/>
        <charset val="134"/>
      </rPr>
      <t xml:space="preserve">跑道腾退导改，所以原</t>
    </r>
    <r>
      <rPr>
        <sz val="10"/>
        <rFont val="Arial"/>
        <family val="2"/>
      </rPr>
      <t xml:space="preserve">1</t>
    </r>
    <r>
      <rPr>
        <sz val="10"/>
        <rFont val="宋体"/>
        <family val="0"/>
        <charset val="134"/>
      </rPr>
      <t xml:space="preserve">、</t>
    </r>
    <r>
      <rPr>
        <sz val="10"/>
        <rFont val="Arial"/>
        <family val="2"/>
      </rPr>
      <t xml:space="preserve">2</t>
    </r>
    <r>
      <rPr>
        <sz val="10"/>
        <rFont val="宋体"/>
        <family val="0"/>
        <charset val="134"/>
      </rPr>
      <t xml:space="preserve">、</t>
    </r>
    <r>
      <rPr>
        <sz val="10"/>
        <rFont val="Arial"/>
        <family val="2"/>
      </rPr>
      <t xml:space="preserve">3</t>
    </r>
    <r>
      <rPr>
        <sz val="10"/>
        <rFont val="宋体"/>
        <family val="0"/>
        <charset val="134"/>
      </rPr>
      <t xml:space="preserve">跑道的公交线路，由公交集团各客运分公司调整至西客站南广场其他跑道站台或调整至公交场站外。公交物业西客站分中心即刻对导向标识进行清理和更换。</t>
    </r>
    <r>
      <rPr>
        <sz val="10"/>
        <rFont val="Arial"/>
        <family val="2"/>
      </rPr>
      <t xml:space="preserve">410</t>
    </r>
    <r>
      <rPr>
        <sz val="10"/>
        <rFont val="宋体"/>
        <family val="0"/>
        <charset val="134"/>
      </rPr>
      <t xml:space="preserve">路、</t>
    </r>
    <r>
      <rPr>
        <sz val="10"/>
        <rFont val="Arial"/>
        <family val="2"/>
      </rPr>
      <t xml:space="preserve">122</t>
    </r>
    <r>
      <rPr>
        <sz val="10"/>
        <rFont val="宋体"/>
        <family val="0"/>
        <charset val="134"/>
      </rPr>
      <t xml:space="preserve">路乘车位置调至公交场站内其它跑道，标识也进行相应更新。我们虚心听取市民建议，已经再次开展自查并完善。同时我们会对市民做好相关解释说明工作，组织场站职工，引导市民便捷换乘。西客站分中心于</t>
    </r>
    <r>
      <rPr>
        <sz val="10"/>
        <rFont val="Arial"/>
        <family val="2"/>
      </rPr>
      <t xml:space="preserve">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24</t>
    </r>
    <r>
      <rPr>
        <sz val="10"/>
        <rFont val="宋体"/>
        <family val="0"/>
        <charset val="134"/>
      </rPr>
      <t xml:space="preserve">日</t>
    </r>
    <r>
      <rPr>
        <sz val="10"/>
        <rFont val="Arial"/>
        <family val="2"/>
      </rPr>
      <t xml:space="preserve">8</t>
    </r>
    <r>
      <rPr>
        <sz val="10"/>
        <rFont val="宋体"/>
        <family val="0"/>
        <charset val="134"/>
      </rPr>
      <t xml:space="preserve">点</t>
    </r>
    <r>
      <rPr>
        <sz val="10"/>
        <rFont val="Arial"/>
        <family val="2"/>
      </rPr>
      <t xml:space="preserve">51</t>
    </r>
    <r>
      <rPr>
        <sz val="10"/>
        <rFont val="宋体"/>
        <family val="0"/>
        <charset val="134"/>
      </rPr>
      <t xml:space="preserve">分与市民进行电话沟通与答复。向投诉人表示歉意，和市民说明场站标识情况以及如何快速到达各线路站台。向投诉人做好相关解释工作。</t>
    </r>
  </si>
  <si>
    <t xml:space="preserve">2026-03-22 16:38:28</t>
  </si>
  <si>
    <r>
      <rPr>
        <sz val="10"/>
        <rFont val="宋体"/>
        <family val="0"/>
        <charset val="134"/>
      </rPr>
      <t xml:space="preserve">网络</t>
    </r>
    <r>
      <rPr>
        <sz val="10"/>
        <rFont val="Arial"/>
        <family val="2"/>
      </rPr>
      <t xml:space="preserve">-260324-042542-3</t>
    </r>
    <r>
      <rPr>
        <sz val="10"/>
        <rFont val="宋体"/>
        <family val="0"/>
      </rPr>
      <t xml:space="preserve">（</t>
    </r>
    <r>
      <rPr>
        <sz val="10"/>
        <rFont val="Arial"/>
        <family val="2"/>
      </rPr>
      <t xml:space="preserve">4</t>
    </r>
    <r>
      <rPr>
        <sz val="10"/>
        <rFont val="宋体"/>
        <family val="0"/>
      </rPr>
      <t xml:space="preserve">个附件）</t>
    </r>
  </si>
  <si>
    <t xml:space="preserve">2026-03-24 14:38:54</t>
  </si>
  <si>
    <t xml:space="preserve">2026-03-24 15:07:50</t>
  </si>
  <si>
    <t xml:space="preserve">2026-03-24 15:29:12</t>
  </si>
  <si>
    <r>
      <rPr>
        <sz val="10"/>
        <rFont val="宋体"/>
        <family val="0"/>
        <charset val="134"/>
      </rPr>
      <t xml:space="preserve">工单来源：微信服务号，此工单内容为网民留言时填写的标题及原文。 </t>
    </r>
    <r>
      <rPr>
        <sz val="10"/>
        <rFont val="Arial"/>
        <family val="2"/>
      </rPr>
      <t xml:space="preserve">============================= </t>
    </r>
    <r>
      <rPr>
        <sz val="10"/>
        <rFont val="宋体"/>
        <family val="0"/>
        <charset val="134"/>
      </rPr>
      <t xml:space="preserve">留言标题：举报鸿运承物业中心以仲裁为由推诿，要求书面答复并督办留言原文：本人杨利，系北京公交集团鸿运承物业管理中心原职工（普通工人、非公职人员、非党员），反映该中心在对我作出开除处分及通报过程中，再次以 “已提交劳动仲裁” 为由，拒绝就相关程序违法及通报问题进行任何书面回复，涉嫌严重的行政不作为。本人明确诉求：要求单位书面明确将我纳入监察对象的依据及程序，并撤销 “纪委复核期间” 将我定性为 “反面教材” 的负面通报。此事属行政监察监督范畴，单位的书面答复及纠错义务，不因司法仲裁程序的启动而免除。该中心故意混淆行政与司法程序，试图通过仲裁逃避自身责任，属于恶意推诿。责令鸿运承物业中心在法定时限内，就本人上述诉求出具正式、书面的有效答复，严禁以仲裁为由继续推诿或拖延。期待上级部门的书面处理结果。市民填写的详细地址为：区、街道：西城区广内街道详细地址：北京市西城区广安门内街道核桃园东街</t>
    </r>
    <r>
      <rPr>
        <sz val="10"/>
        <rFont val="Arial"/>
        <family val="2"/>
      </rPr>
      <t xml:space="preserve">3  </t>
    </r>
    <r>
      <rPr>
        <sz val="10"/>
        <rFont val="宋体"/>
        <family val="0"/>
        <charset val="134"/>
      </rPr>
      <t xml:space="preserve">人力、组织、纪检 答复不满意</t>
    </r>
  </si>
  <si>
    <t xml:space="preserve">2026-03-31 23:59:59</t>
  </si>
  <si>
    <t xml:space="preserve">2026-03-27</t>
  </si>
  <si>
    <t xml:space="preserve">2026-03-29 08:59:59</t>
  </si>
  <si>
    <r>
      <rPr>
        <sz val="10"/>
        <rFont val="宋体"/>
        <family val="0"/>
        <charset val="134"/>
      </rPr>
      <t xml:space="preserve">经核实，市民杨利先生反映诉求与实际情况有所出入。经核实杨利先生，原系北京公共交通鸿运承物业管理中心职工。因其违反相关规定，与其进行劳动合同关系解除</t>
    </r>
    <r>
      <rPr>
        <sz val="10"/>
        <rFont val="Arial"/>
        <family val="2"/>
      </rPr>
      <t xml:space="preserve">,</t>
    </r>
    <r>
      <rPr>
        <sz val="10"/>
        <rFont val="宋体"/>
        <family val="0"/>
        <charset val="134"/>
      </rPr>
      <t xml:space="preserve">未发现与其解除劳动合同存在违规违法行为。</t>
    </r>
  </si>
  <si>
    <r>
      <rPr>
        <sz val="10"/>
        <rFont val="宋体"/>
        <family val="0"/>
        <charset val="134"/>
      </rPr>
      <t xml:space="preserve">经核实，市民杨利先生反映诉求与实际情况有所出入。经核实杨利先生，原系北京公共交通鸿运承物业管理中心职工，工人管理岗位。因其违反相关规定，于</t>
    </r>
    <r>
      <rPr>
        <sz val="10"/>
        <rFont val="Arial"/>
        <family val="2"/>
      </rPr>
      <t xml:space="preserve">2025</t>
    </r>
    <r>
      <rPr>
        <sz val="10"/>
        <rFont val="宋体"/>
        <family val="0"/>
        <charset val="134"/>
      </rPr>
      <t xml:space="preserve">年</t>
    </r>
    <r>
      <rPr>
        <sz val="10"/>
        <rFont val="Arial"/>
        <family val="2"/>
      </rPr>
      <t xml:space="preserve">10</t>
    </r>
    <r>
      <rPr>
        <sz val="10"/>
        <rFont val="宋体"/>
        <family val="0"/>
        <charset val="134"/>
      </rPr>
      <t xml:space="preserve">月</t>
    </r>
    <r>
      <rPr>
        <sz val="10"/>
        <rFont val="Arial"/>
        <family val="2"/>
      </rPr>
      <t xml:space="preserve">22</t>
    </r>
    <r>
      <rPr>
        <sz val="10"/>
        <rFont val="宋体"/>
        <family val="0"/>
        <charset val="134"/>
      </rPr>
      <t xml:space="preserve">日与其进行劳动合同关系解除</t>
    </r>
    <r>
      <rPr>
        <sz val="10"/>
        <rFont val="Arial"/>
        <family val="2"/>
      </rPr>
      <t xml:space="preserve">,</t>
    </r>
    <r>
      <rPr>
        <sz val="10"/>
        <rFont val="宋体"/>
        <family val="0"/>
        <charset val="134"/>
      </rPr>
      <t xml:space="preserve">未发现与其解除劳动合同存在违规违法行为。我单位已于</t>
    </r>
    <r>
      <rPr>
        <sz val="10"/>
        <rFont val="Arial"/>
        <family val="2"/>
      </rPr>
      <t xml:space="preserve">2025</t>
    </r>
    <r>
      <rPr>
        <sz val="10"/>
        <rFont val="宋体"/>
        <family val="0"/>
        <charset val="134"/>
      </rPr>
      <t xml:space="preserve">年</t>
    </r>
    <r>
      <rPr>
        <sz val="10"/>
        <rFont val="Arial"/>
        <family val="2"/>
      </rPr>
      <t xml:space="preserve">10</t>
    </r>
    <r>
      <rPr>
        <sz val="10"/>
        <rFont val="宋体"/>
        <family val="0"/>
        <charset val="134"/>
      </rPr>
      <t xml:space="preserve">月</t>
    </r>
    <r>
      <rPr>
        <sz val="10"/>
        <rFont val="Arial"/>
        <family val="2"/>
      </rPr>
      <t xml:space="preserve">13</t>
    </r>
    <r>
      <rPr>
        <sz val="10"/>
        <rFont val="宋体"/>
        <family val="0"/>
        <charset val="134"/>
      </rPr>
      <t xml:space="preserve">日由北京公交集团纪检监察办工作人员按组织程序向本人已送达，本人如对处理存有异议，可向北京公交集团纪委进行审诉，不另邮寄及邮箱进行书面反馈。另外，相关证明提交劳动争议仲裁，其诉求已经审理，最终以审理结果为准。我单位</t>
    </r>
    <r>
      <rPr>
        <sz val="10"/>
        <rFont val="Arial"/>
        <family val="2"/>
      </rPr>
      <t xml:space="preserve">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20</t>
    </r>
    <r>
      <rPr>
        <sz val="10"/>
        <rFont val="宋体"/>
        <family val="0"/>
        <charset val="134"/>
      </rPr>
      <t xml:space="preserve">日下午</t>
    </r>
    <r>
      <rPr>
        <sz val="10"/>
        <rFont val="Arial"/>
        <family val="2"/>
      </rPr>
      <t xml:space="preserve">14</t>
    </r>
    <r>
      <rPr>
        <sz val="10"/>
        <rFont val="宋体"/>
        <family val="0"/>
        <charset val="134"/>
      </rPr>
      <t xml:space="preserve">：</t>
    </r>
    <r>
      <rPr>
        <sz val="10"/>
        <rFont val="Arial"/>
        <family val="2"/>
      </rPr>
      <t xml:space="preserve">12</t>
    </r>
    <r>
      <rPr>
        <sz val="10"/>
        <rFont val="宋体"/>
        <family val="0"/>
        <charset val="134"/>
      </rPr>
      <t xml:space="preserve">分、</t>
    </r>
    <r>
      <rPr>
        <sz val="10"/>
        <rFont val="Arial"/>
        <family val="2"/>
      </rPr>
      <t xml:space="preserve">3</t>
    </r>
    <r>
      <rPr>
        <sz val="10"/>
        <rFont val="宋体"/>
        <family val="0"/>
        <charset val="134"/>
      </rPr>
      <t xml:space="preserve">月</t>
    </r>
    <r>
      <rPr>
        <sz val="10"/>
        <rFont val="Arial"/>
        <family val="2"/>
      </rPr>
      <t xml:space="preserve">23</t>
    </r>
    <r>
      <rPr>
        <sz val="10"/>
        <rFont val="宋体"/>
        <family val="0"/>
        <charset val="134"/>
      </rPr>
      <t xml:space="preserve">日上午</t>
    </r>
    <r>
      <rPr>
        <sz val="10"/>
        <rFont val="Arial"/>
        <family val="2"/>
      </rPr>
      <t xml:space="preserve">9</t>
    </r>
    <r>
      <rPr>
        <sz val="10"/>
        <rFont val="宋体"/>
        <family val="0"/>
        <charset val="134"/>
      </rPr>
      <t xml:space="preserve">：</t>
    </r>
    <r>
      <rPr>
        <sz val="10"/>
        <rFont val="Arial"/>
        <family val="2"/>
      </rPr>
      <t xml:space="preserve">41</t>
    </r>
    <r>
      <rPr>
        <sz val="10"/>
        <rFont val="宋体"/>
        <family val="0"/>
        <charset val="134"/>
      </rPr>
      <t xml:space="preserve">分，同日中午</t>
    </r>
    <r>
      <rPr>
        <sz val="10"/>
        <rFont val="Arial"/>
        <family val="2"/>
      </rPr>
      <t xml:space="preserve">12</t>
    </r>
    <r>
      <rPr>
        <sz val="10"/>
        <rFont val="宋体"/>
        <family val="0"/>
        <charset val="134"/>
      </rPr>
      <t xml:space="preserve">：</t>
    </r>
    <r>
      <rPr>
        <sz val="10"/>
        <rFont val="Arial"/>
        <family val="2"/>
      </rPr>
      <t xml:space="preserve">48</t>
    </r>
    <r>
      <rPr>
        <sz val="10"/>
        <rFont val="宋体"/>
        <family val="0"/>
        <charset val="134"/>
      </rPr>
      <t xml:space="preserve">分、两天三时段与市民进行电话联系，告知来电人诉求已经由北京市西城区劳动人事争议仲裁委员会（京西劳人仲字【</t>
    </r>
    <r>
      <rPr>
        <sz val="10"/>
        <rFont val="Arial"/>
        <family val="2"/>
      </rPr>
      <t xml:space="preserve">2026</t>
    </r>
    <r>
      <rPr>
        <sz val="10"/>
        <rFont val="宋体"/>
        <family val="0"/>
        <charset val="134"/>
      </rPr>
      <t xml:space="preserve">】第</t>
    </r>
    <r>
      <rPr>
        <sz val="10"/>
        <rFont val="Arial"/>
        <family val="2"/>
      </rPr>
      <t xml:space="preserve">516</t>
    </r>
    <r>
      <rPr>
        <sz val="10"/>
        <rFont val="宋体"/>
        <family val="0"/>
        <charset val="134"/>
      </rPr>
      <t xml:space="preserve">号），于</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12</t>
    </r>
    <r>
      <rPr>
        <sz val="10"/>
        <rFont val="宋体"/>
        <family val="0"/>
        <charset val="134"/>
      </rPr>
      <t xml:space="preserve">日开庭受理，因涉及案件审理，故无法向诉求人提供，具体结果以审理为准。市民没有接通电话，随后我们以短信形式告知市民相关回复内容。办理人：黄倩，鸿运承物业管理中心纪检部，职务：纪检部一般管理。</t>
    </r>
  </si>
  <si>
    <r>
      <rPr>
        <sz val="10"/>
        <rFont val="宋体"/>
        <family val="0"/>
        <charset val="134"/>
      </rPr>
      <t xml:space="preserve">我单位</t>
    </r>
    <r>
      <rPr>
        <sz val="10"/>
        <rFont val="Arial"/>
        <family val="2"/>
      </rPr>
      <t xml:space="preserve">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20</t>
    </r>
    <r>
      <rPr>
        <sz val="10"/>
        <rFont val="宋体"/>
        <family val="0"/>
        <charset val="134"/>
      </rPr>
      <t xml:space="preserve">日下午</t>
    </r>
    <r>
      <rPr>
        <sz val="10"/>
        <rFont val="Arial"/>
        <family val="2"/>
      </rPr>
      <t xml:space="preserve">14</t>
    </r>
    <r>
      <rPr>
        <sz val="10"/>
        <rFont val="宋体"/>
        <family val="0"/>
        <charset val="134"/>
      </rPr>
      <t xml:space="preserve">：</t>
    </r>
    <r>
      <rPr>
        <sz val="10"/>
        <rFont val="Arial"/>
        <family val="2"/>
      </rPr>
      <t xml:space="preserve">12</t>
    </r>
    <r>
      <rPr>
        <sz val="10"/>
        <rFont val="宋体"/>
        <family val="0"/>
        <charset val="134"/>
      </rPr>
      <t xml:space="preserve">分、</t>
    </r>
    <r>
      <rPr>
        <sz val="10"/>
        <rFont val="Arial"/>
        <family val="2"/>
      </rPr>
      <t xml:space="preserve">3</t>
    </r>
    <r>
      <rPr>
        <sz val="10"/>
        <rFont val="宋体"/>
        <family val="0"/>
        <charset val="134"/>
      </rPr>
      <t xml:space="preserve">月</t>
    </r>
    <r>
      <rPr>
        <sz val="10"/>
        <rFont val="Arial"/>
        <family val="2"/>
      </rPr>
      <t xml:space="preserve">23</t>
    </r>
    <r>
      <rPr>
        <sz val="10"/>
        <rFont val="宋体"/>
        <family val="0"/>
        <charset val="134"/>
      </rPr>
      <t xml:space="preserve">日上午</t>
    </r>
    <r>
      <rPr>
        <sz val="10"/>
        <rFont val="Arial"/>
        <family val="2"/>
      </rPr>
      <t xml:space="preserve">9</t>
    </r>
    <r>
      <rPr>
        <sz val="10"/>
        <rFont val="宋体"/>
        <family val="0"/>
        <charset val="134"/>
      </rPr>
      <t xml:space="preserve">：</t>
    </r>
    <r>
      <rPr>
        <sz val="10"/>
        <rFont val="Arial"/>
        <family val="2"/>
      </rPr>
      <t xml:space="preserve">41</t>
    </r>
    <r>
      <rPr>
        <sz val="10"/>
        <rFont val="宋体"/>
        <family val="0"/>
        <charset val="134"/>
      </rPr>
      <t xml:space="preserve">分，同日中午</t>
    </r>
    <r>
      <rPr>
        <sz val="10"/>
        <rFont val="Arial"/>
        <family val="2"/>
      </rPr>
      <t xml:space="preserve">12</t>
    </r>
    <r>
      <rPr>
        <sz val="10"/>
        <rFont val="宋体"/>
        <family val="0"/>
        <charset val="134"/>
      </rPr>
      <t xml:space="preserve">：</t>
    </r>
    <r>
      <rPr>
        <sz val="10"/>
        <rFont val="Arial"/>
        <family val="2"/>
      </rPr>
      <t xml:space="preserve">48</t>
    </r>
    <r>
      <rPr>
        <sz val="10"/>
        <rFont val="宋体"/>
        <family val="0"/>
        <charset val="134"/>
      </rPr>
      <t xml:space="preserve">分、两天三时段与市民进行电话联系，告知来电人诉求已经由北京市西城区劳动人事争议仲裁委员会（京西劳人仲字【</t>
    </r>
    <r>
      <rPr>
        <sz val="10"/>
        <rFont val="Arial"/>
        <family val="2"/>
      </rPr>
      <t xml:space="preserve">2026</t>
    </r>
    <r>
      <rPr>
        <sz val="10"/>
        <rFont val="宋体"/>
        <family val="0"/>
        <charset val="134"/>
      </rPr>
      <t xml:space="preserve">】第</t>
    </r>
    <r>
      <rPr>
        <sz val="10"/>
        <rFont val="Arial"/>
        <family val="2"/>
      </rPr>
      <t xml:space="preserve">516</t>
    </r>
    <r>
      <rPr>
        <sz val="10"/>
        <rFont val="宋体"/>
        <family val="0"/>
        <charset val="134"/>
      </rPr>
      <t xml:space="preserve">号），于</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12</t>
    </r>
    <r>
      <rPr>
        <sz val="10"/>
        <rFont val="宋体"/>
        <family val="0"/>
        <charset val="134"/>
      </rPr>
      <t xml:space="preserve">日开庭受理，因涉及案件审理，故无法向诉求人提供，具体结果以审理为准。市民没有接通电话，随后我们以短信形式告知市民相关回复内容。</t>
    </r>
  </si>
  <si>
    <t xml:space="preserve">对杨利先生所提出的申诉事项，应向有权限的上级机关提出，并完整提交你掌握的相关证据及材料，以便有权机关依法依规核查。</t>
  </si>
  <si>
    <t xml:space="preserve">2026-03-24 13:29:55</t>
  </si>
  <si>
    <r>
      <rPr>
        <sz val="11"/>
        <color rgb="FF000000"/>
        <rFont val="宋体"/>
        <family val="0"/>
        <charset val="134"/>
      </rPr>
      <t xml:space="preserve">同人同诉：热线</t>
    </r>
    <r>
      <rPr>
        <sz val="11"/>
        <color rgb="FF000000"/>
        <rFont val="宋体"/>
        <family val="0"/>
      </rPr>
      <t xml:space="preserve">-260109-043939</t>
    </r>
    <r>
      <rPr>
        <sz val="11"/>
        <color rgb="FF000000"/>
        <rFont val="宋体"/>
        <family val="0"/>
        <charset val="134"/>
      </rPr>
      <t xml:space="preserve">、热线</t>
    </r>
    <r>
      <rPr>
        <sz val="11"/>
        <color rgb="FF000000"/>
        <rFont val="宋体"/>
        <family val="0"/>
      </rPr>
      <t xml:space="preserve">-260113-007090</t>
    </r>
    <r>
      <rPr>
        <sz val="11"/>
        <color rgb="FF000000"/>
        <rFont val="宋体"/>
        <family val="0"/>
        <charset val="134"/>
      </rPr>
      <t xml:space="preserve">、热线</t>
    </r>
    <r>
      <rPr>
        <sz val="11"/>
        <color rgb="FF000000"/>
        <rFont val="宋体"/>
        <family val="0"/>
      </rPr>
      <t xml:space="preserve">-260113-028565</t>
    </r>
    <r>
      <rPr>
        <sz val="11"/>
        <color rgb="FF000000"/>
        <rFont val="宋体"/>
        <family val="0"/>
        <charset val="134"/>
      </rPr>
      <t xml:space="preserve">、网络</t>
    </r>
    <r>
      <rPr>
        <sz val="11"/>
        <color rgb="FF000000"/>
        <rFont val="宋体"/>
        <family val="0"/>
      </rPr>
      <t xml:space="preserve">-260124-001044</t>
    </r>
    <r>
      <rPr>
        <sz val="11"/>
        <color rgb="FF000000"/>
        <rFont val="宋体"/>
        <family val="0"/>
        <charset val="134"/>
      </rPr>
      <t xml:space="preserve">、网络</t>
    </r>
    <r>
      <rPr>
        <sz val="11"/>
        <color rgb="FF000000"/>
        <rFont val="宋体"/>
        <family val="0"/>
      </rPr>
      <t xml:space="preserve">-260126-045683</t>
    </r>
    <r>
      <rPr>
        <sz val="11"/>
        <color rgb="FF000000"/>
        <rFont val="宋体"/>
        <family val="0"/>
        <charset val="134"/>
      </rPr>
      <t xml:space="preserve">、热线</t>
    </r>
    <r>
      <rPr>
        <sz val="11"/>
        <color rgb="FF000000"/>
        <rFont val="宋体"/>
        <family val="0"/>
      </rPr>
      <t xml:space="preserve">-260306-057293</t>
    </r>
    <r>
      <rPr>
        <sz val="11"/>
        <color rgb="FF000000"/>
        <rFont val="宋体"/>
        <family val="0"/>
        <charset val="134"/>
      </rPr>
      <t xml:space="preserve">、网络</t>
    </r>
    <r>
      <rPr>
        <sz val="11"/>
        <color rgb="FF000000"/>
        <rFont val="宋体"/>
        <family val="0"/>
      </rPr>
      <t xml:space="preserve">-260310-</t>
    </r>
    <r>
      <rPr>
        <sz val="11"/>
        <color rgb="FF000000"/>
        <rFont val="宋体"/>
        <family val="0"/>
        <charset val="134"/>
      </rPr>
      <t xml:space="preserve">网络</t>
    </r>
    <r>
      <rPr>
        <sz val="11"/>
        <color rgb="FF000000"/>
        <rFont val="宋体"/>
        <family val="0"/>
      </rPr>
      <t xml:space="preserve">-260315-052545</t>
    </r>
    <r>
      <rPr>
        <sz val="11"/>
        <color rgb="FF000000"/>
        <rFont val="宋体"/>
        <family val="0"/>
        <charset val="134"/>
      </rPr>
      <t xml:space="preserve">、网络</t>
    </r>
    <r>
      <rPr>
        <sz val="11"/>
        <color rgb="FF000000"/>
        <rFont val="宋体"/>
        <family val="0"/>
      </rPr>
      <t xml:space="preserve">-260319-021488</t>
    </r>
    <r>
      <rPr>
        <sz val="11"/>
        <color rgb="FF000000"/>
        <rFont val="宋体"/>
        <family val="0"/>
        <charset val="134"/>
      </rPr>
      <t xml:space="preserve">、网络</t>
    </r>
    <r>
      <rPr>
        <sz val="11"/>
        <color rgb="FF000000"/>
        <rFont val="宋体"/>
        <family val="0"/>
      </rPr>
      <t xml:space="preserve">-260324-042542</t>
    </r>
  </si>
  <si>
    <r>
      <rPr>
        <sz val="10"/>
        <rFont val="宋体"/>
        <family val="0"/>
        <charset val="134"/>
      </rPr>
      <t xml:space="preserve">网络</t>
    </r>
    <r>
      <rPr>
        <sz val="10"/>
        <rFont val="Arial"/>
        <family val="2"/>
      </rPr>
      <t xml:space="preserve">-260324-042542-2</t>
    </r>
    <r>
      <rPr>
        <sz val="10"/>
        <rFont val="宋体"/>
        <family val="0"/>
        <charset val="134"/>
      </rPr>
      <t xml:space="preserve">（</t>
    </r>
    <r>
      <rPr>
        <sz val="10"/>
        <rFont val="Arial"/>
        <family val="2"/>
      </rPr>
      <t xml:space="preserve">4</t>
    </r>
    <r>
      <rPr>
        <sz val="10"/>
        <rFont val="宋体"/>
        <family val="0"/>
        <charset val="134"/>
      </rPr>
      <t xml:space="preserve">个附件）</t>
    </r>
  </si>
  <si>
    <r>
      <rPr>
        <sz val="10"/>
        <rFont val="宋体"/>
        <family val="0"/>
        <charset val="134"/>
      </rPr>
      <t xml:space="preserve">经核实，市民杨利先生反映诉求与实际情况有所出入。经核实杨利先生，原系北京公共交通鸿运承物业管理中心职工，工人管理岗位。因其违反相关规定，于</t>
    </r>
    <r>
      <rPr>
        <sz val="10"/>
        <rFont val="Arial"/>
        <family val="2"/>
      </rPr>
      <t xml:space="preserve">2025</t>
    </r>
    <r>
      <rPr>
        <sz val="10"/>
        <rFont val="宋体"/>
        <family val="0"/>
        <charset val="134"/>
      </rPr>
      <t xml:space="preserve">年</t>
    </r>
    <r>
      <rPr>
        <sz val="10"/>
        <rFont val="Arial"/>
        <family val="2"/>
      </rPr>
      <t xml:space="preserve">10</t>
    </r>
    <r>
      <rPr>
        <sz val="10"/>
        <rFont val="宋体"/>
        <family val="0"/>
        <charset val="134"/>
      </rPr>
      <t xml:space="preserve">月</t>
    </r>
    <r>
      <rPr>
        <sz val="10"/>
        <rFont val="Arial"/>
        <family val="2"/>
      </rPr>
      <t xml:space="preserve">22</t>
    </r>
    <r>
      <rPr>
        <sz val="10"/>
        <rFont val="宋体"/>
        <family val="0"/>
        <charset val="134"/>
      </rPr>
      <t xml:space="preserve">日与其进行劳动合同关系解除</t>
    </r>
    <r>
      <rPr>
        <sz val="10"/>
        <rFont val="Arial"/>
        <family val="2"/>
      </rPr>
      <t xml:space="preserve">,</t>
    </r>
    <r>
      <rPr>
        <sz val="10"/>
        <rFont val="宋体"/>
        <family val="0"/>
        <charset val="134"/>
      </rPr>
      <t xml:space="preserve">未发现与其解除劳动合同存在违规违法行为。我单位已于</t>
    </r>
    <r>
      <rPr>
        <sz val="10"/>
        <rFont val="Arial"/>
        <family val="2"/>
      </rPr>
      <t xml:space="preserve">2025</t>
    </r>
    <r>
      <rPr>
        <sz val="10"/>
        <rFont val="宋体"/>
        <family val="0"/>
        <charset val="134"/>
      </rPr>
      <t xml:space="preserve">年</t>
    </r>
    <r>
      <rPr>
        <sz val="10"/>
        <rFont val="Arial"/>
        <family val="2"/>
      </rPr>
      <t xml:space="preserve">10</t>
    </r>
    <r>
      <rPr>
        <sz val="10"/>
        <rFont val="宋体"/>
        <family val="0"/>
        <charset val="134"/>
      </rPr>
      <t xml:space="preserve">月</t>
    </r>
    <r>
      <rPr>
        <sz val="10"/>
        <rFont val="Arial"/>
        <family val="2"/>
      </rPr>
      <t xml:space="preserve">13</t>
    </r>
    <r>
      <rPr>
        <sz val="10"/>
        <rFont val="宋体"/>
        <family val="0"/>
        <charset val="134"/>
      </rPr>
      <t xml:space="preserve">日由北京公交集团纪检监察办工作人员按组织程序向本人已送达，本人如对处理存有异议，可向北京公交集团纪委进行审诉，不另邮寄及邮箱进行书面反馈。另外，相关证明提交劳动争议仲裁，其诉求已经审理，最终以审理结果为准。我单位</t>
    </r>
    <r>
      <rPr>
        <sz val="10"/>
        <rFont val="Arial"/>
        <family val="2"/>
      </rPr>
      <t xml:space="preserve">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20</t>
    </r>
    <r>
      <rPr>
        <sz val="10"/>
        <rFont val="宋体"/>
        <family val="0"/>
        <charset val="134"/>
      </rPr>
      <t xml:space="preserve">日下午</t>
    </r>
    <r>
      <rPr>
        <sz val="10"/>
        <rFont val="Arial"/>
        <family val="2"/>
      </rPr>
      <t xml:space="preserve">14</t>
    </r>
    <r>
      <rPr>
        <sz val="10"/>
        <rFont val="宋体"/>
        <family val="0"/>
        <charset val="134"/>
      </rPr>
      <t xml:space="preserve">：</t>
    </r>
    <r>
      <rPr>
        <sz val="10"/>
        <rFont val="Arial"/>
        <family val="2"/>
      </rPr>
      <t xml:space="preserve">12</t>
    </r>
    <r>
      <rPr>
        <sz val="10"/>
        <rFont val="宋体"/>
        <family val="0"/>
        <charset val="134"/>
      </rPr>
      <t xml:space="preserve">分、</t>
    </r>
    <r>
      <rPr>
        <sz val="10"/>
        <rFont val="Arial"/>
        <family val="2"/>
      </rPr>
      <t xml:space="preserve">3</t>
    </r>
    <r>
      <rPr>
        <sz val="10"/>
        <rFont val="宋体"/>
        <family val="0"/>
        <charset val="134"/>
      </rPr>
      <t xml:space="preserve">月</t>
    </r>
    <r>
      <rPr>
        <sz val="10"/>
        <rFont val="Arial"/>
        <family val="2"/>
      </rPr>
      <t xml:space="preserve">23</t>
    </r>
    <r>
      <rPr>
        <sz val="10"/>
        <rFont val="宋体"/>
        <family val="0"/>
        <charset val="134"/>
      </rPr>
      <t xml:space="preserve">日上午</t>
    </r>
    <r>
      <rPr>
        <sz val="10"/>
        <rFont val="Arial"/>
        <family val="2"/>
      </rPr>
      <t xml:space="preserve">9</t>
    </r>
    <r>
      <rPr>
        <sz val="10"/>
        <rFont val="宋体"/>
        <family val="0"/>
        <charset val="134"/>
      </rPr>
      <t xml:space="preserve">：</t>
    </r>
    <r>
      <rPr>
        <sz val="10"/>
        <rFont val="Arial"/>
        <family val="2"/>
      </rPr>
      <t xml:space="preserve">41</t>
    </r>
    <r>
      <rPr>
        <sz val="10"/>
        <rFont val="宋体"/>
        <family val="0"/>
        <charset val="134"/>
      </rPr>
      <t xml:space="preserve">分，同日中午</t>
    </r>
    <r>
      <rPr>
        <sz val="10"/>
        <rFont val="Arial"/>
        <family val="2"/>
      </rPr>
      <t xml:space="preserve">12</t>
    </r>
    <r>
      <rPr>
        <sz val="10"/>
        <rFont val="宋体"/>
        <family val="0"/>
        <charset val="134"/>
      </rPr>
      <t xml:space="preserve">：</t>
    </r>
    <r>
      <rPr>
        <sz val="10"/>
        <rFont val="Arial"/>
        <family val="2"/>
      </rPr>
      <t xml:space="preserve">48</t>
    </r>
    <r>
      <rPr>
        <sz val="10"/>
        <rFont val="宋体"/>
        <family val="0"/>
        <charset val="134"/>
      </rPr>
      <t xml:space="preserve">分、两天三时段与市民进行电话联系，告知来电人诉求已经由北京市西城区劳动人事争议仲裁委员会（京西劳人仲字【</t>
    </r>
    <r>
      <rPr>
        <sz val="10"/>
        <rFont val="Arial"/>
        <family val="2"/>
      </rPr>
      <t xml:space="preserve">2026</t>
    </r>
    <r>
      <rPr>
        <sz val="10"/>
        <rFont val="宋体"/>
        <family val="0"/>
        <charset val="134"/>
      </rPr>
      <t xml:space="preserve">】第</t>
    </r>
    <r>
      <rPr>
        <sz val="10"/>
        <rFont val="Arial"/>
        <family val="2"/>
      </rPr>
      <t xml:space="preserve">516</t>
    </r>
    <r>
      <rPr>
        <sz val="10"/>
        <rFont val="宋体"/>
        <family val="0"/>
        <charset val="134"/>
      </rPr>
      <t xml:space="preserve">号），于</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12</t>
    </r>
    <r>
      <rPr>
        <sz val="10"/>
        <rFont val="宋体"/>
        <family val="0"/>
        <charset val="134"/>
      </rPr>
      <t xml:space="preserve">日开庭受理，因涉及案件审理，故无法向诉求人提供，具体结果以审理为准。市民没有接通电话，随后我们以短信形式告知市民相关回复内容。 办理人：高伟；部门：鸿运承物业管理中心党委工作部；职务：党委工作部副部长。审核人：吕东霞；职务：党委工作部部长。</t>
    </r>
  </si>
  <si>
    <r>
      <rPr>
        <sz val="10"/>
        <rFont val="宋体"/>
        <family val="0"/>
        <charset val="134"/>
      </rPr>
      <t xml:space="preserve">经核实，市民杨利先生反映诉求与实际情况有所出入。经核实杨利先生，原系北京公共交通鸿运承物业管理中心职工，工人管理岗位。因其违反相关规定，于</t>
    </r>
    <r>
      <rPr>
        <sz val="10"/>
        <rFont val="Arial"/>
        <family val="2"/>
      </rPr>
      <t xml:space="preserve">2025</t>
    </r>
    <r>
      <rPr>
        <sz val="10"/>
        <rFont val="宋体"/>
        <family val="0"/>
        <charset val="134"/>
      </rPr>
      <t xml:space="preserve">年</t>
    </r>
    <r>
      <rPr>
        <sz val="10"/>
        <rFont val="Arial"/>
        <family val="2"/>
      </rPr>
      <t xml:space="preserve">10</t>
    </r>
    <r>
      <rPr>
        <sz val="10"/>
        <rFont val="宋体"/>
        <family val="0"/>
        <charset val="134"/>
      </rPr>
      <t xml:space="preserve">月</t>
    </r>
    <r>
      <rPr>
        <sz val="10"/>
        <rFont val="Arial"/>
        <family val="2"/>
      </rPr>
      <t xml:space="preserve">22</t>
    </r>
    <r>
      <rPr>
        <sz val="10"/>
        <rFont val="宋体"/>
        <family val="0"/>
        <charset val="134"/>
      </rPr>
      <t xml:space="preserve">日与其进行劳动合同关系解除</t>
    </r>
    <r>
      <rPr>
        <sz val="10"/>
        <rFont val="Arial"/>
        <family val="2"/>
      </rPr>
      <t xml:space="preserve">,</t>
    </r>
    <r>
      <rPr>
        <sz val="10"/>
        <rFont val="宋体"/>
        <family val="0"/>
        <charset val="134"/>
      </rPr>
      <t xml:space="preserve">未发现与其解除劳动合同存在违规违法行为。我单位已于</t>
    </r>
    <r>
      <rPr>
        <sz val="10"/>
        <rFont val="Arial"/>
        <family val="2"/>
      </rPr>
      <t xml:space="preserve">2025</t>
    </r>
    <r>
      <rPr>
        <sz val="10"/>
        <rFont val="宋体"/>
        <family val="0"/>
        <charset val="134"/>
      </rPr>
      <t xml:space="preserve">年</t>
    </r>
    <r>
      <rPr>
        <sz val="10"/>
        <rFont val="Arial"/>
        <family val="2"/>
      </rPr>
      <t xml:space="preserve">10</t>
    </r>
    <r>
      <rPr>
        <sz val="10"/>
        <rFont val="宋体"/>
        <family val="0"/>
        <charset val="134"/>
      </rPr>
      <t xml:space="preserve">月</t>
    </r>
    <r>
      <rPr>
        <sz val="10"/>
        <rFont val="Arial"/>
        <family val="2"/>
      </rPr>
      <t xml:space="preserve">13</t>
    </r>
    <r>
      <rPr>
        <sz val="10"/>
        <rFont val="宋体"/>
        <family val="0"/>
        <charset val="134"/>
      </rPr>
      <t xml:space="preserve">日由北京公交集团纪检监察办工作人员按组织程序向本人已送达，本人如对处理存有异议，可向北京公交集团纪委进行审诉，不另邮寄及邮箱进行书面反馈。另外，相关证明提交劳动争议仲裁，其诉求已经审理，最终以审理结果为准。我单位</t>
    </r>
    <r>
      <rPr>
        <sz val="10"/>
        <rFont val="Arial"/>
        <family val="2"/>
      </rPr>
      <t xml:space="preserve">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20</t>
    </r>
    <r>
      <rPr>
        <sz val="10"/>
        <rFont val="宋体"/>
        <family val="0"/>
        <charset val="134"/>
      </rPr>
      <t xml:space="preserve">日下午</t>
    </r>
    <r>
      <rPr>
        <sz val="10"/>
        <rFont val="Arial"/>
        <family val="2"/>
      </rPr>
      <t xml:space="preserve">14</t>
    </r>
    <r>
      <rPr>
        <sz val="10"/>
        <rFont val="宋体"/>
        <family val="0"/>
        <charset val="134"/>
      </rPr>
      <t xml:space="preserve">：</t>
    </r>
    <r>
      <rPr>
        <sz val="10"/>
        <rFont val="Arial"/>
        <family val="2"/>
      </rPr>
      <t xml:space="preserve">12</t>
    </r>
    <r>
      <rPr>
        <sz val="10"/>
        <rFont val="宋体"/>
        <family val="0"/>
        <charset val="134"/>
      </rPr>
      <t xml:space="preserve">分、</t>
    </r>
    <r>
      <rPr>
        <sz val="10"/>
        <rFont val="Arial"/>
        <family val="2"/>
      </rPr>
      <t xml:space="preserve">3</t>
    </r>
    <r>
      <rPr>
        <sz val="10"/>
        <rFont val="宋体"/>
        <family val="0"/>
        <charset val="134"/>
      </rPr>
      <t xml:space="preserve">月</t>
    </r>
    <r>
      <rPr>
        <sz val="10"/>
        <rFont val="Arial"/>
        <family val="2"/>
      </rPr>
      <t xml:space="preserve">23</t>
    </r>
    <r>
      <rPr>
        <sz val="10"/>
        <rFont val="宋体"/>
        <family val="0"/>
        <charset val="134"/>
      </rPr>
      <t xml:space="preserve">日上午</t>
    </r>
    <r>
      <rPr>
        <sz val="10"/>
        <rFont val="Arial"/>
        <family val="2"/>
      </rPr>
      <t xml:space="preserve">9</t>
    </r>
    <r>
      <rPr>
        <sz val="10"/>
        <rFont val="宋体"/>
        <family val="0"/>
        <charset val="134"/>
      </rPr>
      <t xml:space="preserve">：</t>
    </r>
    <r>
      <rPr>
        <sz val="10"/>
        <rFont val="Arial"/>
        <family val="2"/>
      </rPr>
      <t xml:space="preserve">41</t>
    </r>
    <r>
      <rPr>
        <sz val="10"/>
        <rFont val="宋体"/>
        <family val="0"/>
        <charset val="134"/>
      </rPr>
      <t xml:space="preserve">分，同日中午</t>
    </r>
    <r>
      <rPr>
        <sz val="10"/>
        <rFont val="Arial"/>
        <family val="2"/>
      </rPr>
      <t xml:space="preserve">12</t>
    </r>
    <r>
      <rPr>
        <sz val="10"/>
        <rFont val="宋体"/>
        <family val="0"/>
        <charset val="134"/>
      </rPr>
      <t xml:space="preserve">：</t>
    </r>
    <r>
      <rPr>
        <sz val="10"/>
        <rFont val="Arial"/>
        <family val="2"/>
      </rPr>
      <t xml:space="preserve">48</t>
    </r>
    <r>
      <rPr>
        <sz val="10"/>
        <rFont val="宋体"/>
        <family val="0"/>
        <charset val="134"/>
      </rPr>
      <t xml:space="preserve">分、两天三时段与市民进行电话联系，告知来电人诉求已经由北京市西城区劳动人事争议仲裁委员会（京西劳人仲字【</t>
    </r>
    <r>
      <rPr>
        <sz val="10"/>
        <rFont val="Arial"/>
        <family val="2"/>
      </rPr>
      <t xml:space="preserve">2026</t>
    </r>
    <r>
      <rPr>
        <sz val="10"/>
        <rFont val="宋体"/>
        <family val="0"/>
        <charset val="134"/>
      </rPr>
      <t xml:space="preserve">】第</t>
    </r>
    <r>
      <rPr>
        <sz val="10"/>
        <rFont val="Arial"/>
        <family val="2"/>
      </rPr>
      <t xml:space="preserve">516</t>
    </r>
    <r>
      <rPr>
        <sz val="10"/>
        <rFont val="宋体"/>
        <family val="0"/>
        <charset val="134"/>
      </rPr>
      <t xml:space="preserve">号），于</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12</t>
    </r>
    <r>
      <rPr>
        <sz val="10"/>
        <rFont val="宋体"/>
        <family val="0"/>
        <charset val="134"/>
      </rPr>
      <t xml:space="preserve">日开庭受理，因涉及案件审理，故无法向诉求人提供，具体结果以审理为准。市民没有接通电话，随后我们以短信形式告知市民相关回复内容。</t>
    </r>
  </si>
  <si>
    <r>
      <rPr>
        <sz val="10"/>
        <rFont val="宋体"/>
        <family val="0"/>
        <charset val="134"/>
      </rPr>
      <t xml:space="preserve">网络</t>
    </r>
    <r>
      <rPr>
        <sz val="10"/>
        <rFont val="Arial"/>
        <family val="2"/>
      </rPr>
      <t xml:space="preserve">-260324-042542-1</t>
    </r>
    <r>
      <rPr>
        <sz val="10"/>
        <rFont val="宋体"/>
        <family val="0"/>
        <charset val="134"/>
      </rPr>
      <t xml:space="preserve">（</t>
    </r>
    <r>
      <rPr>
        <sz val="10"/>
        <rFont val="Arial"/>
        <family val="2"/>
      </rPr>
      <t xml:space="preserve">8</t>
    </r>
    <r>
      <rPr>
        <sz val="10"/>
        <rFont val="宋体"/>
        <family val="0"/>
        <charset val="134"/>
      </rPr>
      <t xml:space="preserve">个附件）</t>
    </r>
  </si>
  <si>
    <t xml:space="preserve">2026-03-24 15:29:13</t>
  </si>
  <si>
    <t xml:space="preserve">2026-03-26</t>
  </si>
  <si>
    <r>
      <rPr>
        <sz val="10"/>
        <rFont val="宋体"/>
        <family val="0"/>
        <charset val="134"/>
      </rPr>
      <t xml:space="preserve">经核实，市民杨利先生反映诉求与实际情况有所出入。经核实杨利先生，原系北京公共交通鸿运承物业管理中心职工，工人管理岗位。因其违反相关规定，依据《北京市监委驻北京市公交集团监察专员办公室</t>
    </r>
    <r>
      <rPr>
        <sz val="10"/>
        <rFont val="Arial"/>
        <family val="2"/>
      </rPr>
      <t xml:space="preserve">&lt;</t>
    </r>
    <r>
      <rPr>
        <sz val="10"/>
        <rFont val="宋体"/>
        <family val="0"/>
        <charset val="134"/>
      </rPr>
      <t xml:space="preserve">关于给予杨利开除处分的决定</t>
    </r>
    <r>
      <rPr>
        <sz val="10"/>
        <rFont val="Arial"/>
        <family val="2"/>
      </rPr>
      <t xml:space="preserve">&gt;</t>
    </r>
    <r>
      <rPr>
        <sz val="10"/>
        <rFont val="宋体"/>
        <family val="0"/>
        <charset val="134"/>
      </rPr>
      <t xml:space="preserve">》（驻公交监</t>
    </r>
    <r>
      <rPr>
        <sz val="10"/>
        <rFont val="Arial"/>
        <family val="2"/>
      </rPr>
      <t xml:space="preserve">&lt;2025&gt;17</t>
    </r>
    <r>
      <rPr>
        <sz val="10"/>
        <rFont val="宋体"/>
        <family val="0"/>
        <charset val="134"/>
      </rPr>
      <t xml:space="preserve">号）</t>
    </r>
    <r>
      <rPr>
        <sz val="10"/>
        <rFont val="Arial"/>
        <family val="2"/>
      </rPr>
      <t xml:space="preserve">,</t>
    </r>
    <r>
      <rPr>
        <sz val="10"/>
        <rFont val="宋体"/>
        <family val="0"/>
        <charset val="134"/>
      </rPr>
      <t xml:space="preserve">并于</t>
    </r>
    <r>
      <rPr>
        <sz val="10"/>
        <rFont val="Arial"/>
        <family val="2"/>
      </rPr>
      <t xml:space="preserve">2025</t>
    </r>
    <r>
      <rPr>
        <sz val="10"/>
        <rFont val="宋体"/>
        <family val="0"/>
        <charset val="134"/>
      </rPr>
      <t xml:space="preserve">年</t>
    </r>
    <r>
      <rPr>
        <sz val="10"/>
        <rFont val="Arial"/>
        <family val="2"/>
      </rPr>
      <t xml:space="preserve">10</t>
    </r>
    <r>
      <rPr>
        <sz val="10"/>
        <rFont val="宋体"/>
        <family val="0"/>
        <charset val="134"/>
      </rPr>
      <t xml:space="preserve">月</t>
    </r>
    <r>
      <rPr>
        <sz val="10"/>
        <rFont val="Arial"/>
        <family val="2"/>
      </rPr>
      <t xml:space="preserve">22</t>
    </r>
    <r>
      <rPr>
        <sz val="10"/>
        <rFont val="宋体"/>
        <family val="0"/>
        <charset val="134"/>
      </rPr>
      <t xml:space="preserve">日与其进行劳动合同关系解除</t>
    </r>
    <r>
      <rPr>
        <sz val="10"/>
        <rFont val="Arial"/>
        <family val="2"/>
      </rPr>
      <t xml:space="preserve">,</t>
    </r>
    <r>
      <rPr>
        <sz val="10"/>
        <rFont val="宋体"/>
        <family val="0"/>
        <charset val="134"/>
      </rPr>
      <t xml:space="preserve">未发现与其解除劳动合同存在违规违法行为。</t>
    </r>
    <r>
      <rPr>
        <sz val="10"/>
        <rFont val="Arial"/>
        <family val="2"/>
      </rPr>
      <t xml:space="preserve">
</t>
    </r>
    <r>
      <rPr>
        <sz val="10"/>
        <rFont val="宋体"/>
        <family val="0"/>
        <charset val="134"/>
      </rPr>
      <t xml:space="preserve">此次“本人就监察对象身份认定及程序违法通报问题，本人为普通工人、非党员、非管理人员，此前单位工作人员亦明确告知我并非管理人员，仅称我的岗位为工人管理岗位、是集团公司监察对象，但本人并不知晓何时被正式纳入监察对象范围。依据《中华人民共和国监察法》第十五条之规定，要求北京公共交通控股（集团）有限公司鸿运承物业管理中心书面正式明确：何时、以何种程序、依据何规范性文件将本人纳入监察对象范围，并提供相应正式文件。本人在向北京市纪检监察机关申请复核期间，复核程序尚未终结，单位即对本人作出公开反面通报，该行为违反《公职人员政务处分法》第五十六条及程序正当原则，属于程序违法，要求单位就此依法出具正式书面反馈。”的诉求问题我单位于</t>
    </r>
    <r>
      <rPr>
        <sz val="10"/>
        <rFont val="Arial"/>
        <family val="2"/>
      </rPr>
      <t xml:space="preserve">2025</t>
    </r>
    <r>
      <rPr>
        <sz val="10"/>
        <rFont val="宋体"/>
        <family val="0"/>
        <charset val="134"/>
      </rPr>
      <t xml:space="preserve">年</t>
    </r>
    <r>
      <rPr>
        <sz val="10"/>
        <rFont val="Arial"/>
        <family val="2"/>
      </rPr>
      <t xml:space="preserve">10</t>
    </r>
    <r>
      <rPr>
        <sz val="10"/>
        <rFont val="宋体"/>
        <family val="0"/>
        <charset val="134"/>
      </rPr>
      <t xml:space="preserve">月</t>
    </r>
    <r>
      <rPr>
        <sz val="10"/>
        <rFont val="Arial"/>
        <family val="2"/>
      </rPr>
      <t xml:space="preserve">13</t>
    </r>
    <r>
      <rPr>
        <sz val="10"/>
        <rFont val="宋体"/>
        <family val="0"/>
        <charset val="134"/>
      </rPr>
      <t xml:space="preserve">日由北京公交集团纪检监察办工作人员按组织程序向本人已送达，本人如对处理存有异议，可向北京公交集团纪委进行审诉，不另邮寄及邮箱进行书面反馈。另外，相关证明提交劳动争议仲裁，其诉求已经审理，最终以审理结果为准。</t>
    </r>
  </si>
  <si>
    <r>
      <rPr>
        <sz val="10"/>
        <rFont val="宋体"/>
        <family val="0"/>
        <charset val="134"/>
      </rPr>
      <t xml:space="preserve">经核实，市民杨利先生反映诉求与实际情况有所出入。经核实杨利先生，原系北京公共交通鸿运承物业管理中心职工，工人管理岗位。因其违反相关规定，依据《北京市监委驻北京市公交集团监察专员办公室</t>
    </r>
    <r>
      <rPr>
        <sz val="10"/>
        <rFont val="Arial"/>
        <family val="2"/>
      </rPr>
      <t xml:space="preserve">&lt;</t>
    </r>
    <r>
      <rPr>
        <sz val="10"/>
        <rFont val="宋体"/>
        <family val="0"/>
        <charset val="134"/>
      </rPr>
      <t xml:space="preserve">关于给予杨利开除处分的决定</t>
    </r>
    <r>
      <rPr>
        <sz val="10"/>
        <rFont val="Arial"/>
        <family val="2"/>
      </rPr>
      <t xml:space="preserve">&gt;</t>
    </r>
    <r>
      <rPr>
        <sz val="10"/>
        <rFont val="宋体"/>
        <family val="0"/>
        <charset val="134"/>
      </rPr>
      <t xml:space="preserve">》（驻公交监</t>
    </r>
    <r>
      <rPr>
        <sz val="10"/>
        <rFont val="Arial"/>
        <family val="2"/>
      </rPr>
      <t xml:space="preserve">&lt;2025&gt;17</t>
    </r>
    <r>
      <rPr>
        <sz val="10"/>
        <rFont val="宋体"/>
        <family val="0"/>
        <charset val="134"/>
      </rPr>
      <t xml:space="preserve">号）</t>
    </r>
    <r>
      <rPr>
        <sz val="10"/>
        <rFont val="Arial"/>
        <family val="2"/>
      </rPr>
      <t xml:space="preserve">,</t>
    </r>
    <r>
      <rPr>
        <sz val="10"/>
        <rFont val="宋体"/>
        <family val="0"/>
        <charset val="134"/>
      </rPr>
      <t xml:space="preserve">并于</t>
    </r>
    <r>
      <rPr>
        <sz val="10"/>
        <rFont val="Arial"/>
        <family val="2"/>
      </rPr>
      <t xml:space="preserve">2025</t>
    </r>
    <r>
      <rPr>
        <sz val="10"/>
        <rFont val="宋体"/>
        <family val="0"/>
        <charset val="134"/>
      </rPr>
      <t xml:space="preserve">年</t>
    </r>
    <r>
      <rPr>
        <sz val="10"/>
        <rFont val="Arial"/>
        <family val="2"/>
      </rPr>
      <t xml:space="preserve">10</t>
    </r>
    <r>
      <rPr>
        <sz val="10"/>
        <rFont val="宋体"/>
        <family val="0"/>
        <charset val="134"/>
      </rPr>
      <t xml:space="preserve">月</t>
    </r>
    <r>
      <rPr>
        <sz val="10"/>
        <rFont val="Arial"/>
        <family val="2"/>
      </rPr>
      <t xml:space="preserve">22</t>
    </r>
    <r>
      <rPr>
        <sz val="10"/>
        <rFont val="宋体"/>
        <family val="0"/>
        <charset val="134"/>
      </rPr>
      <t xml:space="preserve">日与其进行劳动合同关系解除</t>
    </r>
    <r>
      <rPr>
        <sz val="10"/>
        <rFont val="Arial"/>
        <family val="2"/>
      </rPr>
      <t xml:space="preserve">,</t>
    </r>
    <r>
      <rPr>
        <sz val="10"/>
        <rFont val="宋体"/>
        <family val="0"/>
        <charset val="134"/>
      </rPr>
      <t xml:space="preserve">未发现与其解除劳动合同存在违规违法行为。</t>
    </r>
    <r>
      <rPr>
        <sz val="10"/>
        <rFont val="Arial"/>
        <family val="2"/>
      </rPr>
      <t xml:space="preserve">
</t>
    </r>
    <r>
      <rPr>
        <sz val="10"/>
        <rFont val="宋体"/>
        <family val="0"/>
        <charset val="134"/>
      </rPr>
      <t xml:space="preserve">此次“本人就监察对象身份认定及程序违法通报问题，本人为普通工人、非党员、非管理人员，此前单位工作人员亦明确告知我并非管理人员，仅称我的岗位为工人管理岗位、是集团公司监察对象，但本人并不知晓何时被正式纳入监察对象范围。依据《中华人民共和国监察法》第十五条之规定，要求北京公共交通控股（集团）有限公司鸿运承物业管理中心书面正式明确：何时、以何种程序、依据何规范性文件将本人纳入监察对象范围，并提供相应正式文件。本人在向北京市纪检监察机关申请复核期间，复核程序尚未终结，单位即对本人作出公开反面通报，该行为违反《公职人员政务处分法》第五十六条及程序正当原则，属于程序违法，要求单位就此依法出具正式书面反馈。”的诉求问题我单位于</t>
    </r>
    <r>
      <rPr>
        <sz val="10"/>
        <rFont val="Arial"/>
        <family val="2"/>
      </rPr>
      <t xml:space="preserve">2025</t>
    </r>
    <r>
      <rPr>
        <sz val="10"/>
        <rFont val="宋体"/>
        <family val="0"/>
        <charset val="134"/>
      </rPr>
      <t xml:space="preserve">年</t>
    </r>
    <r>
      <rPr>
        <sz val="10"/>
        <rFont val="Arial"/>
        <family val="2"/>
      </rPr>
      <t xml:space="preserve">10</t>
    </r>
    <r>
      <rPr>
        <sz val="10"/>
        <rFont val="宋体"/>
        <family val="0"/>
        <charset val="134"/>
      </rPr>
      <t xml:space="preserve">月</t>
    </r>
    <r>
      <rPr>
        <sz val="10"/>
        <rFont val="Arial"/>
        <family val="2"/>
      </rPr>
      <t xml:space="preserve">13</t>
    </r>
    <r>
      <rPr>
        <sz val="10"/>
        <rFont val="宋体"/>
        <family val="0"/>
        <charset val="134"/>
      </rPr>
      <t xml:space="preserve">日由北京公交集团纪检监察办工作人员按组织程序向本人已送达，本人如对处理存有异议，可向北京公交集团纪委进行审诉，不另邮寄及邮箱进行书面反馈。另外，相关证明提交劳动争议仲裁，其诉求已经审理，最终以审理结果为准。我单位于</t>
    </r>
    <r>
      <rPr>
        <sz val="10"/>
        <rFont val="Arial"/>
        <family val="2"/>
      </rPr>
      <t xml:space="preserve">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25</t>
    </r>
    <r>
      <rPr>
        <sz val="10"/>
        <rFont val="宋体"/>
        <family val="0"/>
        <charset val="134"/>
      </rPr>
      <t xml:space="preserve">日下午</t>
    </r>
    <r>
      <rPr>
        <sz val="10"/>
        <rFont val="Arial"/>
        <family val="2"/>
      </rPr>
      <t xml:space="preserve">13</t>
    </r>
    <r>
      <rPr>
        <sz val="10"/>
        <rFont val="宋体"/>
        <family val="0"/>
        <charset val="134"/>
      </rPr>
      <t xml:space="preserve">：</t>
    </r>
    <r>
      <rPr>
        <sz val="10"/>
        <rFont val="Arial"/>
        <family val="2"/>
      </rPr>
      <t xml:space="preserve">47</t>
    </r>
    <r>
      <rPr>
        <sz val="10"/>
        <rFont val="宋体"/>
        <family val="0"/>
        <charset val="134"/>
      </rPr>
      <t xml:space="preserve">分、</t>
    </r>
    <r>
      <rPr>
        <sz val="10"/>
        <rFont val="Arial"/>
        <family val="2"/>
      </rPr>
      <t xml:space="preserve">26</t>
    </r>
    <r>
      <rPr>
        <sz val="10"/>
        <rFont val="宋体"/>
        <family val="0"/>
        <charset val="134"/>
      </rPr>
      <t xml:space="preserve">日上午</t>
    </r>
    <r>
      <rPr>
        <sz val="10"/>
        <rFont val="Arial"/>
        <family val="2"/>
      </rPr>
      <t xml:space="preserve">9</t>
    </r>
    <r>
      <rPr>
        <sz val="10"/>
        <rFont val="宋体"/>
        <family val="0"/>
        <charset val="134"/>
      </rPr>
      <t xml:space="preserve">：</t>
    </r>
    <r>
      <rPr>
        <sz val="10"/>
        <rFont val="Arial"/>
        <family val="2"/>
      </rPr>
      <t xml:space="preserve">29</t>
    </r>
    <r>
      <rPr>
        <sz val="10"/>
        <rFont val="宋体"/>
        <family val="0"/>
        <charset val="134"/>
      </rPr>
      <t xml:space="preserve">分、同日中午</t>
    </r>
    <r>
      <rPr>
        <sz val="10"/>
        <rFont val="Arial"/>
        <family val="2"/>
      </rPr>
      <t xml:space="preserve">11</t>
    </r>
    <r>
      <rPr>
        <sz val="10"/>
        <rFont val="宋体"/>
        <family val="0"/>
        <charset val="134"/>
      </rPr>
      <t xml:space="preserve">：</t>
    </r>
    <r>
      <rPr>
        <sz val="10"/>
        <rFont val="Arial"/>
        <family val="2"/>
      </rPr>
      <t xml:space="preserve">56</t>
    </r>
    <r>
      <rPr>
        <sz val="10"/>
        <rFont val="宋体"/>
        <family val="0"/>
        <charset val="134"/>
      </rPr>
      <t xml:space="preserve">两天三时段与市民进行电话联系，告知来电人反馈的诉求我单位于</t>
    </r>
    <r>
      <rPr>
        <sz val="10"/>
        <rFont val="Arial"/>
        <family val="2"/>
      </rPr>
      <t xml:space="preserve">2025</t>
    </r>
    <r>
      <rPr>
        <sz val="10"/>
        <rFont val="宋体"/>
        <family val="0"/>
        <charset val="134"/>
      </rPr>
      <t xml:space="preserve">年</t>
    </r>
    <r>
      <rPr>
        <sz val="10"/>
        <rFont val="Arial"/>
        <family val="2"/>
      </rPr>
      <t xml:space="preserve">10</t>
    </r>
    <r>
      <rPr>
        <sz val="10"/>
        <rFont val="宋体"/>
        <family val="0"/>
        <charset val="134"/>
      </rPr>
      <t xml:space="preserve">月</t>
    </r>
    <r>
      <rPr>
        <sz val="10"/>
        <rFont val="Arial"/>
        <family val="2"/>
      </rPr>
      <t xml:space="preserve">13</t>
    </r>
    <r>
      <rPr>
        <sz val="10"/>
        <rFont val="宋体"/>
        <family val="0"/>
        <charset val="134"/>
      </rPr>
      <t xml:space="preserve">日由北京公交集团纪检监察办工作人员按组织程序向本人已送达，本人如对处理存有异议，可向北京公交集团纪委进行审诉，不另邮寄及邮箱进行书面反馈。另外，相关证明提交劳动争议仲裁，已经由北京市西城区劳动人事争议仲裁委员会（京西劳人仲字【</t>
    </r>
    <r>
      <rPr>
        <sz val="10"/>
        <rFont val="Arial"/>
        <family val="2"/>
      </rPr>
      <t xml:space="preserve">2026</t>
    </r>
    <r>
      <rPr>
        <sz val="10"/>
        <rFont val="宋体"/>
        <family val="0"/>
        <charset val="134"/>
      </rPr>
      <t xml:space="preserve">】第</t>
    </r>
    <r>
      <rPr>
        <sz val="10"/>
        <rFont val="Arial"/>
        <family val="2"/>
      </rPr>
      <t xml:space="preserve">516</t>
    </r>
    <r>
      <rPr>
        <sz val="10"/>
        <rFont val="宋体"/>
        <family val="0"/>
        <charset val="134"/>
      </rPr>
      <t xml:space="preserve">号），于</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12</t>
    </r>
    <r>
      <rPr>
        <sz val="10"/>
        <rFont val="宋体"/>
        <family val="0"/>
        <charset val="134"/>
      </rPr>
      <t xml:space="preserve">日开庭受理，因涉及案件审理，故无法向诉求人提供，具体结果以审理为准。市民没有接通电话，随后我们以短信形式告知市民相关回复内容。</t>
    </r>
    <r>
      <rPr>
        <sz val="10"/>
        <rFont val="Arial"/>
        <family val="2"/>
      </rPr>
      <t xml:space="preserve">
</t>
    </r>
    <r>
      <rPr>
        <sz val="10"/>
        <rFont val="宋体"/>
        <family val="0"/>
        <charset val="134"/>
      </rPr>
      <t xml:space="preserve">办理人：张浩宇；部门：鸿运承物业管理中心人力资源部；职务：一般管理</t>
    </r>
    <r>
      <rPr>
        <sz val="10"/>
        <rFont val="Arial"/>
        <family val="2"/>
      </rPr>
      <t xml:space="preserve">
</t>
    </r>
    <r>
      <rPr>
        <sz val="10"/>
        <rFont val="宋体"/>
        <family val="0"/>
        <charset val="134"/>
      </rPr>
      <t xml:space="preserve">审核人：高强；部门：鸿运承物业管理中心人力资源部；职务：中级管理</t>
    </r>
  </si>
  <si>
    <r>
      <rPr>
        <sz val="10"/>
        <rFont val="宋体"/>
        <family val="0"/>
        <charset val="134"/>
      </rPr>
      <t xml:space="preserve">我单位于</t>
    </r>
    <r>
      <rPr>
        <sz val="10"/>
        <rFont val="Arial"/>
        <family val="2"/>
      </rPr>
      <t xml:space="preserve">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25</t>
    </r>
    <r>
      <rPr>
        <sz val="10"/>
        <rFont val="宋体"/>
        <family val="0"/>
        <charset val="134"/>
      </rPr>
      <t xml:space="preserve">日下午</t>
    </r>
    <r>
      <rPr>
        <sz val="10"/>
        <rFont val="Arial"/>
        <family val="2"/>
      </rPr>
      <t xml:space="preserve">13</t>
    </r>
    <r>
      <rPr>
        <sz val="10"/>
        <rFont val="宋体"/>
        <family val="0"/>
        <charset val="134"/>
      </rPr>
      <t xml:space="preserve">：</t>
    </r>
    <r>
      <rPr>
        <sz val="10"/>
        <rFont val="Arial"/>
        <family val="2"/>
      </rPr>
      <t xml:space="preserve">47</t>
    </r>
    <r>
      <rPr>
        <sz val="10"/>
        <rFont val="宋体"/>
        <family val="0"/>
        <charset val="134"/>
      </rPr>
      <t xml:space="preserve">分、</t>
    </r>
    <r>
      <rPr>
        <sz val="10"/>
        <rFont val="Arial"/>
        <family val="2"/>
      </rPr>
      <t xml:space="preserve">26</t>
    </r>
    <r>
      <rPr>
        <sz val="10"/>
        <rFont val="宋体"/>
        <family val="0"/>
        <charset val="134"/>
      </rPr>
      <t xml:space="preserve">日上午</t>
    </r>
    <r>
      <rPr>
        <sz val="10"/>
        <rFont val="Arial"/>
        <family val="2"/>
      </rPr>
      <t xml:space="preserve">9</t>
    </r>
    <r>
      <rPr>
        <sz val="10"/>
        <rFont val="宋体"/>
        <family val="0"/>
        <charset val="134"/>
      </rPr>
      <t xml:space="preserve">：</t>
    </r>
    <r>
      <rPr>
        <sz val="10"/>
        <rFont val="Arial"/>
        <family val="2"/>
      </rPr>
      <t xml:space="preserve">29</t>
    </r>
    <r>
      <rPr>
        <sz val="10"/>
        <rFont val="宋体"/>
        <family val="0"/>
        <charset val="134"/>
      </rPr>
      <t xml:space="preserve">分、同日中午</t>
    </r>
    <r>
      <rPr>
        <sz val="10"/>
        <rFont val="Arial"/>
        <family val="2"/>
      </rPr>
      <t xml:space="preserve">11</t>
    </r>
    <r>
      <rPr>
        <sz val="10"/>
        <rFont val="宋体"/>
        <family val="0"/>
        <charset val="134"/>
      </rPr>
      <t xml:space="preserve">：</t>
    </r>
    <r>
      <rPr>
        <sz val="10"/>
        <rFont val="Arial"/>
        <family val="2"/>
      </rPr>
      <t xml:space="preserve">56</t>
    </r>
    <r>
      <rPr>
        <sz val="10"/>
        <rFont val="宋体"/>
        <family val="0"/>
        <charset val="134"/>
      </rPr>
      <t xml:space="preserve">两天三时段与市民进行电话联系，告知来电人反馈的诉求我单位于</t>
    </r>
    <r>
      <rPr>
        <sz val="10"/>
        <rFont val="Arial"/>
        <family val="2"/>
      </rPr>
      <t xml:space="preserve">2025</t>
    </r>
    <r>
      <rPr>
        <sz val="10"/>
        <rFont val="宋体"/>
        <family val="0"/>
        <charset val="134"/>
      </rPr>
      <t xml:space="preserve">年</t>
    </r>
    <r>
      <rPr>
        <sz val="10"/>
        <rFont val="Arial"/>
        <family val="2"/>
      </rPr>
      <t xml:space="preserve">10</t>
    </r>
    <r>
      <rPr>
        <sz val="10"/>
        <rFont val="宋体"/>
        <family val="0"/>
        <charset val="134"/>
      </rPr>
      <t xml:space="preserve">月</t>
    </r>
    <r>
      <rPr>
        <sz val="10"/>
        <rFont val="Arial"/>
        <family val="2"/>
      </rPr>
      <t xml:space="preserve">13</t>
    </r>
    <r>
      <rPr>
        <sz val="10"/>
        <rFont val="宋体"/>
        <family val="0"/>
        <charset val="134"/>
      </rPr>
      <t xml:space="preserve">日由北京公交集团纪检监察办工作人员按组织程序向本人已送达，本人如对处理存有异议，可向北京公交集团纪委进行审诉，不另邮寄及邮箱进行书面反馈。另外，相关证明提交劳动争议仲裁，已经由北京市西城区劳动人事争议仲裁委员会（京西劳人仲字【</t>
    </r>
    <r>
      <rPr>
        <sz val="10"/>
        <rFont val="Arial"/>
        <family val="2"/>
      </rPr>
      <t xml:space="preserve">2026</t>
    </r>
    <r>
      <rPr>
        <sz val="10"/>
        <rFont val="宋体"/>
        <family val="0"/>
        <charset val="134"/>
      </rPr>
      <t xml:space="preserve">】第</t>
    </r>
    <r>
      <rPr>
        <sz val="10"/>
        <rFont val="Arial"/>
        <family val="2"/>
      </rPr>
      <t xml:space="preserve">516</t>
    </r>
    <r>
      <rPr>
        <sz val="10"/>
        <rFont val="宋体"/>
        <family val="0"/>
        <charset val="134"/>
      </rPr>
      <t xml:space="preserve">号），于</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12</t>
    </r>
    <r>
      <rPr>
        <sz val="10"/>
        <rFont val="宋体"/>
        <family val="0"/>
        <charset val="134"/>
      </rPr>
      <t xml:space="preserve">日开庭受理，因涉及案件审理，故无法向诉求人提供，具体结果以审理为准。市民没有接通电话，随后我们以短信形式告知市民相关回复内容。</t>
    </r>
  </si>
  <si>
    <r>
      <rPr>
        <sz val="10"/>
        <rFont val="宋体"/>
        <family val="0"/>
        <charset val="134"/>
      </rPr>
      <t xml:space="preserve">经核实，市民杨利先生反映诉求与实际情况有所出入。经核实杨利先生，原系北京公共交通鸿运承物业管理中心职工，工人管理岗位。因其违反相关规定，依据《北京市监委驻北京市公交集团监察专员办公室</t>
    </r>
    <r>
      <rPr>
        <sz val="10"/>
        <rFont val="Arial"/>
        <family val="2"/>
      </rPr>
      <t xml:space="preserve">&lt;</t>
    </r>
    <r>
      <rPr>
        <sz val="10"/>
        <rFont val="宋体"/>
        <family val="0"/>
        <charset val="134"/>
      </rPr>
      <t xml:space="preserve">关于给予杨利开除处分的决定</t>
    </r>
    <r>
      <rPr>
        <sz val="10"/>
        <rFont val="Arial"/>
        <family val="2"/>
      </rPr>
      <t xml:space="preserve">&gt;</t>
    </r>
    <r>
      <rPr>
        <sz val="10"/>
        <rFont val="宋体"/>
        <family val="0"/>
        <charset val="134"/>
      </rPr>
      <t xml:space="preserve">》（驻公交监</t>
    </r>
    <r>
      <rPr>
        <sz val="10"/>
        <rFont val="Arial"/>
        <family val="2"/>
      </rPr>
      <t xml:space="preserve">&lt;2025&gt;17</t>
    </r>
    <r>
      <rPr>
        <sz val="10"/>
        <rFont val="宋体"/>
        <family val="0"/>
        <charset val="134"/>
      </rPr>
      <t xml:space="preserve">号）</t>
    </r>
    <r>
      <rPr>
        <sz val="10"/>
        <rFont val="Arial"/>
        <family val="2"/>
      </rPr>
      <t xml:space="preserve">,</t>
    </r>
    <r>
      <rPr>
        <sz val="10"/>
        <rFont val="宋体"/>
        <family val="0"/>
        <charset val="134"/>
      </rPr>
      <t xml:space="preserve">并于</t>
    </r>
    <r>
      <rPr>
        <sz val="10"/>
        <rFont val="Arial"/>
        <family val="2"/>
      </rPr>
      <t xml:space="preserve">2025</t>
    </r>
    <r>
      <rPr>
        <sz val="10"/>
        <rFont val="宋体"/>
        <family val="0"/>
        <charset val="134"/>
      </rPr>
      <t xml:space="preserve">年</t>
    </r>
    <r>
      <rPr>
        <sz val="10"/>
        <rFont val="Arial"/>
        <family val="2"/>
      </rPr>
      <t xml:space="preserve">10</t>
    </r>
    <r>
      <rPr>
        <sz val="10"/>
        <rFont val="宋体"/>
        <family val="0"/>
        <charset val="134"/>
      </rPr>
      <t xml:space="preserve">月</t>
    </r>
    <r>
      <rPr>
        <sz val="10"/>
        <rFont val="Arial"/>
        <family val="2"/>
      </rPr>
      <t xml:space="preserve">22</t>
    </r>
    <r>
      <rPr>
        <sz val="10"/>
        <rFont val="宋体"/>
        <family val="0"/>
        <charset val="134"/>
      </rPr>
      <t xml:space="preserve">日与其进行劳动合同关系解除</t>
    </r>
    <r>
      <rPr>
        <sz val="10"/>
        <rFont val="Arial"/>
        <family val="2"/>
      </rPr>
      <t xml:space="preserve">,</t>
    </r>
    <r>
      <rPr>
        <sz val="10"/>
        <rFont val="宋体"/>
        <family val="0"/>
        <charset val="134"/>
      </rPr>
      <t xml:space="preserve">未发现与其解除劳动合同存在违规违法行为。</t>
    </r>
    <r>
      <rPr>
        <sz val="10"/>
        <rFont val="Arial"/>
        <family val="2"/>
      </rPr>
      <t xml:space="preserve">
</t>
    </r>
    <r>
      <rPr>
        <sz val="10"/>
        <rFont val="宋体"/>
        <family val="0"/>
        <charset val="134"/>
      </rPr>
      <t xml:space="preserve">此次“本人就监察对象身份认定及程序违法通报问题，本人为普通工人、非党员、非管理人员，此前单位工作人员亦明确告知我并非管理人员，仅称我的岗位为工人管理岗位、是集团公司监察对象，但本人并不知晓何时被正式纳入监察对象范围。依据《中华人民共和国监察法》第十五条之规定，要求北京公共交通控股（集团）有限公司鸿运承物业管理中心书面正式明确：何时、以何种程序、依据何规范性文件将本人纳入监察对象范围，并提供相应正式文件。本人在向北京市纪检监察机关申请复核期间，复核程序尚未终结，单位即对本人作出公开反面通报，该行为违反《公职人员政务处分法》第五十六条及程序正当原则，属于程序违法，要求单位就此依法出具正式书面反馈。”的诉求问题我单位于</t>
    </r>
    <r>
      <rPr>
        <sz val="10"/>
        <rFont val="Arial"/>
        <family val="2"/>
      </rPr>
      <t xml:space="preserve">2025</t>
    </r>
    <r>
      <rPr>
        <sz val="10"/>
        <rFont val="宋体"/>
        <family val="0"/>
        <charset val="134"/>
      </rPr>
      <t xml:space="preserve">年</t>
    </r>
    <r>
      <rPr>
        <sz val="10"/>
        <rFont val="Arial"/>
        <family val="2"/>
      </rPr>
      <t xml:space="preserve">10</t>
    </r>
    <r>
      <rPr>
        <sz val="10"/>
        <rFont val="宋体"/>
        <family val="0"/>
        <charset val="134"/>
      </rPr>
      <t xml:space="preserve">月</t>
    </r>
    <r>
      <rPr>
        <sz val="10"/>
        <rFont val="Arial"/>
        <family val="2"/>
      </rPr>
      <t xml:space="preserve">13</t>
    </r>
    <r>
      <rPr>
        <sz val="10"/>
        <rFont val="宋体"/>
        <family val="0"/>
        <charset val="134"/>
      </rPr>
      <t xml:space="preserve">日由北京公交集团纪检监察办工作人员按组织程序向本人已送达，本人如对处理存有异议，可向北京公交集团纪委进行审诉，不另邮寄及邮箱进行书面反馈。另外，相关证明提交劳动争议仲裁，其诉求已经审理，最终以审理结果为准。我单位于</t>
    </r>
    <r>
      <rPr>
        <sz val="10"/>
        <rFont val="Arial"/>
        <family val="2"/>
      </rPr>
      <t xml:space="preserve">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25</t>
    </r>
    <r>
      <rPr>
        <sz val="10"/>
        <rFont val="宋体"/>
        <family val="0"/>
        <charset val="134"/>
      </rPr>
      <t xml:space="preserve">日下午</t>
    </r>
    <r>
      <rPr>
        <sz val="10"/>
        <rFont val="Arial"/>
        <family val="2"/>
      </rPr>
      <t xml:space="preserve">13</t>
    </r>
    <r>
      <rPr>
        <sz val="10"/>
        <rFont val="宋体"/>
        <family val="0"/>
        <charset val="134"/>
      </rPr>
      <t xml:space="preserve">：</t>
    </r>
    <r>
      <rPr>
        <sz val="10"/>
        <rFont val="Arial"/>
        <family val="2"/>
      </rPr>
      <t xml:space="preserve">47</t>
    </r>
    <r>
      <rPr>
        <sz val="10"/>
        <rFont val="宋体"/>
        <family val="0"/>
        <charset val="134"/>
      </rPr>
      <t xml:space="preserve">分、</t>
    </r>
    <r>
      <rPr>
        <sz val="10"/>
        <rFont val="Arial"/>
        <family val="2"/>
      </rPr>
      <t xml:space="preserve">26</t>
    </r>
    <r>
      <rPr>
        <sz val="10"/>
        <rFont val="宋体"/>
        <family val="0"/>
        <charset val="134"/>
      </rPr>
      <t xml:space="preserve">日上午</t>
    </r>
    <r>
      <rPr>
        <sz val="10"/>
        <rFont val="Arial"/>
        <family val="2"/>
      </rPr>
      <t xml:space="preserve">9</t>
    </r>
    <r>
      <rPr>
        <sz val="10"/>
        <rFont val="宋体"/>
        <family val="0"/>
        <charset val="134"/>
      </rPr>
      <t xml:space="preserve">：</t>
    </r>
    <r>
      <rPr>
        <sz val="10"/>
        <rFont val="Arial"/>
        <family val="2"/>
      </rPr>
      <t xml:space="preserve">29</t>
    </r>
    <r>
      <rPr>
        <sz val="10"/>
        <rFont val="宋体"/>
        <family val="0"/>
        <charset val="134"/>
      </rPr>
      <t xml:space="preserve">分、同日中午</t>
    </r>
    <r>
      <rPr>
        <sz val="10"/>
        <rFont val="Arial"/>
        <family val="2"/>
      </rPr>
      <t xml:space="preserve">11</t>
    </r>
    <r>
      <rPr>
        <sz val="10"/>
        <rFont val="宋体"/>
        <family val="0"/>
        <charset val="134"/>
      </rPr>
      <t xml:space="preserve">：</t>
    </r>
    <r>
      <rPr>
        <sz val="10"/>
        <rFont val="Arial"/>
        <family val="2"/>
      </rPr>
      <t xml:space="preserve">56</t>
    </r>
    <r>
      <rPr>
        <sz val="10"/>
        <rFont val="宋体"/>
        <family val="0"/>
        <charset val="134"/>
      </rPr>
      <t xml:space="preserve">两天三时段与市民进行电话联系，告知来电人反馈的诉求我单位于</t>
    </r>
    <r>
      <rPr>
        <sz val="10"/>
        <rFont val="Arial"/>
        <family val="2"/>
      </rPr>
      <t xml:space="preserve">2025</t>
    </r>
    <r>
      <rPr>
        <sz val="10"/>
        <rFont val="宋体"/>
        <family val="0"/>
        <charset val="134"/>
      </rPr>
      <t xml:space="preserve">年</t>
    </r>
    <r>
      <rPr>
        <sz val="10"/>
        <rFont val="Arial"/>
        <family val="2"/>
      </rPr>
      <t xml:space="preserve">10</t>
    </r>
    <r>
      <rPr>
        <sz val="10"/>
        <rFont val="宋体"/>
        <family val="0"/>
        <charset val="134"/>
      </rPr>
      <t xml:space="preserve">月</t>
    </r>
    <r>
      <rPr>
        <sz val="10"/>
        <rFont val="Arial"/>
        <family val="2"/>
      </rPr>
      <t xml:space="preserve">13</t>
    </r>
    <r>
      <rPr>
        <sz val="10"/>
        <rFont val="宋体"/>
        <family val="0"/>
        <charset val="134"/>
      </rPr>
      <t xml:space="preserve">日由北京公交集团纪检监察办工作人员按组织程序向本人已送达，本人如对处理存有异议，可向北京公交集团纪委进行审诉，不另邮寄及邮箱进行书面反馈。另外，相关证明提交劳动争议仲裁，已经由北京市西城区劳动人事争议仲裁委员会（京西劳人仲字【</t>
    </r>
    <r>
      <rPr>
        <sz val="10"/>
        <rFont val="Arial"/>
        <family val="2"/>
      </rPr>
      <t xml:space="preserve">2026</t>
    </r>
    <r>
      <rPr>
        <sz val="10"/>
        <rFont val="宋体"/>
        <family val="0"/>
        <charset val="134"/>
      </rPr>
      <t xml:space="preserve">】第</t>
    </r>
    <r>
      <rPr>
        <sz val="10"/>
        <rFont val="Arial"/>
        <family val="2"/>
      </rPr>
      <t xml:space="preserve">516</t>
    </r>
    <r>
      <rPr>
        <sz val="10"/>
        <rFont val="宋体"/>
        <family val="0"/>
        <charset val="134"/>
      </rPr>
      <t xml:space="preserve">号），于</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12</t>
    </r>
    <r>
      <rPr>
        <sz val="10"/>
        <rFont val="宋体"/>
        <family val="0"/>
        <charset val="134"/>
      </rPr>
      <t xml:space="preserve">日开庭受理，因涉及案件审理，故无法向诉求人提供，具体结果以审理为准。市民没有接通电话，随后我们以短信形式告知市民相关回复内容。</t>
    </r>
  </si>
  <si>
    <r>
      <rPr>
        <sz val="10"/>
        <rFont val="宋体"/>
        <family val="0"/>
        <charset val="134"/>
      </rPr>
      <t xml:space="preserve">热线</t>
    </r>
    <r>
      <rPr>
        <sz val="10"/>
        <rFont val="Arial"/>
        <family val="2"/>
      </rPr>
      <t xml:space="preserve">-260325-019495</t>
    </r>
    <r>
      <rPr>
        <sz val="10"/>
        <rFont val="宋体"/>
        <family val="0"/>
        <charset val="134"/>
      </rPr>
      <t xml:space="preserve">（</t>
    </r>
    <r>
      <rPr>
        <sz val="10"/>
        <rFont val="Arial"/>
        <family val="2"/>
      </rPr>
      <t xml:space="preserve">3</t>
    </r>
    <r>
      <rPr>
        <sz val="10"/>
        <rFont val="宋体"/>
        <family val="0"/>
        <charset val="134"/>
      </rPr>
      <t xml:space="preserve">个附件）</t>
    </r>
  </si>
  <si>
    <t xml:space="preserve">2026-03-25 10:45:45</t>
  </si>
  <si>
    <t xml:space="preserve">2026-03-25 11:04:23</t>
  </si>
  <si>
    <t xml:space="preserve">2026-03-25 11:13:35</t>
  </si>
  <si>
    <r>
      <rPr>
        <sz val="10"/>
        <rFont val="宋体"/>
        <family val="0"/>
        <charset val="134"/>
      </rPr>
      <t xml:space="preserve">手机</t>
    </r>
    <r>
      <rPr>
        <sz val="10"/>
        <rFont val="Arial"/>
        <family val="2"/>
      </rPr>
      <t xml:space="preserve">,13911567681;</t>
    </r>
  </si>
  <si>
    <t xml:space="preserve">市民反映，公交集团管理的物业，市民表示物业归公交集团管理，自己是在职职工索要父母信息没有说什么用途，父母去世也需要身份信息，自己不认可，来电反映公交集团物业核实在职员工父母信息身份信息问题。</t>
  </si>
  <si>
    <t xml:space="preserve">2026-04-01 23:59:59</t>
  </si>
  <si>
    <t xml:space="preserve">2026-03-30 08:59:59</t>
  </si>
  <si>
    <t xml:space="preserve">经核实，市民反映诉求与实际情况有所出入。针对市民所反应：“自己是在职职工索要父母信息没有说什么用途，父母去世也需要身份信息，自己不认可，来电反映公交集团物业核实在职员工父母信息身份信息问题。”我单位进行相关调查。首先，我单位依据《关于规范集团公司职工信息维护的通知》要求，对现在职职工个人信息进行收集，收集信息包括： 基本信息、家庭成员、专业部室、技能信息、履历信息、学历信息、计生信息等信息。其中家庭情况采集项，由职工个人结合自身实际情况填写。与市民所反映的“父母去世也需要身份信息”的情况存在出入。</t>
  </si>
  <si>
    <r>
      <rPr>
        <sz val="10"/>
        <rFont val="宋体"/>
        <family val="0"/>
        <charset val="134"/>
      </rPr>
      <t xml:space="preserve">经核实，市民反映诉求与实际情况有所出入。针对市民所反应：“自己是在职职工索要父母信息没有说什么用途，父母去世也需要身份信息，自己不认可，来电反映公交集团物业核实在职员工父母信息身份信息问题。”我单位进行相关调查。首先，我单位依据《关于规范集团公司职工信息维护的通知》要求，对现在职职工个人信息进行收集，收集信息包括： 基本信息、家庭成员、专业部室、技能信息、履历信息、学历信息、计生信息等信息。其中家庭情况采集项，由职工个人结合自身实际情况填写。与市民所反映的“父母去世也需要身份信息”的情况存在出入。我单位</t>
    </r>
    <r>
      <rPr>
        <sz val="10"/>
        <rFont val="Arial"/>
        <family val="2"/>
      </rPr>
      <t xml:space="preserve">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27</t>
    </r>
    <r>
      <rPr>
        <sz val="10"/>
        <rFont val="宋体"/>
        <family val="0"/>
        <charset val="134"/>
      </rPr>
      <t xml:space="preserve">日上午</t>
    </r>
    <r>
      <rPr>
        <sz val="10"/>
        <rFont val="Arial"/>
        <family val="2"/>
      </rPr>
      <t xml:space="preserve">11</t>
    </r>
    <r>
      <rPr>
        <sz val="10"/>
        <rFont val="宋体"/>
        <family val="0"/>
        <charset val="134"/>
      </rPr>
      <t xml:space="preserve">点</t>
    </r>
    <r>
      <rPr>
        <sz val="10"/>
        <rFont val="Arial"/>
        <family val="2"/>
      </rPr>
      <t xml:space="preserve">35</t>
    </r>
    <r>
      <rPr>
        <sz val="10"/>
        <rFont val="宋体"/>
        <family val="0"/>
        <charset val="134"/>
      </rPr>
      <t xml:space="preserve">分与市民进行电话联系，告知市民我单位依据《关于规范集团公司职工信息维护的通知》要求，对现在职职工个人信息进行收集，收集信息包括： 基本信息、家庭成员、专业部室、技能信息、履历信息、学历信息、计生信息等信息。其中家庭情况采集项，由职工个人结合自身实际情况填写。与市民所反映的“父母去世也需要身份信息”的情况存在出入。</t>
    </r>
    <r>
      <rPr>
        <sz val="10"/>
        <rFont val="Arial"/>
        <family val="2"/>
      </rPr>
      <t xml:space="preserve">
</t>
    </r>
    <r>
      <rPr>
        <sz val="10"/>
        <rFont val="宋体"/>
        <family val="0"/>
        <charset val="134"/>
      </rPr>
      <t xml:space="preserve">我单位欢迎市民随时对我们工作进行监督，感谢市民提出宝贵意见，谢谢市民的支持与谅解。</t>
    </r>
    <r>
      <rPr>
        <sz val="10"/>
        <rFont val="Arial"/>
        <family val="2"/>
      </rPr>
      <t xml:space="preserve">
</t>
    </r>
    <r>
      <rPr>
        <sz val="10"/>
        <rFont val="宋体"/>
        <family val="0"/>
        <charset val="134"/>
      </rPr>
      <t xml:space="preserve">办理人：张浩宇；部门：鸿运承物业管理中心人力资源部；职务：一般管理</t>
    </r>
    <r>
      <rPr>
        <sz val="10"/>
        <rFont val="Arial"/>
        <family val="2"/>
      </rPr>
      <t xml:space="preserve">
</t>
    </r>
    <r>
      <rPr>
        <sz val="10"/>
        <rFont val="宋体"/>
        <family val="0"/>
        <charset val="134"/>
      </rPr>
      <t xml:space="preserve">审核人：高强；部门：鸿运承物业管理中心人力资源部；职务：中级管理</t>
    </r>
  </si>
  <si>
    <r>
      <rPr>
        <sz val="10"/>
        <rFont val="宋体"/>
        <family val="0"/>
        <charset val="134"/>
      </rPr>
      <t xml:space="preserve">我单位</t>
    </r>
    <r>
      <rPr>
        <sz val="10"/>
        <rFont val="Arial"/>
        <family val="2"/>
      </rPr>
      <t xml:space="preserve">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27</t>
    </r>
    <r>
      <rPr>
        <sz val="10"/>
        <rFont val="宋体"/>
        <family val="0"/>
        <charset val="134"/>
      </rPr>
      <t xml:space="preserve">日上午</t>
    </r>
    <r>
      <rPr>
        <sz val="10"/>
        <rFont val="Arial"/>
        <family val="2"/>
      </rPr>
      <t xml:space="preserve">11</t>
    </r>
    <r>
      <rPr>
        <sz val="10"/>
        <rFont val="宋体"/>
        <family val="0"/>
        <charset val="134"/>
      </rPr>
      <t xml:space="preserve">点</t>
    </r>
    <r>
      <rPr>
        <sz val="10"/>
        <rFont val="Arial"/>
        <family val="2"/>
      </rPr>
      <t xml:space="preserve">35</t>
    </r>
    <r>
      <rPr>
        <sz val="10"/>
        <rFont val="宋体"/>
        <family val="0"/>
        <charset val="134"/>
      </rPr>
      <t xml:space="preserve">分与市民进行电话联系，告知市民我单位依据《关于规范集团公司职工信息维护的通知》要求，对现在职职工个人信息进行收集，收集信息包括： 基本信息、家庭成员、专业部室、技能信息、履历信息、学历信息、计生信息等信息。其中家庭情况采集项，由职工个人结合自身实际情况填写。与市民所反映的“父母去世也需要身份信息”的情况存在出入。</t>
    </r>
    <r>
      <rPr>
        <sz val="10"/>
        <rFont val="Arial"/>
        <family val="2"/>
      </rPr>
      <t xml:space="preserve">
</t>
    </r>
    <r>
      <rPr>
        <sz val="10"/>
        <rFont val="宋体"/>
        <family val="0"/>
        <charset val="134"/>
      </rPr>
      <t xml:space="preserve">我单位欢迎市民随时对我们工作进行监督，感谢市民提出宝贵意见，谢谢市民的支持与谅解。</t>
    </r>
  </si>
  <si>
    <r>
      <rPr>
        <sz val="10"/>
        <rFont val="宋体"/>
        <family val="0"/>
        <charset val="134"/>
      </rPr>
      <t xml:space="preserve">经核实，市民反映诉求与实际情况有所出入。针对市民所反应：“自己是在职职工索要父母信息没有说什么用途，父母去世也需要身份信息，自己不认可，来电反映公交集团物业核实在职员工父母信息身份信息问题。”我单位进行相关调查。首先，我单位依据《关于规范集团公司职工信息维护的通知》要求，对现在职职工个人信息进行收集，收集信息包括： 基本信息、家庭成员、专业部室、技能信息、履历信息、学历信息、计生信息等信息。其中家庭情况采集项，由职工个人结合自身实际情况填写。与市民所反映的“父母去世也需要身份信息”的情况存在出入。我单位</t>
    </r>
    <r>
      <rPr>
        <sz val="10"/>
        <rFont val="Arial"/>
        <family val="2"/>
      </rPr>
      <t xml:space="preserve">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27</t>
    </r>
    <r>
      <rPr>
        <sz val="10"/>
        <rFont val="宋体"/>
        <family val="0"/>
        <charset val="134"/>
      </rPr>
      <t xml:space="preserve">日上午</t>
    </r>
    <r>
      <rPr>
        <sz val="10"/>
        <rFont val="Arial"/>
        <family val="2"/>
      </rPr>
      <t xml:space="preserve">11</t>
    </r>
    <r>
      <rPr>
        <sz val="10"/>
        <rFont val="宋体"/>
        <family val="0"/>
        <charset val="134"/>
      </rPr>
      <t xml:space="preserve">点</t>
    </r>
    <r>
      <rPr>
        <sz val="10"/>
        <rFont val="Arial"/>
        <family val="2"/>
      </rPr>
      <t xml:space="preserve">35</t>
    </r>
    <r>
      <rPr>
        <sz val="10"/>
        <rFont val="宋体"/>
        <family val="0"/>
        <charset val="134"/>
      </rPr>
      <t xml:space="preserve">分与市民进行电话联系，告知市民我单位依据《关于规范集团公司职工信息维护的通知》要求，对现在职职工个人信息进行收集，收集信息包括： 基本信息、家庭成员、专业部室、技能信息、履历信息、学历信息、计生信息等信息。其中家庭情况采集项，由职工个人结合自身实际情况填写。与市民所反映的“父母去世也需要身份信息”的情况存在出入。</t>
    </r>
    <r>
      <rPr>
        <sz val="10"/>
        <rFont val="Arial"/>
        <family val="2"/>
      </rPr>
      <t xml:space="preserve">
</t>
    </r>
    <r>
      <rPr>
        <sz val="10"/>
        <rFont val="宋体"/>
        <family val="0"/>
        <charset val="134"/>
      </rPr>
      <t xml:space="preserve">我单位欢迎市民随时对我们工作进行监督，感谢市民提出宝贵意见，谢谢市民的支持与谅解。</t>
    </r>
  </si>
  <si>
    <t xml:space="preserve">2026-03-25 10:38:30</t>
  </si>
  <si>
    <t xml:space="preserve">人力相关业务办理
（个人信息系统维护）</t>
  </si>
  <si>
    <r>
      <rPr>
        <sz val="10"/>
        <rFont val="宋体"/>
        <family val="0"/>
        <charset val="134"/>
      </rPr>
      <t xml:space="preserve">热线</t>
    </r>
    <r>
      <rPr>
        <sz val="10"/>
        <rFont val="Arial"/>
        <family val="2"/>
      </rPr>
      <t xml:space="preserve">-260325-031904</t>
    </r>
    <r>
      <rPr>
        <sz val="10"/>
        <rFont val="宋体"/>
        <family val="0"/>
      </rPr>
      <t xml:space="preserve">（</t>
    </r>
    <r>
      <rPr>
        <sz val="10"/>
        <rFont val="Arial"/>
        <family val="2"/>
      </rPr>
      <t xml:space="preserve">9</t>
    </r>
    <r>
      <rPr>
        <sz val="10"/>
        <rFont val="宋体"/>
        <family val="0"/>
      </rPr>
      <t xml:space="preserve">个附件）</t>
    </r>
  </si>
  <si>
    <t xml:space="preserve">2026-03-25 13:11:21</t>
  </si>
  <si>
    <t xml:space="preserve">2026-03-25 13:24:35</t>
  </si>
  <si>
    <t xml:space="preserve">2026-03-25 13:27:36</t>
  </si>
  <si>
    <r>
      <rPr>
        <sz val="10"/>
        <rFont val="宋体"/>
        <family val="0"/>
        <charset val="134"/>
      </rPr>
      <t xml:space="preserve">市民反映，北京公交集团第一客运分公司</t>
    </r>
    <r>
      <rPr>
        <sz val="10"/>
        <rFont val="Arial"/>
        <family val="2"/>
      </rPr>
      <t xml:space="preserve">22</t>
    </r>
    <r>
      <rPr>
        <sz val="10"/>
        <rFont val="宋体"/>
        <family val="0"/>
        <charset val="134"/>
      </rPr>
      <t xml:space="preserve">车队，年前调换了食堂的工作人员，换了之后食堂的饭菜非常难吃，种类和菜量也变少了，导致去的晚的人都没有饭吃，更换之后吃饭的人数都变少了，并且现在下午</t>
    </r>
    <r>
      <rPr>
        <sz val="10"/>
        <rFont val="Arial"/>
        <family val="2"/>
      </rPr>
      <t xml:space="preserve">17</t>
    </r>
    <r>
      <rPr>
        <sz val="10"/>
        <rFont val="宋体"/>
        <family val="0"/>
        <charset val="134"/>
      </rPr>
      <t xml:space="preserve">点钟才开门，价格也更高，希望能够实地调查，市民再次来电，表示更换当前的厨师前，每天能有</t>
    </r>
    <r>
      <rPr>
        <sz val="10"/>
        <rFont val="Arial"/>
        <family val="2"/>
      </rPr>
      <t xml:space="preserve">100</t>
    </r>
    <r>
      <rPr>
        <sz val="10"/>
        <rFont val="宋体"/>
        <family val="0"/>
        <charset val="134"/>
      </rPr>
      <t xml:space="preserve">位员工在这里吃饭，还有后勤管理工作人员在这吃饭，更换之后来就餐的人最多只有原来的三分之一，原因就是做的不好吃，且不管中午还是晚上，做的菜量非常少，有两个职工去打完饭之后就没有了，厨师又要去再炒菜，但是司机着急发车等不起这个时间，该厨师一直都是这样操作，市民表示职工对近几天在</t>
    </r>
    <r>
      <rPr>
        <sz val="10"/>
        <rFont val="Arial"/>
        <family val="2"/>
      </rPr>
      <t xml:space="preserve">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25</t>
    </r>
    <r>
      <rPr>
        <sz val="10"/>
        <rFont val="宋体"/>
        <family val="0"/>
        <charset val="134"/>
      </rPr>
      <t xml:space="preserve">日之前的临时替换的代班的厨师比较认可，要求更换厨师或者使用大家认可的这位代班厨师，来电反映食堂更换厨师问题。 注：市民要求个人信息保密（已解释）。</t>
    </r>
  </si>
  <si>
    <r>
      <rPr>
        <sz val="10"/>
        <rFont val="宋体"/>
        <family val="0"/>
        <charset val="134"/>
      </rPr>
      <t xml:space="preserve">动物园分中心接到投诉派单后十分重视，主管餐饮工作的翟主任立即向左家庄食堂核实情况。通过调查我们了解到：</t>
    </r>
    <r>
      <rPr>
        <sz val="10"/>
        <rFont val="Arial"/>
        <family val="2"/>
      </rPr>
      <t xml:space="preserve">
1.</t>
    </r>
    <r>
      <rPr>
        <sz val="10"/>
        <rFont val="宋体"/>
        <family val="0"/>
        <charset val="134"/>
      </rPr>
      <t xml:space="preserve">针对当事人反映更换厨师问题。左家庄食堂确实于</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25</t>
    </r>
    <r>
      <rPr>
        <sz val="10"/>
        <rFont val="宋体"/>
        <family val="0"/>
        <charset val="134"/>
      </rPr>
      <t xml:space="preserve">日起更换了外包服务公司和厨师，此为新招标季餐饮部工作正常外包公司、人员调换。新外包服务商的菜单种类、职工手艺均与此前不同。可能与车队职工口味需要磨合期。</t>
    </r>
    <r>
      <rPr>
        <sz val="10"/>
        <rFont val="Arial"/>
        <family val="2"/>
      </rPr>
      <t xml:space="preserve">
2.</t>
    </r>
    <r>
      <rPr>
        <sz val="10"/>
        <rFont val="宋体"/>
        <family val="0"/>
        <charset val="134"/>
      </rPr>
      <t xml:space="preserve">当事人提出食堂饭菜难吃。因菜品口味众口难调，无法满足所有人需求。左家庄食堂未接到类似诉求。</t>
    </r>
    <r>
      <rPr>
        <sz val="10"/>
        <rFont val="Arial"/>
        <family val="2"/>
      </rPr>
      <t xml:space="preserve">
3.</t>
    </r>
    <r>
      <rPr>
        <sz val="10"/>
        <rFont val="宋体"/>
        <family val="0"/>
        <charset val="134"/>
      </rPr>
      <t xml:space="preserve">当事人提出种类和菜量变少，价格更贵。左家庄食堂的公示栏内张贴有每周食谱，每日两荤两素的“</t>
    </r>
    <r>
      <rPr>
        <sz val="10"/>
        <rFont val="Arial"/>
        <family val="2"/>
      </rPr>
      <t xml:space="preserve">5</t>
    </r>
    <r>
      <rPr>
        <sz val="10"/>
        <rFont val="宋体"/>
        <family val="0"/>
        <charset val="134"/>
      </rPr>
      <t xml:space="preserve">、</t>
    </r>
    <r>
      <rPr>
        <sz val="10"/>
        <rFont val="Arial"/>
        <family val="2"/>
      </rPr>
      <t xml:space="preserve">6</t>
    </r>
    <r>
      <rPr>
        <sz val="10"/>
        <rFont val="宋体"/>
        <family val="0"/>
        <charset val="134"/>
      </rPr>
      <t xml:space="preserve">、</t>
    </r>
    <r>
      <rPr>
        <sz val="10"/>
        <rFont val="Arial"/>
        <family val="2"/>
      </rPr>
      <t xml:space="preserve">7”</t>
    </r>
    <r>
      <rPr>
        <sz val="10"/>
        <rFont val="宋体"/>
        <family val="0"/>
        <charset val="134"/>
      </rPr>
      <t xml:space="preserve">元套餐菜品齐全。加上三种特色菜品，共计</t>
    </r>
    <r>
      <rPr>
        <sz val="10"/>
        <rFont val="Arial"/>
        <family val="2"/>
      </rPr>
      <t xml:space="preserve">8</t>
    </r>
    <r>
      <rPr>
        <sz val="10"/>
        <rFont val="宋体"/>
        <family val="0"/>
        <charset val="134"/>
      </rPr>
      <t xml:space="preserve">种。特色菜不超过</t>
    </r>
    <r>
      <rPr>
        <sz val="10"/>
        <rFont val="Arial"/>
        <family val="2"/>
      </rPr>
      <t xml:space="preserve">15</t>
    </r>
    <r>
      <rPr>
        <sz val="10"/>
        <rFont val="宋体"/>
        <family val="0"/>
        <charset val="134"/>
      </rPr>
      <t xml:space="preserve">元，低于市场价格。能够满足职工需求。左家庄食堂由动物园分中心统一工具服务商供货。餐盒大小为</t>
    </r>
    <r>
      <rPr>
        <sz val="10"/>
        <rFont val="Arial"/>
        <family val="2"/>
      </rPr>
      <t xml:space="preserve">1000</t>
    </r>
    <r>
      <rPr>
        <sz val="10"/>
        <rFont val="宋体"/>
        <family val="0"/>
        <charset val="134"/>
      </rPr>
      <t xml:space="preserve">毫升装。售餐厨师能够做到将餐盒装满。“</t>
    </r>
    <r>
      <rPr>
        <sz val="10"/>
        <rFont val="Arial"/>
        <family val="2"/>
      </rPr>
      <t xml:space="preserve">5</t>
    </r>
    <r>
      <rPr>
        <sz val="10"/>
        <rFont val="宋体"/>
        <family val="0"/>
        <charset val="134"/>
      </rPr>
      <t xml:space="preserve">、</t>
    </r>
    <r>
      <rPr>
        <sz val="10"/>
        <rFont val="Arial"/>
        <family val="2"/>
      </rPr>
      <t xml:space="preserve">6</t>
    </r>
    <r>
      <rPr>
        <sz val="10"/>
        <rFont val="宋体"/>
        <family val="0"/>
        <charset val="134"/>
      </rPr>
      <t xml:space="preserve">、</t>
    </r>
    <r>
      <rPr>
        <sz val="10"/>
        <rFont val="Arial"/>
        <family val="2"/>
      </rPr>
      <t xml:space="preserve">7”</t>
    </r>
    <r>
      <rPr>
        <sz val="10"/>
        <rFont val="宋体"/>
        <family val="0"/>
        <charset val="134"/>
      </rPr>
      <t xml:space="preserve">元套餐满盒含有米饭，特色菜满盒不含米饭。</t>
    </r>
    <r>
      <rPr>
        <sz val="10"/>
        <rFont val="Arial"/>
        <family val="2"/>
      </rPr>
      <t xml:space="preserve">
4.</t>
    </r>
    <r>
      <rPr>
        <sz val="10"/>
        <rFont val="宋体"/>
        <family val="0"/>
        <charset val="134"/>
      </rPr>
      <t xml:space="preserve">当事人提出吃饭的人变少。分中心提取近两月职工刷卡数据。就餐人次基本持平未见明显人次下降。</t>
    </r>
    <r>
      <rPr>
        <sz val="10"/>
        <rFont val="Arial"/>
        <family val="2"/>
      </rPr>
      <t xml:space="preserve">
5.</t>
    </r>
    <r>
      <rPr>
        <sz val="10"/>
        <rFont val="宋体"/>
        <family val="0"/>
        <charset val="134"/>
      </rPr>
      <t xml:space="preserve">当事人说食堂</t>
    </r>
    <r>
      <rPr>
        <sz val="10"/>
        <rFont val="Arial"/>
        <family val="2"/>
      </rPr>
      <t xml:space="preserve">17</t>
    </r>
    <r>
      <rPr>
        <sz val="10"/>
        <rFont val="宋体"/>
        <family val="0"/>
        <charset val="134"/>
      </rPr>
      <t xml:space="preserve">点才开门。左家庄食堂的营业时间标识上注明。晚餐开餐时间就是</t>
    </r>
    <r>
      <rPr>
        <sz val="10"/>
        <rFont val="Arial"/>
        <family val="2"/>
      </rPr>
      <t xml:space="preserve">17</t>
    </r>
    <r>
      <rPr>
        <sz val="10"/>
        <rFont val="宋体"/>
        <family val="0"/>
        <charset val="134"/>
      </rPr>
      <t xml:space="preserve">点。</t>
    </r>
    <r>
      <rPr>
        <sz val="10"/>
        <rFont val="Arial"/>
        <family val="2"/>
      </rPr>
      <t xml:space="preserve">
6.</t>
    </r>
    <r>
      <rPr>
        <sz val="10"/>
        <rFont val="宋体"/>
        <family val="0"/>
        <charset val="134"/>
      </rPr>
      <t xml:space="preserve">当事人提出左家庄食堂每一次炒制菜量少。等不到打饭就要发车。因正直春季气温还未回暖，为保证职工热饭热菜，且避免浪费。左家庄食堂坚持菜品勤炒少炒。食堂平均每日</t>
    </r>
    <r>
      <rPr>
        <sz val="10"/>
        <rFont val="Arial"/>
        <family val="2"/>
      </rPr>
      <t xml:space="preserve">8</t>
    </r>
    <r>
      <rPr>
        <sz val="10"/>
        <rFont val="宋体"/>
        <family val="0"/>
        <charset val="134"/>
      </rPr>
      <t xml:space="preserve">种菜品，不会每种都售空。如当事人喜欢的菜品售空可选择其他菜品。如当事人班次频繁赶上菜品售空也可以与食堂工作人员直接沟通。左家庄食堂教育厨师今后可以每次多炒制一些，或者提前为当事人预留。</t>
    </r>
  </si>
  <si>
    <r>
      <rPr>
        <sz val="10"/>
        <rFont val="宋体"/>
        <family val="0"/>
        <charset val="134"/>
      </rPr>
      <t xml:space="preserve">左家庄食堂属于外包食堂，</t>
    </r>
    <r>
      <rPr>
        <sz val="10"/>
        <rFont val="Arial"/>
        <family val="2"/>
      </rPr>
      <t xml:space="preserve">3</t>
    </r>
    <r>
      <rPr>
        <sz val="10"/>
        <rFont val="宋体"/>
        <family val="0"/>
        <charset val="134"/>
      </rPr>
      <t xml:space="preserve">月</t>
    </r>
    <r>
      <rPr>
        <sz val="10"/>
        <rFont val="Arial"/>
        <family val="2"/>
      </rPr>
      <t xml:space="preserve">36</t>
    </r>
    <r>
      <rPr>
        <sz val="10"/>
        <rFont val="宋体"/>
        <family val="0"/>
        <charset val="134"/>
      </rPr>
      <t xml:space="preserve">日分中心主管餐饮工作的翟主任与北京京辉薇平餐饮管理有限公司的项目负责人就此事共同进行了分析，研究了改进措施：</t>
    </r>
    <r>
      <rPr>
        <sz val="10"/>
        <rFont val="Arial"/>
        <family val="2"/>
      </rPr>
      <t xml:space="preserve">
1.</t>
    </r>
    <r>
      <rPr>
        <sz val="10"/>
        <rFont val="宋体"/>
        <family val="0"/>
        <charset val="134"/>
      </rPr>
      <t xml:space="preserve">按照职工就餐规律和需求，适时调整营业时间，调整好工作流程，服务好一线就餐职工；</t>
    </r>
    <r>
      <rPr>
        <sz val="10"/>
        <rFont val="Arial"/>
        <family val="2"/>
      </rPr>
      <t xml:space="preserve">
2.</t>
    </r>
    <r>
      <rPr>
        <sz val="10"/>
        <rFont val="宋体"/>
        <family val="0"/>
        <charset val="134"/>
      </rPr>
      <t xml:space="preserve">加强对所属厨师的技术培训，提高业务水平。</t>
    </r>
  </si>
  <si>
    <t xml:space="preserve">动物园分中心针对本次投诉，要求所属各个食堂的炊事员加强学习，不断提高自身的技术水平，服务好一线就餐职工。</t>
  </si>
  <si>
    <r>
      <rPr>
        <sz val="10"/>
        <rFont val="宋体"/>
        <family val="0"/>
        <charset val="134"/>
      </rPr>
      <t xml:space="preserve">左家庄食堂属于外包食堂，</t>
    </r>
    <r>
      <rPr>
        <sz val="10"/>
        <rFont val="Arial"/>
        <family val="2"/>
      </rPr>
      <t xml:space="preserve">3</t>
    </r>
    <r>
      <rPr>
        <sz val="10"/>
        <rFont val="宋体"/>
        <family val="0"/>
        <charset val="134"/>
      </rPr>
      <t xml:space="preserve">月</t>
    </r>
    <r>
      <rPr>
        <sz val="10"/>
        <rFont val="Arial"/>
        <family val="2"/>
      </rPr>
      <t xml:space="preserve">36</t>
    </r>
    <r>
      <rPr>
        <sz val="10"/>
        <rFont val="宋体"/>
        <family val="0"/>
        <charset val="134"/>
      </rPr>
      <t xml:space="preserve">日分中心主管餐饮工作的翟主任与北京京辉薇平餐饮管理有限公司的项目负责人就此事共同进行了分析，研究了改进措施：</t>
    </r>
    <r>
      <rPr>
        <sz val="10"/>
        <rFont val="Arial"/>
        <family val="2"/>
      </rPr>
      <t xml:space="preserve">
1.</t>
    </r>
    <r>
      <rPr>
        <sz val="10"/>
        <rFont val="宋体"/>
        <family val="0"/>
        <charset val="134"/>
      </rPr>
      <t xml:space="preserve">按照职工就餐规律和需求，适时调整营业时间，调整好工作流程，服务好一线就餐职工；</t>
    </r>
    <r>
      <rPr>
        <sz val="10"/>
        <rFont val="Arial"/>
        <family val="2"/>
      </rPr>
      <t xml:space="preserve">
2.</t>
    </r>
    <r>
      <rPr>
        <sz val="10"/>
        <rFont val="宋体"/>
        <family val="0"/>
        <charset val="134"/>
      </rPr>
      <t xml:space="preserve">加强对所属厨师的技术培训，提高业务水平。</t>
    </r>
    <r>
      <rPr>
        <sz val="10"/>
        <rFont val="Arial"/>
        <family val="2"/>
      </rPr>
      <t xml:space="preserve">
</t>
    </r>
    <r>
      <rPr>
        <sz val="10"/>
        <rFont val="宋体"/>
        <family val="0"/>
        <charset val="134"/>
      </rPr>
      <t xml:space="preserve">动物园分中心针对本次投诉，要求所属各个食堂的炊事员加强学习，不断提高自身的技术水平，服务好一线就餐职工。</t>
    </r>
    <r>
      <rPr>
        <sz val="10"/>
        <rFont val="Arial"/>
        <family val="2"/>
      </rPr>
      <t xml:space="preserve">
</t>
    </r>
    <r>
      <rPr>
        <sz val="10"/>
        <rFont val="宋体"/>
        <family val="0"/>
        <charset val="134"/>
      </rPr>
      <t xml:space="preserve">回复人：动物园分中心主管餐饮工作的翟主任</t>
    </r>
    <r>
      <rPr>
        <sz val="10"/>
        <rFont val="Arial"/>
        <family val="2"/>
      </rPr>
      <t xml:space="preserve">
</t>
    </r>
    <r>
      <rPr>
        <sz val="10"/>
        <rFont val="宋体"/>
        <family val="0"/>
        <charset val="134"/>
      </rPr>
      <t xml:space="preserve">审核人：物管中心餐饮部赵弘晨</t>
    </r>
  </si>
  <si>
    <t xml:space="preserve">2026-03-25 13:01:37</t>
  </si>
  <si>
    <r>
      <rPr>
        <sz val="10"/>
        <rFont val="宋体"/>
        <family val="0"/>
        <charset val="134"/>
      </rPr>
      <t xml:space="preserve">热线</t>
    </r>
    <r>
      <rPr>
        <sz val="10"/>
        <rFont val="Arial"/>
        <family val="2"/>
      </rPr>
      <t xml:space="preserve">-260324-066952-2</t>
    </r>
    <r>
      <rPr>
        <sz val="10"/>
        <rFont val="宋体"/>
        <family val="0"/>
        <charset val="134"/>
      </rPr>
      <t xml:space="preserve">（</t>
    </r>
    <r>
      <rPr>
        <sz val="10"/>
        <rFont val="Arial"/>
        <family val="2"/>
      </rPr>
      <t xml:space="preserve">2</t>
    </r>
    <r>
      <rPr>
        <sz val="10"/>
        <rFont val="宋体"/>
        <family val="0"/>
        <charset val="134"/>
      </rPr>
      <t xml:space="preserve">个附件）</t>
    </r>
  </si>
  <si>
    <t xml:space="preserve">2026-03-25 13:30:00</t>
  </si>
  <si>
    <t xml:space="preserve">2026-03-25 13:30:17</t>
  </si>
  <si>
    <t xml:space="preserve">2026-03-25 14:24:39</t>
  </si>
  <si>
    <t xml:space="preserve">王金海先生</t>
  </si>
  <si>
    <r>
      <rPr>
        <sz val="10"/>
        <rFont val="宋体"/>
        <family val="0"/>
        <charset val="134"/>
      </rPr>
      <t xml:space="preserve">手机</t>
    </r>
    <r>
      <rPr>
        <sz val="10"/>
        <rFont val="Arial"/>
        <family val="2"/>
      </rPr>
      <t xml:space="preserve">,15910707386;</t>
    </r>
  </si>
  <si>
    <r>
      <rPr>
        <sz val="10"/>
        <rFont val="宋体"/>
        <family val="0"/>
        <charset val="134"/>
      </rPr>
      <t xml:space="preserve">市民反映，北京鸿运达物业管理有限责任公司的员工李永超，每天不上班，正常领取工资，党员日记让他人写，员工也不打卡，对此不认可，希望相关部门核实处理，地址：西城区广安门内核桃园</t>
    </r>
    <r>
      <rPr>
        <sz val="10"/>
        <rFont val="Arial"/>
        <family val="2"/>
      </rPr>
      <t xml:space="preserve">1</t>
    </r>
    <r>
      <rPr>
        <sz val="10"/>
        <rFont val="宋体"/>
        <family val="0"/>
        <charset val="134"/>
      </rPr>
      <t xml:space="preserve">号，来电反映举报北京鸿运达物业管理有限责任公司员工问题。工单流转：西城区分中心退回，经核实，来电人举报公司其他员工存在不当工作行为，工单中工作行为情况均由用人单位掌握，为单位内部管理问题，不涉及劳动违法，不属于劳动监察及劳动争议仲裁受理范围。北京鸿运达物业管理有限责任公司上级单位为北京公共交通控股（集团）有限公司，该公司是北京市市属国企，工作人员已就反映问题进行解释说明，告知其应当向有关行政主管部门或该单位的上级主管单位进行反映，诉求人表示清楚。建议转上级单位公交集团进一步核实处理。人力组织</t>
    </r>
  </si>
  <si>
    <t xml:space="preserve">经核实，市民匿名反映诉求与实际情况有所出入。经核实，本单位无名为李永超的职工。故不涉及市民投诉的情况。</t>
  </si>
  <si>
    <r>
      <rPr>
        <sz val="10"/>
        <rFont val="宋体"/>
        <family val="0"/>
        <charset val="134"/>
      </rPr>
      <t xml:space="preserve">经核实，市民匿名反映诉求与实际情况有所出入。经核实，本单位无名为李永超的职工。故不涉及市民投诉的情况。我单位</t>
    </r>
    <r>
      <rPr>
        <sz val="10"/>
        <rFont val="Arial"/>
        <family val="2"/>
      </rPr>
      <t xml:space="preserve">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25</t>
    </r>
    <r>
      <rPr>
        <sz val="10"/>
        <rFont val="宋体"/>
        <family val="0"/>
        <charset val="134"/>
      </rPr>
      <t xml:space="preserve">日与市民进行电话联系，向市民核实是否投诉的是鸿运承物业管理中心的名为李永超的职工。市民反映不再投诉。如后续有相关情况，可以直接联系党委工作部，感谢市民提出宝贵意见，谢谢市民的支持与谅解。</t>
    </r>
    <r>
      <rPr>
        <sz val="10"/>
        <rFont val="Arial"/>
        <family val="2"/>
      </rPr>
      <t xml:space="preserve">
</t>
    </r>
    <r>
      <rPr>
        <sz val="10"/>
        <rFont val="宋体"/>
        <family val="0"/>
        <charset val="134"/>
      </rPr>
      <t xml:space="preserve">办理人：高伟；部门：鸿运承物业管理中心党委工部；职务：党委工作部副部长。审核人：吕东霞；职务：党委工作部部长。</t>
    </r>
  </si>
  <si>
    <r>
      <rPr>
        <sz val="10"/>
        <rFont val="宋体"/>
        <family val="0"/>
        <charset val="134"/>
      </rPr>
      <t xml:space="preserve">经核实，市民匿名反映诉求与实际情况有所出入。经核实，本单位无名为李永超的职工。故不涉及市民投诉的情况。我单位</t>
    </r>
    <r>
      <rPr>
        <sz val="10"/>
        <rFont val="Arial"/>
        <family val="2"/>
      </rPr>
      <t xml:space="preserve">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25</t>
    </r>
    <r>
      <rPr>
        <sz val="10"/>
        <rFont val="宋体"/>
        <family val="0"/>
        <charset val="134"/>
      </rPr>
      <t xml:space="preserve">日与市民进行电话联系，向市民核实是否投诉的是鸿运承物业管理中心的名为李永超的职工。市民反映不再投诉。如后续有相关情况，可以直接联系党委工作部，感谢市民提出宝贵意见，谢谢市民的支持与谅解。</t>
    </r>
  </si>
  <si>
    <t xml:space="preserve">2026-03-24 19:07:41</t>
  </si>
  <si>
    <t xml:space="preserve">劳动人员管理及劳动纪律
拆单</t>
  </si>
  <si>
    <r>
      <rPr>
        <sz val="10"/>
        <rFont val="宋体"/>
        <family val="0"/>
        <charset val="134"/>
      </rPr>
      <t xml:space="preserve">热线</t>
    </r>
    <r>
      <rPr>
        <sz val="10"/>
        <rFont val="Arial"/>
        <family val="2"/>
      </rPr>
      <t xml:space="preserve">-260324-066952-1</t>
    </r>
    <r>
      <rPr>
        <sz val="10"/>
        <rFont val="宋体"/>
        <family val="0"/>
        <charset val="134"/>
      </rPr>
      <t xml:space="preserve">（</t>
    </r>
    <r>
      <rPr>
        <sz val="10"/>
        <rFont val="Arial"/>
        <family val="2"/>
      </rPr>
      <t xml:space="preserve">1</t>
    </r>
    <r>
      <rPr>
        <sz val="10"/>
        <rFont val="宋体"/>
        <family val="0"/>
        <charset val="134"/>
      </rPr>
      <t xml:space="preserve">个附件）</t>
    </r>
  </si>
  <si>
    <r>
      <rPr>
        <sz val="10"/>
        <rFont val="宋体"/>
        <family val="0"/>
        <charset val="134"/>
      </rPr>
      <t xml:space="preserve">经核实，市民匿名反映诉求与实际情况有所出入。经核实，本单位无名为李永超的职工。故不涉及市民投诉的情况。我单位</t>
    </r>
    <r>
      <rPr>
        <sz val="10"/>
        <rFont val="Arial"/>
        <family val="2"/>
      </rPr>
      <t xml:space="preserve">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25</t>
    </r>
    <r>
      <rPr>
        <sz val="10"/>
        <rFont val="宋体"/>
        <family val="0"/>
        <charset val="134"/>
      </rPr>
      <t xml:space="preserve">日与市民进行电话联系，向市民核实是否投诉的是鸿运承物业管理中心的名为李永超的职工。市民反映不再投诉。</t>
    </r>
    <r>
      <rPr>
        <sz val="10"/>
        <rFont val="Arial"/>
        <family val="2"/>
      </rPr>
      <t xml:space="preserve">
</t>
    </r>
    <r>
      <rPr>
        <sz val="10"/>
        <rFont val="宋体"/>
        <family val="0"/>
        <charset val="134"/>
      </rPr>
      <t xml:space="preserve">我单位欢迎市民随时对我们工作进行监督，感谢市民提出宝贵意见，谢谢市民的支持与谅解。</t>
    </r>
    <r>
      <rPr>
        <sz val="10"/>
        <rFont val="Arial"/>
        <family val="2"/>
      </rPr>
      <t xml:space="preserve">
</t>
    </r>
    <r>
      <rPr>
        <sz val="10"/>
        <rFont val="宋体"/>
        <family val="0"/>
        <charset val="134"/>
      </rPr>
      <t xml:space="preserve">办理人：张浩宇；部门：鸿运承物业管理中心人力资源部；职务：一般管理</t>
    </r>
    <r>
      <rPr>
        <sz val="10"/>
        <rFont val="Arial"/>
        <family val="2"/>
      </rPr>
      <t xml:space="preserve">
</t>
    </r>
    <r>
      <rPr>
        <sz val="10"/>
        <rFont val="宋体"/>
        <family val="0"/>
        <charset val="134"/>
      </rPr>
      <t xml:space="preserve">审核人：高强；部门：鸿运承物业管理中心人力资源部；职务：中级管理</t>
    </r>
  </si>
  <si>
    <r>
      <rPr>
        <sz val="10"/>
        <rFont val="宋体"/>
        <family val="0"/>
        <charset val="134"/>
      </rPr>
      <t xml:space="preserve">我单位</t>
    </r>
    <r>
      <rPr>
        <sz val="10"/>
        <rFont val="Arial"/>
        <family val="2"/>
      </rPr>
      <t xml:space="preserve">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25</t>
    </r>
    <r>
      <rPr>
        <sz val="10"/>
        <rFont val="宋体"/>
        <family val="0"/>
        <charset val="134"/>
      </rPr>
      <t xml:space="preserve">日与市民进行电话联系，向市民核实是否投诉的是鸿运承物业管理中心的名为李永超的职工。市民反映不再投诉。</t>
    </r>
    <r>
      <rPr>
        <sz val="10"/>
        <rFont val="Arial"/>
        <family val="2"/>
      </rPr>
      <t xml:space="preserve">
</t>
    </r>
    <r>
      <rPr>
        <sz val="10"/>
        <rFont val="宋体"/>
        <family val="0"/>
        <charset val="134"/>
      </rPr>
      <t xml:space="preserve">我单位欢迎市民随时对我们工作进行监督，感谢市民提出宝贵意见，谢谢市民的支持与谅解。</t>
    </r>
  </si>
  <si>
    <r>
      <rPr>
        <sz val="10"/>
        <rFont val="宋体"/>
        <family val="0"/>
        <charset val="134"/>
      </rPr>
      <t xml:space="preserve">经核实，市民匿名反映诉求与实际情况有所出入。经核实，本单位无名为李永超的职工。故不涉及市民投诉的情况。我单位</t>
    </r>
    <r>
      <rPr>
        <sz val="10"/>
        <rFont val="Arial"/>
        <family val="2"/>
      </rPr>
      <t xml:space="preserve">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25</t>
    </r>
    <r>
      <rPr>
        <sz val="10"/>
        <rFont val="宋体"/>
        <family val="0"/>
        <charset val="134"/>
      </rPr>
      <t xml:space="preserve">日与市民进行电话联系，向市民核实是否投诉的是鸿运承物业管理中心的名为李永超的职工。市民反映不再投诉。</t>
    </r>
    <r>
      <rPr>
        <sz val="10"/>
        <rFont val="Arial"/>
        <family val="2"/>
      </rPr>
      <t xml:space="preserve">
</t>
    </r>
    <r>
      <rPr>
        <sz val="10"/>
        <rFont val="宋体"/>
        <family val="0"/>
        <charset val="134"/>
      </rPr>
      <t xml:space="preserve">我单位欢迎市民随时对我们工作进行监督，感谢市民提出宝贵意见，谢谢市民的支持与谅解。</t>
    </r>
  </si>
  <si>
    <r>
      <rPr>
        <sz val="10"/>
        <rFont val="宋体"/>
        <family val="0"/>
        <charset val="134"/>
      </rPr>
      <t xml:space="preserve">热线</t>
    </r>
    <r>
      <rPr>
        <sz val="10"/>
        <rFont val="Arial"/>
        <family val="2"/>
      </rPr>
      <t xml:space="preserve">-260324-068223</t>
    </r>
    <r>
      <rPr>
        <sz val="10"/>
        <rFont val="宋体"/>
        <family val="0"/>
        <charset val="134"/>
      </rPr>
      <t xml:space="preserve">（</t>
    </r>
    <r>
      <rPr>
        <sz val="10"/>
        <rFont val="Arial"/>
        <family val="2"/>
      </rPr>
      <t xml:space="preserve">1</t>
    </r>
    <r>
      <rPr>
        <sz val="10"/>
        <rFont val="宋体"/>
        <family val="0"/>
        <charset val="134"/>
      </rPr>
      <t xml:space="preserve">个附件）</t>
    </r>
  </si>
  <si>
    <t xml:space="preserve">2026-03-25 13:48:48</t>
  </si>
  <si>
    <t xml:space="preserve">2026-03-25 14:35:58</t>
  </si>
  <si>
    <t xml:space="preserve">2026-03-25 14:38:21</t>
  </si>
  <si>
    <r>
      <rPr>
        <sz val="10"/>
        <rFont val="宋体"/>
        <family val="0"/>
        <charset val="134"/>
      </rPr>
      <t xml:space="preserve">市民反映，北京鸿运达物业管理有限责任公司的员工汤建（音译），自己把杆子弄坏了，一开始说要</t>
    </r>
    <r>
      <rPr>
        <sz val="10"/>
        <rFont val="Arial"/>
        <family val="2"/>
      </rPr>
      <t xml:space="preserve">1400</t>
    </r>
    <r>
      <rPr>
        <sz val="10"/>
        <rFont val="宋体"/>
        <family val="0"/>
        <charset val="134"/>
      </rPr>
      <t xml:space="preserve">元，后来说要</t>
    </r>
    <r>
      <rPr>
        <sz val="10"/>
        <rFont val="Arial"/>
        <family val="2"/>
      </rPr>
      <t xml:space="preserve">700</t>
    </r>
    <r>
      <rPr>
        <sz val="10"/>
        <rFont val="宋体"/>
        <family val="0"/>
        <charset val="134"/>
      </rPr>
      <t xml:space="preserve">元，市民希望核实一下钱的去向，市民地址：西城区广安门内核桃园</t>
    </r>
    <r>
      <rPr>
        <sz val="10"/>
        <rFont val="Arial"/>
        <family val="2"/>
      </rPr>
      <t xml:space="preserve">1</t>
    </r>
    <r>
      <rPr>
        <sz val="10"/>
        <rFont val="宋体"/>
        <family val="0"/>
        <charset val="134"/>
      </rPr>
      <t xml:space="preserve">号，来电反映北京鸿运达物业管理有限责任公司员工问题。工单流转：西城区分中心退回，经核实，来电人将杆子弄坏，单位要求其支付</t>
    </r>
    <r>
      <rPr>
        <sz val="10"/>
        <rFont val="Arial"/>
        <family val="2"/>
      </rPr>
      <t xml:space="preserve">700</t>
    </r>
    <r>
      <rPr>
        <sz val="10"/>
        <rFont val="宋体"/>
        <family val="0"/>
        <charset val="134"/>
      </rPr>
      <t xml:space="preserve">元赔偿，并非克扣工资</t>
    </r>
    <r>
      <rPr>
        <sz val="10"/>
        <rFont val="Arial"/>
        <family val="2"/>
      </rPr>
      <t xml:space="preserve">700</t>
    </r>
    <r>
      <rPr>
        <sz val="10"/>
        <rFont val="宋体"/>
        <family val="0"/>
        <charset val="134"/>
      </rPr>
      <t xml:space="preserve">元，后诉求人查询市场价格仅为</t>
    </r>
    <r>
      <rPr>
        <sz val="10"/>
        <rFont val="Arial"/>
        <family val="2"/>
      </rPr>
      <t xml:space="preserve">100</t>
    </r>
    <r>
      <rPr>
        <sz val="10"/>
        <rFont val="宋体"/>
        <family val="0"/>
        <charset val="134"/>
      </rPr>
      <t xml:space="preserve">元，要求核实赔偿款</t>
    </r>
    <r>
      <rPr>
        <sz val="10"/>
        <rFont val="Arial"/>
        <family val="2"/>
      </rPr>
      <t xml:space="preserve">700</t>
    </r>
    <r>
      <rPr>
        <sz val="10"/>
        <rFont val="宋体"/>
        <family val="0"/>
        <charset val="134"/>
      </rPr>
      <t xml:space="preserve">元的实际支付情况。该问题为单位内部管理问题，不涉及劳动违法，不属于劳动监察及劳动争议仲裁受理范围。北京鸿运达物业管理有限责任公司上级单位为北京公共交通控股（集团）有限公司，该公司是北京市市属国企，工作人员已就反映问题进行解释说明，告知其应当向有关行政主管部门或该单位的上级主管单位进行反映，诉求人表示清楚。建议转上级单位公交集团进一步核实处理。</t>
    </r>
  </si>
  <si>
    <r>
      <rPr>
        <sz val="10"/>
        <rFont val="宋体"/>
        <family val="0"/>
        <charset val="134"/>
      </rPr>
      <t xml:space="preserve">王金海是</t>
    </r>
    <r>
      <rPr>
        <sz val="10"/>
        <rFont val="Arial"/>
        <family val="2"/>
      </rPr>
      <t xml:space="preserve">2024</t>
    </r>
    <r>
      <rPr>
        <sz val="10"/>
        <rFont val="宋体"/>
        <family val="0"/>
        <charset val="134"/>
      </rPr>
      <t xml:space="preserve">年退休人员，反映的事情跨度时间周期较长。经核实确认道闸杆维修更换，一直是物业指定专业道闸厂家提供的服务。物业只是提供道闸损坏责任人和维修道闸厂家联系接洽。具体道闸损坏责任人和维修道闸厂家协商过程及所产生的费用是不经过物业的。</t>
    </r>
  </si>
  <si>
    <r>
      <rPr>
        <sz val="10"/>
        <rFont val="宋体"/>
        <family val="0"/>
        <charset val="134"/>
      </rPr>
      <t xml:space="preserve">九龙分中心安保副主任马跃武于</t>
    </r>
    <r>
      <rPr>
        <sz val="10"/>
        <rFont val="Arial"/>
        <family val="2"/>
      </rPr>
      <t xml:space="preserve">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26</t>
    </r>
    <r>
      <rPr>
        <sz val="10"/>
        <rFont val="宋体"/>
        <family val="0"/>
        <charset val="134"/>
      </rPr>
      <t xml:space="preserve">日上午</t>
    </r>
    <r>
      <rPr>
        <sz val="10"/>
        <rFont val="Arial"/>
        <family val="2"/>
      </rPr>
      <t xml:space="preserve">10:19</t>
    </r>
    <r>
      <rPr>
        <sz val="10"/>
        <rFont val="宋体"/>
        <family val="0"/>
        <charset val="134"/>
      </rPr>
      <t xml:space="preserve">和下午</t>
    </r>
    <r>
      <rPr>
        <sz val="10"/>
        <rFont val="Arial"/>
        <family val="2"/>
      </rPr>
      <t xml:space="preserve">14:42</t>
    </r>
    <r>
      <rPr>
        <sz val="10"/>
        <rFont val="宋体"/>
        <family val="0"/>
        <charset val="134"/>
      </rPr>
      <t xml:space="preserve">与王金海先生电话联系，均被拒接后给其发送短信，告知方便时回电。王金海先生当日</t>
    </r>
    <r>
      <rPr>
        <sz val="10"/>
        <rFont val="Arial"/>
        <family val="2"/>
      </rPr>
      <t xml:space="preserve">15:43</t>
    </r>
    <r>
      <rPr>
        <sz val="10"/>
        <rFont val="宋体"/>
        <family val="0"/>
        <charset val="134"/>
      </rPr>
      <t xml:space="preserve">回电，分中心对其反映的事情进行解释说明后，其表示我方解释清楚，他听明白了，对此解释说明回复满意。</t>
    </r>
  </si>
  <si>
    <t xml:space="preserve">经核实，王金海先生反映的问题与实际不符，九龙分中心加强对职工教育、疏导、做好解释工作。</t>
  </si>
  <si>
    <t xml:space="preserve">九龙分中心加大各类政策、规章制度宣传贯彻力度、细化操作流程、强化班组长对职工教育、疏导、解释工作。</t>
  </si>
  <si>
    <t xml:space="preserve">九龙分中心将持续关注此类事件，注重职工思想动态，充分发挥信息员职能，做好场站职工队伍稳定工作。</t>
  </si>
  <si>
    <r>
      <rPr>
        <sz val="10"/>
        <rFont val="宋体"/>
        <family val="0"/>
        <charset val="134"/>
      </rPr>
      <t xml:space="preserve">王金海是</t>
    </r>
    <r>
      <rPr>
        <sz val="10"/>
        <rFont val="Arial"/>
        <family val="2"/>
      </rPr>
      <t xml:space="preserve">2024</t>
    </r>
    <r>
      <rPr>
        <sz val="10"/>
        <rFont val="宋体"/>
        <family val="0"/>
        <charset val="134"/>
      </rPr>
      <t xml:space="preserve">年退休人员，反映的事情跨度时间周期较长。经核实确认道闸杆维修更换，一直是物业指定专业道闸厂家提供的服务。物业只是提供道闸损坏责任人和维修道闸厂家联系接洽。具体道闸损坏责任人和维修道闸厂家协商过程及所产生的费用是不经过物业的。九龙分中心安保副主任马跃武于</t>
    </r>
    <r>
      <rPr>
        <sz val="10"/>
        <rFont val="Arial"/>
        <family val="2"/>
      </rPr>
      <t xml:space="preserve">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26</t>
    </r>
    <r>
      <rPr>
        <sz val="10"/>
        <rFont val="宋体"/>
        <family val="0"/>
        <charset val="134"/>
      </rPr>
      <t xml:space="preserve">日上午</t>
    </r>
    <r>
      <rPr>
        <sz val="10"/>
        <rFont val="Arial"/>
        <family val="2"/>
      </rPr>
      <t xml:space="preserve">10:19</t>
    </r>
    <r>
      <rPr>
        <sz val="10"/>
        <rFont val="宋体"/>
        <family val="0"/>
        <charset val="134"/>
      </rPr>
      <t xml:space="preserve">和下午</t>
    </r>
    <r>
      <rPr>
        <sz val="10"/>
        <rFont val="Arial"/>
        <family val="2"/>
      </rPr>
      <t xml:space="preserve">14:42</t>
    </r>
    <r>
      <rPr>
        <sz val="10"/>
        <rFont val="宋体"/>
        <family val="0"/>
        <charset val="134"/>
      </rPr>
      <t xml:space="preserve">与王金海先生电话联系，均被拒接后给其发送短信，告知方便时回电。王金海先生当日</t>
    </r>
    <r>
      <rPr>
        <sz val="10"/>
        <rFont val="Arial"/>
        <family val="2"/>
      </rPr>
      <t xml:space="preserve">15:43</t>
    </r>
    <r>
      <rPr>
        <sz val="10"/>
        <rFont val="宋体"/>
        <family val="0"/>
        <charset val="134"/>
      </rPr>
      <t xml:space="preserve">回电，分中心对其反映的事情进行解释说明后，其表示我方解释清楚，他听明白了，对此解释说明回复满意。</t>
    </r>
  </si>
  <si>
    <t xml:space="preserve">2026-03-24 19:33:41</t>
  </si>
  <si>
    <t xml:space="preserve">物业人员未按承诺时间处理问题</t>
  </si>
  <si>
    <t xml:space="preserve">场站安保问题
（道闸杆费用咨询）</t>
  </si>
  <si>
    <r>
      <rPr>
        <sz val="10"/>
        <rFont val="宋体"/>
        <family val="0"/>
        <charset val="134"/>
      </rPr>
      <t xml:space="preserve">热线</t>
    </r>
    <r>
      <rPr>
        <sz val="10"/>
        <rFont val="Arial"/>
        <family val="2"/>
      </rPr>
      <t xml:space="preserve">-260324-029429</t>
    </r>
    <r>
      <rPr>
        <sz val="10"/>
        <rFont val="宋体"/>
        <family val="0"/>
        <charset val="134"/>
      </rPr>
      <t xml:space="preserve">（</t>
    </r>
    <r>
      <rPr>
        <sz val="10"/>
        <rFont val="Arial"/>
        <family val="2"/>
      </rPr>
      <t xml:space="preserve">5</t>
    </r>
    <r>
      <rPr>
        <sz val="10"/>
        <rFont val="宋体"/>
        <family val="0"/>
        <charset val="134"/>
      </rPr>
      <t xml:space="preserve">个附件）</t>
    </r>
  </si>
  <si>
    <t xml:space="preserve">2026-03-25 17:09:56</t>
  </si>
  <si>
    <t xml:space="preserve">2026-03-25 17:13:08</t>
  </si>
  <si>
    <t xml:space="preserve">2026-03-25 17:17:45</t>
  </si>
  <si>
    <t xml:space="preserve">郝先生</t>
  </si>
  <si>
    <r>
      <rPr>
        <sz val="10"/>
        <rFont val="宋体"/>
        <family val="0"/>
        <charset val="134"/>
      </rPr>
      <t xml:space="preserve">手机</t>
    </r>
    <r>
      <rPr>
        <sz val="10"/>
        <rFont val="Arial"/>
        <family val="2"/>
      </rPr>
      <t xml:space="preserve">,15321678178;</t>
    </r>
  </si>
  <si>
    <r>
      <rPr>
        <sz val="10"/>
        <rFont val="宋体"/>
        <family val="0"/>
        <charset val="134"/>
      </rPr>
      <t xml:space="preserve">市民反映，石景山区鲁谷公交场站，内部食堂，菜价过高，工作人员态度不好，希望降低菜价，不希望食堂回复（已解释），希望每天三点以后回复，来电反映食堂菜价过高问题。工单流转：石景山区分中心退回，退回：</t>
    </r>
    <r>
      <rPr>
        <sz val="10"/>
        <rFont val="Arial"/>
        <family val="2"/>
      </rPr>
      <t xml:space="preserve">2026-03-24 18:24:55</t>
    </r>
    <r>
      <rPr>
        <sz val="10"/>
        <rFont val="宋体"/>
        <family val="0"/>
        <charset val="134"/>
      </rPr>
      <t xml:space="preserve">接到市中心派单，此工单经石景山区城管委单位核实，与市民联系，诉求为石景山区鲁谷公交场站内部食堂，食堂菜价过高问题。经核实该公交场站位于石景山雕塑公园西区东南角，隶属于北京公交集团第四客运分公司，该食堂不对外，属于内部食堂，由北京公交集团鸿运承物业管理中心负责食堂的日常运营，该公司为公交集团下属二级单位。该诉求人是公交集团的员工。故针对此工单反映内容，应由北京公交集团承办，请市中心转派至北京公交集团。谢谢</t>
    </r>
  </si>
  <si>
    <r>
      <rPr>
        <sz val="10"/>
        <rFont val="宋体"/>
        <family val="0"/>
        <charset val="134"/>
      </rPr>
      <t xml:space="preserve">经核实，第一、石景山区鲁谷公交场站，内部食堂，菜价过高，田顺庄分中心餐饮副主任带领鲁谷食堂负责人朱行伟现场勘察，投诉人投诉石景山区鲁谷公交场站，内部食堂，菜价过高，食堂菜价严格按照集团公司</t>
    </r>
    <r>
      <rPr>
        <sz val="10"/>
        <rFont val="Arial"/>
        <family val="2"/>
      </rPr>
      <t xml:space="preserve">5</t>
    </r>
    <r>
      <rPr>
        <sz val="10"/>
        <rFont val="宋体"/>
        <family val="0"/>
        <charset val="134"/>
      </rPr>
      <t xml:space="preserve">元、</t>
    </r>
    <r>
      <rPr>
        <sz val="10"/>
        <rFont val="Arial"/>
        <family val="2"/>
      </rPr>
      <t xml:space="preserve">6</t>
    </r>
    <r>
      <rPr>
        <sz val="10"/>
        <rFont val="宋体"/>
        <family val="0"/>
        <charset val="134"/>
      </rPr>
      <t xml:space="preserve">元、</t>
    </r>
    <r>
      <rPr>
        <sz val="10"/>
        <rFont val="Arial"/>
        <family val="2"/>
      </rPr>
      <t xml:space="preserve">7</t>
    </r>
    <r>
      <rPr>
        <sz val="10"/>
        <rFont val="宋体"/>
        <family val="0"/>
        <charset val="134"/>
      </rPr>
      <t xml:space="preserve">元的套餐标准进行售餐，保证至少有两个荤菜和两个素菜。食堂还有特色菜，特色菜属于自选菜，不超</t>
    </r>
    <r>
      <rPr>
        <sz val="10"/>
        <rFont val="Arial"/>
        <family val="2"/>
      </rPr>
      <t xml:space="preserve">15</t>
    </r>
    <r>
      <rPr>
        <sz val="10"/>
        <rFont val="宋体"/>
        <family val="0"/>
        <charset val="134"/>
      </rPr>
      <t xml:space="preserve">元，可按自己需求进行选择。第二、您反映工作人员态度不好，经核实，由于当时售餐时间，且隔着售饭窗口，可能没表达清楚导致您觉得售饭人员态度不好，属于误会。</t>
    </r>
  </si>
  <si>
    <r>
      <rPr>
        <sz val="10"/>
        <rFont val="宋体"/>
        <family val="0"/>
        <charset val="134"/>
      </rPr>
      <t xml:space="preserve">接到郝先生诉求后，田顺庄分中心餐饮专业十分重视，</t>
    </r>
    <r>
      <rPr>
        <sz val="10"/>
        <rFont val="Arial"/>
        <family val="2"/>
      </rPr>
      <t xml:space="preserve">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27</t>
    </r>
    <r>
      <rPr>
        <sz val="10"/>
        <rFont val="宋体"/>
        <family val="0"/>
        <charset val="134"/>
      </rPr>
      <t xml:space="preserve">日中午</t>
    </r>
    <r>
      <rPr>
        <sz val="10"/>
        <rFont val="Arial"/>
        <family val="2"/>
      </rPr>
      <t xml:space="preserve">12</t>
    </r>
    <r>
      <rPr>
        <sz val="10"/>
        <rFont val="宋体"/>
        <family val="0"/>
        <charset val="134"/>
      </rPr>
      <t xml:space="preserve">点</t>
    </r>
    <r>
      <rPr>
        <sz val="10"/>
        <rFont val="Arial"/>
        <family val="2"/>
      </rPr>
      <t xml:space="preserve">19</t>
    </r>
    <r>
      <rPr>
        <sz val="10"/>
        <rFont val="宋体"/>
        <family val="0"/>
        <charset val="134"/>
      </rPr>
      <t xml:space="preserve">分，与投诉人郝先生进行电话回访，投诉人对本次回访满意。回访人：餐饮副主任史长江。</t>
    </r>
  </si>
  <si>
    <t xml:space="preserve">田顺庄分中心餐饮专业将对鲁谷食堂工作人员进行培训教育，时刻注意服务态度，今后我们将更好的服务一线职工。</t>
  </si>
  <si>
    <t xml:space="preserve">时刻注意服务态度，今后我们将更好的服务一线职工。</t>
  </si>
  <si>
    <t xml:space="preserve">田顺庄分中心餐饮专业将不定期的对食堂的工作人员进行抽查。</t>
  </si>
  <si>
    <r>
      <rPr>
        <sz val="10"/>
        <rFont val="宋体"/>
        <family val="0"/>
        <charset val="134"/>
      </rPr>
      <t xml:space="preserve">经核实，第一、石景山区鲁谷公交场站，内部食堂，菜价过高，田顺庄分中心餐饮副主任带领鲁谷食堂负责人朱行伟现场勘察，投诉人投诉石景山区鲁谷公交场站，内部食堂，菜价过高，食堂菜价严格按照集团公司</t>
    </r>
    <r>
      <rPr>
        <sz val="10"/>
        <rFont val="Arial"/>
        <family val="2"/>
      </rPr>
      <t xml:space="preserve">5</t>
    </r>
    <r>
      <rPr>
        <sz val="10"/>
        <rFont val="宋体"/>
        <family val="0"/>
        <charset val="134"/>
      </rPr>
      <t xml:space="preserve">元、</t>
    </r>
    <r>
      <rPr>
        <sz val="10"/>
        <rFont val="Arial"/>
        <family val="2"/>
      </rPr>
      <t xml:space="preserve">6</t>
    </r>
    <r>
      <rPr>
        <sz val="10"/>
        <rFont val="宋体"/>
        <family val="0"/>
        <charset val="134"/>
      </rPr>
      <t xml:space="preserve">元、</t>
    </r>
    <r>
      <rPr>
        <sz val="10"/>
        <rFont val="Arial"/>
        <family val="2"/>
      </rPr>
      <t xml:space="preserve">7</t>
    </r>
    <r>
      <rPr>
        <sz val="10"/>
        <rFont val="宋体"/>
        <family val="0"/>
        <charset val="134"/>
      </rPr>
      <t xml:space="preserve">元的套餐标准进行售餐，保证至少有两个荤菜和两个素菜。食堂还有特色菜，特色菜属于自选菜，不超</t>
    </r>
    <r>
      <rPr>
        <sz val="10"/>
        <rFont val="Arial"/>
        <family val="2"/>
      </rPr>
      <t xml:space="preserve">15</t>
    </r>
    <r>
      <rPr>
        <sz val="10"/>
        <rFont val="宋体"/>
        <family val="0"/>
        <charset val="134"/>
      </rPr>
      <t xml:space="preserve">元，可按自己需求进行选择。第二、您反映工作人员态度不好，经核实，由于当时售餐时间，且隔着售饭窗口，可能没表达清楚导致您觉得售饭人员态度不好，属于误会。接到郝先生诉求后，田顺庄分中心餐饮专业十分重视，</t>
    </r>
    <r>
      <rPr>
        <sz val="10"/>
        <rFont val="Arial"/>
        <family val="2"/>
      </rPr>
      <t xml:space="preserve">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27</t>
    </r>
    <r>
      <rPr>
        <sz val="10"/>
        <rFont val="宋体"/>
        <family val="0"/>
        <charset val="134"/>
      </rPr>
      <t xml:space="preserve">日中午</t>
    </r>
    <r>
      <rPr>
        <sz val="10"/>
        <rFont val="Arial"/>
        <family val="2"/>
      </rPr>
      <t xml:space="preserve">12</t>
    </r>
    <r>
      <rPr>
        <sz val="10"/>
        <rFont val="宋体"/>
        <family val="0"/>
        <charset val="134"/>
      </rPr>
      <t xml:space="preserve">点</t>
    </r>
    <r>
      <rPr>
        <sz val="10"/>
        <rFont val="Arial"/>
        <family val="2"/>
      </rPr>
      <t xml:space="preserve">19</t>
    </r>
    <r>
      <rPr>
        <sz val="10"/>
        <rFont val="宋体"/>
        <family val="0"/>
        <charset val="134"/>
      </rPr>
      <t xml:space="preserve">分，与投诉人郝先生进行电话回访，投诉人对本次回访满意。回访人：餐饮副主任史长江。田顺庄分中心餐饮专业将对鲁谷食堂工作人员进行培训教育，时刻注意服务态度，今后我们将更好的服务一线职工。田顺庄分中心餐饮专业将不定期的对食堂的工作人员进行抽查。时刻注意服务态度，今后我们将更好的服务一线职工。</t>
    </r>
    <r>
      <rPr>
        <sz val="10"/>
        <rFont val="Arial"/>
        <family val="2"/>
      </rPr>
      <t xml:space="preserve">
</t>
    </r>
    <r>
      <rPr>
        <sz val="10"/>
        <rFont val="宋体"/>
        <family val="0"/>
        <charset val="134"/>
      </rPr>
      <t xml:space="preserve">办理人：田顺庄分中心餐饮副主任：史长江。</t>
    </r>
    <r>
      <rPr>
        <sz val="10"/>
        <rFont val="Arial"/>
        <family val="2"/>
      </rPr>
      <t xml:space="preserve">
</t>
    </r>
    <r>
      <rPr>
        <sz val="10"/>
        <rFont val="宋体"/>
        <family val="0"/>
        <charset val="134"/>
      </rPr>
      <t xml:space="preserve">审核人：鸿运承物业管理中心餐饮部一般管理：赵弘晨。</t>
    </r>
  </si>
  <si>
    <t xml:space="preserve">2026-03-24 12:12:55</t>
  </si>
  <si>
    <t xml:space="preserve">消费场所管理和环境</t>
  </si>
  <si>
    <t xml:space="preserve">就餐服务问题
（菜品定价、服务态度）</t>
  </si>
  <si>
    <r>
      <rPr>
        <sz val="10"/>
        <rFont val="宋体"/>
        <family val="0"/>
        <charset val="134"/>
      </rPr>
      <t xml:space="preserve">网络</t>
    </r>
    <r>
      <rPr>
        <sz val="10"/>
        <rFont val="Arial"/>
        <family val="2"/>
      </rPr>
      <t xml:space="preserve">-260325-056504</t>
    </r>
    <r>
      <rPr>
        <sz val="10"/>
        <rFont val="宋体"/>
        <family val="0"/>
        <charset val="134"/>
      </rPr>
      <t xml:space="preserve">（</t>
    </r>
    <r>
      <rPr>
        <sz val="10"/>
        <rFont val="Arial"/>
        <family val="2"/>
      </rPr>
      <t xml:space="preserve">1</t>
    </r>
    <r>
      <rPr>
        <sz val="10"/>
        <rFont val="宋体"/>
        <family val="0"/>
        <charset val="134"/>
      </rPr>
      <t xml:space="preserve">个附件）</t>
    </r>
  </si>
  <si>
    <t xml:space="preserve">2026-03-25 17:02:30</t>
  </si>
  <si>
    <t xml:space="preserve">2026-03-25 17:12:48</t>
  </si>
  <si>
    <t xml:space="preserve">2026-03-25 17:26:37</t>
  </si>
  <si>
    <r>
      <rPr>
        <sz val="10"/>
        <rFont val="宋体"/>
        <family val="0"/>
        <charset val="134"/>
      </rPr>
      <t xml:space="preserve">工单来源：微信服务号，此工单内容为网民留言时填写的标题及原文。 </t>
    </r>
    <r>
      <rPr>
        <sz val="10"/>
        <rFont val="Arial"/>
        <family val="2"/>
      </rPr>
      <t xml:space="preserve">============================= </t>
    </r>
    <r>
      <rPr>
        <sz val="10"/>
        <rFont val="宋体"/>
        <family val="0"/>
        <charset val="134"/>
      </rPr>
      <t xml:space="preserve">留言标题：多次卫生不合格留言原文：</t>
    </r>
    <r>
      <rPr>
        <sz val="10"/>
        <rFont val="Arial"/>
        <family val="2"/>
      </rPr>
      <t xml:space="preserve">300</t>
    </r>
    <r>
      <rPr>
        <sz val="10"/>
        <rFont val="宋体"/>
        <family val="0"/>
        <charset val="134"/>
      </rPr>
      <t xml:space="preserve">路车号</t>
    </r>
    <r>
      <rPr>
        <sz val="10"/>
        <rFont val="Arial"/>
        <family val="2"/>
      </rPr>
      <t xml:space="preserve">1226558</t>
    </r>
    <r>
      <rPr>
        <sz val="10"/>
        <rFont val="宋体"/>
        <family val="0"/>
        <charset val="134"/>
      </rPr>
      <t xml:space="preserve">草桥发车</t>
    </r>
    <r>
      <rPr>
        <sz val="10"/>
        <rFont val="Arial"/>
        <family val="2"/>
      </rPr>
      <t xml:space="preserve">6</t>
    </r>
    <r>
      <rPr>
        <sz val="10"/>
        <rFont val="宋体"/>
        <family val="0"/>
        <charset val="134"/>
      </rPr>
      <t xml:space="preserve">点</t>
    </r>
    <r>
      <rPr>
        <sz val="10"/>
        <rFont val="Arial"/>
        <family val="2"/>
      </rPr>
      <t xml:space="preserve">10</t>
    </r>
    <r>
      <rPr>
        <sz val="10"/>
        <rFont val="宋体"/>
        <family val="0"/>
        <charset val="134"/>
      </rPr>
      <t xml:space="preserve">分，车内卫生没有打扫到位，这是</t>
    </r>
    <r>
      <rPr>
        <sz val="10"/>
        <rFont val="Arial"/>
        <family val="2"/>
      </rPr>
      <t xml:space="preserve">3</t>
    </r>
    <r>
      <rPr>
        <sz val="10"/>
        <rFont val="宋体"/>
        <family val="0"/>
        <charset val="134"/>
      </rPr>
      <t xml:space="preserve">月</t>
    </r>
    <r>
      <rPr>
        <sz val="10"/>
        <rFont val="Arial"/>
        <family val="2"/>
      </rPr>
      <t xml:space="preserve">3</t>
    </r>
    <r>
      <rPr>
        <sz val="10"/>
        <rFont val="宋体"/>
        <family val="0"/>
        <charset val="134"/>
      </rPr>
      <t xml:space="preserve">日以来，第五次发现卫生不合格，这家保洁公司比之前保洁公司服务天壤之别，为什么会中标呢？要求追究负责人责任，杜绝卫生打扫不彻底情况发生。市民填写的详细地址为：区、街道：丰台区花乡街道详细地址：草桥发车</t>
    </r>
  </si>
  <si>
    <r>
      <rPr>
        <sz val="10"/>
        <rFont val="宋体"/>
        <family val="0"/>
        <charset val="134"/>
      </rPr>
      <t xml:space="preserve">我分中心已于</t>
    </r>
    <r>
      <rPr>
        <sz val="10"/>
        <rFont val="Arial"/>
        <family val="2"/>
      </rPr>
      <t xml:space="preserve">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26</t>
    </r>
    <r>
      <rPr>
        <sz val="10"/>
        <rFont val="宋体"/>
        <family val="0"/>
        <charset val="134"/>
      </rPr>
      <t xml:space="preserve">日上午</t>
    </r>
    <r>
      <rPr>
        <sz val="10"/>
        <rFont val="Arial"/>
        <family val="2"/>
      </rPr>
      <t xml:space="preserve">9</t>
    </r>
    <r>
      <rPr>
        <sz val="10"/>
        <rFont val="宋体"/>
        <family val="0"/>
        <charset val="134"/>
      </rPr>
      <t xml:space="preserve">点</t>
    </r>
    <r>
      <rPr>
        <sz val="10"/>
        <rFont val="Arial"/>
        <family val="2"/>
      </rPr>
      <t xml:space="preserve">08</t>
    </r>
    <r>
      <rPr>
        <sz val="10"/>
        <rFont val="宋体"/>
        <family val="0"/>
        <charset val="134"/>
      </rPr>
      <t xml:space="preserve">分对您进行电话回复。办理人：陈强；部门：鸿运承物业管理中心方庄分中心；职务；物管副主任。审核人：郑楠；部门：鸿运承物业管理中心物管行政部；职务：物管员。</t>
    </r>
  </si>
  <si>
    <r>
      <rPr>
        <sz val="10"/>
        <rFont val="宋体"/>
        <family val="0"/>
        <charset val="134"/>
      </rPr>
      <t xml:space="preserve">邢先生您好，您所述</t>
    </r>
    <r>
      <rPr>
        <sz val="10"/>
        <rFont val="Arial"/>
        <family val="2"/>
      </rPr>
      <t xml:space="preserve">300</t>
    </r>
    <r>
      <rPr>
        <sz val="10"/>
        <rFont val="宋体"/>
        <family val="0"/>
        <charset val="134"/>
      </rPr>
      <t xml:space="preserve">路</t>
    </r>
    <r>
      <rPr>
        <sz val="10"/>
        <rFont val="Arial"/>
        <family val="2"/>
      </rPr>
      <t xml:space="preserve">1226558</t>
    </r>
    <r>
      <rPr>
        <sz val="10"/>
        <rFont val="宋体"/>
        <family val="0"/>
        <charset val="134"/>
      </rPr>
      <t xml:space="preserve">号公交车，车内卫生没有打扫到位的问题（地板有矿泉水瓶和纸巾），我们非常重视您的反馈。由于我们的工作没有做好，导致车辆内部的杂物没有做到及时有效的清理，非常抱歉，邢先生。该车辆回到我们的清洁地点后，日常工作时段内，我们保洁员已对车辆内部的卫生进行了全面的清理，已整改完毕。我们对于车辆卫生的清洁工作是一直在做的，但车辆卫生的清洁工作我们做的还有不尽人意之处，今后我们将再次优化日常的清洁流程，加强清洁的频次，尽最大努力去改善车辆的清洁质量，避免类似问题的发生。保洁服务公司的中标，我们严格按照招标文件和相关法律法规及程序组织实施，全过程公开、公平、公正，中标单位符合招标文件要求。</t>
    </r>
  </si>
  <si>
    <r>
      <rPr>
        <sz val="10"/>
        <rFont val="宋体"/>
        <family val="0"/>
        <charset val="134"/>
      </rPr>
      <t xml:space="preserve">我们分中心及场站班组长再次与</t>
    </r>
    <r>
      <rPr>
        <sz val="10"/>
        <rFont val="Arial"/>
        <family val="2"/>
      </rPr>
      <t xml:space="preserve">300</t>
    </r>
    <r>
      <rPr>
        <sz val="10"/>
        <rFont val="宋体"/>
        <family val="0"/>
        <charset val="134"/>
      </rPr>
      <t xml:space="preserve">路的保洁人员进行了沟通，日常工作中我们要把清洁质量做的更加细致，同时加强保洁员清洁技能的培训，熟练掌握清洁方法，确保给您带来一个干净、整洁的出行环境。</t>
    </r>
  </si>
  <si>
    <r>
      <rPr>
        <sz val="10"/>
        <rFont val="宋体"/>
        <family val="0"/>
        <charset val="134"/>
      </rPr>
      <t xml:space="preserve">您好，关于您反映问题的办理情况，鸿运承物业管理中心方庄分中心现对您回复如下：邢先生您好，您所述</t>
    </r>
    <r>
      <rPr>
        <sz val="10"/>
        <rFont val="Arial"/>
        <family val="2"/>
      </rPr>
      <t xml:space="preserve">300</t>
    </r>
    <r>
      <rPr>
        <sz val="10"/>
        <rFont val="宋体"/>
        <family val="0"/>
        <charset val="134"/>
      </rPr>
      <t xml:space="preserve">路</t>
    </r>
    <r>
      <rPr>
        <sz val="10"/>
        <rFont val="Arial"/>
        <family val="2"/>
      </rPr>
      <t xml:space="preserve">1226558</t>
    </r>
    <r>
      <rPr>
        <sz val="10"/>
        <rFont val="宋体"/>
        <family val="0"/>
        <charset val="134"/>
      </rPr>
      <t xml:space="preserve">号公交车，车内卫生没有打扫到位的问题（地板有矿泉水瓶和纸巾），我们非常重视您的反馈。由于我们的工作没有做好，导致车辆内部的杂物没有做到及时有效的清理，非常抱歉，邢先生。该车辆回到我们的清洁地点后，日常工作时段内，我们保洁员已对车辆内部的卫生进行了全面的清理，已整改完毕。我们对于车辆卫生的清洁工作是一直在做的，但车辆卫生的清洁工作我们做的还有不尽人意之处，今后我们将再次优化日常的清洁流程，加强清洁的频次，尽最大努力去改善车辆的清洁质量，避免类似问题的发生。保洁服务公司的中标，我们严格按照招标文件和相关法律法规及程序组织实施，全过程公开、公平、公正，中标单位符合招标文件要求。我们定期会召开车辆保洁专题会议，开展车辆卫生专项检查，日常工作中我们加大巡检力度，强化制度建设，不断提高管理水平。我分中心已于</t>
    </r>
    <r>
      <rPr>
        <sz val="10"/>
        <rFont val="Arial"/>
        <family val="2"/>
      </rPr>
      <t xml:space="preserve">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26</t>
    </r>
    <r>
      <rPr>
        <sz val="10"/>
        <rFont val="宋体"/>
        <family val="0"/>
        <charset val="134"/>
      </rPr>
      <t xml:space="preserve">日上午</t>
    </r>
    <r>
      <rPr>
        <sz val="10"/>
        <rFont val="Arial"/>
        <family val="2"/>
      </rPr>
      <t xml:space="preserve">9</t>
    </r>
    <r>
      <rPr>
        <sz val="10"/>
        <rFont val="宋体"/>
        <family val="0"/>
        <charset val="134"/>
      </rPr>
      <t xml:space="preserve">点</t>
    </r>
    <r>
      <rPr>
        <sz val="10"/>
        <rFont val="Arial"/>
        <family val="2"/>
      </rPr>
      <t xml:space="preserve">08</t>
    </r>
    <r>
      <rPr>
        <sz val="10"/>
        <rFont val="宋体"/>
        <family val="0"/>
        <charset val="134"/>
      </rPr>
      <t xml:space="preserve">分对您进行电话回复。我们分中心及场站班组长再次与</t>
    </r>
    <r>
      <rPr>
        <sz val="10"/>
        <rFont val="Arial"/>
        <family val="2"/>
      </rPr>
      <t xml:space="preserve">300</t>
    </r>
    <r>
      <rPr>
        <sz val="10"/>
        <rFont val="宋体"/>
        <family val="0"/>
        <charset val="134"/>
      </rPr>
      <t xml:space="preserve">路的保洁人员进行了沟通，日常工作中我们要把清洁质量做的更加细致，同时加强保洁员清洁技能的培训，熟练掌握清洁方法，确保给您带来一个干净、整洁的出行环境。欢迎您随时对我们的工作进行监督，感谢您提出宝贵意见，给您的出行带来的不便我们和您说声抱歉，谢谢您的支持与谅解。</t>
    </r>
  </si>
  <si>
    <t xml:space="preserve">2026-03-25 06:20:44</t>
  </si>
  <si>
    <r>
      <rPr>
        <sz val="10"/>
        <rFont val="宋体"/>
        <family val="0"/>
        <charset val="134"/>
      </rPr>
      <t xml:space="preserve">网络</t>
    </r>
    <r>
      <rPr>
        <sz val="10"/>
        <rFont val="Arial"/>
        <family val="2"/>
      </rPr>
      <t xml:space="preserve">-260325-056133-3</t>
    </r>
    <r>
      <rPr>
        <sz val="10"/>
        <rFont val="宋体"/>
        <family val="0"/>
      </rPr>
      <t xml:space="preserve">（</t>
    </r>
    <r>
      <rPr>
        <sz val="10"/>
        <rFont val="Arial"/>
        <family val="2"/>
      </rPr>
      <t xml:space="preserve">5</t>
    </r>
    <r>
      <rPr>
        <sz val="10"/>
        <rFont val="宋体"/>
        <family val="0"/>
      </rPr>
      <t xml:space="preserve">个附件）</t>
    </r>
  </si>
  <si>
    <t xml:space="preserve">2026-03-25 17:07:18</t>
  </si>
  <si>
    <t xml:space="preserve">2026-03-25 17:13:04</t>
  </si>
  <si>
    <t xml:space="preserve">2026-03-25 18:23:46</t>
  </si>
  <si>
    <t xml:space="preserve">赵莲芬</t>
  </si>
  <si>
    <r>
      <rPr>
        <sz val="10"/>
        <rFont val="宋体"/>
        <family val="0"/>
        <charset val="134"/>
      </rPr>
      <t xml:space="preserve">手机</t>
    </r>
    <r>
      <rPr>
        <sz val="10"/>
        <rFont val="Arial"/>
        <family val="2"/>
      </rPr>
      <t xml:space="preserve">,</t>
    </r>
    <r>
      <rPr>
        <sz val="10"/>
        <rFont val="宋体"/>
        <family val="0"/>
        <charset val="134"/>
      </rPr>
      <t xml:space="preserve">不详</t>
    </r>
    <r>
      <rPr>
        <sz val="10"/>
        <rFont val="Arial"/>
        <family val="2"/>
      </rPr>
      <t xml:space="preserve">;</t>
    </r>
  </si>
  <si>
    <r>
      <rPr>
        <sz val="10"/>
        <rFont val="宋体"/>
        <family val="0"/>
        <charset val="134"/>
      </rPr>
      <t xml:space="preserve">工单来源：市政府门户网站互动交流平台市民留言标题：恳请北京国资委督促公交集团及鸿运承解决身份认定与违法开除问题市民留言原文：北京市国资委领导： 您好！ 我叫杨利，身份证号</t>
    </r>
    <r>
      <rPr>
        <sz val="10"/>
        <rFont val="Arial"/>
        <family val="2"/>
      </rPr>
      <t xml:space="preserve">110224198204100016</t>
    </r>
    <r>
      <rPr>
        <sz val="10"/>
        <rFont val="宋体"/>
        <family val="0"/>
        <charset val="134"/>
      </rPr>
      <t xml:space="preserve">，系北京公交集团下属鸿运承物业管理中心一线职工，已在单位勤恳工作</t>
    </r>
    <r>
      <rPr>
        <sz val="10"/>
        <rFont val="Arial"/>
        <family val="2"/>
      </rPr>
      <t xml:space="preserve">24</t>
    </r>
    <r>
      <rPr>
        <sz val="10"/>
        <rFont val="宋体"/>
        <family val="0"/>
        <charset val="134"/>
      </rPr>
      <t xml:space="preserve">年，劳动合同明确为＊＊工人岗位＊＊，单位内部“工人管理员”仅为称呼，非管理岗。</t>
    </r>
    <r>
      <rPr>
        <sz val="10"/>
        <rFont val="Arial"/>
        <family val="2"/>
      </rPr>
      <t xml:space="preserve">2025</t>
    </r>
    <r>
      <rPr>
        <sz val="10"/>
        <rFont val="宋体"/>
        <family val="0"/>
        <charset val="134"/>
      </rPr>
      <t xml:space="preserve">年</t>
    </r>
    <r>
      <rPr>
        <sz val="10"/>
        <rFont val="Arial"/>
        <family val="2"/>
      </rPr>
      <t xml:space="preserve">10</t>
    </r>
    <r>
      <rPr>
        <sz val="10"/>
        <rFont val="宋体"/>
        <family val="0"/>
        <charset val="134"/>
      </rPr>
      <t xml:space="preserve">月，单位违规将我认定为监察对象并依据北京公交集团监委决定开除我，我已按程序完成复审、复核，且＊＊劳动仲裁已立案，正等待结果＊＊，但鸿运承物业仍以“等仲裁结果”为由，拒不正面回应我的身份认定诉求。现恳请贵委督促相关单位依法解决问题，具体情况如下： 一、核心线索：北京公交集团监委张浩涉嫌滥用职权，威胁证人作伪证 这是最关键、最恶劣的问题，已属纪检人员严重违纪违法。北京公交集团监委工作人员＊＊张浩＊＊在与我同事谈话时，＊＊强迫同事作伪证并威胁恐吓＊＊：要求同事在谈话笔录上虚假填写“与杨利存在利益关联、特殊关系”，并恐吓：“不按要求写就开除，继续帮杨利说话也开除。” 张浩身为纪检人员，本应依法调查，却滥用职权威胁证人、强迫签假笔录，违反《监察法》《公务员法》，严重破坏司法公正与纪检公信力。恳请立即立案调查，严惩责任人，还证人清白。 二、单位违法认定我为监察对象，进而违法开除，毫无法律依据 </t>
    </r>
    <r>
      <rPr>
        <sz val="10"/>
        <rFont val="Arial"/>
        <family val="2"/>
      </rPr>
      <t xml:space="preserve">1.</t>
    </r>
    <r>
      <rPr>
        <sz val="10"/>
        <rFont val="宋体"/>
        <family val="0"/>
        <charset val="134"/>
      </rPr>
      <t xml:space="preserve">＊＊认定监察对象无依据＊＊：鸿运承物业未出示任何文件，仅口头认定我为监察对象。我作为一线工人，无人事、决策、任免等任何管理职权，不符合《监察法》第十五条对国企监察对象的认定标准。</t>
    </r>
    <r>
      <rPr>
        <sz val="10"/>
        <rFont val="Arial"/>
        <family val="2"/>
      </rPr>
      <t xml:space="preserve">2.</t>
    </r>
    <r>
      <rPr>
        <sz val="10"/>
        <rFont val="宋体"/>
        <family val="0"/>
        <charset val="134"/>
      </rPr>
      <t xml:space="preserve">＊＊以“考勤签字”强行认定管理岗，纯属歪曲事实＊＊：监察委称我因在考勤负责人处签字即有管理权限，完全不符实际——我签字仅为核对班组出勤，属普通辅助工作，无任何管理权力，且劳动合同明确为工人岗位，“工人管理员”称呼不能作为认定依据。 </t>
    </r>
    <r>
      <rPr>
        <sz val="10"/>
        <rFont val="Arial"/>
        <family val="2"/>
      </rPr>
      <t xml:space="preserve">3. </t>
    </r>
    <r>
      <rPr>
        <sz val="10"/>
        <rFont val="宋体"/>
        <family val="0"/>
        <charset val="134"/>
      </rPr>
      <t xml:space="preserve">＊＊违法开除严重违法＊＊：单位依据违法认定，结合张浩违规操作，于</t>
    </r>
    <r>
      <rPr>
        <sz val="10"/>
        <rFont val="Arial"/>
        <family val="2"/>
      </rPr>
      <t xml:space="preserve">2025</t>
    </r>
    <r>
      <rPr>
        <sz val="10"/>
        <rFont val="宋体"/>
        <family val="0"/>
        <charset val="134"/>
      </rPr>
      <t xml:space="preserve">年</t>
    </r>
    <r>
      <rPr>
        <sz val="10"/>
        <rFont val="Arial"/>
        <family val="2"/>
      </rPr>
      <t xml:space="preserve">10</t>
    </r>
    <r>
      <rPr>
        <sz val="10"/>
        <rFont val="宋体"/>
        <family val="0"/>
        <charset val="134"/>
      </rPr>
      <t xml:space="preserve">月开除我，缺乏合法基础，违反《劳动合同法》，直接切断我的生活来源。 三、已依法履行维权程序，单位仍拒不回应 </t>
    </r>
    <r>
      <rPr>
        <sz val="10"/>
        <rFont val="Arial"/>
        <family val="2"/>
      </rPr>
      <t xml:space="preserve">1.</t>
    </r>
    <r>
      <rPr>
        <sz val="10"/>
        <rFont val="宋体"/>
        <family val="0"/>
        <charset val="134"/>
      </rPr>
      <t xml:space="preserve">公交集团出具开除决定后，我第一时间申请复审，被维持原决定；随后按要求向北京市监委申请复核，至今未获合理答复。  </t>
    </r>
    <r>
      <rPr>
        <sz val="10"/>
        <rFont val="Arial"/>
        <family val="2"/>
      </rPr>
      <t xml:space="preserve">2.</t>
    </r>
    <r>
      <rPr>
        <sz val="10"/>
        <rFont val="宋体"/>
        <family val="0"/>
        <charset val="134"/>
      </rPr>
      <t xml:space="preserve">我多次向鸿运承物业索要身份认定书面证明，单位＊＊始终拒绝出具，仅以“等劳动仲裁结果”为由推诿＊＊，完全不正面回应我的身份诉求。 </t>
    </r>
    <r>
      <rPr>
        <sz val="10"/>
        <rFont val="Arial"/>
        <family val="2"/>
      </rPr>
      <t xml:space="preserve">3.</t>
    </r>
    <r>
      <rPr>
        <sz val="10"/>
        <rFont val="宋体"/>
        <family val="0"/>
        <charset val="134"/>
      </rPr>
      <t xml:space="preserve">我向北京市监委复核期间，单位将我作为反面素材内部通报，恶意诋毁我的声誉，严重践踏人格尊严。 </t>
    </r>
    <r>
      <rPr>
        <sz val="10"/>
        <rFont val="Arial"/>
        <family val="2"/>
      </rPr>
      <t xml:space="preserve">4. </t>
    </r>
    <r>
      <rPr>
        <sz val="10"/>
        <rFont val="宋体"/>
        <family val="0"/>
        <charset val="134"/>
      </rPr>
      <t xml:space="preserve">目前，我的劳动仲裁申请已＊＊正式立案＊＊，正在等待结果，但鸿运承物业仍拿“等仲裁”当借口，拒不解决核心问题。 ＃＃ 四、单位敷衍应对</t>
    </r>
    <r>
      <rPr>
        <sz val="10"/>
        <rFont val="Arial"/>
        <family val="2"/>
      </rPr>
      <t xml:space="preserve">12345</t>
    </r>
    <r>
      <rPr>
        <sz val="10"/>
        <rFont val="宋体"/>
        <family val="0"/>
        <charset val="134"/>
      </rPr>
      <t xml:space="preserve">诉求，属典型不作为 自</t>
    </r>
    <r>
      <rPr>
        <sz val="10"/>
        <rFont val="Arial"/>
        <family val="2"/>
      </rPr>
      <t xml:space="preserve">2025</t>
    </r>
    <r>
      <rPr>
        <sz val="10"/>
        <rFont val="宋体"/>
        <family val="0"/>
        <charset val="134"/>
      </rPr>
      <t xml:space="preserve">年</t>
    </r>
    <r>
      <rPr>
        <sz val="10"/>
        <rFont val="Arial"/>
        <family val="2"/>
      </rPr>
      <t xml:space="preserve">10</t>
    </r>
    <r>
      <rPr>
        <sz val="10"/>
        <rFont val="宋体"/>
        <family val="0"/>
        <charset val="134"/>
      </rPr>
      <t xml:space="preserve">月被开除后，我多次到单位沟通，且＊＊</t>
    </r>
    <r>
      <rPr>
        <sz val="10"/>
        <rFont val="Arial"/>
        <family val="2"/>
      </rPr>
      <t xml:space="preserve">6</t>
    </r>
    <r>
      <rPr>
        <sz val="10"/>
        <rFont val="宋体"/>
        <family val="0"/>
        <charset val="134"/>
      </rPr>
      <t xml:space="preserve">次拨打</t>
    </r>
    <r>
      <rPr>
        <sz val="10"/>
        <rFont val="Arial"/>
        <family val="2"/>
      </rPr>
      <t xml:space="preserve">12345</t>
    </r>
    <r>
      <rPr>
        <sz val="10"/>
        <rFont val="宋体"/>
        <family val="0"/>
        <charset val="134"/>
      </rPr>
      <t xml:space="preserve">市民热线＊＊反映问题，但单位始终不正面回应，一直以“建议走劳动仲裁”敷衍，既不解释违法认定依据，也不说明张浩违规行为的处理情况，更不回应我的身份认定诉求，违反《北京市接诉即办工作条例》，严重侵害我的合法权益。 ＃＃ 五、核心诉求 恳请贵委依法履行监管职责，督促北京公交集团及鸿运承物业解决以下问题： </t>
    </r>
    <r>
      <rPr>
        <sz val="10"/>
        <rFont val="Arial"/>
        <family val="2"/>
      </rPr>
      <t xml:space="preserve">1.</t>
    </r>
    <r>
      <rPr>
        <sz val="10"/>
        <rFont val="宋体"/>
        <family val="0"/>
        <charset val="134"/>
      </rPr>
      <t xml:space="preserve">＊＊立即彻查张浩违规行为＊＊：联合纪检部门对张浩立案调查，核实其威胁证人、强迫作伪证的事实，追究法律和纪律责任，严惩滥用职权者。 </t>
    </r>
    <r>
      <rPr>
        <sz val="10"/>
        <rFont val="Arial"/>
        <family val="2"/>
      </rPr>
      <t xml:space="preserve">2.</t>
    </r>
    <r>
      <rPr>
        <sz val="10"/>
        <rFont val="宋体"/>
        <family val="0"/>
        <charset val="134"/>
      </rPr>
      <t xml:space="preserve">＊＊纠正违法认定，撤销违法开除＊＊：撤销将我认定为监察对象的错误决定，撤销</t>
    </r>
    <r>
      <rPr>
        <sz val="10"/>
        <rFont val="Arial"/>
        <family val="2"/>
      </rPr>
      <t xml:space="preserve">2025</t>
    </r>
    <r>
      <rPr>
        <sz val="10"/>
        <rFont val="宋体"/>
        <family val="0"/>
        <charset val="134"/>
      </rPr>
      <t xml:space="preserve">年</t>
    </r>
    <r>
      <rPr>
        <sz val="10"/>
        <rFont val="Arial"/>
        <family val="2"/>
      </rPr>
      <t xml:space="preserve">10</t>
    </r>
    <r>
      <rPr>
        <sz val="10"/>
        <rFont val="宋体"/>
        <family val="0"/>
        <charset val="134"/>
      </rPr>
      <t xml:space="preserve">月的违法开除决定，赔偿我的经济损失，停止诋毁并消除内部通报的不良影响。</t>
    </r>
    <r>
      <rPr>
        <sz val="10"/>
        <rFont val="Arial"/>
        <family val="2"/>
      </rPr>
      <t xml:space="preserve">3.</t>
    </r>
    <r>
      <rPr>
        <sz val="10"/>
        <rFont val="宋体"/>
        <family val="0"/>
        <charset val="134"/>
      </rPr>
      <t xml:space="preserve">＊＊督促出具书面答复＊＊：要求两单位在</t>
    </r>
    <r>
      <rPr>
        <sz val="10"/>
        <rFont val="Arial"/>
        <family val="2"/>
      </rPr>
      <t xml:space="preserve">7</t>
    </r>
    <r>
      <rPr>
        <sz val="10"/>
        <rFont val="宋体"/>
        <family val="0"/>
        <charset val="134"/>
      </rPr>
      <t xml:space="preserve">个工作日内出具加盖公章的书面答复，明确：①为何凭考勤签字认定我有管理权限；②为何拒绝出具身份认定证明，推诿不正面回应；③复审复核维持原决定的合法理由；④ 开除我的法律依据及相关文件；⑤张浩违规行为的处理结果；⑥纠正错误、赔偿损失的具体方案。 </t>
    </r>
    <r>
      <rPr>
        <sz val="10"/>
        <rFont val="Arial"/>
        <family val="2"/>
      </rPr>
      <t xml:space="preserve">4.</t>
    </r>
    <r>
      <rPr>
        <sz val="10"/>
        <rFont val="宋体"/>
        <family val="0"/>
        <charset val="134"/>
      </rPr>
      <t xml:space="preserve">＊＊书面反馈处理结果＊＊：贵委在调查完毕后</t>
    </r>
    <r>
      <rPr>
        <sz val="10"/>
        <rFont val="Arial"/>
        <family val="2"/>
      </rPr>
      <t xml:space="preserve">10</t>
    </r>
    <r>
      <rPr>
        <sz val="10"/>
        <rFont val="宋体"/>
        <family val="0"/>
        <charset val="134"/>
      </rPr>
      <t xml:space="preserve">个工作日内，将调查过程、处理结果书面反馈我，保障我的知情权与监督权。 </t>
    </r>
    <r>
      <rPr>
        <sz val="10"/>
        <rFont val="Arial"/>
        <family val="2"/>
      </rPr>
      <t xml:space="preserve">5.</t>
    </r>
    <r>
      <rPr>
        <sz val="10"/>
        <rFont val="宋体"/>
        <family val="0"/>
        <charset val="134"/>
      </rPr>
      <t xml:space="preserve">本人郑重承诺，以上反映均真实准确，有</t>
    </r>
    <r>
      <rPr>
        <sz val="10"/>
        <rFont val="Arial"/>
        <family val="2"/>
      </rPr>
      <t xml:space="preserve">12345</t>
    </r>
    <r>
      <rPr>
        <sz val="10"/>
        <rFont val="宋体"/>
        <family val="0"/>
        <charset val="134"/>
      </rPr>
      <t xml:space="preserve">通话记录、沟通录音、劳动合同、开除文书、复审复核记录、证人证言、违规证据等，可随时配合调查，愿承担一切法律责任。 我勤恳工作</t>
    </r>
    <r>
      <rPr>
        <sz val="10"/>
        <rFont val="Arial"/>
        <family val="2"/>
      </rPr>
      <t xml:space="preserve">24</t>
    </r>
    <r>
      <rPr>
        <sz val="10"/>
        <rFont val="宋体"/>
        <family val="0"/>
        <charset val="134"/>
      </rPr>
      <t xml:space="preserve">年，却遭违法认定、违法开除，现仲裁已立案，单位仍推诿敷衍，走投无路。恳请贵委高度重视，依法介入督促，帮我讨回公道，维护市属国企一线工人合法权益，彰显公平正义。 恳请协助解决！ 反映人：杨利 身份证号：</t>
    </r>
    <r>
      <rPr>
        <sz val="10"/>
        <rFont val="Arial"/>
        <family val="2"/>
      </rPr>
      <t xml:space="preserve">110224198204100016 </t>
    </r>
    <r>
      <rPr>
        <sz val="10"/>
        <rFont val="宋体"/>
        <family val="0"/>
        <charset val="134"/>
      </rPr>
      <t xml:space="preserve">联系电话：</t>
    </r>
    <r>
      <rPr>
        <sz val="10"/>
        <rFont val="Arial"/>
        <family val="2"/>
      </rPr>
      <t xml:space="preserve">13811081307 </t>
    </r>
    <r>
      <rPr>
        <sz val="10"/>
        <rFont val="宋体"/>
        <family val="0"/>
        <charset val="134"/>
      </rPr>
      <t xml:space="preserve">日期：</t>
    </r>
    <r>
      <rPr>
        <sz val="10"/>
        <rFont val="Arial"/>
        <family val="2"/>
      </rPr>
      <t xml:space="preserve">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25</t>
    </r>
    <r>
      <rPr>
        <sz val="10"/>
        <rFont val="宋体"/>
        <family val="0"/>
        <charset val="134"/>
      </rPr>
      <t xml:space="preserve">日市民填写的详细地址为：详细地址：不详市民反映问题内容：市民反映，我叫杨利，身份证号</t>
    </r>
    <r>
      <rPr>
        <sz val="10"/>
        <rFont val="Arial"/>
        <family val="2"/>
      </rPr>
      <t xml:space="preserve">110224198204100016</t>
    </r>
    <r>
      <rPr>
        <sz val="10"/>
        <rFont val="宋体"/>
        <family val="0"/>
        <charset val="134"/>
      </rPr>
      <t xml:space="preserve">，系北京公交集团下属鸿运承物业管理中心一线职工，已在单位勤恳工作</t>
    </r>
    <r>
      <rPr>
        <sz val="10"/>
        <rFont val="Arial"/>
        <family val="2"/>
      </rPr>
      <t xml:space="preserve">24</t>
    </r>
    <r>
      <rPr>
        <sz val="10"/>
        <rFont val="宋体"/>
        <family val="0"/>
        <charset val="134"/>
      </rPr>
      <t xml:space="preserve">年，劳动合同明确为＊＊工人岗位＊＊，单位内部“工人管理员”仅为称呼，非管理岗。</t>
    </r>
    <r>
      <rPr>
        <sz val="10"/>
        <rFont val="Arial"/>
        <family val="2"/>
      </rPr>
      <t xml:space="preserve">2025</t>
    </r>
    <r>
      <rPr>
        <sz val="10"/>
        <rFont val="宋体"/>
        <family val="0"/>
        <charset val="134"/>
      </rPr>
      <t xml:space="preserve">年</t>
    </r>
    <r>
      <rPr>
        <sz val="10"/>
        <rFont val="Arial"/>
        <family val="2"/>
      </rPr>
      <t xml:space="preserve">10</t>
    </r>
    <r>
      <rPr>
        <sz val="10"/>
        <rFont val="宋体"/>
        <family val="0"/>
        <charset val="134"/>
      </rPr>
      <t xml:space="preserve">月，单位违规将我认定为监察对象并依据北京公交集团监委决定开除我，我已按程序完成复审、复核，且＊＊劳动仲裁已立案，正等待结果＊＊，但鸿运承物业仍以“等仲裁结果”为由，拒不正面回应我的身份认定诉求。现恳请贵委督促相关单位依法解决问题，</t>
    </r>
    <r>
      <rPr>
        <sz val="10"/>
        <rFont val="Arial"/>
        <family val="2"/>
      </rPr>
      <t xml:space="preserve">2.</t>
    </r>
    <r>
      <rPr>
        <sz val="10"/>
        <rFont val="宋体"/>
        <family val="0"/>
        <charset val="134"/>
      </rPr>
      <t xml:space="preserve">＊＊纠正违法认定，撤销违法开除＊＊：撤销将我认定为监察对象的错误决定，撤销</t>
    </r>
    <r>
      <rPr>
        <sz val="10"/>
        <rFont val="Arial"/>
        <family val="2"/>
      </rPr>
      <t xml:space="preserve">2025</t>
    </r>
    <r>
      <rPr>
        <sz val="10"/>
        <rFont val="宋体"/>
        <family val="0"/>
        <charset val="134"/>
      </rPr>
      <t xml:space="preserve">年</t>
    </r>
    <r>
      <rPr>
        <sz val="10"/>
        <rFont val="Arial"/>
        <family val="2"/>
      </rPr>
      <t xml:space="preserve">10</t>
    </r>
    <r>
      <rPr>
        <sz val="10"/>
        <rFont val="宋体"/>
        <family val="0"/>
        <charset val="134"/>
      </rPr>
      <t xml:space="preserve">月的违法开除决定，赔偿我的经济损失，停止诋毁并消除内部通报的不良影响。</t>
    </r>
    <r>
      <rPr>
        <sz val="10"/>
        <rFont val="Arial"/>
        <family val="2"/>
      </rPr>
      <t xml:space="preserve">3.</t>
    </r>
    <r>
      <rPr>
        <sz val="10"/>
        <rFont val="宋体"/>
        <family val="0"/>
        <charset val="134"/>
      </rPr>
      <t xml:space="preserve">＊＊督促出具书面答复＊＊：要求两单位在</t>
    </r>
    <r>
      <rPr>
        <sz val="10"/>
        <rFont val="Arial"/>
        <family val="2"/>
      </rPr>
      <t xml:space="preserve">7</t>
    </r>
    <r>
      <rPr>
        <sz val="10"/>
        <rFont val="宋体"/>
        <family val="0"/>
        <charset val="134"/>
      </rPr>
      <t xml:space="preserve">个工作日内出具加盖公章的书面答复，明确：①为何凭考勤签字认定我有管理权限；②为何拒绝出具身份认定证明，推诿不正面回应；③复审复核维持原决定的合法理由；④ 开除我的法律依据及相关文件；⑤张浩违规行为的处理结果；⑥纠正错误、赔偿损失的具体方案。 </t>
    </r>
    <r>
      <rPr>
        <sz val="10"/>
        <rFont val="Arial"/>
        <family val="2"/>
      </rPr>
      <t xml:space="preserve">4.</t>
    </r>
    <r>
      <rPr>
        <sz val="10"/>
        <rFont val="宋体"/>
        <family val="0"/>
        <charset val="134"/>
      </rPr>
      <t xml:space="preserve">＊＊书面反馈处理结果＊＊：贵委在调查完毕后</t>
    </r>
    <r>
      <rPr>
        <sz val="10"/>
        <rFont val="Arial"/>
        <family val="2"/>
      </rPr>
      <t xml:space="preserve">10</t>
    </r>
    <r>
      <rPr>
        <sz val="10"/>
        <rFont val="宋体"/>
        <family val="0"/>
        <charset val="134"/>
      </rPr>
      <t xml:space="preserve">个工作日内，将调查过程、处理结果书面反馈我，保障我的知情权与监督权。 故通过市政府门户网站互动交流平台反映恳请北京国资委督促公交集团及鸿运承解决身份认定与违法开除问题。发布时间：</t>
    </r>
    <r>
      <rPr>
        <sz val="10"/>
        <rFont val="Arial"/>
        <family val="2"/>
      </rPr>
      <t xml:space="preserve">2026-03-25 16:02:14</t>
    </r>
    <r>
      <rPr>
        <sz val="10"/>
        <rFont val="宋体"/>
        <family val="0"/>
        <charset val="134"/>
      </rPr>
      <t xml:space="preserve">备注：市民反映另外的问题见网络</t>
    </r>
    <r>
      <rPr>
        <sz val="10"/>
        <rFont val="Arial"/>
        <family val="2"/>
      </rPr>
      <t xml:space="preserve">-260325-056354</t>
    </r>
    <r>
      <rPr>
        <sz val="10"/>
        <rFont val="宋体"/>
        <family val="0"/>
        <charset val="134"/>
      </rPr>
      <t xml:space="preserve">号。人力、组织、纪检 答复不满意</t>
    </r>
  </si>
  <si>
    <r>
      <rPr>
        <sz val="10"/>
        <rFont val="宋体"/>
        <family val="0"/>
        <charset val="134"/>
      </rPr>
      <t xml:space="preserve">经核实，市民赵莲芬（来电号码不详）反映诉求内容与实际情况有所出入。此单诉求中提及的“杨利”（身份证号：</t>
    </r>
    <r>
      <rPr>
        <sz val="10"/>
        <rFont val="Arial"/>
        <family val="2"/>
      </rPr>
      <t xml:space="preserve">110224198204100016 </t>
    </r>
    <r>
      <rPr>
        <sz val="10"/>
        <rFont val="宋体"/>
        <family val="0"/>
        <charset val="134"/>
      </rPr>
      <t xml:space="preserve">联系电话：</t>
    </r>
    <r>
      <rPr>
        <sz val="10"/>
        <rFont val="Arial"/>
        <family val="2"/>
      </rPr>
      <t xml:space="preserve">13811081307</t>
    </r>
    <r>
      <rPr>
        <sz val="10"/>
        <rFont val="宋体"/>
        <family val="0"/>
        <charset val="134"/>
      </rPr>
      <t xml:space="preserve">），经核实原系北京公共交通鸿运承物业管理中心职工，工人管理岗位。因其违反相关规定，依据《北京市监委驻北京市公交集团监察专员办公室</t>
    </r>
    <r>
      <rPr>
        <sz val="10"/>
        <rFont val="Arial"/>
        <family val="2"/>
      </rPr>
      <t xml:space="preserve">&lt;</t>
    </r>
    <r>
      <rPr>
        <sz val="10"/>
        <rFont val="宋体"/>
        <family val="0"/>
        <charset val="134"/>
      </rPr>
      <t xml:space="preserve">关于给予杨利开除处分的决定</t>
    </r>
    <r>
      <rPr>
        <sz val="10"/>
        <rFont val="Arial"/>
        <family val="2"/>
      </rPr>
      <t xml:space="preserve">&gt;</t>
    </r>
    <r>
      <rPr>
        <sz val="10"/>
        <rFont val="宋体"/>
        <family val="0"/>
        <charset val="134"/>
      </rPr>
      <t xml:space="preserve">》（驻公交监</t>
    </r>
    <r>
      <rPr>
        <sz val="10"/>
        <rFont val="Arial"/>
        <family val="2"/>
      </rPr>
      <t xml:space="preserve">&lt;2025&gt;17</t>
    </r>
    <r>
      <rPr>
        <sz val="10"/>
        <rFont val="宋体"/>
        <family val="0"/>
        <charset val="134"/>
      </rPr>
      <t xml:space="preserve">号）</t>
    </r>
    <r>
      <rPr>
        <sz val="10"/>
        <rFont val="Arial"/>
        <family val="2"/>
      </rPr>
      <t xml:space="preserve">,</t>
    </r>
    <r>
      <rPr>
        <sz val="10"/>
        <rFont val="宋体"/>
        <family val="0"/>
        <charset val="134"/>
      </rPr>
      <t xml:space="preserve">并于</t>
    </r>
    <r>
      <rPr>
        <sz val="10"/>
        <rFont val="Arial"/>
        <family val="2"/>
      </rPr>
      <t xml:space="preserve">2025</t>
    </r>
    <r>
      <rPr>
        <sz val="10"/>
        <rFont val="宋体"/>
        <family val="0"/>
        <charset val="134"/>
      </rPr>
      <t xml:space="preserve">年</t>
    </r>
    <r>
      <rPr>
        <sz val="10"/>
        <rFont val="Arial"/>
        <family val="2"/>
      </rPr>
      <t xml:space="preserve">10</t>
    </r>
    <r>
      <rPr>
        <sz val="10"/>
        <rFont val="宋体"/>
        <family val="0"/>
        <charset val="134"/>
      </rPr>
      <t xml:space="preserve">月</t>
    </r>
    <r>
      <rPr>
        <sz val="10"/>
        <rFont val="Arial"/>
        <family val="2"/>
      </rPr>
      <t xml:space="preserve">22</t>
    </r>
    <r>
      <rPr>
        <sz val="10"/>
        <rFont val="宋体"/>
        <family val="0"/>
        <charset val="134"/>
      </rPr>
      <t xml:space="preserve">日与其进行劳动合同关系解除</t>
    </r>
    <r>
      <rPr>
        <sz val="10"/>
        <rFont val="Arial"/>
        <family val="2"/>
      </rPr>
      <t xml:space="preserve">,</t>
    </r>
    <r>
      <rPr>
        <sz val="10"/>
        <rFont val="宋体"/>
        <family val="0"/>
        <charset val="134"/>
      </rPr>
      <t xml:space="preserve">未发现与其解除劳动合同存在违规违法行为。</t>
    </r>
    <r>
      <rPr>
        <sz val="10"/>
        <rFont val="Arial"/>
        <family val="2"/>
      </rPr>
      <t xml:space="preserve">
</t>
    </r>
    <r>
      <rPr>
        <sz val="10"/>
        <rFont val="宋体"/>
        <family val="0"/>
        <charset val="134"/>
      </rPr>
      <t xml:space="preserve">此次诉求中“解决以下问题： </t>
    </r>
    <r>
      <rPr>
        <sz val="10"/>
        <rFont val="Arial"/>
        <family val="2"/>
      </rPr>
      <t xml:space="preserve">1.</t>
    </r>
    <r>
      <rPr>
        <sz val="10"/>
        <rFont val="宋体"/>
        <family val="0"/>
        <charset val="134"/>
      </rPr>
      <t xml:space="preserve">＊＊立即彻查张浩违规行为＊＊：联合纪检部门对张浩立案调查，核实其威胁证人、强迫作伪证的事实，追究法律和纪律责任，严惩滥用职权者。 </t>
    </r>
    <r>
      <rPr>
        <sz val="10"/>
        <rFont val="Arial"/>
        <family val="2"/>
      </rPr>
      <t xml:space="preserve">2.</t>
    </r>
    <r>
      <rPr>
        <sz val="10"/>
        <rFont val="宋体"/>
        <family val="0"/>
        <charset val="134"/>
      </rPr>
      <t xml:space="preserve">＊＊纠正违法认定，撤销违法开除＊＊：撤销将我认定为监察对象的错误决定，撤销</t>
    </r>
    <r>
      <rPr>
        <sz val="10"/>
        <rFont val="Arial"/>
        <family val="2"/>
      </rPr>
      <t xml:space="preserve">2025</t>
    </r>
    <r>
      <rPr>
        <sz val="10"/>
        <rFont val="宋体"/>
        <family val="0"/>
        <charset val="134"/>
      </rPr>
      <t xml:space="preserve">年</t>
    </r>
    <r>
      <rPr>
        <sz val="10"/>
        <rFont val="Arial"/>
        <family val="2"/>
      </rPr>
      <t xml:space="preserve">10</t>
    </r>
    <r>
      <rPr>
        <sz val="10"/>
        <rFont val="宋体"/>
        <family val="0"/>
        <charset val="134"/>
      </rPr>
      <t xml:space="preserve">月的违法开除决定，赔偿我的经济损失，停止诋毁并消除内部通报的不良影响。</t>
    </r>
    <r>
      <rPr>
        <sz val="10"/>
        <rFont val="Arial"/>
        <family val="2"/>
      </rPr>
      <t xml:space="preserve">3.</t>
    </r>
    <r>
      <rPr>
        <sz val="10"/>
        <rFont val="宋体"/>
        <family val="0"/>
        <charset val="134"/>
      </rPr>
      <t xml:space="preserve">＊＊督促出具书面答复＊＊：要求两单位在</t>
    </r>
    <r>
      <rPr>
        <sz val="10"/>
        <rFont val="Arial"/>
        <family val="2"/>
      </rPr>
      <t xml:space="preserve">7</t>
    </r>
    <r>
      <rPr>
        <sz val="10"/>
        <rFont val="宋体"/>
        <family val="0"/>
        <charset val="134"/>
      </rPr>
      <t xml:space="preserve">个工作日内出具加盖公章的书面答复，明确：①为何凭考勤签字认定我有管理权限；②为何拒绝出具身份认定证明，推诿不正面回应；③复审复核维持原决定的合法理由；④ 开除我的法律依据及相关文件；⑤张浩违规行为的处理结果；⑥纠正错误、赔偿损失的具体方案。 </t>
    </r>
    <r>
      <rPr>
        <sz val="10"/>
        <rFont val="Arial"/>
        <family val="2"/>
      </rPr>
      <t xml:space="preserve">4.</t>
    </r>
    <r>
      <rPr>
        <sz val="10"/>
        <rFont val="宋体"/>
        <family val="0"/>
        <charset val="134"/>
      </rPr>
      <t xml:space="preserve">＊＊书面反馈处理结果＊＊：贵委在调查完毕后</t>
    </r>
    <r>
      <rPr>
        <sz val="10"/>
        <rFont val="Arial"/>
        <family val="2"/>
      </rPr>
      <t xml:space="preserve">10</t>
    </r>
    <r>
      <rPr>
        <sz val="10"/>
        <rFont val="宋体"/>
        <family val="0"/>
        <charset val="134"/>
      </rPr>
      <t xml:space="preserve">个工作日内，将调查过程、处理结果书面反馈我，保障我的知情权与监督权。 </t>
    </r>
    <r>
      <rPr>
        <sz val="10"/>
        <rFont val="Arial"/>
        <family val="2"/>
      </rPr>
      <t xml:space="preserve">5.</t>
    </r>
    <r>
      <rPr>
        <sz val="10"/>
        <rFont val="宋体"/>
        <family val="0"/>
        <charset val="134"/>
      </rPr>
      <t xml:space="preserve">本人郑重承诺，以上反映均真实准确，有</t>
    </r>
    <r>
      <rPr>
        <sz val="10"/>
        <rFont val="Arial"/>
        <family val="2"/>
      </rPr>
      <t xml:space="preserve">12345</t>
    </r>
    <r>
      <rPr>
        <sz val="10"/>
        <rFont val="宋体"/>
        <family val="0"/>
        <charset val="134"/>
      </rPr>
      <t xml:space="preserve">通话记录、沟通录音、劳动合同、开除文书、复审复核记录、证人证言、违规证据等，可随时配合调查，愿承担一切法律责任。”的诉求问题，我单位于</t>
    </r>
    <r>
      <rPr>
        <sz val="10"/>
        <rFont val="Arial"/>
        <family val="2"/>
      </rPr>
      <t xml:space="preserve">2025</t>
    </r>
    <r>
      <rPr>
        <sz val="10"/>
        <rFont val="宋体"/>
        <family val="0"/>
        <charset val="134"/>
      </rPr>
      <t xml:space="preserve">年</t>
    </r>
    <r>
      <rPr>
        <sz val="10"/>
        <rFont val="Arial"/>
        <family val="2"/>
      </rPr>
      <t xml:space="preserve">10</t>
    </r>
    <r>
      <rPr>
        <sz val="10"/>
        <rFont val="宋体"/>
        <family val="0"/>
        <charset val="134"/>
      </rPr>
      <t xml:space="preserve">月</t>
    </r>
    <r>
      <rPr>
        <sz val="10"/>
        <rFont val="Arial"/>
        <family val="2"/>
      </rPr>
      <t xml:space="preserve">13</t>
    </r>
    <r>
      <rPr>
        <sz val="10"/>
        <rFont val="宋体"/>
        <family val="0"/>
        <charset val="134"/>
      </rPr>
      <t xml:space="preserve">日由北京公交集团纪检监察办工作人员按组织程序向杨利本人已送达决定，杨利如对处理存有异议，可向北京公交集团纪委进行审诉，不另邮寄及邮箱进行书面反馈。按照北京市接诉即办工作条例第十一条和信访举报相关规定，市民如需向纪检组织反映问题，可提供相关证据材料，通过信访举报的法定渠道向有权单位纪检组织反映，相关人员会按照工作要求研究办理。如果该投诉人期间发现有管理人员涉嫌违纪行为，及其其他补充证据及相关材料，通过信访举报的法定渠道向有权单位纪检组织反映，相关人员会按照工作要求研究办理。另外，其他相关证明材料已提交劳动争议仲裁，杨利的诉求已经审理，最终以审理结果为准。根据《北京市接诉即办条例》第十一条第二款，工作人员已向市民告知依法通过仲裁办理的相应法定渠道。</t>
    </r>
    <r>
      <rPr>
        <sz val="10"/>
        <rFont val="Arial"/>
        <family val="2"/>
      </rPr>
      <t xml:space="preserve">
</t>
    </r>
    <r>
      <rPr>
        <sz val="10"/>
        <rFont val="宋体"/>
        <family val="0"/>
        <charset val="134"/>
      </rPr>
      <t xml:space="preserve">办理人：黄倩；部门：鸿运承物业管理中心纪检部；职务：纪检部一般管理。</t>
    </r>
  </si>
  <si>
    <r>
      <rPr>
        <sz val="10"/>
        <rFont val="宋体"/>
        <family val="0"/>
        <charset val="134"/>
      </rPr>
      <t xml:space="preserve">经核实，市民赵莲芬（来电号码不详）反映诉求内容与实际情况有所出入。此单诉求中提及的“杨利”（身份证号：</t>
    </r>
    <r>
      <rPr>
        <sz val="10"/>
        <rFont val="Arial"/>
        <family val="2"/>
      </rPr>
      <t xml:space="preserve">110224198204100016 </t>
    </r>
    <r>
      <rPr>
        <sz val="10"/>
        <rFont val="宋体"/>
        <family val="0"/>
        <charset val="134"/>
      </rPr>
      <t xml:space="preserve">联系电话：</t>
    </r>
    <r>
      <rPr>
        <sz val="10"/>
        <rFont val="Arial"/>
        <family val="2"/>
      </rPr>
      <t xml:space="preserve">13811081307</t>
    </r>
    <r>
      <rPr>
        <sz val="10"/>
        <rFont val="宋体"/>
        <family val="0"/>
        <charset val="134"/>
      </rPr>
      <t xml:space="preserve">），经核实原系北京公共交通鸿运承物业管理中心职工，工人管理岗位。因其违反相关规定，依据《北京市监委驻北京市公交集团监察专员办公室</t>
    </r>
    <r>
      <rPr>
        <sz val="10"/>
        <rFont val="Arial"/>
        <family val="2"/>
      </rPr>
      <t xml:space="preserve">&lt;</t>
    </r>
    <r>
      <rPr>
        <sz val="10"/>
        <rFont val="宋体"/>
        <family val="0"/>
        <charset val="134"/>
      </rPr>
      <t xml:space="preserve">关于给予杨利开除处分的决定</t>
    </r>
    <r>
      <rPr>
        <sz val="10"/>
        <rFont val="Arial"/>
        <family val="2"/>
      </rPr>
      <t xml:space="preserve">&gt;</t>
    </r>
    <r>
      <rPr>
        <sz val="10"/>
        <rFont val="宋体"/>
        <family val="0"/>
        <charset val="134"/>
      </rPr>
      <t xml:space="preserve">》（驻公交监</t>
    </r>
    <r>
      <rPr>
        <sz val="10"/>
        <rFont val="Arial"/>
        <family val="2"/>
      </rPr>
      <t xml:space="preserve">&lt;2025&gt;17</t>
    </r>
    <r>
      <rPr>
        <sz val="10"/>
        <rFont val="宋体"/>
        <family val="0"/>
        <charset val="134"/>
      </rPr>
      <t xml:space="preserve">号）</t>
    </r>
    <r>
      <rPr>
        <sz val="10"/>
        <rFont val="Arial"/>
        <family val="2"/>
      </rPr>
      <t xml:space="preserve">,</t>
    </r>
    <r>
      <rPr>
        <sz val="10"/>
        <rFont val="宋体"/>
        <family val="0"/>
        <charset val="134"/>
      </rPr>
      <t xml:space="preserve">并于</t>
    </r>
    <r>
      <rPr>
        <sz val="10"/>
        <rFont val="Arial"/>
        <family val="2"/>
      </rPr>
      <t xml:space="preserve">2025</t>
    </r>
    <r>
      <rPr>
        <sz val="10"/>
        <rFont val="宋体"/>
        <family val="0"/>
        <charset val="134"/>
      </rPr>
      <t xml:space="preserve">年</t>
    </r>
    <r>
      <rPr>
        <sz val="10"/>
        <rFont val="Arial"/>
        <family val="2"/>
      </rPr>
      <t xml:space="preserve">10</t>
    </r>
    <r>
      <rPr>
        <sz val="10"/>
        <rFont val="宋体"/>
        <family val="0"/>
        <charset val="134"/>
      </rPr>
      <t xml:space="preserve">月</t>
    </r>
    <r>
      <rPr>
        <sz val="10"/>
        <rFont val="Arial"/>
        <family val="2"/>
      </rPr>
      <t xml:space="preserve">22</t>
    </r>
    <r>
      <rPr>
        <sz val="10"/>
        <rFont val="宋体"/>
        <family val="0"/>
        <charset val="134"/>
      </rPr>
      <t xml:space="preserve">日与其进行劳动合同关系解除</t>
    </r>
    <r>
      <rPr>
        <sz val="10"/>
        <rFont val="Arial"/>
        <family val="2"/>
      </rPr>
      <t xml:space="preserve">,</t>
    </r>
    <r>
      <rPr>
        <sz val="10"/>
        <rFont val="宋体"/>
        <family val="0"/>
        <charset val="134"/>
      </rPr>
      <t xml:space="preserve">未发现与其解除劳动合同存在违规违法行为。</t>
    </r>
    <r>
      <rPr>
        <sz val="10"/>
        <rFont val="Arial"/>
        <family val="2"/>
      </rPr>
      <t xml:space="preserve">
</t>
    </r>
    <r>
      <rPr>
        <sz val="10"/>
        <rFont val="宋体"/>
        <family val="0"/>
        <charset val="134"/>
      </rPr>
      <t xml:space="preserve">此次诉求中“解决以下问题： </t>
    </r>
    <r>
      <rPr>
        <sz val="10"/>
        <rFont val="Arial"/>
        <family val="2"/>
      </rPr>
      <t xml:space="preserve">1.</t>
    </r>
    <r>
      <rPr>
        <sz val="10"/>
        <rFont val="宋体"/>
        <family val="0"/>
        <charset val="134"/>
      </rPr>
      <t xml:space="preserve">＊＊立即彻查张浩违规行为＊＊：联合纪检部门对张浩立案调查，核实其威胁证人、强迫作伪证的事实，追究法律和纪律责任，严惩滥用职权者。 </t>
    </r>
    <r>
      <rPr>
        <sz val="10"/>
        <rFont val="Arial"/>
        <family val="2"/>
      </rPr>
      <t xml:space="preserve">2.</t>
    </r>
    <r>
      <rPr>
        <sz val="10"/>
        <rFont val="宋体"/>
        <family val="0"/>
        <charset val="134"/>
      </rPr>
      <t xml:space="preserve">＊＊纠正违法认定，撤销违法开除＊＊：撤销将我认定为监察对象的错误决定，撤销</t>
    </r>
    <r>
      <rPr>
        <sz val="10"/>
        <rFont val="Arial"/>
        <family val="2"/>
      </rPr>
      <t xml:space="preserve">2025</t>
    </r>
    <r>
      <rPr>
        <sz val="10"/>
        <rFont val="宋体"/>
        <family val="0"/>
        <charset val="134"/>
      </rPr>
      <t xml:space="preserve">年</t>
    </r>
    <r>
      <rPr>
        <sz val="10"/>
        <rFont val="Arial"/>
        <family val="2"/>
      </rPr>
      <t xml:space="preserve">10</t>
    </r>
    <r>
      <rPr>
        <sz val="10"/>
        <rFont val="宋体"/>
        <family val="0"/>
        <charset val="134"/>
      </rPr>
      <t xml:space="preserve">月的违法开除决定，赔偿我的经济损失，停止诋毁并消除内部通报的不良影响。</t>
    </r>
    <r>
      <rPr>
        <sz val="10"/>
        <rFont val="Arial"/>
        <family val="2"/>
      </rPr>
      <t xml:space="preserve">3.</t>
    </r>
    <r>
      <rPr>
        <sz val="10"/>
        <rFont val="宋体"/>
        <family val="0"/>
        <charset val="134"/>
      </rPr>
      <t xml:space="preserve">＊＊督促出具书面答复＊＊：要求两单位在</t>
    </r>
    <r>
      <rPr>
        <sz val="10"/>
        <rFont val="Arial"/>
        <family val="2"/>
      </rPr>
      <t xml:space="preserve">7</t>
    </r>
    <r>
      <rPr>
        <sz val="10"/>
        <rFont val="宋体"/>
        <family val="0"/>
        <charset val="134"/>
      </rPr>
      <t xml:space="preserve">个工作日内出具加盖公章的书面答复，明确：①为何凭考勤签字认定我有管理权限；②为何拒绝出具身份认定证明，推诿不正面回应；③复审复核维持原决定的合法理由；④ 开除我的法律依据及相关文件；⑤张浩违规行为的处理结果；⑥纠正错误、赔偿损失的具体方案。 </t>
    </r>
    <r>
      <rPr>
        <sz val="10"/>
        <rFont val="Arial"/>
        <family val="2"/>
      </rPr>
      <t xml:space="preserve">4.</t>
    </r>
    <r>
      <rPr>
        <sz val="10"/>
        <rFont val="宋体"/>
        <family val="0"/>
        <charset val="134"/>
      </rPr>
      <t xml:space="preserve">＊＊书面反馈处理结果＊＊：贵委在调查完毕后</t>
    </r>
    <r>
      <rPr>
        <sz val="10"/>
        <rFont val="Arial"/>
        <family val="2"/>
      </rPr>
      <t xml:space="preserve">10</t>
    </r>
    <r>
      <rPr>
        <sz val="10"/>
        <rFont val="宋体"/>
        <family val="0"/>
        <charset val="134"/>
      </rPr>
      <t xml:space="preserve">个工作日内，将调查过程、处理结果书面反馈我，保障我的知情权与监督权。 </t>
    </r>
    <r>
      <rPr>
        <sz val="10"/>
        <rFont val="Arial"/>
        <family val="2"/>
      </rPr>
      <t xml:space="preserve">5.</t>
    </r>
    <r>
      <rPr>
        <sz val="10"/>
        <rFont val="宋体"/>
        <family val="0"/>
        <charset val="134"/>
      </rPr>
      <t xml:space="preserve">本人郑重承诺，以上反映均真实准确，有</t>
    </r>
    <r>
      <rPr>
        <sz val="10"/>
        <rFont val="Arial"/>
        <family val="2"/>
      </rPr>
      <t xml:space="preserve">12345</t>
    </r>
    <r>
      <rPr>
        <sz val="10"/>
        <rFont val="宋体"/>
        <family val="0"/>
        <charset val="134"/>
      </rPr>
      <t xml:space="preserve">通话记录、沟通录音、劳动合同、开除文书、复审复核记录、证人证言、违规证据等，可随时配合调查，愿承担一切法律责任。”的诉求问题，我单位于</t>
    </r>
    <r>
      <rPr>
        <sz val="10"/>
        <rFont val="Arial"/>
        <family val="2"/>
      </rPr>
      <t xml:space="preserve">2025</t>
    </r>
    <r>
      <rPr>
        <sz val="10"/>
        <rFont val="宋体"/>
        <family val="0"/>
        <charset val="134"/>
      </rPr>
      <t xml:space="preserve">年</t>
    </r>
    <r>
      <rPr>
        <sz val="10"/>
        <rFont val="Arial"/>
        <family val="2"/>
      </rPr>
      <t xml:space="preserve">10</t>
    </r>
    <r>
      <rPr>
        <sz val="10"/>
        <rFont val="宋体"/>
        <family val="0"/>
        <charset val="134"/>
      </rPr>
      <t xml:space="preserve">月</t>
    </r>
    <r>
      <rPr>
        <sz val="10"/>
        <rFont val="Arial"/>
        <family val="2"/>
      </rPr>
      <t xml:space="preserve">13</t>
    </r>
    <r>
      <rPr>
        <sz val="10"/>
        <rFont val="宋体"/>
        <family val="0"/>
        <charset val="134"/>
      </rPr>
      <t xml:space="preserve">日由北京公交集团纪检监察办工作人员按组织程序向杨利本人已送达决定，杨利如对处理存有异议，可向北京公交集团纪委进行审诉，不另邮寄及邮箱进行书面反馈。按照北京市接诉即办工作条例第十一条和信访举报相关规定，市民如需向纪检组织反映问题，可提供相关证据材料，通过信访举报的法定渠道向有权单位纪检组织反映，相关人员会按照工作要求研究办理。如果该投诉人期间发现有管理人员涉嫌违纪行为，及其其他补充证据及相关材料，通过信访举报的法定渠道向有权单位纪检组织反映，相关人员会按照工作要求研究办理。另外，其他相关证明材料已提交劳动争议仲裁，杨利的诉求已经审理，最终以审理结果为准。根据《北京市接诉即办条例》第十一条第二款，工作人员已向市民告知依法通过仲裁办理的相应法定渠道。</t>
    </r>
  </si>
  <si>
    <t xml:space="preserve">2026-03-25 16:02:14</t>
  </si>
  <si>
    <r>
      <rPr>
        <sz val="11"/>
        <color rgb="FF000000"/>
        <rFont val="宋体"/>
        <family val="0"/>
        <charset val="134"/>
      </rPr>
      <t xml:space="preserve">同人同诉：热线</t>
    </r>
    <r>
      <rPr>
        <sz val="11"/>
        <color rgb="FF000000"/>
        <rFont val="宋体"/>
        <family val="0"/>
      </rPr>
      <t xml:space="preserve">-260109-043939</t>
    </r>
    <r>
      <rPr>
        <sz val="11"/>
        <color rgb="FF000000"/>
        <rFont val="宋体"/>
        <family val="0"/>
        <charset val="134"/>
      </rPr>
      <t xml:space="preserve">、热线</t>
    </r>
    <r>
      <rPr>
        <sz val="11"/>
        <color rgb="FF000000"/>
        <rFont val="宋体"/>
        <family val="0"/>
      </rPr>
      <t xml:space="preserve">-260113-007090</t>
    </r>
    <r>
      <rPr>
        <sz val="11"/>
        <color rgb="FF000000"/>
        <rFont val="宋体"/>
        <family val="0"/>
        <charset val="134"/>
      </rPr>
      <t xml:space="preserve">、热线</t>
    </r>
    <r>
      <rPr>
        <sz val="11"/>
        <color rgb="FF000000"/>
        <rFont val="宋体"/>
        <family val="0"/>
      </rPr>
      <t xml:space="preserve">-260113-028565</t>
    </r>
    <r>
      <rPr>
        <sz val="11"/>
        <color rgb="FF000000"/>
        <rFont val="宋体"/>
        <family val="0"/>
        <charset val="134"/>
      </rPr>
      <t xml:space="preserve">、网络</t>
    </r>
    <r>
      <rPr>
        <sz val="11"/>
        <color rgb="FF000000"/>
        <rFont val="宋体"/>
        <family val="0"/>
      </rPr>
      <t xml:space="preserve">-260124-001044</t>
    </r>
    <r>
      <rPr>
        <sz val="11"/>
        <color rgb="FF000000"/>
        <rFont val="宋体"/>
        <family val="0"/>
        <charset val="134"/>
      </rPr>
      <t xml:space="preserve">、网络</t>
    </r>
    <r>
      <rPr>
        <sz val="11"/>
        <color rgb="FF000000"/>
        <rFont val="宋体"/>
        <family val="0"/>
      </rPr>
      <t xml:space="preserve">-260126-045683</t>
    </r>
    <r>
      <rPr>
        <sz val="11"/>
        <color rgb="FF000000"/>
        <rFont val="宋体"/>
        <family val="0"/>
        <charset val="134"/>
      </rPr>
      <t xml:space="preserve">、热线</t>
    </r>
    <r>
      <rPr>
        <sz val="11"/>
        <color rgb="FF000000"/>
        <rFont val="宋体"/>
        <family val="0"/>
      </rPr>
      <t xml:space="preserve">-260306-057293</t>
    </r>
    <r>
      <rPr>
        <sz val="11"/>
        <color rgb="FF000000"/>
        <rFont val="宋体"/>
        <family val="0"/>
        <charset val="134"/>
      </rPr>
      <t xml:space="preserve">、网络</t>
    </r>
    <r>
      <rPr>
        <sz val="11"/>
        <color rgb="FF000000"/>
        <rFont val="宋体"/>
        <family val="0"/>
      </rPr>
      <t xml:space="preserve">-260310-</t>
    </r>
    <r>
      <rPr>
        <sz val="11"/>
        <color rgb="FF000000"/>
        <rFont val="宋体"/>
        <family val="0"/>
        <charset val="134"/>
      </rPr>
      <t xml:space="preserve">网络</t>
    </r>
    <r>
      <rPr>
        <sz val="11"/>
        <color rgb="FF000000"/>
        <rFont val="宋体"/>
        <family val="0"/>
      </rPr>
      <t xml:space="preserve">-260315-052545</t>
    </r>
    <r>
      <rPr>
        <sz val="11"/>
        <color rgb="FF000000"/>
        <rFont val="宋体"/>
        <family val="0"/>
        <charset val="134"/>
      </rPr>
      <t xml:space="preserve">、网络</t>
    </r>
    <r>
      <rPr>
        <sz val="11"/>
        <color rgb="FF000000"/>
        <rFont val="宋体"/>
        <family val="0"/>
      </rPr>
      <t xml:space="preserve">-260319-021488</t>
    </r>
    <r>
      <rPr>
        <sz val="11"/>
        <color rgb="FF000000"/>
        <rFont val="宋体"/>
        <family val="0"/>
        <charset val="134"/>
      </rPr>
      <t xml:space="preserve">、网络</t>
    </r>
    <r>
      <rPr>
        <sz val="11"/>
        <color rgb="FF000000"/>
        <rFont val="宋体"/>
        <family val="0"/>
      </rPr>
      <t xml:space="preserve">-260324-042542</t>
    </r>
    <r>
      <rPr>
        <sz val="11"/>
        <color rgb="FF000000"/>
        <rFont val="宋体"/>
        <family val="0"/>
        <charset val="134"/>
      </rPr>
      <t xml:space="preserve">、网络</t>
    </r>
    <r>
      <rPr>
        <sz val="11"/>
        <color rgb="FF000000"/>
        <rFont val="宋体"/>
        <family val="0"/>
      </rPr>
      <t xml:space="preserve">-260325-056133-3</t>
    </r>
  </si>
  <si>
    <r>
      <rPr>
        <sz val="10"/>
        <rFont val="宋体"/>
        <family val="0"/>
        <charset val="134"/>
      </rPr>
      <t xml:space="preserve">网络</t>
    </r>
    <r>
      <rPr>
        <sz val="10"/>
        <rFont val="Arial"/>
        <family val="2"/>
      </rPr>
      <t xml:space="preserve">-260325-056133-2</t>
    </r>
    <r>
      <rPr>
        <sz val="10"/>
        <rFont val="宋体"/>
        <family val="0"/>
        <charset val="134"/>
      </rPr>
      <t xml:space="preserve">（</t>
    </r>
    <r>
      <rPr>
        <sz val="10"/>
        <rFont val="Arial"/>
        <family val="2"/>
      </rPr>
      <t xml:space="preserve">5</t>
    </r>
    <r>
      <rPr>
        <sz val="10"/>
        <rFont val="宋体"/>
        <family val="0"/>
        <charset val="134"/>
      </rPr>
      <t xml:space="preserve">个附件）</t>
    </r>
  </si>
  <si>
    <r>
      <rPr>
        <sz val="10"/>
        <rFont val="宋体"/>
        <family val="0"/>
        <charset val="134"/>
      </rPr>
      <t xml:space="preserve">经核实，市民赵莲芬（来电号码不详）反映诉求内容与实际情况有所出入。此单诉求中提及的“杨利”（身份证号：</t>
    </r>
    <r>
      <rPr>
        <sz val="10"/>
        <rFont val="Arial"/>
        <family val="2"/>
      </rPr>
      <t xml:space="preserve">110224198204100016 </t>
    </r>
    <r>
      <rPr>
        <sz val="10"/>
        <rFont val="宋体"/>
        <family val="0"/>
        <charset val="134"/>
      </rPr>
      <t xml:space="preserve">联系电话：</t>
    </r>
    <r>
      <rPr>
        <sz val="10"/>
        <rFont val="Arial"/>
        <family val="2"/>
      </rPr>
      <t xml:space="preserve">13811081307</t>
    </r>
    <r>
      <rPr>
        <sz val="10"/>
        <rFont val="宋体"/>
        <family val="0"/>
        <charset val="134"/>
      </rPr>
      <t xml:space="preserve">），经核实原系北京公共交通鸿运承物业管理中心职工，工人管理岗位。因其违反相关规定，依据《北京市监委驻北京市公交集团监察专员办公室</t>
    </r>
    <r>
      <rPr>
        <sz val="10"/>
        <rFont val="Arial"/>
        <family val="2"/>
      </rPr>
      <t xml:space="preserve">&lt;</t>
    </r>
    <r>
      <rPr>
        <sz val="10"/>
        <rFont val="宋体"/>
        <family val="0"/>
        <charset val="134"/>
      </rPr>
      <t xml:space="preserve">关于给予杨利开除处分的决定</t>
    </r>
    <r>
      <rPr>
        <sz val="10"/>
        <rFont val="Arial"/>
        <family val="2"/>
      </rPr>
      <t xml:space="preserve">&gt;</t>
    </r>
    <r>
      <rPr>
        <sz val="10"/>
        <rFont val="宋体"/>
        <family val="0"/>
        <charset val="134"/>
      </rPr>
      <t xml:space="preserve">》（驻公交监</t>
    </r>
    <r>
      <rPr>
        <sz val="10"/>
        <rFont val="Arial"/>
        <family val="2"/>
      </rPr>
      <t xml:space="preserve">&lt;2025&gt;17</t>
    </r>
    <r>
      <rPr>
        <sz val="10"/>
        <rFont val="宋体"/>
        <family val="0"/>
        <charset val="134"/>
      </rPr>
      <t xml:space="preserve">号）</t>
    </r>
    <r>
      <rPr>
        <sz val="10"/>
        <rFont val="Arial"/>
        <family val="2"/>
      </rPr>
      <t xml:space="preserve">,</t>
    </r>
    <r>
      <rPr>
        <sz val="10"/>
        <rFont val="宋体"/>
        <family val="0"/>
        <charset val="134"/>
      </rPr>
      <t xml:space="preserve">并于</t>
    </r>
    <r>
      <rPr>
        <sz val="10"/>
        <rFont val="Arial"/>
        <family val="2"/>
      </rPr>
      <t xml:space="preserve">2025</t>
    </r>
    <r>
      <rPr>
        <sz val="10"/>
        <rFont val="宋体"/>
        <family val="0"/>
        <charset val="134"/>
      </rPr>
      <t xml:space="preserve">年</t>
    </r>
    <r>
      <rPr>
        <sz val="10"/>
        <rFont val="Arial"/>
        <family val="2"/>
      </rPr>
      <t xml:space="preserve">10</t>
    </r>
    <r>
      <rPr>
        <sz val="10"/>
        <rFont val="宋体"/>
        <family val="0"/>
        <charset val="134"/>
      </rPr>
      <t xml:space="preserve">月</t>
    </r>
    <r>
      <rPr>
        <sz val="10"/>
        <rFont val="Arial"/>
        <family val="2"/>
      </rPr>
      <t xml:space="preserve">22</t>
    </r>
    <r>
      <rPr>
        <sz val="10"/>
        <rFont val="宋体"/>
        <family val="0"/>
        <charset val="134"/>
      </rPr>
      <t xml:space="preserve">日与其进行劳动合同关系解除</t>
    </r>
    <r>
      <rPr>
        <sz val="10"/>
        <rFont val="Arial"/>
        <family val="2"/>
      </rPr>
      <t xml:space="preserve">,</t>
    </r>
    <r>
      <rPr>
        <sz val="10"/>
        <rFont val="宋体"/>
        <family val="0"/>
        <charset val="134"/>
      </rPr>
      <t xml:space="preserve">未发现与其解除劳动合同存在违规违法行为。</t>
    </r>
    <r>
      <rPr>
        <sz val="10"/>
        <rFont val="Arial"/>
        <family val="2"/>
      </rPr>
      <t xml:space="preserve">
</t>
    </r>
    <r>
      <rPr>
        <sz val="10"/>
        <rFont val="宋体"/>
        <family val="0"/>
        <charset val="134"/>
      </rPr>
      <t xml:space="preserve">此次诉求中“解决以下问题： </t>
    </r>
    <r>
      <rPr>
        <sz val="10"/>
        <rFont val="Arial"/>
        <family val="2"/>
      </rPr>
      <t xml:space="preserve">1.</t>
    </r>
    <r>
      <rPr>
        <sz val="10"/>
        <rFont val="宋体"/>
        <family val="0"/>
        <charset val="134"/>
      </rPr>
      <t xml:space="preserve">＊＊立即彻查张浩违规行为＊＊：联合纪检部门对张浩立案调查，核实其威胁证人、强迫作伪证的事实，追究法律和纪律责任，严惩滥用职权者。 </t>
    </r>
    <r>
      <rPr>
        <sz val="10"/>
        <rFont val="Arial"/>
        <family val="2"/>
      </rPr>
      <t xml:space="preserve">2.</t>
    </r>
    <r>
      <rPr>
        <sz val="10"/>
        <rFont val="宋体"/>
        <family val="0"/>
        <charset val="134"/>
      </rPr>
      <t xml:space="preserve">＊＊纠正违法认定，撤销违法开除＊＊：撤销将我认定为监察对象的错误决定，撤销</t>
    </r>
    <r>
      <rPr>
        <sz val="10"/>
        <rFont val="Arial"/>
        <family val="2"/>
      </rPr>
      <t xml:space="preserve">2025</t>
    </r>
    <r>
      <rPr>
        <sz val="10"/>
        <rFont val="宋体"/>
        <family val="0"/>
        <charset val="134"/>
      </rPr>
      <t xml:space="preserve">年</t>
    </r>
    <r>
      <rPr>
        <sz val="10"/>
        <rFont val="Arial"/>
        <family val="2"/>
      </rPr>
      <t xml:space="preserve">10</t>
    </r>
    <r>
      <rPr>
        <sz val="10"/>
        <rFont val="宋体"/>
        <family val="0"/>
        <charset val="134"/>
      </rPr>
      <t xml:space="preserve">月的违法开除决定，赔偿我的经济损失，停止诋毁并消除内部通报的不良影响。</t>
    </r>
    <r>
      <rPr>
        <sz val="10"/>
        <rFont val="Arial"/>
        <family val="2"/>
      </rPr>
      <t xml:space="preserve">3.</t>
    </r>
    <r>
      <rPr>
        <sz val="10"/>
        <rFont val="宋体"/>
        <family val="0"/>
        <charset val="134"/>
      </rPr>
      <t xml:space="preserve">＊＊督促出具书面答复＊＊：要求两单位在</t>
    </r>
    <r>
      <rPr>
        <sz val="10"/>
        <rFont val="Arial"/>
        <family val="2"/>
      </rPr>
      <t xml:space="preserve">7</t>
    </r>
    <r>
      <rPr>
        <sz val="10"/>
        <rFont val="宋体"/>
        <family val="0"/>
        <charset val="134"/>
      </rPr>
      <t xml:space="preserve">个工作日内出具加盖公章的书面答复，明确：①为何凭考勤签字认定我有管理权限；②为何拒绝出具身份认定证明，推诿不正面回应；③复审复核维持原决定的合法理由；④ 开除我的法律依据及相关文件；⑤张浩违规行为的处理结果；⑥纠正错误、赔偿损失的具体方案。 </t>
    </r>
    <r>
      <rPr>
        <sz val="10"/>
        <rFont val="Arial"/>
        <family val="2"/>
      </rPr>
      <t xml:space="preserve">4.</t>
    </r>
    <r>
      <rPr>
        <sz val="10"/>
        <rFont val="宋体"/>
        <family val="0"/>
        <charset val="134"/>
      </rPr>
      <t xml:space="preserve">＊＊书面反馈处理结果＊＊：贵委在调查完毕后</t>
    </r>
    <r>
      <rPr>
        <sz val="10"/>
        <rFont val="Arial"/>
        <family val="2"/>
      </rPr>
      <t xml:space="preserve">10</t>
    </r>
    <r>
      <rPr>
        <sz val="10"/>
        <rFont val="宋体"/>
        <family val="0"/>
        <charset val="134"/>
      </rPr>
      <t xml:space="preserve">个工作日内，将调查过程、处理结果书面反馈我，保障我的知情权与监督权。 </t>
    </r>
    <r>
      <rPr>
        <sz val="10"/>
        <rFont val="Arial"/>
        <family val="2"/>
      </rPr>
      <t xml:space="preserve">5.</t>
    </r>
    <r>
      <rPr>
        <sz val="10"/>
        <rFont val="宋体"/>
        <family val="0"/>
        <charset val="134"/>
      </rPr>
      <t xml:space="preserve">本人郑重承诺，以上反映均真实准确，有</t>
    </r>
    <r>
      <rPr>
        <sz val="10"/>
        <rFont val="Arial"/>
        <family val="2"/>
      </rPr>
      <t xml:space="preserve">12345</t>
    </r>
    <r>
      <rPr>
        <sz val="10"/>
        <rFont val="宋体"/>
        <family val="0"/>
        <charset val="134"/>
      </rPr>
      <t xml:space="preserve">通话记录、沟通录音、劳动合同、开除文书、复审复核记录、证人证言、违规证据等，可随时配合调查，愿承担一切法律责任。”的诉求问题，我单位于</t>
    </r>
    <r>
      <rPr>
        <sz val="10"/>
        <rFont val="Arial"/>
        <family val="2"/>
      </rPr>
      <t xml:space="preserve">2025</t>
    </r>
    <r>
      <rPr>
        <sz val="10"/>
        <rFont val="宋体"/>
        <family val="0"/>
        <charset val="134"/>
      </rPr>
      <t xml:space="preserve">年</t>
    </r>
    <r>
      <rPr>
        <sz val="10"/>
        <rFont val="Arial"/>
        <family val="2"/>
      </rPr>
      <t xml:space="preserve">10</t>
    </r>
    <r>
      <rPr>
        <sz val="10"/>
        <rFont val="宋体"/>
        <family val="0"/>
        <charset val="134"/>
      </rPr>
      <t xml:space="preserve">月</t>
    </r>
    <r>
      <rPr>
        <sz val="10"/>
        <rFont val="Arial"/>
        <family val="2"/>
      </rPr>
      <t xml:space="preserve">13</t>
    </r>
    <r>
      <rPr>
        <sz val="10"/>
        <rFont val="宋体"/>
        <family val="0"/>
        <charset val="134"/>
      </rPr>
      <t xml:space="preserve">日由北京公交集团纪检监察办工作人员按组织程序向杨利本人已送达决定，杨利如对处理存有异议，可向北京公交集团纪委进行审诉，不另邮寄及邮箱进行书面反馈。按照北京市接诉即办工作条例第十一条和信访举报相关规定，市民如需向纪检组织反映问题，可提供相关证据材料，通过信访举报的法定渠道向有权单位纪检组织反映，相关人员会按照工作要求研究办理。如果该投诉人期间发现有管理人员涉嫌违纪行为，及其其他补充证据及相关材料，通过信访举报的法定渠道向有权单位纪检组织反映，相关人员会按照工作要求研究办理。另外，其他相关证明材料已提交劳动争议仲裁，杨利的诉求已经审理，最终以审理结果为准。根据《北京市接诉即办条例》第十一条第二款，工作人员已向市民告知依法通过仲裁办理的相应法定渠道。</t>
    </r>
    <r>
      <rPr>
        <sz val="10"/>
        <rFont val="Arial"/>
        <family val="2"/>
      </rPr>
      <t xml:space="preserve">
</t>
    </r>
    <r>
      <rPr>
        <sz val="10"/>
        <rFont val="宋体"/>
        <family val="0"/>
        <charset val="134"/>
      </rPr>
      <t xml:space="preserve">办理人：高伟；部门：鸿运承物业管理中心党委工作部；职务：党委工作部副部长。审核人：吕东霞；职务：党委工作部部长。</t>
    </r>
  </si>
  <si>
    <r>
      <rPr>
        <sz val="10"/>
        <rFont val="宋体"/>
        <family val="0"/>
        <charset val="134"/>
      </rPr>
      <t xml:space="preserve">网络</t>
    </r>
    <r>
      <rPr>
        <sz val="10"/>
        <rFont val="Arial"/>
        <family val="2"/>
      </rPr>
      <t xml:space="preserve">-260325-056133-1</t>
    </r>
    <r>
      <rPr>
        <sz val="10"/>
        <rFont val="宋体"/>
        <family val="0"/>
        <charset val="134"/>
      </rPr>
      <t xml:space="preserve">（</t>
    </r>
    <r>
      <rPr>
        <sz val="10"/>
        <rFont val="Arial"/>
        <family val="2"/>
      </rPr>
      <t xml:space="preserve">8</t>
    </r>
    <r>
      <rPr>
        <sz val="10"/>
        <rFont val="宋体"/>
        <family val="0"/>
        <charset val="134"/>
      </rPr>
      <t xml:space="preserve">个附件）</t>
    </r>
  </si>
  <si>
    <t xml:space="preserve">2026-03-25 18:23:47</t>
  </si>
  <si>
    <r>
      <rPr>
        <sz val="10"/>
        <rFont val="宋体"/>
        <family val="0"/>
        <charset val="134"/>
      </rPr>
      <t xml:space="preserve">经核实，市民赵莲芬（来电号码不详）反映诉求内容与实际情况有所出入。此单诉求中提及的“杨利”（身份证号：</t>
    </r>
    <r>
      <rPr>
        <sz val="10"/>
        <rFont val="Arial"/>
        <family val="2"/>
      </rPr>
      <t xml:space="preserve">110224198204100016 </t>
    </r>
    <r>
      <rPr>
        <sz val="10"/>
        <rFont val="宋体"/>
        <family val="0"/>
        <charset val="134"/>
      </rPr>
      <t xml:space="preserve">联系电话：</t>
    </r>
    <r>
      <rPr>
        <sz val="10"/>
        <rFont val="Arial"/>
        <family val="2"/>
      </rPr>
      <t xml:space="preserve">13811081307</t>
    </r>
    <r>
      <rPr>
        <sz val="10"/>
        <rFont val="宋体"/>
        <family val="0"/>
        <charset val="134"/>
      </rPr>
      <t xml:space="preserve">），经核实原系北京公共交通鸿运承物业管理中心职工，工人管理岗位。因其违反相关规定，依据《北京市监委驻北京市公交集团监察专员办公室</t>
    </r>
    <r>
      <rPr>
        <sz val="10"/>
        <rFont val="Arial"/>
        <family val="2"/>
      </rPr>
      <t xml:space="preserve">&lt;</t>
    </r>
    <r>
      <rPr>
        <sz val="10"/>
        <rFont val="宋体"/>
        <family val="0"/>
        <charset val="134"/>
      </rPr>
      <t xml:space="preserve">关于给予杨利开除处分的决定</t>
    </r>
    <r>
      <rPr>
        <sz val="10"/>
        <rFont val="Arial"/>
        <family val="2"/>
      </rPr>
      <t xml:space="preserve">&gt;</t>
    </r>
    <r>
      <rPr>
        <sz val="10"/>
        <rFont val="宋体"/>
        <family val="0"/>
        <charset val="134"/>
      </rPr>
      <t xml:space="preserve">》（驻公交监</t>
    </r>
    <r>
      <rPr>
        <sz val="10"/>
        <rFont val="Arial"/>
        <family val="2"/>
      </rPr>
      <t xml:space="preserve">&lt;2025&gt;17</t>
    </r>
    <r>
      <rPr>
        <sz val="10"/>
        <rFont val="宋体"/>
        <family val="0"/>
        <charset val="134"/>
      </rPr>
      <t xml:space="preserve">号）</t>
    </r>
    <r>
      <rPr>
        <sz val="10"/>
        <rFont val="Arial"/>
        <family val="2"/>
      </rPr>
      <t xml:space="preserve">,</t>
    </r>
    <r>
      <rPr>
        <sz val="10"/>
        <rFont val="宋体"/>
        <family val="0"/>
        <charset val="134"/>
      </rPr>
      <t xml:space="preserve">并于</t>
    </r>
    <r>
      <rPr>
        <sz val="10"/>
        <rFont val="Arial"/>
        <family val="2"/>
      </rPr>
      <t xml:space="preserve">2025</t>
    </r>
    <r>
      <rPr>
        <sz val="10"/>
        <rFont val="宋体"/>
        <family val="0"/>
        <charset val="134"/>
      </rPr>
      <t xml:space="preserve">年</t>
    </r>
    <r>
      <rPr>
        <sz val="10"/>
        <rFont val="Arial"/>
        <family val="2"/>
      </rPr>
      <t xml:space="preserve">10</t>
    </r>
    <r>
      <rPr>
        <sz val="10"/>
        <rFont val="宋体"/>
        <family val="0"/>
        <charset val="134"/>
      </rPr>
      <t xml:space="preserve">月</t>
    </r>
    <r>
      <rPr>
        <sz val="10"/>
        <rFont val="Arial"/>
        <family val="2"/>
      </rPr>
      <t xml:space="preserve">22</t>
    </r>
    <r>
      <rPr>
        <sz val="10"/>
        <rFont val="宋体"/>
        <family val="0"/>
        <charset val="134"/>
      </rPr>
      <t xml:space="preserve">日与其进行劳动合同关系解除</t>
    </r>
    <r>
      <rPr>
        <sz val="10"/>
        <rFont val="Arial"/>
        <family val="2"/>
      </rPr>
      <t xml:space="preserve">,</t>
    </r>
    <r>
      <rPr>
        <sz val="10"/>
        <rFont val="宋体"/>
        <family val="0"/>
        <charset val="134"/>
      </rPr>
      <t xml:space="preserve">未发现与其解除劳动合同存在违规违法行为。</t>
    </r>
    <r>
      <rPr>
        <sz val="10"/>
        <rFont val="Arial"/>
        <family val="2"/>
      </rPr>
      <t xml:space="preserve">
</t>
    </r>
    <r>
      <rPr>
        <sz val="10"/>
        <rFont val="宋体"/>
        <family val="0"/>
        <charset val="134"/>
      </rPr>
      <t xml:space="preserve">此次诉求中“解决以下问题： </t>
    </r>
    <r>
      <rPr>
        <sz val="10"/>
        <rFont val="Arial"/>
        <family val="2"/>
      </rPr>
      <t xml:space="preserve">1.</t>
    </r>
    <r>
      <rPr>
        <sz val="10"/>
        <rFont val="宋体"/>
        <family val="0"/>
        <charset val="134"/>
      </rPr>
      <t xml:space="preserve">＊＊立即彻查张浩违规行为＊＊：联合纪检部门对张浩立案调查，核实其威胁证人、强迫作伪证的事实，追究法律和纪律责任，严惩滥用职权者。 </t>
    </r>
    <r>
      <rPr>
        <sz val="10"/>
        <rFont val="Arial"/>
        <family val="2"/>
      </rPr>
      <t xml:space="preserve">2.</t>
    </r>
    <r>
      <rPr>
        <sz val="10"/>
        <rFont val="宋体"/>
        <family val="0"/>
        <charset val="134"/>
      </rPr>
      <t xml:space="preserve">＊＊纠正违法认定，撤销违法开除＊＊：撤销将我认定为监察对象的错误决定，撤销</t>
    </r>
    <r>
      <rPr>
        <sz val="10"/>
        <rFont val="Arial"/>
        <family val="2"/>
      </rPr>
      <t xml:space="preserve">2025</t>
    </r>
    <r>
      <rPr>
        <sz val="10"/>
        <rFont val="宋体"/>
        <family val="0"/>
        <charset val="134"/>
      </rPr>
      <t xml:space="preserve">年</t>
    </r>
    <r>
      <rPr>
        <sz val="10"/>
        <rFont val="Arial"/>
        <family val="2"/>
      </rPr>
      <t xml:space="preserve">10</t>
    </r>
    <r>
      <rPr>
        <sz val="10"/>
        <rFont val="宋体"/>
        <family val="0"/>
        <charset val="134"/>
      </rPr>
      <t xml:space="preserve">月的违法开除决定，赔偿我的经济损失，停止诋毁并消除内部通报的不良影响。</t>
    </r>
    <r>
      <rPr>
        <sz val="10"/>
        <rFont val="Arial"/>
        <family val="2"/>
      </rPr>
      <t xml:space="preserve">3.</t>
    </r>
    <r>
      <rPr>
        <sz val="10"/>
        <rFont val="宋体"/>
        <family val="0"/>
        <charset val="134"/>
      </rPr>
      <t xml:space="preserve">＊＊督促出具书面答复＊＊：要求两单位在</t>
    </r>
    <r>
      <rPr>
        <sz val="10"/>
        <rFont val="Arial"/>
        <family val="2"/>
      </rPr>
      <t xml:space="preserve">7</t>
    </r>
    <r>
      <rPr>
        <sz val="10"/>
        <rFont val="宋体"/>
        <family val="0"/>
        <charset val="134"/>
      </rPr>
      <t xml:space="preserve">个工作日内出具加盖公章的书面答复，明确：①为何凭考勤签字认定我有管理权限；②为何拒绝出具身份认定证明，推诿不正面回应；③复审复核维持原决定的合法理由；④ 开除我的法律依据及相关文件；⑤张浩违规行为的处理结果；⑥纠正错误、赔偿损失的具体方案。 </t>
    </r>
    <r>
      <rPr>
        <sz val="10"/>
        <rFont val="Arial"/>
        <family val="2"/>
      </rPr>
      <t xml:space="preserve">4.</t>
    </r>
    <r>
      <rPr>
        <sz val="10"/>
        <rFont val="宋体"/>
        <family val="0"/>
        <charset val="134"/>
      </rPr>
      <t xml:space="preserve">＊＊书面反馈处理结果＊＊：贵委在调查完毕后</t>
    </r>
    <r>
      <rPr>
        <sz val="10"/>
        <rFont val="Arial"/>
        <family val="2"/>
      </rPr>
      <t xml:space="preserve">10</t>
    </r>
    <r>
      <rPr>
        <sz val="10"/>
        <rFont val="宋体"/>
        <family val="0"/>
        <charset val="134"/>
      </rPr>
      <t xml:space="preserve">个工作日内，将调查过程、处理结果书面反馈我，保障我的知情权与监督权。 </t>
    </r>
    <r>
      <rPr>
        <sz val="10"/>
        <rFont val="Arial"/>
        <family val="2"/>
      </rPr>
      <t xml:space="preserve">5.</t>
    </r>
    <r>
      <rPr>
        <sz val="10"/>
        <rFont val="宋体"/>
        <family val="0"/>
        <charset val="134"/>
      </rPr>
      <t xml:space="preserve">本人郑重承诺，以上反映均真实准确，有</t>
    </r>
    <r>
      <rPr>
        <sz val="10"/>
        <rFont val="Arial"/>
        <family val="2"/>
      </rPr>
      <t xml:space="preserve">12345</t>
    </r>
    <r>
      <rPr>
        <sz val="10"/>
        <rFont val="宋体"/>
        <family val="0"/>
        <charset val="134"/>
      </rPr>
      <t xml:space="preserve">通话记录、沟通录音、劳动合同、开除文书、复审复核记录、证人证言、违规证据等，可随时配合调查，愿承担一切法律责任。”的诉求问题，我单位于</t>
    </r>
    <r>
      <rPr>
        <sz val="10"/>
        <rFont val="Arial"/>
        <family val="2"/>
      </rPr>
      <t xml:space="preserve">2025</t>
    </r>
    <r>
      <rPr>
        <sz val="10"/>
        <rFont val="宋体"/>
        <family val="0"/>
        <charset val="134"/>
      </rPr>
      <t xml:space="preserve">年</t>
    </r>
    <r>
      <rPr>
        <sz val="10"/>
        <rFont val="Arial"/>
        <family val="2"/>
      </rPr>
      <t xml:space="preserve">10</t>
    </r>
    <r>
      <rPr>
        <sz val="10"/>
        <rFont val="宋体"/>
        <family val="0"/>
        <charset val="134"/>
      </rPr>
      <t xml:space="preserve">月</t>
    </r>
    <r>
      <rPr>
        <sz val="10"/>
        <rFont val="Arial"/>
        <family val="2"/>
      </rPr>
      <t xml:space="preserve">13</t>
    </r>
    <r>
      <rPr>
        <sz val="10"/>
        <rFont val="宋体"/>
        <family val="0"/>
        <charset val="134"/>
      </rPr>
      <t xml:space="preserve">日由北京公交集团纪检监察办工作人员按组织程序向杨利本人已送达决定，杨利如对处理存有异议，可向北京公交集团纪委进行审诉，不另邮寄及邮箱进行书面反馈。按照北京市接诉即办工作条例第十一条和信访举报相关规定，市民如需向纪检组织反映问题，可提供相关证据材料，通过信访举报的法定渠道向有权单位纪检组织反映，相关人员会按照工作要求研究办理。如果该投诉人期间发现有管理人员涉嫌违纪行为，及其其他补充证据及相关材料，通过信访举报的法定渠道向有权单位纪检组织反映，相关人员会按照工作要求研究办理。另外，其他相关证明材料已提交劳动争议仲裁，杨利的诉求已经审理，最终以审理结果为准。根据《北京市接诉即办条例》第十一条第二款，工作人员已向市民告知依法通过仲裁办理的相应法定渠道。我单位于</t>
    </r>
    <r>
      <rPr>
        <sz val="10"/>
        <rFont val="Arial"/>
        <family val="2"/>
      </rPr>
      <t xml:space="preserve">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26</t>
    </r>
    <r>
      <rPr>
        <sz val="10"/>
        <rFont val="宋体"/>
        <family val="0"/>
        <charset val="134"/>
      </rPr>
      <t xml:space="preserve">日下午</t>
    </r>
    <r>
      <rPr>
        <sz val="10"/>
        <rFont val="Arial"/>
        <family val="2"/>
      </rPr>
      <t xml:space="preserve">17</t>
    </r>
    <r>
      <rPr>
        <sz val="10"/>
        <rFont val="宋体"/>
        <family val="0"/>
        <charset val="134"/>
      </rPr>
      <t xml:space="preserve">：</t>
    </r>
    <r>
      <rPr>
        <sz val="10"/>
        <rFont val="Arial"/>
        <family val="2"/>
      </rPr>
      <t xml:space="preserve">09</t>
    </r>
    <r>
      <rPr>
        <sz val="10"/>
        <rFont val="宋体"/>
        <family val="0"/>
        <charset val="134"/>
      </rPr>
      <t xml:space="preserve">分、</t>
    </r>
    <r>
      <rPr>
        <sz val="10"/>
        <rFont val="Arial"/>
        <family val="2"/>
      </rPr>
      <t xml:space="preserve">27</t>
    </r>
    <r>
      <rPr>
        <sz val="10"/>
        <rFont val="宋体"/>
        <family val="0"/>
        <charset val="134"/>
      </rPr>
      <t xml:space="preserve">日上午</t>
    </r>
    <r>
      <rPr>
        <sz val="10"/>
        <rFont val="Arial"/>
        <family val="2"/>
      </rPr>
      <t xml:space="preserve">10</t>
    </r>
    <r>
      <rPr>
        <sz val="10"/>
        <rFont val="宋体"/>
        <family val="0"/>
        <charset val="134"/>
      </rPr>
      <t xml:space="preserve">：</t>
    </r>
    <r>
      <rPr>
        <sz val="10"/>
        <rFont val="Arial"/>
        <family val="2"/>
      </rPr>
      <t xml:space="preserve">30</t>
    </r>
    <r>
      <rPr>
        <sz val="10"/>
        <rFont val="宋体"/>
        <family val="0"/>
        <charset val="134"/>
      </rPr>
      <t xml:space="preserve">分、同日下午</t>
    </r>
    <r>
      <rPr>
        <sz val="10"/>
        <rFont val="Arial"/>
        <family val="2"/>
      </rPr>
      <t xml:space="preserve">15</t>
    </r>
    <r>
      <rPr>
        <sz val="10"/>
        <rFont val="宋体"/>
        <family val="0"/>
        <charset val="134"/>
      </rPr>
      <t xml:space="preserve">：</t>
    </r>
    <r>
      <rPr>
        <sz val="10"/>
        <rFont val="Arial"/>
        <family val="2"/>
      </rPr>
      <t xml:space="preserve">17</t>
    </r>
    <r>
      <rPr>
        <sz val="10"/>
        <rFont val="宋体"/>
        <family val="0"/>
        <charset val="134"/>
      </rPr>
      <t xml:space="preserve">电话与市民赵莲芬（来电号码不详）诉求中提及的“杨利”（身份证号：</t>
    </r>
    <r>
      <rPr>
        <sz val="10"/>
        <rFont val="Arial"/>
        <family val="2"/>
      </rPr>
      <t xml:space="preserve">110224198204100016 </t>
    </r>
    <r>
      <rPr>
        <sz val="10"/>
        <rFont val="宋体"/>
        <family val="0"/>
        <charset val="134"/>
      </rPr>
      <t xml:space="preserve">联系电话：</t>
    </r>
    <r>
      <rPr>
        <sz val="10"/>
        <rFont val="Arial"/>
        <family val="2"/>
      </rPr>
      <t xml:space="preserve">13811081307</t>
    </r>
    <r>
      <rPr>
        <sz val="10"/>
        <rFont val="宋体"/>
        <family val="0"/>
        <charset val="134"/>
      </rPr>
      <t xml:space="preserve">）进行电话联系均未接听。随后我们以短信形式，告知市民相关回复内容。</t>
    </r>
    <r>
      <rPr>
        <sz val="10"/>
        <rFont val="Arial"/>
        <family val="2"/>
      </rPr>
      <t xml:space="preserve">
</t>
    </r>
    <r>
      <rPr>
        <sz val="10"/>
        <rFont val="宋体"/>
        <family val="0"/>
        <charset val="134"/>
      </rPr>
      <t xml:space="preserve">办理人：张浩宇；部门：鸿运承物业管理中心人力资源部，职务：一般管理</t>
    </r>
    <r>
      <rPr>
        <sz val="10"/>
        <rFont val="Arial"/>
        <family val="2"/>
      </rPr>
      <t xml:space="preserve">
</t>
    </r>
    <r>
      <rPr>
        <sz val="10"/>
        <rFont val="宋体"/>
        <family val="0"/>
        <charset val="134"/>
      </rPr>
      <t xml:space="preserve">审核人：高强；部门：鸿运承物业管理中心人力资源部，职务：中级管理</t>
    </r>
  </si>
  <si>
    <r>
      <rPr>
        <sz val="10"/>
        <rFont val="宋体"/>
        <family val="0"/>
        <charset val="134"/>
      </rPr>
      <t xml:space="preserve">我单位于</t>
    </r>
    <r>
      <rPr>
        <sz val="10"/>
        <rFont val="Arial"/>
        <family val="2"/>
      </rPr>
      <t xml:space="preserve">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26</t>
    </r>
    <r>
      <rPr>
        <sz val="10"/>
        <rFont val="宋体"/>
        <family val="0"/>
        <charset val="134"/>
      </rPr>
      <t xml:space="preserve">日下午</t>
    </r>
    <r>
      <rPr>
        <sz val="10"/>
        <rFont val="Arial"/>
        <family val="2"/>
      </rPr>
      <t xml:space="preserve">17</t>
    </r>
    <r>
      <rPr>
        <sz val="10"/>
        <rFont val="宋体"/>
        <family val="0"/>
        <charset val="134"/>
      </rPr>
      <t xml:space="preserve">：</t>
    </r>
    <r>
      <rPr>
        <sz val="10"/>
        <rFont val="Arial"/>
        <family val="2"/>
      </rPr>
      <t xml:space="preserve">09</t>
    </r>
    <r>
      <rPr>
        <sz val="10"/>
        <rFont val="宋体"/>
        <family val="0"/>
        <charset val="134"/>
      </rPr>
      <t xml:space="preserve">分、</t>
    </r>
    <r>
      <rPr>
        <sz val="10"/>
        <rFont val="Arial"/>
        <family val="2"/>
      </rPr>
      <t xml:space="preserve">27</t>
    </r>
    <r>
      <rPr>
        <sz val="10"/>
        <rFont val="宋体"/>
        <family val="0"/>
        <charset val="134"/>
      </rPr>
      <t xml:space="preserve">日上午</t>
    </r>
    <r>
      <rPr>
        <sz val="10"/>
        <rFont val="Arial"/>
        <family val="2"/>
      </rPr>
      <t xml:space="preserve">10</t>
    </r>
    <r>
      <rPr>
        <sz val="10"/>
        <rFont val="宋体"/>
        <family val="0"/>
        <charset val="134"/>
      </rPr>
      <t xml:space="preserve">：</t>
    </r>
    <r>
      <rPr>
        <sz val="10"/>
        <rFont val="Arial"/>
        <family val="2"/>
      </rPr>
      <t xml:space="preserve">30</t>
    </r>
    <r>
      <rPr>
        <sz val="10"/>
        <rFont val="宋体"/>
        <family val="0"/>
        <charset val="134"/>
      </rPr>
      <t xml:space="preserve">分、同日下午</t>
    </r>
    <r>
      <rPr>
        <sz val="10"/>
        <rFont val="Arial"/>
        <family val="2"/>
      </rPr>
      <t xml:space="preserve">15</t>
    </r>
    <r>
      <rPr>
        <sz val="10"/>
        <rFont val="宋体"/>
        <family val="0"/>
        <charset val="134"/>
      </rPr>
      <t xml:space="preserve">：</t>
    </r>
    <r>
      <rPr>
        <sz val="10"/>
        <rFont val="Arial"/>
        <family val="2"/>
      </rPr>
      <t xml:space="preserve">17</t>
    </r>
    <r>
      <rPr>
        <sz val="10"/>
        <rFont val="宋体"/>
        <family val="0"/>
        <charset val="134"/>
      </rPr>
      <t xml:space="preserve">电话与市民赵莲芬（来电号码不详）诉求中提及的“杨利”（身份证号：</t>
    </r>
    <r>
      <rPr>
        <sz val="10"/>
        <rFont val="Arial"/>
        <family val="2"/>
      </rPr>
      <t xml:space="preserve">110224198204100016 </t>
    </r>
    <r>
      <rPr>
        <sz val="10"/>
        <rFont val="宋体"/>
        <family val="0"/>
        <charset val="134"/>
      </rPr>
      <t xml:space="preserve">联系电话：</t>
    </r>
    <r>
      <rPr>
        <sz val="10"/>
        <rFont val="Arial"/>
        <family val="2"/>
      </rPr>
      <t xml:space="preserve">13811081307</t>
    </r>
    <r>
      <rPr>
        <sz val="10"/>
        <rFont val="宋体"/>
        <family val="0"/>
        <charset val="134"/>
      </rPr>
      <t xml:space="preserve">）进行电话联系均未接听。随后我们以短信形式，告知市民相关回复内容。</t>
    </r>
  </si>
  <si>
    <r>
      <rPr>
        <sz val="10"/>
        <rFont val="宋体"/>
        <family val="0"/>
        <charset val="134"/>
      </rPr>
      <t xml:space="preserve">经核实，市民赵莲芬（来电号码不详）反映诉求内容与实际情况有所出入。此单诉求中提及的“杨利”（身份证号：</t>
    </r>
    <r>
      <rPr>
        <sz val="10"/>
        <rFont val="Arial"/>
        <family val="2"/>
      </rPr>
      <t xml:space="preserve">110224198204100016 </t>
    </r>
    <r>
      <rPr>
        <sz val="10"/>
        <rFont val="宋体"/>
        <family val="0"/>
        <charset val="134"/>
      </rPr>
      <t xml:space="preserve">联系电话：</t>
    </r>
    <r>
      <rPr>
        <sz val="10"/>
        <rFont val="Arial"/>
        <family val="2"/>
      </rPr>
      <t xml:space="preserve">13811081307</t>
    </r>
    <r>
      <rPr>
        <sz val="10"/>
        <rFont val="宋体"/>
        <family val="0"/>
        <charset val="134"/>
      </rPr>
      <t xml:space="preserve">），经核实原系北京公共交通鸿运承物业管理中心职工，工人管理岗位。因其违反相关规定，依据《北京市监委驻北京市公交集团监察专员办公室</t>
    </r>
    <r>
      <rPr>
        <sz val="10"/>
        <rFont val="Arial"/>
        <family val="2"/>
      </rPr>
      <t xml:space="preserve">&lt;</t>
    </r>
    <r>
      <rPr>
        <sz val="10"/>
        <rFont val="宋体"/>
        <family val="0"/>
        <charset val="134"/>
      </rPr>
      <t xml:space="preserve">关于给予杨利开除处分的决定</t>
    </r>
    <r>
      <rPr>
        <sz val="10"/>
        <rFont val="Arial"/>
        <family val="2"/>
      </rPr>
      <t xml:space="preserve">&gt;</t>
    </r>
    <r>
      <rPr>
        <sz val="10"/>
        <rFont val="宋体"/>
        <family val="0"/>
        <charset val="134"/>
      </rPr>
      <t xml:space="preserve">》（驻公交监</t>
    </r>
    <r>
      <rPr>
        <sz val="10"/>
        <rFont val="Arial"/>
        <family val="2"/>
      </rPr>
      <t xml:space="preserve">&lt;2025&gt;17</t>
    </r>
    <r>
      <rPr>
        <sz val="10"/>
        <rFont val="宋体"/>
        <family val="0"/>
        <charset val="134"/>
      </rPr>
      <t xml:space="preserve">号）</t>
    </r>
    <r>
      <rPr>
        <sz val="10"/>
        <rFont val="Arial"/>
        <family val="2"/>
      </rPr>
      <t xml:space="preserve">,</t>
    </r>
    <r>
      <rPr>
        <sz val="10"/>
        <rFont val="宋体"/>
        <family val="0"/>
        <charset val="134"/>
      </rPr>
      <t xml:space="preserve">并于</t>
    </r>
    <r>
      <rPr>
        <sz val="10"/>
        <rFont val="Arial"/>
        <family val="2"/>
      </rPr>
      <t xml:space="preserve">2025</t>
    </r>
    <r>
      <rPr>
        <sz val="10"/>
        <rFont val="宋体"/>
        <family val="0"/>
        <charset val="134"/>
      </rPr>
      <t xml:space="preserve">年</t>
    </r>
    <r>
      <rPr>
        <sz val="10"/>
        <rFont val="Arial"/>
        <family val="2"/>
      </rPr>
      <t xml:space="preserve">10</t>
    </r>
    <r>
      <rPr>
        <sz val="10"/>
        <rFont val="宋体"/>
        <family val="0"/>
        <charset val="134"/>
      </rPr>
      <t xml:space="preserve">月</t>
    </r>
    <r>
      <rPr>
        <sz val="10"/>
        <rFont val="Arial"/>
        <family val="2"/>
      </rPr>
      <t xml:space="preserve">22</t>
    </r>
    <r>
      <rPr>
        <sz val="10"/>
        <rFont val="宋体"/>
        <family val="0"/>
        <charset val="134"/>
      </rPr>
      <t xml:space="preserve">日与其进行劳动合同关系解除</t>
    </r>
    <r>
      <rPr>
        <sz val="10"/>
        <rFont val="Arial"/>
        <family val="2"/>
      </rPr>
      <t xml:space="preserve">,</t>
    </r>
    <r>
      <rPr>
        <sz val="10"/>
        <rFont val="宋体"/>
        <family val="0"/>
        <charset val="134"/>
      </rPr>
      <t xml:space="preserve">未发现与其解除劳动合同存在违规违法行为。</t>
    </r>
    <r>
      <rPr>
        <sz val="10"/>
        <rFont val="Arial"/>
        <family val="2"/>
      </rPr>
      <t xml:space="preserve">
</t>
    </r>
    <r>
      <rPr>
        <sz val="10"/>
        <rFont val="宋体"/>
        <family val="0"/>
        <charset val="134"/>
      </rPr>
      <t xml:space="preserve">此次诉求中“解决以下问题： </t>
    </r>
    <r>
      <rPr>
        <sz val="10"/>
        <rFont val="Arial"/>
        <family val="2"/>
      </rPr>
      <t xml:space="preserve">1.</t>
    </r>
    <r>
      <rPr>
        <sz val="10"/>
        <rFont val="宋体"/>
        <family val="0"/>
        <charset val="134"/>
      </rPr>
      <t xml:space="preserve">＊＊立即彻查张浩违规行为＊＊：联合纪检部门对张浩立案调查，核实其威胁证人、强迫作伪证的事实，追究法律和纪律责任，严惩滥用职权者。 </t>
    </r>
    <r>
      <rPr>
        <sz val="10"/>
        <rFont val="Arial"/>
        <family val="2"/>
      </rPr>
      <t xml:space="preserve">2.</t>
    </r>
    <r>
      <rPr>
        <sz val="10"/>
        <rFont val="宋体"/>
        <family val="0"/>
        <charset val="134"/>
      </rPr>
      <t xml:space="preserve">＊＊纠正违法认定，撤销违法开除＊＊：撤销将我认定为监察对象的错误决定，撤销</t>
    </r>
    <r>
      <rPr>
        <sz val="10"/>
        <rFont val="Arial"/>
        <family val="2"/>
      </rPr>
      <t xml:space="preserve">2025</t>
    </r>
    <r>
      <rPr>
        <sz val="10"/>
        <rFont val="宋体"/>
        <family val="0"/>
        <charset val="134"/>
      </rPr>
      <t xml:space="preserve">年</t>
    </r>
    <r>
      <rPr>
        <sz val="10"/>
        <rFont val="Arial"/>
        <family val="2"/>
      </rPr>
      <t xml:space="preserve">10</t>
    </r>
    <r>
      <rPr>
        <sz val="10"/>
        <rFont val="宋体"/>
        <family val="0"/>
        <charset val="134"/>
      </rPr>
      <t xml:space="preserve">月的违法开除决定，赔偿我的经济损失，停止诋毁并消除内部通报的不良影响。</t>
    </r>
    <r>
      <rPr>
        <sz val="10"/>
        <rFont val="Arial"/>
        <family val="2"/>
      </rPr>
      <t xml:space="preserve">3.</t>
    </r>
    <r>
      <rPr>
        <sz val="10"/>
        <rFont val="宋体"/>
        <family val="0"/>
        <charset val="134"/>
      </rPr>
      <t xml:space="preserve">＊＊督促出具书面答复＊＊：要求两单位在</t>
    </r>
    <r>
      <rPr>
        <sz val="10"/>
        <rFont val="Arial"/>
        <family val="2"/>
      </rPr>
      <t xml:space="preserve">7</t>
    </r>
    <r>
      <rPr>
        <sz val="10"/>
        <rFont val="宋体"/>
        <family val="0"/>
        <charset val="134"/>
      </rPr>
      <t xml:space="preserve">个工作日内出具加盖公章的书面答复，明确：①为何凭考勤签字认定我有管理权限；②为何拒绝出具身份认定证明，推诿不正面回应；③复审复核维持原决定的合法理由；④ 开除我的法律依据及相关文件；⑤张浩违规行为的处理结果；⑥纠正错误、赔偿损失的具体方案。 </t>
    </r>
    <r>
      <rPr>
        <sz val="10"/>
        <rFont val="Arial"/>
        <family val="2"/>
      </rPr>
      <t xml:space="preserve">4.</t>
    </r>
    <r>
      <rPr>
        <sz val="10"/>
        <rFont val="宋体"/>
        <family val="0"/>
        <charset val="134"/>
      </rPr>
      <t xml:space="preserve">＊＊书面反馈处理结果＊＊：贵委在调查完毕后</t>
    </r>
    <r>
      <rPr>
        <sz val="10"/>
        <rFont val="Arial"/>
        <family val="2"/>
      </rPr>
      <t xml:space="preserve">10</t>
    </r>
    <r>
      <rPr>
        <sz val="10"/>
        <rFont val="宋体"/>
        <family val="0"/>
        <charset val="134"/>
      </rPr>
      <t xml:space="preserve">个工作日内，将调查过程、处理结果书面反馈我，保障我的知情权与监督权。 </t>
    </r>
    <r>
      <rPr>
        <sz val="10"/>
        <rFont val="Arial"/>
        <family val="2"/>
      </rPr>
      <t xml:space="preserve">5.</t>
    </r>
    <r>
      <rPr>
        <sz val="10"/>
        <rFont val="宋体"/>
        <family val="0"/>
        <charset val="134"/>
      </rPr>
      <t xml:space="preserve">本人郑重承诺，以上反映均真实准确，有</t>
    </r>
    <r>
      <rPr>
        <sz val="10"/>
        <rFont val="Arial"/>
        <family val="2"/>
      </rPr>
      <t xml:space="preserve">12345</t>
    </r>
    <r>
      <rPr>
        <sz val="10"/>
        <rFont val="宋体"/>
        <family val="0"/>
        <charset val="134"/>
      </rPr>
      <t xml:space="preserve">通话记录、沟通录音、劳动合同、开除文书、复审复核记录、证人证言、违规证据等，可随时配合调查，愿承担一切法律责任。”的诉求问题，我单位于</t>
    </r>
    <r>
      <rPr>
        <sz val="10"/>
        <rFont val="Arial"/>
        <family val="2"/>
      </rPr>
      <t xml:space="preserve">2025</t>
    </r>
    <r>
      <rPr>
        <sz val="10"/>
        <rFont val="宋体"/>
        <family val="0"/>
        <charset val="134"/>
      </rPr>
      <t xml:space="preserve">年</t>
    </r>
    <r>
      <rPr>
        <sz val="10"/>
        <rFont val="Arial"/>
        <family val="2"/>
      </rPr>
      <t xml:space="preserve">10</t>
    </r>
    <r>
      <rPr>
        <sz val="10"/>
        <rFont val="宋体"/>
        <family val="0"/>
        <charset val="134"/>
      </rPr>
      <t xml:space="preserve">月</t>
    </r>
    <r>
      <rPr>
        <sz val="10"/>
        <rFont val="Arial"/>
        <family val="2"/>
      </rPr>
      <t xml:space="preserve">13</t>
    </r>
    <r>
      <rPr>
        <sz val="10"/>
        <rFont val="宋体"/>
        <family val="0"/>
        <charset val="134"/>
      </rPr>
      <t xml:space="preserve">日由北京公交集团纪检监察办工作人员按组织程序向杨利本人已送达决定，杨利如对处理存有异议，可向北京公交集团纪委进行审诉，不另邮寄及邮箱进行书面反馈。按照北京市接诉即办工作条例第十一条和信访举报相关规定，市民如需向纪检组织反映问题，可提供相关证据材料，通过信访举报的法定渠道向有权单位纪检组织反映，相关人员会按照工作要求研究办理。如果该投诉人期间发现有管理人员涉嫌违纪行为，及其其他补充证据及相关材料，通过信访举报的法定渠道向有权单位纪检组织反映，相关人员会按照工作要求研究办理。另外，其他相关证明材料已提交劳动争议仲裁，杨利的诉求已经审理，最终以审理结果为准。根据《北京市接诉即办条例》第十一条第二款，工作人员已向市民告知依法通过仲裁办理的相应法定渠道。我单位于</t>
    </r>
    <r>
      <rPr>
        <sz val="10"/>
        <rFont val="Arial"/>
        <family val="2"/>
      </rPr>
      <t xml:space="preserve">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26</t>
    </r>
    <r>
      <rPr>
        <sz val="10"/>
        <rFont val="宋体"/>
        <family val="0"/>
        <charset val="134"/>
      </rPr>
      <t xml:space="preserve">日下午</t>
    </r>
    <r>
      <rPr>
        <sz val="10"/>
        <rFont val="Arial"/>
        <family val="2"/>
      </rPr>
      <t xml:space="preserve">17</t>
    </r>
    <r>
      <rPr>
        <sz val="10"/>
        <rFont val="宋体"/>
        <family val="0"/>
        <charset val="134"/>
      </rPr>
      <t xml:space="preserve">：</t>
    </r>
    <r>
      <rPr>
        <sz val="10"/>
        <rFont val="Arial"/>
        <family val="2"/>
      </rPr>
      <t xml:space="preserve">09</t>
    </r>
    <r>
      <rPr>
        <sz val="10"/>
        <rFont val="宋体"/>
        <family val="0"/>
        <charset val="134"/>
      </rPr>
      <t xml:space="preserve">分、</t>
    </r>
    <r>
      <rPr>
        <sz val="10"/>
        <rFont val="Arial"/>
        <family val="2"/>
      </rPr>
      <t xml:space="preserve">27</t>
    </r>
    <r>
      <rPr>
        <sz val="10"/>
        <rFont val="宋体"/>
        <family val="0"/>
        <charset val="134"/>
      </rPr>
      <t xml:space="preserve">日上午</t>
    </r>
    <r>
      <rPr>
        <sz val="10"/>
        <rFont val="Arial"/>
        <family val="2"/>
      </rPr>
      <t xml:space="preserve">10</t>
    </r>
    <r>
      <rPr>
        <sz val="10"/>
        <rFont val="宋体"/>
        <family val="0"/>
        <charset val="134"/>
      </rPr>
      <t xml:space="preserve">：</t>
    </r>
    <r>
      <rPr>
        <sz val="10"/>
        <rFont val="Arial"/>
        <family val="2"/>
      </rPr>
      <t xml:space="preserve">30</t>
    </r>
    <r>
      <rPr>
        <sz val="10"/>
        <rFont val="宋体"/>
        <family val="0"/>
        <charset val="134"/>
      </rPr>
      <t xml:space="preserve">分、同日下午</t>
    </r>
    <r>
      <rPr>
        <sz val="10"/>
        <rFont val="Arial"/>
        <family val="2"/>
      </rPr>
      <t xml:space="preserve">15</t>
    </r>
    <r>
      <rPr>
        <sz val="10"/>
        <rFont val="宋体"/>
        <family val="0"/>
        <charset val="134"/>
      </rPr>
      <t xml:space="preserve">：</t>
    </r>
    <r>
      <rPr>
        <sz val="10"/>
        <rFont val="Arial"/>
        <family val="2"/>
      </rPr>
      <t xml:space="preserve">17</t>
    </r>
    <r>
      <rPr>
        <sz val="10"/>
        <rFont val="宋体"/>
        <family val="0"/>
        <charset val="134"/>
      </rPr>
      <t xml:space="preserve">电话与市民赵莲芬（来电号码不详）诉求中提及的“杨利”（身份证号：</t>
    </r>
    <r>
      <rPr>
        <sz val="10"/>
        <rFont val="Arial"/>
        <family val="2"/>
      </rPr>
      <t xml:space="preserve">110224198204100016 </t>
    </r>
    <r>
      <rPr>
        <sz val="10"/>
        <rFont val="宋体"/>
        <family val="0"/>
        <charset val="134"/>
      </rPr>
      <t xml:space="preserve">联系电话：</t>
    </r>
    <r>
      <rPr>
        <sz val="10"/>
        <rFont val="Arial"/>
        <family val="2"/>
      </rPr>
      <t xml:space="preserve">13811081307</t>
    </r>
    <r>
      <rPr>
        <sz val="10"/>
        <rFont val="宋体"/>
        <family val="0"/>
        <charset val="134"/>
      </rPr>
      <t xml:space="preserve">）进行电话联系均未接听。随后我们以短信形式，告知市民相关回复内容。</t>
    </r>
  </si>
  <si>
    <r>
      <rPr>
        <sz val="10"/>
        <rFont val="宋体"/>
        <family val="0"/>
        <charset val="134"/>
      </rPr>
      <t xml:space="preserve">热线</t>
    </r>
    <r>
      <rPr>
        <sz val="10"/>
        <rFont val="Arial"/>
        <family val="2"/>
      </rPr>
      <t xml:space="preserve">-260325-065194-4</t>
    </r>
    <r>
      <rPr>
        <sz val="10"/>
        <rFont val="宋体"/>
        <family val="0"/>
        <charset val="134"/>
      </rPr>
      <t xml:space="preserve">（</t>
    </r>
    <r>
      <rPr>
        <sz val="10"/>
        <rFont val="Arial"/>
        <family val="2"/>
      </rPr>
      <t xml:space="preserve">3</t>
    </r>
    <r>
      <rPr>
        <sz val="10"/>
        <rFont val="宋体"/>
        <family val="0"/>
        <charset val="134"/>
      </rPr>
      <t xml:space="preserve">个附件）</t>
    </r>
  </si>
  <si>
    <t xml:space="preserve">2026-03-25 19:34:26</t>
  </si>
  <si>
    <t xml:space="preserve">2026-03-25 19:42:19</t>
  </si>
  <si>
    <t xml:space="preserve">2026-03-25 22:13:23</t>
  </si>
  <si>
    <t xml:space="preserve">亚伦先生</t>
  </si>
  <si>
    <r>
      <rPr>
        <sz val="10"/>
        <rFont val="宋体"/>
        <family val="0"/>
        <charset val="134"/>
      </rPr>
      <t xml:space="preserve">手机</t>
    </r>
    <r>
      <rPr>
        <sz val="10"/>
        <rFont val="Arial"/>
        <family val="2"/>
      </rPr>
      <t xml:space="preserve">,13810220064;</t>
    </r>
  </si>
  <si>
    <r>
      <rPr>
        <sz val="10"/>
        <rFont val="宋体"/>
        <family val="0"/>
        <charset val="134"/>
      </rPr>
      <t xml:space="preserve">市民反映，</t>
    </r>
    <r>
      <rPr>
        <sz val="10"/>
        <rFont val="Arial"/>
        <family val="2"/>
      </rPr>
      <t xml:space="preserve">3</t>
    </r>
    <r>
      <rPr>
        <sz val="10"/>
        <rFont val="宋体"/>
        <family val="0"/>
        <charset val="134"/>
      </rPr>
      <t xml:space="preserve">月</t>
    </r>
    <r>
      <rPr>
        <sz val="10"/>
        <rFont val="Arial"/>
        <family val="2"/>
      </rPr>
      <t xml:space="preserve">19</t>
    </r>
    <r>
      <rPr>
        <sz val="10"/>
        <rFont val="宋体"/>
        <family val="0"/>
        <charset val="134"/>
      </rPr>
      <t xml:space="preserve">号早上</t>
    </r>
    <r>
      <rPr>
        <sz val="10"/>
        <rFont val="Arial"/>
        <family val="2"/>
      </rPr>
      <t xml:space="preserve">9</t>
    </r>
    <r>
      <rPr>
        <sz val="10"/>
        <rFont val="宋体"/>
        <family val="0"/>
        <charset val="134"/>
      </rPr>
      <t xml:space="preserve">：</t>
    </r>
    <r>
      <rPr>
        <sz val="10"/>
        <rFont val="Arial"/>
        <family val="2"/>
      </rPr>
      <t xml:space="preserve">06</t>
    </r>
    <r>
      <rPr>
        <sz val="10"/>
        <rFont val="宋体"/>
        <family val="0"/>
        <charset val="134"/>
      </rPr>
      <t xml:space="preserve">分</t>
    </r>
    <r>
      <rPr>
        <sz val="10"/>
        <rFont val="Arial"/>
        <family val="2"/>
      </rPr>
      <t xml:space="preserve">15600585300</t>
    </r>
    <r>
      <rPr>
        <sz val="10"/>
        <rFont val="宋体"/>
        <family val="0"/>
        <charset val="134"/>
      </rPr>
      <t xml:space="preserve">自称说</t>
    </r>
    <r>
      <rPr>
        <sz val="10"/>
        <rFont val="Arial"/>
        <family val="2"/>
      </rPr>
      <t xml:space="preserve">601</t>
    </r>
    <r>
      <rPr>
        <sz val="10"/>
        <rFont val="宋体"/>
        <family val="0"/>
        <charset val="134"/>
      </rPr>
      <t xml:space="preserve">车队，自己当时反映私人物品摆放车内，自己表示这个是公交集团问题，这个是公交集团允许吗，对方说个人掏钱买的，自己司机摆放的东西，东西这边有急救药，上门还放着糖，第一栏放置食品，第二栏放置治疗晕车的药，第三栏放置急救药，自己带两个女儿去第一个栏糖，吃完了肚子不舒服，三个人肚子都不舒服，自己要求每人赔偿一万，司机说个人物品，他们不承认是公交集团，上边还有花盆要掉下来，第一个来电人自称</t>
    </r>
    <r>
      <rPr>
        <sz val="10"/>
        <rFont val="Arial"/>
        <family val="2"/>
      </rPr>
      <t xml:space="preserve">601</t>
    </r>
    <r>
      <rPr>
        <sz val="10"/>
        <rFont val="宋体"/>
        <family val="0"/>
        <charset val="134"/>
      </rPr>
      <t xml:space="preserve">车队工作人员当时和自己吵起来，自己问他是谁，对方不说，自己问哪个科室，也不说，也无法确认身份，还挂断自己电话，报警之后青龙桥派出所赔偿一千降到一百元，青龙桥电话</t>
    </r>
    <r>
      <rPr>
        <sz val="10"/>
        <rFont val="Arial"/>
        <family val="2"/>
      </rPr>
      <t xml:space="preserve">19810255328</t>
    </r>
    <r>
      <rPr>
        <sz val="10"/>
        <rFont val="宋体"/>
        <family val="0"/>
        <charset val="134"/>
      </rPr>
      <t xml:space="preserve">，要求赔偿三千的三倍，换了第三个人，答应带礼品上门慰问，说让队长回电，也没有回电，要求市场监督管理局督促每人赔偿一万，一共仨个人，要求青龙桥派出所督促他们带自己看病，车上没有乘务管理员，车辆里面脏乱差，保洁没有做好，有安全隐患，电线头有裸露，存在带电风险，司机还猛踩刹车，属于危险驾驶，这个事情归公安交通管理局挂管，可以调监控，自己有相关人证和物证，还有照片和视频，自己留下的糖，果卷糖和米国卷（音译），软糖和硬糖，没有配料表，要求市场监督管理局介入，来电反映要求公交集团赔偿问题。注：</t>
    </r>
    <r>
      <rPr>
        <sz val="10"/>
        <rFont val="Arial"/>
        <family val="2"/>
      </rPr>
      <t xml:space="preserve">110</t>
    </r>
    <r>
      <rPr>
        <sz val="10"/>
        <rFont val="宋体"/>
        <family val="0"/>
        <charset val="134"/>
      </rPr>
      <t xml:space="preserve">热线转接，未报警号，手机号</t>
    </r>
    <r>
      <rPr>
        <sz val="10"/>
        <rFont val="Arial"/>
        <family val="2"/>
      </rPr>
      <t xml:space="preserve">13810220064</t>
    </r>
    <r>
      <rPr>
        <sz val="10"/>
        <rFont val="宋体"/>
        <family val="0"/>
        <charset val="134"/>
      </rPr>
      <t xml:space="preserve">注：此单是拆分工单，详见录音热线</t>
    </r>
    <r>
      <rPr>
        <sz val="10"/>
        <rFont val="Arial"/>
        <family val="2"/>
      </rPr>
      <t xml:space="preserve">-260325-060814 </t>
    </r>
    <r>
      <rPr>
        <sz val="10"/>
        <rFont val="宋体"/>
        <family val="0"/>
        <charset val="134"/>
      </rPr>
      <t xml:space="preserve">客四鸿运承</t>
    </r>
  </si>
  <si>
    <r>
      <rPr>
        <sz val="10"/>
        <rFont val="宋体"/>
        <family val="0"/>
        <charset val="134"/>
      </rPr>
      <t xml:space="preserve">我分中心已于</t>
    </r>
    <r>
      <rPr>
        <sz val="10"/>
        <rFont val="Arial"/>
        <family val="2"/>
      </rPr>
      <t xml:space="preserve">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26</t>
    </r>
    <r>
      <rPr>
        <sz val="10"/>
        <rFont val="宋体"/>
        <family val="0"/>
        <charset val="134"/>
      </rPr>
      <t xml:space="preserve">日上午</t>
    </r>
    <r>
      <rPr>
        <sz val="10"/>
        <rFont val="Arial"/>
        <family val="2"/>
      </rPr>
      <t xml:space="preserve">9</t>
    </r>
    <r>
      <rPr>
        <sz val="10"/>
        <rFont val="宋体"/>
        <family val="0"/>
        <charset val="134"/>
      </rPr>
      <t xml:space="preserve">点</t>
    </r>
    <r>
      <rPr>
        <sz val="10"/>
        <rFont val="Arial"/>
        <family val="2"/>
      </rPr>
      <t xml:space="preserve">39</t>
    </r>
    <r>
      <rPr>
        <sz val="10"/>
        <rFont val="宋体"/>
        <family val="0"/>
        <charset val="134"/>
      </rPr>
      <t xml:space="preserve">分对您进行电话回复，通话中您情绪比较激动，我无法再继续进行回复，现在我以短信的形式告诉您我们的办理结果。办理人：于德海；部门：鸿运承物业管理中心西苑分中心；职务；物管副主任。审核人：郑楠；部门：鸿运承物业管理中心物管行政部；职务：物管员。</t>
    </r>
  </si>
  <si>
    <r>
      <rPr>
        <sz val="10"/>
        <rFont val="宋体"/>
        <family val="0"/>
        <charset val="134"/>
      </rPr>
      <t xml:space="preserve">亚伦先生您好，</t>
    </r>
    <r>
      <rPr>
        <sz val="10"/>
        <rFont val="Arial"/>
        <family val="2"/>
      </rPr>
      <t xml:space="preserve">601</t>
    </r>
    <r>
      <rPr>
        <sz val="10"/>
        <rFont val="宋体"/>
        <family val="0"/>
        <charset val="134"/>
      </rPr>
      <t xml:space="preserve">路公交车我们在北宫门场站进行洗车服务工作，您所述</t>
    </r>
    <r>
      <rPr>
        <sz val="10"/>
        <rFont val="Arial"/>
        <family val="2"/>
      </rPr>
      <t xml:space="preserve">4637682</t>
    </r>
    <r>
      <rPr>
        <sz val="10"/>
        <rFont val="宋体"/>
        <family val="0"/>
        <charset val="134"/>
      </rPr>
      <t xml:space="preserve">号车，车辆运营中车辆里面脏乱差，保洁没有做好的问题，我们非常重视您的反馈，由于我们的工作没有做好，</t>
    </r>
    <r>
      <rPr>
        <sz val="10"/>
        <rFont val="Arial"/>
        <family val="2"/>
      </rPr>
      <t xml:space="preserve">601</t>
    </r>
    <r>
      <rPr>
        <sz val="10"/>
        <rFont val="宋体"/>
        <family val="0"/>
        <charset val="134"/>
      </rPr>
      <t xml:space="preserve">路给您带来不好的乘车体验，实在是抱歉，亚伦先生。该车辆回到北宫门场站后，在日常工作时段内，我们的保洁员已对车内卫生进行了全面的清理，您反馈的问题我们已整改完毕，同时我们要求保洁员对</t>
    </r>
    <r>
      <rPr>
        <sz val="10"/>
        <rFont val="Arial"/>
        <family val="2"/>
      </rPr>
      <t xml:space="preserve">601</t>
    </r>
    <r>
      <rPr>
        <sz val="10"/>
        <rFont val="宋体"/>
        <family val="0"/>
        <charset val="134"/>
      </rPr>
      <t xml:space="preserve">路所有运营车辆的卫生再次进行细化清理。我们对于运营车辆车内卫生的清洁工作是一直在做的，也从未停止，已经形成了长效的清洁机制，但有时候卫生清洁工作我们做的还有不尽人意之处，您多多谅解。赔付问题我们作为国有企业，我们无法使用支付宝或微信对其进行转账汇款，我们建议您走法律途经进行处理，我们无法满足您的要求。望您理解。</t>
    </r>
  </si>
  <si>
    <r>
      <rPr>
        <sz val="10"/>
        <rFont val="宋体"/>
        <family val="0"/>
        <charset val="134"/>
      </rPr>
      <t xml:space="preserve">我们分中心及场站班组长再次与</t>
    </r>
    <r>
      <rPr>
        <sz val="10"/>
        <rFont val="Arial"/>
        <family val="2"/>
      </rPr>
      <t xml:space="preserve">601</t>
    </r>
    <r>
      <rPr>
        <sz val="10"/>
        <rFont val="宋体"/>
        <family val="0"/>
        <charset val="134"/>
      </rPr>
      <t xml:space="preserve">路的保洁人员进行了沟通，日常工作中我们要把清洁质量做的更加细致，同时加强保洁员清洁技能的培训，熟练掌握清洁方法，确保给您带来一个干净、整洁的出行环境。</t>
    </r>
  </si>
  <si>
    <r>
      <rPr>
        <sz val="10"/>
        <rFont val="宋体"/>
        <family val="0"/>
        <charset val="134"/>
      </rPr>
      <t xml:space="preserve">您好，关于您反映问题的办理情况，鸿运承物业管理中心西苑分中心现对您回复如下：亚伦先生您好，</t>
    </r>
    <r>
      <rPr>
        <sz val="10"/>
        <rFont val="Arial"/>
        <family val="2"/>
      </rPr>
      <t xml:space="preserve">601</t>
    </r>
    <r>
      <rPr>
        <sz val="10"/>
        <rFont val="宋体"/>
        <family val="0"/>
        <charset val="134"/>
      </rPr>
      <t xml:space="preserve">路公交车我们在北宫门场站进行洗车服务工作，您所述</t>
    </r>
    <r>
      <rPr>
        <sz val="10"/>
        <rFont val="Arial"/>
        <family val="2"/>
      </rPr>
      <t xml:space="preserve">4637682</t>
    </r>
    <r>
      <rPr>
        <sz val="10"/>
        <rFont val="宋体"/>
        <family val="0"/>
        <charset val="134"/>
      </rPr>
      <t xml:space="preserve">号车，车辆运营中车辆里面脏乱差，保洁没有做好的问题，我们非常重视您的反馈，由于我们的工作没有做好，</t>
    </r>
    <r>
      <rPr>
        <sz val="10"/>
        <rFont val="Arial"/>
        <family val="2"/>
      </rPr>
      <t xml:space="preserve">601</t>
    </r>
    <r>
      <rPr>
        <sz val="10"/>
        <rFont val="宋体"/>
        <family val="0"/>
        <charset val="134"/>
      </rPr>
      <t xml:space="preserve">路给您带来不好的乘车体验，实在是抱歉，亚伦先生。该车辆回到北宫门场站后，在日常工作时段内，我们的保洁员已对车内卫生进行了全面的清理，您反馈的问题我们已整改完毕，同时我们要求保洁员对</t>
    </r>
    <r>
      <rPr>
        <sz val="10"/>
        <rFont val="Arial"/>
        <family val="2"/>
      </rPr>
      <t xml:space="preserve">601</t>
    </r>
    <r>
      <rPr>
        <sz val="10"/>
        <rFont val="宋体"/>
        <family val="0"/>
        <charset val="134"/>
      </rPr>
      <t xml:space="preserve">路所有运营车辆的卫生再次进行细化清理。我们对于运营车辆车内卫生的清洁工作是一直在做的，也从未停止，已经形成了长效的清洁机制，但有时候卫生清洁工作我们做的还有不尽人意之处，您多多谅解。赔付问题我们作为国有企业，我们无法使用支付宝或微信对其进行转账汇款，我们建议您走法律途经进行处理，我们无法满足您的要求。望您理解。我们定期会召开车辆保洁专题会议，开展车辆卫生专项检查，日常工作中我们加大巡检力度，强化制度建设，不断提高管理水平。我分中心已于</t>
    </r>
    <r>
      <rPr>
        <sz val="10"/>
        <rFont val="Arial"/>
        <family val="2"/>
      </rPr>
      <t xml:space="preserve">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26</t>
    </r>
    <r>
      <rPr>
        <sz val="10"/>
        <rFont val="宋体"/>
        <family val="0"/>
        <charset val="134"/>
      </rPr>
      <t xml:space="preserve">日上午</t>
    </r>
    <r>
      <rPr>
        <sz val="10"/>
        <rFont val="Arial"/>
        <family val="2"/>
      </rPr>
      <t xml:space="preserve">9</t>
    </r>
    <r>
      <rPr>
        <sz val="10"/>
        <rFont val="宋体"/>
        <family val="0"/>
        <charset val="134"/>
      </rPr>
      <t xml:space="preserve">点</t>
    </r>
    <r>
      <rPr>
        <sz val="10"/>
        <rFont val="Arial"/>
        <family val="2"/>
      </rPr>
      <t xml:space="preserve">39</t>
    </r>
    <r>
      <rPr>
        <sz val="10"/>
        <rFont val="宋体"/>
        <family val="0"/>
        <charset val="134"/>
      </rPr>
      <t xml:space="preserve">分对您进行电话回复，通话中您情绪比较激动，我无法再继续进行回复，现在我以短信的形式告诉您我们的办理结果。我们分中心及场站班组长再次与</t>
    </r>
    <r>
      <rPr>
        <sz val="10"/>
        <rFont val="Arial"/>
        <family val="2"/>
      </rPr>
      <t xml:space="preserve">601</t>
    </r>
    <r>
      <rPr>
        <sz val="10"/>
        <rFont val="宋体"/>
        <family val="0"/>
        <charset val="134"/>
      </rPr>
      <t xml:space="preserve">路的保洁人员进行了沟通，日常工作中我们要把清洁质量做的更加细致，同时加强保洁员清洁技能的培训，熟练掌握清洁方法，确保给您带来一个干净、整洁的出行环境。欢迎您随时对我们的工作进行监督，感谢您提出宝贵意见，给您的出行带来的不便我们和您说声抱歉，谢谢您的支持与谅解。</t>
    </r>
  </si>
  <si>
    <t xml:space="preserve">2026-03-25 19:14:00</t>
  </si>
  <si>
    <t xml:space="preserve">恶意投诉（要求赔付）</t>
  </si>
  <si>
    <t xml:space="preserve">恶意投诉（亚伦老师）</t>
  </si>
  <si>
    <r>
      <rPr>
        <sz val="10"/>
        <rFont val="宋体"/>
        <family val="0"/>
        <charset val="134"/>
      </rPr>
      <t xml:space="preserve">热线</t>
    </r>
    <r>
      <rPr>
        <sz val="10"/>
        <rFont val="Arial"/>
        <family val="2"/>
      </rPr>
      <t xml:space="preserve">-260325-068582-2</t>
    </r>
    <r>
      <rPr>
        <sz val="10"/>
        <rFont val="宋体"/>
        <family val="0"/>
        <charset val="134"/>
      </rPr>
      <t xml:space="preserve">（</t>
    </r>
    <r>
      <rPr>
        <sz val="10"/>
        <rFont val="Arial"/>
        <family val="2"/>
      </rPr>
      <t xml:space="preserve">1</t>
    </r>
    <r>
      <rPr>
        <sz val="10"/>
        <rFont val="宋体"/>
        <family val="0"/>
        <charset val="134"/>
      </rPr>
      <t xml:space="preserve">个附件）</t>
    </r>
  </si>
  <si>
    <t xml:space="preserve">2026-03-25 20:33:36</t>
  </si>
  <si>
    <t xml:space="preserve">2026-03-25 20:44:35</t>
  </si>
  <si>
    <t xml:space="preserve">2026-03-25 22:15:42</t>
  </si>
  <si>
    <t xml:space="preserve">小泽老师先生</t>
  </si>
  <si>
    <r>
      <rPr>
        <sz val="10"/>
        <rFont val="宋体"/>
        <family val="0"/>
        <charset val="134"/>
      </rPr>
      <t xml:space="preserve">手机</t>
    </r>
    <r>
      <rPr>
        <sz val="10"/>
        <rFont val="Arial"/>
        <family val="2"/>
      </rPr>
      <t xml:space="preserve">,13811676040;</t>
    </r>
  </si>
  <si>
    <r>
      <rPr>
        <sz val="10"/>
        <rFont val="宋体"/>
        <family val="0"/>
        <charset val="134"/>
      </rPr>
      <t xml:space="preserve">市民反映，</t>
    </r>
    <r>
      <rPr>
        <sz val="10"/>
        <rFont val="Arial"/>
        <family val="2"/>
      </rPr>
      <t xml:space="preserve">3</t>
    </r>
    <r>
      <rPr>
        <sz val="10"/>
        <rFont val="宋体"/>
        <family val="0"/>
        <charset val="134"/>
      </rPr>
      <t xml:space="preserve">月</t>
    </r>
    <r>
      <rPr>
        <sz val="10"/>
        <rFont val="Arial"/>
        <family val="2"/>
      </rPr>
      <t xml:space="preserve">20</t>
    </r>
    <r>
      <rPr>
        <sz val="10"/>
        <rFont val="宋体"/>
        <family val="0"/>
        <charset val="134"/>
      </rPr>
      <t xml:space="preserve">号下午六点乘坐了</t>
    </r>
    <r>
      <rPr>
        <sz val="10"/>
        <rFont val="Arial"/>
        <family val="2"/>
      </rPr>
      <t xml:space="preserve">416</t>
    </r>
    <r>
      <rPr>
        <sz val="10"/>
        <rFont val="宋体"/>
        <family val="0"/>
        <charset val="134"/>
      </rPr>
      <t xml:space="preserve">路公交车，车号是</t>
    </r>
    <r>
      <rPr>
        <sz val="10"/>
        <rFont val="Arial"/>
        <family val="2"/>
      </rPr>
      <t xml:space="preserve">1628143</t>
    </r>
    <r>
      <rPr>
        <sz val="10"/>
        <rFont val="宋体"/>
        <family val="0"/>
        <charset val="134"/>
      </rPr>
      <t xml:space="preserve">，后面座位特别脏，车从东直门到严沙桥东，自己有照片视频，地面也很脏，作为座位靠背很脏，都有急停蒙氏，车里人不多，司机危险驾驶，到路口和红绿灯就急刹，和司机说不能这样开，再这样开就告诉交警，车里环境脏乱差，还很丑，并且司机危险驾驶，当时闺女在车里就要吐，市民怕弄脏公交车，让孩子忍着，自己闺女下车就吐了，市民要求车里环境脏乱差赔偿</t>
    </r>
    <r>
      <rPr>
        <sz val="10"/>
        <rFont val="Arial"/>
        <family val="2"/>
      </rPr>
      <t xml:space="preserve">700</t>
    </r>
    <r>
      <rPr>
        <sz val="10"/>
        <rFont val="宋体"/>
        <family val="0"/>
        <charset val="134"/>
      </rPr>
      <t xml:space="preserve">元，因为闺女不舒服需要赔偿</t>
    </r>
    <r>
      <rPr>
        <sz val="10"/>
        <rFont val="Arial"/>
        <family val="2"/>
      </rPr>
      <t xml:space="preserve">1000</t>
    </r>
    <r>
      <rPr>
        <sz val="10"/>
        <rFont val="宋体"/>
        <family val="0"/>
        <charset val="134"/>
      </rPr>
      <t xml:space="preserve">元，一共赔偿</t>
    </r>
    <r>
      <rPr>
        <sz val="10"/>
        <rFont val="Arial"/>
        <family val="2"/>
      </rPr>
      <t xml:space="preserve">1700</t>
    </r>
    <r>
      <rPr>
        <sz val="10"/>
        <rFont val="宋体"/>
        <family val="0"/>
        <charset val="134"/>
      </rPr>
      <t xml:space="preserve">元，来电反映要求公交车赔偿问题注：该工单为拆分工单，来电录音详见热线</t>
    </r>
    <r>
      <rPr>
        <sz val="10"/>
        <rFont val="Arial"/>
        <family val="2"/>
      </rPr>
      <t xml:space="preserve">-260325-063545  </t>
    </r>
    <r>
      <rPr>
        <sz val="10"/>
        <rFont val="宋体"/>
        <family val="0"/>
        <charset val="134"/>
      </rPr>
      <t xml:space="preserve">客一鸿运承</t>
    </r>
  </si>
  <si>
    <r>
      <rPr>
        <sz val="10"/>
        <rFont val="宋体"/>
        <family val="0"/>
        <charset val="134"/>
      </rPr>
      <t xml:space="preserve">我分中心已于</t>
    </r>
    <r>
      <rPr>
        <sz val="10"/>
        <rFont val="Arial"/>
        <family val="2"/>
      </rPr>
      <t xml:space="preserve">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26</t>
    </r>
    <r>
      <rPr>
        <sz val="10"/>
        <rFont val="宋体"/>
        <family val="0"/>
        <charset val="134"/>
      </rPr>
      <t xml:space="preserve">日上午</t>
    </r>
    <r>
      <rPr>
        <sz val="10"/>
        <rFont val="Arial"/>
        <family val="2"/>
      </rPr>
      <t xml:space="preserve">11</t>
    </r>
    <r>
      <rPr>
        <sz val="10"/>
        <rFont val="宋体"/>
        <family val="0"/>
        <charset val="134"/>
      </rPr>
      <t xml:space="preserve">点</t>
    </r>
    <r>
      <rPr>
        <sz val="10"/>
        <rFont val="Arial"/>
        <family val="2"/>
      </rPr>
      <t xml:space="preserve">08</t>
    </r>
    <r>
      <rPr>
        <sz val="10"/>
        <rFont val="宋体"/>
        <family val="0"/>
        <charset val="134"/>
      </rPr>
      <t xml:space="preserve">分对您进行电话回复，通话中我没有答复完整，现在我以短信的形式告诉您我们的办理结果。办理人：李松；部门：鸿运承物业管理中心南湖分中心；职务；物管员。审核人：郑楠；部门：鸿运承物业管理中心物管行政部；职务：物管员。</t>
    </r>
  </si>
  <si>
    <r>
      <rPr>
        <sz val="10"/>
        <rFont val="宋体"/>
        <family val="0"/>
        <charset val="134"/>
      </rPr>
      <t xml:space="preserve">小泽老师您好，</t>
    </r>
    <r>
      <rPr>
        <sz val="10"/>
        <rFont val="Arial"/>
        <family val="2"/>
      </rPr>
      <t xml:space="preserve">416</t>
    </r>
    <r>
      <rPr>
        <sz val="10"/>
        <rFont val="宋体"/>
        <family val="0"/>
        <charset val="134"/>
      </rPr>
      <t xml:space="preserve">路公交车我们在来广营西桥东场站进行洗车服务工作，您所述</t>
    </r>
    <r>
      <rPr>
        <sz val="10"/>
        <rFont val="Arial"/>
        <family val="2"/>
      </rPr>
      <t xml:space="preserve">1628143</t>
    </r>
    <r>
      <rPr>
        <sz val="10"/>
        <rFont val="宋体"/>
        <family val="0"/>
        <charset val="134"/>
      </rPr>
      <t xml:space="preserve">号车，车辆运营中车内后面座位特别脏，地面也很脏，座位靠背很脏，车里环境脏乱差，还很臭，要求赔偿</t>
    </r>
    <r>
      <rPr>
        <sz val="10"/>
        <rFont val="Arial"/>
        <family val="2"/>
      </rPr>
      <t xml:space="preserve">1700</t>
    </r>
    <r>
      <rPr>
        <sz val="10"/>
        <rFont val="宋体"/>
        <family val="0"/>
        <charset val="134"/>
      </rPr>
      <t xml:space="preserve">元的问题，我们非常重视您的反馈，</t>
    </r>
    <r>
      <rPr>
        <sz val="10"/>
        <rFont val="Arial"/>
        <family val="2"/>
      </rPr>
      <t xml:space="preserve">416</t>
    </r>
    <r>
      <rPr>
        <sz val="10"/>
        <rFont val="宋体"/>
        <family val="0"/>
        <charset val="134"/>
      </rPr>
      <t xml:space="preserve">路给您带来不好的乘车体验，实在是抱歉，小泽老师。该车辆回到来广营西桥东场站后，在日常工作时段内，我们的保洁员已对车内卫生进行了全面的清理，您反馈的问题我们已整改完毕。同时我们要求保洁员对</t>
    </r>
    <r>
      <rPr>
        <sz val="10"/>
        <rFont val="Arial"/>
        <family val="2"/>
      </rPr>
      <t xml:space="preserve">416</t>
    </r>
    <r>
      <rPr>
        <sz val="10"/>
        <rFont val="宋体"/>
        <family val="0"/>
        <charset val="134"/>
      </rPr>
      <t xml:space="preserve">路所有运营车辆的卫生再次进行细化清理。我们对于运营车辆车内卫生的清洁工作是一直在做的，也从未停止，已经形成了长效的清洁机制，但有时候卫生清洁工作我们做的还有不尽人意之处，您多多谅解。车内异味我们保洁员在清理卫生的同时，已将车门、车窗全部打开，对车内进行了通风换气作业。赔付</t>
    </r>
    <r>
      <rPr>
        <sz val="10"/>
        <rFont val="Arial"/>
        <family val="2"/>
      </rPr>
      <t xml:space="preserve">1700</t>
    </r>
    <r>
      <rPr>
        <sz val="10"/>
        <rFont val="宋体"/>
        <family val="0"/>
        <charset val="134"/>
      </rPr>
      <t xml:space="preserve">元的问题，我们作为国有企业，我们无法使用支付宝或微信对其进行转账汇款，我们建议您走法律途经进行处理，我们无法满足您的要求。望您理解。</t>
    </r>
  </si>
  <si>
    <r>
      <rPr>
        <sz val="10"/>
        <rFont val="宋体"/>
        <family val="0"/>
        <charset val="134"/>
      </rPr>
      <t xml:space="preserve">我们分中心及场站班组长再次与</t>
    </r>
    <r>
      <rPr>
        <sz val="10"/>
        <rFont val="Arial"/>
        <family val="2"/>
      </rPr>
      <t xml:space="preserve">416</t>
    </r>
    <r>
      <rPr>
        <sz val="10"/>
        <rFont val="宋体"/>
        <family val="0"/>
        <charset val="134"/>
      </rPr>
      <t xml:space="preserve">路的保洁人员进行了沟通，日常工作中我们要把清洁质量做的更加细致，同时加强保洁员清洁技能的培训，熟练掌握清洁方法，密切关注车内空气质量，确保给您带来一个干净、整洁、空气清新的出行环境。</t>
    </r>
  </si>
  <si>
    <r>
      <rPr>
        <sz val="10"/>
        <rFont val="宋体"/>
        <family val="0"/>
        <charset val="134"/>
      </rPr>
      <t xml:space="preserve">您好，关于您反映问题的办理情况，鸿运承物业管理中心南湖分中心现对您回复如下：小泽老师您好，</t>
    </r>
    <r>
      <rPr>
        <sz val="10"/>
        <rFont val="Arial"/>
        <family val="2"/>
      </rPr>
      <t xml:space="preserve">416</t>
    </r>
    <r>
      <rPr>
        <sz val="10"/>
        <rFont val="宋体"/>
        <family val="0"/>
        <charset val="134"/>
      </rPr>
      <t xml:space="preserve">路公交车我们在来广营西桥东场站进行洗车服务工作，您所述</t>
    </r>
    <r>
      <rPr>
        <sz val="10"/>
        <rFont val="Arial"/>
        <family val="2"/>
      </rPr>
      <t xml:space="preserve">1628143</t>
    </r>
    <r>
      <rPr>
        <sz val="10"/>
        <rFont val="宋体"/>
        <family val="0"/>
        <charset val="134"/>
      </rPr>
      <t xml:space="preserve">号车，车辆运营中车内后面座位特别脏，地面也很脏，座位靠背很脏，车里环境脏乱差，还很臭，要求赔偿</t>
    </r>
    <r>
      <rPr>
        <sz val="10"/>
        <rFont val="Arial"/>
        <family val="2"/>
      </rPr>
      <t xml:space="preserve">1700</t>
    </r>
    <r>
      <rPr>
        <sz val="10"/>
        <rFont val="宋体"/>
        <family val="0"/>
        <charset val="134"/>
      </rPr>
      <t xml:space="preserve">元的问题，我们非常重视您的反馈，</t>
    </r>
    <r>
      <rPr>
        <sz val="10"/>
        <rFont val="Arial"/>
        <family val="2"/>
      </rPr>
      <t xml:space="preserve">416</t>
    </r>
    <r>
      <rPr>
        <sz val="10"/>
        <rFont val="宋体"/>
        <family val="0"/>
        <charset val="134"/>
      </rPr>
      <t xml:space="preserve">路给您带来不好的乘车体验，实在是抱歉，小泽老师。该车辆回到来广营西桥东场站后，在日常工作时段内，我们的保洁员已对车内卫生进行了全面的清理，您反馈的问题我们已整改完毕。同时我们要求保洁员对</t>
    </r>
    <r>
      <rPr>
        <sz val="10"/>
        <rFont val="Arial"/>
        <family val="2"/>
      </rPr>
      <t xml:space="preserve">416</t>
    </r>
    <r>
      <rPr>
        <sz val="10"/>
        <rFont val="宋体"/>
        <family val="0"/>
        <charset val="134"/>
      </rPr>
      <t xml:space="preserve">路所有运营车辆的卫生再次进行细化清理。我们对于运营车辆车内卫生的清洁工作是一直在做的，也从未停止，已经形成了长效的清洁机制，但有时候卫生清洁工作我们做的还有不尽人意之处，您多多谅解。车内异味我们保洁员在清理卫生的同时，已将车门、车窗全部打开，对车内进行了通风换气作业。赔付</t>
    </r>
    <r>
      <rPr>
        <sz val="10"/>
        <rFont val="Arial"/>
        <family val="2"/>
      </rPr>
      <t xml:space="preserve">1700</t>
    </r>
    <r>
      <rPr>
        <sz val="10"/>
        <rFont val="宋体"/>
        <family val="0"/>
        <charset val="134"/>
      </rPr>
      <t xml:space="preserve">元的问题，我们作为国有企业，我们无法使用支付宝或微信对其进行转账汇款，我们建议您走法律途经进行处理，我们无法满足您的要求。望您理解。我们定期会召开车辆保洁专题会议，开展车辆卫生专项检查，日常工作中我们加大巡检力度，强化制度建设，不断提高管理水平。我分中心已于</t>
    </r>
    <r>
      <rPr>
        <sz val="10"/>
        <rFont val="Arial"/>
        <family val="2"/>
      </rPr>
      <t xml:space="preserve">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26</t>
    </r>
    <r>
      <rPr>
        <sz val="10"/>
        <rFont val="宋体"/>
        <family val="0"/>
        <charset val="134"/>
      </rPr>
      <t xml:space="preserve">日上午</t>
    </r>
    <r>
      <rPr>
        <sz val="10"/>
        <rFont val="Arial"/>
        <family val="2"/>
      </rPr>
      <t xml:space="preserve">11</t>
    </r>
    <r>
      <rPr>
        <sz val="10"/>
        <rFont val="宋体"/>
        <family val="0"/>
        <charset val="134"/>
      </rPr>
      <t xml:space="preserve">点</t>
    </r>
    <r>
      <rPr>
        <sz val="10"/>
        <rFont val="Arial"/>
        <family val="2"/>
      </rPr>
      <t xml:space="preserve">08</t>
    </r>
    <r>
      <rPr>
        <sz val="10"/>
        <rFont val="宋体"/>
        <family val="0"/>
        <charset val="134"/>
      </rPr>
      <t xml:space="preserve">分对您进行电话回复，通话中我没有答复完整，现在我以短信的形式告诉您我们的办理结果。我们分中心及场站班组长再次与</t>
    </r>
    <r>
      <rPr>
        <sz val="10"/>
        <rFont val="Arial"/>
        <family val="2"/>
      </rPr>
      <t xml:space="preserve">416</t>
    </r>
    <r>
      <rPr>
        <sz val="10"/>
        <rFont val="宋体"/>
        <family val="0"/>
        <charset val="134"/>
      </rPr>
      <t xml:space="preserve">路的保洁人员进行了沟通，日常工作中我们要把清洁质量做的更加细致，同时加强保洁员清洁技能的培训，熟练掌握清洁方法，密切关注车内空气质量，确保给您带来一个干净、整洁、空气清新的出行环境。欢迎您随时对我们的工作进行监督，感谢您提出宝贵意见，给您的出行带来的不便我们和您说声抱歉，谢谢您的支持与谅解。</t>
    </r>
  </si>
  <si>
    <t xml:space="preserve">2026-03-25 20:32:23</t>
  </si>
  <si>
    <t xml:space="preserve">恶意投诉（小泽老师）</t>
  </si>
  <si>
    <r>
      <rPr>
        <sz val="10"/>
        <rFont val="宋体"/>
        <family val="0"/>
        <charset val="134"/>
      </rPr>
      <t xml:space="preserve">热线</t>
    </r>
    <r>
      <rPr>
        <sz val="10"/>
        <rFont val="Arial"/>
        <family val="2"/>
      </rPr>
      <t xml:space="preserve">-260326-006382</t>
    </r>
    <r>
      <rPr>
        <sz val="10"/>
        <rFont val="宋体"/>
        <family val="0"/>
        <charset val="134"/>
      </rPr>
      <t xml:space="preserve">（</t>
    </r>
    <r>
      <rPr>
        <sz val="10"/>
        <rFont val="Arial"/>
        <family val="2"/>
      </rPr>
      <t xml:space="preserve">2</t>
    </r>
    <r>
      <rPr>
        <sz val="10"/>
        <rFont val="宋体"/>
        <family val="0"/>
        <charset val="134"/>
      </rPr>
      <t xml:space="preserve">个附件）</t>
    </r>
  </si>
  <si>
    <t xml:space="preserve">2026-03-26 08:57:24</t>
  </si>
  <si>
    <t xml:space="preserve">2026-03-26 09:02:01</t>
  </si>
  <si>
    <t xml:space="preserve">2026-03-26 09:13:51</t>
  </si>
  <si>
    <t xml:space="preserve">戴女士</t>
  </si>
  <si>
    <r>
      <rPr>
        <sz val="10"/>
        <rFont val="宋体"/>
        <family val="0"/>
        <charset val="134"/>
      </rPr>
      <t xml:space="preserve">手机</t>
    </r>
    <r>
      <rPr>
        <sz val="10"/>
        <rFont val="Arial"/>
        <family val="2"/>
      </rPr>
      <t xml:space="preserve">,13120281608;</t>
    </r>
  </si>
  <si>
    <r>
      <rPr>
        <sz val="10"/>
        <rFont val="宋体"/>
        <family val="0"/>
        <charset val="134"/>
      </rPr>
      <t xml:space="preserve">市民反映，自己在嘉铭园</t>
    </r>
    <r>
      <rPr>
        <sz val="10"/>
        <rFont val="Arial"/>
        <family val="2"/>
      </rPr>
      <t xml:space="preserve">-</t>
    </r>
    <r>
      <rPr>
        <sz val="10"/>
        <rFont val="宋体"/>
        <family val="0"/>
        <charset val="134"/>
      </rPr>
      <t xml:space="preserve">公交车站坐的</t>
    </r>
    <r>
      <rPr>
        <sz val="10"/>
        <rFont val="Arial"/>
        <family val="2"/>
      </rPr>
      <t xml:space="preserve">658</t>
    </r>
    <r>
      <rPr>
        <sz val="10"/>
        <rFont val="宋体"/>
        <family val="0"/>
        <charset val="134"/>
      </rPr>
      <t xml:space="preserve">路公交车，编号尾号</t>
    </r>
    <r>
      <rPr>
        <sz val="10"/>
        <rFont val="Arial"/>
        <family val="2"/>
      </rPr>
      <t xml:space="preserve">559</t>
    </r>
    <r>
      <rPr>
        <sz val="10"/>
        <rFont val="宋体"/>
        <family val="0"/>
        <charset val="134"/>
      </rPr>
      <t xml:space="preserve">，横排座椅</t>
    </r>
    <r>
      <rPr>
        <sz val="10"/>
        <rFont val="Arial"/>
        <family val="2"/>
      </rPr>
      <t xml:space="preserve">5</t>
    </r>
    <r>
      <rPr>
        <sz val="10"/>
        <rFont val="宋体"/>
        <family val="0"/>
        <charset val="134"/>
      </rPr>
      <t xml:space="preserve">个全是大脚印，开车前可能都没有打扫卫生，或者有其他情况，希望能核实处理，来电反映公交车卫生问题。</t>
    </r>
  </si>
  <si>
    <t xml:space="preserve">2026-04-02 23:59:59</t>
  </si>
  <si>
    <t xml:space="preserve">2026-03-31 08:59:59</t>
  </si>
  <si>
    <r>
      <rPr>
        <sz val="10"/>
        <rFont val="宋体"/>
        <family val="0"/>
        <charset val="134"/>
      </rPr>
      <t xml:space="preserve">我分中心已于</t>
    </r>
    <r>
      <rPr>
        <sz val="10"/>
        <rFont val="Arial"/>
        <family val="2"/>
      </rPr>
      <t xml:space="preserve">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26</t>
    </r>
    <r>
      <rPr>
        <sz val="10"/>
        <rFont val="宋体"/>
        <family val="0"/>
        <charset val="134"/>
      </rPr>
      <t xml:space="preserve">日上午</t>
    </r>
    <r>
      <rPr>
        <sz val="10"/>
        <rFont val="Arial"/>
        <family val="2"/>
      </rPr>
      <t xml:space="preserve">10</t>
    </r>
    <r>
      <rPr>
        <sz val="10"/>
        <rFont val="宋体"/>
        <family val="0"/>
        <charset val="134"/>
      </rPr>
      <t xml:space="preserve">点</t>
    </r>
    <r>
      <rPr>
        <sz val="10"/>
        <rFont val="Arial"/>
        <family val="2"/>
      </rPr>
      <t xml:space="preserve">37</t>
    </r>
    <r>
      <rPr>
        <sz val="10"/>
        <rFont val="宋体"/>
        <family val="0"/>
        <charset val="134"/>
      </rPr>
      <t xml:space="preserve">分对您进行电话回复。办理人：李松；部门：鸿运承物业管理中心南湖分中心；职务；物管员。审核人：郑楠；部门：鸿运承物业管理中心物管行政部；职务：物管员。</t>
    </r>
  </si>
  <si>
    <r>
      <rPr>
        <sz val="10"/>
        <rFont val="宋体"/>
        <family val="0"/>
        <charset val="134"/>
      </rPr>
      <t xml:space="preserve">戴女士您好，</t>
    </r>
    <r>
      <rPr>
        <sz val="10"/>
        <rFont val="Arial"/>
        <family val="2"/>
      </rPr>
      <t xml:space="preserve">658</t>
    </r>
    <r>
      <rPr>
        <sz val="10"/>
        <rFont val="宋体"/>
        <family val="0"/>
        <charset val="134"/>
      </rPr>
      <t xml:space="preserve">路公交车我们在姜庄湖场站进行洗车服务工作，您所述</t>
    </r>
    <r>
      <rPr>
        <sz val="10"/>
        <rFont val="Arial"/>
        <family val="2"/>
      </rPr>
      <t xml:space="preserve">559</t>
    </r>
    <r>
      <rPr>
        <sz val="10"/>
        <rFont val="宋体"/>
        <family val="0"/>
        <charset val="134"/>
      </rPr>
      <t xml:space="preserve">号车，车辆运营中车内横排座椅</t>
    </r>
    <r>
      <rPr>
        <sz val="10"/>
        <rFont val="Arial"/>
        <family val="2"/>
      </rPr>
      <t xml:space="preserve">5</t>
    </r>
    <r>
      <rPr>
        <sz val="10"/>
        <rFont val="宋体"/>
        <family val="0"/>
        <charset val="134"/>
      </rPr>
      <t xml:space="preserve">个全是大脚印的问题，我们非常重视您的反馈，经查，</t>
    </r>
    <r>
      <rPr>
        <sz val="10"/>
        <rFont val="Arial"/>
        <family val="2"/>
      </rPr>
      <t xml:space="preserve">658</t>
    </r>
    <r>
      <rPr>
        <sz val="10"/>
        <rFont val="宋体"/>
        <family val="0"/>
        <charset val="134"/>
      </rPr>
      <t xml:space="preserve">路所有运营车辆中并没有</t>
    </r>
    <r>
      <rPr>
        <sz val="10"/>
        <rFont val="Arial"/>
        <family val="2"/>
      </rPr>
      <t xml:space="preserve">559</t>
    </r>
    <r>
      <rPr>
        <sz val="10"/>
        <rFont val="宋体"/>
        <family val="0"/>
        <charset val="134"/>
      </rPr>
      <t xml:space="preserve">号车。运营中多种因素会导致车辆内部卫生脏，我们确实对运营途中车辆内部卫生的清理不是很及时有效。该线路车辆回到我们的清洁地点后（姜庄湖场站），为了打消您的疑虑，在日常工作时段内，我们将</t>
    </r>
    <r>
      <rPr>
        <sz val="10"/>
        <rFont val="Arial"/>
        <family val="2"/>
      </rPr>
      <t xml:space="preserve">658</t>
    </r>
    <r>
      <rPr>
        <sz val="10"/>
        <rFont val="宋体"/>
        <family val="0"/>
        <charset val="134"/>
      </rPr>
      <t xml:space="preserve">路所有运营车辆的卫生全部进行了细化清理，已清洁完毕。我们对于车辆座椅的清洁工作是一直在做的，也从未停止，已经形成了长效的清洁机制，但运营途中的卫生清洁工作我们做的还有不尽人意之处，今后我们将再次优化日常的清洁流程，加强清洁的频次，尽最大努力去改善车辆的清洁质量，避免类似问题的发生。</t>
    </r>
  </si>
  <si>
    <r>
      <rPr>
        <sz val="10"/>
        <rFont val="宋体"/>
        <family val="0"/>
        <charset val="134"/>
      </rPr>
      <t xml:space="preserve">我们分中心及场站班组长再次与</t>
    </r>
    <r>
      <rPr>
        <sz val="10"/>
        <rFont val="Arial"/>
        <family val="2"/>
      </rPr>
      <t xml:space="preserve">658</t>
    </r>
    <r>
      <rPr>
        <sz val="10"/>
        <rFont val="宋体"/>
        <family val="0"/>
        <charset val="134"/>
      </rPr>
      <t xml:space="preserve">路的保洁人员进行了沟通，日常工作中我们要把清洁质量做的更加细致，同时加强保洁员清洁技能的培训，熟练掌握清洁方法，确保给您带来一个干净、整洁的出行环境。</t>
    </r>
  </si>
  <si>
    <r>
      <rPr>
        <sz val="10"/>
        <rFont val="宋体"/>
        <family val="0"/>
        <charset val="134"/>
      </rPr>
      <t xml:space="preserve">您好，关于您反映问题的办理情况，鸿运承物业管理中心南湖分中心现对您回复如下：戴女士您好，</t>
    </r>
    <r>
      <rPr>
        <sz val="10"/>
        <rFont val="Arial"/>
        <family val="2"/>
      </rPr>
      <t xml:space="preserve">658</t>
    </r>
    <r>
      <rPr>
        <sz val="10"/>
        <rFont val="宋体"/>
        <family val="0"/>
        <charset val="134"/>
      </rPr>
      <t xml:space="preserve">路公交车我们在姜庄湖场站进行洗车服务工作，您所述</t>
    </r>
    <r>
      <rPr>
        <sz val="10"/>
        <rFont val="Arial"/>
        <family val="2"/>
      </rPr>
      <t xml:space="preserve">559</t>
    </r>
    <r>
      <rPr>
        <sz val="10"/>
        <rFont val="宋体"/>
        <family val="0"/>
        <charset val="134"/>
      </rPr>
      <t xml:space="preserve">号车，车辆运营中车内横排座椅</t>
    </r>
    <r>
      <rPr>
        <sz val="10"/>
        <rFont val="Arial"/>
        <family val="2"/>
      </rPr>
      <t xml:space="preserve">5</t>
    </r>
    <r>
      <rPr>
        <sz val="10"/>
        <rFont val="宋体"/>
        <family val="0"/>
        <charset val="134"/>
      </rPr>
      <t xml:space="preserve">个全是大脚印的问题，我们非常重视您的反馈，经查，</t>
    </r>
    <r>
      <rPr>
        <sz val="10"/>
        <rFont val="Arial"/>
        <family val="2"/>
      </rPr>
      <t xml:space="preserve">658</t>
    </r>
    <r>
      <rPr>
        <sz val="10"/>
        <rFont val="宋体"/>
        <family val="0"/>
        <charset val="134"/>
      </rPr>
      <t xml:space="preserve">路所有运营车辆中并没有</t>
    </r>
    <r>
      <rPr>
        <sz val="10"/>
        <rFont val="Arial"/>
        <family val="2"/>
      </rPr>
      <t xml:space="preserve">559</t>
    </r>
    <r>
      <rPr>
        <sz val="10"/>
        <rFont val="宋体"/>
        <family val="0"/>
        <charset val="134"/>
      </rPr>
      <t xml:space="preserve">号车。运营中多种因素会导致车辆内部卫生脏，我们确实对运营途中车辆内部卫生的清理不是很及时有效。该线路车辆回到我们的清洁地点后（姜庄湖场站），为了打消您的疑虑，在日常工作时段内，我们将</t>
    </r>
    <r>
      <rPr>
        <sz val="10"/>
        <rFont val="Arial"/>
        <family val="2"/>
      </rPr>
      <t xml:space="preserve">658</t>
    </r>
    <r>
      <rPr>
        <sz val="10"/>
        <rFont val="宋体"/>
        <family val="0"/>
        <charset val="134"/>
      </rPr>
      <t xml:space="preserve">路所有运营车辆的卫生全部进行了细化清理，已清洁完毕。我们对于车辆座椅的清洁工作是一直在做的，也从未停止，已经形成了长效的清洁机制，但运营途中的卫生清洁工作我们做的还有不尽人意之处，今后我们将再次优化日常的清洁流程，加强清洁的频次，尽最大努力去改善车辆的清洁质量，避免类似问题的发生。我们定期会召开车辆保洁专题会议，开展车辆卫生专项检查，日常工作中我们加大巡检力度，强化制度建设，不断提高管理水平。我分中心已于</t>
    </r>
    <r>
      <rPr>
        <sz val="10"/>
        <rFont val="Arial"/>
        <family val="2"/>
      </rPr>
      <t xml:space="preserve">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26</t>
    </r>
    <r>
      <rPr>
        <sz val="10"/>
        <rFont val="宋体"/>
        <family val="0"/>
        <charset val="134"/>
      </rPr>
      <t xml:space="preserve">日上午</t>
    </r>
    <r>
      <rPr>
        <sz val="10"/>
        <rFont val="Arial"/>
        <family val="2"/>
      </rPr>
      <t xml:space="preserve">10</t>
    </r>
    <r>
      <rPr>
        <sz val="10"/>
        <rFont val="宋体"/>
        <family val="0"/>
        <charset val="134"/>
      </rPr>
      <t xml:space="preserve">点</t>
    </r>
    <r>
      <rPr>
        <sz val="10"/>
        <rFont val="Arial"/>
        <family val="2"/>
      </rPr>
      <t xml:space="preserve">37</t>
    </r>
    <r>
      <rPr>
        <sz val="10"/>
        <rFont val="宋体"/>
        <family val="0"/>
        <charset val="134"/>
      </rPr>
      <t xml:space="preserve">分对您进行电话回复。我们分中心及场站班组长再次与</t>
    </r>
    <r>
      <rPr>
        <sz val="10"/>
        <rFont val="Arial"/>
        <family val="2"/>
      </rPr>
      <t xml:space="preserve">658</t>
    </r>
    <r>
      <rPr>
        <sz val="10"/>
        <rFont val="宋体"/>
        <family val="0"/>
        <charset val="134"/>
      </rPr>
      <t xml:space="preserve">路的保洁人员进行了沟通，日常工作中我们要把清洁质量做的更加细致，同时加强保洁员清洁技能的培训，熟练掌握清洁方法，确保给您带来一个干净、整洁的出行环境。欢迎您随时对我们的工作进行监督，感谢您提出宝贵意见，给您的出行带来的不便我们和您说声抱歉，谢谢您的支持与谅解。</t>
    </r>
  </si>
  <si>
    <t xml:space="preserve">2026-03-26 08:51:24</t>
  </si>
  <si>
    <r>
      <rPr>
        <sz val="10"/>
        <rFont val="宋体"/>
        <family val="0"/>
        <charset val="134"/>
      </rPr>
      <t xml:space="preserve">热线</t>
    </r>
    <r>
      <rPr>
        <sz val="10"/>
        <rFont val="Arial"/>
        <family val="2"/>
      </rPr>
      <t xml:space="preserve">-260326-021530</t>
    </r>
    <r>
      <rPr>
        <sz val="10"/>
        <rFont val="宋体"/>
        <family val="0"/>
        <charset val="134"/>
      </rPr>
      <t xml:space="preserve">（</t>
    </r>
    <r>
      <rPr>
        <sz val="10"/>
        <rFont val="Arial"/>
        <family val="2"/>
      </rPr>
      <t xml:space="preserve">1</t>
    </r>
    <r>
      <rPr>
        <sz val="10"/>
        <rFont val="宋体"/>
        <family val="0"/>
        <charset val="134"/>
      </rPr>
      <t xml:space="preserve">个附件）</t>
    </r>
  </si>
  <si>
    <t xml:space="preserve">2026-03-26 11:07:23</t>
  </si>
  <si>
    <t xml:space="preserve">2026-03-26 11:14:21</t>
  </si>
  <si>
    <t xml:space="preserve">2026-03-26 11:21:32</t>
  </si>
  <si>
    <t xml:space="preserve">崔女士</t>
  </si>
  <si>
    <r>
      <rPr>
        <sz val="10"/>
        <rFont val="宋体"/>
        <family val="0"/>
        <charset val="134"/>
      </rPr>
      <t xml:space="preserve">手机</t>
    </r>
    <r>
      <rPr>
        <sz val="10"/>
        <rFont val="Arial"/>
        <family val="2"/>
      </rPr>
      <t xml:space="preserve">,18519030580;</t>
    </r>
  </si>
  <si>
    <r>
      <rPr>
        <sz val="10"/>
        <rFont val="宋体"/>
        <family val="0"/>
        <charset val="134"/>
      </rPr>
      <t xml:space="preserve">市民反映，自己住在朝阳区甜水园东街</t>
    </r>
    <r>
      <rPr>
        <sz val="10"/>
        <rFont val="Arial"/>
        <family val="2"/>
      </rPr>
      <t xml:space="preserve">5</t>
    </r>
    <r>
      <rPr>
        <sz val="10"/>
        <rFont val="宋体"/>
        <family val="0"/>
        <charset val="134"/>
      </rPr>
      <t xml:space="preserve">排</t>
    </r>
    <r>
      <rPr>
        <sz val="10"/>
        <rFont val="Arial"/>
        <family val="2"/>
      </rPr>
      <t xml:space="preserve">8</t>
    </r>
    <r>
      <rPr>
        <sz val="10"/>
        <rFont val="宋体"/>
        <family val="0"/>
        <charset val="134"/>
      </rPr>
      <t xml:space="preserve">号，房屋产权是北京公共交通控股（集团）有限公司的，现在平房要拆迁，意向迁登记的房屋面积和房产证上的面积不符，第一次意向迁的时候测量自己家建筑面积是</t>
    </r>
    <r>
      <rPr>
        <sz val="10"/>
        <rFont val="Arial"/>
        <family val="2"/>
      </rPr>
      <t xml:space="preserve">13.73</t>
    </r>
    <r>
      <rPr>
        <sz val="10"/>
        <rFont val="宋体"/>
        <family val="0"/>
        <charset val="134"/>
      </rPr>
      <t xml:space="preserve">平米，使用面积是</t>
    </r>
    <r>
      <rPr>
        <sz val="10"/>
        <rFont val="Arial"/>
        <family val="2"/>
      </rPr>
      <t xml:space="preserve">12</t>
    </r>
    <r>
      <rPr>
        <sz val="10"/>
        <rFont val="宋体"/>
        <family val="0"/>
        <charset val="134"/>
      </rPr>
      <t xml:space="preserve">平米，第二次意向迁登记的建筑面积是</t>
    </r>
    <r>
      <rPr>
        <sz val="10"/>
        <rFont val="Arial"/>
        <family val="2"/>
      </rPr>
      <t xml:space="preserve">8.94</t>
    </r>
    <r>
      <rPr>
        <sz val="10"/>
        <rFont val="宋体"/>
        <family val="0"/>
        <charset val="134"/>
      </rPr>
      <t xml:space="preserve">平米，自己向拆迁公司反映后，拆迁公司给公交集团发函确认房屋面积，但是公交集团没有给回复，拆迁公司就要按照实测面积给予补偿，现在希望北京公共交通控股（集团）有限公司确定一下房屋面积，给予自己回复，来电反映核实房屋面积问题。</t>
    </r>
  </si>
  <si>
    <r>
      <rPr>
        <sz val="10"/>
        <rFont val="宋体"/>
        <family val="0"/>
        <charset val="134"/>
      </rPr>
      <t xml:space="preserve">分中心已经于</t>
    </r>
    <r>
      <rPr>
        <sz val="10"/>
        <rFont val="Arial"/>
        <family val="2"/>
      </rPr>
      <t xml:space="preserve">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26</t>
    </r>
    <r>
      <rPr>
        <sz val="10"/>
        <rFont val="宋体"/>
        <family val="0"/>
        <charset val="134"/>
      </rPr>
      <t xml:space="preserve">日，将处理结果告知了市民，办理人：王志民，部门</t>
    </r>
    <r>
      <rPr>
        <sz val="10"/>
        <rFont val="Arial"/>
        <family val="2"/>
      </rPr>
      <t xml:space="preserve">:</t>
    </r>
    <r>
      <rPr>
        <sz val="10"/>
        <rFont val="宋体"/>
        <family val="0"/>
        <charset val="134"/>
      </rPr>
      <t xml:space="preserve">小区留守组，职务：物管科员。审核人：侯旭，物业管理中心机关，物管行政部，科员。</t>
    </r>
    <r>
      <rPr>
        <sz val="10"/>
        <rFont val="Arial"/>
        <family val="2"/>
      </rPr>
      <t xml:space="preserve">
</t>
    </r>
  </si>
  <si>
    <r>
      <rPr>
        <sz val="10"/>
        <rFont val="宋体"/>
        <family val="0"/>
        <charset val="134"/>
      </rPr>
      <t xml:space="preserve">经核实，</t>
    </r>
    <r>
      <rPr>
        <sz val="10"/>
        <rFont val="Arial"/>
        <family val="2"/>
      </rPr>
      <t xml:space="preserve">2011</t>
    </r>
    <r>
      <rPr>
        <sz val="10"/>
        <rFont val="宋体"/>
        <family val="0"/>
        <charset val="134"/>
      </rPr>
      <t xml:space="preserve">年公交集团已经将市民所描述的房屋产权全部移交给“鸿天泽房地产开发有限公司”，但不明确什么原因，该公司没有将拆迁工作完成，停滞数年后，现在是“甜水园房地产开放有限公司”继续进行拆迁工作，市民的手中持有的“房屋租赁合同”上有关房屋面积的数据有效，无需开具其他证明，市民的诉求无法满足，在答复中已经向市民解释清楚了。</t>
    </r>
  </si>
  <si>
    <r>
      <rPr>
        <sz val="10"/>
        <rFont val="宋体"/>
        <family val="0"/>
        <charset val="134"/>
      </rPr>
      <t xml:space="preserve">接到此投诉，我们非常重视。并立即派专人核实情况。经核实，</t>
    </r>
    <r>
      <rPr>
        <sz val="10"/>
        <rFont val="Arial"/>
        <family val="2"/>
      </rPr>
      <t xml:space="preserve">2011</t>
    </r>
    <r>
      <rPr>
        <sz val="10"/>
        <rFont val="宋体"/>
        <family val="0"/>
        <charset val="134"/>
      </rPr>
      <t xml:space="preserve">年公交集团已经将市民所描述的房屋产权全部移交给“鸿天泽房地产开发有限公司”，但不明确什么原因，该公司没有将拆迁工作完成，停滞数年后，现在是“甜水园房地产开放有限公司”继续进行拆迁工作，市民的手中持有的“房屋租赁合同”上有关房屋面积的数据有效，无需开具其他证明，市民的诉求无法满足，在答复中已经向市民解释清楚了。分中心已经于</t>
    </r>
    <r>
      <rPr>
        <sz val="10"/>
        <rFont val="Arial"/>
        <family val="2"/>
      </rPr>
      <t xml:space="preserve">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26</t>
    </r>
    <r>
      <rPr>
        <sz val="10"/>
        <rFont val="宋体"/>
        <family val="0"/>
        <charset val="134"/>
      </rPr>
      <t xml:space="preserve">日，将处理结果告知了市民，办理人：王志民，部门</t>
    </r>
    <r>
      <rPr>
        <sz val="10"/>
        <rFont val="Arial"/>
        <family val="2"/>
      </rPr>
      <t xml:space="preserve">:</t>
    </r>
    <r>
      <rPr>
        <sz val="10"/>
        <rFont val="宋体"/>
        <family val="0"/>
        <charset val="134"/>
      </rPr>
      <t xml:space="preserve">小区留守组，职务：物管科员。审核人：侯旭，物业管理中心机关，物管行政部，科员。</t>
    </r>
  </si>
  <si>
    <t xml:space="preserve">2026-03-26 10:57:49</t>
  </si>
  <si>
    <t xml:space="preserve">拆迁补偿</t>
  </si>
  <si>
    <r>
      <rPr>
        <sz val="10"/>
        <rFont val="宋体"/>
        <family val="0"/>
        <charset val="134"/>
      </rPr>
      <t xml:space="preserve">网络</t>
    </r>
    <r>
      <rPr>
        <sz val="10"/>
        <rFont val="Arial"/>
        <family val="2"/>
      </rPr>
      <t xml:space="preserve">-260326-045818-3</t>
    </r>
  </si>
  <si>
    <t xml:space="preserve">2026-03-26 15:35:34</t>
  </si>
  <si>
    <t xml:space="preserve">2026-03-26 15:41:54</t>
  </si>
  <si>
    <t xml:space="preserve">2026-03-26 15:46:40</t>
  </si>
  <si>
    <r>
      <rPr>
        <sz val="10"/>
        <rFont val="宋体"/>
        <family val="0"/>
        <charset val="134"/>
      </rPr>
      <t xml:space="preserve">工单来源：市政府门户网站交流平台，此工单内容为网民留言时填写的标题及原文。</t>
    </r>
    <r>
      <rPr>
        <sz val="10"/>
        <rFont val="Arial"/>
        <family val="2"/>
      </rPr>
      <t xml:space="preserve">============================= </t>
    </r>
    <r>
      <rPr>
        <sz val="10"/>
        <rFont val="宋体"/>
        <family val="0"/>
        <charset val="134"/>
      </rPr>
      <t xml:space="preserve">留言标题：投诉</t>
    </r>
    <r>
      <rPr>
        <sz val="10"/>
        <rFont val="Arial"/>
        <family val="2"/>
      </rPr>
      <t xml:space="preserve">915</t>
    </r>
    <r>
      <rPr>
        <sz val="10"/>
        <rFont val="宋体"/>
        <family val="0"/>
        <charset val="134"/>
      </rPr>
      <t xml:space="preserve">路</t>
    </r>
    <r>
      <rPr>
        <sz val="10"/>
        <rFont val="Arial"/>
        <family val="2"/>
      </rPr>
      <t xml:space="preserve">7842900</t>
    </r>
    <r>
      <rPr>
        <sz val="10"/>
        <rFont val="宋体"/>
        <family val="0"/>
        <charset val="134"/>
      </rPr>
      <t xml:space="preserve">车留言原文：</t>
    </r>
    <r>
      <rPr>
        <sz val="10"/>
        <rFont val="Arial"/>
        <family val="2"/>
      </rPr>
      <t xml:space="preserve">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26</t>
    </r>
    <r>
      <rPr>
        <sz val="10"/>
        <rFont val="宋体"/>
        <family val="0"/>
        <charset val="134"/>
      </rPr>
      <t xml:space="preserve">日</t>
    </r>
    <r>
      <rPr>
        <sz val="10"/>
        <rFont val="Arial"/>
        <family val="2"/>
      </rPr>
      <t xml:space="preserve">6:19</t>
    </r>
    <r>
      <rPr>
        <sz val="10"/>
        <rFont val="宋体"/>
        <family val="0"/>
        <charset val="134"/>
      </rPr>
      <t xml:space="preserve">我在南法信乘坐</t>
    </r>
    <r>
      <rPr>
        <sz val="10"/>
        <rFont val="Arial"/>
        <family val="2"/>
      </rPr>
      <t xml:space="preserve">915</t>
    </r>
    <r>
      <rPr>
        <sz val="10"/>
        <rFont val="宋体"/>
        <family val="0"/>
        <charset val="134"/>
      </rPr>
      <t xml:space="preserve">路</t>
    </r>
    <r>
      <rPr>
        <sz val="10"/>
        <rFont val="Arial"/>
        <family val="2"/>
      </rPr>
      <t xml:space="preserve">7842900</t>
    </r>
    <r>
      <rPr>
        <sz val="10"/>
        <rFont val="宋体"/>
        <family val="0"/>
        <charset val="134"/>
      </rPr>
      <t xml:space="preserve">单机车，根据公交集团公司相关规定，车厢内只允许乘务人员随车携带必要的抹布、垃圾袋等工具，用于及时清理、覆盖运营中晕车乘客的呕吐物，但必须妥善存放。除此之外，一律不得再放置其他清洁工具。但是该车最后一排座椅下方戳着一个墩布，严重不符合规范，请车队今后做到出车前把清洁工具请下车。该线路最高票价</t>
    </r>
    <r>
      <rPr>
        <sz val="10"/>
        <rFont val="Arial"/>
        <family val="2"/>
      </rPr>
      <t xml:space="preserve">10</t>
    </r>
    <r>
      <rPr>
        <sz val="10"/>
        <rFont val="宋体"/>
        <family val="0"/>
        <charset val="134"/>
      </rPr>
      <t xml:space="preserve">元，但是投币箱上没有</t>
    </r>
    <r>
      <rPr>
        <sz val="10"/>
        <rFont val="Arial"/>
        <family val="2"/>
      </rPr>
      <t xml:space="preserve">6-10</t>
    </r>
    <r>
      <rPr>
        <sz val="10"/>
        <rFont val="宋体"/>
        <family val="0"/>
        <charset val="134"/>
      </rPr>
      <t xml:space="preserve">元面额的车票，目前公交集团印发的无人售票车票最高面额为</t>
    </r>
    <r>
      <rPr>
        <sz val="10"/>
        <rFont val="Arial"/>
        <family val="2"/>
      </rPr>
      <t xml:space="preserve">10</t>
    </r>
    <r>
      <rPr>
        <sz val="10"/>
        <rFont val="宋体"/>
        <family val="0"/>
        <charset val="134"/>
      </rPr>
      <t xml:space="preserve">元，公交集团其他最高票价大于等于</t>
    </r>
    <r>
      <rPr>
        <sz val="10"/>
        <rFont val="Arial"/>
        <family val="2"/>
      </rPr>
      <t xml:space="preserve">10</t>
    </r>
    <r>
      <rPr>
        <sz val="10"/>
        <rFont val="宋体"/>
        <family val="0"/>
        <charset val="134"/>
      </rPr>
      <t xml:space="preserve">元的线路如</t>
    </r>
    <r>
      <rPr>
        <sz val="10"/>
        <rFont val="Arial"/>
        <family val="2"/>
      </rPr>
      <t xml:space="preserve">300</t>
    </r>
    <r>
      <rPr>
        <sz val="10"/>
        <rFont val="宋体"/>
        <family val="0"/>
        <charset val="134"/>
      </rPr>
      <t xml:space="preserve">路、</t>
    </r>
    <r>
      <rPr>
        <sz val="10"/>
        <rFont val="Arial"/>
        <family val="2"/>
      </rPr>
      <t xml:space="preserve">400</t>
    </r>
    <r>
      <rPr>
        <sz val="10"/>
        <rFont val="宋体"/>
        <family val="0"/>
        <charset val="134"/>
      </rPr>
      <t xml:space="preserve">路投币箱均配备了</t>
    </r>
    <r>
      <rPr>
        <sz val="10"/>
        <rFont val="Arial"/>
        <family val="2"/>
      </rPr>
      <t xml:space="preserve">6-10</t>
    </r>
    <r>
      <rPr>
        <sz val="10"/>
        <rFont val="宋体"/>
        <family val="0"/>
        <charset val="134"/>
      </rPr>
      <t xml:space="preserve">元的车票，请</t>
    </r>
    <r>
      <rPr>
        <sz val="10"/>
        <rFont val="Arial"/>
        <family val="2"/>
      </rPr>
      <t xml:space="preserve">915</t>
    </r>
    <r>
      <rPr>
        <sz val="10"/>
        <rFont val="宋体"/>
        <family val="0"/>
        <charset val="134"/>
      </rPr>
      <t xml:space="preserve">路也配齐</t>
    </r>
    <r>
      <rPr>
        <sz val="10"/>
        <rFont val="Arial"/>
        <family val="2"/>
      </rPr>
      <t xml:space="preserve">6-10</t>
    </r>
    <r>
      <rPr>
        <sz val="10"/>
        <rFont val="宋体"/>
        <family val="0"/>
        <charset val="134"/>
      </rPr>
      <t xml:space="preserve">元面额车票，方便乘客取票。该车车厢左侧（驾驶室一侧）内侧壁</t>
    </r>
    <r>
      <rPr>
        <sz val="10"/>
        <rFont val="Arial"/>
        <family val="2"/>
      </rPr>
      <t xml:space="preserve">LCD</t>
    </r>
    <r>
      <rPr>
        <sz val="10"/>
        <rFont val="宋体"/>
        <family val="0"/>
        <charset val="134"/>
      </rPr>
      <t xml:space="preserve">屏外面的塑料盖板有明显泥点污损，请尽快对污损的面板进行擦拭，确保电子屏清洁。该车前后门底部黑色圆形立柱上缺失“当心夹手</t>
    </r>
    <r>
      <rPr>
        <sz val="10"/>
        <rFont val="Arial"/>
        <family val="2"/>
      </rPr>
      <t xml:space="preserve">/</t>
    </r>
    <r>
      <rPr>
        <sz val="10"/>
        <rFont val="宋体"/>
        <family val="0"/>
        <charset val="134"/>
      </rPr>
      <t xml:space="preserve">请勿触摸</t>
    </r>
    <r>
      <rPr>
        <sz val="10"/>
        <rFont val="Arial"/>
        <family val="2"/>
      </rPr>
      <t xml:space="preserve">/</t>
    </r>
    <r>
      <rPr>
        <sz val="10"/>
        <rFont val="宋体"/>
        <family val="0"/>
        <charset val="134"/>
      </rPr>
      <t xml:space="preserve">禁止倚靠”标识，请补贴。该车的“影响公交车驾驶员安全驾驶涉嫌违法犯罪”标识粘贴在驾驶室屏蔽门顶部靠左位置，按照七项服务规范要求，该标识应该粘贴在驾驶室屏蔽门居中位置，请尽快调整标识到规定位置。我会持续跟踪检查以上问题的整改情况，希望安服部门端正态度认真处理。不要敷衍糊弄，谢谢市民填写的详细地址为：详细地址：不详</t>
    </r>
  </si>
  <si>
    <t xml:space="preserve">您好，关于您反映问题的办理情况，鸿运承物业管理中心东直门分中心现对您回复如下：</t>
  </si>
  <si>
    <r>
      <rPr>
        <sz val="10"/>
        <rFont val="Arial"/>
        <family val="2"/>
      </rPr>
      <t xml:space="preserve">915</t>
    </r>
    <r>
      <rPr>
        <sz val="10"/>
        <rFont val="宋体"/>
        <family val="0"/>
        <charset val="134"/>
      </rPr>
      <t xml:space="preserve">路公交车我们在南彩东侧场站进行洗车服务工作，您所述</t>
    </r>
    <r>
      <rPr>
        <sz val="10"/>
        <rFont val="Arial"/>
        <family val="2"/>
      </rPr>
      <t xml:space="preserve">7842900</t>
    </r>
    <r>
      <rPr>
        <sz val="10"/>
        <rFont val="宋体"/>
        <family val="0"/>
        <charset val="134"/>
      </rPr>
      <t xml:space="preserve">号车，车辆运营中车厢左侧（驾驶室一侧）内侧壁</t>
    </r>
    <r>
      <rPr>
        <sz val="10"/>
        <rFont val="Arial"/>
        <family val="2"/>
      </rPr>
      <t xml:space="preserve">LCD</t>
    </r>
    <r>
      <rPr>
        <sz val="10"/>
        <rFont val="宋体"/>
        <family val="0"/>
        <charset val="134"/>
      </rPr>
      <t xml:space="preserve">屏外面的塑料盖板有明显泥点污损的问题我们非常重视您的反馈，由于我们的工作没有做好，</t>
    </r>
    <r>
      <rPr>
        <sz val="10"/>
        <rFont val="Arial"/>
        <family val="2"/>
      </rPr>
      <t xml:space="preserve">915</t>
    </r>
    <r>
      <rPr>
        <sz val="10"/>
        <rFont val="宋体"/>
        <family val="0"/>
        <charset val="134"/>
      </rPr>
      <t xml:space="preserve">路给您带来不好的乘车体验，实在是抱歉。该车辆回到南彩东侧场站后，在日常工作时段内，我们的保洁员已对车内卫生进行了全面的清理，您反馈的问题我们已整改完毕。同时我们要求保洁员对</t>
    </r>
    <r>
      <rPr>
        <sz val="10"/>
        <rFont val="Arial"/>
        <family val="2"/>
      </rPr>
      <t xml:space="preserve">915</t>
    </r>
    <r>
      <rPr>
        <sz val="10"/>
        <rFont val="宋体"/>
        <family val="0"/>
        <charset val="134"/>
      </rPr>
      <t xml:space="preserve">路所有运营车辆的卫生再次进行细化清理。我们对于运营车辆车内卫生的清洁工作是一直在做的，也从未停止，已经形成了长效的清洁机制，但有时候卫生清洁工作我们做的还有不尽人意之处，您多多谅解。</t>
    </r>
  </si>
  <si>
    <r>
      <rPr>
        <sz val="10"/>
        <rFont val="宋体"/>
        <family val="0"/>
        <charset val="134"/>
      </rPr>
      <t xml:space="preserve">我们分中心及场站班组长再次与</t>
    </r>
    <r>
      <rPr>
        <sz val="10"/>
        <rFont val="Arial"/>
        <family val="2"/>
      </rPr>
      <t xml:space="preserve">915</t>
    </r>
    <r>
      <rPr>
        <sz val="10"/>
        <rFont val="宋体"/>
        <family val="0"/>
        <charset val="134"/>
      </rPr>
      <t xml:space="preserve">路的保洁人员进行了沟通，日常工作中我们要把清洁质量做的更加细致，同时加强保洁员清洁技能的培训，熟练掌握清洁方法，确保给您带来一个干净、整洁的出行环境。</t>
    </r>
  </si>
  <si>
    <r>
      <rPr>
        <sz val="10"/>
        <rFont val="宋体"/>
        <family val="0"/>
        <charset val="134"/>
      </rPr>
      <t xml:space="preserve">您好，关于您反映问题的办理情况，鸿运承物业管理中心东直门分中心现对您回复如下：</t>
    </r>
    <r>
      <rPr>
        <sz val="10"/>
        <rFont val="Arial"/>
        <family val="2"/>
      </rPr>
      <t xml:space="preserve">915</t>
    </r>
    <r>
      <rPr>
        <sz val="10"/>
        <rFont val="宋体"/>
        <family val="0"/>
        <charset val="134"/>
      </rPr>
      <t xml:space="preserve">路公交车我们在南彩东侧场站进行洗车服务工作，您所述</t>
    </r>
    <r>
      <rPr>
        <sz val="10"/>
        <rFont val="Arial"/>
        <family val="2"/>
      </rPr>
      <t xml:space="preserve">7842900</t>
    </r>
    <r>
      <rPr>
        <sz val="10"/>
        <rFont val="宋体"/>
        <family val="0"/>
        <charset val="134"/>
      </rPr>
      <t xml:space="preserve">号车，车辆运营中车厢左侧（驾驶室一侧）内侧壁</t>
    </r>
    <r>
      <rPr>
        <sz val="10"/>
        <rFont val="Arial"/>
        <family val="2"/>
      </rPr>
      <t xml:space="preserve">LCD</t>
    </r>
    <r>
      <rPr>
        <sz val="10"/>
        <rFont val="宋体"/>
        <family val="0"/>
        <charset val="134"/>
      </rPr>
      <t xml:space="preserve">屏外面的塑料盖板有明显泥点污损的问题我们非常重视您的反馈，由于我们的工作没有做好，</t>
    </r>
    <r>
      <rPr>
        <sz val="10"/>
        <rFont val="Arial"/>
        <family val="2"/>
      </rPr>
      <t xml:space="preserve">915</t>
    </r>
    <r>
      <rPr>
        <sz val="10"/>
        <rFont val="宋体"/>
        <family val="0"/>
        <charset val="134"/>
      </rPr>
      <t xml:space="preserve">路给您带来不好的乘车体验，实在是抱歉。该车辆回到南彩东侧场站后，在日常工作时段内，我们的保洁员已对车内卫生进行了全面的清理，您反馈的问题我们已整改完毕。同时我们要求保洁员对</t>
    </r>
    <r>
      <rPr>
        <sz val="10"/>
        <rFont val="Arial"/>
        <family val="2"/>
      </rPr>
      <t xml:space="preserve">915</t>
    </r>
    <r>
      <rPr>
        <sz val="10"/>
        <rFont val="宋体"/>
        <family val="0"/>
        <charset val="134"/>
      </rPr>
      <t xml:space="preserve">路所有运营车辆的卫生再次进行细化清理。我们对于运营车辆车内卫生的清洁工作是一直在做的，也从未停止，已经形成了长效的清洁机制，但有时候卫生清洁工作我们做的还有不尽人意之处，您多多谅解。我们定期会召开车辆保洁专题会议，开展车辆卫生专项检查，日常工作中我们加大巡检力度，强化制度建设，不断提高管理水平。因您的联系方式保密，我们未能对您进行电话回复。我们分中心及场站班组长再次与</t>
    </r>
    <r>
      <rPr>
        <sz val="10"/>
        <rFont val="Arial"/>
        <family val="2"/>
      </rPr>
      <t xml:space="preserve">915</t>
    </r>
    <r>
      <rPr>
        <sz val="10"/>
        <rFont val="宋体"/>
        <family val="0"/>
        <charset val="134"/>
      </rPr>
      <t xml:space="preserve">路的保洁人员进行了沟通，日常工作中我们要把清洁质量做的更加细致，同时加强保洁员清洁技能的培训，熟练掌握清洁方法，确保给您带来一个干净、整洁的出行环境。欢迎您随时对我们的工作进行监督，感谢您提出宝贵意见，给您的出行带来的不便我们和您说声抱歉，谢谢您的支持与谅解。</t>
    </r>
  </si>
  <si>
    <t xml:space="preserve">2026-03-26 11:53:02</t>
  </si>
  <si>
    <r>
      <rPr>
        <sz val="11"/>
        <color rgb="FF000000"/>
        <rFont val="宋体"/>
        <family val="0"/>
        <charset val="134"/>
      </rPr>
      <t xml:space="preserve">车辆卫生问题
（车内</t>
    </r>
    <r>
      <rPr>
        <sz val="11"/>
        <color rgb="FF000000"/>
        <rFont val="宋体"/>
        <family val="0"/>
      </rPr>
      <t xml:space="preserve">LED</t>
    </r>
    <r>
      <rPr>
        <sz val="11"/>
        <color rgb="FF000000"/>
        <rFont val="宋体"/>
        <family val="0"/>
        <charset val="134"/>
      </rPr>
      <t xml:space="preserve">屏清洁）</t>
    </r>
  </si>
  <si>
    <r>
      <rPr>
        <sz val="10"/>
        <rFont val="宋体"/>
        <family val="0"/>
        <charset val="134"/>
      </rPr>
      <t xml:space="preserve">网络</t>
    </r>
    <r>
      <rPr>
        <sz val="10"/>
        <rFont val="Arial"/>
        <family val="2"/>
      </rPr>
      <t xml:space="preserve">-260327-024582</t>
    </r>
  </si>
  <si>
    <t xml:space="preserve">2026-03-27 11:34:07</t>
  </si>
  <si>
    <t xml:space="preserve">2026-03-27 11:43:10</t>
  </si>
  <si>
    <t xml:space="preserve">2026-03-27 14:35:50</t>
  </si>
  <si>
    <r>
      <rPr>
        <sz val="10"/>
        <rFont val="宋体"/>
        <family val="0"/>
        <charset val="134"/>
      </rPr>
      <t xml:space="preserve">工单来源：微信服务号，此工单内容为网民留言时填写的标题及原文。 </t>
    </r>
    <r>
      <rPr>
        <sz val="10"/>
        <rFont val="Arial"/>
        <family val="2"/>
      </rPr>
      <t xml:space="preserve">============================= </t>
    </r>
    <r>
      <rPr>
        <sz val="10"/>
        <rFont val="宋体"/>
        <family val="0"/>
        <charset val="134"/>
      </rPr>
      <t xml:space="preserve">留言标题：厕所留言原文：男厕所脏市民填写的详细地址为：区、街道：朝阳区安贞街道详细地址：慧忠里场站</t>
    </r>
    <r>
      <rPr>
        <sz val="10"/>
        <rFont val="Arial"/>
        <family val="2"/>
      </rPr>
      <t xml:space="preserve">142</t>
    </r>
    <r>
      <rPr>
        <sz val="10"/>
        <rFont val="宋体"/>
        <family val="0"/>
        <charset val="134"/>
      </rPr>
      <t xml:space="preserve">男厕所脏</t>
    </r>
  </si>
  <si>
    <t xml:space="preserve">2026-04-03 23:59:59</t>
  </si>
  <si>
    <t xml:space="preserve">2026-04-01 08:59:59</t>
  </si>
  <si>
    <r>
      <rPr>
        <sz val="10"/>
        <rFont val="宋体"/>
        <family val="0"/>
        <charset val="134"/>
      </rPr>
      <t xml:space="preserve">因市民没有留下电话，所以无法对其进行反馈。办理人：李留成，部门</t>
    </r>
    <r>
      <rPr>
        <sz val="10"/>
        <rFont val="Arial"/>
        <family val="2"/>
      </rPr>
      <t xml:space="preserve">:</t>
    </r>
    <r>
      <rPr>
        <sz val="10"/>
        <rFont val="宋体"/>
        <family val="0"/>
        <charset val="134"/>
      </rPr>
      <t xml:space="preserve">小营分中心，职务：物管副主任。审核人：侯旭，物业管理中心机关，物管行政部，科员。</t>
    </r>
  </si>
  <si>
    <t xml:space="preserve">市民描述的场站，是由物业保洁人员打扫，公共区域和卫生间是按照时间段分批次打扫清洁，我们虚心接受市民提出的宝贵意见，今后加强管理，增加打扫的频次，尽量缩短频次时间，保障运营一线日常的生活与工作不受影响。希望市民能够理解，给市民带来不便，深表歉意！</t>
  </si>
  <si>
    <t xml:space="preserve">今后加强管理，增加打扫的频次，保障运营一线日常的生活与工作不受影响。</t>
  </si>
  <si>
    <r>
      <rPr>
        <sz val="10"/>
        <rFont val="宋体"/>
        <family val="0"/>
        <charset val="134"/>
      </rPr>
      <t xml:space="preserve">接到此投诉，我们非常重视。并立即派专人核实情况。市民描述的场站，是由物业保洁人员打扫，公共区域和卫生间是按照时间段分批次打扫清洁，我们虚心接受市民提出的宝贵意见，今后加强管理，增加打扫的频次，尽量缩短频次时间，保障运营一线日常的生活与工作不受影响。希望市民能够理解，给市民带来不便，深表歉意！因市民没有留下电话，所以无法对其进行反馈。办理人：李留成，部门</t>
    </r>
    <r>
      <rPr>
        <sz val="10"/>
        <rFont val="Arial"/>
        <family val="2"/>
      </rPr>
      <t xml:space="preserve">:</t>
    </r>
    <r>
      <rPr>
        <sz val="10"/>
        <rFont val="宋体"/>
        <family val="0"/>
        <charset val="134"/>
      </rPr>
      <t xml:space="preserve">小营分中心，职务：物管副主任。审核人：侯旭，物业管理中心机关，物管行政部，科员。</t>
    </r>
  </si>
  <si>
    <t xml:space="preserve">2026-03-27 09:49:30</t>
  </si>
  <si>
    <r>
      <rPr>
        <sz val="10"/>
        <rFont val="宋体"/>
        <family val="0"/>
        <charset val="134"/>
      </rPr>
      <t xml:space="preserve">网络</t>
    </r>
    <r>
      <rPr>
        <sz val="10"/>
        <rFont val="Arial"/>
        <family val="2"/>
      </rPr>
      <t xml:space="preserve">-260327-001046</t>
    </r>
    <r>
      <rPr>
        <sz val="10"/>
        <rFont val="宋体"/>
        <family val="0"/>
        <charset val="134"/>
      </rPr>
      <t xml:space="preserve">（</t>
    </r>
    <r>
      <rPr>
        <sz val="10"/>
        <rFont val="Arial"/>
        <family val="2"/>
      </rPr>
      <t xml:space="preserve">2</t>
    </r>
    <r>
      <rPr>
        <sz val="10"/>
        <rFont val="宋体"/>
        <family val="0"/>
        <charset val="134"/>
      </rPr>
      <t xml:space="preserve">个附件）</t>
    </r>
  </si>
  <si>
    <t xml:space="preserve">2026-03-27 02:17:46</t>
  </si>
  <si>
    <t xml:space="preserve">2026-03-27 02:23:37</t>
  </si>
  <si>
    <t xml:space="preserve">2026-03-27 16:17:40</t>
  </si>
  <si>
    <t xml:space="preserve">李庆石</t>
  </si>
  <si>
    <r>
      <rPr>
        <sz val="10"/>
        <rFont val="宋体"/>
        <family val="0"/>
        <charset val="134"/>
      </rPr>
      <t xml:space="preserve">手机</t>
    </r>
    <r>
      <rPr>
        <sz val="10"/>
        <rFont val="Arial"/>
        <family val="2"/>
      </rPr>
      <t xml:space="preserve">,13910389439;</t>
    </r>
  </si>
  <si>
    <r>
      <rPr>
        <sz val="10"/>
        <rFont val="宋体"/>
        <family val="0"/>
        <charset val="134"/>
      </rPr>
      <t xml:space="preserve">工单来源：微信服务号，此工单内容为网民留言时填写的标题及原文。 </t>
    </r>
    <r>
      <rPr>
        <sz val="10"/>
        <rFont val="Arial"/>
        <family val="2"/>
      </rPr>
      <t xml:space="preserve">===========================================</t>
    </r>
    <r>
      <rPr>
        <sz val="10"/>
        <rFont val="宋体"/>
        <family val="0"/>
        <charset val="134"/>
      </rPr>
      <t xml:space="preserve">留言标题：</t>
    </r>
    <r>
      <rPr>
        <sz val="10"/>
        <rFont val="Arial"/>
        <family val="2"/>
      </rPr>
      <t xml:space="preserve">901</t>
    </r>
    <r>
      <rPr>
        <sz val="10"/>
        <rFont val="宋体"/>
        <family val="0"/>
        <charset val="134"/>
      </rPr>
      <t xml:space="preserve">快公交车臭味严重留言原文：一段时间以来，</t>
    </r>
    <r>
      <rPr>
        <sz val="10"/>
        <rFont val="Arial"/>
        <family val="2"/>
      </rPr>
      <t xml:space="preserve">901</t>
    </r>
    <r>
      <rPr>
        <sz val="10"/>
        <rFont val="宋体"/>
        <family val="0"/>
        <charset val="134"/>
      </rPr>
      <t xml:space="preserve">快公交车臭味非常严重。建议采取定期消毒除味、开窗通风等措施，尽快消除异味。市民填写的详细地址为：区：西城区街道：不详详细地址：北京市西城区金融街街道宣武门西大街</t>
    </r>
    <r>
      <rPr>
        <sz val="10"/>
        <rFont val="Arial"/>
        <family val="2"/>
      </rPr>
      <t xml:space="preserve">103-7</t>
    </r>
    <r>
      <rPr>
        <sz val="10"/>
        <rFont val="宋体"/>
        <family val="0"/>
        <charset val="134"/>
      </rPr>
      <t xml:space="preserve">，物业，基建</t>
    </r>
  </si>
  <si>
    <r>
      <rPr>
        <sz val="10"/>
        <rFont val="宋体"/>
        <family val="0"/>
        <charset val="134"/>
      </rPr>
      <t xml:space="preserve">您好，关于您对</t>
    </r>
    <r>
      <rPr>
        <sz val="10"/>
        <rFont val="Arial"/>
        <family val="2"/>
      </rPr>
      <t xml:space="preserve">901</t>
    </r>
    <r>
      <rPr>
        <sz val="10"/>
        <rFont val="宋体"/>
        <family val="0"/>
        <charset val="134"/>
      </rPr>
      <t xml:space="preserve">快路建议工单的办理情况，鸿运承物业管理中心龙之乡分中心现对您回复如下：</t>
    </r>
  </si>
  <si>
    <r>
      <rPr>
        <sz val="10"/>
        <rFont val="宋体"/>
        <family val="0"/>
        <charset val="134"/>
      </rPr>
      <t xml:space="preserve">我分中心已于</t>
    </r>
    <r>
      <rPr>
        <sz val="10"/>
        <rFont val="Arial"/>
        <family val="2"/>
      </rPr>
      <t xml:space="preserve">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27</t>
    </r>
    <r>
      <rPr>
        <sz val="10"/>
        <rFont val="宋体"/>
        <family val="0"/>
        <charset val="134"/>
      </rPr>
      <t xml:space="preserve">日上午</t>
    </r>
    <r>
      <rPr>
        <sz val="10"/>
        <rFont val="Arial"/>
        <family val="2"/>
      </rPr>
      <t xml:space="preserve">9</t>
    </r>
    <r>
      <rPr>
        <sz val="10"/>
        <rFont val="宋体"/>
        <family val="0"/>
        <charset val="134"/>
      </rPr>
      <t xml:space="preserve">点</t>
    </r>
    <r>
      <rPr>
        <sz val="10"/>
        <rFont val="Arial"/>
        <family val="2"/>
      </rPr>
      <t xml:space="preserve">41</t>
    </r>
    <r>
      <rPr>
        <sz val="10"/>
        <rFont val="宋体"/>
        <family val="0"/>
        <charset val="134"/>
      </rPr>
      <t xml:space="preserve">分对您进行电话回复。办理人：杨建；部门：鸿运承物业管理中心龙之乡分中心；职务；物管副主任。审核人：郑楠；部门：鸿运承物业管理中心物管行政部；职务：物管员。</t>
    </r>
  </si>
  <si>
    <r>
      <rPr>
        <sz val="10"/>
        <rFont val="宋体"/>
        <family val="0"/>
        <charset val="134"/>
      </rPr>
      <t xml:space="preserve">李先生您好，</t>
    </r>
    <r>
      <rPr>
        <sz val="10"/>
        <rFont val="Arial"/>
        <family val="2"/>
      </rPr>
      <t xml:space="preserve">901</t>
    </r>
    <r>
      <rPr>
        <sz val="10"/>
        <rFont val="宋体"/>
        <family val="0"/>
        <charset val="134"/>
      </rPr>
      <t xml:space="preserve">快路公交车我们在东岭场站进行洗车服务工作，您所述车辆运营中车内臭味非常严重，建议采取定期消毒除味、开窗通风等措施的问题，我们非常重视您的反馈，由于我们的工作没有做好，</t>
    </r>
    <r>
      <rPr>
        <sz val="10"/>
        <rFont val="Arial"/>
        <family val="2"/>
      </rPr>
      <t xml:space="preserve">901</t>
    </r>
    <r>
      <rPr>
        <sz val="10"/>
        <rFont val="宋体"/>
        <family val="0"/>
        <charset val="134"/>
      </rPr>
      <t xml:space="preserve">快路给您带来不好的乘车体验，实在是抱歉，李先生。该线路途经重点地区，车内窗户都处于锁死封闭状态，无法打开，我们确实对运营途中车内异味的清除不是很及时有效，您多多谅解。该线路车辆回到东岭场站后，在日常工作时段内，我们保洁员已将运营车辆的车门全部打开，对车内进行了通风换气的作业，运营车辆消毒的工作，我们按照每日消毒一次的标准执行，我们对于车辆消毒工作是一直在做的，也从未停止，已经形成了长效的消毒机制，今后我们将再次优化日常的工作流程，尽最大努力去改善车厢环境，避免类似问题的发生。</t>
    </r>
  </si>
  <si>
    <r>
      <rPr>
        <sz val="10"/>
        <rFont val="宋体"/>
        <family val="0"/>
        <charset val="134"/>
      </rPr>
      <t xml:space="preserve">我们分中心及场站班组长再次与</t>
    </r>
    <r>
      <rPr>
        <sz val="10"/>
        <rFont val="Arial"/>
        <family val="2"/>
      </rPr>
      <t xml:space="preserve">901</t>
    </r>
    <r>
      <rPr>
        <sz val="10"/>
        <rFont val="宋体"/>
        <family val="0"/>
        <charset val="134"/>
      </rPr>
      <t xml:space="preserve">快路的工作人员进行了沟通，日常工作中我们要密切关注车内空气质量，确保给您带来一个空气清新的出行环境。</t>
    </r>
  </si>
  <si>
    <r>
      <rPr>
        <sz val="10"/>
        <rFont val="宋体"/>
        <family val="0"/>
        <charset val="134"/>
      </rPr>
      <t xml:space="preserve">您好，关于您对</t>
    </r>
    <r>
      <rPr>
        <sz val="10"/>
        <rFont val="Arial"/>
        <family val="2"/>
      </rPr>
      <t xml:space="preserve">901</t>
    </r>
    <r>
      <rPr>
        <sz val="10"/>
        <rFont val="宋体"/>
        <family val="0"/>
        <charset val="134"/>
      </rPr>
      <t xml:space="preserve">快路建议工单的办理情况，鸿运承物业管理中心龙之乡分中心现对您回复如下：李先生您好，</t>
    </r>
    <r>
      <rPr>
        <sz val="10"/>
        <rFont val="Arial"/>
        <family val="2"/>
      </rPr>
      <t xml:space="preserve">901</t>
    </r>
    <r>
      <rPr>
        <sz val="10"/>
        <rFont val="宋体"/>
        <family val="0"/>
        <charset val="134"/>
      </rPr>
      <t xml:space="preserve">快路公交车我们在东岭场站进行洗车服务工作，您所述车辆运营中车内臭味非常严重，建议采取定期消毒除味、开窗通风等措施的问题，我们非常重视您的反馈，由于我们的工作没有做好，</t>
    </r>
    <r>
      <rPr>
        <sz val="10"/>
        <rFont val="Arial"/>
        <family val="2"/>
      </rPr>
      <t xml:space="preserve">901</t>
    </r>
    <r>
      <rPr>
        <sz val="10"/>
        <rFont val="宋体"/>
        <family val="0"/>
        <charset val="134"/>
      </rPr>
      <t xml:space="preserve">快路给您带来不好的乘车体验，实在是抱歉，李先生。该线路途经重点地区，车内窗户都处于锁死封闭状态，无法打开，我们确实对运营途中车内异味的清除不是很及时有效，您多多谅解。该线路车辆回到东岭场站后，在日常工作时段内，我们保洁员已将运营车辆的车门全部打开，对车内进行了通风换气的作业，运营车辆消毒的工作，我们按照每日消毒一次的标准执行，我们对于车辆消毒工作是一直在做的，也从未停止，已经形成了长效的消毒机制，今后我们将再次优化日常的工作流程，尽最大努力去改善车厢环境，避免类似问题的发生。我们定期会召开车厢服务工作专题会议，开展专项检查，日常工作中我们加大巡检力度，强化制度建设，不断提高管理水平。我分中心已于</t>
    </r>
    <r>
      <rPr>
        <sz val="10"/>
        <rFont val="Arial"/>
        <family val="2"/>
      </rPr>
      <t xml:space="preserve">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27</t>
    </r>
    <r>
      <rPr>
        <sz val="10"/>
        <rFont val="宋体"/>
        <family val="0"/>
        <charset val="134"/>
      </rPr>
      <t xml:space="preserve">日上午</t>
    </r>
    <r>
      <rPr>
        <sz val="10"/>
        <rFont val="Arial"/>
        <family val="2"/>
      </rPr>
      <t xml:space="preserve">9</t>
    </r>
    <r>
      <rPr>
        <sz val="10"/>
        <rFont val="宋体"/>
        <family val="0"/>
        <charset val="134"/>
      </rPr>
      <t xml:space="preserve">点</t>
    </r>
    <r>
      <rPr>
        <sz val="10"/>
        <rFont val="Arial"/>
        <family val="2"/>
      </rPr>
      <t xml:space="preserve">41</t>
    </r>
    <r>
      <rPr>
        <sz val="10"/>
        <rFont val="宋体"/>
        <family val="0"/>
        <charset val="134"/>
      </rPr>
      <t xml:space="preserve">分对您进行电话回复。我们分中心及场站班组长再次与</t>
    </r>
    <r>
      <rPr>
        <sz val="10"/>
        <rFont val="Arial"/>
        <family val="2"/>
      </rPr>
      <t xml:space="preserve">901</t>
    </r>
    <r>
      <rPr>
        <sz val="10"/>
        <rFont val="宋体"/>
        <family val="0"/>
        <charset val="134"/>
      </rPr>
      <t xml:space="preserve">快路的工作人员进行了沟通，日常工作中我们要密切关注车内空气质量，确保给您带来一个空气清新的出行环境。欢迎您随时对我们的工作进行监督，感谢您提出宝贵意见，给您的出行带来的不便我们和您说声抱歉，谢谢您的支持与谅解。</t>
    </r>
  </si>
  <si>
    <t xml:space="preserve">2026-03-26 18:14:49</t>
  </si>
  <si>
    <r>
      <rPr>
        <sz val="10"/>
        <rFont val="宋体"/>
        <family val="0"/>
        <charset val="134"/>
      </rPr>
      <t xml:space="preserve">网络</t>
    </r>
    <r>
      <rPr>
        <sz val="10"/>
        <rFont val="Arial"/>
        <family val="2"/>
      </rPr>
      <t xml:space="preserve">-260328-000156-1</t>
    </r>
    <r>
      <rPr>
        <sz val="10"/>
        <rFont val="宋体"/>
        <family val="0"/>
        <charset val="134"/>
      </rPr>
      <t xml:space="preserve">（</t>
    </r>
    <r>
      <rPr>
        <sz val="10"/>
        <rFont val="Arial"/>
        <family val="2"/>
      </rPr>
      <t xml:space="preserve">9</t>
    </r>
    <r>
      <rPr>
        <sz val="10"/>
        <rFont val="宋体"/>
        <family val="0"/>
        <charset val="134"/>
      </rPr>
      <t xml:space="preserve">个附件）</t>
    </r>
  </si>
  <si>
    <t xml:space="preserve">2026-03-28 00:13:36</t>
  </si>
  <si>
    <t xml:space="preserve">2026-03-28 00:22:10</t>
  </si>
  <si>
    <t xml:space="preserve">2026-03-28 09:25:08</t>
  </si>
  <si>
    <r>
      <rPr>
        <sz val="10"/>
        <rFont val="宋体"/>
        <family val="0"/>
        <charset val="134"/>
      </rPr>
      <t xml:space="preserve">工单来源：市政府门户网站互动交流平台，此工单内容为网民留言时填写的标题及原文。 </t>
    </r>
    <r>
      <rPr>
        <sz val="10"/>
        <rFont val="Arial"/>
        <family val="2"/>
      </rPr>
      <t xml:space="preserve">============================= </t>
    </r>
    <r>
      <rPr>
        <sz val="10"/>
        <rFont val="宋体"/>
        <family val="0"/>
        <charset val="134"/>
      </rPr>
      <t xml:space="preserve">留言标题：督促相关单位履职，推动鸿运承物业规范履职，保障职工权益留言原文：诉求人：杨利  身份证号：</t>
    </r>
    <r>
      <rPr>
        <sz val="10"/>
        <rFont val="Arial"/>
        <family val="2"/>
      </rPr>
      <t xml:space="preserve">110224198204100016  </t>
    </r>
    <r>
      <rPr>
        <sz val="10"/>
        <rFont val="宋体"/>
        <family val="0"/>
        <charset val="134"/>
      </rPr>
      <t xml:space="preserve">联系电话：</t>
    </r>
    <r>
      <rPr>
        <sz val="10"/>
        <rFont val="Arial"/>
        <family val="2"/>
      </rPr>
      <t xml:space="preserve">13811081307  </t>
    </r>
    <r>
      <rPr>
        <sz val="10"/>
        <rFont val="宋体"/>
        <family val="0"/>
        <charset val="134"/>
      </rPr>
      <t xml:space="preserve">提交日期：</t>
    </r>
    <r>
      <rPr>
        <sz val="10"/>
        <rFont val="Arial"/>
        <family val="2"/>
      </rPr>
      <t xml:space="preserve">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27</t>
    </r>
    <r>
      <rPr>
        <sz val="10"/>
        <rFont val="宋体"/>
        <family val="0"/>
        <charset val="134"/>
      </rPr>
      <t xml:space="preserve">日诉求内容：本人杨利，身份证号</t>
    </r>
    <r>
      <rPr>
        <sz val="10"/>
        <rFont val="Arial"/>
        <family val="2"/>
      </rPr>
      <t xml:space="preserve">110224198204100016</t>
    </r>
    <r>
      <rPr>
        <sz val="10"/>
        <rFont val="宋体"/>
        <family val="0"/>
        <charset val="134"/>
      </rPr>
      <t xml:space="preserve">，系北京鸿运承物业管理中心在岗职工。双方签订的劳动合同明确约定，本人岗位为普通工人岗位，不具备任何管理职权；本人非公职人员、非中共党员，亦无任何管理类职责，不符合《中华人民共和国监察法》及相关配套规定中关于监察对象的认定标准，依法不应被纳入监察范围。针对上述身份及岗位属性，物业公司无异议，但截至本诉求提交之日，始终未出具书面确认文件，未履行法定告知义务。此前，北京公交集团监察委员会对本人作出开除处分决定，本人已严格按照法定程序提交申诉，该申诉请求被维持。后续，本人依法向相关监察机关提交监督申请并寄送催办函，但相关监察机关存在压件不办、履职滞后的情形，未依法出具书面处理意见。其中，核心履职违规问题集中于物业公司：本人多次向物业公司提交书面申请，明确要求其依法出具书面文件，对本人身份、劳动关系予以确认，但物业公司始终回避核心诉求、推诿塞责，以各类借口拒绝出具书面确认文件，拒不履行法定告知义务；同时，物业公司未就开除处分相关事宜向本人提供完整合法依据，亦未配合本人开展申诉、核查相关工作，其履职行为存在明显违规，严重侵害本人合法权益。综上，北京鸿运承物业管理中心存在不作为、履职缺位等违规情形，未依法履行法定书面告知义务，推诿规避法定职责；相关监察机关及公交相关单位存在履职滞后、程序空转等问题，上述行为均严重侵害本人合法权益，违反相关法律法规及履职要求。依据《北京市信访条例》《北京市接诉即办工作条例》《纪检监察机关处理检举控告工作规则》相关规定，结合北京市政务服务网诉求提交规范，特通过北京市政务服务网提交本诉求，恳请督查室依法履行督办职责，督促相关单位纠正违规行为、规范履职，具体督办事项如下：一、督促北京市监察委员会严格恪守《纪检监察机关处理检举控告工作规则》相关规定，在法定时限内办结本人提交的监督申请，出具正式、规范的书面处理意见，并依法送达本人，切实解决履职滞后、压件不办等问题，保障本人合法救济权利。二、重点督促北京鸿运承物业管理中心依法履行法定职责，立即出具加盖单位公章的正式书面文件，明确确认本人普通工人身份及双方存续的劳动关系，不得再以任何借口推诿回避、敷衍履职；同时督促该单位积极配合本人开展申诉、核查相关工作，主动提供所需佐证材料，切实履行法定告知义务。三、督促北京公交集团及北京鸿运承物业管理中心规范开除处分相关程序，严格依据《中华人民共和国劳动合同法》《国有企业管理人员处分相关规定》及相关法律法规要求，向本人依法送达正式开除处分文书，并完整提供作出该处分决定的事实依据、法律依据及程序说明；重点督促物业公司协助落实相关程序，不得推诿阻挠，切实保障本人作为劳动者的知情权、陈述权、申辩权及合法救济权。本人郑重承诺，本次通过北京市政务服务网提交的全部诉求内容真实、准确、完整，无任何虚假陈述、捏造事实及夸大情节，相关事实均有佐证。针对北京鸿运承物业管理中心履职缺位、相关单位履职不规范等问题，本人已留存劳动合同、沟通记录、申请材料、催办凭证及相关录音等完整证据，可随时配合督查室及相关单位开展调查核实工作，并自愿承担相应法律责任。恳请督查室高度重视本诉求，从严从速开展督办工作，督促相关单位依法履职、纠正违规行为，切实维护基层职工的合法权益，彰显法治公正与履职担当，坚守合法权益底线。市民填写的详细地址为：详细地址：不详人力、组织、纪检 答复不满</t>
    </r>
  </si>
  <si>
    <t xml:space="preserve">2026-04-04 23:59:59</t>
  </si>
  <si>
    <t xml:space="preserve">2026-03-31</t>
  </si>
  <si>
    <t xml:space="preserve">2026-04-02 08:59:59</t>
  </si>
  <si>
    <r>
      <rPr>
        <sz val="10"/>
        <rFont val="宋体"/>
        <family val="0"/>
        <charset val="134"/>
      </rPr>
      <t xml:space="preserve">经核实，杨利先生原系北京公共交通鸿运承物业管理中心职工，工人管理岗位。因其违反相关规定，依据《北京市监委驻北京市公交集团监察专员办公室</t>
    </r>
    <r>
      <rPr>
        <sz val="10"/>
        <rFont val="Arial"/>
        <family val="2"/>
      </rPr>
      <t xml:space="preserve">&lt;</t>
    </r>
    <r>
      <rPr>
        <sz val="10"/>
        <rFont val="宋体"/>
        <family val="0"/>
        <charset val="134"/>
      </rPr>
      <t xml:space="preserve">关于给予杨利开除处分的决定</t>
    </r>
    <r>
      <rPr>
        <sz val="10"/>
        <rFont val="Arial"/>
        <family val="2"/>
      </rPr>
      <t xml:space="preserve">&gt;</t>
    </r>
    <r>
      <rPr>
        <sz val="10"/>
        <rFont val="宋体"/>
        <family val="0"/>
        <charset val="134"/>
      </rPr>
      <t xml:space="preserve">》（驻公交监</t>
    </r>
    <r>
      <rPr>
        <sz val="10"/>
        <rFont val="Arial"/>
        <family val="2"/>
      </rPr>
      <t xml:space="preserve">&lt;2025&gt;17</t>
    </r>
    <r>
      <rPr>
        <sz val="10"/>
        <rFont val="宋体"/>
        <family val="0"/>
        <charset val="134"/>
      </rPr>
      <t xml:space="preserve">号）</t>
    </r>
    <r>
      <rPr>
        <sz val="10"/>
        <rFont val="Arial"/>
        <family val="2"/>
      </rPr>
      <t xml:space="preserve">,</t>
    </r>
    <r>
      <rPr>
        <sz val="10"/>
        <rFont val="宋体"/>
        <family val="0"/>
        <charset val="134"/>
      </rPr>
      <t xml:space="preserve">并于</t>
    </r>
    <r>
      <rPr>
        <sz val="10"/>
        <rFont val="Arial"/>
        <family val="2"/>
      </rPr>
      <t xml:space="preserve">2025</t>
    </r>
    <r>
      <rPr>
        <sz val="10"/>
        <rFont val="宋体"/>
        <family val="0"/>
        <charset val="134"/>
      </rPr>
      <t xml:space="preserve">年</t>
    </r>
    <r>
      <rPr>
        <sz val="10"/>
        <rFont val="Arial"/>
        <family val="2"/>
      </rPr>
      <t xml:space="preserve">10</t>
    </r>
    <r>
      <rPr>
        <sz val="10"/>
        <rFont val="宋体"/>
        <family val="0"/>
        <charset val="134"/>
      </rPr>
      <t xml:space="preserve">月</t>
    </r>
    <r>
      <rPr>
        <sz val="10"/>
        <rFont val="Arial"/>
        <family val="2"/>
      </rPr>
      <t xml:space="preserve">22</t>
    </r>
    <r>
      <rPr>
        <sz val="10"/>
        <rFont val="宋体"/>
        <family val="0"/>
        <charset val="134"/>
      </rPr>
      <t xml:space="preserve">日与其进行劳动合同关系解除</t>
    </r>
    <r>
      <rPr>
        <sz val="10"/>
        <rFont val="Arial"/>
        <family val="2"/>
      </rPr>
      <t xml:space="preserve">,</t>
    </r>
    <r>
      <rPr>
        <sz val="10"/>
        <rFont val="宋体"/>
        <family val="0"/>
        <charset val="134"/>
      </rPr>
      <t xml:space="preserve">未发现与其解除劳动合同存在违规违法行为。</t>
    </r>
    <r>
      <rPr>
        <sz val="10"/>
        <rFont val="Arial"/>
        <family val="2"/>
      </rPr>
      <t xml:space="preserve">
</t>
    </r>
    <r>
      <rPr>
        <sz val="10"/>
        <rFont val="宋体"/>
        <family val="0"/>
        <charset val="134"/>
      </rPr>
      <t xml:space="preserve">此次诉求中杨利如对处理存有异议，可向北京公交集团纪委进行审诉，不另邮寄及邮箱进行书面反馈。按照北京市接诉即办工作条例第十一条和信访举报相关规定，市民如需向纪检组织反映问题，可提供相关证据材料，通过信访举报的法定渠道向有权单位纪检组织反映，相关人员会按照工作要求研究办理。如果该投诉人期间发现有管理人员涉嫌违纪行为，及其其他补充证据及相关材料，通过信访举报的法定渠道向有权单位纪检组织反映，相关人员会按照工作要求研究办理。另外，杨利的诉求已经由北京市西城区劳动人事争议仲裁委员会（京西劳人仲字【</t>
    </r>
    <r>
      <rPr>
        <sz val="10"/>
        <rFont val="Arial"/>
        <family val="2"/>
      </rPr>
      <t xml:space="preserve">2026</t>
    </r>
    <r>
      <rPr>
        <sz val="10"/>
        <rFont val="宋体"/>
        <family val="0"/>
        <charset val="134"/>
      </rPr>
      <t xml:space="preserve">】第</t>
    </r>
    <r>
      <rPr>
        <sz val="10"/>
        <rFont val="Arial"/>
        <family val="2"/>
      </rPr>
      <t xml:space="preserve">516</t>
    </r>
    <r>
      <rPr>
        <sz val="10"/>
        <rFont val="宋体"/>
        <family val="0"/>
        <charset val="134"/>
      </rPr>
      <t xml:space="preserve">号），于</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12</t>
    </r>
    <r>
      <rPr>
        <sz val="10"/>
        <rFont val="宋体"/>
        <family val="0"/>
        <charset val="134"/>
      </rPr>
      <t xml:space="preserve">日开庭受理，因涉及案件审理，故无法向诉求人提供其他材料，具体结果以审理为准。根据《北京市接诉即办条例》第十一条第二款，工作人员已向市民告知依法通过仲裁办理的相应法定渠道。</t>
    </r>
  </si>
  <si>
    <r>
      <rPr>
        <sz val="10"/>
        <rFont val="宋体"/>
        <family val="0"/>
        <charset val="134"/>
      </rPr>
      <t xml:space="preserve">经核实，杨利先生原系北京公共交通鸿运承物业管理中心职工，工人管理岗位。因其违反相关规定，依据《北京市监委驻北京市公交集团监察专员办公室</t>
    </r>
    <r>
      <rPr>
        <sz val="10"/>
        <rFont val="Arial"/>
        <family val="2"/>
      </rPr>
      <t xml:space="preserve">&lt;</t>
    </r>
    <r>
      <rPr>
        <sz val="10"/>
        <rFont val="宋体"/>
        <family val="0"/>
        <charset val="134"/>
      </rPr>
      <t xml:space="preserve">关于给予杨利开除处分的决定</t>
    </r>
    <r>
      <rPr>
        <sz val="10"/>
        <rFont val="Arial"/>
        <family val="2"/>
      </rPr>
      <t xml:space="preserve">&gt;</t>
    </r>
    <r>
      <rPr>
        <sz val="10"/>
        <rFont val="宋体"/>
        <family val="0"/>
        <charset val="134"/>
      </rPr>
      <t xml:space="preserve">》（驻公交监</t>
    </r>
    <r>
      <rPr>
        <sz val="10"/>
        <rFont val="Arial"/>
        <family val="2"/>
      </rPr>
      <t xml:space="preserve">&lt;2025&gt;17</t>
    </r>
    <r>
      <rPr>
        <sz val="10"/>
        <rFont val="宋体"/>
        <family val="0"/>
        <charset val="134"/>
      </rPr>
      <t xml:space="preserve">号）</t>
    </r>
    <r>
      <rPr>
        <sz val="10"/>
        <rFont val="Arial"/>
        <family val="2"/>
      </rPr>
      <t xml:space="preserve">,</t>
    </r>
    <r>
      <rPr>
        <sz val="10"/>
        <rFont val="宋体"/>
        <family val="0"/>
        <charset val="134"/>
      </rPr>
      <t xml:space="preserve">并于</t>
    </r>
    <r>
      <rPr>
        <sz val="10"/>
        <rFont val="Arial"/>
        <family val="2"/>
      </rPr>
      <t xml:space="preserve">2025</t>
    </r>
    <r>
      <rPr>
        <sz val="10"/>
        <rFont val="宋体"/>
        <family val="0"/>
        <charset val="134"/>
      </rPr>
      <t xml:space="preserve">年</t>
    </r>
    <r>
      <rPr>
        <sz val="10"/>
        <rFont val="Arial"/>
        <family val="2"/>
      </rPr>
      <t xml:space="preserve">10</t>
    </r>
    <r>
      <rPr>
        <sz val="10"/>
        <rFont val="宋体"/>
        <family val="0"/>
        <charset val="134"/>
      </rPr>
      <t xml:space="preserve">月</t>
    </r>
    <r>
      <rPr>
        <sz val="10"/>
        <rFont val="Arial"/>
        <family val="2"/>
      </rPr>
      <t xml:space="preserve">22</t>
    </r>
    <r>
      <rPr>
        <sz val="10"/>
        <rFont val="宋体"/>
        <family val="0"/>
        <charset val="134"/>
      </rPr>
      <t xml:space="preserve">日与其进行劳动合同关系解除</t>
    </r>
    <r>
      <rPr>
        <sz val="10"/>
        <rFont val="Arial"/>
        <family val="2"/>
      </rPr>
      <t xml:space="preserve">,</t>
    </r>
    <r>
      <rPr>
        <sz val="10"/>
        <rFont val="宋体"/>
        <family val="0"/>
        <charset val="134"/>
      </rPr>
      <t xml:space="preserve">未发现与其解除劳动合同存在违规违法行为。</t>
    </r>
    <r>
      <rPr>
        <sz val="10"/>
        <rFont val="Arial"/>
        <family val="2"/>
      </rPr>
      <t xml:space="preserve">
</t>
    </r>
    <r>
      <rPr>
        <sz val="10"/>
        <rFont val="宋体"/>
        <family val="0"/>
        <charset val="134"/>
      </rPr>
      <t xml:space="preserve">此次诉求中杨利如对处理存有异议，可向北京公交集团纪委进行审诉，不另邮寄及邮箱进行书面反馈。按照北京市接诉即办工作条例第十一条和信访举报相关规定，市民如需向纪检组织反映问题，可提供相关证据材料，通过信访举报的法定渠道向有权单位纪检组织反映，相关人员会按照工作要求研究办理。如果该投诉人期间发现有管理人员涉嫌违纪行为，及其其他补充证据及相关材料，通过信访举报的法定渠道向有权单位纪检组织反映，相关人员会按照工作要求研究办理。另外，杨利的诉求已经由北京市西城区劳动人事争议仲裁委员会（京西劳人仲字【</t>
    </r>
    <r>
      <rPr>
        <sz val="10"/>
        <rFont val="Arial"/>
        <family val="2"/>
      </rPr>
      <t xml:space="preserve">2026</t>
    </r>
    <r>
      <rPr>
        <sz val="10"/>
        <rFont val="宋体"/>
        <family val="0"/>
        <charset val="134"/>
      </rPr>
      <t xml:space="preserve">】第</t>
    </r>
    <r>
      <rPr>
        <sz val="10"/>
        <rFont val="Arial"/>
        <family val="2"/>
      </rPr>
      <t xml:space="preserve">516</t>
    </r>
    <r>
      <rPr>
        <sz val="10"/>
        <rFont val="宋体"/>
        <family val="0"/>
        <charset val="134"/>
      </rPr>
      <t xml:space="preserve">号），于</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12</t>
    </r>
    <r>
      <rPr>
        <sz val="10"/>
        <rFont val="宋体"/>
        <family val="0"/>
        <charset val="134"/>
      </rPr>
      <t xml:space="preserve">日开庭受理，因涉及案件审理，故无法向诉求人提供其他材料，具体结果以审理为准。根据《北京市接诉即办条例》第十一条第二款，工作人员已向市民告知依法通过仲裁办理的相应法定渠道。我单位于</t>
    </r>
    <r>
      <rPr>
        <sz val="10"/>
        <rFont val="Arial"/>
        <family val="2"/>
      </rPr>
      <t xml:space="preserve">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30</t>
    </r>
    <r>
      <rPr>
        <sz val="10"/>
        <rFont val="宋体"/>
        <family val="0"/>
        <charset val="134"/>
      </rPr>
      <t xml:space="preserve">日下午</t>
    </r>
    <r>
      <rPr>
        <sz val="10"/>
        <rFont val="Arial"/>
        <family val="2"/>
      </rPr>
      <t xml:space="preserve">17</t>
    </r>
    <r>
      <rPr>
        <sz val="10"/>
        <rFont val="宋体"/>
        <family val="0"/>
        <charset val="134"/>
      </rPr>
      <t xml:space="preserve">：</t>
    </r>
    <r>
      <rPr>
        <sz val="10"/>
        <rFont val="Arial"/>
        <family val="2"/>
      </rPr>
      <t xml:space="preserve">01</t>
    </r>
    <r>
      <rPr>
        <sz val="10"/>
        <rFont val="宋体"/>
        <family val="0"/>
        <charset val="134"/>
      </rPr>
      <t xml:space="preserve">、</t>
    </r>
    <r>
      <rPr>
        <sz val="10"/>
        <rFont val="Arial"/>
        <family val="2"/>
      </rPr>
      <t xml:space="preserve">31</t>
    </r>
    <r>
      <rPr>
        <sz val="10"/>
        <rFont val="宋体"/>
        <family val="0"/>
        <charset val="134"/>
      </rPr>
      <t xml:space="preserve">日上午</t>
    </r>
    <r>
      <rPr>
        <sz val="10"/>
        <rFont val="Arial"/>
        <family val="2"/>
      </rPr>
      <t xml:space="preserve">9</t>
    </r>
    <r>
      <rPr>
        <sz val="10"/>
        <rFont val="宋体"/>
        <family val="0"/>
        <charset val="134"/>
      </rPr>
      <t xml:space="preserve">：</t>
    </r>
    <r>
      <rPr>
        <sz val="10"/>
        <rFont val="Arial"/>
        <family val="2"/>
      </rPr>
      <t xml:space="preserve">41</t>
    </r>
    <r>
      <rPr>
        <sz val="10"/>
        <rFont val="宋体"/>
        <family val="0"/>
        <charset val="134"/>
      </rPr>
      <t xml:space="preserve">、同日下午</t>
    </r>
    <r>
      <rPr>
        <sz val="10"/>
        <rFont val="Arial"/>
        <family val="2"/>
      </rPr>
      <t xml:space="preserve">13</t>
    </r>
    <r>
      <rPr>
        <sz val="10"/>
        <rFont val="宋体"/>
        <family val="0"/>
        <charset val="134"/>
      </rPr>
      <t xml:space="preserve">：</t>
    </r>
    <r>
      <rPr>
        <sz val="10"/>
        <rFont val="Arial"/>
        <family val="2"/>
      </rPr>
      <t xml:space="preserve">28</t>
    </r>
    <r>
      <rPr>
        <sz val="10"/>
        <rFont val="宋体"/>
        <family val="0"/>
        <charset val="134"/>
      </rPr>
      <t xml:space="preserve">电话与杨利进行电话联系均未接听。随后我们以短信形式，告知市民相关回复内容。</t>
    </r>
    <r>
      <rPr>
        <sz val="10"/>
        <rFont val="Arial"/>
        <family val="2"/>
      </rPr>
      <t xml:space="preserve">
</t>
    </r>
    <r>
      <rPr>
        <sz val="10"/>
        <rFont val="宋体"/>
        <family val="0"/>
        <charset val="134"/>
      </rPr>
      <t xml:space="preserve">办理人：张浩宇；部门：鸿运承物业管理中心人力资源部；职务：一般管理</t>
    </r>
    <r>
      <rPr>
        <sz val="10"/>
        <rFont val="Arial"/>
        <family val="2"/>
      </rPr>
      <t xml:space="preserve">
</t>
    </r>
    <r>
      <rPr>
        <sz val="10"/>
        <rFont val="宋体"/>
        <family val="0"/>
        <charset val="134"/>
      </rPr>
      <t xml:space="preserve">审核人：高强；部门：鸿运承物业管理中心人力资源部；职务：中级管理</t>
    </r>
  </si>
  <si>
    <r>
      <rPr>
        <sz val="10"/>
        <rFont val="宋体"/>
        <family val="0"/>
        <charset val="134"/>
      </rPr>
      <t xml:space="preserve">我单位于</t>
    </r>
    <r>
      <rPr>
        <sz val="10"/>
        <rFont val="Arial"/>
        <family val="2"/>
      </rPr>
      <t xml:space="preserve">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30</t>
    </r>
    <r>
      <rPr>
        <sz val="10"/>
        <rFont val="宋体"/>
        <family val="0"/>
        <charset val="134"/>
      </rPr>
      <t xml:space="preserve">日下午</t>
    </r>
    <r>
      <rPr>
        <sz val="10"/>
        <rFont val="Arial"/>
        <family val="2"/>
      </rPr>
      <t xml:space="preserve">17</t>
    </r>
    <r>
      <rPr>
        <sz val="10"/>
        <rFont val="宋体"/>
        <family val="0"/>
        <charset val="134"/>
      </rPr>
      <t xml:space="preserve">：</t>
    </r>
    <r>
      <rPr>
        <sz val="10"/>
        <rFont val="Arial"/>
        <family val="2"/>
      </rPr>
      <t xml:space="preserve">01</t>
    </r>
    <r>
      <rPr>
        <sz val="10"/>
        <rFont val="宋体"/>
        <family val="0"/>
        <charset val="134"/>
      </rPr>
      <t xml:space="preserve">、</t>
    </r>
    <r>
      <rPr>
        <sz val="10"/>
        <rFont val="Arial"/>
        <family val="2"/>
      </rPr>
      <t xml:space="preserve">31</t>
    </r>
    <r>
      <rPr>
        <sz val="10"/>
        <rFont val="宋体"/>
        <family val="0"/>
        <charset val="134"/>
      </rPr>
      <t xml:space="preserve">日上午</t>
    </r>
    <r>
      <rPr>
        <sz val="10"/>
        <rFont val="Arial"/>
        <family val="2"/>
      </rPr>
      <t xml:space="preserve">9</t>
    </r>
    <r>
      <rPr>
        <sz val="10"/>
        <rFont val="宋体"/>
        <family val="0"/>
        <charset val="134"/>
      </rPr>
      <t xml:space="preserve">：</t>
    </r>
    <r>
      <rPr>
        <sz val="10"/>
        <rFont val="Arial"/>
        <family val="2"/>
      </rPr>
      <t xml:space="preserve">41</t>
    </r>
    <r>
      <rPr>
        <sz val="10"/>
        <rFont val="宋体"/>
        <family val="0"/>
        <charset val="134"/>
      </rPr>
      <t xml:space="preserve">、同日下午</t>
    </r>
    <r>
      <rPr>
        <sz val="10"/>
        <rFont val="Arial"/>
        <family val="2"/>
      </rPr>
      <t xml:space="preserve">13</t>
    </r>
    <r>
      <rPr>
        <sz val="10"/>
        <rFont val="宋体"/>
        <family val="0"/>
        <charset val="134"/>
      </rPr>
      <t xml:space="preserve">：</t>
    </r>
    <r>
      <rPr>
        <sz val="10"/>
        <rFont val="Arial"/>
        <family val="2"/>
      </rPr>
      <t xml:space="preserve">28</t>
    </r>
    <r>
      <rPr>
        <sz val="10"/>
        <rFont val="宋体"/>
        <family val="0"/>
        <charset val="134"/>
      </rPr>
      <t xml:space="preserve">电话与杨利进行电话联系均未接听。随后我们以短信形式，告知市民相关回复内容。</t>
    </r>
  </si>
  <si>
    <r>
      <rPr>
        <sz val="10"/>
        <rFont val="宋体"/>
        <family val="0"/>
        <charset val="134"/>
      </rPr>
      <t xml:space="preserve">经核实，杨利先生原系北京公共交通鸿运承物业管理中心职工，工人管理岗位。因其违反相关规定，依据《北京市监委驻北京市公交集团监察专员办公室</t>
    </r>
    <r>
      <rPr>
        <sz val="10"/>
        <rFont val="Arial"/>
        <family val="2"/>
      </rPr>
      <t xml:space="preserve">&lt;</t>
    </r>
    <r>
      <rPr>
        <sz val="10"/>
        <rFont val="宋体"/>
        <family val="0"/>
        <charset val="134"/>
      </rPr>
      <t xml:space="preserve">关于给予杨利开除处分的决定</t>
    </r>
    <r>
      <rPr>
        <sz val="10"/>
        <rFont val="Arial"/>
        <family val="2"/>
      </rPr>
      <t xml:space="preserve">&gt;</t>
    </r>
    <r>
      <rPr>
        <sz val="10"/>
        <rFont val="宋体"/>
        <family val="0"/>
        <charset val="134"/>
      </rPr>
      <t xml:space="preserve">》（驻公交监</t>
    </r>
    <r>
      <rPr>
        <sz val="10"/>
        <rFont val="Arial"/>
        <family val="2"/>
      </rPr>
      <t xml:space="preserve">&lt;2025&gt;17</t>
    </r>
    <r>
      <rPr>
        <sz val="10"/>
        <rFont val="宋体"/>
        <family val="0"/>
        <charset val="134"/>
      </rPr>
      <t xml:space="preserve">号）</t>
    </r>
    <r>
      <rPr>
        <sz val="10"/>
        <rFont val="Arial"/>
        <family val="2"/>
      </rPr>
      <t xml:space="preserve">,</t>
    </r>
    <r>
      <rPr>
        <sz val="10"/>
        <rFont val="宋体"/>
        <family val="0"/>
        <charset val="134"/>
      </rPr>
      <t xml:space="preserve">并于</t>
    </r>
    <r>
      <rPr>
        <sz val="10"/>
        <rFont val="Arial"/>
        <family val="2"/>
      </rPr>
      <t xml:space="preserve">2025</t>
    </r>
    <r>
      <rPr>
        <sz val="10"/>
        <rFont val="宋体"/>
        <family val="0"/>
        <charset val="134"/>
      </rPr>
      <t xml:space="preserve">年</t>
    </r>
    <r>
      <rPr>
        <sz val="10"/>
        <rFont val="Arial"/>
        <family val="2"/>
      </rPr>
      <t xml:space="preserve">10</t>
    </r>
    <r>
      <rPr>
        <sz val="10"/>
        <rFont val="宋体"/>
        <family val="0"/>
        <charset val="134"/>
      </rPr>
      <t xml:space="preserve">月</t>
    </r>
    <r>
      <rPr>
        <sz val="10"/>
        <rFont val="Arial"/>
        <family val="2"/>
      </rPr>
      <t xml:space="preserve">22</t>
    </r>
    <r>
      <rPr>
        <sz val="10"/>
        <rFont val="宋体"/>
        <family val="0"/>
        <charset val="134"/>
      </rPr>
      <t xml:space="preserve">日与其进行劳动合同关系解除</t>
    </r>
    <r>
      <rPr>
        <sz val="10"/>
        <rFont val="Arial"/>
        <family val="2"/>
      </rPr>
      <t xml:space="preserve">,</t>
    </r>
    <r>
      <rPr>
        <sz val="10"/>
        <rFont val="宋体"/>
        <family val="0"/>
        <charset val="134"/>
      </rPr>
      <t xml:space="preserve">未发现与其解除劳动合同存在违规违法行为。</t>
    </r>
    <r>
      <rPr>
        <sz val="10"/>
        <rFont val="Arial"/>
        <family val="2"/>
      </rPr>
      <t xml:space="preserve">
</t>
    </r>
    <r>
      <rPr>
        <sz val="10"/>
        <rFont val="宋体"/>
        <family val="0"/>
        <charset val="134"/>
      </rPr>
      <t xml:space="preserve">此次诉求中杨利如对处理存有异议，可向北京公交集团纪委进行审诉，不另邮寄及邮箱进行书面反馈。按照北京市接诉即办工作条例第十一条和信访举报相关规定，市民如需向纪检组织反映问题，可提供相关证据材料，通过信访举报的法定渠道向有权单位纪检组织反映，相关人员会按照工作要求研究办理。如果该投诉人期间发现有管理人员涉嫌违纪行为，及其其他补充证据及相关材料，通过信访举报的法定渠道向有权单位纪检组织反映，相关人员会按照工作要求研究办理。另外，杨利的诉求已经由北京市西城区劳动人事争议仲裁委员会（京西劳人仲字【</t>
    </r>
    <r>
      <rPr>
        <sz val="10"/>
        <rFont val="Arial"/>
        <family val="2"/>
      </rPr>
      <t xml:space="preserve">2026</t>
    </r>
    <r>
      <rPr>
        <sz val="10"/>
        <rFont val="宋体"/>
        <family val="0"/>
        <charset val="134"/>
      </rPr>
      <t xml:space="preserve">】第</t>
    </r>
    <r>
      <rPr>
        <sz val="10"/>
        <rFont val="Arial"/>
        <family val="2"/>
      </rPr>
      <t xml:space="preserve">516</t>
    </r>
    <r>
      <rPr>
        <sz val="10"/>
        <rFont val="宋体"/>
        <family val="0"/>
        <charset val="134"/>
      </rPr>
      <t xml:space="preserve">号），于</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12</t>
    </r>
    <r>
      <rPr>
        <sz val="10"/>
        <rFont val="宋体"/>
        <family val="0"/>
        <charset val="134"/>
      </rPr>
      <t xml:space="preserve">日开庭受理，因涉及案件审理，故无法向诉求人提供其他材料，具体结果以审理为准。根据《北京市接诉即办条例》第十一条第二款，工作人员已向市民告知依法通过仲裁办理的相应法定渠道。我单位于</t>
    </r>
    <r>
      <rPr>
        <sz val="10"/>
        <rFont val="Arial"/>
        <family val="2"/>
      </rPr>
      <t xml:space="preserve">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30</t>
    </r>
    <r>
      <rPr>
        <sz val="10"/>
        <rFont val="宋体"/>
        <family val="0"/>
        <charset val="134"/>
      </rPr>
      <t xml:space="preserve">日下午</t>
    </r>
    <r>
      <rPr>
        <sz val="10"/>
        <rFont val="Arial"/>
        <family val="2"/>
      </rPr>
      <t xml:space="preserve">17</t>
    </r>
    <r>
      <rPr>
        <sz val="10"/>
        <rFont val="宋体"/>
        <family val="0"/>
        <charset val="134"/>
      </rPr>
      <t xml:space="preserve">：</t>
    </r>
    <r>
      <rPr>
        <sz val="10"/>
        <rFont val="Arial"/>
        <family val="2"/>
      </rPr>
      <t xml:space="preserve">01</t>
    </r>
    <r>
      <rPr>
        <sz val="10"/>
        <rFont val="宋体"/>
        <family val="0"/>
        <charset val="134"/>
      </rPr>
      <t xml:space="preserve">、</t>
    </r>
    <r>
      <rPr>
        <sz val="10"/>
        <rFont val="Arial"/>
        <family val="2"/>
      </rPr>
      <t xml:space="preserve">31</t>
    </r>
    <r>
      <rPr>
        <sz val="10"/>
        <rFont val="宋体"/>
        <family val="0"/>
        <charset val="134"/>
      </rPr>
      <t xml:space="preserve">日上午</t>
    </r>
    <r>
      <rPr>
        <sz val="10"/>
        <rFont val="Arial"/>
        <family val="2"/>
      </rPr>
      <t xml:space="preserve">9</t>
    </r>
    <r>
      <rPr>
        <sz val="10"/>
        <rFont val="宋体"/>
        <family val="0"/>
        <charset val="134"/>
      </rPr>
      <t xml:space="preserve">：</t>
    </r>
    <r>
      <rPr>
        <sz val="10"/>
        <rFont val="Arial"/>
        <family val="2"/>
      </rPr>
      <t xml:space="preserve">41</t>
    </r>
    <r>
      <rPr>
        <sz val="10"/>
        <rFont val="宋体"/>
        <family val="0"/>
        <charset val="134"/>
      </rPr>
      <t xml:space="preserve">、同日下午</t>
    </r>
    <r>
      <rPr>
        <sz val="10"/>
        <rFont val="Arial"/>
        <family val="2"/>
      </rPr>
      <t xml:space="preserve">13</t>
    </r>
    <r>
      <rPr>
        <sz val="10"/>
        <rFont val="宋体"/>
        <family val="0"/>
        <charset val="134"/>
      </rPr>
      <t xml:space="preserve">：</t>
    </r>
    <r>
      <rPr>
        <sz val="10"/>
        <rFont val="Arial"/>
        <family val="2"/>
      </rPr>
      <t xml:space="preserve">28</t>
    </r>
    <r>
      <rPr>
        <sz val="10"/>
        <rFont val="宋体"/>
        <family val="0"/>
        <charset val="134"/>
      </rPr>
      <t xml:space="preserve">电话与杨利进行电话联系均未接听。随后我们以短信形式，告知市民相关回复内容。</t>
    </r>
  </si>
  <si>
    <t xml:space="preserve">2026-03-27 23:50:19</t>
  </si>
  <si>
    <r>
      <rPr>
        <sz val="11"/>
        <color rgb="FF000000"/>
        <rFont val="宋体"/>
        <family val="0"/>
        <charset val="134"/>
      </rPr>
      <t xml:space="preserve">同人同诉：热线</t>
    </r>
    <r>
      <rPr>
        <sz val="11"/>
        <color rgb="FF000000"/>
        <rFont val="宋体"/>
        <family val="0"/>
      </rPr>
      <t xml:space="preserve">-260109-043939</t>
    </r>
    <r>
      <rPr>
        <sz val="11"/>
        <color rgb="FF000000"/>
        <rFont val="宋体"/>
        <family val="0"/>
        <charset val="134"/>
      </rPr>
      <t xml:space="preserve">、热线</t>
    </r>
    <r>
      <rPr>
        <sz val="11"/>
        <color rgb="FF000000"/>
        <rFont val="宋体"/>
        <family val="0"/>
      </rPr>
      <t xml:space="preserve">-260113-007090</t>
    </r>
    <r>
      <rPr>
        <sz val="11"/>
        <color rgb="FF000000"/>
        <rFont val="宋体"/>
        <family val="0"/>
        <charset val="134"/>
      </rPr>
      <t xml:space="preserve">、热线</t>
    </r>
    <r>
      <rPr>
        <sz val="11"/>
        <color rgb="FF000000"/>
        <rFont val="宋体"/>
        <family val="0"/>
      </rPr>
      <t xml:space="preserve">-260113-028565</t>
    </r>
    <r>
      <rPr>
        <sz val="11"/>
        <color rgb="FF000000"/>
        <rFont val="宋体"/>
        <family val="0"/>
        <charset val="134"/>
      </rPr>
      <t xml:space="preserve">、网络</t>
    </r>
    <r>
      <rPr>
        <sz val="11"/>
        <color rgb="FF000000"/>
        <rFont val="宋体"/>
        <family val="0"/>
      </rPr>
      <t xml:space="preserve">-260124-001044</t>
    </r>
    <r>
      <rPr>
        <sz val="11"/>
        <color rgb="FF000000"/>
        <rFont val="宋体"/>
        <family val="0"/>
        <charset val="134"/>
      </rPr>
      <t xml:space="preserve">、网络</t>
    </r>
    <r>
      <rPr>
        <sz val="11"/>
        <color rgb="FF000000"/>
        <rFont val="宋体"/>
        <family val="0"/>
      </rPr>
      <t xml:space="preserve">-260126-045683</t>
    </r>
    <r>
      <rPr>
        <sz val="11"/>
        <color rgb="FF000000"/>
        <rFont val="宋体"/>
        <family val="0"/>
        <charset val="134"/>
      </rPr>
      <t xml:space="preserve">、热线</t>
    </r>
    <r>
      <rPr>
        <sz val="11"/>
        <color rgb="FF000000"/>
        <rFont val="宋体"/>
        <family val="0"/>
      </rPr>
      <t xml:space="preserve">-260306-057293</t>
    </r>
    <r>
      <rPr>
        <sz val="11"/>
        <color rgb="FF000000"/>
        <rFont val="宋体"/>
        <family val="0"/>
        <charset val="134"/>
      </rPr>
      <t xml:space="preserve">、网络</t>
    </r>
    <r>
      <rPr>
        <sz val="11"/>
        <color rgb="FF000000"/>
        <rFont val="宋体"/>
        <family val="0"/>
      </rPr>
      <t xml:space="preserve">-260310-</t>
    </r>
    <r>
      <rPr>
        <sz val="11"/>
        <color rgb="FF000000"/>
        <rFont val="宋体"/>
        <family val="0"/>
        <charset val="134"/>
      </rPr>
      <t xml:space="preserve">网络</t>
    </r>
    <r>
      <rPr>
        <sz val="11"/>
        <color rgb="FF000000"/>
        <rFont val="宋体"/>
        <family val="0"/>
      </rPr>
      <t xml:space="preserve">-260315-052545</t>
    </r>
    <r>
      <rPr>
        <sz val="11"/>
        <color rgb="FF000000"/>
        <rFont val="宋体"/>
        <family val="0"/>
        <charset val="134"/>
      </rPr>
      <t xml:space="preserve">、网络</t>
    </r>
    <r>
      <rPr>
        <sz val="11"/>
        <color rgb="FF000000"/>
        <rFont val="宋体"/>
        <family val="0"/>
      </rPr>
      <t xml:space="preserve">-260319-021488</t>
    </r>
    <r>
      <rPr>
        <sz val="11"/>
        <color rgb="FF000000"/>
        <rFont val="宋体"/>
        <family val="0"/>
        <charset val="134"/>
      </rPr>
      <t xml:space="preserve">、网络</t>
    </r>
    <r>
      <rPr>
        <sz val="11"/>
        <color rgb="FF000000"/>
        <rFont val="宋体"/>
        <family val="0"/>
      </rPr>
      <t xml:space="preserve">-260324-042542</t>
    </r>
    <r>
      <rPr>
        <sz val="11"/>
        <color rgb="FF000000"/>
        <rFont val="宋体"/>
        <family val="0"/>
        <charset val="134"/>
      </rPr>
      <t xml:space="preserve">、网络</t>
    </r>
    <r>
      <rPr>
        <sz val="11"/>
        <color rgb="FF000000"/>
        <rFont val="宋体"/>
        <family val="0"/>
      </rPr>
      <t xml:space="preserve">-260325-056133-3</t>
    </r>
    <r>
      <rPr>
        <sz val="11"/>
        <color rgb="FF000000"/>
        <rFont val="宋体"/>
        <family val="0"/>
        <charset val="134"/>
      </rPr>
      <t xml:space="preserve">、网络</t>
    </r>
    <r>
      <rPr>
        <sz val="11"/>
        <color rgb="FF000000"/>
        <rFont val="宋体"/>
        <family val="0"/>
      </rPr>
      <t xml:space="preserve">-260328-000156</t>
    </r>
  </si>
  <si>
    <r>
      <rPr>
        <sz val="10"/>
        <rFont val="宋体"/>
        <family val="0"/>
        <charset val="134"/>
      </rPr>
      <t xml:space="preserve">网络</t>
    </r>
    <r>
      <rPr>
        <sz val="10"/>
        <rFont val="Arial"/>
        <family val="2"/>
      </rPr>
      <t xml:space="preserve">-260328-000156-2</t>
    </r>
    <r>
      <rPr>
        <sz val="10"/>
        <rFont val="宋体"/>
        <family val="0"/>
        <charset val="134"/>
      </rPr>
      <t xml:space="preserve">（</t>
    </r>
    <r>
      <rPr>
        <sz val="10"/>
        <rFont val="Arial"/>
        <family val="2"/>
      </rPr>
      <t xml:space="preserve">5</t>
    </r>
    <r>
      <rPr>
        <sz val="10"/>
        <rFont val="宋体"/>
        <family val="0"/>
        <charset val="134"/>
      </rPr>
      <t xml:space="preserve">个附件）</t>
    </r>
  </si>
  <si>
    <t xml:space="preserve">2026-03-28 09:25:14</t>
  </si>
  <si>
    <r>
      <rPr>
        <sz val="10"/>
        <rFont val="宋体"/>
        <family val="0"/>
        <charset val="134"/>
      </rPr>
      <t xml:space="preserve">经核实，杨利先生原系北京公共交通鸿运承物业管理中心职工，工人管理岗位。因其违反相关规定，依据《北京市监委驻北京市公交集团监察专员办公室</t>
    </r>
    <r>
      <rPr>
        <sz val="10"/>
        <rFont val="Arial"/>
        <family val="2"/>
      </rPr>
      <t xml:space="preserve">&lt;</t>
    </r>
    <r>
      <rPr>
        <sz val="10"/>
        <rFont val="宋体"/>
        <family val="0"/>
        <charset val="134"/>
      </rPr>
      <t xml:space="preserve">关于给予杨利开除处分的决定</t>
    </r>
    <r>
      <rPr>
        <sz val="10"/>
        <rFont val="Arial"/>
        <family val="2"/>
      </rPr>
      <t xml:space="preserve">&gt;</t>
    </r>
    <r>
      <rPr>
        <sz val="10"/>
        <rFont val="宋体"/>
        <family val="0"/>
        <charset val="134"/>
      </rPr>
      <t xml:space="preserve">》（驻公交监</t>
    </r>
    <r>
      <rPr>
        <sz val="10"/>
        <rFont val="Arial"/>
        <family val="2"/>
      </rPr>
      <t xml:space="preserve">&lt;2025&gt;17</t>
    </r>
    <r>
      <rPr>
        <sz val="10"/>
        <rFont val="宋体"/>
        <family val="0"/>
        <charset val="134"/>
      </rPr>
      <t xml:space="preserve">号）</t>
    </r>
    <r>
      <rPr>
        <sz val="10"/>
        <rFont val="Arial"/>
        <family val="2"/>
      </rPr>
      <t xml:space="preserve">,</t>
    </r>
    <r>
      <rPr>
        <sz val="10"/>
        <rFont val="宋体"/>
        <family val="0"/>
        <charset val="134"/>
      </rPr>
      <t xml:space="preserve">并于</t>
    </r>
    <r>
      <rPr>
        <sz val="10"/>
        <rFont val="Arial"/>
        <family val="2"/>
      </rPr>
      <t xml:space="preserve">2025</t>
    </r>
    <r>
      <rPr>
        <sz val="10"/>
        <rFont val="宋体"/>
        <family val="0"/>
        <charset val="134"/>
      </rPr>
      <t xml:space="preserve">年</t>
    </r>
    <r>
      <rPr>
        <sz val="10"/>
        <rFont val="Arial"/>
        <family val="2"/>
      </rPr>
      <t xml:space="preserve">10</t>
    </r>
    <r>
      <rPr>
        <sz val="10"/>
        <rFont val="宋体"/>
        <family val="0"/>
        <charset val="134"/>
      </rPr>
      <t xml:space="preserve">月</t>
    </r>
    <r>
      <rPr>
        <sz val="10"/>
        <rFont val="Arial"/>
        <family val="2"/>
      </rPr>
      <t xml:space="preserve">22</t>
    </r>
    <r>
      <rPr>
        <sz val="10"/>
        <rFont val="宋体"/>
        <family val="0"/>
        <charset val="134"/>
      </rPr>
      <t xml:space="preserve">日与其进行劳动合同关系解除</t>
    </r>
    <r>
      <rPr>
        <sz val="10"/>
        <rFont val="Arial"/>
        <family val="2"/>
      </rPr>
      <t xml:space="preserve">,</t>
    </r>
    <r>
      <rPr>
        <sz val="10"/>
        <rFont val="宋体"/>
        <family val="0"/>
        <charset val="134"/>
      </rPr>
      <t xml:space="preserve">未发现与其解除劳动合同存在违规违法行为。</t>
    </r>
    <r>
      <rPr>
        <sz val="10"/>
        <rFont val="Arial"/>
        <family val="2"/>
      </rPr>
      <t xml:space="preserve">
</t>
    </r>
    <r>
      <rPr>
        <sz val="10"/>
        <rFont val="宋体"/>
        <family val="0"/>
        <charset val="134"/>
      </rPr>
      <t xml:space="preserve">此次诉求中杨利如对处理存有异议，可向北京公交集团纪委进行审诉，不另邮寄及邮箱进行书面反馈。按照北京市接诉即办工作条例第十一条和信访举报相关规定，市民如需向纪检组织反映问题，可提供相关证据材料，通过信访举报的法定渠道向有权单位纪检组织反映，相关人员会按照工作要求研究办理。如果该投诉人期间发现有管理人员涉嫌违纪行为，及其其他补充证据及相关材料，通过信访举报的法定渠道向有权单位纪检组织反映，相关人员会按照工作要求研究办理。另外，杨利的诉求已经由北京市西城区劳动人事争议仲裁委员会（京西劳人仲字【</t>
    </r>
    <r>
      <rPr>
        <sz val="10"/>
        <rFont val="Arial"/>
        <family val="2"/>
      </rPr>
      <t xml:space="preserve">2026</t>
    </r>
    <r>
      <rPr>
        <sz val="10"/>
        <rFont val="宋体"/>
        <family val="0"/>
        <charset val="134"/>
      </rPr>
      <t xml:space="preserve">】第</t>
    </r>
    <r>
      <rPr>
        <sz val="10"/>
        <rFont val="Arial"/>
        <family val="2"/>
      </rPr>
      <t xml:space="preserve">516</t>
    </r>
    <r>
      <rPr>
        <sz val="10"/>
        <rFont val="宋体"/>
        <family val="0"/>
        <charset val="134"/>
      </rPr>
      <t xml:space="preserve">号），于</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12</t>
    </r>
    <r>
      <rPr>
        <sz val="10"/>
        <rFont val="宋体"/>
        <family val="0"/>
        <charset val="134"/>
      </rPr>
      <t xml:space="preserve">日开庭受理，因涉及案件审理，故无法向诉求人提供其他材料，具体结果以审理为准。根据《北京市接诉即办条例》第十一条第二款，工作人员已向市民告知依法通过仲裁办理的相应法定渠道。</t>
    </r>
    <r>
      <rPr>
        <sz val="10"/>
        <rFont val="Arial"/>
        <family val="2"/>
      </rPr>
      <t xml:space="preserve">
</t>
    </r>
    <r>
      <rPr>
        <sz val="10"/>
        <rFont val="宋体"/>
        <family val="0"/>
        <charset val="134"/>
      </rPr>
      <t xml:space="preserve">办理人：高伟；部门：鸿运承物业管理中心党委工作部；职务：党委工作部副部长。审核人：吕东霞；职务：党委工作部部长。</t>
    </r>
  </si>
  <si>
    <r>
      <rPr>
        <sz val="10"/>
        <rFont val="宋体"/>
        <family val="0"/>
        <charset val="134"/>
      </rPr>
      <t xml:space="preserve">热线</t>
    </r>
    <r>
      <rPr>
        <sz val="10"/>
        <rFont val="Arial"/>
        <family val="2"/>
      </rPr>
      <t xml:space="preserve">-260327-071045-2</t>
    </r>
  </si>
  <si>
    <t xml:space="preserve">2026-03-27 23:27:14</t>
  </si>
  <si>
    <t xml:space="preserve">2026-03-27 23:46:01</t>
  </si>
  <si>
    <t xml:space="preserve">2026-03-28 09:25:15</t>
  </si>
  <si>
    <r>
      <rPr>
        <sz val="10"/>
        <rFont val="宋体"/>
        <family val="0"/>
        <charset val="134"/>
      </rPr>
      <t xml:space="preserve">市民反映，自己乘坐</t>
    </r>
    <r>
      <rPr>
        <sz val="10"/>
        <rFont val="Arial"/>
        <family val="2"/>
      </rPr>
      <t xml:space="preserve">52</t>
    </r>
    <r>
      <rPr>
        <sz val="10"/>
        <rFont val="宋体"/>
        <family val="0"/>
        <charset val="134"/>
      </rPr>
      <t xml:space="preserve">路公交车，晚上十点二十多分从西单路口东去往广渠门方向，车上有非常臭的味道，衣服上都沾染了味道，来电反映</t>
    </r>
    <r>
      <rPr>
        <sz val="10"/>
        <rFont val="Arial"/>
        <family val="2"/>
      </rPr>
      <t xml:space="preserve">52</t>
    </r>
    <r>
      <rPr>
        <sz val="10"/>
        <rFont val="宋体"/>
        <family val="0"/>
        <charset val="134"/>
      </rPr>
      <t xml:space="preserve">路公交车上有臭味问题。注：保密个人信息（已解释）安服鸿运承</t>
    </r>
  </si>
  <si>
    <t xml:space="preserve">2026-03-30</t>
  </si>
  <si>
    <r>
      <rPr>
        <sz val="10"/>
        <rFont val="宋体"/>
        <family val="0"/>
        <charset val="134"/>
      </rPr>
      <t xml:space="preserve">女士您好，</t>
    </r>
    <r>
      <rPr>
        <sz val="10"/>
        <rFont val="Arial"/>
        <family val="2"/>
      </rPr>
      <t xml:space="preserve">52</t>
    </r>
    <r>
      <rPr>
        <sz val="10"/>
        <rFont val="宋体"/>
        <family val="0"/>
        <charset val="134"/>
      </rPr>
      <t xml:space="preserve">路公交车我们在靛厂新村场站进行洗车服务工作，车内有非常臭的味道的问题，我们非常重视您的反馈，由于我们的工作没有做好，</t>
    </r>
    <r>
      <rPr>
        <sz val="10"/>
        <rFont val="Arial"/>
        <family val="2"/>
      </rPr>
      <t xml:space="preserve">52</t>
    </r>
    <r>
      <rPr>
        <sz val="10"/>
        <rFont val="宋体"/>
        <family val="0"/>
        <charset val="134"/>
      </rPr>
      <t xml:space="preserve">路给您带来不好的乘车体验，实在是抱歉，女士。该线路车辆回到靛厂新村场站后，在日常工作时段内，我们保洁员在清理车辆卫生的同时，已将车门、车窗全部打开，对车内进行了通风换气作业，已整改完毕。今后我们将尽最大努力去改善车内的空气质量，我们有做的不尽人意之处，您多多谅解。</t>
    </r>
  </si>
  <si>
    <r>
      <rPr>
        <sz val="10"/>
        <rFont val="宋体"/>
        <family val="0"/>
        <charset val="134"/>
      </rPr>
      <t xml:space="preserve">我们分中心及场站班组长再次与</t>
    </r>
    <r>
      <rPr>
        <sz val="10"/>
        <rFont val="Arial"/>
        <family val="2"/>
      </rPr>
      <t xml:space="preserve">52</t>
    </r>
    <r>
      <rPr>
        <sz val="10"/>
        <rFont val="宋体"/>
        <family val="0"/>
        <charset val="134"/>
      </rPr>
      <t xml:space="preserve">路的服务人员进行了沟通，日常工作中我们要密切关注车内空气质量，确保给您带来一个空气清新的出行环境。</t>
    </r>
  </si>
  <si>
    <r>
      <rPr>
        <sz val="10"/>
        <rFont val="宋体"/>
        <family val="0"/>
        <charset val="134"/>
      </rPr>
      <t xml:space="preserve">您好，关于您反映问题的办理情况，鸿运承物业管理中心西客站分中心现对您回复如下：女士您好，</t>
    </r>
    <r>
      <rPr>
        <sz val="10"/>
        <rFont val="Arial"/>
        <family val="2"/>
      </rPr>
      <t xml:space="preserve">52</t>
    </r>
    <r>
      <rPr>
        <sz val="10"/>
        <rFont val="宋体"/>
        <family val="0"/>
        <charset val="134"/>
      </rPr>
      <t xml:space="preserve">路公交车我们在靛厂新村场站进行洗车服务工作，车内有非常臭的味道的问题，我们非常重视您的反馈，由于我们的工作没有做好，</t>
    </r>
    <r>
      <rPr>
        <sz val="10"/>
        <rFont val="Arial"/>
        <family val="2"/>
      </rPr>
      <t xml:space="preserve">52</t>
    </r>
    <r>
      <rPr>
        <sz val="10"/>
        <rFont val="宋体"/>
        <family val="0"/>
        <charset val="134"/>
      </rPr>
      <t xml:space="preserve">路给您带来不好的乘车体验，实在是抱歉，女士。该线路车辆回到靛厂新村场站后，在日常工作时段内，我们保洁员在清理车辆卫生的同时，已将车门、车窗全部打开，对车内进行了通风换气作业，已整改完毕。今后我们将尽最大努力去改善车内的空气质量，我们有做的不尽人意之处，您多多谅解。我们定期会召开车厢服务工作专题会议，开展专项检查，日常工作中我们加大巡检力度，强化制度建设，不断提高管理水平。因您的联系方式保密，我们未能对您进行电话回复。我们分中心及场站班组长再次与</t>
    </r>
    <r>
      <rPr>
        <sz val="10"/>
        <rFont val="Arial"/>
        <family val="2"/>
      </rPr>
      <t xml:space="preserve">52</t>
    </r>
    <r>
      <rPr>
        <sz val="10"/>
        <rFont val="宋体"/>
        <family val="0"/>
        <charset val="134"/>
      </rPr>
      <t xml:space="preserve">路的服务人员进行了沟通，日常工作中我们要密切关注车内空气质量，确保给您带来一个空气清新的出行环境。欢迎您随时对我们的工作进行监督，感谢您提出宝贵意见，给您的出行带来的不便我们和您说声抱歉，谢谢您的支持与谅解。</t>
    </r>
  </si>
  <si>
    <t xml:space="preserve">2026-03-27 23:23:51</t>
  </si>
  <si>
    <r>
      <rPr>
        <sz val="10"/>
        <rFont val="宋体"/>
        <family val="0"/>
        <charset val="134"/>
      </rPr>
      <t xml:space="preserve">网络</t>
    </r>
    <r>
      <rPr>
        <sz val="10"/>
        <rFont val="Arial"/>
        <family val="2"/>
      </rPr>
      <t xml:space="preserve">-260328-000156-3</t>
    </r>
    <r>
      <rPr>
        <sz val="10"/>
        <rFont val="宋体"/>
        <family val="0"/>
        <charset val="134"/>
      </rPr>
      <t xml:space="preserve">（</t>
    </r>
    <r>
      <rPr>
        <sz val="10"/>
        <rFont val="Arial"/>
        <family val="2"/>
      </rPr>
      <t xml:space="preserve">5</t>
    </r>
    <r>
      <rPr>
        <sz val="10"/>
        <rFont val="宋体"/>
        <family val="0"/>
        <charset val="134"/>
      </rPr>
      <t xml:space="preserve">个附件）</t>
    </r>
  </si>
  <si>
    <r>
      <rPr>
        <sz val="10"/>
        <rFont val="宋体"/>
        <family val="0"/>
        <charset val="134"/>
      </rPr>
      <t xml:space="preserve">经核实，杨利先生原系北京公共交通鸿运承物业管理中心职工，工人管理岗位。因其违反相关规定，依据《北京市监委驻北京市公交集团监察专员办公室</t>
    </r>
    <r>
      <rPr>
        <sz val="10"/>
        <rFont val="Arial"/>
        <family val="2"/>
      </rPr>
      <t xml:space="preserve">&lt;</t>
    </r>
    <r>
      <rPr>
        <sz val="10"/>
        <rFont val="宋体"/>
        <family val="0"/>
        <charset val="134"/>
      </rPr>
      <t xml:space="preserve">关于给予杨利开除处分的决定</t>
    </r>
    <r>
      <rPr>
        <sz val="10"/>
        <rFont val="Arial"/>
        <family val="2"/>
      </rPr>
      <t xml:space="preserve">&gt;</t>
    </r>
    <r>
      <rPr>
        <sz val="10"/>
        <rFont val="宋体"/>
        <family val="0"/>
        <charset val="134"/>
      </rPr>
      <t xml:space="preserve">》（驻公交监</t>
    </r>
    <r>
      <rPr>
        <sz val="10"/>
        <rFont val="Arial"/>
        <family val="2"/>
      </rPr>
      <t xml:space="preserve">&lt;2025&gt;17</t>
    </r>
    <r>
      <rPr>
        <sz val="10"/>
        <rFont val="宋体"/>
        <family val="0"/>
        <charset val="134"/>
      </rPr>
      <t xml:space="preserve">号）</t>
    </r>
    <r>
      <rPr>
        <sz val="10"/>
        <rFont val="Arial"/>
        <family val="2"/>
      </rPr>
      <t xml:space="preserve">,</t>
    </r>
    <r>
      <rPr>
        <sz val="10"/>
        <rFont val="宋体"/>
        <family val="0"/>
        <charset val="134"/>
      </rPr>
      <t xml:space="preserve">并于</t>
    </r>
    <r>
      <rPr>
        <sz val="10"/>
        <rFont val="Arial"/>
        <family val="2"/>
      </rPr>
      <t xml:space="preserve">2025</t>
    </r>
    <r>
      <rPr>
        <sz val="10"/>
        <rFont val="宋体"/>
        <family val="0"/>
        <charset val="134"/>
      </rPr>
      <t xml:space="preserve">年</t>
    </r>
    <r>
      <rPr>
        <sz val="10"/>
        <rFont val="Arial"/>
        <family val="2"/>
      </rPr>
      <t xml:space="preserve">10</t>
    </r>
    <r>
      <rPr>
        <sz val="10"/>
        <rFont val="宋体"/>
        <family val="0"/>
        <charset val="134"/>
      </rPr>
      <t xml:space="preserve">月</t>
    </r>
    <r>
      <rPr>
        <sz val="10"/>
        <rFont val="Arial"/>
        <family val="2"/>
      </rPr>
      <t xml:space="preserve">22</t>
    </r>
    <r>
      <rPr>
        <sz val="10"/>
        <rFont val="宋体"/>
        <family val="0"/>
        <charset val="134"/>
      </rPr>
      <t xml:space="preserve">日与其进行劳动合同关系解除</t>
    </r>
    <r>
      <rPr>
        <sz val="10"/>
        <rFont val="Arial"/>
        <family val="2"/>
      </rPr>
      <t xml:space="preserve">,</t>
    </r>
    <r>
      <rPr>
        <sz val="10"/>
        <rFont val="宋体"/>
        <family val="0"/>
        <charset val="134"/>
      </rPr>
      <t xml:space="preserve">未发现与其解除劳动合同存在违规违法行为。</t>
    </r>
    <r>
      <rPr>
        <sz val="10"/>
        <rFont val="Arial"/>
        <family val="2"/>
      </rPr>
      <t xml:space="preserve">
</t>
    </r>
    <r>
      <rPr>
        <sz val="10"/>
        <rFont val="宋体"/>
        <family val="0"/>
        <charset val="134"/>
      </rPr>
      <t xml:space="preserve">此次诉求中“解决以下问题： </t>
    </r>
    <r>
      <rPr>
        <sz val="10"/>
        <rFont val="Arial"/>
        <family val="2"/>
      </rPr>
      <t xml:space="preserve">1.</t>
    </r>
    <r>
      <rPr>
        <sz val="10"/>
        <rFont val="宋体"/>
        <family val="0"/>
        <charset val="134"/>
      </rPr>
      <t xml:space="preserve">＊＊立即彻查张浩违规行为＊＊：联合纪检部门对张浩立案调查，核实其威胁证人、强迫作伪证的事实，追究法律和纪律责任，严惩滥用职权者。 </t>
    </r>
    <r>
      <rPr>
        <sz val="10"/>
        <rFont val="Arial"/>
        <family val="2"/>
      </rPr>
      <t xml:space="preserve">2.</t>
    </r>
    <r>
      <rPr>
        <sz val="10"/>
        <rFont val="宋体"/>
        <family val="0"/>
        <charset val="134"/>
      </rPr>
      <t xml:space="preserve">＊＊纠正违法认定，撤销违法开除＊＊：撤销将我认定为监察对象的错误决定，撤销</t>
    </r>
    <r>
      <rPr>
        <sz val="10"/>
        <rFont val="Arial"/>
        <family val="2"/>
      </rPr>
      <t xml:space="preserve">2025</t>
    </r>
    <r>
      <rPr>
        <sz val="10"/>
        <rFont val="宋体"/>
        <family val="0"/>
        <charset val="134"/>
      </rPr>
      <t xml:space="preserve">年</t>
    </r>
    <r>
      <rPr>
        <sz val="10"/>
        <rFont val="Arial"/>
        <family val="2"/>
      </rPr>
      <t xml:space="preserve">10</t>
    </r>
    <r>
      <rPr>
        <sz val="10"/>
        <rFont val="宋体"/>
        <family val="0"/>
        <charset val="134"/>
      </rPr>
      <t xml:space="preserve">月的违法开除决定，赔偿我的经济损失，停止诋毁并消除内部通报的不良影响。</t>
    </r>
    <r>
      <rPr>
        <sz val="10"/>
        <rFont val="Arial"/>
        <family val="2"/>
      </rPr>
      <t xml:space="preserve">3.</t>
    </r>
    <r>
      <rPr>
        <sz val="10"/>
        <rFont val="宋体"/>
        <family val="0"/>
        <charset val="134"/>
      </rPr>
      <t xml:space="preserve">＊＊督促出具书面答复＊＊：要求两单位在</t>
    </r>
    <r>
      <rPr>
        <sz val="10"/>
        <rFont val="Arial"/>
        <family val="2"/>
      </rPr>
      <t xml:space="preserve">7</t>
    </r>
    <r>
      <rPr>
        <sz val="10"/>
        <rFont val="宋体"/>
        <family val="0"/>
        <charset val="134"/>
      </rPr>
      <t xml:space="preserve">个工作日内出具加盖公章的书面答复，明确：①为何凭考勤签字认定我有管理权限；②为何拒绝出具身份认定证明，推诿不正面回应；③复审复核维持原决定的合法理由；④ 开除我的法律依据及相关文件；⑤张浩违规行为的处理结果；⑥纠正错误、赔偿损失的具体方案。 </t>
    </r>
    <r>
      <rPr>
        <sz val="10"/>
        <rFont val="Arial"/>
        <family val="2"/>
      </rPr>
      <t xml:space="preserve">4.</t>
    </r>
    <r>
      <rPr>
        <sz val="10"/>
        <rFont val="宋体"/>
        <family val="0"/>
        <charset val="134"/>
      </rPr>
      <t xml:space="preserve">＊＊书面反馈处理结果＊＊：贵委在调查完毕后</t>
    </r>
    <r>
      <rPr>
        <sz val="10"/>
        <rFont val="Arial"/>
        <family val="2"/>
      </rPr>
      <t xml:space="preserve">10</t>
    </r>
    <r>
      <rPr>
        <sz val="10"/>
        <rFont val="宋体"/>
        <family val="0"/>
        <charset val="134"/>
      </rPr>
      <t xml:space="preserve">个工作日内，将调查过程、处理结果书面反馈我，保障我的知情权与监督权。 </t>
    </r>
    <r>
      <rPr>
        <sz val="10"/>
        <rFont val="Arial"/>
        <family val="2"/>
      </rPr>
      <t xml:space="preserve">5.</t>
    </r>
    <r>
      <rPr>
        <sz val="10"/>
        <rFont val="宋体"/>
        <family val="0"/>
        <charset val="134"/>
      </rPr>
      <t xml:space="preserve">本人郑重承诺，以上反映均真实准确，有</t>
    </r>
    <r>
      <rPr>
        <sz val="10"/>
        <rFont val="Arial"/>
        <family val="2"/>
      </rPr>
      <t xml:space="preserve">12345</t>
    </r>
    <r>
      <rPr>
        <sz val="10"/>
        <rFont val="宋体"/>
        <family val="0"/>
        <charset val="134"/>
      </rPr>
      <t xml:space="preserve">通话记录、沟通录音、劳动合同、开除文书、复审复核记录、证人证言、违规证据等，可随时配合调查，愿承担一切法律责任。”的诉求问题，我单位于</t>
    </r>
    <r>
      <rPr>
        <sz val="10"/>
        <rFont val="Arial"/>
        <family val="2"/>
      </rPr>
      <t xml:space="preserve">2025</t>
    </r>
    <r>
      <rPr>
        <sz val="10"/>
        <rFont val="宋体"/>
        <family val="0"/>
        <charset val="134"/>
      </rPr>
      <t xml:space="preserve">年</t>
    </r>
    <r>
      <rPr>
        <sz val="10"/>
        <rFont val="Arial"/>
        <family val="2"/>
      </rPr>
      <t xml:space="preserve">10</t>
    </r>
    <r>
      <rPr>
        <sz val="10"/>
        <rFont val="宋体"/>
        <family val="0"/>
        <charset val="134"/>
      </rPr>
      <t xml:space="preserve">月</t>
    </r>
    <r>
      <rPr>
        <sz val="10"/>
        <rFont val="Arial"/>
        <family val="2"/>
      </rPr>
      <t xml:space="preserve">13</t>
    </r>
    <r>
      <rPr>
        <sz val="10"/>
        <rFont val="宋体"/>
        <family val="0"/>
        <charset val="134"/>
      </rPr>
      <t xml:space="preserve">日由北京公交集团纪检监察办工作人员按组织程序向杨利本人已送达决定，杨利本人提出复核，</t>
    </r>
    <r>
      <rPr>
        <sz val="10"/>
        <rFont val="Arial"/>
        <family val="2"/>
      </rPr>
      <t xml:space="preserve">2025</t>
    </r>
    <r>
      <rPr>
        <sz val="10"/>
        <rFont val="宋体"/>
        <family val="0"/>
        <charset val="134"/>
      </rPr>
      <t xml:space="preserve">年</t>
    </r>
    <r>
      <rPr>
        <sz val="10"/>
        <rFont val="Arial"/>
        <family val="2"/>
      </rPr>
      <t xml:space="preserve">11</t>
    </r>
    <r>
      <rPr>
        <sz val="10"/>
        <rFont val="宋体"/>
        <family val="0"/>
        <charset val="134"/>
      </rPr>
      <t xml:space="preserve">月</t>
    </r>
    <r>
      <rPr>
        <sz val="10"/>
        <rFont val="Arial"/>
        <family val="2"/>
      </rPr>
      <t xml:space="preserve">21</t>
    </r>
    <r>
      <rPr>
        <sz val="10"/>
        <rFont val="宋体"/>
        <family val="0"/>
        <charset val="134"/>
      </rPr>
      <t xml:space="preserve">日集团公司纪检监察办向杨利出具了《关于维持给予杨利开除处分的复审决定》（驻公交监</t>
    </r>
    <r>
      <rPr>
        <sz val="10"/>
        <rFont val="Arial"/>
        <family val="2"/>
      </rPr>
      <t xml:space="preserve">&lt;2025&gt;26</t>
    </r>
    <r>
      <rPr>
        <sz val="10"/>
        <rFont val="宋体"/>
        <family val="0"/>
        <charset val="134"/>
      </rPr>
      <t xml:space="preserve">号），针对杨利提出的以上异议进行了详细说明。按照北京市接诉即办工作条例第十一条和信访举报相关规定，市民如需向纪检组织反映问题，可提供相关证据材料，通过信访举报的法定渠道向有权单位纪检组织反映，相关人员会按照工作要求研究办理。如果该投诉人期间发现有管理人员涉嫌违纪行为，及其其他补充证据及相关材料，通过信访举报的法定渠道向有权单位纪检组织反映，相关人员会按照工作要求研究办理。另外，其他相关证明材料已提交劳动争议仲裁，杨利的诉求已经审理，最终以审理结果为准。根据《北京市接诉即办条例》第十一条第二款，工作人员已向市民告知依法通过仲裁办理的相应法定渠道。</t>
    </r>
    <r>
      <rPr>
        <sz val="10"/>
        <rFont val="Arial"/>
        <family val="2"/>
      </rPr>
      <t xml:space="preserve">
</t>
    </r>
    <r>
      <rPr>
        <sz val="10"/>
        <rFont val="宋体"/>
        <family val="0"/>
        <charset val="134"/>
      </rPr>
      <t xml:space="preserve">办理人：黄倩；部门：鸿运承物业管理中心纪检部；职务纪检部一般管理。</t>
    </r>
  </si>
  <si>
    <r>
      <rPr>
        <sz val="10"/>
        <rFont val="宋体"/>
        <family val="0"/>
        <charset val="134"/>
      </rPr>
      <t xml:space="preserve">网络</t>
    </r>
    <r>
      <rPr>
        <sz val="10"/>
        <rFont val="Arial"/>
        <family val="2"/>
      </rPr>
      <t xml:space="preserve">-260328-030684-2</t>
    </r>
    <r>
      <rPr>
        <sz val="10"/>
        <rFont val="宋体"/>
        <family val="0"/>
      </rPr>
      <t xml:space="preserve">（</t>
    </r>
    <r>
      <rPr>
        <sz val="10"/>
        <rFont val="Arial"/>
        <family val="2"/>
      </rPr>
      <t xml:space="preserve">20</t>
    </r>
    <r>
      <rPr>
        <sz val="10"/>
        <rFont val="宋体"/>
        <family val="0"/>
      </rPr>
      <t xml:space="preserve">个附件）</t>
    </r>
  </si>
  <si>
    <t xml:space="preserve">2026-03-28 14:53:23</t>
  </si>
  <si>
    <t xml:space="preserve">2026-03-28 15:03:30</t>
  </si>
  <si>
    <t xml:space="preserve">2026-03-28 15:08:01</t>
  </si>
  <si>
    <r>
      <rPr>
        <sz val="10"/>
        <rFont val="宋体"/>
        <family val="0"/>
        <charset val="134"/>
      </rPr>
      <t xml:space="preserve">工单来源：微信服务号，此工单内容为网民留言时填写的标题及原文。 </t>
    </r>
    <r>
      <rPr>
        <sz val="10"/>
        <rFont val="Arial"/>
        <family val="2"/>
      </rPr>
      <t xml:space="preserve">============================= </t>
    </r>
    <r>
      <rPr>
        <sz val="10"/>
        <rFont val="宋体"/>
        <family val="0"/>
        <charset val="134"/>
      </rPr>
      <t xml:space="preserve">留言标题：用人问题留言原文：公交集团鸿运承物业管理中心天宫院分中心，用人混乱，照顾新聘</t>
    </r>
    <r>
      <rPr>
        <sz val="10"/>
        <rFont val="Arial"/>
        <family val="2"/>
      </rPr>
      <t xml:space="preserve">a</t>
    </r>
    <r>
      <rPr>
        <sz val="10"/>
        <rFont val="宋体"/>
        <family val="0"/>
        <charset val="134"/>
      </rPr>
      <t xml:space="preserve">岗李宇航，可以待岗，可以随意调动工作，存在利益输出，李宇航聘到</t>
    </r>
    <r>
      <rPr>
        <sz val="10"/>
        <rFont val="Arial"/>
        <family val="2"/>
      </rPr>
      <t xml:space="preserve">a</t>
    </r>
    <r>
      <rPr>
        <sz val="10"/>
        <rFont val="宋体"/>
        <family val="0"/>
        <charset val="134"/>
      </rPr>
      <t xml:space="preserve">岗，不在本职岗位，利用和分中心主任的私人关系，待岗，调岗，吃空响，天宫院分中心还有其他用人问题，请核实。市民填写的详细地址为：区、街道：大兴区天宫院街道详细地址：思邈路  人力，组织</t>
    </r>
  </si>
  <si>
    <t xml:space="preserve">经核实，市民反映诉求与实际情况有所出入。</t>
  </si>
  <si>
    <r>
      <rPr>
        <sz val="10"/>
        <rFont val="宋体"/>
        <family val="0"/>
        <charset val="134"/>
      </rPr>
      <t xml:space="preserve">经核实，市民反映诉求与实际情况有所出入。我单位天宫院分中心对派单进行办理，经调查，综合站务员</t>
    </r>
    <r>
      <rPr>
        <sz val="10"/>
        <rFont val="Arial"/>
        <family val="2"/>
      </rPr>
      <t xml:space="preserve">A</t>
    </r>
    <r>
      <rPr>
        <sz val="10"/>
        <rFont val="宋体"/>
        <family val="0"/>
        <charset val="134"/>
      </rPr>
      <t xml:space="preserve">岗李宇航，是遵照《鸿运承物业管理中心关于公开选聘综合站务员</t>
    </r>
    <r>
      <rPr>
        <sz val="10"/>
        <rFont val="Arial"/>
        <family val="2"/>
      </rPr>
      <t xml:space="preserve">A</t>
    </r>
    <r>
      <rPr>
        <sz val="10"/>
        <rFont val="宋体"/>
        <family val="0"/>
        <charset val="134"/>
      </rPr>
      <t xml:space="preserve">岗的公告》工作要求，经统一笔试、面试等流程，于</t>
    </r>
    <r>
      <rPr>
        <sz val="10"/>
        <rFont val="Arial"/>
        <family val="2"/>
      </rPr>
      <t xml:space="preserve">2025</t>
    </r>
    <r>
      <rPr>
        <sz val="10"/>
        <rFont val="宋体"/>
        <family val="0"/>
        <charset val="134"/>
      </rPr>
      <t xml:space="preserve">年</t>
    </r>
    <r>
      <rPr>
        <sz val="10"/>
        <rFont val="Arial"/>
        <family val="2"/>
      </rPr>
      <t xml:space="preserve">12</t>
    </r>
    <r>
      <rPr>
        <sz val="10"/>
        <rFont val="宋体"/>
        <family val="0"/>
        <charset val="134"/>
      </rPr>
      <t xml:space="preserve">月</t>
    </r>
    <r>
      <rPr>
        <sz val="10"/>
        <rFont val="Arial"/>
        <family val="2"/>
      </rPr>
      <t xml:space="preserve">5</t>
    </r>
    <r>
      <rPr>
        <sz val="10"/>
        <rFont val="宋体"/>
        <family val="0"/>
        <charset val="134"/>
      </rPr>
      <t xml:space="preserve">日聘为综合站务员</t>
    </r>
    <r>
      <rPr>
        <sz val="10"/>
        <rFont val="Arial"/>
        <family val="2"/>
      </rPr>
      <t xml:space="preserve">A</t>
    </r>
    <r>
      <rPr>
        <sz val="10"/>
        <rFont val="宋体"/>
        <family val="0"/>
        <charset val="134"/>
      </rPr>
      <t xml:space="preserve">岗。结合天宫院分中心场站情况以及分中心场站班长、综合站务员</t>
    </r>
    <r>
      <rPr>
        <sz val="10"/>
        <rFont val="Arial"/>
        <family val="2"/>
      </rPr>
      <t xml:space="preserve">A</t>
    </r>
    <r>
      <rPr>
        <sz val="10"/>
        <rFont val="宋体"/>
        <family val="0"/>
        <charset val="134"/>
      </rPr>
      <t xml:space="preserve">岗人员分布使用情况，安排李宇航同志负责丽园场站、南湖路、大兴一职公交场站的三处综合站务</t>
    </r>
    <r>
      <rPr>
        <sz val="10"/>
        <rFont val="Arial"/>
        <family val="2"/>
      </rPr>
      <t xml:space="preserve">A</t>
    </r>
    <r>
      <rPr>
        <sz val="10"/>
        <rFont val="宋体"/>
        <family val="0"/>
        <charset val="134"/>
      </rPr>
      <t xml:space="preserve">岗职工的替休工作。李宇航自聘用综合站务员</t>
    </r>
    <r>
      <rPr>
        <sz val="10"/>
        <rFont val="Arial"/>
        <family val="2"/>
      </rPr>
      <t xml:space="preserve">A</t>
    </r>
    <r>
      <rPr>
        <sz val="10"/>
        <rFont val="宋体"/>
        <family val="0"/>
        <charset val="134"/>
      </rPr>
      <t xml:space="preserve">岗后，劳动出勤无待岗情况发生。在日常工作中遵章守纪认真履职，无违纪现象发生。与分中心主任为普通上下级同事关系，不存在私人关系，更没有利益输出、待岗、调岗、吃空饷的现象。这与市民反映“公交集团鸿运承物业管理中心天宫院分中心，用人混乱，照顾新聘</t>
    </r>
    <r>
      <rPr>
        <sz val="10"/>
        <rFont val="Arial"/>
        <family val="2"/>
      </rPr>
      <t xml:space="preserve">a</t>
    </r>
    <r>
      <rPr>
        <sz val="10"/>
        <rFont val="宋体"/>
        <family val="0"/>
        <charset val="134"/>
      </rPr>
      <t xml:space="preserve">岗李宇航，可以待岗，可以随意调动工作，存在利益输出，李宇航聘到</t>
    </r>
    <r>
      <rPr>
        <sz val="10"/>
        <rFont val="Arial"/>
        <family val="2"/>
      </rPr>
      <t xml:space="preserve">a</t>
    </r>
    <r>
      <rPr>
        <sz val="10"/>
        <rFont val="宋体"/>
        <family val="0"/>
        <charset val="134"/>
      </rPr>
      <t xml:space="preserve">岗，不在本职岗位，利用和分中心主任的私人关系，待岗，调岗，吃空响”的情况不一致；此外，天宫院分中心劳动人员调配严格执行企业相关规定，没有出现劳动违规问题。投诉人提出的天宫院分中心还有其他用人问题，若投诉人持有相关证据，可与党委工作部取得联系。感谢您对我们工作的关注与监督。</t>
    </r>
    <r>
      <rPr>
        <sz val="10"/>
        <rFont val="Arial"/>
        <family val="2"/>
      </rPr>
      <t xml:space="preserve">
</t>
    </r>
    <r>
      <rPr>
        <sz val="10"/>
        <rFont val="宋体"/>
        <family val="0"/>
        <charset val="134"/>
      </rPr>
      <t xml:space="preserve">办理人：高伟；部门：鸿运承物业管理中心党委工作部；职务：党委工作部副部长。审核人：吕东霞；职务：党委工作部部长。</t>
    </r>
  </si>
  <si>
    <r>
      <rPr>
        <sz val="10"/>
        <rFont val="宋体"/>
        <family val="0"/>
        <charset val="134"/>
      </rPr>
      <t xml:space="preserve">经核实，市民反映诉求与实际情况有所出入。我单位天宫院分中心对派单进行办理，经调查，综合站务员</t>
    </r>
    <r>
      <rPr>
        <sz val="10"/>
        <rFont val="Arial"/>
        <family val="2"/>
      </rPr>
      <t xml:space="preserve">A</t>
    </r>
    <r>
      <rPr>
        <sz val="10"/>
        <rFont val="宋体"/>
        <family val="0"/>
        <charset val="134"/>
      </rPr>
      <t xml:space="preserve">岗李宇航，是遵照《鸿运承物业管理中心关于公开选聘综合站务员</t>
    </r>
    <r>
      <rPr>
        <sz val="10"/>
        <rFont val="Arial"/>
        <family val="2"/>
      </rPr>
      <t xml:space="preserve">A</t>
    </r>
    <r>
      <rPr>
        <sz val="10"/>
        <rFont val="宋体"/>
        <family val="0"/>
        <charset val="134"/>
      </rPr>
      <t xml:space="preserve">岗的公告》工作要求，经统一笔试、面试等流程，于</t>
    </r>
    <r>
      <rPr>
        <sz val="10"/>
        <rFont val="Arial"/>
        <family val="2"/>
      </rPr>
      <t xml:space="preserve">2025</t>
    </r>
    <r>
      <rPr>
        <sz val="10"/>
        <rFont val="宋体"/>
        <family val="0"/>
        <charset val="134"/>
      </rPr>
      <t xml:space="preserve">年</t>
    </r>
    <r>
      <rPr>
        <sz val="10"/>
        <rFont val="Arial"/>
        <family val="2"/>
      </rPr>
      <t xml:space="preserve">12</t>
    </r>
    <r>
      <rPr>
        <sz val="10"/>
        <rFont val="宋体"/>
        <family val="0"/>
        <charset val="134"/>
      </rPr>
      <t xml:space="preserve">月</t>
    </r>
    <r>
      <rPr>
        <sz val="10"/>
        <rFont val="Arial"/>
        <family val="2"/>
      </rPr>
      <t xml:space="preserve">5</t>
    </r>
    <r>
      <rPr>
        <sz val="10"/>
        <rFont val="宋体"/>
        <family val="0"/>
        <charset val="134"/>
      </rPr>
      <t xml:space="preserve">日聘为综合站务员</t>
    </r>
    <r>
      <rPr>
        <sz val="10"/>
        <rFont val="Arial"/>
        <family val="2"/>
      </rPr>
      <t xml:space="preserve">A</t>
    </r>
    <r>
      <rPr>
        <sz val="10"/>
        <rFont val="宋体"/>
        <family val="0"/>
        <charset val="134"/>
      </rPr>
      <t xml:space="preserve">岗。结合天宫院分中心场站情况以及分中心场站班长、综合站务员</t>
    </r>
    <r>
      <rPr>
        <sz val="10"/>
        <rFont val="Arial"/>
        <family val="2"/>
      </rPr>
      <t xml:space="preserve">A</t>
    </r>
    <r>
      <rPr>
        <sz val="10"/>
        <rFont val="宋体"/>
        <family val="0"/>
        <charset val="134"/>
      </rPr>
      <t xml:space="preserve">岗人员分布使用情况，安排李宇航同志负责丽园场站、南湖路、大兴一职公交场站的三处综合站务</t>
    </r>
    <r>
      <rPr>
        <sz val="10"/>
        <rFont val="Arial"/>
        <family val="2"/>
      </rPr>
      <t xml:space="preserve">A</t>
    </r>
    <r>
      <rPr>
        <sz val="10"/>
        <rFont val="宋体"/>
        <family val="0"/>
        <charset val="134"/>
      </rPr>
      <t xml:space="preserve">岗职工的替休工作。李宇航自聘用综合站务员</t>
    </r>
    <r>
      <rPr>
        <sz val="10"/>
        <rFont val="Arial"/>
        <family val="2"/>
      </rPr>
      <t xml:space="preserve">A</t>
    </r>
    <r>
      <rPr>
        <sz val="10"/>
        <rFont val="宋体"/>
        <family val="0"/>
        <charset val="134"/>
      </rPr>
      <t xml:space="preserve">岗后，劳动出勤无待岗情况发生。在日常工作中遵章守纪认真履职，无违纪现象发生。与分中心主任为普通上下级同事关系，不存在私人关系，更没有利益输出、待岗、调岗、吃空饷的现象。这与市民反映“公交集团鸿运承物业管理中心天宫院分中心，用人混乱，照顾新聘</t>
    </r>
    <r>
      <rPr>
        <sz val="10"/>
        <rFont val="Arial"/>
        <family val="2"/>
      </rPr>
      <t xml:space="preserve">a</t>
    </r>
    <r>
      <rPr>
        <sz val="10"/>
        <rFont val="宋体"/>
        <family val="0"/>
        <charset val="134"/>
      </rPr>
      <t xml:space="preserve">岗李宇航，可以待岗，可以随意调动工作，存在利益输出，李宇航聘到</t>
    </r>
    <r>
      <rPr>
        <sz val="10"/>
        <rFont val="Arial"/>
        <family val="2"/>
      </rPr>
      <t xml:space="preserve">a</t>
    </r>
    <r>
      <rPr>
        <sz val="10"/>
        <rFont val="宋体"/>
        <family val="0"/>
        <charset val="134"/>
      </rPr>
      <t xml:space="preserve">岗，不在本职岗位，利用和分中心主任的私人关系，待岗，调岗，吃空响”的情况不一致；此外，天宫院分中心劳动人员调配严格执行企业相关规定，没有出现劳动违规问题。投诉人提出的天宫院分中心还有其他用人问题，若投诉人持有相关证据，可与党委工作部取得联系。感谢您对我们工作的关注与监督。</t>
    </r>
  </si>
  <si>
    <t xml:space="preserve">2026-03-28 10:28:29</t>
  </si>
  <si>
    <r>
      <rPr>
        <sz val="11"/>
        <color rgb="FF000000"/>
        <rFont val="宋体"/>
        <family val="0"/>
        <charset val="134"/>
      </rPr>
      <t xml:space="preserve">劳动人员管理及劳动纪律
（场站宗综</t>
    </r>
    <r>
      <rPr>
        <sz val="11"/>
        <color rgb="FF000000"/>
        <rFont val="宋体"/>
        <family val="0"/>
      </rPr>
      <t xml:space="preserve">A</t>
    </r>
    <r>
      <rPr>
        <sz val="11"/>
        <color rgb="FF000000"/>
        <rFont val="宋体"/>
        <family val="0"/>
        <charset val="134"/>
      </rPr>
      <t xml:space="preserve">聘用）</t>
    </r>
  </si>
  <si>
    <r>
      <rPr>
        <sz val="11"/>
        <color rgb="FF000000"/>
        <rFont val="宋体"/>
        <family val="0"/>
        <charset val="134"/>
      </rPr>
      <t xml:space="preserve">相同内容诉求：网络</t>
    </r>
    <r>
      <rPr>
        <sz val="11"/>
        <color rgb="FF000000"/>
        <rFont val="宋体"/>
        <family val="0"/>
      </rPr>
      <t xml:space="preserve">-260328-030684</t>
    </r>
    <r>
      <rPr>
        <sz val="11"/>
        <color rgb="FF000000"/>
        <rFont val="宋体"/>
        <family val="0"/>
        <charset val="134"/>
      </rPr>
      <t xml:space="preserve">、网络</t>
    </r>
    <r>
      <rPr>
        <sz val="11"/>
        <color rgb="FF000000"/>
        <rFont val="宋体"/>
        <family val="0"/>
      </rPr>
      <t xml:space="preserve">-260409-04943</t>
    </r>
  </si>
  <si>
    <r>
      <rPr>
        <sz val="11"/>
        <color rgb="FF000000"/>
        <rFont val="宋体"/>
        <family val="0"/>
        <charset val="134"/>
      </rPr>
      <t xml:space="preserve">综</t>
    </r>
    <r>
      <rPr>
        <sz val="11"/>
        <color rgb="FF000000"/>
        <rFont val="宋体"/>
        <family val="0"/>
      </rPr>
      <t xml:space="preserve">A</t>
    </r>
    <r>
      <rPr>
        <sz val="11"/>
        <color rgb="FF000000"/>
        <rFont val="宋体"/>
        <family val="0"/>
        <charset val="134"/>
      </rPr>
      <t xml:space="preserve">李宇航</t>
    </r>
  </si>
  <si>
    <r>
      <rPr>
        <sz val="10"/>
        <rFont val="宋体"/>
        <family val="0"/>
        <charset val="134"/>
      </rPr>
      <t xml:space="preserve">网络</t>
    </r>
    <r>
      <rPr>
        <sz val="10"/>
        <rFont val="Arial"/>
        <family val="2"/>
      </rPr>
      <t xml:space="preserve">-260328-030684-1</t>
    </r>
    <r>
      <rPr>
        <sz val="10"/>
        <rFont val="宋体"/>
        <family val="0"/>
        <charset val="134"/>
      </rPr>
      <t xml:space="preserve">（</t>
    </r>
    <r>
      <rPr>
        <sz val="10"/>
        <rFont val="Arial"/>
        <family val="2"/>
      </rPr>
      <t xml:space="preserve">9</t>
    </r>
    <r>
      <rPr>
        <sz val="10"/>
        <rFont val="宋体"/>
        <family val="0"/>
        <charset val="134"/>
      </rPr>
      <t xml:space="preserve">个附件）</t>
    </r>
  </si>
  <si>
    <r>
      <rPr>
        <sz val="10"/>
        <rFont val="宋体"/>
        <family val="0"/>
        <charset val="134"/>
      </rPr>
      <t xml:space="preserve">经核实，市民反映诉求与实际情况有所出入。李宇航为</t>
    </r>
    <r>
      <rPr>
        <sz val="10"/>
        <rFont val="Arial"/>
        <family val="2"/>
      </rPr>
      <t xml:space="preserve">2025</t>
    </r>
    <r>
      <rPr>
        <sz val="10"/>
        <rFont val="宋体"/>
        <family val="0"/>
        <charset val="134"/>
      </rPr>
      <t xml:space="preserve">年</t>
    </r>
    <r>
      <rPr>
        <sz val="10"/>
        <rFont val="Arial"/>
        <family val="2"/>
      </rPr>
      <t xml:space="preserve">12</t>
    </r>
    <r>
      <rPr>
        <sz val="10"/>
        <rFont val="宋体"/>
        <family val="0"/>
        <charset val="134"/>
      </rPr>
      <t xml:space="preserve">月</t>
    </r>
    <r>
      <rPr>
        <sz val="10"/>
        <rFont val="Arial"/>
        <family val="2"/>
      </rPr>
      <t xml:space="preserve">5</t>
    </r>
    <r>
      <rPr>
        <sz val="10"/>
        <rFont val="宋体"/>
        <family val="0"/>
        <charset val="134"/>
      </rPr>
      <t xml:space="preserve">日正式聘用上岗的综合站务</t>
    </r>
    <r>
      <rPr>
        <sz val="10"/>
        <rFont val="Arial"/>
        <family val="2"/>
      </rPr>
      <t xml:space="preserve">A</t>
    </r>
    <r>
      <rPr>
        <sz val="10"/>
        <rFont val="宋体"/>
        <family val="0"/>
        <charset val="134"/>
      </rPr>
      <t xml:space="preserve">岗。职工通过正规流程，统一笔试、面试等流程竞聘上岗。目前为天宫院分中心丽园场站、南湖路公交场站的综合站务</t>
    </r>
    <r>
      <rPr>
        <sz val="10"/>
        <rFont val="Arial"/>
        <family val="2"/>
      </rPr>
      <t xml:space="preserve">A</t>
    </r>
    <r>
      <rPr>
        <sz val="10"/>
        <rFont val="宋体"/>
        <family val="0"/>
        <charset val="134"/>
      </rPr>
      <t xml:space="preserve">岗替班人员。因大兴一职场站原班长徐振申请调至九龙分中心转岗为综合站务员</t>
    </r>
    <r>
      <rPr>
        <sz val="10"/>
        <rFont val="Arial"/>
        <family val="2"/>
      </rPr>
      <t xml:space="preserve">B</t>
    </r>
    <r>
      <rPr>
        <sz val="10"/>
        <rFont val="宋体"/>
        <family val="0"/>
        <charset val="134"/>
      </rPr>
      <t xml:space="preserve">岗，产生临时空缺。所以李宇航在替班之余，代理大兴一职场站班长职务，尽职尽责。李宇航与分中心王成主任就是普通上下级同事关系，不存在私人关系，更没有利益输出、待岗、调岗、吃空饷的现象。</t>
    </r>
  </si>
  <si>
    <r>
      <rPr>
        <sz val="10"/>
        <rFont val="宋体"/>
        <family val="0"/>
        <charset val="134"/>
      </rPr>
      <t xml:space="preserve">经核实，市民反映诉求与实际情况有所出入。李宇航为</t>
    </r>
    <r>
      <rPr>
        <sz val="10"/>
        <rFont val="Arial"/>
        <family val="2"/>
      </rPr>
      <t xml:space="preserve">2025</t>
    </r>
    <r>
      <rPr>
        <sz val="10"/>
        <rFont val="宋体"/>
        <family val="0"/>
        <charset val="134"/>
      </rPr>
      <t xml:space="preserve">年</t>
    </r>
    <r>
      <rPr>
        <sz val="10"/>
        <rFont val="Arial"/>
        <family val="2"/>
      </rPr>
      <t xml:space="preserve">12</t>
    </r>
    <r>
      <rPr>
        <sz val="10"/>
        <rFont val="宋体"/>
        <family val="0"/>
        <charset val="134"/>
      </rPr>
      <t xml:space="preserve">月</t>
    </r>
    <r>
      <rPr>
        <sz val="10"/>
        <rFont val="Arial"/>
        <family val="2"/>
      </rPr>
      <t xml:space="preserve">5</t>
    </r>
    <r>
      <rPr>
        <sz val="10"/>
        <rFont val="宋体"/>
        <family val="0"/>
        <charset val="134"/>
      </rPr>
      <t xml:space="preserve">日正式聘用上岗的综合站务</t>
    </r>
    <r>
      <rPr>
        <sz val="10"/>
        <rFont val="Arial"/>
        <family val="2"/>
      </rPr>
      <t xml:space="preserve">A</t>
    </r>
    <r>
      <rPr>
        <sz val="10"/>
        <rFont val="宋体"/>
        <family val="0"/>
        <charset val="134"/>
      </rPr>
      <t xml:space="preserve">岗。职工通过正规流程，统一笔试、面试等流程竞聘上岗。目前为天宫院分中心丽园场站、南湖路公交场站的综合站务</t>
    </r>
    <r>
      <rPr>
        <sz val="10"/>
        <rFont val="Arial"/>
        <family val="2"/>
      </rPr>
      <t xml:space="preserve">A</t>
    </r>
    <r>
      <rPr>
        <sz val="10"/>
        <rFont val="宋体"/>
        <family val="0"/>
        <charset val="134"/>
      </rPr>
      <t xml:space="preserve">岗替班人员。因大兴一职场站原班长徐振申请调至九龙分中心转岗为综合站务员</t>
    </r>
    <r>
      <rPr>
        <sz val="10"/>
        <rFont val="Arial"/>
        <family val="2"/>
      </rPr>
      <t xml:space="preserve">B</t>
    </r>
    <r>
      <rPr>
        <sz val="10"/>
        <rFont val="宋体"/>
        <family val="0"/>
        <charset val="134"/>
      </rPr>
      <t xml:space="preserve">岗，产生临时空缺。所以李宇航在替班之余，代理大兴一职场站班长职务，尽职尽责。李宇航与分中心王成主任就是普通上下级同事关系，不存在私人关系，更没有利益输出、待岗、调岗、吃空饷的现象。因市民未留姓名及联系方式，故我们无法与市民进一步详细地了解情况。故我们按照派单中所列的诉求进行排查。</t>
    </r>
    <r>
      <rPr>
        <sz val="10"/>
        <rFont val="Arial"/>
        <family val="2"/>
      </rPr>
      <t xml:space="preserve">
</t>
    </r>
    <r>
      <rPr>
        <sz val="10"/>
        <rFont val="宋体"/>
        <family val="0"/>
        <charset val="134"/>
      </rPr>
      <t xml:space="preserve">我单位欢迎市民随时对我们工作进行监督，感谢市民提出宝贵意见，谢谢市民的支持与谅解。</t>
    </r>
    <r>
      <rPr>
        <sz val="10"/>
        <rFont val="Arial"/>
        <family val="2"/>
      </rPr>
      <t xml:space="preserve">
</t>
    </r>
    <r>
      <rPr>
        <sz val="10"/>
        <rFont val="宋体"/>
        <family val="0"/>
        <charset val="134"/>
      </rPr>
      <t xml:space="preserve">办理人：张鹤颖；部门：鸿运承物业管理中心天宫院分中心；职务：一般管理</t>
    </r>
    <r>
      <rPr>
        <sz val="10"/>
        <rFont val="Arial"/>
        <family val="2"/>
      </rPr>
      <t xml:space="preserve">
</t>
    </r>
    <r>
      <rPr>
        <sz val="10"/>
        <rFont val="宋体"/>
        <family val="0"/>
        <charset val="134"/>
      </rPr>
      <t xml:space="preserve">审核人：高强；部门：鸿运承物业管理中心人力资源部；职务：中级管理</t>
    </r>
  </si>
  <si>
    <r>
      <rPr>
        <sz val="10"/>
        <rFont val="宋体"/>
        <family val="0"/>
        <charset val="134"/>
      </rPr>
      <t xml:space="preserve">经核实，市民反映诉求与实际情况有所出入。李宇航为</t>
    </r>
    <r>
      <rPr>
        <sz val="10"/>
        <rFont val="Arial"/>
        <family val="2"/>
      </rPr>
      <t xml:space="preserve">2025</t>
    </r>
    <r>
      <rPr>
        <sz val="10"/>
        <rFont val="宋体"/>
        <family val="0"/>
        <charset val="134"/>
      </rPr>
      <t xml:space="preserve">年</t>
    </r>
    <r>
      <rPr>
        <sz val="10"/>
        <rFont val="Arial"/>
        <family val="2"/>
      </rPr>
      <t xml:space="preserve">12</t>
    </r>
    <r>
      <rPr>
        <sz val="10"/>
        <rFont val="宋体"/>
        <family val="0"/>
        <charset val="134"/>
      </rPr>
      <t xml:space="preserve">月</t>
    </r>
    <r>
      <rPr>
        <sz val="10"/>
        <rFont val="Arial"/>
        <family val="2"/>
      </rPr>
      <t xml:space="preserve">5</t>
    </r>
    <r>
      <rPr>
        <sz val="10"/>
        <rFont val="宋体"/>
        <family val="0"/>
        <charset val="134"/>
      </rPr>
      <t xml:space="preserve">日正式聘用上岗的综合站务</t>
    </r>
    <r>
      <rPr>
        <sz val="10"/>
        <rFont val="Arial"/>
        <family val="2"/>
      </rPr>
      <t xml:space="preserve">A</t>
    </r>
    <r>
      <rPr>
        <sz val="10"/>
        <rFont val="宋体"/>
        <family val="0"/>
        <charset val="134"/>
      </rPr>
      <t xml:space="preserve">岗。职工通过正规流程，统一笔试、面试等流程竞聘上岗。目前为天宫院分中心丽园场站、南湖路公交场站的综合站务</t>
    </r>
    <r>
      <rPr>
        <sz val="10"/>
        <rFont val="Arial"/>
        <family val="2"/>
      </rPr>
      <t xml:space="preserve">A</t>
    </r>
    <r>
      <rPr>
        <sz val="10"/>
        <rFont val="宋体"/>
        <family val="0"/>
        <charset val="134"/>
      </rPr>
      <t xml:space="preserve">岗替班人员。因大兴一职场站原班长徐振申请调至九龙分中心转岗为综合站务员</t>
    </r>
    <r>
      <rPr>
        <sz val="10"/>
        <rFont val="Arial"/>
        <family val="2"/>
      </rPr>
      <t xml:space="preserve">B</t>
    </r>
    <r>
      <rPr>
        <sz val="10"/>
        <rFont val="宋体"/>
        <family val="0"/>
        <charset val="134"/>
      </rPr>
      <t xml:space="preserve">岗，产生临时空缺。所以李宇航在替班之余，代理大兴一职场站班长职务，尽职尽责。李宇航与分中心王成主任就是普通上下级同事关系，不存在私人关系，更没有利益输出、待岗、调岗、吃空饷的现象。因市民未留姓名及联系方式，故我们无法与市民进一步详细地了解情况。故我们按照派单中所列的诉求进行排查。</t>
    </r>
    <r>
      <rPr>
        <sz val="10"/>
        <rFont val="Arial"/>
        <family val="2"/>
      </rPr>
      <t xml:space="preserve">
</t>
    </r>
    <r>
      <rPr>
        <sz val="10"/>
        <rFont val="宋体"/>
        <family val="0"/>
        <charset val="134"/>
      </rPr>
      <t xml:space="preserve">我单位欢迎市民随时对我们工作进行监督，感谢市民提出宝贵意见，谢谢市民的支持与谅解。</t>
    </r>
  </si>
  <si>
    <r>
      <rPr>
        <sz val="10"/>
        <rFont val="宋体"/>
        <family val="0"/>
        <charset val="134"/>
      </rPr>
      <t xml:space="preserve">网络</t>
    </r>
    <r>
      <rPr>
        <sz val="10"/>
        <rFont val="Arial"/>
        <family val="2"/>
      </rPr>
      <t xml:space="preserve">-260329-004590-4</t>
    </r>
    <r>
      <rPr>
        <sz val="10"/>
        <rFont val="宋体"/>
        <family val="0"/>
        <charset val="134"/>
      </rPr>
      <t xml:space="preserve">（</t>
    </r>
    <r>
      <rPr>
        <sz val="10"/>
        <rFont val="Arial"/>
        <family val="2"/>
      </rPr>
      <t xml:space="preserve">5</t>
    </r>
    <r>
      <rPr>
        <sz val="10"/>
        <rFont val="宋体"/>
        <family val="0"/>
        <charset val="134"/>
      </rPr>
      <t xml:space="preserve">个附件）</t>
    </r>
  </si>
  <si>
    <t xml:space="preserve">2026-03-29 08:39:16</t>
  </si>
  <si>
    <t xml:space="preserve">2026-03-29 08:57:32</t>
  </si>
  <si>
    <t xml:space="preserve">2026-03-29 09:28:32</t>
  </si>
  <si>
    <r>
      <rPr>
        <sz val="10"/>
        <rFont val="宋体"/>
        <family val="0"/>
        <charset val="134"/>
      </rPr>
      <t xml:space="preserve">工单来源：微信服务号市民留言标题：第</t>
    </r>
    <r>
      <rPr>
        <sz val="10"/>
        <rFont val="Arial"/>
        <family val="2"/>
      </rPr>
      <t xml:space="preserve">8</t>
    </r>
    <r>
      <rPr>
        <sz val="10"/>
        <rFont val="宋体"/>
        <family val="0"/>
        <charset val="134"/>
      </rPr>
      <t xml:space="preserve">次举报动物园交通枢纽违停市民留言原文：</t>
    </r>
    <r>
      <rPr>
        <sz val="10"/>
        <rFont val="Arial"/>
        <family val="2"/>
      </rPr>
      <t xml:space="preserve">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25</t>
    </r>
    <r>
      <rPr>
        <sz val="10"/>
        <rFont val="宋体"/>
        <family val="0"/>
        <charset val="134"/>
      </rPr>
      <t xml:space="preserve">日</t>
    </r>
    <r>
      <rPr>
        <sz val="10"/>
        <rFont val="Arial"/>
        <family val="2"/>
      </rPr>
      <t xml:space="preserve">14:20</t>
    </r>
    <r>
      <rPr>
        <sz val="10"/>
        <rFont val="宋体"/>
        <family val="0"/>
        <charset val="134"/>
      </rPr>
      <t xml:space="preserve">第</t>
    </r>
    <r>
      <rPr>
        <sz val="10"/>
        <rFont val="Arial"/>
        <family val="2"/>
      </rPr>
      <t xml:space="preserve">8</t>
    </r>
    <r>
      <rPr>
        <sz val="10"/>
        <rFont val="宋体"/>
        <family val="0"/>
        <charset val="134"/>
      </rPr>
      <t xml:space="preserve">次举报位于北京市西城区动物园交通枢纽场站外禁停标识区域内长期存在公交车违停违停导致非机动车辆到机动车道行驶增加骑行风险，如果出现交通事故必须对西外交通队和公交集团追责，导致此种问题原因是公交集团管理混乱，场站内乘车人候车站台内停满私家车和西外交通队长期不作为，该情况电视台和抖音多次曝光仍然存在，公交场站管理方说一套做一套，希望西外交通执法部门对其长期执法，有图有真相，请客服将工单分别派给西外交通队（勇敢执法吧，该贴条就贴条，依然不敢对其执法）和公交集团（要求公交集团督办，不要让</t>
    </r>
    <r>
      <rPr>
        <sz val="10"/>
        <rFont val="Arial"/>
        <family val="2"/>
      </rPr>
      <t xml:space="preserve">N</t>
    </r>
    <r>
      <rPr>
        <sz val="10"/>
        <rFont val="宋体"/>
        <family val="0"/>
        <charset val="134"/>
      </rPr>
      <t xml:space="preserve">多人联系我，动物园交通枢纽汇总到公交集团，由公交集团的人与我沟通解决方案）市民填写的详细地址为：区、街道：西城区展览路街道详细地址：动物园交通枢纽市民反映问题内容：市民反映，</t>
    </r>
    <r>
      <rPr>
        <sz val="10"/>
        <rFont val="Arial"/>
        <family val="2"/>
      </rPr>
      <t xml:space="preserve">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25</t>
    </r>
    <r>
      <rPr>
        <sz val="10"/>
        <rFont val="宋体"/>
        <family val="0"/>
        <charset val="134"/>
      </rPr>
      <t xml:space="preserve">日</t>
    </r>
    <r>
      <rPr>
        <sz val="10"/>
        <rFont val="Arial"/>
        <family val="2"/>
      </rPr>
      <t xml:space="preserve">14:20</t>
    </r>
    <r>
      <rPr>
        <sz val="10"/>
        <rFont val="宋体"/>
        <family val="0"/>
        <charset val="134"/>
      </rPr>
      <t xml:space="preserve">第</t>
    </r>
    <r>
      <rPr>
        <sz val="10"/>
        <rFont val="Arial"/>
        <family val="2"/>
      </rPr>
      <t xml:space="preserve">8</t>
    </r>
    <r>
      <rPr>
        <sz val="10"/>
        <rFont val="宋体"/>
        <family val="0"/>
        <charset val="134"/>
      </rPr>
      <t xml:space="preserve">次举报违停问题，认为公交集团不作为，希望公交集团治理车辆在动物园交通枢纽场站乱停放问题，故通过微信服务号反映希望公交集团治理车辆在动物园交通枢纽场站乱停放问题。发布时间：</t>
    </r>
    <r>
      <rPr>
        <sz val="10"/>
        <rFont val="Arial"/>
        <family val="2"/>
      </rPr>
      <t xml:space="preserve">2026-03-25 16:20:09</t>
    </r>
    <r>
      <rPr>
        <sz val="10"/>
        <rFont val="宋体"/>
        <family val="0"/>
        <charset val="134"/>
      </rPr>
      <t xml:space="preserve">备注：该工单为微信对接系统弹出工单网络</t>
    </r>
    <r>
      <rPr>
        <sz val="10"/>
        <rFont val="Arial"/>
        <family val="2"/>
      </rPr>
      <t xml:space="preserve">-260329-004584</t>
    </r>
    <r>
      <rPr>
        <sz val="10"/>
        <rFont val="宋体"/>
        <family val="0"/>
        <charset val="134"/>
      </rPr>
      <t xml:space="preserve">号后而新建的工单。电车调指，基建，客四基建，物业安保，基建答复不满意</t>
    </r>
  </si>
  <si>
    <t xml:space="preserve">2026-04-05 23:59:59</t>
  </si>
  <si>
    <t xml:space="preserve">2026-04-02</t>
  </si>
  <si>
    <t xml:space="preserve">2026-04-03 08:59:59</t>
  </si>
  <si>
    <t xml:space="preserve">接到此投诉，我们非常重视，并立即派专人核实情况。经核实，由于公交车司机接班较早需开车上班，由于动物园公交枢纽场站内停车地方有限，所以部分司机将车辆停在了不影响乘客上车和车辆进出站的地方。我们已经在站台上贴上了禁止停车标识，同时每天派专人在场站进行巡视，发现乱停车行为及时劝阻。另外我们已经多次跟客运车队沟通停车问题，教育司机有序停车。</t>
  </si>
  <si>
    <r>
      <rPr>
        <sz val="10"/>
        <rFont val="宋体"/>
        <family val="0"/>
        <charset val="134"/>
      </rPr>
      <t xml:space="preserve">我单位</t>
    </r>
    <r>
      <rPr>
        <sz val="10"/>
        <rFont val="Arial"/>
        <family val="2"/>
      </rPr>
      <t xml:space="preserve">2026</t>
    </r>
    <r>
      <rPr>
        <sz val="10"/>
        <rFont val="宋体"/>
        <family val="0"/>
        <charset val="134"/>
      </rPr>
      <t xml:space="preserve">年</t>
    </r>
    <r>
      <rPr>
        <sz val="10"/>
        <rFont val="Arial"/>
        <family val="2"/>
      </rPr>
      <t xml:space="preserve">4</t>
    </r>
    <r>
      <rPr>
        <sz val="10"/>
        <rFont val="宋体"/>
        <family val="0"/>
        <charset val="134"/>
      </rPr>
      <t xml:space="preserve">月</t>
    </r>
    <r>
      <rPr>
        <sz val="10"/>
        <rFont val="Arial"/>
        <family val="2"/>
      </rPr>
      <t xml:space="preserve">1</t>
    </r>
    <r>
      <rPr>
        <sz val="10"/>
        <rFont val="宋体"/>
        <family val="0"/>
        <charset val="134"/>
      </rPr>
      <t xml:space="preserve">日</t>
    </r>
    <r>
      <rPr>
        <sz val="10"/>
        <rFont val="Arial"/>
        <family val="2"/>
      </rPr>
      <t xml:space="preserve">17.35</t>
    </r>
    <r>
      <rPr>
        <sz val="10"/>
        <rFont val="宋体"/>
        <family val="0"/>
        <charset val="134"/>
      </rPr>
      <t xml:space="preserve">与市民进行电话联系，告知市民诉求办理情况。市民对办结情况已知悉。</t>
    </r>
  </si>
  <si>
    <t xml:space="preserve">接到此投诉，我们非常重视，并立即派专人核实情况。经核实，由于公交车司机接班较早需开车上班，由于动物园公交枢纽场站内停车地方有限，所以部分司机将车辆停在了不影响乘客上车和车辆进出站的地方。我们已经在站台上贴上了禁止停车标识，同时每天派专人在场站进行巡视，发现乱停车行为及时劝阻。另外我们已经多次跟客运车队沟通停车问题，教育司机有序停车。通过此事件，今后我们公交物业将加强巡视，加强与客运车队沟通，做好场站管委会联防联动，发现乱停车及时进行劝阻。</t>
  </si>
  <si>
    <t xml:space="preserve">2026-03-25 16:20:09</t>
  </si>
  <si>
    <r>
      <rPr>
        <sz val="11"/>
        <color rgb="FF000000"/>
        <rFont val="宋体"/>
        <family val="0"/>
        <charset val="134"/>
      </rPr>
      <t xml:space="preserve">同人同诉：网络</t>
    </r>
    <r>
      <rPr>
        <sz val="11"/>
        <color rgb="FF000000"/>
        <rFont val="宋体"/>
        <family val="0"/>
      </rPr>
      <t xml:space="preserve">-260314-014284</t>
    </r>
    <r>
      <rPr>
        <sz val="11"/>
        <color rgb="FF000000"/>
        <rFont val="宋体"/>
        <family val="0"/>
        <charset val="134"/>
      </rPr>
      <t xml:space="preserve">、网络</t>
    </r>
    <r>
      <rPr>
        <sz val="11"/>
        <color rgb="FF000000"/>
        <rFont val="宋体"/>
        <family val="0"/>
      </rPr>
      <t xml:space="preserve">-260317-006156</t>
    </r>
    <r>
      <rPr>
        <sz val="11"/>
        <color rgb="FF000000"/>
        <rFont val="宋体"/>
        <family val="0"/>
        <charset val="134"/>
      </rPr>
      <t xml:space="preserve">、网络</t>
    </r>
    <r>
      <rPr>
        <sz val="11"/>
        <color rgb="FF000000"/>
        <rFont val="宋体"/>
        <family val="0"/>
      </rPr>
      <t xml:space="preserve">-260318-009139</t>
    </r>
    <r>
      <rPr>
        <sz val="11"/>
        <color rgb="FF000000"/>
        <rFont val="宋体"/>
        <family val="0"/>
        <charset val="134"/>
      </rPr>
      <t xml:space="preserve">、网络</t>
    </r>
    <r>
      <rPr>
        <sz val="11"/>
        <color rgb="FF000000"/>
        <rFont val="宋体"/>
        <family val="0"/>
      </rPr>
      <t xml:space="preserve">-260319-013115</t>
    </r>
    <r>
      <rPr>
        <sz val="11"/>
        <color rgb="FF000000"/>
        <rFont val="宋体"/>
        <family val="0"/>
        <charset val="134"/>
      </rPr>
      <t xml:space="preserve">、网络</t>
    </r>
    <r>
      <rPr>
        <sz val="11"/>
        <color rgb="FF000000"/>
        <rFont val="宋体"/>
        <family val="0"/>
      </rPr>
      <t xml:space="preserve">-260320-010527</t>
    </r>
    <r>
      <rPr>
        <sz val="11"/>
        <color rgb="FF000000"/>
        <rFont val="宋体"/>
        <family val="0"/>
        <charset val="134"/>
      </rPr>
      <t xml:space="preserve">、网络</t>
    </r>
    <r>
      <rPr>
        <sz val="11"/>
        <color rgb="FF000000"/>
        <rFont val="宋体"/>
        <family val="0"/>
      </rPr>
      <t xml:space="preserve">-260321-005619</t>
    </r>
    <r>
      <rPr>
        <sz val="11"/>
        <color rgb="FF000000"/>
        <rFont val="宋体"/>
        <family val="0"/>
        <charset val="134"/>
      </rPr>
      <t xml:space="preserve">、</t>
    </r>
    <r>
      <rPr>
        <sz val="11"/>
        <color rgb="FF000000"/>
        <rFont val="宋体"/>
        <family val="0"/>
      </rPr>
      <t xml:space="preserve">JT1100002026032300001975</t>
    </r>
    <r>
      <rPr>
        <sz val="11"/>
        <color rgb="FF000000"/>
        <rFont val="宋体"/>
        <family val="0"/>
        <charset val="134"/>
      </rPr>
      <t xml:space="preserve">、热线</t>
    </r>
    <r>
      <rPr>
        <sz val="11"/>
        <color rgb="FF000000"/>
        <rFont val="宋体"/>
        <family val="0"/>
      </rPr>
      <t xml:space="preserve">-260325-031904</t>
    </r>
    <r>
      <rPr>
        <sz val="11"/>
        <color rgb="FF000000"/>
        <rFont val="宋体"/>
        <family val="0"/>
        <charset val="134"/>
      </rPr>
      <t xml:space="preserve">、网络</t>
    </r>
    <r>
      <rPr>
        <sz val="11"/>
        <color rgb="FF000000"/>
        <rFont val="宋体"/>
        <family val="0"/>
      </rPr>
      <t xml:space="preserve">-260329-004590-4</t>
    </r>
  </si>
  <si>
    <r>
      <rPr>
        <sz val="10"/>
        <rFont val="宋体"/>
        <family val="0"/>
        <charset val="134"/>
      </rPr>
      <t xml:space="preserve">网络</t>
    </r>
    <r>
      <rPr>
        <sz val="10"/>
        <rFont val="Arial"/>
        <family val="2"/>
      </rPr>
      <t xml:space="preserve">-260329-005409-4</t>
    </r>
    <r>
      <rPr>
        <sz val="10"/>
        <rFont val="宋体"/>
        <family val="0"/>
        <charset val="134"/>
      </rPr>
      <t xml:space="preserve">（</t>
    </r>
    <r>
      <rPr>
        <sz val="10"/>
        <rFont val="Arial"/>
        <family val="2"/>
      </rPr>
      <t xml:space="preserve">5</t>
    </r>
    <r>
      <rPr>
        <sz val="10"/>
        <rFont val="宋体"/>
        <family val="0"/>
        <charset val="134"/>
      </rPr>
      <t xml:space="preserve">个附件）</t>
    </r>
  </si>
  <si>
    <t xml:space="preserve">2026-03-29 08:55:16</t>
  </si>
  <si>
    <t xml:space="preserve">2026-03-29 09:04:00</t>
  </si>
  <si>
    <t xml:space="preserve">2026-03-29 09:28:33</t>
  </si>
  <si>
    <r>
      <rPr>
        <sz val="10"/>
        <rFont val="宋体"/>
        <family val="0"/>
        <charset val="134"/>
      </rPr>
      <t xml:space="preserve">工单来源：微信服务号市民留言标题：第</t>
    </r>
    <r>
      <rPr>
        <sz val="10"/>
        <rFont val="Arial"/>
        <family val="2"/>
      </rPr>
      <t xml:space="preserve">10</t>
    </r>
    <r>
      <rPr>
        <sz val="10"/>
        <rFont val="宋体"/>
        <family val="0"/>
        <charset val="134"/>
      </rPr>
      <t xml:space="preserve">次举报动物园交通枢纽违停市民留言原文：</t>
    </r>
    <r>
      <rPr>
        <sz val="10"/>
        <rFont val="Arial"/>
        <family val="2"/>
      </rPr>
      <t xml:space="preserve">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27</t>
    </r>
    <r>
      <rPr>
        <sz val="10"/>
        <rFont val="宋体"/>
        <family val="0"/>
        <charset val="134"/>
      </rPr>
      <t xml:space="preserve">日</t>
    </r>
    <r>
      <rPr>
        <sz val="10"/>
        <rFont val="Arial"/>
        <family val="2"/>
      </rPr>
      <t xml:space="preserve">13:43</t>
    </r>
    <r>
      <rPr>
        <sz val="10"/>
        <rFont val="宋体"/>
        <family val="0"/>
        <charset val="134"/>
      </rPr>
      <t xml:space="preserve">第</t>
    </r>
    <r>
      <rPr>
        <sz val="10"/>
        <rFont val="Arial"/>
        <family val="2"/>
      </rPr>
      <t xml:space="preserve">10</t>
    </r>
    <r>
      <rPr>
        <sz val="10"/>
        <rFont val="宋体"/>
        <family val="0"/>
        <charset val="134"/>
      </rPr>
      <t xml:space="preserve">次举报位于北京市西城区动物园交通枢纽场站外禁停标识区域内长期存在公交车违停违停导致非机动车辆到机动车道行驶增加骑行风险，如果出现交通事故必须对西外交通队和公交集团追责，导致此种问题原因是公交集团管理混乱，场站内乘车人候车站台内停满私家车和西外交通队长期不作为，该情况电视台和抖音多次曝光仍然存在，公交场站管理方说一套做一套，希望西外交通执法部门对其长期执法，有图有真相，请客服将工单分别派给西外交通队（勇敢执法吧，该贴条就贴条，依然不敢对其执法）和公交集团（要求公交集团督办，不要让</t>
    </r>
    <r>
      <rPr>
        <sz val="10"/>
        <rFont val="Arial"/>
        <family val="2"/>
      </rPr>
      <t xml:space="preserve">N</t>
    </r>
    <r>
      <rPr>
        <sz val="10"/>
        <rFont val="宋体"/>
        <family val="0"/>
        <charset val="134"/>
      </rPr>
      <t xml:space="preserve">多人联系我，动物园交通枢纽汇总到公交集团，由公交集团的人与我沟通解决方案）市民填写的详细地址为：区、街道：西城区展览路街道详细地址：动物园交通枢纽市民反映问题内容：市民反映，</t>
    </r>
    <r>
      <rPr>
        <sz val="10"/>
        <rFont val="Arial"/>
        <family val="2"/>
      </rPr>
      <t xml:space="preserve">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27</t>
    </r>
    <r>
      <rPr>
        <sz val="10"/>
        <rFont val="宋体"/>
        <family val="0"/>
        <charset val="134"/>
      </rPr>
      <t xml:space="preserve">日</t>
    </r>
    <r>
      <rPr>
        <sz val="10"/>
        <rFont val="Arial"/>
        <family val="2"/>
      </rPr>
      <t xml:space="preserve">13:43</t>
    </r>
    <r>
      <rPr>
        <sz val="10"/>
        <rFont val="宋体"/>
        <family val="0"/>
        <charset val="134"/>
      </rPr>
      <t xml:space="preserve">第</t>
    </r>
    <r>
      <rPr>
        <sz val="10"/>
        <rFont val="Arial"/>
        <family val="2"/>
      </rPr>
      <t xml:space="preserve">10</t>
    </r>
    <r>
      <rPr>
        <sz val="10"/>
        <rFont val="宋体"/>
        <family val="0"/>
        <charset val="134"/>
      </rPr>
      <t xml:space="preserve">次举报违停问题，认为公交集团不作为，希望公交集团治理车辆在动物园交通枢纽场站乱停放问题，故通过微信服务号反映希望公交集团治理车辆在动物园交通枢纽场站乱停放问题。发布时间：</t>
    </r>
    <r>
      <rPr>
        <sz val="10"/>
        <rFont val="Arial"/>
        <family val="2"/>
      </rPr>
      <t xml:space="preserve">2026-03-27 14:10:34</t>
    </r>
    <r>
      <rPr>
        <sz val="10"/>
        <rFont val="宋体"/>
        <family val="0"/>
        <charset val="134"/>
      </rPr>
      <t xml:space="preserve">备注：该工单为微信对接系统弹出工单网络</t>
    </r>
    <r>
      <rPr>
        <sz val="10"/>
        <rFont val="Arial"/>
        <family val="2"/>
      </rPr>
      <t xml:space="preserve">-260329-005409</t>
    </r>
    <r>
      <rPr>
        <sz val="10"/>
        <rFont val="宋体"/>
        <family val="0"/>
        <charset val="134"/>
      </rPr>
      <t xml:space="preserve">号后而新建的工单。电车调指，基建，客四基建，物业安保，基建答复不满意</t>
    </r>
  </si>
  <si>
    <t xml:space="preserve">2026-03-27 14:10:34</t>
  </si>
  <si>
    <r>
      <rPr>
        <sz val="11"/>
        <color rgb="FF000000"/>
        <rFont val="宋体"/>
        <family val="0"/>
        <charset val="134"/>
      </rPr>
      <t xml:space="preserve">同人同诉：网络</t>
    </r>
    <r>
      <rPr>
        <sz val="11"/>
        <color rgb="FF000000"/>
        <rFont val="宋体"/>
        <family val="0"/>
      </rPr>
      <t xml:space="preserve">-260314-014284</t>
    </r>
    <r>
      <rPr>
        <sz val="11"/>
        <color rgb="FF000000"/>
        <rFont val="宋体"/>
        <family val="0"/>
        <charset val="134"/>
      </rPr>
      <t xml:space="preserve">、网络</t>
    </r>
    <r>
      <rPr>
        <sz val="11"/>
        <color rgb="FF000000"/>
        <rFont val="宋体"/>
        <family val="0"/>
      </rPr>
      <t xml:space="preserve">-260317-006156</t>
    </r>
    <r>
      <rPr>
        <sz val="11"/>
        <color rgb="FF000000"/>
        <rFont val="宋体"/>
        <family val="0"/>
        <charset val="134"/>
      </rPr>
      <t xml:space="preserve">、网络</t>
    </r>
    <r>
      <rPr>
        <sz val="11"/>
        <color rgb="FF000000"/>
        <rFont val="宋体"/>
        <family val="0"/>
      </rPr>
      <t xml:space="preserve">-260318-009139</t>
    </r>
    <r>
      <rPr>
        <sz val="11"/>
        <color rgb="FF000000"/>
        <rFont val="宋体"/>
        <family val="0"/>
        <charset val="134"/>
      </rPr>
      <t xml:space="preserve">、网络</t>
    </r>
    <r>
      <rPr>
        <sz val="11"/>
        <color rgb="FF000000"/>
        <rFont val="宋体"/>
        <family val="0"/>
      </rPr>
      <t xml:space="preserve">-260319-013115</t>
    </r>
    <r>
      <rPr>
        <sz val="11"/>
        <color rgb="FF000000"/>
        <rFont val="宋体"/>
        <family val="0"/>
        <charset val="134"/>
      </rPr>
      <t xml:space="preserve">、网络</t>
    </r>
    <r>
      <rPr>
        <sz val="11"/>
        <color rgb="FF000000"/>
        <rFont val="宋体"/>
        <family val="0"/>
      </rPr>
      <t xml:space="preserve">-260320-010527</t>
    </r>
    <r>
      <rPr>
        <sz val="11"/>
        <color rgb="FF000000"/>
        <rFont val="宋体"/>
        <family val="0"/>
        <charset val="134"/>
      </rPr>
      <t xml:space="preserve">、网络</t>
    </r>
    <r>
      <rPr>
        <sz val="11"/>
        <color rgb="FF000000"/>
        <rFont val="宋体"/>
        <family val="0"/>
      </rPr>
      <t xml:space="preserve">-260321-005619</t>
    </r>
    <r>
      <rPr>
        <sz val="11"/>
        <color rgb="FF000000"/>
        <rFont val="宋体"/>
        <family val="0"/>
        <charset val="134"/>
      </rPr>
      <t xml:space="preserve">、</t>
    </r>
    <r>
      <rPr>
        <sz val="11"/>
        <color rgb="FF000000"/>
        <rFont val="宋体"/>
        <family val="0"/>
      </rPr>
      <t xml:space="preserve">JT1100002026032300001975</t>
    </r>
    <r>
      <rPr>
        <sz val="11"/>
        <color rgb="FF000000"/>
        <rFont val="宋体"/>
        <family val="0"/>
        <charset val="134"/>
      </rPr>
      <t xml:space="preserve">、热线</t>
    </r>
    <r>
      <rPr>
        <sz val="11"/>
        <color rgb="FF000000"/>
        <rFont val="宋体"/>
        <family val="0"/>
      </rPr>
      <t xml:space="preserve">-260325-031904</t>
    </r>
    <r>
      <rPr>
        <sz val="11"/>
        <color rgb="FF000000"/>
        <rFont val="宋体"/>
        <family val="0"/>
        <charset val="134"/>
      </rPr>
      <t xml:space="preserve">、网络</t>
    </r>
    <r>
      <rPr>
        <sz val="11"/>
        <color rgb="FF000000"/>
        <rFont val="宋体"/>
        <family val="0"/>
      </rPr>
      <t xml:space="preserve">-260329-004590-4</t>
    </r>
    <r>
      <rPr>
        <sz val="11"/>
        <color rgb="FF000000"/>
        <rFont val="宋体"/>
        <family val="0"/>
        <charset val="134"/>
      </rPr>
      <t xml:space="preserve">、网络</t>
    </r>
    <r>
      <rPr>
        <sz val="11"/>
        <color rgb="FF000000"/>
        <rFont val="宋体"/>
        <family val="0"/>
      </rPr>
      <t xml:space="preserve">-260329-005409</t>
    </r>
  </si>
  <si>
    <r>
      <rPr>
        <sz val="10"/>
        <rFont val="宋体"/>
        <family val="0"/>
        <charset val="134"/>
      </rPr>
      <t xml:space="preserve">网络</t>
    </r>
    <r>
      <rPr>
        <sz val="10"/>
        <rFont val="Arial"/>
        <family val="2"/>
      </rPr>
      <t xml:space="preserve">-260329-004590-5</t>
    </r>
  </si>
  <si>
    <t xml:space="preserve">2026-03-29 09:28:34</t>
  </si>
  <si>
    <r>
      <rPr>
        <sz val="10"/>
        <rFont val="宋体"/>
        <family val="0"/>
        <charset val="134"/>
      </rPr>
      <t xml:space="preserve">分中心已经于</t>
    </r>
    <r>
      <rPr>
        <sz val="10"/>
        <rFont val="Arial"/>
        <family val="2"/>
      </rPr>
      <t xml:space="preserve">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30</t>
    </r>
    <r>
      <rPr>
        <sz val="10"/>
        <rFont val="宋体"/>
        <family val="0"/>
        <charset val="134"/>
      </rPr>
      <t xml:space="preserve">日，将处理结果告知了市民，办理人：杜伟，部门</t>
    </r>
    <r>
      <rPr>
        <sz val="10"/>
        <rFont val="Arial"/>
        <family val="2"/>
      </rPr>
      <t xml:space="preserve">:</t>
    </r>
    <r>
      <rPr>
        <sz val="10"/>
        <rFont val="宋体"/>
        <family val="0"/>
        <charset val="134"/>
      </rPr>
      <t xml:space="preserve">动物园分中心，职务：物管副主任。审核人：侯旭，物业管理中心机关，物管行政部，科员。</t>
    </r>
  </si>
  <si>
    <t xml:space="preserve">我们也会加强巡视，发现有私家车，尽快劝离，尽量避免类似情况的发生</t>
  </si>
  <si>
    <r>
      <rPr>
        <sz val="10"/>
        <rFont val="宋体"/>
        <family val="0"/>
        <charset val="134"/>
      </rPr>
      <t xml:space="preserve">接到此投诉，我们非常重视。并立即派专人核实情况。我们虚心接受市民提出的宝贵意见，已经在周边张贴了禁停标识，我们也会加强巡视，发现有私家车，尽快劝离，尽量避免类似情况的发生。跟市民道歉，及安抚，希望市民能够理解。分中心已经于</t>
    </r>
    <r>
      <rPr>
        <sz val="10"/>
        <rFont val="Arial"/>
        <family val="2"/>
      </rPr>
      <t xml:space="preserve">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30</t>
    </r>
    <r>
      <rPr>
        <sz val="10"/>
        <rFont val="宋体"/>
        <family val="0"/>
        <charset val="134"/>
      </rPr>
      <t xml:space="preserve">日，将处理结果告知了市民，办理人：杜伟，部门</t>
    </r>
    <r>
      <rPr>
        <sz val="10"/>
        <rFont val="Arial"/>
        <family val="2"/>
      </rPr>
      <t xml:space="preserve">:</t>
    </r>
    <r>
      <rPr>
        <sz val="10"/>
        <rFont val="宋体"/>
        <family val="0"/>
        <charset val="134"/>
      </rPr>
      <t xml:space="preserve">动物园分中心，职务：物管副主任。审核人：侯旭，物业管理中心机关，物管行政部，科员。</t>
    </r>
  </si>
  <si>
    <r>
      <rPr>
        <sz val="10"/>
        <rFont val="宋体"/>
        <family val="0"/>
        <charset val="134"/>
      </rPr>
      <t xml:space="preserve">网络</t>
    </r>
    <r>
      <rPr>
        <sz val="10"/>
        <rFont val="Arial"/>
        <family val="2"/>
      </rPr>
      <t xml:space="preserve">-260329-005409-5</t>
    </r>
  </si>
  <si>
    <r>
      <rPr>
        <sz val="10"/>
        <rFont val="宋体"/>
        <family val="0"/>
        <charset val="134"/>
      </rPr>
      <t xml:space="preserve">网络</t>
    </r>
    <r>
      <rPr>
        <sz val="10"/>
        <rFont val="Arial"/>
        <family val="2"/>
      </rPr>
      <t xml:space="preserve">-260329-004787</t>
    </r>
  </si>
  <si>
    <t xml:space="preserve">2026-03-29 08:40:21</t>
  </si>
  <si>
    <t xml:space="preserve">2026-03-29 08:57:28</t>
  </si>
  <si>
    <t xml:space="preserve">2026-03-29 09:46:31</t>
  </si>
  <si>
    <r>
      <rPr>
        <sz val="10"/>
        <rFont val="宋体"/>
        <family val="0"/>
        <charset val="134"/>
      </rPr>
      <t xml:space="preserve">工单来源：微信服务号，此工单内容为网民留言时填写的标题及原文。 </t>
    </r>
    <r>
      <rPr>
        <sz val="10"/>
        <rFont val="Arial"/>
        <family val="2"/>
      </rPr>
      <t xml:space="preserve">============================= </t>
    </r>
    <r>
      <rPr>
        <sz val="10"/>
        <rFont val="宋体"/>
        <family val="0"/>
        <charset val="134"/>
      </rPr>
      <t xml:space="preserve">留言标题：</t>
    </r>
    <r>
      <rPr>
        <sz val="10"/>
        <rFont val="Arial"/>
        <family val="2"/>
      </rPr>
      <t xml:space="preserve">102</t>
    </r>
    <r>
      <rPr>
        <sz val="10"/>
        <rFont val="宋体"/>
        <family val="0"/>
        <charset val="134"/>
      </rPr>
      <t xml:space="preserve">车辆卫生留言原文：今日下午去动物园游玩，乘坐</t>
    </r>
    <r>
      <rPr>
        <sz val="10"/>
        <rFont val="Arial"/>
        <family val="2"/>
      </rPr>
      <t xml:space="preserve">102</t>
    </r>
    <r>
      <rPr>
        <sz val="10"/>
        <rFont val="宋体"/>
        <family val="0"/>
        <charset val="134"/>
      </rPr>
      <t xml:space="preserve">公交车，发现车厢里垃圾较多，乘车环境较差，希望有关部门多加关注。天气越发热了，希望车厢卫生保持干净整洁。市民填写的详细地址为：区、街道：海淀区甘家口街道详细地址：北京市海淀区甘家口</t>
    </r>
  </si>
  <si>
    <r>
      <rPr>
        <sz val="10"/>
        <rFont val="宋体"/>
        <family val="0"/>
        <charset val="134"/>
      </rPr>
      <t xml:space="preserve">女士您好，</t>
    </r>
    <r>
      <rPr>
        <sz val="10"/>
        <rFont val="Arial"/>
        <family val="2"/>
      </rPr>
      <t xml:space="preserve">102</t>
    </r>
    <r>
      <rPr>
        <sz val="10"/>
        <rFont val="宋体"/>
        <family val="0"/>
        <charset val="134"/>
      </rPr>
      <t xml:space="preserve">路公交车我们在动物园场站进行洗车服务工作，您所述车辆运营中车厢里垃圾较多，乘车环境较差的问题，我们非常重视您的反馈，由于我们的工作没有做好，</t>
    </r>
    <r>
      <rPr>
        <sz val="10"/>
        <rFont val="Arial"/>
        <family val="2"/>
      </rPr>
      <t xml:space="preserve">102</t>
    </r>
    <r>
      <rPr>
        <sz val="10"/>
        <rFont val="宋体"/>
        <family val="0"/>
        <charset val="134"/>
      </rPr>
      <t xml:space="preserve">路给您带来不好的乘车体验，实在是抱歉，女士。该线路车辆回到动物园场站后，在日常工作时段内，我们的保洁员已对车内卫生进行了全面的清理，您反馈的问题我们已整改完毕。同时我们要求保洁员对</t>
    </r>
    <r>
      <rPr>
        <sz val="10"/>
        <rFont val="Arial"/>
        <family val="2"/>
      </rPr>
      <t xml:space="preserve">102</t>
    </r>
    <r>
      <rPr>
        <sz val="10"/>
        <rFont val="宋体"/>
        <family val="0"/>
        <charset val="134"/>
      </rPr>
      <t xml:space="preserve">路所有运营车辆的卫生再次进行细化清理。我们对于运营车辆车内卫生的清洁工作是一直在做的，也从未停止，已经形成了长效的清洁机制，但有时候卫生清洁工作我们做的还有不尽人意之处，您多多谅解。</t>
    </r>
  </si>
  <si>
    <r>
      <rPr>
        <sz val="10"/>
        <rFont val="宋体"/>
        <family val="0"/>
        <charset val="134"/>
      </rPr>
      <t xml:space="preserve">您好，关于您反映问题的办理情况，鸿运承物业管理中心动物园分中心现对您回复如下：女士您好，</t>
    </r>
    <r>
      <rPr>
        <sz val="10"/>
        <rFont val="Arial"/>
        <family val="2"/>
      </rPr>
      <t xml:space="preserve">102</t>
    </r>
    <r>
      <rPr>
        <sz val="10"/>
        <rFont val="宋体"/>
        <family val="0"/>
        <charset val="134"/>
      </rPr>
      <t xml:space="preserve">路公交车我们在动物园场站进行洗车服务工作，您所述车辆运营中车厢里垃圾较多，乘车环境较差的问题，我们非常重视您的反馈，由于我们的工作没有做好，</t>
    </r>
    <r>
      <rPr>
        <sz val="10"/>
        <rFont val="Arial"/>
        <family val="2"/>
      </rPr>
      <t xml:space="preserve">102</t>
    </r>
    <r>
      <rPr>
        <sz val="10"/>
        <rFont val="宋体"/>
        <family val="0"/>
        <charset val="134"/>
      </rPr>
      <t xml:space="preserve">路给您带来不好的乘车体验，实在是抱歉，女士。该线路车辆回到动物园场站后，在日常工作时段内，我们的保洁员已对车内卫生进行了全面的清理，您反馈的问题我们已整改完毕。同时我们要求保洁员对</t>
    </r>
    <r>
      <rPr>
        <sz val="10"/>
        <rFont val="Arial"/>
        <family val="2"/>
      </rPr>
      <t xml:space="preserve">102</t>
    </r>
    <r>
      <rPr>
        <sz val="10"/>
        <rFont val="宋体"/>
        <family val="0"/>
        <charset val="134"/>
      </rPr>
      <t xml:space="preserve">路所有运营车辆的卫生再次进行细化清理。我们对于运营车辆车内卫生的清洁工作是一直在做的，也从未停止，已经形成了长效的清洁机制，但有时候卫生清洁工作我们做的还有不尽人意之处，您多多谅解。我们定期会召开车辆保洁专题会议，开展车辆卫生专项检查，日常工作中我们加大巡检力度，强化制度建设，不断提高管理水平。因您的联系方式保密，我们未能对您进行电话回复。我们分中心及场站班组长再次与</t>
    </r>
    <r>
      <rPr>
        <sz val="10"/>
        <rFont val="Arial"/>
        <family val="2"/>
      </rPr>
      <t xml:space="preserve">102</t>
    </r>
    <r>
      <rPr>
        <sz val="10"/>
        <rFont val="宋体"/>
        <family val="0"/>
        <charset val="134"/>
      </rPr>
      <t xml:space="preserve">路的保洁人员进行了沟通，日常工作中我们要把清洁质量做的更加细致，同时加强保洁员清洁技能的培训，熟练掌握清洁方法，确保给您带来一个干净、整洁的出行环境。欢迎您随时对我们的工作进行监督，感谢您提出宝贵意见，给您的出行带来的不便我们和您说声抱歉，谢谢您的支持与谅解。</t>
    </r>
  </si>
  <si>
    <t xml:space="preserve">2026-03-25 17:20:33</t>
  </si>
  <si>
    <r>
      <rPr>
        <sz val="10"/>
        <rFont val="宋体"/>
        <family val="0"/>
        <charset val="134"/>
      </rPr>
      <t xml:space="preserve">网络</t>
    </r>
    <r>
      <rPr>
        <sz val="10"/>
        <rFont val="Arial"/>
        <family val="2"/>
      </rPr>
      <t xml:space="preserve">-260329-005036-5</t>
    </r>
  </si>
  <si>
    <t xml:space="preserve">2026-03-29 08:47:11</t>
  </si>
  <si>
    <t xml:space="preserve">2026-03-29 08:56:33</t>
  </si>
  <si>
    <t xml:space="preserve">2026-03-29 10:26:11</t>
  </si>
  <si>
    <r>
      <rPr>
        <sz val="10"/>
        <rFont val="宋体"/>
        <family val="0"/>
        <charset val="134"/>
      </rPr>
      <t xml:space="preserve">工单来源：微信服务号市民留言标题：第</t>
    </r>
    <r>
      <rPr>
        <sz val="10"/>
        <rFont val="Arial"/>
        <family val="2"/>
      </rPr>
      <t xml:space="preserve">9</t>
    </r>
    <r>
      <rPr>
        <sz val="10"/>
        <rFont val="宋体"/>
        <family val="0"/>
        <charset val="134"/>
      </rPr>
      <t xml:space="preserve">次举报动物园交通枢纽违停市民留言原文：</t>
    </r>
    <r>
      <rPr>
        <sz val="10"/>
        <rFont val="Arial"/>
        <family val="2"/>
      </rPr>
      <t xml:space="preserve">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26</t>
    </r>
    <r>
      <rPr>
        <sz val="10"/>
        <rFont val="宋体"/>
        <family val="0"/>
        <charset val="134"/>
      </rPr>
      <t xml:space="preserve">日</t>
    </r>
    <r>
      <rPr>
        <sz val="10"/>
        <rFont val="Arial"/>
        <family val="2"/>
      </rPr>
      <t xml:space="preserve">143:36</t>
    </r>
    <r>
      <rPr>
        <sz val="10"/>
        <rFont val="宋体"/>
        <family val="0"/>
        <charset val="134"/>
      </rPr>
      <t xml:space="preserve">第</t>
    </r>
    <r>
      <rPr>
        <sz val="10"/>
        <rFont val="Arial"/>
        <family val="2"/>
      </rPr>
      <t xml:space="preserve">9</t>
    </r>
    <r>
      <rPr>
        <sz val="10"/>
        <rFont val="宋体"/>
        <family val="0"/>
        <charset val="134"/>
      </rPr>
      <t xml:space="preserve">次举报位于北京市西城区动物园交通枢纽场站外禁停标识区域内长期存在公交车违停违停导致非机动车辆到机动车道行驶增加骑行风险，如果出现交通事故必须对西外交通队和公交集团追责，导致此种问题原因是公交集团管理混乱，场站内乘车人候车站台内停满私家车和西外交通队长期不作为，该情况电视台和抖音多次曝光仍然存在，公交场站管理方说一套做一套，希望西外交通执法部门对其长期执法，有图有真相，请客服将工单分别派给西外交通队（勇敢执法吧，该贴条就贴条，依然不敢对其执法）和公交集团（要求公交集团督办，不要让</t>
    </r>
    <r>
      <rPr>
        <sz val="10"/>
        <rFont val="Arial"/>
        <family val="2"/>
      </rPr>
      <t xml:space="preserve">N</t>
    </r>
    <r>
      <rPr>
        <sz val="10"/>
        <rFont val="宋体"/>
        <family val="0"/>
        <charset val="134"/>
      </rPr>
      <t xml:space="preserve">多人联系我，动物园交通枢纽汇总到公交集团，由公交集团的人与我沟通解决方案）市民填写的详细地址为：区、街道：西城区展览路街道详细地址：动物园交通枢纽市民反映问题内容：市民反映，</t>
    </r>
    <r>
      <rPr>
        <sz val="10"/>
        <rFont val="Arial"/>
        <family val="2"/>
      </rPr>
      <t xml:space="preserve">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26</t>
    </r>
    <r>
      <rPr>
        <sz val="10"/>
        <rFont val="宋体"/>
        <family val="0"/>
        <charset val="134"/>
      </rPr>
      <t xml:space="preserve">日</t>
    </r>
    <r>
      <rPr>
        <sz val="10"/>
        <rFont val="Arial"/>
        <family val="2"/>
      </rPr>
      <t xml:space="preserve">143:36</t>
    </r>
    <r>
      <rPr>
        <sz val="10"/>
        <rFont val="宋体"/>
        <family val="0"/>
        <charset val="134"/>
      </rPr>
      <t xml:space="preserve">第</t>
    </r>
    <r>
      <rPr>
        <sz val="10"/>
        <rFont val="Arial"/>
        <family val="2"/>
      </rPr>
      <t xml:space="preserve">9</t>
    </r>
    <r>
      <rPr>
        <sz val="10"/>
        <rFont val="宋体"/>
        <family val="0"/>
        <charset val="134"/>
      </rPr>
      <t xml:space="preserve">次举报违停问题，认为公交集团不作为，希望公交集团治理车辆在动物园交通枢纽场站乱停放问题，故通过微信服务号反映希望公交集团治理车辆在动物园交通枢纽场站乱停放问题。发布时间：</t>
    </r>
    <r>
      <rPr>
        <sz val="10"/>
        <rFont val="Arial"/>
        <family val="2"/>
      </rPr>
      <t xml:space="preserve">2026-03-26 13:45:57</t>
    </r>
    <r>
      <rPr>
        <sz val="10"/>
        <rFont val="宋体"/>
        <family val="0"/>
        <charset val="134"/>
      </rPr>
      <t xml:space="preserve">备注：该工单为微信对接系统弹出工单网络</t>
    </r>
    <r>
      <rPr>
        <sz val="10"/>
        <rFont val="Arial"/>
        <family val="2"/>
      </rPr>
      <t xml:space="preserve">-260329-005009</t>
    </r>
    <r>
      <rPr>
        <sz val="10"/>
        <rFont val="宋体"/>
        <family val="0"/>
        <charset val="134"/>
      </rPr>
      <t xml:space="preserve">号后而新建的工单。电车调指，基建，客四基建，物业安保，基建答复不满意</t>
    </r>
  </si>
  <si>
    <t xml:space="preserve">2026-03-26 13:45:57</t>
  </si>
  <si>
    <r>
      <rPr>
        <sz val="11"/>
        <color rgb="FF000000"/>
        <rFont val="宋体"/>
        <family val="0"/>
        <charset val="134"/>
      </rPr>
      <t xml:space="preserve">同人同诉：网络</t>
    </r>
    <r>
      <rPr>
        <sz val="11"/>
        <color rgb="FF000000"/>
        <rFont val="宋体"/>
        <family val="0"/>
      </rPr>
      <t xml:space="preserve">-260314-014284</t>
    </r>
    <r>
      <rPr>
        <sz val="11"/>
        <color rgb="FF000000"/>
        <rFont val="宋体"/>
        <family val="0"/>
        <charset val="134"/>
      </rPr>
      <t xml:space="preserve">、网络</t>
    </r>
    <r>
      <rPr>
        <sz val="11"/>
        <color rgb="FF000000"/>
        <rFont val="宋体"/>
        <family val="0"/>
      </rPr>
      <t xml:space="preserve">-260317-006156</t>
    </r>
    <r>
      <rPr>
        <sz val="11"/>
        <color rgb="FF000000"/>
        <rFont val="宋体"/>
        <family val="0"/>
        <charset val="134"/>
      </rPr>
      <t xml:space="preserve">、网络</t>
    </r>
    <r>
      <rPr>
        <sz val="11"/>
        <color rgb="FF000000"/>
        <rFont val="宋体"/>
        <family val="0"/>
      </rPr>
      <t xml:space="preserve">-260318-009139</t>
    </r>
    <r>
      <rPr>
        <sz val="11"/>
        <color rgb="FF000000"/>
        <rFont val="宋体"/>
        <family val="0"/>
        <charset val="134"/>
      </rPr>
      <t xml:space="preserve">、网络</t>
    </r>
    <r>
      <rPr>
        <sz val="11"/>
        <color rgb="FF000000"/>
        <rFont val="宋体"/>
        <family val="0"/>
      </rPr>
      <t xml:space="preserve">-260319-013115</t>
    </r>
    <r>
      <rPr>
        <sz val="11"/>
        <color rgb="FF000000"/>
        <rFont val="宋体"/>
        <family val="0"/>
        <charset val="134"/>
      </rPr>
      <t xml:space="preserve">、网络</t>
    </r>
    <r>
      <rPr>
        <sz val="11"/>
        <color rgb="FF000000"/>
        <rFont val="宋体"/>
        <family val="0"/>
      </rPr>
      <t xml:space="preserve">-260320-010527</t>
    </r>
    <r>
      <rPr>
        <sz val="11"/>
        <color rgb="FF000000"/>
        <rFont val="宋体"/>
        <family val="0"/>
        <charset val="134"/>
      </rPr>
      <t xml:space="preserve">、网络</t>
    </r>
    <r>
      <rPr>
        <sz val="11"/>
        <color rgb="FF000000"/>
        <rFont val="宋体"/>
        <family val="0"/>
      </rPr>
      <t xml:space="preserve">-260321-005619</t>
    </r>
    <r>
      <rPr>
        <sz val="11"/>
        <color rgb="FF000000"/>
        <rFont val="宋体"/>
        <family val="0"/>
        <charset val="134"/>
      </rPr>
      <t xml:space="preserve">、</t>
    </r>
    <r>
      <rPr>
        <sz val="11"/>
        <color rgb="FF000000"/>
        <rFont val="宋体"/>
        <family val="0"/>
      </rPr>
      <t xml:space="preserve">JT1100002026032300001975</t>
    </r>
    <r>
      <rPr>
        <sz val="11"/>
        <color rgb="FF000000"/>
        <rFont val="宋体"/>
        <family val="0"/>
        <charset val="134"/>
      </rPr>
      <t xml:space="preserve">、热线</t>
    </r>
    <r>
      <rPr>
        <sz val="11"/>
        <color rgb="FF000000"/>
        <rFont val="宋体"/>
        <family val="0"/>
      </rPr>
      <t xml:space="preserve">-260325-031904</t>
    </r>
    <r>
      <rPr>
        <sz val="11"/>
        <color rgb="FF000000"/>
        <rFont val="宋体"/>
        <family val="0"/>
        <charset val="134"/>
      </rPr>
      <t xml:space="preserve">、网络</t>
    </r>
    <r>
      <rPr>
        <sz val="11"/>
        <color rgb="FF000000"/>
        <rFont val="宋体"/>
        <family val="0"/>
      </rPr>
      <t xml:space="preserve">-260329-004590-4</t>
    </r>
    <r>
      <rPr>
        <sz val="11"/>
        <color rgb="FF000000"/>
        <rFont val="宋体"/>
        <family val="0"/>
        <charset val="134"/>
      </rPr>
      <t xml:space="preserve">、网络</t>
    </r>
    <r>
      <rPr>
        <sz val="11"/>
        <color rgb="FF000000"/>
        <rFont val="宋体"/>
        <family val="0"/>
      </rPr>
      <t xml:space="preserve">-260329-005409</t>
    </r>
    <r>
      <rPr>
        <sz val="11"/>
        <color rgb="FF000000"/>
        <rFont val="宋体"/>
        <family val="0"/>
        <charset val="134"/>
      </rPr>
      <t xml:space="preserve">、网络</t>
    </r>
    <r>
      <rPr>
        <sz val="11"/>
        <color rgb="FF000000"/>
        <rFont val="宋体"/>
        <family val="0"/>
      </rPr>
      <t xml:space="preserve">-260329-005036</t>
    </r>
  </si>
  <si>
    <r>
      <rPr>
        <sz val="10"/>
        <rFont val="宋体"/>
        <family val="0"/>
        <charset val="134"/>
      </rPr>
      <t xml:space="preserve">网络</t>
    </r>
    <r>
      <rPr>
        <sz val="10"/>
        <rFont val="Arial"/>
        <family val="2"/>
      </rPr>
      <t xml:space="preserve">-260329-005036-4</t>
    </r>
    <r>
      <rPr>
        <sz val="10"/>
        <rFont val="宋体"/>
        <family val="0"/>
        <charset val="134"/>
      </rPr>
      <t xml:space="preserve">（</t>
    </r>
    <r>
      <rPr>
        <sz val="10"/>
        <rFont val="Arial"/>
        <family val="2"/>
      </rPr>
      <t xml:space="preserve">5</t>
    </r>
    <r>
      <rPr>
        <sz val="10"/>
        <rFont val="宋体"/>
        <family val="0"/>
        <charset val="134"/>
      </rPr>
      <t xml:space="preserve">个附件）</t>
    </r>
  </si>
  <si>
    <r>
      <rPr>
        <sz val="10"/>
        <rFont val="宋体"/>
        <family val="0"/>
        <charset val="134"/>
      </rPr>
      <t xml:space="preserve">网络</t>
    </r>
    <r>
      <rPr>
        <sz val="10"/>
        <rFont val="Arial"/>
        <family val="2"/>
      </rPr>
      <t xml:space="preserve">-260329-029881</t>
    </r>
  </si>
  <si>
    <t xml:space="preserve">2026-03-29 15:07:57</t>
  </si>
  <si>
    <t xml:space="preserve">2026-03-29 15:15:45</t>
  </si>
  <si>
    <t xml:space="preserve">2026-03-29 15:18:19</t>
  </si>
  <si>
    <r>
      <rPr>
        <sz val="10"/>
        <rFont val="宋体"/>
        <family val="0"/>
        <charset val="134"/>
      </rPr>
      <t xml:space="preserve">工单来源：微信服务号，此工单内容为网民留言时填写的标题及原文。 </t>
    </r>
    <r>
      <rPr>
        <sz val="10"/>
        <rFont val="Arial"/>
        <family val="2"/>
      </rPr>
      <t xml:space="preserve">============================= </t>
    </r>
    <r>
      <rPr>
        <sz val="10"/>
        <rFont val="宋体"/>
        <family val="0"/>
        <charset val="134"/>
      </rPr>
      <t xml:space="preserve">留言标题：</t>
    </r>
    <r>
      <rPr>
        <sz val="10"/>
        <rFont val="Arial"/>
        <family val="2"/>
      </rPr>
      <t xml:space="preserve">362</t>
    </r>
    <r>
      <rPr>
        <sz val="10"/>
        <rFont val="宋体"/>
        <family val="0"/>
        <charset val="134"/>
      </rPr>
      <t xml:space="preserve">车辆卫生脏留言原文：今早在紫竹院乘坐</t>
    </r>
    <r>
      <rPr>
        <sz val="10"/>
        <rFont val="Arial"/>
        <family val="2"/>
      </rPr>
      <t xml:space="preserve">362</t>
    </r>
    <r>
      <rPr>
        <sz val="10"/>
        <rFont val="宋体"/>
        <family val="0"/>
        <charset val="134"/>
      </rPr>
      <t xml:space="preserve">公交车，发现玻璃上全是油渍，窗台和坐位灰尘较多。多次乘坐</t>
    </r>
    <r>
      <rPr>
        <sz val="10"/>
        <rFont val="Arial"/>
        <family val="2"/>
      </rPr>
      <t xml:space="preserve">362</t>
    </r>
    <r>
      <rPr>
        <sz val="10"/>
        <rFont val="宋体"/>
        <family val="0"/>
        <charset val="134"/>
      </rPr>
      <t xml:space="preserve">路线，发现卫生都不好。也不知道定期搞不搞车辆卫生。希望有关部门重视。市民填写的详细地址为：区、街道：海淀区花园路街道详细地址：北京市海淀区紫竹院街道广源闸路临</t>
    </r>
    <r>
      <rPr>
        <sz val="10"/>
        <rFont val="Arial"/>
        <family val="2"/>
      </rPr>
      <t xml:space="preserve">36</t>
    </r>
  </si>
  <si>
    <r>
      <rPr>
        <sz val="10"/>
        <rFont val="宋体"/>
        <family val="0"/>
        <charset val="134"/>
      </rPr>
      <t xml:space="preserve">女士您好，</t>
    </r>
    <r>
      <rPr>
        <sz val="10"/>
        <rFont val="Arial"/>
        <family val="2"/>
      </rPr>
      <t xml:space="preserve">362</t>
    </r>
    <r>
      <rPr>
        <sz val="10"/>
        <rFont val="宋体"/>
        <family val="0"/>
        <charset val="134"/>
      </rPr>
      <t xml:space="preserve">路公交车我们在西直门南场站进行洗车服务工作，您所述车辆运营中车内玻璃上全是油渍，窗台和坐位灰尘较多的问题，我们非常重视您的反馈，由于我们的工作没有做好，</t>
    </r>
    <r>
      <rPr>
        <sz val="10"/>
        <rFont val="Arial"/>
        <family val="2"/>
      </rPr>
      <t xml:space="preserve">362</t>
    </r>
    <r>
      <rPr>
        <sz val="10"/>
        <rFont val="宋体"/>
        <family val="0"/>
        <charset val="134"/>
      </rPr>
      <t xml:space="preserve">路给您带来不好的乘车体验，实在是抱歉，女士。该线路车辆回到西直门南场站后，在日常工作时段内，我们的保洁员已对该线路车内卫生进行了全面的清理，您反馈的问题我们已整改完毕，同时我们要求保洁员对</t>
    </r>
    <r>
      <rPr>
        <sz val="10"/>
        <rFont val="Arial"/>
        <family val="2"/>
      </rPr>
      <t xml:space="preserve">362</t>
    </r>
    <r>
      <rPr>
        <sz val="10"/>
        <rFont val="宋体"/>
        <family val="0"/>
        <charset val="134"/>
      </rPr>
      <t xml:space="preserve">路所有运营车辆的卫生再次进行细化清理。车辆卫生的清洁周期为每日我们的保洁员会对运营车辆的内外部卫生进行全面的清理，但有时候卫生清洁工作我们做的还有不尽人意之处，您多多谅解。</t>
    </r>
  </si>
  <si>
    <r>
      <rPr>
        <sz val="10"/>
        <rFont val="宋体"/>
        <family val="0"/>
        <charset val="134"/>
      </rPr>
      <t xml:space="preserve">您好，关于您反映问题的办理情况，鸿运承物业管理中心动物园分中心现对您回复如下：女士您好，</t>
    </r>
    <r>
      <rPr>
        <sz val="10"/>
        <rFont val="Arial"/>
        <family val="2"/>
      </rPr>
      <t xml:space="preserve">362</t>
    </r>
    <r>
      <rPr>
        <sz val="10"/>
        <rFont val="宋体"/>
        <family val="0"/>
        <charset val="134"/>
      </rPr>
      <t xml:space="preserve">路公交车我们在西直门南场站进行洗车服务工作，您所述车辆运营中车内玻璃上全是油渍，窗台和坐位灰尘较多的问题，我们非常重视您的反馈，由于我们的工作没有做好，</t>
    </r>
    <r>
      <rPr>
        <sz val="10"/>
        <rFont val="Arial"/>
        <family val="2"/>
      </rPr>
      <t xml:space="preserve">362</t>
    </r>
    <r>
      <rPr>
        <sz val="10"/>
        <rFont val="宋体"/>
        <family val="0"/>
        <charset val="134"/>
      </rPr>
      <t xml:space="preserve">路给您带来不好的乘车体验，实在是抱歉，女士。该线路车辆回到西直门南场站后，在日常工作时段内，我们的保洁员已对该线路车内卫生进行了全面的清理，您反馈的问题我们已整改完毕，同时我们要求保洁员对</t>
    </r>
    <r>
      <rPr>
        <sz val="10"/>
        <rFont val="Arial"/>
        <family val="2"/>
      </rPr>
      <t xml:space="preserve">362</t>
    </r>
    <r>
      <rPr>
        <sz val="10"/>
        <rFont val="宋体"/>
        <family val="0"/>
        <charset val="134"/>
      </rPr>
      <t xml:space="preserve">路所有运营车辆的卫生再次进行细化清理。车辆卫生的清洁周期为每日我们的保洁员会对运营车辆的内外部卫生进行全面的清理，但有时候卫生清洁工作我们做的还有不尽人意之处，您多多谅解。我们定期会召开车辆保洁专题会议，开展车辆卫生专项检查，日常工作中我们加大巡检力度，强化制度建设，不断提高管理水平。因您的联系方式保密，我们未能对您进行电话回复。我们分中心及场站班组长再次与</t>
    </r>
    <r>
      <rPr>
        <sz val="10"/>
        <rFont val="Arial"/>
        <family val="2"/>
      </rPr>
      <t xml:space="preserve">362</t>
    </r>
    <r>
      <rPr>
        <sz val="10"/>
        <rFont val="宋体"/>
        <family val="0"/>
        <charset val="134"/>
      </rPr>
      <t xml:space="preserve">路的保洁人员进行了沟通，日常工作中我们要把清洁质量做的更加细致，同时加强保洁员清洁技能的培训，熟练掌握清洁方法，确保给您带来一个干净、整洁的出行环境。欢迎您随时对我们的工作进行监督，感谢您提出宝贵意见，给您的出行带来的不便我们和您说声抱歉，谢谢您的支持与谅解。</t>
    </r>
  </si>
  <si>
    <t xml:space="preserve">2026-03-29 12:33:57</t>
  </si>
  <si>
    <r>
      <rPr>
        <sz val="10"/>
        <rFont val="宋体"/>
        <family val="0"/>
        <charset val="134"/>
      </rPr>
      <t xml:space="preserve">网络</t>
    </r>
    <r>
      <rPr>
        <sz val="10"/>
        <rFont val="Arial"/>
        <family val="2"/>
      </rPr>
      <t xml:space="preserve">-260329-033194-3</t>
    </r>
    <r>
      <rPr>
        <sz val="10"/>
        <rFont val="宋体"/>
        <family val="0"/>
        <charset val="134"/>
      </rPr>
      <t xml:space="preserve">（</t>
    </r>
    <r>
      <rPr>
        <sz val="10"/>
        <rFont val="Arial"/>
        <family val="2"/>
      </rPr>
      <t xml:space="preserve">5</t>
    </r>
    <r>
      <rPr>
        <sz val="10"/>
        <rFont val="宋体"/>
        <family val="0"/>
        <charset val="134"/>
      </rPr>
      <t xml:space="preserve">个附件）</t>
    </r>
  </si>
  <si>
    <t xml:space="preserve">2026-03-29 15:52:25</t>
  </si>
  <si>
    <t xml:space="preserve">2026-03-29 16:07:12</t>
  </si>
  <si>
    <t xml:space="preserve">2026-03-29 16:11:21</t>
  </si>
  <si>
    <r>
      <rPr>
        <sz val="10"/>
        <rFont val="宋体"/>
        <family val="0"/>
        <charset val="134"/>
      </rPr>
      <t xml:space="preserve">工单来源：微信服务号，此工单内容为网民留言时填写的标题及原文。 </t>
    </r>
    <r>
      <rPr>
        <sz val="10"/>
        <rFont val="Arial"/>
        <family val="2"/>
      </rPr>
      <t xml:space="preserve">============================= </t>
    </r>
    <r>
      <rPr>
        <sz val="10"/>
        <rFont val="宋体"/>
        <family val="0"/>
        <charset val="134"/>
      </rPr>
      <t xml:space="preserve">留言标题：办理敷衍避重就轻，诉求未依法解决留言原文：本人对公交集团本次办理结果完全不认可，单位回复回避核心诉求、敷衍答复：未依法以书面文件明确本人被纳入监察对象的时间、程序与法律依据，仅口头告知，不符合政务公开与程序正当要求；无视本人复核程序未终结即被公开通报的程序违法事实，未作出任何纠错回应；以劳动仲裁在审为由，拒绝履行监察与处分相关的法定告知义务，混淆法律关系。要求平台退回重办、提级督办，责令责任单位限期出具正式书面答复，依法解决本人合理诉求。市民填写的详细地址为：区、街道：西城区广内街道详细地址：北京市西城区广安门内街道核桃园东街</t>
    </r>
    <r>
      <rPr>
        <sz val="10"/>
        <rFont val="Arial"/>
        <family val="2"/>
      </rPr>
      <t xml:space="preserve">3  </t>
    </r>
    <r>
      <rPr>
        <sz val="10"/>
        <rFont val="宋体"/>
        <family val="0"/>
        <charset val="134"/>
      </rPr>
      <t xml:space="preserve">人力，组织纪检答复不满意</t>
    </r>
  </si>
  <si>
    <r>
      <rPr>
        <sz val="10"/>
        <rFont val="宋体"/>
        <family val="0"/>
        <charset val="134"/>
      </rPr>
      <t xml:space="preserve">经核实杨利先生原系北京公共交通鸿运承物业管理中心职工，工人管理岗位。因其违反相关规定，依据《北京市监委驻北京市公交集团监察专员办公室</t>
    </r>
    <r>
      <rPr>
        <sz val="10"/>
        <rFont val="Arial"/>
        <family val="2"/>
      </rPr>
      <t xml:space="preserve">&lt;</t>
    </r>
    <r>
      <rPr>
        <sz val="10"/>
        <rFont val="宋体"/>
        <family val="0"/>
        <charset val="134"/>
      </rPr>
      <t xml:space="preserve">关于给予杨利开除处分的决定</t>
    </r>
    <r>
      <rPr>
        <sz val="10"/>
        <rFont val="Arial"/>
        <family val="2"/>
      </rPr>
      <t xml:space="preserve">&gt;</t>
    </r>
    <r>
      <rPr>
        <sz val="10"/>
        <rFont val="宋体"/>
        <family val="0"/>
        <charset val="134"/>
      </rPr>
      <t xml:space="preserve">》（驻公交监</t>
    </r>
    <r>
      <rPr>
        <sz val="10"/>
        <rFont val="Arial"/>
        <family val="2"/>
      </rPr>
      <t xml:space="preserve">&lt;2025&gt;17</t>
    </r>
    <r>
      <rPr>
        <sz val="10"/>
        <rFont val="宋体"/>
        <family val="0"/>
        <charset val="134"/>
      </rPr>
      <t xml:space="preserve">号）</t>
    </r>
    <r>
      <rPr>
        <sz val="10"/>
        <rFont val="Arial"/>
        <family val="2"/>
      </rPr>
      <t xml:space="preserve">,</t>
    </r>
    <r>
      <rPr>
        <sz val="10"/>
        <rFont val="宋体"/>
        <family val="0"/>
        <charset val="134"/>
      </rPr>
      <t xml:space="preserve">并于</t>
    </r>
    <r>
      <rPr>
        <sz val="10"/>
        <rFont val="Arial"/>
        <family val="2"/>
      </rPr>
      <t xml:space="preserve">2025</t>
    </r>
    <r>
      <rPr>
        <sz val="10"/>
        <rFont val="宋体"/>
        <family val="0"/>
        <charset val="134"/>
      </rPr>
      <t xml:space="preserve">年</t>
    </r>
    <r>
      <rPr>
        <sz val="10"/>
        <rFont val="Arial"/>
        <family val="2"/>
      </rPr>
      <t xml:space="preserve">10</t>
    </r>
    <r>
      <rPr>
        <sz val="10"/>
        <rFont val="宋体"/>
        <family val="0"/>
        <charset val="134"/>
      </rPr>
      <t xml:space="preserve">月</t>
    </r>
    <r>
      <rPr>
        <sz val="10"/>
        <rFont val="Arial"/>
        <family val="2"/>
      </rPr>
      <t xml:space="preserve">22</t>
    </r>
    <r>
      <rPr>
        <sz val="10"/>
        <rFont val="宋体"/>
        <family val="0"/>
        <charset val="134"/>
      </rPr>
      <t xml:space="preserve">日与其进行劳动合同关系解除</t>
    </r>
    <r>
      <rPr>
        <sz val="10"/>
        <rFont val="Arial"/>
        <family val="2"/>
      </rPr>
      <t xml:space="preserve">,</t>
    </r>
    <r>
      <rPr>
        <sz val="10"/>
        <rFont val="宋体"/>
        <family val="0"/>
        <charset val="134"/>
      </rPr>
      <t xml:space="preserve">未发现与其解除劳动合同存在违规违法行为。</t>
    </r>
    <r>
      <rPr>
        <sz val="10"/>
        <rFont val="Arial"/>
        <family val="2"/>
      </rPr>
      <t xml:space="preserve">
</t>
    </r>
    <r>
      <rPr>
        <sz val="10"/>
        <rFont val="宋体"/>
        <family val="0"/>
        <charset val="134"/>
      </rPr>
      <t xml:space="preserve">此次诉求中“解决以下问题： </t>
    </r>
    <r>
      <rPr>
        <sz val="10"/>
        <rFont val="Arial"/>
        <family val="2"/>
      </rPr>
      <t xml:space="preserve">1.</t>
    </r>
    <r>
      <rPr>
        <sz val="10"/>
        <rFont val="宋体"/>
        <family val="0"/>
        <charset val="134"/>
      </rPr>
      <t xml:space="preserve">＊＊立即彻查张浩违规行为＊＊：联合纪检部门对张浩立案调查，核实其威胁证人、强迫作伪证的事实，追究法律和纪律责任，严惩滥用职权者。 </t>
    </r>
    <r>
      <rPr>
        <sz val="10"/>
        <rFont val="Arial"/>
        <family val="2"/>
      </rPr>
      <t xml:space="preserve">2.</t>
    </r>
    <r>
      <rPr>
        <sz val="10"/>
        <rFont val="宋体"/>
        <family val="0"/>
        <charset val="134"/>
      </rPr>
      <t xml:space="preserve">＊＊纠正违法认定，撤销违法开除＊＊：撤销将我认定为监察对象的错误决定，撤销</t>
    </r>
    <r>
      <rPr>
        <sz val="10"/>
        <rFont val="Arial"/>
        <family val="2"/>
      </rPr>
      <t xml:space="preserve">2025</t>
    </r>
    <r>
      <rPr>
        <sz val="10"/>
        <rFont val="宋体"/>
        <family val="0"/>
        <charset val="134"/>
      </rPr>
      <t xml:space="preserve">年</t>
    </r>
    <r>
      <rPr>
        <sz val="10"/>
        <rFont val="Arial"/>
        <family val="2"/>
      </rPr>
      <t xml:space="preserve">10</t>
    </r>
    <r>
      <rPr>
        <sz val="10"/>
        <rFont val="宋体"/>
        <family val="0"/>
        <charset val="134"/>
      </rPr>
      <t xml:space="preserve">月的违法开除决定，赔偿我的经济损失，停止诋毁并消除内部通报的不良影响。</t>
    </r>
    <r>
      <rPr>
        <sz val="10"/>
        <rFont val="Arial"/>
        <family val="2"/>
      </rPr>
      <t xml:space="preserve">3.</t>
    </r>
    <r>
      <rPr>
        <sz val="10"/>
        <rFont val="宋体"/>
        <family val="0"/>
        <charset val="134"/>
      </rPr>
      <t xml:space="preserve">＊＊督促出具书面答复＊＊：要求两单位在</t>
    </r>
    <r>
      <rPr>
        <sz val="10"/>
        <rFont val="Arial"/>
        <family val="2"/>
      </rPr>
      <t xml:space="preserve">7</t>
    </r>
    <r>
      <rPr>
        <sz val="10"/>
        <rFont val="宋体"/>
        <family val="0"/>
        <charset val="134"/>
      </rPr>
      <t xml:space="preserve">个工作日内出具加盖公章的书面答复，明确：①为何凭考勤签字认定我有管理权限；②为何拒绝出具身份认定证明，推诿不正面回应；③复审复核维持原决定的合法理由；④ 开除我的法律依据及相关文件；⑤张浩违规行为的处理结果；⑥纠正错误、赔偿损失的具体方案。 </t>
    </r>
    <r>
      <rPr>
        <sz val="10"/>
        <rFont val="Arial"/>
        <family val="2"/>
      </rPr>
      <t xml:space="preserve">4.</t>
    </r>
    <r>
      <rPr>
        <sz val="10"/>
        <rFont val="宋体"/>
        <family val="0"/>
        <charset val="134"/>
      </rPr>
      <t xml:space="preserve">＊＊书面反馈处理结果＊＊：贵委在调查完毕后</t>
    </r>
    <r>
      <rPr>
        <sz val="10"/>
        <rFont val="Arial"/>
        <family val="2"/>
      </rPr>
      <t xml:space="preserve">10</t>
    </r>
    <r>
      <rPr>
        <sz val="10"/>
        <rFont val="宋体"/>
        <family val="0"/>
        <charset val="134"/>
      </rPr>
      <t xml:space="preserve">个工作日内，将调查过程、处理结果书面反馈我，保障我的知情权与监督权。 </t>
    </r>
    <r>
      <rPr>
        <sz val="10"/>
        <rFont val="Arial"/>
        <family val="2"/>
      </rPr>
      <t xml:space="preserve">5.</t>
    </r>
    <r>
      <rPr>
        <sz val="10"/>
        <rFont val="宋体"/>
        <family val="0"/>
        <charset val="134"/>
      </rPr>
      <t xml:space="preserve">本人郑重承诺，以上反映均真实准确，有</t>
    </r>
    <r>
      <rPr>
        <sz val="10"/>
        <rFont val="Arial"/>
        <family val="2"/>
      </rPr>
      <t xml:space="preserve">12345</t>
    </r>
    <r>
      <rPr>
        <sz val="10"/>
        <rFont val="宋体"/>
        <family val="0"/>
        <charset val="134"/>
      </rPr>
      <t xml:space="preserve">通话记录、沟通录音、劳动合同、开除文书、复审复核记录、证人证言、违规证据等，可随时配合调查，愿承担一切法律责任。”的诉求问题，我单位于</t>
    </r>
    <r>
      <rPr>
        <sz val="10"/>
        <rFont val="Arial"/>
        <family val="2"/>
      </rPr>
      <t xml:space="preserve">2025</t>
    </r>
    <r>
      <rPr>
        <sz val="10"/>
        <rFont val="宋体"/>
        <family val="0"/>
        <charset val="134"/>
      </rPr>
      <t xml:space="preserve">年</t>
    </r>
    <r>
      <rPr>
        <sz val="10"/>
        <rFont val="Arial"/>
        <family val="2"/>
      </rPr>
      <t xml:space="preserve">10</t>
    </r>
    <r>
      <rPr>
        <sz val="10"/>
        <rFont val="宋体"/>
        <family val="0"/>
        <charset val="134"/>
      </rPr>
      <t xml:space="preserve">月</t>
    </r>
    <r>
      <rPr>
        <sz val="10"/>
        <rFont val="Arial"/>
        <family val="2"/>
      </rPr>
      <t xml:space="preserve">13</t>
    </r>
    <r>
      <rPr>
        <sz val="10"/>
        <rFont val="宋体"/>
        <family val="0"/>
        <charset val="134"/>
      </rPr>
      <t xml:space="preserve">日由北京公交集团纪检监察办工作人员按组织程序向杨利本人已送达决定，杨利本人提出复核，</t>
    </r>
    <r>
      <rPr>
        <sz val="10"/>
        <rFont val="Arial"/>
        <family val="2"/>
      </rPr>
      <t xml:space="preserve">2025</t>
    </r>
    <r>
      <rPr>
        <sz val="10"/>
        <rFont val="宋体"/>
        <family val="0"/>
        <charset val="134"/>
      </rPr>
      <t xml:space="preserve">年</t>
    </r>
    <r>
      <rPr>
        <sz val="10"/>
        <rFont val="Arial"/>
        <family val="2"/>
      </rPr>
      <t xml:space="preserve">11</t>
    </r>
    <r>
      <rPr>
        <sz val="10"/>
        <rFont val="宋体"/>
        <family val="0"/>
        <charset val="134"/>
      </rPr>
      <t xml:space="preserve">月</t>
    </r>
    <r>
      <rPr>
        <sz val="10"/>
        <rFont val="Arial"/>
        <family val="2"/>
      </rPr>
      <t xml:space="preserve">21</t>
    </r>
    <r>
      <rPr>
        <sz val="10"/>
        <rFont val="宋体"/>
        <family val="0"/>
        <charset val="134"/>
      </rPr>
      <t xml:space="preserve">日集团公司纪检监察办向杨利出具了《关于维持给予杨利开除处分的复审决定》（驻公交监</t>
    </r>
    <r>
      <rPr>
        <sz val="10"/>
        <rFont val="Arial"/>
        <family val="2"/>
      </rPr>
      <t xml:space="preserve">&lt;2025&gt;26</t>
    </r>
    <r>
      <rPr>
        <sz val="10"/>
        <rFont val="宋体"/>
        <family val="0"/>
        <charset val="134"/>
      </rPr>
      <t xml:space="preserve">号），针对杨利提出的以上异议进行了详细说明。按照北京市接诉即办工作条例第十一条和信访举报相关规定，市民如需向纪检组织反映问题，可提供相关证据材料，通过信访举报的法定渠道向有权单位纪检组织反映，相关人员会按照工作要求研究办理。如果该投诉人期间发现有管理人员涉嫌违纪行为，及其其他补充证据及相关材料，通过信访举报的法定渠道向有权单位纪检组织反映，相关人员会按照工作要求研究办理。另外，其他相关证明材料已提交劳动争议仲裁，杨利的诉求已经审理，最终以审理结果为准。根据《北京市接诉即办条例》第十一条第二款，工作人员已向市民告知依法通过仲裁办理的相应法定渠道。</t>
    </r>
  </si>
  <si>
    <t xml:space="preserve">2026-03-29 13:34:46</t>
  </si>
  <si>
    <r>
      <rPr>
        <sz val="8"/>
        <color rgb="FF000000"/>
        <rFont val="宋体"/>
        <family val="0"/>
        <charset val="134"/>
      </rPr>
      <t xml:space="preserve">同人同诉：热线</t>
    </r>
    <r>
      <rPr>
        <sz val="8"/>
        <color rgb="FF000000"/>
        <rFont val="宋体"/>
        <family val="0"/>
      </rPr>
      <t xml:space="preserve">-260109-043939</t>
    </r>
    <r>
      <rPr>
        <sz val="8"/>
        <color rgb="FF000000"/>
        <rFont val="宋体"/>
        <family val="0"/>
        <charset val="134"/>
      </rPr>
      <t xml:space="preserve">、热线</t>
    </r>
    <r>
      <rPr>
        <sz val="8"/>
        <color rgb="FF000000"/>
        <rFont val="宋体"/>
        <family val="0"/>
      </rPr>
      <t xml:space="preserve">-260113-007090</t>
    </r>
    <r>
      <rPr>
        <sz val="8"/>
        <color rgb="FF000000"/>
        <rFont val="宋体"/>
        <family val="0"/>
        <charset val="134"/>
      </rPr>
      <t xml:space="preserve">、热线</t>
    </r>
    <r>
      <rPr>
        <sz val="8"/>
        <color rgb="FF000000"/>
        <rFont val="宋体"/>
        <family val="0"/>
      </rPr>
      <t xml:space="preserve">-260113-028565</t>
    </r>
    <r>
      <rPr>
        <sz val="8"/>
        <color rgb="FF000000"/>
        <rFont val="宋体"/>
        <family val="0"/>
        <charset val="134"/>
      </rPr>
      <t xml:space="preserve">、网络</t>
    </r>
    <r>
      <rPr>
        <sz val="8"/>
        <color rgb="FF000000"/>
        <rFont val="宋体"/>
        <family val="0"/>
      </rPr>
      <t xml:space="preserve">-260124-001044</t>
    </r>
    <r>
      <rPr>
        <sz val="8"/>
        <color rgb="FF000000"/>
        <rFont val="宋体"/>
        <family val="0"/>
        <charset val="134"/>
      </rPr>
      <t xml:space="preserve">、网络</t>
    </r>
    <r>
      <rPr>
        <sz val="8"/>
        <color rgb="FF000000"/>
        <rFont val="宋体"/>
        <family val="0"/>
      </rPr>
      <t xml:space="preserve">-260126-045683</t>
    </r>
    <r>
      <rPr>
        <sz val="8"/>
        <color rgb="FF000000"/>
        <rFont val="宋体"/>
        <family val="0"/>
        <charset val="134"/>
      </rPr>
      <t xml:space="preserve">、热线</t>
    </r>
    <r>
      <rPr>
        <sz val="8"/>
        <color rgb="FF000000"/>
        <rFont val="宋体"/>
        <family val="0"/>
      </rPr>
      <t xml:space="preserve">-260306-057293</t>
    </r>
    <r>
      <rPr>
        <sz val="8"/>
        <color rgb="FF000000"/>
        <rFont val="宋体"/>
        <family val="0"/>
        <charset val="134"/>
      </rPr>
      <t xml:space="preserve">、网络</t>
    </r>
    <r>
      <rPr>
        <sz val="8"/>
        <color rgb="FF000000"/>
        <rFont val="宋体"/>
        <family val="0"/>
      </rPr>
      <t xml:space="preserve">-260310-</t>
    </r>
    <r>
      <rPr>
        <sz val="8"/>
        <color rgb="FF000000"/>
        <rFont val="宋体"/>
        <family val="0"/>
        <charset val="134"/>
      </rPr>
      <t xml:space="preserve">网络</t>
    </r>
    <r>
      <rPr>
        <sz val="8"/>
        <color rgb="FF000000"/>
        <rFont val="宋体"/>
        <family val="0"/>
      </rPr>
      <t xml:space="preserve">-260315-052545</t>
    </r>
    <r>
      <rPr>
        <sz val="8"/>
        <color rgb="FF000000"/>
        <rFont val="宋体"/>
        <family val="0"/>
        <charset val="134"/>
      </rPr>
      <t xml:space="preserve">、网络</t>
    </r>
    <r>
      <rPr>
        <sz val="8"/>
        <color rgb="FF000000"/>
        <rFont val="宋体"/>
        <family val="0"/>
      </rPr>
      <t xml:space="preserve">-260319-021488</t>
    </r>
    <r>
      <rPr>
        <sz val="8"/>
        <color rgb="FF000000"/>
        <rFont val="宋体"/>
        <family val="0"/>
        <charset val="134"/>
      </rPr>
      <t xml:space="preserve">、网络</t>
    </r>
    <r>
      <rPr>
        <sz val="8"/>
        <color rgb="FF000000"/>
        <rFont val="宋体"/>
        <family val="0"/>
      </rPr>
      <t xml:space="preserve">-260324-042542</t>
    </r>
    <r>
      <rPr>
        <sz val="8"/>
        <color rgb="FF000000"/>
        <rFont val="宋体"/>
        <family val="0"/>
        <charset val="134"/>
      </rPr>
      <t xml:space="preserve">、网络</t>
    </r>
    <r>
      <rPr>
        <sz val="8"/>
        <color rgb="FF000000"/>
        <rFont val="宋体"/>
        <family val="0"/>
      </rPr>
      <t xml:space="preserve">-260325-056133-3</t>
    </r>
    <r>
      <rPr>
        <sz val="8"/>
        <color rgb="FF000000"/>
        <rFont val="宋体"/>
        <family val="0"/>
        <charset val="134"/>
      </rPr>
      <t xml:space="preserve">、网络</t>
    </r>
    <r>
      <rPr>
        <sz val="8"/>
        <color rgb="FF000000"/>
        <rFont val="宋体"/>
        <family val="0"/>
      </rPr>
      <t xml:space="preserve">-260328-000156</t>
    </r>
    <r>
      <rPr>
        <sz val="8"/>
        <color rgb="FF000000"/>
        <rFont val="宋体"/>
        <family val="0"/>
        <charset val="134"/>
      </rPr>
      <t xml:space="preserve">、网络</t>
    </r>
    <r>
      <rPr>
        <sz val="8"/>
        <color rgb="FF000000"/>
        <rFont val="宋体"/>
        <family val="0"/>
      </rPr>
      <t xml:space="preserve">-260329-033194</t>
    </r>
  </si>
  <si>
    <r>
      <rPr>
        <sz val="10"/>
        <rFont val="宋体"/>
        <family val="0"/>
        <charset val="134"/>
      </rPr>
      <t xml:space="preserve">网络</t>
    </r>
    <r>
      <rPr>
        <sz val="10"/>
        <rFont val="Arial"/>
        <family val="2"/>
      </rPr>
      <t xml:space="preserve">-260329-033194-2</t>
    </r>
    <r>
      <rPr>
        <sz val="10"/>
        <rFont val="宋体"/>
        <family val="0"/>
        <charset val="134"/>
      </rPr>
      <t xml:space="preserve">（</t>
    </r>
    <r>
      <rPr>
        <sz val="10"/>
        <rFont val="Arial"/>
        <family val="2"/>
      </rPr>
      <t xml:space="preserve">5</t>
    </r>
    <r>
      <rPr>
        <sz val="10"/>
        <rFont val="宋体"/>
        <family val="0"/>
        <charset val="134"/>
      </rPr>
      <t xml:space="preserve">个附件）</t>
    </r>
  </si>
  <si>
    <t xml:space="preserve">2026-03-29 16:11:22</t>
  </si>
  <si>
    <r>
      <rPr>
        <sz val="10"/>
        <rFont val="宋体"/>
        <family val="0"/>
        <charset val="134"/>
      </rPr>
      <t xml:space="preserve">网络</t>
    </r>
    <r>
      <rPr>
        <sz val="10"/>
        <rFont val="Arial"/>
        <family val="2"/>
      </rPr>
      <t xml:space="preserve">-260329-033194-1</t>
    </r>
    <r>
      <rPr>
        <sz val="10"/>
        <rFont val="宋体"/>
        <family val="0"/>
        <charset val="134"/>
      </rPr>
      <t xml:space="preserve">（</t>
    </r>
    <r>
      <rPr>
        <sz val="10"/>
        <rFont val="Arial"/>
        <family val="2"/>
      </rPr>
      <t xml:space="preserve">9</t>
    </r>
    <r>
      <rPr>
        <sz val="10"/>
        <rFont val="宋体"/>
        <family val="0"/>
        <charset val="134"/>
      </rPr>
      <t xml:space="preserve">个附件）</t>
    </r>
  </si>
  <si>
    <r>
      <rPr>
        <sz val="10"/>
        <rFont val="宋体"/>
        <family val="0"/>
        <charset val="134"/>
      </rPr>
      <t xml:space="preserve">热线</t>
    </r>
    <r>
      <rPr>
        <sz val="10"/>
        <rFont val="Arial"/>
        <family val="2"/>
      </rPr>
      <t xml:space="preserve">-260330-029340</t>
    </r>
    <r>
      <rPr>
        <sz val="10"/>
        <rFont val="宋体"/>
        <family val="0"/>
        <charset val="134"/>
      </rPr>
      <t xml:space="preserve">（</t>
    </r>
    <r>
      <rPr>
        <sz val="10"/>
        <rFont val="Arial"/>
        <family val="2"/>
      </rPr>
      <t xml:space="preserve">1</t>
    </r>
    <r>
      <rPr>
        <sz val="10"/>
        <rFont val="宋体"/>
        <family val="0"/>
        <charset val="134"/>
      </rPr>
      <t xml:space="preserve">个附件）</t>
    </r>
  </si>
  <si>
    <t xml:space="preserve">2026-03-30 12:32:08</t>
  </si>
  <si>
    <t xml:space="preserve">2026-03-30 12:40:14</t>
  </si>
  <si>
    <t xml:space="preserve">2026-03-30 12:48:19</t>
  </si>
  <si>
    <r>
      <rPr>
        <sz val="10"/>
        <rFont val="宋体"/>
        <family val="0"/>
        <charset val="134"/>
      </rPr>
      <t xml:space="preserve">手机</t>
    </r>
    <r>
      <rPr>
        <sz val="10"/>
        <rFont val="Arial"/>
        <family val="2"/>
      </rPr>
      <t xml:space="preserve">,13901258281;</t>
    </r>
  </si>
  <si>
    <r>
      <rPr>
        <sz val="10"/>
        <rFont val="宋体"/>
        <family val="0"/>
        <charset val="134"/>
      </rPr>
      <t xml:space="preserve">市民反映，自己昨天</t>
    </r>
    <r>
      <rPr>
        <sz val="10"/>
        <rFont val="Arial"/>
        <family val="2"/>
      </rPr>
      <t xml:space="preserve">18:30,21:30</t>
    </r>
    <r>
      <rPr>
        <sz val="10"/>
        <rFont val="宋体"/>
        <family val="0"/>
        <charset val="134"/>
      </rPr>
      <t xml:space="preserve">往返两次乘坐</t>
    </r>
    <r>
      <rPr>
        <sz val="10"/>
        <rFont val="Arial"/>
        <family val="2"/>
      </rPr>
      <t xml:space="preserve">94</t>
    </r>
    <r>
      <rPr>
        <sz val="10"/>
        <rFont val="宋体"/>
        <family val="0"/>
        <charset val="134"/>
      </rPr>
      <t xml:space="preserve">路公交车分别在大柳树南站，月坛北街站上车，车内扶手、座椅都是口水味儿，不消毒，气味太难闻无法呼吸，来电希望解决</t>
    </r>
    <r>
      <rPr>
        <sz val="10"/>
        <rFont val="Arial"/>
        <family val="2"/>
      </rPr>
      <t xml:space="preserve">94</t>
    </r>
    <r>
      <rPr>
        <sz val="10"/>
        <rFont val="宋体"/>
        <family val="0"/>
        <charset val="134"/>
      </rPr>
      <t xml:space="preserve">路公交车乘车环境恶劣问题。</t>
    </r>
  </si>
  <si>
    <t xml:space="preserve">2026-04-06 23:59:59</t>
  </si>
  <si>
    <t xml:space="preserve">2026-04-04 08:59:59</t>
  </si>
  <si>
    <r>
      <rPr>
        <sz val="10"/>
        <rFont val="宋体"/>
        <family val="0"/>
        <charset val="134"/>
      </rPr>
      <t xml:space="preserve">我分中心已于</t>
    </r>
    <r>
      <rPr>
        <sz val="10"/>
        <rFont val="Arial"/>
        <family val="2"/>
      </rPr>
      <t xml:space="preserve">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30</t>
    </r>
    <r>
      <rPr>
        <sz val="10"/>
        <rFont val="宋体"/>
        <family val="0"/>
        <charset val="134"/>
      </rPr>
      <t xml:space="preserve">日下午</t>
    </r>
    <r>
      <rPr>
        <sz val="10"/>
        <rFont val="Arial"/>
        <family val="2"/>
      </rPr>
      <t xml:space="preserve">13</t>
    </r>
    <r>
      <rPr>
        <sz val="10"/>
        <rFont val="宋体"/>
        <family val="0"/>
        <charset val="134"/>
      </rPr>
      <t xml:space="preserve">点</t>
    </r>
    <r>
      <rPr>
        <sz val="10"/>
        <rFont val="Arial"/>
        <family val="2"/>
      </rPr>
      <t xml:space="preserve">36</t>
    </r>
    <r>
      <rPr>
        <sz val="10"/>
        <rFont val="宋体"/>
        <family val="0"/>
        <charset val="134"/>
      </rPr>
      <t xml:space="preserve">分对您进行电话回复。办理人：穆鑫；部门：鸿运承物业管理中心西客站分中心；职务；物管副主任。审核人：郑楠；部门：鸿运承物业管理中心物管行政部；职务：物管员。</t>
    </r>
  </si>
  <si>
    <r>
      <rPr>
        <sz val="10"/>
        <rFont val="宋体"/>
        <family val="0"/>
        <charset val="134"/>
      </rPr>
      <t xml:space="preserve">王先生您好，</t>
    </r>
    <r>
      <rPr>
        <sz val="10"/>
        <rFont val="Arial"/>
        <family val="2"/>
      </rPr>
      <t xml:space="preserve">94</t>
    </r>
    <r>
      <rPr>
        <sz val="10"/>
        <rFont val="宋体"/>
        <family val="0"/>
        <charset val="134"/>
      </rPr>
      <t xml:space="preserve">路公交车我们在公主坟桥下场站进行洗车服务工作，您所述车辆运营中车内扶手、座椅都是口水味儿，不消毒的问题，我们非常重视您的反馈，由于我们的工作没有做好，</t>
    </r>
    <r>
      <rPr>
        <sz val="10"/>
        <rFont val="Arial"/>
        <family val="2"/>
      </rPr>
      <t xml:space="preserve">94</t>
    </r>
    <r>
      <rPr>
        <sz val="10"/>
        <rFont val="宋体"/>
        <family val="0"/>
        <charset val="134"/>
      </rPr>
      <t xml:space="preserve">路给您带来不好的乘车体验，实在是抱歉，王先生。该线路车辆回到公主坟桥下场站后，在日常工作时段内，我们保洁员已对车辆内部的卫生进行了全面的清理，同时我们加强了车辆的消毒工作，已整改完毕。我们对于车辆保洁、车辆消毒的工作是一直在做的，也从未停止，已经形成了长效的工作机制，但我们做的还有不尽人意之处，您多多谅解。</t>
    </r>
  </si>
  <si>
    <r>
      <rPr>
        <sz val="10"/>
        <rFont val="宋体"/>
        <family val="0"/>
        <charset val="134"/>
      </rPr>
      <t xml:space="preserve">我们分中心及场站班组长再次与</t>
    </r>
    <r>
      <rPr>
        <sz val="10"/>
        <rFont val="Arial"/>
        <family val="2"/>
      </rPr>
      <t xml:space="preserve">94</t>
    </r>
    <r>
      <rPr>
        <sz val="10"/>
        <rFont val="宋体"/>
        <family val="0"/>
        <charset val="134"/>
      </rPr>
      <t xml:space="preserve">路的保洁人员进行了沟通，日常工作中我们要把清洁质量及消毒工作做的更加细致，同时加强保洁员技能的培训，熟练掌握工作方法，确保给您带来一个干净、整洁、空气清新的出行环境。</t>
    </r>
  </si>
  <si>
    <r>
      <rPr>
        <sz val="10"/>
        <rFont val="宋体"/>
        <family val="0"/>
        <charset val="134"/>
      </rPr>
      <t xml:space="preserve">您好，关于您反映问题的办理情况，鸿运承物业管理中心西客站分中心现对您回复如下：王先生您好，</t>
    </r>
    <r>
      <rPr>
        <sz val="10"/>
        <rFont val="Arial"/>
        <family val="2"/>
      </rPr>
      <t xml:space="preserve">94</t>
    </r>
    <r>
      <rPr>
        <sz val="10"/>
        <rFont val="宋体"/>
        <family val="0"/>
        <charset val="134"/>
      </rPr>
      <t xml:space="preserve">路公交车我们在公主坟桥下场站进行洗车服务工作，您所述车辆运营中车内扶手、座椅都是口水味儿，不消毒的问题，我们非常重视您的反馈，由于我们的工作没有做好，</t>
    </r>
    <r>
      <rPr>
        <sz val="10"/>
        <rFont val="Arial"/>
        <family val="2"/>
      </rPr>
      <t xml:space="preserve">94</t>
    </r>
    <r>
      <rPr>
        <sz val="10"/>
        <rFont val="宋体"/>
        <family val="0"/>
        <charset val="134"/>
      </rPr>
      <t xml:space="preserve">路给您带来不好的乘车体验，实在是抱歉，王先生。该线路车辆回到公主坟桥下场站后，在日常工作时段内，我们保洁员已对车辆内部的卫生进行了全面的清理，同时我们加强了车辆的消毒工作，已整改完毕。我们对于车辆保洁、车辆消毒的工作是一直在做的，也从未停止，已经形成了长效的工作机制，但我们做的还有不尽人意之处，您多多谅解。我们定期会召开车厢服务工作专题会议，开展专项检查，日常工作中我们加大巡检力度，强化制度建设，不断提高管理水平。我分中心已于</t>
    </r>
    <r>
      <rPr>
        <sz val="10"/>
        <rFont val="Arial"/>
        <family val="2"/>
      </rPr>
      <t xml:space="preserve">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30</t>
    </r>
    <r>
      <rPr>
        <sz val="10"/>
        <rFont val="宋体"/>
        <family val="0"/>
        <charset val="134"/>
      </rPr>
      <t xml:space="preserve">日下午</t>
    </r>
    <r>
      <rPr>
        <sz val="10"/>
        <rFont val="Arial"/>
        <family val="2"/>
      </rPr>
      <t xml:space="preserve">13</t>
    </r>
    <r>
      <rPr>
        <sz val="10"/>
        <rFont val="宋体"/>
        <family val="0"/>
        <charset val="134"/>
      </rPr>
      <t xml:space="preserve">点</t>
    </r>
    <r>
      <rPr>
        <sz val="10"/>
        <rFont val="Arial"/>
        <family val="2"/>
      </rPr>
      <t xml:space="preserve">36</t>
    </r>
    <r>
      <rPr>
        <sz val="10"/>
        <rFont val="宋体"/>
        <family val="0"/>
        <charset val="134"/>
      </rPr>
      <t xml:space="preserve">分对您进行电话回复。我们分中心及场站班组长再次与</t>
    </r>
    <r>
      <rPr>
        <sz val="10"/>
        <rFont val="Arial"/>
        <family val="2"/>
      </rPr>
      <t xml:space="preserve">94</t>
    </r>
    <r>
      <rPr>
        <sz val="10"/>
        <rFont val="宋体"/>
        <family val="0"/>
        <charset val="134"/>
      </rPr>
      <t xml:space="preserve">路的保洁人员进行了沟通，日常工作中我们要把清洁质量及消毒工作做的更加细致，同时加强保洁员技能的培训，熟练掌握工作方法，确保给您带来一个干净、整洁、空气清新的出行环境。欢迎您随时对我们的工作进行监督，感谢您提出宝贵意见，给您的出行带来的不便我们和您说声抱歉，谢谢您的支持与谅解。</t>
    </r>
  </si>
  <si>
    <t xml:space="preserve">2026-03-30 12:16:55</t>
  </si>
  <si>
    <t xml:space="preserve">车辆卫生问题
（车内扶手、座椅脏）</t>
  </si>
  <si>
    <r>
      <rPr>
        <sz val="10"/>
        <rFont val="宋体"/>
        <family val="0"/>
        <charset val="134"/>
      </rPr>
      <t xml:space="preserve">热线</t>
    </r>
    <r>
      <rPr>
        <sz val="10"/>
        <rFont val="Arial"/>
        <family val="2"/>
      </rPr>
      <t xml:space="preserve">-260330-030960-1</t>
    </r>
    <r>
      <rPr>
        <sz val="10"/>
        <rFont val="宋体"/>
        <family val="0"/>
        <charset val="134"/>
      </rPr>
      <t xml:space="preserve">（</t>
    </r>
    <r>
      <rPr>
        <sz val="10"/>
        <rFont val="Arial"/>
        <family val="2"/>
      </rPr>
      <t xml:space="preserve">1</t>
    </r>
    <r>
      <rPr>
        <sz val="10"/>
        <rFont val="宋体"/>
        <family val="0"/>
        <charset val="134"/>
      </rPr>
      <t xml:space="preserve">个附件）</t>
    </r>
  </si>
  <si>
    <t xml:space="preserve">2026-03-30 12:47:41</t>
  </si>
  <si>
    <t xml:space="preserve">2026-03-30 13:07:56</t>
  </si>
  <si>
    <t xml:space="preserve">2026-03-30 13:13:21</t>
  </si>
  <si>
    <t xml:space="preserve">匿名女士、周女士</t>
  </si>
  <si>
    <t xml:space="preserve">群体</t>
  </si>
  <si>
    <r>
      <rPr>
        <sz val="10"/>
        <rFont val="宋体"/>
        <family val="0"/>
        <charset val="134"/>
      </rPr>
      <t xml:space="preserve">手机</t>
    </r>
    <r>
      <rPr>
        <sz val="10"/>
        <rFont val="Arial"/>
        <family val="2"/>
      </rPr>
      <t xml:space="preserve">,13521206869;</t>
    </r>
  </si>
  <si>
    <r>
      <rPr>
        <sz val="10"/>
        <rFont val="宋体"/>
        <family val="0"/>
        <charset val="134"/>
      </rPr>
      <t xml:space="preserve">市民反映，</t>
    </r>
    <r>
      <rPr>
        <sz val="10"/>
        <rFont val="Arial"/>
        <family val="2"/>
      </rPr>
      <t xml:space="preserve">12</t>
    </r>
    <r>
      <rPr>
        <sz val="10"/>
        <rFont val="宋体"/>
        <family val="0"/>
        <charset val="134"/>
      </rPr>
      <t xml:space="preserve">点在广安胡同始发站等待</t>
    </r>
    <r>
      <rPr>
        <sz val="10"/>
        <rFont val="Arial"/>
        <family val="2"/>
      </rPr>
      <t xml:space="preserve">44</t>
    </r>
    <r>
      <rPr>
        <sz val="10"/>
        <rFont val="宋体"/>
        <family val="0"/>
        <charset val="134"/>
      </rPr>
      <t xml:space="preserve">路公交车，但迟迟未发车，期间询问工作人员（抬杆）说交通管制不清楚什么时间发车，再次询问就说已经说明交通管制不发车，当时自己说明如两个小时后再发车就走了，希望可以询问调度说关门进不去，期间沟通态度非常不好，并且还用手指着说已经跟对方说明此事，但当时车辆都已经回来就说明交通管制应该解除，针对该情况和态度不认可，来电反映公交车发车时间和工作人员态度问题。鸿运承 电车</t>
    </r>
  </si>
  <si>
    <r>
      <rPr>
        <sz val="10"/>
        <rFont val="Arial"/>
        <family val="2"/>
      </rPr>
      <t xml:space="preserve">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30</t>
    </r>
    <r>
      <rPr>
        <sz val="10"/>
        <rFont val="宋体"/>
        <family val="0"/>
        <charset val="134"/>
      </rPr>
      <t xml:space="preserve">日</t>
    </r>
    <r>
      <rPr>
        <sz val="10"/>
        <rFont val="Arial"/>
        <family val="2"/>
      </rPr>
      <t xml:space="preserve">12</t>
    </r>
    <r>
      <rPr>
        <sz val="10"/>
        <rFont val="宋体"/>
        <family val="0"/>
        <charset val="134"/>
      </rPr>
      <t xml:space="preserve">点在广安胡同始发站等待</t>
    </r>
    <r>
      <rPr>
        <sz val="10"/>
        <rFont val="Arial"/>
        <family val="2"/>
      </rPr>
      <t xml:space="preserve">44</t>
    </r>
    <r>
      <rPr>
        <sz val="10"/>
        <rFont val="宋体"/>
        <family val="0"/>
        <charset val="134"/>
      </rPr>
      <t xml:space="preserve">路公交车，但迟迟未发车，期间询问工作人员</t>
    </r>
    <r>
      <rPr>
        <sz val="10"/>
        <rFont val="Arial"/>
        <family val="2"/>
      </rPr>
      <t xml:space="preserve">(</t>
    </r>
    <r>
      <rPr>
        <sz val="10"/>
        <rFont val="宋体"/>
        <family val="0"/>
        <charset val="134"/>
      </rPr>
      <t xml:space="preserve">抬杆</t>
    </r>
    <r>
      <rPr>
        <sz val="10"/>
        <rFont val="Arial"/>
        <family val="2"/>
      </rPr>
      <t xml:space="preserve">)</t>
    </r>
    <r>
      <rPr>
        <sz val="10"/>
        <rFont val="宋体"/>
        <family val="0"/>
        <charset val="134"/>
      </rPr>
      <t xml:space="preserve">说交通管制不清楚什么时间发车，再次询问就说已经说明交通管制不发车，当时自己说明如两个小时后再发车就走了，希望可以间问调度说关门进不去，期间沟通态度非常不好，并且还用手指着说已经跟对方说明此事，但当时车辆都已经回来就说明交通管制应该解除，针对该情况和态度不认可，来电反映公交车发车时间和工作人员态度问题</t>
    </r>
  </si>
  <si>
    <r>
      <rPr>
        <sz val="10"/>
        <rFont val="宋体"/>
        <family val="0"/>
        <charset val="134"/>
      </rPr>
      <t xml:space="preserve">大观园分中心于</t>
    </r>
    <r>
      <rPr>
        <sz val="10"/>
        <rFont val="Arial"/>
        <family val="2"/>
      </rPr>
      <t xml:space="preserve">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30</t>
    </r>
    <r>
      <rPr>
        <sz val="10"/>
        <rFont val="宋体"/>
        <family val="0"/>
        <charset val="134"/>
      </rPr>
      <t xml:space="preserve">日</t>
    </r>
    <r>
      <rPr>
        <sz val="10"/>
        <rFont val="Arial"/>
        <family val="2"/>
      </rPr>
      <t xml:space="preserve">14</t>
    </r>
    <r>
      <rPr>
        <sz val="10"/>
        <rFont val="宋体"/>
        <family val="0"/>
        <charset val="134"/>
      </rPr>
      <t xml:space="preserve">时由鸿运承物业管理中心大观园分中心安保管理员杨浩与场站核实此情况，分中心安保管理员杨浩与周女士进行电话回访。向其说明广安胡同</t>
    </r>
    <r>
      <rPr>
        <sz val="10"/>
        <rFont val="Arial"/>
        <family val="2"/>
      </rPr>
      <t xml:space="preserve">44</t>
    </r>
    <r>
      <rPr>
        <sz val="10"/>
        <rFont val="宋体"/>
        <family val="0"/>
        <charset val="134"/>
      </rPr>
      <t xml:space="preserve">路场站内无调度员，发车由调度中心远程指挥，门岗警卫人员确实不清楚具体发车时间从而引发误会。并说明我分中心</t>
    </r>
    <r>
      <rPr>
        <sz val="10"/>
        <rFont val="Arial"/>
        <family val="2"/>
      </rPr>
      <t xml:space="preserve">44</t>
    </r>
    <r>
      <rPr>
        <sz val="10"/>
        <rFont val="宋体"/>
        <family val="0"/>
        <charset val="134"/>
      </rPr>
      <t xml:space="preserve">路场站保安员实际情况，得到了周女士的理解与认可。处理人：大观园分中心安保管理员杨浩。</t>
    </r>
  </si>
  <si>
    <r>
      <rPr>
        <sz val="10"/>
        <rFont val="宋体"/>
        <family val="0"/>
        <charset val="134"/>
      </rPr>
      <t xml:space="preserve">广安胡同</t>
    </r>
    <r>
      <rPr>
        <sz val="10"/>
        <rFont val="Arial"/>
        <family val="2"/>
      </rPr>
      <t xml:space="preserve">44</t>
    </r>
    <r>
      <rPr>
        <sz val="10"/>
        <rFont val="宋体"/>
        <family val="0"/>
        <charset val="134"/>
      </rPr>
      <t xml:space="preserve">路场站内无调度员，发车由调度中心远程指挥，门岗职工警卫确实不清楚具体发车时间从而引发误会。</t>
    </r>
  </si>
  <si>
    <t xml:space="preserve">分中心加强职工教育，做好门岗职工叮嘱，提醒职工注意表达方式，使用文明用语，避免今后发生此类事情。</t>
  </si>
  <si>
    <t xml:space="preserve">分中心对此高度重视，对所辖各场站开展检查工作，重点是门岗警卫场站值守落实情况，及文明用语情况。</t>
  </si>
  <si>
    <r>
      <rPr>
        <sz val="10"/>
        <rFont val="宋体"/>
        <family val="0"/>
        <charset val="134"/>
      </rPr>
      <t xml:space="preserve">广安胡同</t>
    </r>
    <r>
      <rPr>
        <sz val="10"/>
        <rFont val="Arial"/>
        <family val="2"/>
      </rPr>
      <t xml:space="preserve">44</t>
    </r>
    <r>
      <rPr>
        <sz val="10"/>
        <rFont val="宋体"/>
        <family val="0"/>
        <charset val="134"/>
      </rPr>
      <t xml:space="preserve">路场站内无调度员，发车由调度中心远程指挥，门岗职工警卫确实不清楚具体发车时间从而引发误会。并说明我分中心</t>
    </r>
    <r>
      <rPr>
        <sz val="10"/>
        <rFont val="Arial"/>
        <family val="2"/>
      </rPr>
      <t xml:space="preserve">44</t>
    </r>
    <r>
      <rPr>
        <sz val="10"/>
        <rFont val="宋体"/>
        <family val="0"/>
        <charset val="134"/>
      </rPr>
      <t xml:space="preserve">路场站保安员实际情况，得到了周女士的理解与认可。</t>
    </r>
  </si>
  <si>
    <t xml:space="preserve">2026-03-30 12:42:56</t>
  </si>
  <si>
    <r>
      <rPr>
        <sz val="10"/>
        <rFont val="宋体"/>
        <family val="0"/>
        <charset val="134"/>
      </rPr>
      <t xml:space="preserve">热线</t>
    </r>
    <r>
      <rPr>
        <sz val="10"/>
        <rFont val="Arial"/>
        <family val="2"/>
      </rPr>
      <t xml:space="preserve">-260331-060801-1</t>
    </r>
    <r>
      <rPr>
        <sz val="10"/>
        <rFont val="宋体"/>
        <family val="0"/>
        <charset val="134"/>
      </rPr>
      <t xml:space="preserve">（</t>
    </r>
    <r>
      <rPr>
        <sz val="10"/>
        <rFont val="Arial"/>
        <family val="2"/>
      </rPr>
      <t xml:space="preserve">1</t>
    </r>
    <r>
      <rPr>
        <sz val="10"/>
        <rFont val="宋体"/>
        <family val="0"/>
        <charset val="134"/>
      </rPr>
      <t xml:space="preserve">个附件）</t>
    </r>
  </si>
  <si>
    <t xml:space="preserve">2026-03-31 18:15:47</t>
  </si>
  <si>
    <t xml:space="preserve">2026-03-31 18:38:36</t>
  </si>
  <si>
    <t xml:space="preserve">2026-03-31 19:18:25</t>
  </si>
  <si>
    <r>
      <rPr>
        <sz val="10"/>
        <rFont val="宋体"/>
        <family val="0"/>
        <charset val="134"/>
      </rPr>
      <t xml:space="preserve">市民反映，</t>
    </r>
    <r>
      <rPr>
        <sz val="10"/>
        <rFont val="Arial"/>
        <family val="2"/>
      </rPr>
      <t xml:space="preserve">300</t>
    </r>
    <r>
      <rPr>
        <sz val="10"/>
        <rFont val="宋体"/>
        <family val="0"/>
        <charset val="134"/>
      </rPr>
      <t xml:space="preserve">路外环公交车，车牌号：</t>
    </r>
    <r>
      <rPr>
        <sz val="10"/>
        <rFont val="Arial"/>
        <family val="2"/>
      </rPr>
      <t xml:space="preserve">02996</t>
    </r>
    <r>
      <rPr>
        <sz val="10"/>
        <rFont val="宋体"/>
        <family val="0"/>
        <charset val="134"/>
      </rPr>
      <t xml:space="preserve">，自己在方庄桥东下车的时候发现中门的把手都是黑的，非常脏黏的，希望尽快处理。来电反映公交车把手脏问题。鸿运承安服，客一科技</t>
    </r>
  </si>
  <si>
    <t xml:space="preserve">2026-04-07 23:59:59</t>
  </si>
  <si>
    <t xml:space="preserve">2026-04-01</t>
  </si>
  <si>
    <t xml:space="preserve">2026-04-05 08:59:59</t>
  </si>
  <si>
    <r>
      <rPr>
        <sz val="10"/>
        <rFont val="宋体"/>
        <family val="0"/>
        <charset val="134"/>
      </rPr>
      <t xml:space="preserve">我分中心已于</t>
    </r>
    <r>
      <rPr>
        <sz val="10"/>
        <rFont val="Arial"/>
        <family val="2"/>
      </rPr>
      <t xml:space="preserve">2026</t>
    </r>
    <r>
      <rPr>
        <sz val="10"/>
        <rFont val="宋体"/>
        <family val="0"/>
        <charset val="134"/>
      </rPr>
      <t xml:space="preserve">年</t>
    </r>
    <r>
      <rPr>
        <sz val="10"/>
        <rFont val="Arial"/>
        <family val="2"/>
      </rPr>
      <t xml:space="preserve">4</t>
    </r>
    <r>
      <rPr>
        <sz val="10"/>
        <rFont val="宋体"/>
        <family val="0"/>
        <charset val="134"/>
      </rPr>
      <t xml:space="preserve">月</t>
    </r>
    <r>
      <rPr>
        <sz val="10"/>
        <rFont val="Arial"/>
        <family val="2"/>
      </rPr>
      <t xml:space="preserve">1</t>
    </r>
    <r>
      <rPr>
        <sz val="10"/>
        <rFont val="宋体"/>
        <family val="0"/>
        <charset val="134"/>
      </rPr>
      <t xml:space="preserve">日上午</t>
    </r>
    <r>
      <rPr>
        <sz val="10"/>
        <rFont val="Arial"/>
        <family val="2"/>
      </rPr>
      <t xml:space="preserve">10</t>
    </r>
    <r>
      <rPr>
        <sz val="10"/>
        <rFont val="宋体"/>
        <family val="0"/>
        <charset val="134"/>
      </rPr>
      <t xml:space="preserve">点</t>
    </r>
    <r>
      <rPr>
        <sz val="10"/>
        <rFont val="Arial"/>
        <family val="2"/>
      </rPr>
      <t xml:space="preserve">52</t>
    </r>
    <r>
      <rPr>
        <sz val="10"/>
        <rFont val="宋体"/>
        <family val="0"/>
        <charset val="134"/>
      </rPr>
      <t xml:space="preserve">分对您进行电话回复。办理人：陈强；部门：鸿运承物业管理中心方庄分中心；职务；物管副主任。审核人：郑楠；部门：鸿运承物业管理中心物管行政部；职务：物管员。</t>
    </r>
  </si>
  <si>
    <r>
      <rPr>
        <sz val="10"/>
        <rFont val="宋体"/>
        <family val="0"/>
        <charset val="134"/>
      </rPr>
      <t xml:space="preserve">女士您好，</t>
    </r>
    <r>
      <rPr>
        <sz val="10"/>
        <rFont val="Arial"/>
        <family val="2"/>
      </rPr>
      <t xml:space="preserve">300</t>
    </r>
    <r>
      <rPr>
        <sz val="10"/>
        <rFont val="宋体"/>
        <family val="0"/>
        <charset val="134"/>
      </rPr>
      <t xml:space="preserve">外路公交车我们在左安东路场站进行洗车服务工作，您所述</t>
    </r>
    <r>
      <rPr>
        <sz val="10"/>
        <rFont val="Arial"/>
        <family val="2"/>
      </rPr>
      <t xml:space="preserve">02996</t>
    </r>
    <r>
      <rPr>
        <sz val="10"/>
        <rFont val="宋体"/>
        <family val="0"/>
        <charset val="134"/>
      </rPr>
      <t xml:space="preserve">号车，车辆运营中车内中门的把手都是黑的，非常脏黏的问题，我们非常重视您的反馈，由于我们的工作没有做好，</t>
    </r>
    <r>
      <rPr>
        <sz val="10"/>
        <rFont val="Arial"/>
        <family val="2"/>
      </rPr>
      <t xml:space="preserve">300</t>
    </r>
    <r>
      <rPr>
        <sz val="10"/>
        <rFont val="宋体"/>
        <family val="0"/>
        <charset val="134"/>
      </rPr>
      <t xml:space="preserve">外路给您带来不好的乘车体验，实在是抱歉，女士。该车辆回到左安东路场站后，在日常工作时段内，我们的保洁员已对车内扶手卫生进行了全面的清理，您反馈的问题我们已整改完毕。同时我们要求保洁员对</t>
    </r>
    <r>
      <rPr>
        <sz val="10"/>
        <rFont val="Arial"/>
        <family val="2"/>
      </rPr>
      <t xml:space="preserve">300</t>
    </r>
    <r>
      <rPr>
        <sz val="10"/>
        <rFont val="宋体"/>
        <family val="0"/>
        <charset val="134"/>
      </rPr>
      <t xml:space="preserve">外路所有运营车辆的卫生再次进行细化清理，加强清洁频次，我们对于运营车辆车内卫生的清洁工作是一直在做的，也从未停止，已经形成了长效的清洁机制，但有时候卫生清洁工作我们做的还有不尽人意之处，您多多谅解。</t>
    </r>
  </si>
  <si>
    <r>
      <rPr>
        <sz val="10"/>
        <rFont val="宋体"/>
        <family val="0"/>
        <charset val="134"/>
      </rPr>
      <t xml:space="preserve">我们分中心及场站班组长再次与</t>
    </r>
    <r>
      <rPr>
        <sz val="10"/>
        <rFont val="Arial"/>
        <family val="2"/>
      </rPr>
      <t xml:space="preserve">300</t>
    </r>
    <r>
      <rPr>
        <sz val="10"/>
        <rFont val="宋体"/>
        <family val="0"/>
        <charset val="134"/>
      </rPr>
      <t xml:space="preserve">外路的保洁人员进行了沟通，日常工作中我们要把清洁质量做的更加细致，同时加强保洁员清洁技能的培训，熟练掌握清洁方法，确保给您带来一个干净、整洁的出行环境。</t>
    </r>
  </si>
  <si>
    <t xml:space="preserve">2026-03-31 18:11:17</t>
  </si>
  <si>
    <r>
      <rPr>
        <sz val="10"/>
        <rFont val="宋体"/>
        <family val="0"/>
        <charset val="134"/>
      </rPr>
      <t xml:space="preserve">热线</t>
    </r>
    <r>
      <rPr>
        <sz val="10"/>
        <rFont val="Arial"/>
        <family val="2"/>
      </rPr>
      <t xml:space="preserve">-260331-054661</t>
    </r>
  </si>
  <si>
    <t xml:space="preserve">2026-03-31 21:07:02</t>
  </si>
  <si>
    <t xml:space="preserve">2026-03-31 21:14:50</t>
  </si>
  <si>
    <t xml:space="preserve">2026-03-31 21:33:29</t>
  </si>
  <si>
    <t xml:space="preserve">市民投诉，市民要求投诉北京公交集团鸿运承物业管理中心天宫院分中心，固安南站班组组长杨杉，该工作人员以家人生命为借口，长期把情绪发泄在员工身上，并且一个月不到岗工作，却登记的全勤，严重违反考勤制度，虚报加班人员导致国有资产流失，市民希望相关部门协助管理解决，来电反映投诉物业公司组长问题。注：市民要求保密（已解释）</t>
  </si>
  <si>
    <r>
      <rPr>
        <sz val="10"/>
        <rFont val="宋体"/>
        <family val="0"/>
        <charset val="134"/>
      </rPr>
      <t xml:space="preserve">接到工单号热线</t>
    </r>
    <r>
      <rPr>
        <sz val="10"/>
        <rFont val="Arial"/>
        <family val="2"/>
      </rPr>
      <t xml:space="preserve">-260331-054661</t>
    </r>
    <r>
      <rPr>
        <sz val="10"/>
        <rFont val="宋体"/>
        <family val="0"/>
        <charset val="134"/>
      </rPr>
      <t xml:space="preserve">投诉。经核实，市民反映诉求与实际情况有所出入。天宫院分中心高度重视此类投诉。主任亲自带队到固安南场站了解情况。通过与职工谈心谈话、调取人力库打卡记录等形式。经核实，固安南场站班长杨杉不存在一个月不上班、不存在长期将个人情绪带到工作中等情况。</t>
    </r>
  </si>
  <si>
    <t xml:space="preserve">经核实，市民反映诉求与实际情况有所出入。天宫院分中心高度重视此类投诉。主任亲自带队到固安南场站了解情况。通过与职工谈心谈话、调取人力库打卡记录等形式。经核实，固安南场站班长杨杉不存在一个月不上班、不存在长期将个人情绪带到工作中等情况。</t>
  </si>
  <si>
    <t xml:space="preserve">经核实，市民反映诉求与实际情况有所出入。天宫院分中心高度重视此类投诉。主任亲自带队到固安南场站了解情况。通过与职工谈心谈话、调取人力库打卡记录等形式。经核实，固安南场站班长杨杉不存在一个月不上班、不存在长期将个人情绪带到工作中等情况。如有类似情况，一经发现，严肃处理。</t>
  </si>
  <si>
    <t xml:space="preserve">2026-03-31 16:51:25</t>
  </si>
  <si>
    <r>
      <rPr>
        <sz val="10"/>
        <rFont val="宋体"/>
        <family val="0"/>
        <charset val="134"/>
      </rPr>
      <t xml:space="preserve">网络</t>
    </r>
    <r>
      <rPr>
        <sz val="10"/>
        <rFont val="Arial"/>
        <family val="2"/>
      </rPr>
      <t xml:space="preserve">-260401-006840-5</t>
    </r>
  </si>
  <si>
    <t xml:space="preserve">2026-04-01 08:53:10</t>
  </si>
  <si>
    <t xml:space="preserve">2026-04-01 09:25:48</t>
  </si>
  <si>
    <t xml:space="preserve">2026-04-01 09:37:08</t>
  </si>
  <si>
    <r>
      <rPr>
        <sz val="10"/>
        <rFont val="宋体"/>
        <family val="0"/>
        <charset val="134"/>
      </rPr>
      <t xml:space="preserve">工单来源：微信服务号市民留言标题：第</t>
    </r>
    <r>
      <rPr>
        <sz val="10"/>
        <rFont val="Arial"/>
        <family val="2"/>
      </rPr>
      <t xml:space="preserve">12</t>
    </r>
    <r>
      <rPr>
        <sz val="10"/>
        <rFont val="宋体"/>
        <family val="0"/>
        <charset val="134"/>
      </rPr>
      <t xml:space="preserve">次举报动物园交通枢纽违停市民留言原文：</t>
    </r>
    <r>
      <rPr>
        <sz val="10"/>
        <rFont val="Arial"/>
        <family val="2"/>
      </rPr>
      <t xml:space="preserve">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31</t>
    </r>
    <r>
      <rPr>
        <sz val="10"/>
        <rFont val="宋体"/>
        <family val="0"/>
        <charset val="134"/>
      </rPr>
      <t xml:space="preserve">日下午</t>
    </r>
    <r>
      <rPr>
        <sz val="10"/>
        <rFont val="Arial"/>
        <family val="2"/>
      </rPr>
      <t xml:space="preserve">17:46</t>
    </r>
    <r>
      <rPr>
        <sz val="10"/>
        <rFont val="宋体"/>
        <family val="0"/>
        <charset val="134"/>
      </rPr>
      <t xml:space="preserve">第</t>
    </r>
    <r>
      <rPr>
        <sz val="10"/>
        <rFont val="Arial"/>
        <family val="2"/>
      </rPr>
      <t xml:space="preserve">12</t>
    </r>
    <r>
      <rPr>
        <sz val="10"/>
        <rFont val="宋体"/>
        <family val="0"/>
        <charset val="134"/>
      </rPr>
      <t xml:space="preserve">次举报位于北京市西城区动物园交通枢纽场站外禁停标识区域内长期存在公交车违停违停导致非机动车辆到机动车道行驶增加骑行风险，如果出现交通事故必须对西外交通队和公交集团追责，导致此种问题原因是公交集团管理混乱，场站内乘车人候车站台内停满私家车和西外交通队长期不作为，该情况电视台和抖音多次曝光仍然存在，公交场站管理方说一套做一套，希望西外交通执法部门对其长期执法，有图有真相，请客服将工单分别派给西外交通队（公交车周转不开就可以违停，西外交通队没学过道交法？）及西城区督察和公交集团（要求公交集团督办，不要让</t>
    </r>
    <r>
      <rPr>
        <sz val="10"/>
        <rFont val="Arial"/>
        <family val="2"/>
      </rPr>
      <t xml:space="preserve">N</t>
    </r>
    <r>
      <rPr>
        <sz val="10"/>
        <rFont val="宋体"/>
        <family val="0"/>
        <charset val="134"/>
      </rPr>
      <t xml:space="preserve">多人联系我，动物园交通枢纽汇总到公交集团，由公交集团的人与我沟通解决方案）市民填写的详细地址为：区、街道：西城区展览路街道详细地址：动物园交通枢纽市民反映问题内容：市民反映，</t>
    </r>
    <r>
      <rPr>
        <sz val="10"/>
        <rFont val="Arial"/>
        <family val="2"/>
      </rPr>
      <t xml:space="preserve">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31</t>
    </r>
    <r>
      <rPr>
        <sz val="10"/>
        <rFont val="宋体"/>
        <family val="0"/>
        <charset val="134"/>
      </rPr>
      <t xml:space="preserve">日下午</t>
    </r>
    <r>
      <rPr>
        <sz val="10"/>
        <rFont val="Arial"/>
        <family val="2"/>
      </rPr>
      <t xml:space="preserve">17:46</t>
    </r>
    <r>
      <rPr>
        <sz val="10"/>
        <rFont val="宋体"/>
        <family val="0"/>
        <charset val="134"/>
      </rPr>
      <t xml:space="preserve">第</t>
    </r>
    <r>
      <rPr>
        <sz val="10"/>
        <rFont val="Arial"/>
        <family val="2"/>
      </rPr>
      <t xml:space="preserve">12</t>
    </r>
    <r>
      <rPr>
        <sz val="10"/>
        <rFont val="宋体"/>
        <family val="0"/>
        <charset val="134"/>
      </rPr>
      <t xml:space="preserve">次举报违停问题，认为公交集团不作为，希望公交集团治理车辆在动物园交通枢纽场站乱停放问题，故通过微信服务号反映希望公交集团治理车辆在动物园交通枢纽场站乱停放问题。发布时间：</t>
    </r>
    <r>
      <rPr>
        <sz val="10"/>
        <rFont val="Arial"/>
        <family val="2"/>
      </rPr>
      <t xml:space="preserve">2026-03-31 17:57:33</t>
    </r>
    <r>
      <rPr>
        <sz val="10"/>
        <rFont val="宋体"/>
        <family val="0"/>
        <charset val="134"/>
      </rPr>
      <t xml:space="preserve">备注：该工单为微信对接系统弹出工单网络</t>
    </r>
    <r>
      <rPr>
        <sz val="10"/>
        <rFont val="Arial"/>
        <family val="2"/>
      </rPr>
      <t xml:space="preserve">-260401-006837</t>
    </r>
    <r>
      <rPr>
        <sz val="10"/>
        <rFont val="宋体"/>
        <family val="0"/>
        <charset val="134"/>
      </rPr>
      <t xml:space="preserve">号后而新建的工单。电车调指，基建，客四基建，物业安保，基建答复不满意</t>
    </r>
  </si>
  <si>
    <t xml:space="preserve">2026-04-08 23:59:59</t>
  </si>
  <si>
    <t xml:space="preserve">2026-04-06 08:59:59</t>
  </si>
  <si>
    <r>
      <rPr>
        <sz val="10"/>
        <rFont val="宋体"/>
        <family val="0"/>
        <charset val="134"/>
      </rPr>
      <t xml:space="preserve">分中心已经于</t>
    </r>
    <r>
      <rPr>
        <sz val="10"/>
        <rFont val="Arial"/>
        <family val="2"/>
      </rPr>
      <t xml:space="preserve">2026</t>
    </r>
    <r>
      <rPr>
        <sz val="10"/>
        <rFont val="宋体"/>
        <family val="0"/>
        <charset val="134"/>
      </rPr>
      <t xml:space="preserve">年</t>
    </r>
    <r>
      <rPr>
        <sz val="10"/>
        <rFont val="Arial"/>
        <family val="2"/>
      </rPr>
      <t xml:space="preserve">4</t>
    </r>
    <r>
      <rPr>
        <sz val="10"/>
        <rFont val="宋体"/>
        <family val="0"/>
        <charset val="134"/>
      </rPr>
      <t xml:space="preserve">月</t>
    </r>
    <r>
      <rPr>
        <sz val="10"/>
        <rFont val="Arial"/>
        <family val="2"/>
      </rPr>
      <t xml:space="preserve">1</t>
    </r>
    <r>
      <rPr>
        <sz val="10"/>
        <rFont val="宋体"/>
        <family val="0"/>
        <charset val="134"/>
      </rPr>
      <t xml:space="preserve">日，将处理结果告知了市民，办理人：杜伟，部门</t>
    </r>
    <r>
      <rPr>
        <sz val="10"/>
        <rFont val="Arial"/>
        <family val="2"/>
      </rPr>
      <t xml:space="preserve">:</t>
    </r>
    <r>
      <rPr>
        <sz val="10"/>
        <rFont val="宋体"/>
        <family val="0"/>
        <charset val="134"/>
      </rPr>
      <t xml:space="preserve">动物园分中心，职务：物管副主任。审核人：侯旭，物业管理中心机关，物管行政部，科员。</t>
    </r>
  </si>
  <si>
    <r>
      <rPr>
        <sz val="10"/>
        <rFont val="宋体"/>
        <family val="0"/>
        <charset val="134"/>
      </rPr>
      <t xml:space="preserve">接到此投诉，我们非常重视。并立即派专人核实情况。我们虚心接受市民提出的宝贵意见，已经在周边张贴了禁停标识，我们也会加强巡视，发现有私家车，尽快劝离，尽量避免类似情况的发生。跟市民道歉，及安抚，希望市民能够理解。分中心已经于</t>
    </r>
    <r>
      <rPr>
        <sz val="10"/>
        <rFont val="Arial"/>
        <family val="2"/>
      </rPr>
      <t xml:space="preserve">2026</t>
    </r>
    <r>
      <rPr>
        <sz val="10"/>
        <rFont val="宋体"/>
        <family val="0"/>
        <charset val="134"/>
      </rPr>
      <t xml:space="preserve">年</t>
    </r>
    <r>
      <rPr>
        <sz val="10"/>
        <rFont val="Arial"/>
        <family val="2"/>
      </rPr>
      <t xml:space="preserve">4</t>
    </r>
    <r>
      <rPr>
        <sz val="10"/>
        <rFont val="宋体"/>
        <family val="0"/>
        <charset val="134"/>
      </rPr>
      <t xml:space="preserve">月</t>
    </r>
    <r>
      <rPr>
        <sz val="10"/>
        <rFont val="Arial"/>
        <family val="2"/>
      </rPr>
      <t xml:space="preserve">1</t>
    </r>
    <r>
      <rPr>
        <sz val="10"/>
        <rFont val="宋体"/>
        <family val="0"/>
        <charset val="134"/>
      </rPr>
      <t xml:space="preserve">日，将处理结果告知了市民，办理人：杜伟，部门</t>
    </r>
    <r>
      <rPr>
        <sz val="10"/>
        <rFont val="Arial"/>
        <family val="2"/>
      </rPr>
      <t xml:space="preserve">:</t>
    </r>
    <r>
      <rPr>
        <sz val="10"/>
        <rFont val="宋体"/>
        <family val="0"/>
        <charset val="134"/>
      </rPr>
      <t xml:space="preserve">动物园分中心，职务：物管副主任。审核人：侯旭，物业管理中心机关，物管行政部，科员。</t>
    </r>
  </si>
  <si>
    <t xml:space="preserve">2026-03-31 17:57:33</t>
  </si>
  <si>
    <r>
      <rPr>
        <sz val="8"/>
        <color rgb="FF000000"/>
        <rFont val="宋体"/>
        <family val="0"/>
        <charset val="134"/>
      </rPr>
      <t xml:space="preserve">同人同诉：网络</t>
    </r>
    <r>
      <rPr>
        <sz val="8"/>
        <color rgb="FF000000"/>
        <rFont val="宋体"/>
        <family val="0"/>
      </rPr>
      <t xml:space="preserve">-260314-014284</t>
    </r>
    <r>
      <rPr>
        <sz val="8"/>
        <color rgb="FF000000"/>
        <rFont val="宋体"/>
        <family val="0"/>
        <charset val="134"/>
      </rPr>
      <t xml:space="preserve">、网络</t>
    </r>
    <r>
      <rPr>
        <sz val="8"/>
        <color rgb="FF000000"/>
        <rFont val="宋体"/>
        <family val="0"/>
      </rPr>
      <t xml:space="preserve">-260317-006156</t>
    </r>
    <r>
      <rPr>
        <sz val="8"/>
        <color rgb="FF000000"/>
        <rFont val="宋体"/>
        <family val="0"/>
        <charset val="134"/>
      </rPr>
      <t xml:space="preserve">、网络</t>
    </r>
    <r>
      <rPr>
        <sz val="8"/>
        <color rgb="FF000000"/>
        <rFont val="宋体"/>
        <family val="0"/>
      </rPr>
      <t xml:space="preserve">-260318-009139</t>
    </r>
    <r>
      <rPr>
        <sz val="8"/>
        <color rgb="FF000000"/>
        <rFont val="宋体"/>
        <family val="0"/>
        <charset val="134"/>
      </rPr>
      <t xml:space="preserve">、网络</t>
    </r>
    <r>
      <rPr>
        <sz val="8"/>
        <color rgb="FF000000"/>
        <rFont val="宋体"/>
        <family val="0"/>
      </rPr>
      <t xml:space="preserve">-260319-013115</t>
    </r>
    <r>
      <rPr>
        <sz val="8"/>
        <color rgb="FF000000"/>
        <rFont val="宋体"/>
        <family val="0"/>
        <charset val="134"/>
      </rPr>
      <t xml:space="preserve">、网络</t>
    </r>
    <r>
      <rPr>
        <sz val="8"/>
        <color rgb="FF000000"/>
        <rFont val="宋体"/>
        <family val="0"/>
      </rPr>
      <t xml:space="preserve">-260320-010527</t>
    </r>
    <r>
      <rPr>
        <sz val="8"/>
        <color rgb="FF000000"/>
        <rFont val="宋体"/>
        <family val="0"/>
        <charset val="134"/>
      </rPr>
      <t xml:space="preserve">、网络</t>
    </r>
    <r>
      <rPr>
        <sz val="8"/>
        <color rgb="FF000000"/>
        <rFont val="宋体"/>
        <family val="0"/>
      </rPr>
      <t xml:space="preserve">-260321-005619</t>
    </r>
    <r>
      <rPr>
        <sz val="8"/>
        <color rgb="FF000000"/>
        <rFont val="宋体"/>
        <family val="0"/>
        <charset val="134"/>
      </rPr>
      <t xml:space="preserve">、</t>
    </r>
    <r>
      <rPr>
        <sz val="8"/>
        <color rgb="FF000000"/>
        <rFont val="宋体"/>
        <family val="0"/>
      </rPr>
      <t xml:space="preserve">JT1100002026032300001975</t>
    </r>
    <r>
      <rPr>
        <sz val="8"/>
        <color rgb="FF000000"/>
        <rFont val="宋体"/>
        <family val="0"/>
        <charset val="134"/>
      </rPr>
      <t xml:space="preserve">、热线</t>
    </r>
    <r>
      <rPr>
        <sz val="8"/>
        <color rgb="FF000000"/>
        <rFont val="宋体"/>
        <family val="0"/>
      </rPr>
      <t xml:space="preserve">-260325-031904</t>
    </r>
    <r>
      <rPr>
        <sz val="8"/>
        <color rgb="FF000000"/>
        <rFont val="宋体"/>
        <family val="0"/>
        <charset val="134"/>
      </rPr>
      <t xml:space="preserve">、网络</t>
    </r>
    <r>
      <rPr>
        <sz val="8"/>
        <color rgb="FF000000"/>
        <rFont val="宋体"/>
        <family val="0"/>
      </rPr>
      <t xml:space="preserve">-260329-004590-4</t>
    </r>
    <r>
      <rPr>
        <sz val="8"/>
        <color rgb="FF000000"/>
        <rFont val="宋体"/>
        <family val="0"/>
        <charset val="134"/>
      </rPr>
      <t xml:space="preserve">、网络</t>
    </r>
    <r>
      <rPr>
        <sz val="8"/>
        <color rgb="FF000000"/>
        <rFont val="宋体"/>
        <family val="0"/>
      </rPr>
      <t xml:space="preserve">-260329-005409</t>
    </r>
    <r>
      <rPr>
        <sz val="8"/>
        <color rgb="FF000000"/>
        <rFont val="宋体"/>
        <family val="0"/>
        <charset val="134"/>
      </rPr>
      <t xml:space="preserve">、网络</t>
    </r>
    <r>
      <rPr>
        <sz val="8"/>
        <color rgb="FF000000"/>
        <rFont val="宋体"/>
        <family val="0"/>
      </rPr>
      <t xml:space="preserve">-260329-005036</t>
    </r>
    <r>
      <rPr>
        <sz val="8"/>
        <color rgb="FF000000"/>
        <rFont val="宋体"/>
        <family val="0"/>
        <charset val="134"/>
      </rPr>
      <t xml:space="preserve">、网络</t>
    </r>
    <r>
      <rPr>
        <sz val="8"/>
        <color rgb="FF000000"/>
        <rFont val="宋体"/>
        <family val="0"/>
      </rPr>
      <t xml:space="preserve">-260401-006840</t>
    </r>
  </si>
  <si>
    <r>
      <rPr>
        <sz val="10"/>
        <rFont val="宋体"/>
        <family val="0"/>
        <charset val="134"/>
      </rPr>
      <t xml:space="preserve">网络</t>
    </r>
    <r>
      <rPr>
        <sz val="10"/>
        <rFont val="Arial"/>
        <family val="2"/>
      </rPr>
      <t xml:space="preserve">-260401-006840-4</t>
    </r>
    <r>
      <rPr>
        <sz val="10"/>
        <rFont val="宋体"/>
        <family val="0"/>
        <charset val="134"/>
      </rPr>
      <t xml:space="preserve">（</t>
    </r>
    <r>
      <rPr>
        <sz val="10"/>
        <rFont val="Arial"/>
        <family val="2"/>
      </rPr>
      <t xml:space="preserve">11</t>
    </r>
    <r>
      <rPr>
        <sz val="10"/>
        <rFont val="宋体"/>
        <family val="0"/>
        <charset val="134"/>
      </rPr>
      <t xml:space="preserve">个附件）</t>
    </r>
  </si>
  <si>
    <t xml:space="preserve">2026-04-01 09:37:10</t>
  </si>
  <si>
    <t xml:space="preserve">2026-04-03</t>
  </si>
  <si>
    <r>
      <rPr>
        <sz val="10"/>
        <rFont val="宋体"/>
        <family val="0"/>
        <charset val="134"/>
      </rPr>
      <t xml:space="preserve">经核实，市民反映北京市西城区动物园交通枢纽站内停车位问题，属于站务设施类诉求。我单位动物园分中心对此诉求进行核实办理。首先，动物园公交枢纽站于</t>
    </r>
    <r>
      <rPr>
        <sz val="10"/>
        <rFont val="Arial"/>
        <family val="2"/>
      </rPr>
      <t xml:space="preserve">2004</t>
    </r>
    <r>
      <rPr>
        <sz val="10"/>
        <rFont val="宋体"/>
        <family val="0"/>
        <charset val="134"/>
      </rPr>
      <t xml:space="preserve">年修建至今</t>
    </r>
    <r>
      <rPr>
        <sz val="10"/>
        <rFont val="Arial"/>
        <family val="2"/>
      </rPr>
      <t xml:space="preserve">22</t>
    </r>
    <r>
      <rPr>
        <sz val="10"/>
        <rFont val="宋体"/>
        <family val="0"/>
        <charset val="134"/>
      </rPr>
      <t xml:space="preserve">年，占地</t>
    </r>
    <r>
      <rPr>
        <sz val="10"/>
        <rFont val="Arial"/>
        <family val="2"/>
      </rPr>
      <t xml:space="preserve">1.47</t>
    </r>
    <r>
      <rPr>
        <sz val="10"/>
        <rFont val="宋体"/>
        <family val="0"/>
        <charset val="134"/>
      </rPr>
      <t xml:space="preserve">公顷，目前共有公交运营线路</t>
    </r>
    <r>
      <rPr>
        <sz val="10"/>
        <rFont val="Arial"/>
        <family val="2"/>
      </rPr>
      <t xml:space="preserve">10</t>
    </r>
    <r>
      <rPr>
        <sz val="10"/>
        <rFont val="宋体"/>
        <family val="0"/>
        <charset val="134"/>
      </rPr>
      <t xml:space="preserve">条，换乘站台共有</t>
    </r>
    <r>
      <rPr>
        <sz val="10"/>
        <rFont val="Arial"/>
        <family val="2"/>
      </rPr>
      <t xml:space="preserve">12</t>
    </r>
    <r>
      <rPr>
        <sz val="10"/>
        <rFont val="宋体"/>
        <family val="0"/>
        <charset val="134"/>
      </rPr>
      <t xml:space="preserve">发车跑道，涉及参与运营公交车辆</t>
    </r>
    <r>
      <rPr>
        <sz val="10"/>
        <rFont val="Arial"/>
        <family val="2"/>
      </rPr>
      <t xml:space="preserve">174</t>
    </r>
    <r>
      <rPr>
        <sz val="10"/>
        <rFont val="宋体"/>
        <family val="0"/>
        <charset val="134"/>
      </rPr>
      <t xml:space="preserve">部。动物园枢纽承载着城市公共交通线网以及市民每日出行的繁重工作任务。但由于近年来城市发展以及公共交通规划线网的调整不断优化，动物园枢纽由于重要的地理位置，成为由此为核心，公交线网向四面发散的交通布局，站位重要但基础设施配套落后，动物园公交枢纽整体设计短板渐渐显露，首先，原有站内运营线路泊车待发区域资源有限，枢纽站周边地区也满足不了公共运营车辆停泊需求，为了确保站内交通秩序，按公交枢纽站运营管理要求，除夜间运营泊车驻站外，全部运营车辆在每日运营时段内，除运营发车需要外，不允许占用发车跑道，避免运营秩序混乱。夜间运营结束后，站内满足不了运营车辆泊车需求的，其他运营车辆均停放枢纽站外。其次，职工接班自驾车停车难也是困扰之一，动物园管委分配车位只有</t>
    </r>
    <r>
      <rPr>
        <sz val="10"/>
        <rFont val="Arial"/>
        <family val="2"/>
      </rPr>
      <t xml:space="preserve">36</t>
    </r>
    <r>
      <rPr>
        <sz val="10"/>
        <rFont val="宋体"/>
        <family val="0"/>
        <charset val="134"/>
      </rPr>
      <t xml:space="preserve">个，职工登记车号就有</t>
    </r>
    <r>
      <rPr>
        <sz val="10"/>
        <rFont val="Arial"/>
        <family val="2"/>
      </rPr>
      <t xml:space="preserve">200</t>
    </r>
    <r>
      <rPr>
        <sz val="10"/>
        <rFont val="宋体"/>
        <family val="0"/>
        <charset val="134"/>
      </rPr>
      <t xml:space="preserve">多个。由于地理位置的原因，周边也无法协调职工停车，职工只得将车辆集中停靠于平台上临时停放（钥匙留下，随时方便挪车），此处停放不影响站内公交车辆通行，与市民“督察”先生诉求中“公交车辆在动物园枢纽站外停车待发”没有关联；此外，对于“动物园公交枢纽场站内乘车人候车站台内停满私家车的问题”，我单位虚心接受市民提出的宝贵意见，已经在周边张贴了禁停标识，就私车停放问题及时通过动物园枢纽站管委会，向相关单位提出整改问题及时纠正，共同促进站内秩序。</t>
    </r>
  </si>
  <si>
    <r>
      <rPr>
        <sz val="10"/>
        <rFont val="宋体"/>
        <family val="0"/>
        <charset val="134"/>
      </rPr>
      <t xml:space="preserve">我单位</t>
    </r>
    <r>
      <rPr>
        <sz val="10"/>
        <rFont val="Arial"/>
        <family val="2"/>
      </rPr>
      <t xml:space="preserve">2026</t>
    </r>
    <r>
      <rPr>
        <sz val="10"/>
        <rFont val="宋体"/>
        <family val="0"/>
        <charset val="134"/>
      </rPr>
      <t xml:space="preserve">年</t>
    </r>
    <r>
      <rPr>
        <sz val="10"/>
        <rFont val="Arial"/>
        <family val="2"/>
      </rPr>
      <t xml:space="preserve">4</t>
    </r>
    <r>
      <rPr>
        <sz val="10"/>
        <rFont val="宋体"/>
        <family val="0"/>
        <charset val="134"/>
      </rPr>
      <t xml:space="preserve">月</t>
    </r>
    <r>
      <rPr>
        <sz val="10"/>
        <rFont val="Arial"/>
        <family val="2"/>
      </rPr>
      <t xml:space="preserve">2</t>
    </r>
    <r>
      <rPr>
        <sz val="10"/>
        <rFont val="宋体"/>
        <family val="0"/>
        <charset val="134"/>
      </rPr>
      <t xml:space="preserve">日</t>
    </r>
    <r>
      <rPr>
        <sz val="10"/>
        <rFont val="Arial"/>
        <family val="2"/>
      </rPr>
      <t xml:space="preserve">14</t>
    </r>
    <r>
      <rPr>
        <sz val="10"/>
        <rFont val="宋体"/>
        <family val="0"/>
        <charset val="134"/>
      </rPr>
      <t xml:space="preserve">点</t>
    </r>
    <r>
      <rPr>
        <sz val="10"/>
        <rFont val="Arial"/>
        <family val="2"/>
      </rPr>
      <t xml:space="preserve">06</t>
    </r>
    <r>
      <rPr>
        <sz val="10"/>
        <rFont val="宋体"/>
        <family val="0"/>
        <charset val="134"/>
      </rPr>
      <t xml:space="preserve">分与市民进行电话联系告知工作办理情况，市民挂断电话。之后我们以短信形式告知市民派单办理情况。</t>
    </r>
  </si>
  <si>
    <t xml:space="preserve">日常站内管理中我们还增加人员巡查，加强巡视力度，发现有外部私家车尽快劝离，规范停车管理规定，规范司机停车秩序，尽量避免类似情况的发生。于市民进行道歉及安抚，希望市民能够理解。给市民带来不便，深表歉意！</t>
  </si>
  <si>
    <r>
      <rPr>
        <sz val="10"/>
        <rFont val="宋体"/>
        <family val="0"/>
        <charset val="134"/>
      </rPr>
      <t xml:space="preserve">经核实，市民反映北京市西城区动物园交通枢纽站内停车位问题，属于站务设施类诉求。我单位动物园分中心对此诉求进行核实办理。首先，动物园公交枢纽站于</t>
    </r>
    <r>
      <rPr>
        <sz val="10"/>
        <rFont val="Arial"/>
        <family val="2"/>
      </rPr>
      <t xml:space="preserve">2004</t>
    </r>
    <r>
      <rPr>
        <sz val="10"/>
        <rFont val="宋体"/>
        <family val="0"/>
        <charset val="134"/>
      </rPr>
      <t xml:space="preserve">年修建至今</t>
    </r>
    <r>
      <rPr>
        <sz val="10"/>
        <rFont val="Arial"/>
        <family val="2"/>
      </rPr>
      <t xml:space="preserve">22</t>
    </r>
    <r>
      <rPr>
        <sz val="10"/>
        <rFont val="宋体"/>
        <family val="0"/>
        <charset val="134"/>
      </rPr>
      <t xml:space="preserve">年，占地</t>
    </r>
    <r>
      <rPr>
        <sz val="10"/>
        <rFont val="Arial"/>
        <family val="2"/>
      </rPr>
      <t xml:space="preserve">1.47</t>
    </r>
    <r>
      <rPr>
        <sz val="10"/>
        <rFont val="宋体"/>
        <family val="0"/>
        <charset val="134"/>
      </rPr>
      <t xml:space="preserve">公顷，目前共有公交运营线路</t>
    </r>
    <r>
      <rPr>
        <sz val="10"/>
        <rFont val="Arial"/>
        <family val="2"/>
      </rPr>
      <t xml:space="preserve">10</t>
    </r>
    <r>
      <rPr>
        <sz val="10"/>
        <rFont val="宋体"/>
        <family val="0"/>
        <charset val="134"/>
      </rPr>
      <t xml:space="preserve">条，换乘站台共有</t>
    </r>
    <r>
      <rPr>
        <sz val="10"/>
        <rFont val="Arial"/>
        <family val="2"/>
      </rPr>
      <t xml:space="preserve">12</t>
    </r>
    <r>
      <rPr>
        <sz val="10"/>
        <rFont val="宋体"/>
        <family val="0"/>
        <charset val="134"/>
      </rPr>
      <t xml:space="preserve">发车跑道，涉及参与运营公交车辆</t>
    </r>
    <r>
      <rPr>
        <sz val="10"/>
        <rFont val="Arial"/>
        <family val="2"/>
      </rPr>
      <t xml:space="preserve">174</t>
    </r>
    <r>
      <rPr>
        <sz val="10"/>
        <rFont val="宋体"/>
        <family val="0"/>
        <charset val="134"/>
      </rPr>
      <t xml:space="preserve">部。动物园枢纽承载着城市公共交通线网以及市民每日出行的繁重工作任务。但由于近年来城市发展以及公共交通规划线网的调整不断优化，动物园枢纽由于重要的地理位置，成为由此为核心，公交线网向四面发散的交通布局，站位重要但基础设施配套落后，动物园公交枢纽整体设计短板渐渐显露，首先，原有站内运营线路泊车待发区域资源有限，枢纽站周边地区也满足不了公共运营车辆停泊需求，为了确保站内交通秩序，按公交枢纽站运营管理要求，除夜间运营泊车驻站外，全部运营车辆在每日运营时段内，除运营发车需要外，不允许占用发车跑道，避免运营秩序混乱。夜间运营结束后，站内满足不了运营车辆泊车需求的，其他运营车辆均停放枢纽站外。其次，职工接班自驾车停车难也是困扰之一，动物园管委分配车位只有</t>
    </r>
    <r>
      <rPr>
        <sz val="10"/>
        <rFont val="Arial"/>
        <family val="2"/>
      </rPr>
      <t xml:space="preserve">36</t>
    </r>
    <r>
      <rPr>
        <sz val="10"/>
        <rFont val="宋体"/>
        <family val="0"/>
        <charset val="134"/>
      </rPr>
      <t xml:space="preserve">个，职工登记车号就有</t>
    </r>
    <r>
      <rPr>
        <sz val="10"/>
        <rFont val="Arial"/>
        <family val="2"/>
      </rPr>
      <t xml:space="preserve">200</t>
    </r>
    <r>
      <rPr>
        <sz val="10"/>
        <rFont val="宋体"/>
        <family val="0"/>
        <charset val="134"/>
      </rPr>
      <t xml:space="preserve">多个。由于地理位置的原因，周边也无法协调职工停车，职工只得将车辆集中停靠于平台上临时停放（钥匙留下，随时方便挪车），此处停放不影响站内公交车辆通行，与市民“督察”先生诉求中“公交车辆在动物园枢纽站外停车待发”没有关联；此外，对于“动物园公交枢纽场站内乘车人候车站台内停满私家车的问题”，我单位虚心接受市民提出的宝贵意见，已经在周边张贴了禁停标识，就私车停放问题及时通过动物园枢纽站管委会，向相关单位提出整改问题及时纠正，共同促进站内秩序。日常站内管理中我们还增加人员巡查，加强巡视力度，发现有外部私家车尽快劝离，规范停车管理规定，规范司机停车秩序，尽量避免类似情况的发生。于市民进行道歉及安抚，希望市民能够理解。给市民带来不便，深表歉意！</t>
    </r>
  </si>
  <si>
    <r>
      <rPr>
        <sz val="10"/>
        <rFont val="宋体"/>
        <family val="0"/>
        <charset val="134"/>
      </rPr>
      <t xml:space="preserve">热线</t>
    </r>
    <r>
      <rPr>
        <sz val="10"/>
        <rFont val="Arial"/>
        <family val="2"/>
      </rPr>
      <t xml:space="preserve">-260401-069820-1</t>
    </r>
    <r>
      <rPr>
        <sz val="10"/>
        <rFont val="宋体"/>
        <family val="0"/>
        <charset val="134"/>
      </rPr>
      <t xml:space="preserve">（</t>
    </r>
    <r>
      <rPr>
        <sz val="10"/>
        <rFont val="Arial"/>
        <family val="2"/>
      </rPr>
      <t xml:space="preserve">1</t>
    </r>
    <r>
      <rPr>
        <sz val="10"/>
        <rFont val="宋体"/>
        <family val="0"/>
        <charset val="134"/>
      </rPr>
      <t xml:space="preserve">个附件）</t>
    </r>
  </si>
  <si>
    <t xml:space="preserve">2026-04-01 20:58:44</t>
  </si>
  <si>
    <t xml:space="preserve">2026-04-01 21:01:44</t>
  </si>
  <si>
    <t xml:space="preserve">2026-04-01 21:03:01</t>
  </si>
  <si>
    <r>
      <rPr>
        <sz val="10"/>
        <rFont val="宋体"/>
        <family val="0"/>
        <charset val="134"/>
      </rPr>
      <t xml:space="preserve">手机</t>
    </r>
    <r>
      <rPr>
        <sz val="10"/>
        <rFont val="Arial"/>
        <family val="2"/>
      </rPr>
      <t xml:space="preserve">,13801339572;</t>
    </r>
  </si>
  <si>
    <r>
      <rPr>
        <sz val="10"/>
        <rFont val="宋体"/>
        <family val="0"/>
        <charset val="134"/>
      </rPr>
      <t xml:space="preserve">市民反映，</t>
    </r>
    <r>
      <rPr>
        <sz val="10"/>
        <rFont val="Arial"/>
        <family val="2"/>
      </rPr>
      <t xml:space="preserve">2026</t>
    </r>
    <r>
      <rPr>
        <sz val="10"/>
        <rFont val="宋体"/>
        <family val="0"/>
        <charset val="134"/>
      </rPr>
      <t xml:space="preserve">年</t>
    </r>
    <r>
      <rPr>
        <sz val="10"/>
        <rFont val="Arial"/>
        <family val="2"/>
      </rPr>
      <t xml:space="preserve">4</t>
    </r>
    <r>
      <rPr>
        <sz val="10"/>
        <rFont val="宋体"/>
        <family val="0"/>
        <charset val="134"/>
      </rPr>
      <t xml:space="preserve">月</t>
    </r>
    <r>
      <rPr>
        <sz val="10"/>
        <rFont val="Arial"/>
        <family val="2"/>
      </rPr>
      <t xml:space="preserve">01</t>
    </r>
    <r>
      <rPr>
        <sz val="10"/>
        <rFont val="宋体"/>
        <family val="0"/>
        <charset val="134"/>
      </rPr>
      <t xml:space="preserve">日下午</t>
    </r>
    <r>
      <rPr>
        <sz val="10"/>
        <rFont val="Arial"/>
        <family val="2"/>
      </rPr>
      <t xml:space="preserve">14</t>
    </r>
    <r>
      <rPr>
        <sz val="10"/>
        <rFont val="宋体"/>
        <family val="0"/>
        <charset val="134"/>
      </rPr>
      <t xml:space="preserve">点半左右自己乘坐</t>
    </r>
    <r>
      <rPr>
        <sz val="10"/>
        <rFont val="Arial"/>
        <family val="2"/>
      </rPr>
      <t xml:space="preserve">942</t>
    </r>
    <r>
      <rPr>
        <sz val="10"/>
        <rFont val="宋体"/>
        <family val="0"/>
        <charset val="134"/>
      </rPr>
      <t xml:space="preserve">路公交车，西坝河站上车的，车辆座椅的座套很脏，而且颜色也不统一（黄色和蓝色），认为不合理，希望公交座椅后续不要在套座套了，来电反映公交车座套的问题。物业，客七</t>
    </r>
  </si>
  <si>
    <r>
      <rPr>
        <sz val="10"/>
        <rFont val="宋体"/>
        <family val="0"/>
        <charset val="134"/>
      </rPr>
      <t xml:space="preserve">我分中心已于</t>
    </r>
    <r>
      <rPr>
        <sz val="10"/>
        <rFont val="Arial"/>
        <family val="2"/>
      </rPr>
      <t xml:space="preserve">2026</t>
    </r>
    <r>
      <rPr>
        <sz val="10"/>
        <rFont val="宋体"/>
        <family val="0"/>
        <charset val="134"/>
      </rPr>
      <t xml:space="preserve">年</t>
    </r>
    <r>
      <rPr>
        <sz val="10"/>
        <rFont val="Arial"/>
        <family val="2"/>
      </rPr>
      <t xml:space="preserve">4</t>
    </r>
    <r>
      <rPr>
        <sz val="10"/>
        <rFont val="宋体"/>
        <family val="0"/>
        <charset val="134"/>
      </rPr>
      <t xml:space="preserve">月</t>
    </r>
    <r>
      <rPr>
        <sz val="10"/>
        <rFont val="Arial"/>
        <family val="2"/>
      </rPr>
      <t xml:space="preserve">2</t>
    </r>
    <r>
      <rPr>
        <sz val="10"/>
        <rFont val="宋体"/>
        <family val="0"/>
        <charset val="134"/>
      </rPr>
      <t xml:space="preserve">日下午</t>
    </r>
    <r>
      <rPr>
        <sz val="10"/>
        <rFont val="Arial"/>
        <family val="2"/>
      </rPr>
      <t xml:space="preserve">16</t>
    </r>
    <r>
      <rPr>
        <sz val="10"/>
        <rFont val="宋体"/>
        <family val="0"/>
        <charset val="134"/>
      </rPr>
      <t xml:space="preserve">点</t>
    </r>
    <r>
      <rPr>
        <sz val="10"/>
        <rFont val="Arial"/>
        <family val="2"/>
      </rPr>
      <t xml:space="preserve">17</t>
    </r>
    <r>
      <rPr>
        <sz val="10"/>
        <rFont val="宋体"/>
        <family val="0"/>
        <charset val="134"/>
      </rPr>
      <t xml:space="preserve">分对您进行电话回复。办理人：敖文哲；部门：鸿运承物业管理中心东直门分中心；职务；物管副主任。审核人：郑楠；部门：鸿运承物业管理中心物管行政部；职务：物管员。</t>
    </r>
  </si>
  <si>
    <r>
      <rPr>
        <sz val="10"/>
        <rFont val="宋体"/>
        <family val="0"/>
        <charset val="134"/>
      </rPr>
      <t xml:space="preserve">王女士您好，</t>
    </r>
    <r>
      <rPr>
        <sz val="10"/>
        <rFont val="Arial"/>
        <family val="2"/>
      </rPr>
      <t xml:space="preserve">942</t>
    </r>
    <r>
      <rPr>
        <sz val="10"/>
        <rFont val="宋体"/>
        <family val="0"/>
        <charset val="134"/>
      </rPr>
      <t xml:space="preserve">路公交车我们在茶坞场站进行洗车服务工作，您所述车辆运营中车内车辆座椅的座套很脏的问题，我们非常重视您的反馈，由于我们的工作没有做好，</t>
    </r>
    <r>
      <rPr>
        <sz val="10"/>
        <rFont val="Arial"/>
        <family val="2"/>
      </rPr>
      <t xml:space="preserve">942</t>
    </r>
    <r>
      <rPr>
        <sz val="10"/>
        <rFont val="宋体"/>
        <family val="0"/>
        <charset val="134"/>
      </rPr>
      <t xml:space="preserve">路给您带来不好的乘车体验，实在是抱歉，王女士。该线路车辆回到茶坞场站后，在日常工作时段内，我们的保洁员已对车内座套进行了全面的清洗及更换，您反馈的问题我们已整改完毕。同时我们要求保洁员对</t>
    </r>
    <r>
      <rPr>
        <sz val="10"/>
        <rFont val="Arial"/>
        <family val="2"/>
      </rPr>
      <t xml:space="preserve">942</t>
    </r>
    <r>
      <rPr>
        <sz val="10"/>
        <rFont val="宋体"/>
        <family val="0"/>
        <charset val="134"/>
      </rPr>
      <t xml:space="preserve">路所有运营车辆的卫生再次进行细化清理。我们对于运营车辆车内卫生的清洁工作是一直在做的，也从未停止，已经形成了长效的清洁机制，但有时候卫生清洁工作我们做的还有不尽人意之处，您多多谅解。</t>
    </r>
  </si>
  <si>
    <r>
      <rPr>
        <sz val="10"/>
        <rFont val="宋体"/>
        <family val="0"/>
        <charset val="134"/>
      </rPr>
      <t xml:space="preserve">我们分中心及场站班组长再次与</t>
    </r>
    <r>
      <rPr>
        <sz val="10"/>
        <rFont val="Arial"/>
        <family val="2"/>
      </rPr>
      <t xml:space="preserve">942</t>
    </r>
    <r>
      <rPr>
        <sz val="10"/>
        <rFont val="宋体"/>
        <family val="0"/>
        <charset val="134"/>
      </rPr>
      <t xml:space="preserve">路的保洁人员进行了沟通，日常工作中我们要把清洁质量做的更加细致，同时加强保洁员清洁技能的培训，熟练掌握清洁方法，确保给您带来一个干净、整洁的出行环境。</t>
    </r>
  </si>
  <si>
    <r>
      <rPr>
        <sz val="10"/>
        <rFont val="宋体"/>
        <family val="0"/>
        <charset val="134"/>
      </rPr>
      <t xml:space="preserve">您好，关于您反映问题的办理情况，鸿运承物业管理中心东直门分中心现对您回复如下：王女士您好，</t>
    </r>
    <r>
      <rPr>
        <sz val="10"/>
        <rFont val="Arial"/>
        <family val="2"/>
      </rPr>
      <t xml:space="preserve">942</t>
    </r>
    <r>
      <rPr>
        <sz val="10"/>
        <rFont val="宋体"/>
        <family val="0"/>
        <charset val="134"/>
      </rPr>
      <t xml:space="preserve">路公交车我们在茶坞场站进行洗车服务工作，您所述车辆运营中车内车辆座椅的座套很脏的问题，我们非常重视您的反馈，由于我们的工作没有做好，</t>
    </r>
    <r>
      <rPr>
        <sz val="10"/>
        <rFont val="Arial"/>
        <family val="2"/>
      </rPr>
      <t xml:space="preserve">942</t>
    </r>
    <r>
      <rPr>
        <sz val="10"/>
        <rFont val="宋体"/>
        <family val="0"/>
        <charset val="134"/>
      </rPr>
      <t xml:space="preserve">路给您带来不好的乘车体验，实在是抱歉，王女士。该线路车辆回到茶坞场站后，在日常工作时段内，我们的保洁员已对车内座套进行了全面的清洗及更换，您反馈的问题我们已整改完毕。同时我们要求保洁员对</t>
    </r>
    <r>
      <rPr>
        <sz val="10"/>
        <rFont val="Arial"/>
        <family val="2"/>
      </rPr>
      <t xml:space="preserve">942</t>
    </r>
    <r>
      <rPr>
        <sz val="10"/>
        <rFont val="宋体"/>
        <family val="0"/>
        <charset val="134"/>
      </rPr>
      <t xml:space="preserve">路所有运营车辆的卫生再次进行细化清理。我们对于运营车辆车内卫生的清洁工作是一直在做的，也从未停止，已经形成了长效的清洁机制，但有时候卫生清洁工作我们做的还有不尽人意之处，您多多谅解。我们定期会召开车辆保洁专题会议，开展车辆卫生专项检查，日常工作中我们加大巡检力度，强化制度建设，不断提高管理水平。我分中心已于</t>
    </r>
    <r>
      <rPr>
        <sz val="10"/>
        <rFont val="Arial"/>
        <family val="2"/>
      </rPr>
      <t xml:space="preserve">2026</t>
    </r>
    <r>
      <rPr>
        <sz val="10"/>
        <rFont val="宋体"/>
        <family val="0"/>
        <charset val="134"/>
      </rPr>
      <t xml:space="preserve">年</t>
    </r>
    <r>
      <rPr>
        <sz val="10"/>
        <rFont val="Arial"/>
        <family val="2"/>
      </rPr>
      <t xml:space="preserve">4</t>
    </r>
    <r>
      <rPr>
        <sz val="10"/>
        <rFont val="宋体"/>
        <family val="0"/>
        <charset val="134"/>
      </rPr>
      <t xml:space="preserve">月</t>
    </r>
    <r>
      <rPr>
        <sz val="10"/>
        <rFont val="Arial"/>
        <family val="2"/>
      </rPr>
      <t xml:space="preserve">2</t>
    </r>
    <r>
      <rPr>
        <sz val="10"/>
        <rFont val="宋体"/>
        <family val="0"/>
        <charset val="134"/>
      </rPr>
      <t xml:space="preserve">日下午</t>
    </r>
    <r>
      <rPr>
        <sz val="10"/>
        <rFont val="Arial"/>
        <family val="2"/>
      </rPr>
      <t xml:space="preserve">16</t>
    </r>
    <r>
      <rPr>
        <sz val="10"/>
        <rFont val="宋体"/>
        <family val="0"/>
        <charset val="134"/>
      </rPr>
      <t xml:space="preserve">点</t>
    </r>
    <r>
      <rPr>
        <sz val="10"/>
        <rFont val="Arial"/>
        <family val="2"/>
      </rPr>
      <t xml:space="preserve">17</t>
    </r>
    <r>
      <rPr>
        <sz val="10"/>
        <rFont val="宋体"/>
        <family val="0"/>
        <charset val="134"/>
      </rPr>
      <t xml:space="preserve">分对您进行电话回复。我们分中心及场站班组长再次与</t>
    </r>
    <r>
      <rPr>
        <sz val="10"/>
        <rFont val="Arial"/>
        <family val="2"/>
      </rPr>
      <t xml:space="preserve">942</t>
    </r>
    <r>
      <rPr>
        <sz val="10"/>
        <rFont val="宋体"/>
        <family val="0"/>
        <charset val="134"/>
      </rPr>
      <t xml:space="preserve">路的保洁人员进行了沟通，日常工作中我们要把清洁质量做的更加细致，同时加强保洁员清洁技能的培训，熟练掌握清洁方法，确保给您带来一个干净、整洁的出行环境。欢迎您随时对我们的工作进行监督，感谢您提出宝贵意见，给您的出行带来的不便我们和您说声抱歉，谢谢您的支持与谅解。</t>
    </r>
  </si>
  <si>
    <t xml:space="preserve">2026-04-01 20:53:56</t>
  </si>
  <si>
    <r>
      <rPr>
        <sz val="10"/>
        <rFont val="宋体"/>
        <family val="0"/>
        <charset val="134"/>
      </rPr>
      <t xml:space="preserve">网络</t>
    </r>
    <r>
      <rPr>
        <sz val="10"/>
        <rFont val="Arial"/>
        <family val="2"/>
      </rPr>
      <t xml:space="preserve">-260402-006599-5</t>
    </r>
  </si>
  <si>
    <t xml:space="preserve">2026-04-02 08:45:37</t>
  </si>
  <si>
    <t xml:space="preserve">2026-04-02 08:54:44</t>
  </si>
  <si>
    <t xml:space="preserve">2026-04-02 09:21:15</t>
  </si>
  <si>
    <r>
      <rPr>
        <sz val="10"/>
        <rFont val="宋体"/>
        <family val="0"/>
        <charset val="134"/>
      </rPr>
      <t xml:space="preserve">工单来源：微信服务号市民留言标题：第</t>
    </r>
    <r>
      <rPr>
        <sz val="10"/>
        <rFont val="Arial"/>
        <family val="2"/>
      </rPr>
      <t xml:space="preserve">13</t>
    </r>
    <r>
      <rPr>
        <sz val="10"/>
        <rFont val="宋体"/>
        <family val="0"/>
        <charset val="134"/>
      </rPr>
      <t xml:space="preserve">次举报动物园交通枢纽违停市民留言原文：</t>
    </r>
    <r>
      <rPr>
        <sz val="10"/>
        <rFont val="Arial"/>
        <family val="2"/>
      </rPr>
      <t xml:space="preserve">2026</t>
    </r>
    <r>
      <rPr>
        <sz val="10"/>
        <rFont val="宋体"/>
        <family val="0"/>
        <charset val="134"/>
      </rPr>
      <t xml:space="preserve">年</t>
    </r>
    <r>
      <rPr>
        <sz val="10"/>
        <rFont val="Arial"/>
        <family val="2"/>
      </rPr>
      <t xml:space="preserve">4</t>
    </r>
    <r>
      <rPr>
        <sz val="10"/>
        <rFont val="宋体"/>
        <family val="0"/>
        <charset val="134"/>
      </rPr>
      <t xml:space="preserve">月</t>
    </r>
    <r>
      <rPr>
        <sz val="10"/>
        <rFont val="Arial"/>
        <family val="2"/>
      </rPr>
      <t xml:space="preserve">1</t>
    </r>
    <r>
      <rPr>
        <sz val="10"/>
        <rFont val="宋体"/>
        <family val="0"/>
        <charset val="134"/>
      </rPr>
      <t xml:space="preserve">日早高峰</t>
    </r>
    <r>
      <rPr>
        <sz val="10"/>
        <rFont val="Arial"/>
        <family val="2"/>
      </rPr>
      <t xml:space="preserve">7:43</t>
    </r>
    <r>
      <rPr>
        <sz val="10"/>
        <rFont val="宋体"/>
        <family val="0"/>
        <charset val="134"/>
      </rPr>
      <t xml:space="preserve">第</t>
    </r>
    <r>
      <rPr>
        <sz val="10"/>
        <rFont val="Arial"/>
        <family val="2"/>
      </rPr>
      <t xml:space="preserve">13</t>
    </r>
    <r>
      <rPr>
        <sz val="10"/>
        <rFont val="宋体"/>
        <family val="0"/>
        <charset val="134"/>
      </rPr>
      <t xml:space="preserve">次举报位于北京市西城区动物园交通枢纽场站外禁停标识区域内长期存在公交车违停违停导致非机动车辆到机动车道行驶增加骑行风险，如果出现交通事故必须对西外交通队和公交集团追责，导致此种问题原因是公交集团管理混乱，场站内乘车人候车站台内停满私家车和西外交通队长期不作为，该情况电视台和抖音多次曝光仍然存在，公交场站管理方说一套做一套，希望西外交通执法部门对其长期执法，有图有真相，请客服将工单分别派给西外交通队（公交车周转不开就可以违停，西外交通队没学过道交法？）及西城区督察和公交集团（要求公交集团督办，不要让</t>
    </r>
    <r>
      <rPr>
        <sz val="10"/>
        <rFont val="Arial"/>
        <family val="2"/>
      </rPr>
      <t xml:space="preserve">N</t>
    </r>
    <r>
      <rPr>
        <sz val="10"/>
        <rFont val="宋体"/>
        <family val="0"/>
        <charset val="134"/>
      </rPr>
      <t xml:space="preserve">多人联系我，动物园交通枢纽汇总到公交集团，由公交集团的人与我沟通解决方案）市民填写的详细地址为：区、街道：西城区展览路街道详细地址：动物园交通枢纽市民反映问题内容：市民反映，</t>
    </r>
    <r>
      <rPr>
        <sz val="10"/>
        <rFont val="Arial"/>
        <family val="2"/>
      </rPr>
      <t xml:space="preserve">2026</t>
    </r>
    <r>
      <rPr>
        <sz val="10"/>
        <rFont val="宋体"/>
        <family val="0"/>
        <charset val="134"/>
      </rPr>
      <t xml:space="preserve">年</t>
    </r>
    <r>
      <rPr>
        <sz val="10"/>
        <rFont val="Arial"/>
        <family val="2"/>
      </rPr>
      <t xml:space="preserve">4</t>
    </r>
    <r>
      <rPr>
        <sz val="10"/>
        <rFont val="宋体"/>
        <family val="0"/>
        <charset val="134"/>
      </rPr>
      <t xml:space="preserve">月</t>
    </r>
    <r>
      <rPr>
        <sz val="10"/>
        <rFont val="Arial"/>
        <family val="2"/>
      </rPr>
      <t xml:space="preserve">1</t>
    </r>
    <r>
      <rPr>
        <sz val="10"/>
        <rFont val="宋体"/>
        <family val="0"/>
        <charset val="134"/>
      </rPr>
      <t xml:space="preserve">日早高峰</t>
    </r>
    <r>
      <rPr>
        <sz val="10"/>
        <rFont val="Arial"/>
        <family val="2"/>
      </rPr>
      <t xml:space="preserve">7:43</t>
    </r>
    <r>
      <rPr>
        <sz val="10"/>
        <rFont val="宋体"/>
        <family val="0"/>
        <charset val="134"/>
      </rPr>
      <t xml:space="preserve">第</t>
    </r>
    <r>
      <rPr>
        <sz val="10"/>
        <rFont val="Arial"/>
        <family val="2"/>
      </rPr>
      <t xml:space="preserve">13</t>
    </r>
    <r>
      <rPr>
        <sz val="10"/>
        <rFont val="宋体"/>
        <family val="0"/>
        <charset val="134"/>
      </rPr>
      <t xml:space="preserve">次举报违停问题，认为公交集团不作为，希望公交集团治理车辆在动物园交通枢纽场站乱停放问题，故通过微信服务号反映希望公交集团治理车辆在动物园交通枢纽场站乱停放问题。发布时间：</t>
    </r>
    <r>
      <rPr>
        <sz val="10"/>
        <rFont val="Arial"/>
        <family val="2"/>
      </rPr>
      <t xml:space="preserve">2026-04-01 09:57:29</t>
    </r>
    <r>
      <rPr>
        <sz val="10"/>
        <rFont val="宋体"/>
        <family val="0"/>
        <charset val="134"/>
      </rPr>
      <t xml:space="preserve">备注：该工单为微信对接系统弹出工单网络</t>
    </r>
    <r>
      <rPr>
        <sz val="10"/>
        <rFont val="Arial"/>
        <family val="2"/>
      </rPr>
      <t xml:space="preserve">-260402-006594</t>
    </r>
    <r>
      <rPr>
        <sz val="10"/>
        <rFont val="宋体"/>
        <family val="0"/>
        <charset val="134"/>
      </rPr>
      <t xml:space="preserve">号后而新建的工单。</t>
    </r>
  </si>
  <si>
    <t xml:space="preserve">2026-04-09 23:59:59</t>
  </si>
  <si>
    <t xml:space="preserve">2026-04-07 08:59:59</t>
  </si>
  <si>
    <r>
      <rPr>
        <sz val="10"/>
        <rFont val="宋体"/>
        <family val="0"/>
        <charset val="134"/>
      </rPr>
      <t xml:space="preserve">分中心已经于</t>
    </r>
    <r>
      <rPr>
        <sz val="10"/>
        <rFont val="Arial"/>
        <family val="2"/>
      </rPr>
      <t xml:space="preserve">2026</t>
    </r>
    <r>
      <rPr>
        <sz val="10"/>
        <rFont val="宋体"/>
        <family val="0"/>
        <charset val="134"/>
      </rPr>
      <t xml:space="preserve">年</t>
    </r>
    <r>
      <rPr>
        <sz val="10"/>
        <rFont val="Arial"/>
        <family val="2"/>
      </rPr>
      <t xml:space="preserve">4</t>
    </r>
    <r>
      <rPr>
        <sz val="10"/>
        <rFont val="宋体"/>
        <family val="0"/>
        <charset val="134"/>
      </rPr>
      <t xml:space="preserve">月</t>
    </r>
    <r>
      <rPr>
        <sz val="10"/>
        <rFont val="Arial"/>
        <family val="2"/>
      </rPr>
      <t xml:space="preserve">2</t>
    </r>
    <r>
      <rPr>
        <sz val="10"/>
        <rFont val="宋体"/>
        <family val="0"/>
        <charset val="134"/>
      </rPr>
      <t xml:space="preserve">日，将处理结果告知了市民，办理人：杜伟，部门</t>
    </r>
    <r>
      <rPr>
        <sz val="10"/>
        <rFont val="Arial"/>
        <family val="2"/>
      </rPr>
      <t xml:space="preserve">:</t>
    </r>
    <r>
      <rPr>
        <sz val="10"/>
        <rFont val="宋体"/>
        <family val="0"/>
        <charset val="134"/>
      </rPr>
      <t xml:space="preserve">动物园分中心，职务：物管副主任。审核人：侯旭，物业管理中心机关，物管行政部，科员。</t>
    </r>
  </si>
  <si>
    <t xml:space="preserve">我们也会加强巡视，尽量避免类似情况的发生</t>
  </si>
  <si>
    <r>
      <rPr>
        <sz val="10"/>
        <rFont val="宋体"/>
        <family val="0"/>
        <charset val="134"/>
      </rPr>
      <t xml:space="preserve">接到此投诉，我们非常重视。并立即派专人核实情况。我们虚心接受市民提出的宝贵意见，已经在周边张贴了禁停标识，我们也会加强巡视，发现有私家车，尽快劝离，尽量避免类似情况的发生。跟市民道歉，及安抚，希望市民能够理解。分中心已经于</t>
    </r>
    <r>
      <rPr>
        <sz val="10"/>
        <rFont val="Arial"/>
        <family val="2"/>
      </rPr>
      <t xml:space="preserve">2026</t>
    </r>
    <r>
      <rPr>
        <sz val="10"/>
        <rFont val="宋体"/>
        <family val="0"/>
        <charset val="134"/>
      </rPr>
      <t xml:space="preserve">年</t>
    </r>
    <r>
      <rPr>
        <sz val="10"/>
        <rFont val="Arial"/>
        <family val="2"/>
      </rPr>
      <t xml:space="preserve">4</t>
    </r>
    <r>
      <rPr>
        <sz val="10"/>
        <rFont val="宋体"/>
        <family val="0"/>
        <charset val="134"/>
      </rPr>
      <t xml:space="preserve">月</t>
    </r>
    <r>
      <rPr>
        <sz val="10"/>
        <rFont val="Arial"/>
        <family val="2"/>
      </rPr>
      <t xml:space="preserve">2</t>
    </r>
    <r>
      <rPr>
        <sz val="10"/>
        <rFont val="宋体"/>
        <family val="0"/>
        <charset val="134"/>
      </rPr>
      <t xml:space="preserve">日，将处理结果告知了市民，办理人：杜伟，部门</t>
    </r>
    <r>
      <rPr>
        <sz val="10"/>
        <rFont val="Arial"/>
        <family val="2"/>
      </rPr>
      <t xml:space="preserve">:</t>
    </r>
    <r>
      <rPr>
        <sz val="10"/>
        <rFont val="宋体"/>
        <family val="0"/>
        <charset val="134"/>
      </rPr>
      <t xml:space="preserve">动物园分中心，职务：物管副主任。审核人：侯旭，物业管理中心机关，物管行政部，科员。</t>
    </r>
  </si>
  <si>
    <t xml:space="preserve">2026-04-01 09:57:29</t>
  </si>
  <si>
    <r>
      <rPr>
        <sz val="8"/>
        <color rgb="FF000000"/>
        <rFont val="宋体"/>
        <family val="0"/>
        <charset val="134"/>
      </rPr>
      <t xml:space="preserve">同人同诉：网络</t>
    </r>
    <r>
      <rPr>
        <sz val="8"/>
        <color rgb="FF000000"/>
        <rFont val="宋体"/>
        <family val="0"/>
      </rPr>
      <t xml:space="preserve">-260314-014284</t>
    </r>
    <r>
      <rPr>
        <sz val="8"/>
        <color rgb="FF000000"/>
        <rFont val="宋体"/>
        <family val="0"/>
        <charset val="134"/>
      </rPr>
      <t xml:space="preserve">、网络</t>
    </r>
    <r>
      <rPr>
        <sz val="8"/>
        <color rgb="FF000000"/>
        <rFont val="宋体"/>
        <family val="0"/>
      </rPr>
      <t xml:space="preserve">-260317-006156</t>
    </r>
    <r>
      <rPr>
        <sz val="8"/>
        <color rgb="FF000000"/>
        <rFont val="宋体"/>
        <family val="0"/>
        <charset val="134"/>
      </rPr>
      <t xml:space="preserve">、网络</t>
    </r>
    <r>
      <rPr>
        <sz val="8"/>
        <color rgb="FF000000"/>
        <rFont val="宋体"/>
        <family val="0"/>
      </rPr>
      <t xml:space="preserve">-260318-009139</t>
    </r>
    <r>
      <rPr>
        <sz val="8"/>
        <color rgb="FF000000"/>
        <rFont val="宋体"/>
        <family val="0"/>
        <charset val="134"/>
      </rPr>
      <t xml:space="preserve">、网络</t>
    </r>
    <r>
      <rPr>
        <sz val="8"/>
        <color rgb="FF000000"/>
        <rFont val="宋体"/>
        <family val="0"/>
      </rPr>
      <t xml:space="preserve">-260319-013115</t>
    </r>
    <r>
      <rPr>
        <sz val="8"/>
        <color rgb="FF000000"/>
        <rFont val="宋体"/>
        <family val="0"/>
        <charset val="134"/>
      </rPr>
      <t xml:space="preserve">、网络</t>
    </r>
    <r>
      <rPr>
        <sz val="8"/>
        <color rgb="FF000000"/>
        <rFont val="宋体"/>
        <family val="0"/>
      </rPr>
      <t xml:space="preserve">-260320-010527</t>
    </r>
    <r>
      <rPr>
        <sz val="8"/>
        <color rgb="FF000000"/>
        <rFont val="宋体"/>
        <family val="0"/>
        <charset val="134"/>
      </rPr>
      <t xml:space="preserve">、网络</t>
    </r>
    <r>
      <rPr>
        <sz val="8"/>
        <color rgb="FF000000"/>
        <rFont val="宋体"/>
        <family val="0"/>
      </rPr>
      <t xml:space="preserve">-260321-005619</t>
    </r>
    <r>
      <rPr>
        <sz val="8"/>
        <color rgb="FF000000"/>
        <rFont val="宋体"/>
        <family val="0"/>
        <charset val="134"/>
      </rPr>
      <t xml:space="preserve">、</t>
    </r>
    <r>
      <rPr>
        <sz val="8"/>
        <color rgb="FF000000"/>
        <rFont val="宋体"/>
        <family val="0"/>
      </rPr>
      <t xml:space="preserve">JT1100002026032300001975</t>
    </r>
    <r>
      <rPr>
        <sz val="8"/>
        <color rgb="FF000000"/>
        <rFont val="宋体"/>
        <family val="0"/>
        <charset val="134"/>
      </rPr>
      <t xml:space="preserve">、热线</t>
    </r>
    <r>
      <rPr>
        <sz val="8"/>
        <color rgb="FF000000"/>
        <rFont val="宋体"/>
        <family val="0"/>
      </rPr>
      <t xml:space="preserve">-260325-031904</t>
    </r>
    <r>
      <rPr>
        <sz val="8"/>
        <color rgb="FF000000"/>
        <rFont val="宋体"/>
        <family val="0"/>
        <charset val="134"/>
      </rPr>
      <t xml:space="preserve">、网络</t>
    </r>
    <r>
      <rPr>
        <sz val="8"/>
        <color rgb="FF000000"/>
        <rFont val="宋体"/>
        <family val="0"/>
      </rPr>
      <t xml:space="preserve">-260329-004590-4</t>
    </r>
    <r>
      <rPr>
        <sz val="8"/>
        <color rgb="FF000000"/>
        <rFont val="宋体"/>
        <family val="0"/>
        <charset val="134"/>
      </rPr>
      <t xml:space="preserve">、网络</t>
    </r>
    <r>
      <rPr>
        <sz val="8"/>
        <color rgb="FF000000"/>
        <rFont val="宋体"/>
        <family val="0"/>
      </rPr>
      <t xml:space="preserve">-260329-005409</t>
    </r>
    <r>
      <rPr>
        <sz val="8"/>
        <color rgb="FF000000"/>
        <rFont val="宋体"/>
        <family val="0"/>
        <charset val="134"/>
      </rPr>
      <t xml:space="preserve">、网络</t>
    </r>
    <r>
      <rPr>
        <sz val="8"/>
        <color rgb="FF000000"/>
        <rFont val="宋体"/>
        <family val="0"/>
      </rPr>
      <t xml:space="preserve">-260329-005036</t>
    </r>
    <r>
      <rPr>
        <sz val="8"/>
        <color rgb="FF000000"/>
        <rFont val="宋体"/>
        <family val="0"/>
        <charset val="134"/>
      </rPr>
      <t xml:space="preserve">、网络</t>
    </r>
    <r>
      <rPr>
        <sz val="8"/>
        <color rgb="FF000000"/>
        <rFont val="宋体"/>
        <family val="0"/>
      </rPr>
      <t xml:space="preserve">-260401-006840</t>
    </r>
    <r>
      <rPr>
        <sz val="8"/>
        <color rgb="FF000000"/>
        <rFont val="宋体"/>
        <family val="0"/>
        <charset val="134"/>
      </rPr>
      <t xml:space="preserve">、网络</t>
    </r>
    <r>
      <rPr>
        <sz val="8"/>
        <color rgb="FF000000"/>
        <rFont val="宋体"/>
        <family val="0"/>
      </rPr>
      <t xml:space="preserve">-260402-006599</t>
    </r>
  </si>
  <si>
    <r>
      <rPr>
        <sz val="10"/>
        <rFont val="宋体"/>
        <family val="0"/>
        <charset val="134"/>
      </rPr>
      <t xml:space="preserve">网络</t>
    </r>
    <r>
      <rPr>
        <sz val="10"/>
        <rFont val="Arial"/>
        <family val="2"/>
      </rPr>
      <t xml:space="preserve">-260402-006599-4</t>
    </r>
    <r>
      <rPr>
        <sz val="10"/>
        <rFont val="宋体"/>
        <family val="0"/>
        <charset val="134"/>
      </rPr>
      <t xml:space="preserve">（</t>
    </r>
    <r>
      <rPr>
        <sz val="10"/>
        <rFont val="Arial"/>
        <family val="2"/>
      </rPr>
      <t xml:space="preserve">11</t>
    </r>
    <r>
      <rPr>
        <sz val="10"/>
        <rFont val="宋体"/>
        <family val="0"/>
        <charset val="134"/>
      </rPr>
      <t xml:space="preserve">个附件）</t>
    </r>
  </si>
  <si>
    <r>
      <rPr>
        <sz val="10"/>
        <rFont val="宋体"/>
        <family val="0"/>
        <charset val="134"/>
      </rPr>
      <t xml:space="preserve">热线</t>
    </r>
    <r>
      <rPr>
        <sz val="10"/>
        <rFont val="Arial"/>
        <family val="2"/>
      </rPr>
      <t xml:space="preserve">-260402-014594-1</t>
    </r>
    <r>
      <rPr>
        <sz val="10"/>
        <rFont val="宋体"/>
        <family val="0"/>
        <charset val="134"/>
      </rPr>
      <t xml:space="preserve">（</t>
    </r>
    <r>
      <rPr>
        <sz val="10"/>
        <rFont val="Arial"/>
        <family val="2"/>
      </rPr>
      <t xml:space="preserve">1</t>
    </r>
    <r>
      <rPr>
        <sz val="10"/>
        <rFont val="宋体"/>
        <family val="0"/>
        <charset val="134"/>
      </rPr>
      <t xml:space="preserve">个附件）</t>
    </r>
  </si>
  <si>
    <t xml:space="preserve">2026-04-02 10:01:25</t>
  </si>
  <si>
    <t xml:space="preserve">2026-04-02 10:18:50</t>
  </si>
  <si>
    <t xml:space="preserve">2026-04-02 10:30:49</t>
  </si>
  <si>
    <r>
      <rPr>
        <sz val="10"/>
        <rFont val="宋体"/>
        <family val="0"/>
        <charset val="134"/>
      </rPr>
      <t xml:space="preserve">市民反映，</t>
    </r>
    <r>
      <rPr>
        <sz val="10"/>
        <rFont val="Arial"/>
        <family val="2"/>
      </rPr>
      <t xml:space="preserve">300</t>
    </r>
    <r>
      <rPr>
        <sz val="10"/>
        <rFont val="宋体"/>
        <family val="0"/>
        <charset val="134"/>
      </rPr>
      <t xml:space="preserve">路外环公交车，车牌号：</t>
    </r>
    <r>
      <rPr>
        <sz val="10"/>
        <rFont val="Arial"/>
        <family val="2"/>
      </rPr>
      <t xml:space="preserve">02996</t>
    </r>
    <r>
      <rPr>
        <sz val="10"/>
        <rFont val="宋体"/>
        <family val="0"/>
        <charset val="134"/>
      </rPr>
      <t xml:space="preserve">，自己在方庄桥东下车的时候发现中门的把手都是黑的，非常脏黏的，希望尽快处理。市民</t>
    </r>
    <r>
      <rPr>
        <sz val="10"/>
        <rFont val="Arial"/>
        <family val="2"/>
      </rPr>
      <t xml:space="preserve">4</t>
    </r>
    <r>
      <rPr>
        <sz val="10"/>
        <rFont val="宋体"/>
        <family val="0"/>
        <charset val="134"/>
      </rPr>
      <t xml:space="preserve">月</t>
    </r>
    <r>
      <rPr>
        <sz val="10"/>
        <rFont val="Arial"/>
        <family val="2"/>
      </rPr>
      <t xml:space="preserve">2</t>
    </r>
    <r>
      <rPr>
        <sz val="10"/>
        <rFont val="宋体"/>
        <family val="0"/>
        <charset val="134"/>
      </rPr>
      <t xml:space="preserve">日补充，表示回复人员就强调客观原因，实际车辆椅背还有铝制扶手都没有胶皮问题，不涉及无法处理问题，不接受意见，让自己很气愤，希望向公交总公司反映，要求公交车整体的保洁做细致，因为多次发现这种问题，希望讲卫生别让车扶手都发黏。还有</t>
    </r>
    <r>
      <rPr>
        <sz val="10"/>
        <rFont val="Arial"/>
        <family val="2"/>
      </rPr>
      <t xml:space="preserve">300</t>
    </r>
    <r>
      <rPr>
        <sz val="10"/>
        <rFont val="宋体"/>
        <family val="0"/>
        <charset val="134"/>
      </rPr>
      <t xml:space="preserve">路有一种双排座一排</t>
    </r>
    <r>
      <rPr>
        <sz val="10"/>
        <rFont val="Arial"/>
        <family val="2"/>
      </rPr>
      <t xml:space="preserve">4</t>
    </r>
    <r>
      <rPr>
        <sz val="10"/>
        <rFont val="宋体"/>
        <family val="0"/>
        <charset val="134"/>
      </rPr>
      <t xml:space="preserve">座的车厢，太挤，人多加上行李都没办法走路，来电反映公交车卫生和四排座布局不合理问题。物业客一</t>
    </r>
  </si>
  <si>
    <r>
      <rPr>
        <sz val="10"/>
        <rFont val="宋体"/>
        <family val="0"/>
        <charset val="134"/>
      </rPr>
      <t xml:space="preserve">我分中心已于</t>
    </r>
    <r>
      <rPr>
        <sz val="10"/>
        <rFont val="Arial"/>
        <family val="2"/>
      </rPr>
      <t xml:space="preserve">2026</t>
    </r>
    <r>
      <rPr>
        <sz val="10"/>
        <rFont val="宋体"/>
        <family val="0"/>
        <charset val="134"/>
      </rPr>
      <t xml:space="preserve">年</t>
    </r>
    <r>
      <rPr>
        <sz val="10"/>
        <rFont val="Arial"/>
        <family val="2"/>
      </rPr>
      <t xml:space="preserve">4</t>
    </r>
    <r>
      <rPr>
        <sz val="10"/>
        <rFont val="宋体"/>
        <family val="0"/>
        <charset val="134"/>
      </rPr>
      <t xml:space="preserve">月</t>
    </r>
    <r>
      <rPr>
        <sz val="10"/>
        <rFont val="Arial"/>
        <family val="2"/>
      </rPr>
      <t xml:space="preserve">3</t>
    </r>
    <r>
      <rPr>
        <sz val="10"/>
        <rFont val="宋体"/>
        <family val="0"/>
        <charset val="134"/>
      </rPr>
      <t xml:space="preserve">日上午</t>
    </r>
    <r>
      <rPr>
        <sz val="10"/>
        <rFont val="Arial"/>
        <family val="2"/>
      </rPr>
      <t xml:space="preserve">7</t>
    </r>
    <r>
      <rPr>
        <sz val="10"/>
        <rFont val="宋体"/>
        <family val="0"/>
        <charset val="134"/>
      </rPr>
      <t xml:space="preserve">点</t>
    </r>
    <r>
      <rPr>
        <sz val="10"/>
        <rFont val="Arial"/>
        <family val="2"/>
      </rPr>
      <t xml:space="preserve">50</t>
    </r>
    <r>
      <rPr>
        <sz val="10"/>
        <rFont val="宋体"/>
        <family val="0"/>
        <charset val="134"/>
      </rPr>
      <t xml:space="preserve">分对您进行电话回复。办理人：陈强；部门：鸿运承物业管理中心方庄分中心；职务；物管副主任。审核人：郑楠；部门：鸿运承物业管理中心物管行政部；职务：物管员。</t>
    </r>
  </si>
  <si>
    <r>
      <rPr>
        <sz val="10"/>
        <rFont val="宋体"/>
        <family val="0"/>
        <charset val="134"/>
      </rPr>
      <t xml:space="preserve">李女士您好，</t>
    </r>
    <r>
      <rPr>
        <sz val="10"/>
        <rFont val="Arial"/>
        <family val="2"/>
      </rPr>
      <t xml:space="preserve">300</t>
    </r>
    <r>
      <rPr>
        <sz val="10"/>
        <rFont val="宋体"/>
        <family val="0"/>
        <charset val="134"/>
      </rPr>
      <t xml:space="preserve">外路公交车我们在左安东路场站进行洗车服务工作，您在</t>
    </r>
    <r>
      <rPr>
        <sz val="10"/>
        <rFont val="Arial"/>
        <family val="2"/>
      </rPr>
      <t xml:space="preserve">3</t>
    </r>
    <r>
      <rPr>
        <sz val="10"/>
        <rFont val="宋体"/>
        <family val="0"/>
        <charset val="134"/>
      </rPr>
      <t xml:space="preserve">月</t>
    </r>
    <r>
      <rPr>
        <sz val="10"/>
        <rFont val="Arial"/>
        <family val="2"/>
      </rPr>
      <t xml:space="preserve">31</t>
    </r>
    <r>
      <rPr>
        <sz val="10"/>
        <rFont val="宋体"/>
        <family val="0"/>
        <charset val="134"/>
      </rPr>
      <t xml:space="preserve">日反馈</t>
    </r>
    <r>
      <rPr>
        <sz val="10"/>
        <rFont val="Arial"/>
        <family val="2"/>
      </rPr>
      <t xml:space="preserve">02996</t>
    </r>
    <r>
      <rPr>
        <sz val="10"/>
        <rFont val="宋体"/>
        <family val="0"/>
        <charset val="134"/>
      </rPr>
      <t xml:space="preserve">号车，车内中门的把手都是黑的，非常脏黏的卫生的问题时，我们就以进行了整改。我们要求保洁员对</t>
    </r>
    <r>
      <rPr>
        <sz val="10"/>
        <rFont val="Arial"/>
        <family val="2"/>
      </rPr>
      <t xml:space="preserve">300</t>
    </r>
    <r>
      <rPr>
        <sz val="10"/>
        <rFont val="宋体"/>
        <family val="0"/>
        <charset val="134"/>
      </rPr>
      <t xml:space="preserve">外路所有运营车辆的卫生再次进行细化清理，并加强清洁的频次。我们对于运营车辆车内卫生的清洁工作是一直在做的，但有时候卫生清洁工作我们做的还有不尽人意之处，您多多谅解。回复人员就强调客观原因的问题，我们已对回复人员加强了教育工作。</t>
    </r>
  </si>
  <si>
    <r>
      <rPr>
        <sz val="10"/>
        <rFont val="宋体"/>
        <family val="0"/>
        <charset val="134"/>
      </rPr>
      <t xml:space="preserve">您好，关于您反映问题的办理情况，鸿运承物业管理中心方庄分中心现对您回复如下：李女士您好，</t>
    </r>
    <r>
      <rPr>
        <sz val="10"/>
        <rFont val="Arial"/>
        <family val="2"/>
      </rPr>
      <t xml:space="preserve">300</t>
    </r>
    <r>
      <rPr>
        <sz val="10"/>
        <rFont val="宋体"/>
        <family val="0"/>
        <charset val="134"/>
      </rPr>
      <t xml:space="preserve">外路公交车我们在左安东路场站进行洗车服务工作，您在</t>
    </r>
    <r>
      <rPr>
        <sz val="10"/>
        <rFont val="Arial"/>
        <family val="2"/>
      </rPr>
      <t xml:space="preserve">3</t>
    </r>
    <r>
      <rPr>
        <sz val="10"/>
        <rFont val="宋体"/>
        <family val="0"/>
        <charset val="134"/>
      </rPr>
      <t xml:space="preserve">月</t>
    </r>
    <r>
      <rPr>
        <sz val="10"/>
        <rFont val="Arial"/>
        <family val="2"/>
      </rPr>
      <t xml:space="preserve">31</t>
    </r>
    <r>
      <rPr>
        <sz val="10"/>
        <rFont val="宋体"/>
        <family val="0"/>
        <charset val="134"/>
      </rPr>
      <t xml:space="preserve">日反馈</t>
    </r>
    <r>
      <rPr>
        <sz val="10"/>
        <rFont val="Arial"/>
        <family val="2"/>
      </rPr>
      <t xml:space="preserve">02996</t>
    </r>
    <r>
      <rPr>
        <sz val="10"/>
        <rFont val="宋体"/>
        <family val="0"/>
        <charset val="134"/>
      </rPr>
      <t xml:space="preserve">号车，车内中门的把手都是黑的，非常脏黏的卫生的问题时，我们就以进行了整改。我们要求保洁员对</t>
    </r>
    <r>
      <rPr>
        <sz val="10"/>
        <rFont val="Arial"/>
        <family val="2"/>
      </rPr>
      <t xml:space="preserve">300</t>
    </r>
    <r>
      <rPr>
        <sz val="10"/>
        <rFont val="宋体"/>
        <family val="0"/>
        <charset val="134"/>
      </rPr>
      <t xml:space="preserve">外路所有运营车辆的卫生再次进行细化清理，并加强清洁的频次。我们对于运营车辆车内卫生的清洁工作是一直在做的，但有时候卫生清洁工作我们做的还有不尽人意之处，您多多谅解。回复人员就强调客观原因的问题，我们已对回复人员加强了教育工作。我们定期会召开车辆保洁专题会议，开展车辆卫生专项检查，日常工作中我们加大巡检力度，强化制度建设，不断提高管理水平。我分中心已于</t>
    </r>
    <r>
      <rPr>
        <sz val="10"/>
        <rFont val="Arial"/>
        <family val="2"/>
      </rPr>
      <t xml:space="preserve">2026</t>
    </r>
    <r>
      <rPr>
        <sz val="10"/>
        <rFont val="宋体"/>
        <family val="0"/>
        <charset val="134"/>
      </rPr>
      <t xml:space="preserve">年</t>
    </r>
    <r>
      <rPr>
        <sz val="10"/>
        <rFont val="Arial"/>
        <family val="2"/>
      </rPr>
      <t xml:space="preserve">4</t>
    </r>
    <r>
      <rPr>
        <sz val="10"/>
        <rFont val="宋体"/>
        <family val="0"/>
        <charset val="134"/>
      </rPr>
      <t xml:space="preserve">月</t>
    </r>
    <r>
      <rPr>
        <sz val="10"/>
        <rFont val="Arial"/>
        <family val="2"/>
      </rPr>
      <t xml:space="preserve">3</t>
    </r>
    <r>
      <rPr>
        <sz val="10"/>
        <rFont val="宋体"/>
        <family val="0"/>
        <charset val="134"/>
      </rPr>
      <t xml:space="preserve">日上午</t>
    </r>
    <r>
      <rPr>
        <sz val="10"/>
        <rFont val="Arial"/>
        <family val="2"/>
      </rPr>
      <t xml:space="preserve">7</t>
    </r>
    <r>
      <rPr>
        <sz val="10"/>
        <rFont val="宋体"/>
        <family val="0"/>
        <charset val="134"/>
      </rPr>
      <t xml:space="preserve">点</t>
    </r>
    <r>
      <rPr>
        <sz val="10"/>
        <rFont val="Arial"/>
        <family val="2"/>
      </rPr>
      <t xml:space="preserve">50</t>
    </r>
    <r>
      <rPr>
        <sz val="10"/>
        <rFont val="宋体"/>
        <family val="0"/>
        <charset val="134"/>
      </rPr>
      <t xml:space="preserve">分对您进行电话回复。我们分中心及场站班组长再次与</t>
    </r>
    <r>
      <rPr>
        <sz val="10"/>
        <rFont val="Arial"/>
        <family val="2"/>
      </rPr>
      <t xml:space="preserve">300</t>
    </r>
    <r>
      <rPr>
        <sz val="10"/>
        <rFont val="宋体"/>
        <family val="0"/>
        <charset val="134"/>
      </rPr>
      <t xml:space="preserve">外路的保洁人员进行了沟通，日常工作中我们要把清洁质量做的更加细致，同时加强保洁员清洁技能的培训，熟练掌握清洁方法，确保给您带来一个干净、整洁的出行环境。欢迎您随时对我们的工作进行监督，感谢您提出宝贵意见，给您的出行带来的不便我们和您说声抱歉，谢谢您的支持与谅解。</t>
    </r>
  </si>
  <si>
    <t xml:space="preserve">2026-04-02 09:51:53</t>
  </si>
  <si>
    <t xml:space="preserve">车辆卫生问题
（门把手脏）</t>
  </si>
  <si>
    <r>
      <rPr>
        <sz val="10"/>
        <rFont val="宋体"/>
        <family val="0"/>
        <charset val="134"/>
      </rPr>
      <t xml:space="preserve">热线</t>
    </r>
    <r>
      <rPr>
        <sz val="10"/>
        <rFont val="Arial"/>
        <family val="2"/>
      </rPr>
      <t xml:space="preserve">-260403-008729-2</t>
    </r>
    <r>
      <rPr>
        <sz val="10"/>
        <rFont val="宋体"/>
        <family val="0"/>
        <charset val="134"/>
      </rPr>
      <t xml:space="preserve">（</t>
    </r>
    <r>
      <rPr>
        <sz val="10"/>
        <rFont val="Arial"/>
        <family val="2"/>
      </rPr>
      <t xml:space="preserve">1</t>
    </r>
    <r>
      <rPr>
        <sz val="10"/>
        <rFont val="宋体"/>
        <family val="0"/>
        <charset val="134"/>
      </rPr>
      <t xml:space="preserve">个附件）</t>
    </r>
  </si>
  <si>
    <t xml:space="preserve">2026-04-03 09:13:58</t>
  </si>
  <si>
    <t xml:space="preserve">2026-04-03 09:41:21</t>
  </si>
  <si>
    <t xml:space="preserve">2026-04-03 10:53:21</t>
  </si>
  <si>
    <t xml:space="preserve">杨和成先生</t>
  </si>
  <si>
    <r>
      <rPr>
        <sz val="10"/>
        <rFont val="宋体"/>
        <family val="0"/>
        <charset val="134"/>
      </rPr>
      <t xml:space="preserve">手机</t>
    </r>
    <r>
      <rPr>
        <sz val="10"/>
        <rFont val="Arial"/>
        <family val="2"/>
      </rPr>
      <t xml:space="preserve">,13661328618;</t>
    </r>
  </si>
  <si>
    <r>
      <rPr>
        <sz val="10"/>
        <rFont val="宋体"/>
        <family val="0"/>
        <charset val="134"/>
      </rPr>
      <t xml:space="preserve">市民反映，</t>
    </r>
    <r>
      <rPr>
        <sz val="10"/>
        <rFont val="Arial"/>
        <family val="2"/>
      </rPr>
      <t xml:space="preserve">14</t>
    </r>
    <r>
      <rPr>
        <sz val="10"/>
        <rFont val="宋体"/>
        <family val="0"/>
        <charset val="134"/>
      </rPr>
      <t xml:space="preserve">路公交车下车时中间门上的扶手黏的，需要更换扶手的材料问题，来电反映协调公交内扶手更换材料问题。科技安服</t>
    </r>
  </si>
  <si>
    <t xml:space="preserve">2026-04-10 23:59:59</t>
  </si>
  <si>
    <t xml:space="preserve">2026-04-08 08:59:59</t>
  </si>
  <si>
    <r>
      <rPr>
        <sz val="10"/>
        <rFont val="宋体"/>
        <family val="0"/>
        <charset val="134"/>
      </rPr>
      <t xml:space="preserve">我分中心已于</t>
    </r>
    <r>
      <rPr>
        <sz val="10"/>
        <rFont val="Arial"/>
        <family val="2"/>
      </rPr>
      <t xml:space="preserve">2026</t>
    </r>
    <r>
      <rPr>
        <sz val="10"/>
        <rFont val="宋体"/>
        <family val="0"/>
        <charset val="134"/>
      </rPr>
      <t xml:space="preserve">年</t>
    </r>
    <r>
      <rPr>
        <sz val="10"/>
        <rFont val="Arial"/>
        <family val="2"/>
      </rPr>
      <t xml:space="preserve">4</t>
    </r>
    <r>
      <rPr>
        <sz val="10"/>
        <rFont val="宋体"/>
        <family val="0"/>
        <charset val="134"/>
      </rPr>
      <t xml:space="preserve">月</t>
    </r>
    <r>
      <rPr>
        <sz val="10"/>
        <rFont val="Arial"/>
        <family val="2"/>
      </rPr>
      <t xml:space="preserve">3</t>
    </r>
    <r>
      <rPr>
        <sz val="10"/>
        <rFont val="宋体"/>
        <family val="0"/>
        <charset val="134"/>
      </rPr>
      <t xml:space="preserve">日上午</t>
    </r>
    <r>
      <rPr>
        <sz val="10"/>
        <rFont val="Arial"/>
        <family val="2"/>
      </rPr>
      <t xml:space="preserve">11</t>
    </r>
    <r>
      <rPr>
        <sz val="10"/>
        <rFont val="宋体"/>
        <family val="0"/>
        <charset val="134"/>
      </rPr>
      <t xml:space="preserve">点</t>
    </r>
    <r>
      <rPr>
        <sz val="10"/>
        <rFont val="Arial"/>
        <family val="2"/>
      </rPr>
      <t xml:space="preserve">50</t>
    </r>
    <r>
      <rPr>
        <sz val="10"/>
        <rFont val="宋体"/>
        <family val="0"/>
        <charset val="134"/>
      </rPr>
      <t xml:space="preserve">分对您进行电话回复。办理人：郝丹旸；部门：鸿运承物业管理中心城南嘉园分中心；职务；物管员。审核人：郑楠；部门：鸿运承物业管理中心物管行政部；职务：物管员。</t>
    </r>
  </si>
  <si>
    <r>
      <rPr>
        <sz val="10"/>
        <rFont val="宋体"/>
        <family val="0"/>
        <charset val="134"/>
      </rPr>
      <t xml:space="preserve">杨先生您好，</t>
    </r>
    <r>
      <rPr>
        <sz val="10"/>
        <rFont val="Arial"/>
        <family val="2"/>
      </rPr>
      <t xml:space="preserve">14</t>
    </r>
    <r>
      <rPr>
        <sz val="10"/>
        <rFont val="宋体"/>
        <family val="0"/>
        <charset val="134"/>
      </rPr>
      <t xml:space="preserve">路公交车我们在角门南场站进行洗车服务工作，您所述车辆运营中车内中间门上的扶手黏的问题，我们非常重视您的反馈，运营中多种因素会导致车内扶手发粘，我们确实不能做到及时有效的清理。该线路车辆回到我们的清洁地点后（角门南场站），在日常工作时段内，我们保洁员已对车辆公共交通基础设施扶手加强了清洁的频次，已整改完毕。</t>
    </r>
  </si>
  <si>
    <r>
      <rPr>
        <sz val="10"/>
        <rFont val="宋体"/>
        <family val="0"/>
        <charset val="134"/>
      </rPr>
      <t xml:space="preserve">我们分中心及场站班组长再次与</t>
    </r>
    <r>
      <rPr>
        <sz val="10"/>
        <rFont val="Arial"/>
        <family val="2"/>
      </rPr>
      <t xml:space="preserve">14</t>
    </r>
    <r>
      <rPr>
        <sz val="10"/>
        <rFont val="宋体"/>
        <family val="0"/>
        <charset val="134"/>
      </rPr>
      <t xml:space="preserve">路的保洁人员进行了沟通，日常工作中我们要密切关注车内扶手的发粘情况，加强清洁频次，确保给您带来一个舒适的出行环境。</t>
    </r>
  </si>
  <si>
    <t xml:space="preserve">日常工作中我们加大巡检力度，强化制度建设，不断提高管理水平。</t>
  </si>
  <si>
    <t xml:space="preserve">2026-04-03 09:11:26</t>
  </si>
  <si>
    <r>
      <rPr>
        <sz val="10"/>
        <rFont val="宋体"/>
        <family val="0"/>
        <charset val="134"/>
      </rPr>
      <t xml:space="preserve">网络</t>
    </r>
    <r>
      <rPr>
        <sz val="10"/>
        <rFont val="Arial"/>
        <family val="2"/>
      </rPr>
      <t xml:space="preserve">-260403-015294-4</t>
    </r>
    <r>
      <rPr>
        <sz val="10"/>
        <rFont val="宋体"/>
        <family val="0"/>
        <charset val="134"/>
      </rPr>
      <t xml:space="preserve">（</t>
    </r>
    <r>
      <rPr>
        <sz val="10"/>
        <rFont val="Arial"/>
        <family val="2"/>
      </rPr>
      <t xml:space="preserve">2</t>
    </r>
    <r>
      <rPr>
        <sz val="10"/>
        <rFont val="宋体"/>
        <family val="0"/>
        <charset val="134"/>
      </rPr>
      <t xml:space="preserve">个附件）</t>
    </r>
  </si>
  <si>
    <t xml:space="preserve">2026-04-03 10:15:54</t>
  </si>
  <si>
    <t xml:space="preserve">2026-04-03 10:38:02</t>
  </si>
  <si>
    <t xml:space="preserve">2026-04-03 10:54:25</t>
  </si>
  <si>
    <r>
      <rPr>
        <sz val="10"/>
        <rFont val="宋体"/>
        <family val="0"/>
        <charset val="134"/>
      </rPr>
      <t xml:space="preserve">工单来源：微信服务号市民留言标题：第</t>
    </r>
    <r>
      <rPr>
        <sz val="10"/>
        <rFont val="Arial"/>
        <family val="2"/>
      </rPr>
      <t xml:space="preserve">14</t>
    </r>
    <r>
      <rPr>
        <sz val="10"/>
        <rFont val="宋体"/>
        <family val="0"/>
        <charset val="134"/>
      </rPr>
      <t xml:space="preserve">次举报动物园交通枢纽违停市民留言原文：</t>
    </r>
    <r>
      <rPr>
        <sz val="10"/>
        <rFont val="Arial"/>
        <family val="2"/>
      </rPr>
      <t xml:space="preserve">2026</t>
    </r>
    <r>
      <rPr>
        <sz val="10"/>
        <rFont val="宋体"/>
        <family val="0"/>
        <charset val="134"/>
      </rPr>
      <t xml:space="preserve">年</t>
    </r>
    <r>
      <rPr>
        <sz val="10"/>
        <rFont val="Arial"/>
        <family val="2"/>
      </rPr>
      <t xml:space="preserve">4</t>
    </r>
    <r>
      <rPr>
        <sz val="10"/>
        <rFont val="宋体"/>
        <family val="0"/>
        <charset val="134"/>
      </rPr>
      <t xml:space="preserve">月</t>
    </r>
    <r>
      <rPr>
        <sz val="10"/>
        <rFont val="Arial"/>
        <family val="2"/>
      </rPr>
      <t xml:space="preserve">2</t>
    </r>
    <r>
      <rPr>
        <sz val="10"/>
        <rFont val="宋体"/>
        <family val="0"/>
        <charset val="134"/>
      </rPr>
      <t xml:space="preserve">日晚高峰</t>
    </r>
    <r>
      <rPr>
        <sz val="10"/>
        <rFont val="Arial"/>
        <family val="2"/>
      </rPr>
      <t xml:space="preserve">17:44</t>
    </r>
    <r>
      <rPr>
        <sz val="10"/>
        <rFont val="宋体"/>
        <family val="0"/>
        <charset val="134"/>
      </rPr>
      <t xml:space="preserve">第</t>
    </r>
    <r>
      <rPr>
        <sz val="10"/>
        <rFont val="Arial"/>
        <family val="2"/>
      </rPr>
      <t xml:space="preserve">14</t>
    </r>
    <r>
      <rPr>
        <sz val="10"/>
        <rFont val="宋体"/>
        <family val="0"/>
        <charset val="134"/>
      </rPr>
      <t xml:space="preserve">次举报位于北京市西城区动物园交通枢纽场站外禁停标识区域内长期存在公交车违停违停导致非机动车辆到机动车道行驶增加骑行风险，如果出现交通事故必须对西外交通队和公交集团追责，导致此种问题原因是公交集团管理混乱，场站内乘车人候车站台内停满私家车和西外交通队长期不作为，该情况电视台和抖音多次曝光仍然存在，公交场站管理方说一套做一套，希望西外交通执法部门对其长期执法，有图有真相，请客服将工单分别派给西外交通队（公交车周转不开就可以违停，西外交通队没学过道交法？西外交通队就是公交车在有禁停标识的非机动车道违停的最大保护伞）及西城区督察和公交集团（要求公交集团督办，不要让</t>
    </r>
    <r>
      <rPr>
        <sz val="10"/>
        <rFont val="Arial"/>
        <family val="2"/>
      </rPr>
      <t xml:space="preserve">N</t>
    </r>
    <r>
      <rPr>
        <sz val="10"/>
        <rFont val="宋体"/>
        <family val="0"/>
        <charset val="134"/>
      </rPr>
      <t xml:space="preserve">多人联系我，动物园交通枢纽汇总到公交集团，由公交集团的人与我沟通解决方案）市民反映问题内容：市民反映，</t>
    </r>
    <r>
      <rPr>
        <sz val="10"/>
        <rFont val="Arial"/>
        <family val="2"/>
      </rPr>
      <t xml:space="preserve">2026</t>
    </r>
    <r>
      <rPr>
        <sz val="10"/>
        <rFont val="宋体"/>
        <family val="0"/>
        <charset val="134"/>
      </rPr>
      <t xml:space="preserve">年</t>
    </r>
    <r>
      <rPr>
        <sz val="10"/>
        <rFont val="Arial"/>
        <family val="2"/>
      </rPr>
      <t xml:space="preserve">4</t>
    </r>
    <r>
      <rPr>
        <sz val="10"/>
        <rFont val="宋体"/>
        <family val="0"/>
        <charset val="134"/>
      </rPr>
      <t xml:space="preserve">月</t>
    </r>
    <r>
      <rPr>
        <sz val="10"/>
        <rFont val="Arial"/>
        <family val="2"/>
      </rPr>
      <t xml:space="preserve">2</t>
    </r>
    <r>
      <rPr>
        <sz val="10"/>
        <rFont val="宋体"/>
        <family val="0"/>
        <charset val="134"/>
      </rPr>
      <t xml:space="preserve">日晚高峰</t>
    </r>
    <r>
      <rPr>
        <sz val="10"/>
        <rFont val="Arial"/>
        <family val="2"/>
      </rPr>
      <t xml:space="preserve">17:44</t>
    </r>
    <r>
      <rPr>
        <sz val="10"/>
        <rFont val="宋体"/>
        <family val="0"/>
        <charset val="134"/>
      </rPr>
      <t xml:space="preserve">第</t>
    </r>
    <r>
      <rPr>
        <sz val="10"/>
        <rFont val="Arial"/>
        <family val="2"/>
      </rPr>
      <t xml:space="preserve">14</t>
    </r>
    <r>
      <rPr>
        <sz val="10"/>
        <rFont val="宋体"/>
        <family val="0"/>
        <charset val="134"/>
      </rPr>
      <t xml:space="preserve">次举报位于北京市西城区动物园交通枢纽场站外禁停标识区域内长期存在公交车违停违停导致非机动车辆到机动车道行驶增加骑行风险，如果出现交通事故必须对西外交通队和公交集团追责，导致此种问题原因是公交集团管理混乱，场站内乘车人候车站台内停满私家车和西外交通队长期不作为，该情况电视台和抖音多次曝光仍然存在，公交场站管理方说一套做一套，希望西外交通执法部门对其长期执法，有图有真相，请客服将工单分别派给西外交通队（公交车周转不开就可以违停，西外交通队没学过道交法？西外交通队就是公交车在有禁停标识的非机动车道违停的最大保护伞）及西城区督察和公交集团（要求公交集团督办，不要让</t>
    </r>
    <r>
      <rPr>
        <sz val="10"/>
        <rFont val="Arial"/>
        <family val="2"/>
      </rPr>
      <t xml:space="preserve">N</t>
    </r>
    <r>
      <rPr>
        <sz val="10"/>
        <rFont val="宋体"/>
        <family val="0"/>
        <charset val="134"/>
      </rPr>
      <t xml:space="preserve">多人联系我，动物园交通枢纽汇总到公交集团，由公交集团的人与我沟通解决方案），故通过微信服务号反映举报动物园交通枢纽违停要求公交集团督办问题。发布时间：</t>
    </r>
    <r>
      <rPr>
        <sz val="10"/>
        <rFont val="Arial"/>
        <family val="2"/>
      </rPr>
      <t xml:space="preserve">2026-04-02 18:01:32</t>
    </r>
    <r>
      <rPr>
        <sz val="10"/>
        <rFont val="宋体"/>
        <family val="0"/>
        <charset val="134"/>
      </rPr>
      <t xml:space="preserve">备注：市民反映另外的问题见网络</t>
    </r>
    <r>
      <rPr>
        <sz val="10"/>
        <rFont val="Arial"/>
        <family val="2"/>
      </rPr>
      <t xml:space="preserve">-260403-015499</t>
    </r>
    <r>
      <rPr>
        <sz val="10"/>
        <rFont val="宋体"/>
        <family val="0"/>
        <charset val="134"/>
      </rPr>
      <t xml:space="preserve">号市民填写的详细地址为：区、街道：西城区展览路街道详细地址：动物园交通枢纽   电车调指，基建，客四基建，物业安保，基建答复不满意</t>
    </r>
  </si>
  <si>
    <t xml:space="preserve">2026-04-07</t>
  </si>
  <si>
    <r>
      <rPr>
        <sz val="10"/>
        <rFont val="宋体"/>
        <family val="0"/>
        <charset val="134"/>
      </rPr>
      <t xml:space="preserve">我单位</t>
    </r>
    <r>
      <rPr>
        <sz val="10"/>
        <rFont val="Arial"/>
        <family val="2"/>
      </rPr>
      <t xml:space="preserve">2026</t>
    </r>
    <r>
      <rPr>
        <sz val="10"/>
        <rFont val="宋体"/>
        <family val="0"/>
        <charset val="134"/>
      </rPr>
      <t xml:space="preserve">年</t>
    </r>
    <r>
      <rPr>
        <sz val="10"/>
        <rFont val="Arial"/>
        <family val="2"/>
      </rPr>
      <t xml:space="preserve">4</t>
    </r>
    <r>
      <rPr>
        <sz val="10"/>
        <rFont val="宋体"/>
        <family val="0"/>
        <charset val="134"/>
      </rPr>
      <t xml:space="preserve">月</t>
    </r>
    <r>
      <rPr>
        <sz val="10"/>
        <rFont val="Arial"/>
        <family val="2"/>
      </rPr>
      <t xml:space="preserve">7</t>
    </r>
    <r>
      <rPr>
        <sz val="10"/>
        <rFont val="宋体"/>
        <family val="0"/>
        <charset val="134"/>
      </rPr>
      <t xml:space="preserve">日</t>
    </r>
    <r>
      <rPr>
        <sz val="10"/>
        <rFont val="Arial"/>
        <family val="2"/>
      </rPr>
      <t xml:space="preserve">10</t>
    </r>
    <r>
      <rPr>
        <sz val="10"/>
        <rFont val="宋体"/>
        <family val="0"/>
        <charset val="134"/>
      </rPr>
      <t xml:space="preserve">点</t>
    </r>
    <r>
      <rPr>
        <sz val="10"/>
        <rFont val="Arial"/>
        <family val="2"/>
      </rPr>
      <t xml:space="preserve">16</t>
    </r>
    <r>
      <rPr>
        <sz val="10"/>
        <rFont val="宋体"/>
        <family val="0"/>
        <charset val="134"/>
      </rPr>
      <t xml:space="preserve">分与市民进行电话联系告知工作办理情况，市民挂断电话。之后我们以短信形式告知市民派单办理情况。</t>
    </r>
  </si>
  <si>
    <t xml:space="preserve">2026-04-02 18:01:32</t>
  </si>
  <si>
    <r>
      <rPr>
        <sz val="8"/>
        <color rgb="FF000000"/>
        <rFont val="宋体"/>
        <family val="0"/>
        <charset val="134"/>
      </rPr>
      <t xml:space="preserve">同人同诉：网络</t>
    </r>
    <r>
      <rPr>
        <sz val="8"/>
        <color rgb="FF000000"/>
        <rFont val="宋体"/>
        <family val="0"/>
      </rPr>
      <t xml:space="preserve">-260314-014284</t>
    </r>
    <r>
      <rPr>
        <sz val="8"/>
        <color rgb="FF000000"/>
        <rFont val="宋体"/>
        <family val="0"/>
        <charset val="134"/>
      </rPr>
      <t xml:space="preserve">、网络</t>
    </r>
    <r>
      <rPr>
        <sz val="8"/>
        <color rgb="FF000000"/>
        <rFont val="宋体"/>
        <family val="0"/>
      </rPr>
      <t xml:space="preserve">-260317-006156</t>
    </r>
    <r>
      <rPr>
        <sz val="8"/>
        <color rgb="FF000000"/>
        <rFont val="宋体"/>
        <family val="0"/>
        <charset val="134"/>
      </rPr>
      <t xml:space="preserve">、网络</t>
    </r>
    <r>
      <rPr>
        <sz val="8"/>
        <color rgb="FF000000"/>
        <rFont val="宋体"/>
        <family val="0"/>
      </rPr>
      <t xml:space="preserve">-260318-009139</t>
    </r>
    <r>
      <rPr>
        <sz val="8"/>
        <color rgb="FF000000"/>
        <rFont val="宋体"/>
        <family val="0"/>
        <charset val="134"/>
      </rPr>
      <t xml:space="preserve">、网络</t>
    </r>
    <r>
      <rPr>
        <sz val="8"/>
        <color rgb="FF000000"/>
        <rFont val="宋体"/>
        <family val="0"/>
      </rPr>
      <t xml:space="preserve">-260319-013115</t>
    </r>
    <r>
      <rPr>
        <sz val="8"/>
        <color rgb="FF000000"/>
        <rFont val="宋体"/>
        <family val="0"/>
        <charset val="134"/>
      </rPr>
      <t xml:space="preserve">、网络</t>
    </r>
    <r>
      <rPr>
        <sz val="8"/>
        <color rgb="FF000000"/>
        <rFont val="宋体"/>
        <family val="0"/>
      </rPr>
      <t xml:space="preserve">-260320-010527</t>
    </r>
    <r>
      <rPr>
        <sz val="8"/>
        <color rgb="FF000000"/>
        <rFont val="宋体"/>
        <family val="0"/>
        <charset val="134"/>
      </rPr>
      <t xml:space="preserve">、网络</t>
    </r>
    <r>
      <rPr>
        <sz val="8"/>
        <color rgb="FF000000"/>
        <rFont val="宋体"/>
        <family val="0"/>
      </rPr>
      <t xml:space="preserve">-260321-005619</t>
    </r>
    <r>
      <rPr>
        <sz val="8"/>
        <color rgb="FF000000"/>
        <rFont val="宋体"/>
        <family val="0"/>
        <charset val="134"/>
      </rPr>
      <t xml:space="preserve">、</t>
    </r>
    <r>
      <rPr>
        <sz val="8"/>
        <color rgb="FF000000"/>
        <rFont val="宋体"/>
        <family val="0"/>
      </rPr>
      <t xml:space="preserve">JT1100002026032300001975</t>
    </r>
    <r>
      <rPr>
        <sz val="8"/>
        <color rgb="FF000000"/>
        <rFont val="宋体"/>
        <family val="0"/>
        <charset val="134"/>
      </rPr>
      <t xml:space="preserve">、热线</t>
    </r>
    <r>
      <rPr>
        <sz val="8"/>
        <color rgb="FF000000"/>
        <rFont val="宋体"/>
        <family val="0"/>
      </rPr>
      <t xml:space="preserve">-260325-031904</t>
    </r>
    <r>
      <rPr>
        <sz val="8"/>
        <color rgb="FF000000"/>
        <rFont val="宋体"/>
        <family val="0"/>
        <charset val="134"/>
      </rPr>
      <t xml:space="preserve">、网络</t>
    </r>
    <r>
      <rPr>
        <sz val="8"/>
        <color rgb="FF000000"/>
        <rFont val="宋体"/>
        <family val="0"/>
      </rPr>
      <t xml:space="preserve">-260329-004590-4</t>
    </r>
    <r>
      <rPr>
        <sz val="8"/>
        <color rgb="FF000000"/>
        <rFont val="宋体"/>
        <family val="0"/>
        <charset val="134"/>
      </rPr>
      <t xml:space="preserve">、网络</t>
    </r>
    <r>
      <rPr>
        <sz val="8"/>
        <color rgb="FF000000"/>
        <rFont val="宋体"/>
        <family val="0"/>
      </rPr>
      <t xml:space="preserve">-260329-005409</t>
    </r>
    <r>
      <rPr>
        <sz val="8"/>
        <color rgb="FF000000"/>
        <rFont val="宋体"/>
        <family val="0"/>
        <charset val="134"/>
      </rPr>
      <t xml:space="preserve">、网络</t>
    </r>
    <r>
      <rPr>
        <sz val="8"/>
        <color rgb="FF000000"/>
        <rFont val="宋体"/>
        <family val="0"/>
      </rPr>
      <t xml:space="preserve">-260329-005036</t>
    </r>
    <r>
      <rPr>
        <sz val="8"/>
        <color rgb="FF000000"/>
        <rFont val="宋体"/>
        <family val="0"/>
        <charset val="134"/>
      </rPr>
      <t xml:space="preserve">、网络</t>
    </r>
    <r>
      <rPr>
        <sz val="8"/>
        <color rgb="FF000000"/>
        <rFont val="宋体"/>
        <family val="0"/>
      </rPr>
      <t xml:space="preserve">-260401-006840</t>
    </r>
    <r>
      <rPr>
        <sz val="8"/>
        <color rgb="FF000000"/>
        <rFont val="宋体"/>
        <family val="0"/>
        <charset val="134"/>
      </rPr>
      <t xml:space="preserve">、网络</t>
    </r>
    <r>
      <rPr>
        <sz val="8"/>
        <color rgb="FF000000"/>
        <rFont val="宋体"/>
        <family val="0"/>
      </rPr>
      <t xml:space="preserve">-260402-006599</t>
    </r>
    <r>
      <rPr>
        <sz val="8"/>
        <color rgb="FF000000"/>
        <rFont val="宋体"/>
        <family val="0"/>
        <charset val="134"/>
      </rPr>
      <t xml:space="preserve">、网络</t>
    </r>
    <r>
      <rPr>
        <sz val="8"/>
        <color rgb="FF000000"/>
        <rFont val="宋体"/>
        <family val="0"/>
      </rPr>
      <t xml:space="preserve">-260403-015294</t>
    </r>
  </si>
  <si>
    <r>
      <rPr>
        <sz val="10"/>
        <rFont val="宋体"/>
        <family val="0"/>
        <charset val="134"/>
      </rPr>
      <t xml:space="preserve">网络</t>
    </r>
    <r>
      <rPr>
        <sz val="10"/>
        <rFont val="Arial"/>
        <family val="2"/>
      </rPr>
      <t xml:space="preserve">-260403-015294-5</t>
    </r>
    <r>
      <rPr>
        <sz val="10"/>
        <rFont val="宋体"/>
        <family val="0"/>
      </rPr>
      <t xml:space="preserve">（</t>
    </r>
    <r>
      <rPr>
        <sz val="10"/>
        <rFont val="Arial"/>
        <family val="2"/>
      </rPr>
      <t xml:space="preserve">2</t>
    </r>
    <r>
      <rPr>
        <sz val="10"/>
        <rFont val="宋体"/>
        <family val="0"/>
      </rPr>
      <t xml:space="preserve">个附件）</t>
    </r>
  </si>
  <si>
    <t xml:space="preserve">2026-04-03 10:54:26</t>
  </si>
  <si>
    <r>
      <rPr>
        <sz val="10"/>
        <rFont val="宋体"/>
        <family val="0"/>
        <charset val="134"/>
      </rPr>
      <t xml:space="preserve">分中心已经于</t>
    </r>
    <r>
      <rPr>
        <sz val="10"/>
        <rFont val="Arial"/>
        <family val="2"/>
      </rPr>
      <t xml:space="preserve">2026</t>
    </r>
    <r>
      <rPr>
        <sz val="10"/>
        <rFont val="宋体"/>
        <family val="0"/>
        <charset val="134"/>
      </rPr>
      <t xml:space="preserve">年</t>
    </r>
    <r>
      <rPr>
        <sz val="10"/>
        <rFont val="Arial"/>
        <family val="2"/>
      </rPr>
      <t xml:space="preserve">4</t>
    </r>
    <r>
      <rPr>
        <sz val="10"/>
        <rFont val="宋体"/>
        <family val="0"/>
        <charset val="134"/>
      </rPr>
      <t xml:space="preserve">月</t>
    </r>
    <r>
      <rPr>
        <sz val="10"/>
        <rFont val="Arial"/>
        <family val="2"/>
      </rPr>
      <t xml:space="preserve">4</t>
    </r>
    <r>
      <rPr>
        <sz val="10"/>
        <rFont val="宋体"/>
        <family val="0"/>
        <charset val="134"/>
      </rPr>
      <t xml:space="preserve">日，将处理结果告知了市民，办理人：杜伟，部门</t>
    </r>
    <r>
      <rPr>
        <sz val="10"/>
        <rFont val="Arial"/>
        <family val="2"/>
      </rPr>
      <t xml:space="preserve">:</t>
    </r>
    <r>
      <rPr>
        <sz val="10"/>
        <rFont val="宋体"/>
        <family val="0"/>
        <charset val="134"/>
      </rPr>
      <t xml:space="preserve">动物园分中心，职务：物管副主任。审核人：侯旭，物业管理中心机关，物管行政部，科员。</t>
    </r>
  </si>
  <si>
    <t xml:space="preserve">我们虚心接受市民提出的宝贵意见，已经在周边张贴了禁停标识，我们也会加强巡视，发现有私家车，尽快劝离，尽量避免类似情况的发生。跟市民道歉，及安抚，希望市民能够理解。市民接通后即挂断，后分中心用短信的方式将处理结果告知了市民。</t>
  </si>
  <si>
    <t xml:space="preserve">加强巡视，尽量避免类似情况的发生。</t>
  </si>
  <si>
    <r>
      <rPr>
        <sz val="10"/>
        <rFont val="宋体"/>
        <family val="0"/>
        <charset val="134"/>
      </rPr>
      <t xml:space="preserve">接到此投诉，我们非常重视。并立即派专人核实情况。我们虚心接受市民提出的宝贵意见，已经在周边张贴了禁停标识，我们也会加强巡视，发现有私家车，尽快劝离，尽量避免类似情况的发生。跟市民道歉，及安抚，希望市民能够理解。市民接通后即挂断，后分中心用短信的方式将处理结果告知了市民。分中心已经于</t>
    </r>
    <r>
      <rPr>
        <sz val="10"/>
        <rFont val="Arial"/>
        <family val="2"/>
      </rPr>
      <t xml:space="preserve">2026</t>
    </r>
    <r>
      <rPr>
        <sz val="10"/>
        <rFont val="宋体"/>
        <family val="0"/>
        <charset val="134"/>
      </rPr>
      <t xml:space="preserve">年</t>
    </r>
    <r>
      <rPr>
        <sz val="10"/>
        <rFont val="Arial"/>
        <family val="2"/>
      </rPr>
      <t xml:space="preserve">4</t>
    </r>
    <r>
      <rPr>
        <sz val="10"/>
        <rFont val="宋体"/>
        <family val="0"/>
        <charset val="134"/>
      </rPr>
      <t xml:space="preserve">月</t>
    </r>
    <r>
      <rPr>
        <sz val="10"/>
        <rFont val="Arial"/>
        <family val="2"/>
      </rPr>
      <t xml:space="preserve">4</t>
    </r>
    <r>
      <rPr>
        <sz val="10"/>
        <rFont val="宋体"/>
        <family val="0"/>
        <charset val="134"/>
      </rPr>
      <t xml:space="preserve">日，将处理结果告知了市民，办理人：杜伟，部门</t>
    </r>
    <r>
      <rPr>
        <sz val="10"/>
        <rFont val="Arial"/>
        <family val="2"/>
      </rPr>
      <t xml:space="preserve">:</t>
    </r>
    <r>
      <rPr>
        <sz val="10"/>
        <rFont val="宋体"/>
        <family val="0"/>
        <charset val="134"/>
      </rPr>
      <t xml:space="preserve">动物园分中心，职务：物管副主任。审核人：侯旭，物业管理中心机关，物管行政部，科员。</t>
    </r>
  </si>
  <si>
    <r>
      <rPr>
        <sz val="10"/>
        <rFont val="宋体"/>
        <family val="0"/>
        <charset val="134"/>
      </rPr>
      <t xml:space="preserve">网络</t>
    </r>
    <r>
      <rPr>
        <sz val="10"/>
        <rFont val="Arial"/>
        <family val="2"/>
      </rPr>
      <t xml:space="preserve">-260403-070549-2</t>
    </r>
  </si>
  <si>
    <t xml:space="preserve">2026-04-03 22:50:20</t>
  </si>
  <si>
    <t xml:space="preserve">2026-04-03 23:06:01</t>
  </si>
  <si>
    <t xml:space="preserve">2026-04-04 10:57:44</t>
  </si>
  <si>
    <r>
      <rPr>
        <sz val="10"/>
        <rFont val="宋体"/>
        <family val="0"/>
        <charset val="134"/>
      </rPr>
      <t xml:space="preserve">工单来源：京通，此工单内容为网民留言时填写的标题及原文。 </t>
    </r>
    <r>
      <rPr>
        <sz val="10"/>
        <rFont val="Arial"/>
        <family val="2"/>
      </rPr>
      <t xml:space="preserve">============================= </t>
    </r>
    <r>
      <rPr>
        <sz val="10"/>
        <rFont val="宋体"/>
        <family val="0"/>
        <charset val="134"/>
      </rPr>
      <t xml:space="preserve">留言标题：公交车异味很大留言原文：快</t>
    </r>
    <r>
      <rPr>
        <sz val="10"/>
        <rFont val="Arial"/>
        <family val="2"/>
      </rPr>
      <t xml:space="preserve">4</t>
    </r>
    <r>
      <rPr>
        <sz val="10"/>
        <rFont val="宋体"/>
        <family val="0"/>
        <charset val="134"/>
      </rPr>
      <t xml:space="preserve">路公交车。</t>
    </r>
    <r>
      <rPr>
        <sz val="10"/>
        <rFont val="Arial"/>
        <family val="2"/>
      </rPr>
      <t xml:space="preserve">4844352</t>
    </r>
    <r>
      <rPr>
        <sz val="10"/>
        <rFont val="宋体"/>
        <family val="0"/>
        <charset val="134"/>
      </rPr>
      <t xml:space="preserve">号车上异味很大，请清理市民填写的详细地址为：区、街道：门头沟区龙泉镇详细地址：龙泉公交车站客四鸿运城</t>
    </r>
  </si>
  <si>
    <t xml:space="preserve">2026-04-06</t>
  </si>
  <si>
    <t xml:space="preserve">您好，关于您建议派单的办理情况，鸿运承物业管理中心河滩分中心现对您回复如下：</t>
  </si>
  <si>
    <r>
      <rPr>
        <sz val="10"/>
        <rFont val="宋体"/>
        <family val="0"/>
        <charset val="134"/>
      </rPr>
      <t xml:space="preserve">您所述快</t>
    </r>
    <r>
      <rPr>
        <sz val="10"/>
        <rFont val="Arial"/>
        <family val="2"/>
      </rPr>
      <t xml:space="preserve">4</t>
    </r>
    <r>
      <rPr>
        <sz val="10"/>
        <rFont val="宋体"/>
        <family val="0"/>
        <charset val="134"/>
      </rPr>
      <t xml:space="preserve">路</t>
    </r>
    <r>
      <rPr>
        <sz val="10"/>
        <rFont val="Arial"/>
        <family val="2"/>
      </rPr>
      <t xml:space="preserve">4844352</t>
    </r>
    <r>
      <rPr>
        <sz val="10"/>
        <rFont val="宋体"/>
        <family val="0"/>
        <charset val="134"/>
      </rPr>
      <t xml:space="preserve">号车，车内异味很大，请清理的问题，我们非常重视您的反馈，由于我们的工作没有做好，快</t>
    </r>
    <r>
      <rPr>
        <sz val="10"/>
        <rFont val="Arial"/>
        <family val="2"/>
      </rPr>
      <t xml:space="preserve">4</t>
    </r>
    <r>
      <rPr>
        <sz val="10"/>
        <rFont val="宋体"/>
        <family val="0"/>
        <charset val="134"/>
      </rPr>
      <t xml:space="preserve">路给您带来不好的乘车体验，实在是抱歉，先生，您多多谅解。该车辆回到清洁地点后，在日常工作时段内，我们的保洁员在清理卫生的同时，已将车门、车窗全部打开，对车内进行了通风换气作业，已整改完毕。今后我们将尽最大努力去改善车内的空气质量，避免类似问题的发生。</t>
    </r>
  </si>
  <si>
    <r>
      <rPr>
        <sz val="10"/>
        <rFont val="宋体"/>
        <family val="0"/>
        <charset val="134"/>
      </rPr>
      <t xml:space="preserve">我们分中心及场站班组长再次与快</t>
    </r>
    <r>
      <rPr>
        <sz val="10"/>
        <rFont val="Arial"/>
        <family val="2"/>
      </rPr>
      <t xml:space="preserve">4</t>
    </r>
    <r>
      <rPr>
        <sz val="10"/>
        <rFont val="宋体"/>
        <family val="0"/>
        <charset val="134"/>
      </rPr>
      <t xml:space="preserve">路的保洁人员进行了沟通，日常工作中我们要密切关注车内的空气质量，确保给您带来一个空气清新的出行环境。</t>
    </r>
  </si>
  <si>
    <r>
      <rPr>
        <sz val="10"/>
        <rFont val="宋体"/>
        <family val="0"/>
        <charset val="134"/>
      </rPr>
      <t xml:space="preserve">您好，关于您建议派单的办理情况，鸿运承物业管理中心河滩分中心现对您回复如下：您所述快</t>
    </r>
    <r>
      <rPr>
        <sz val="10"/>
        <rFont val="Arial"/>
        <family val="2"/>
      </rPr>
      <t xml:space="preserve">4</t>
    </r>
    <r>
      <rPr>
        <sz val="10"/>
        <rFont val="宋体"/>
        <family val="0"/>
        <charset val="134"/>
      </rPr>
      <t xml:space="preserve">路</t>
    </r>
    <r>
      <rPr>
        <sz val="10"/>
        <rFont val="Arial"/>
        <family val="2"/>
      </rPr>
      <t xml:space="preserve">4844352</t>
    </r>
    <r>
      <rPr>
        <sz val="10"/>
        <rFont val="宋体"/>
        <family val="0"/>
        <charset val="134"/>
      </rPr>
      <t xml:space="preserve">号车，车内异味很大，请清理的问题，我们非常重视您的反馈，由于我们的工作没有做好，快</t>
    </r>
    <r>
      <rPr>
        <sz val="10"/>
        <rFont val="Arial"/>
        <family val="2"/>
      </rPr>
      <t xml:space="preserve">4</t>
    </r>
    <r>
      <rPr>
        <sz val="10"/>
        <rFont val="宋体"/>
        <family val="0"/>
        <charset val="134"/>
      </rPr>
      <t xml:space="preserve">路给您带来不好的乘车体验，实在是抱歉，先生，您多多谅解。该车辆回到清洁地点后，在日常工作时段内，我们的保洁员在清理卫生的同时，已将车门、车窗全部打开，对车内进行了通风换气作业，已整改完毕。今后我们将尽最大努力去改善车内的空气质量，避免类似问题的发生。我们定期会召开车厢服务工作专题会议，开展专项检查，日常工作中我们加大巡检力度，强化制度建设，不断提高管理水平。因您的联系方式保密，我们未能对您进行电话回复。我们分中心及场站班组长再次与快</t>
    </r>
    <r>
      <rPr>
        <sz val="10"/>
        <rFont val="Arial"/>
        <family val="2"/>
      </rPr>
      <t xml:space="preserve">4</t>
    </r>
    <r>
      <rPr>
        <sz val="10"/>
        <rFont val="宋体"/>
        <family val="0"/>
        <charset val="134"/>
      </rPr>
      <t xml:space="preserve">路的保洁人员进行了沟通，日常工作中我们要密切关注车内的空气质量，确保给您带来一个空气清新的出行环境。欢迎您随时对我们的工作进行监督，感谢您提出宝贵意见，给您的出行带来的不便我们和您说声抱歉，谢谢您的支持与谅解。</t>
    </r>
  </si>
  <si>
    <t xml:space="preserve">2026-04-03 19:59:28</t>
  </si>
  <si>
    <r>
      <rPr>
        <sz val="10"/>
        <rFont val="宋体"/>
        <family val="0"/>
        <charset val="134"/>
      </rPr>
      <t xml:space="preserve">网络</t>
    </r>
    <r>
      <rPr>
        <sz val="10"/>
        <rFont val="Arial"/>
        <family val="2"/>
      </rPr>
      <t xml:space="preserve">-260404-004905</t>
    </r>
  </si>
  <si>
    <t xml:space="preserve">2026-04-04 08:38:38</t>
  </si>
  <si>
    <t xml:space="preserve">2026-04-04 08:56:19</t>
  </si>
  <si>
    <t xml:space="preserve">2026-04-04 12:15:46</t>
  </si>
  <si>
    <r>
      <rPr>
        <sz val="10"/>
        <rFont val="宋体"/>
        <family val="0"/>
        <charset val="134"/>
      </rPr>
      <t xml:space="preserve">工单来源：微信服务号，此工单内容为网民留言时填写的标题及原文。 </t>
    </r>
    <r>
      <rPr>
        <sz val="10"/>
        <rFont val="Arial"/>
        <family val="2"/>
      </rPr>
      <t xml:space="preserve">============================= </t>
    </r>
    <r>
      <rPr>
        <sz val="10"/>
        <rFont val="宋体"/>
        <family val="0"/>
        <charset val="134"/>
      </rPr>
      <t xml:space="preserve">留言标题：公交集团物业公司垃圾分类海报背胶质量差留言原文：公交集团鸿运承物业公司发的垃圾分类海报质量太差，海报背胶特别容易开裂卷边，我们职工为了海报粘贴结实，用胶带固定也是为了更好更牢固弥补一下背胶质量查的问题，检查来还不允许，你们不知道产品有多差吗，如果你们买质量过关的背胶，我们还用的着费劲用胶带固定吗，领导说没有多余的海报，在原基础上要用两面胶粘贴，这不是糊弄人吗，本来已经开裂卷边了能粘牢吗，背胶质量差就是差根本问题不解决，用什么贴也不牢固。而且北京春天风沙大，质量这么差的海报一吹就撕裂卷边，雨季来了雨水一泡，烂的更快，垃圾亭子都是露天的，你们考虑过吗，实际问题你们考察过吗，既然产品不结实，你们倒是多准备一些可以随时更换的海报啊，职工规规矩矩的贴了，检查来还不合格。市民填写的详细地址为：区：朝阳区街道：不详详细地址：朝阳区</t>
    </r>
  </si>
  <si>
    <t xml:space="preserve">2026-04-11 23:59:59</t>
  </si>
  <si>
    <t xml:space="preserve">2026-04-09 08:59:59</t>
  </si>
  <si>
    <t xml:space="preserve">接到此投诉，我们非常重视，并立即核实情况，</t>
  </si>
  <si>
    <t xml:space="preserve">因市民没有留下电话，故无法与市民反馈，办理人：张明耀，职务：物管中心物管副经理，审核人：侯旭，职务：物管中心物管行政部一般管理</t>
  </si>
  <si>
    <t xml:space="preserve">经询问多个分中心，发现结果参半，有的分中心反映确实存在类似情况，有的说效果还行。但是上一批宣传海报，是没有背胶的，这次订购有背胶的宣传海报，主要是为了方便分中心在张贴的时候，可以省些操作。在此我们非常感谢市民反映的情况，我们会虚心接受，下次再订购时，一定酌情考虑，给市民带来不便，深表歉意，因市民没有留下电话，故无法与市民反馈</t>
  </si>
  <si>
    <t xml:space="preserve">我们会虚心接受，下次再订购时，一定酌情考虑，给市民带来不便，深表歉意</t>
  </si>
  <si>
    <t xml:space="preserve">下次再订购时，一定酌情考虑</t>
  </si>
  <si>
    <t xml:space="preserve">接到此投诉，我们非常重视，并立即核实情况，经询问多个分中心，发现结果参半，有的分中心反映确实存在类似情况，有的说效果还行。但是上一批宣传海报，是没有背胶的，这次订购有背胶的宣传海报，主要是为了方便分中心在张贴的时候，可以省些操作。在此我们非常感谢市民反映的情况，我们会虚心接受，下次再订购时，一定酌情考虑，给市民带来不便，深表歉意，因市民没有留下电话，故无法与市民反馈，办理人：张明耀，职务：物管中心物管副经理，审核人：侯旭，职务：物管中心物管行政部一般管理</t>
  </si>
  <si>
    <t xml:space="preserve">2026-04-03 18:03:59</t>
  </si>
  <si>
    <t xml:space="preserve">场站管理问题
（标识张贴）</t>
  </si>
  <si>
    <r>
      <rPr>
        <sz val="11"/>
        <color rgb="FF000000"/>
        <rFont val="宋体"/>
        <family val="0"/>
        <charset val="134"/>
      </rPr>
      <t xml:space="preserve">同人反映问题：网络</t>
    </r>
    <r>
      <rPr>
        <sz val="11"/>
        <color rgb="FF000000"/>
        <rFont val="宋体"/>
        <family val="0"/>
      </rPr>
      <t xml:space="preserve">-260404-004905</t>
    </r>
    <r>
      <rPr>
        <sz val="11"/>
        <color rgb="FF000000"/>
        <rFont val="宋体"/>
        <family val="0"/>
        <charset val="134"/>
      </rPr>
      <t xml:space="preserve">、</t>
    </r>
  </si>
  <si>
    <r>
      <rPr>
        <sz val="10"/>
        <rFont val="宋体"/>
        <family val="0"/>
        <charset val="134"/>
      </rPr>
      <t xml:space="preserve">网络</t>
    </r>
    <r>
      <rPr>
        <sz val="10"/>
        <rFont val="Arial"/>
        <family val="2"/>
      </rPr>
      <t xml:space="preserve">-260404-025526</t>
    </r>
    <r>
      <rPr>
        <sz val="10"/>
        <rFont val="宋体"/>
        <family val="0"/>
        <charset val="134"/>
      </rPr>
      <t xml:space="preserve">（</t>
    </r>
    <r>
      <rPr>
        <sz val="10"/>
        <rFont val="Arial"/>
        <family val="2"/>
      </rPr>
      <t xml:space="preserve">1</t>
    </r>
    <r>
      <rPr>
        <sz val="10"/>
        <rFont val="宋体"/>
        <family val="0"/>
        <charset val="134"/>
      </rPr>
      <t xml:space="preserve">个附件）</t>
    </r>
  </si>
  <si>
    <t xml:space="preserve">2026-04-04 13:55:56</t>
  </si>
  <si>
    <t xml:space="preserve">2026-04-04 14:06:55</t>
  </si>
  <si>
    <t xml:space="preserve">2026-04-04 14:34:27</t>
  </si>
  <si>
    <r>
      <rPr>
        <sz val="10"/>
        <rFont val="宋体"/>
        <family val="0"/>
        <charset val="134"/>
      </rPr>
      <t xml:space="preserve">工单来源：微信服务号，此工单内容为网民留言时填写的标题及原文。 </t>
    </r>
    <r>
      <rPr>
        <sz val="10"/>
        <rFont val="Arial"/>
        <family val="2"/>
      </rPr>
      <t xml:space="preserve">============================= </t>
    </r>
    <r>
      <rPr>
        <sz val="10"/>
        <rFont val="宋体"/>
        <family val="0"/>
        <charset val="134"/>
      </rPr>
      <t xml:space="preserve">留言标题：</t>
    </r>
    <r>
      <rPr>
        <sz val="10"/>
        <rFont val="Arial"/>
        <family val="2"/>
      </rPr>
      <t xml:space="preserve">305</t>
    </r>
    <r>
      <rPr>
        <sz val="10"/>
        <rFont val="宋体"/>
        <family val="0"/>
        <charset val="134"/>
      </rPr>
      <t xml:space="preserve">路公交车车内卫生不好！留言原文：</t>
    </r>
    <r>
      <rPr>
        <sz val="10"/>
        <rFont val="Arial"/>
        <family val="2"/>
      </rPr>
      <t xml:space="preserve">305</t>
    </r>
    <r>
      <rPr>
        <sz val="10"/>
        <rFont val="宋体"/>
        <family val="0"/>
        <charset val="134"/>
      </rPr>
      <t xml:space="preserve">路公交车车内卫生不好！市民填写的详细地址为：区、街道：海淀区北下关街道详细地址：中苑宾馆</t>
    </r>
  </si>
  <si>
    <r>
      <rPr>
        <sz val="10"/>
        <rFont val="宋体"/>
        <family val="0"/>
        <charset val="134"/>
      </rPr>
      <t xml:space="preserve">我分中心已于</t>
    </r>
    <r>
      <rPr>
        <sz val="10"/>
        <rFont val="Arial"/>
        <family val="2"/>
      </rPr>
      <t xml:space="preserve">2026</t>
    </r>
    <r>
      <rPr>
        <sz val="10"/>
        <rFont val="宋体"/>
        <family val="0"/>
        <charset val="134"/>
      </rPr>
      <t xml:space="preserve">年</t>
    </r>
    <r>
      <rPr>
        <sz val="10"/>
        <rFont val="Arial"/>
        <family val="2"/>
      </rPr>
      <t xml:space="preserve">4</t>
    </r>
    <r>
      <rPr>
        <sz val="10"/>
        <rFont val="宋体"/>
        <family val="0"/>
        <charset val="134"/>
      </rPr>
      <t xml:space="preserve">月</t>
    </r>
    <r>
      <rPr>
        <sz val="10"/>
        <rFont val="Arial"/>
        <family val="2"/>
      </rPr>
      <t xml:space="preserve">4</t>
    </r>
    <r>
      <rPr>
        <sz val="10"/>
        <rFont val="宋体"/>
        <family val="0"/>
        <charset val="134"/>
      </rPr>
      <t xml:space="preserve">日下午</t>
    </r>
    <r>
      <rPr>
        <sz val="10"/>
        <rFont val="Arial"/>
        <family val="2"/>
      </rPr>
      <t xml:space="preserve">16</t>
    </r>
    <r>
      <rPr>
        <sz val="10"/>
        <rFont val="宋体"/>
        <family val="0"/>
        <charset val="134"/>
      </rPr>
      <t xml:space="preserve">点</t>
    </r>
    <r>
      <rPr>
        <sz val="10"/>
        <rFont val="Arial"/>
        <family val="2"/>
      </rPr>
      <t xml:space="preserve">45</t>
    </r>
    <r>
      <rPr>
        <sz val="10"/>
        <rFont val="宋体"/>
        <family val="0"/>
        <charset val="134"/>
      </rPr>
      <t xml:space="preserve">分对您进行电话回复。办理人：于德海；部门：鸿运承物业管理中心西苑分中心；职务；物管副主任。审核人：郑楠；部门：鸿运承物业管理中心物管行政部；职务：物管员。</t>
    </r>
  </si>
  <si>
    <r>
      <rPr>
        <sz val="10"/>
        <rFont val="宋体"/>
        <family val="0"/>
        <charset val="134"/>
      </rPr>
      <t xml:space="preserve">张女士您好，</t>
    </r>
    <r>
      <rPr>
        <sz val="10"/>
        <rFont val="Arial"/>
        <family val="2"/>
      </rPr>
      <t xml:space="preserve">305</t>
    </r>
    <r>
      <rPr>
        <sz val="10"/>
        <rFont val="宋体"/>
        <family val="0"/>
        <charset val="134"/>
      </rPr>
      <t xml:space="preserve">路公交车我们在安河桥北场站进行洗车服务工作，您所述</t>
    </r>
    <r>
      <rPr>
        <sz val="10"/>
        <rFont val="Arial"/>
        <family val="2"/>
      </rPr>
      <t xml:space="preserve">4633222</t>
    </r>
    <r>
      <rPr>
        <sz val="10"/>
        <rFont val="宋体"/>
        <family val="0"/>
        <charset val="134"/>
      </rPr>
      <t xml:space="preserve">号车，车辆运营中车内卫生不好的问题，我们非常重视您的反馈，您提供的照片我们已收到，由于我们的工作没有做好，</t>
    </r>
    <r>
      <rPr>
        <sz val="10"/>
        <rFont val="Arial"/>
        <family val="2"/>
      </rPr>
      <t xml:space="preserve">305</t>
    </r>
    <r>
      <rPr>
        <sz val="10"/>
        <rFont val="宋体"/>
        <family val="0"/>
        <charset val="134"/>
      </rPr>
      <t xml:space="preserve">路给您带来不好的乘车体验，实在是抱歉，张女士。该车辆回到安河桥北场站后，在日常工作时段内，我们的保洁员已对该车的车内地板卫生进行了全面的清理，您反馈的问题我们已整改完毕。同时我们要求保洁员对</t>
    </r>
    <r>
      <rPr>
        <sz val="10"/>
        <rFont val="Arial"/>
        <family val="2"/>
      </rPr>
      <t xml:space="preserve">305</t>
    </r>
    <r>
      <rPr>
        <sz val="10"/>
        <rFont val="宋体"/>
        <family val="0"/>
        <charset val="134"/>
      </rPr>
      <t xml:space="preserve">路所有运营车辆的卫生再次进行细化清理。我们对于运营车辆车内卫生的清洁工作是一直在做的，也从未停止，已经形成了长效的清洁机制，但有时候卫生清洁工作我们做的还有不尽人意之处，您多多谅解。</t>
    </r>
  </si>
  <si>
    <r>
      <rPr>
        <sz val="10"/>
        <rFont val="宋体"/>
        <family val="0"/>
        <charset val="134"/>
      </rPr>
      <t xml:space="preserve">您好，关于您反映问题的办理情况，鸿运承物业管理中心西苑分中心现对您回复如下：张女士您好，</t>
    </r>
    <r>
      <rPr>
        <sz val="10"/>
        <rFont val="Arial"/>
        <family val="2"/>
      </rPr>
      <t xml:space="preserve">305</t>
    </r>
    <r>
      <rPr>
        <sz val="10"/>
        <rFont val="宋体"/>
        <family val="0"/>
        <charset val="134"/>
      </rPr>
      <t xml:space="preserve">路公交车我们在安河桥北场站进行洗车服务工作，您所述</t>
    </r>
    <r>
      <rPr>
        <sz val="10"/>
        <rFont val="Arial"/>
        <family val="2"/>
      </rPr>
      <t xml:space="preserve">4633222</t>
    </r>
    <r>
      <rPr>
        <sz val="10"/>
        <rFont val="宋体"/>
        <family val="0"/>
        <charset val="134"/>
      </rPr>
      <t xml:space="preserve">号车，车辆运营中车内卫生不好的问题，我们非常重视您的反馈，您提供的照片我们已收到，由于我们的工作没有做好，</t>
    </r>
    <r>
      <rPr>
        <sz val="10"/>
        <rFont val="Arial"/>
        <family val="2"/>
      </rPr>
      <t xml:space="preserve">305</t>
    </r>
    <r>
      <rPr>
        <sz val="10"/>
        <rFont val="宋体"/>
        <family val="0"/>
        <charset val="134"/>
      </rPr>
      <t xml:space="preserve">路给您带来不好的乘车体验，实在是抱歉，张女士。该车辆回到安河桥北场站后，在日常工作时段内，我们的保洁员已对该车的车内地板卫生进行了全面的清理，您反馈的问题我们已整改完毕。同时我们要求保洁员对</t>
    </r>
    <r>
      <rPr>
        <sz val="10"/>
        <rFont val="Arial"/>
        <family val="2"/>
      </rPr>
      <t xml:space="preserve">305</t>
    </r>
    <r>
      <rPr>
        <sz val="10"/>
        <rFont val="宋体"/>
        <family val="0"/>
        <charset val="134"/>
      </rPr>
      <t xml:space="preserve">路所有运营车辆的卫生再次进行细化清理。我们对于运营车辆车内卫生的清洁工作是一直在做的，也从未停止，已经形成了长效的清洁机制，但有时候卫生清洁工作我们做的还有不尽人意之处，您多多谅解。我们定期会召开车辆保洁专题会议，开展车辆卫生专项检查，日常工作中我们加大巡检力度，强化制度建设，不断提高管理水平。我分中心已于</t>
    </r>
    <r>
      <rPr>
        <sz val="10"/>
        <rFont val="Arial"/>
        <family val="2"/>
      </rPr>
      <t xml:space="preserve">2026</t>
    </r>
    <r>
      <rPr>
        <sz val="10"/>
        <rFont val="宋体"/>
        <family val="0"/>
        <charset val="134"/>
      </rPr>
      <t xml:space="preserve">年</t>
    </r>
    <r>
      <rPr>
        <sz val="10"/>
        <rFont val="Arial"/>
        <family val="2"/>
      </rPr>
      <t xml:space="preserve">4</t>
    </r>
    <r>
      <rPr>
        <sz val="10"/>
        <rFont val="宋体"/>
        <family val="0"/>
        <charset val="134"/>
      </rPr>
      <t xml:space="preserve">月</t>
    </r>
    <r>
      <rPr>
        <sz val="10"/>
        <rFont val="Arial"/>
        <family val="2"/>
      </rPr>
      <t xml:space="preserve">4</t>
    </r>
    <r>
      <rPr>
        <sz val="10"/>
        <rFont val="宋体"/>
        <family val="0"/>
        <charset val="134"/>
      </rPr>
      <t xml:space="preserve">日下午</t>
    </r>
    <r>
      <rPr>
        <sz val="10"/>
        <rFont val="Arial"/>
        <family val="2"/>
      </rPr>
      <t xml:space="preserve">16</t>
    </r>
    <r>
      <rPr>
        <sz val="10"/>
        <rFont val="宋体"/>
        <family val="0"/>
        <charset val="134"/>
      </rPr>
      <t xml:space="preserve">点</t>
    </r>
    <r>
      <rPr>
        <sz val="10"/>
        <rFont val="Arial"/>
        <family val="2"/>
      </rPr>
      <t xml:space="preserve">45</t>
    </r>
    <r>
      <rPr>
        <sz val="10"/>
        <rFont val="宋体"/>
        <family val="0"/>
        <charset val="134"/>
      </rPr>
      <t xml:space="preserve">分对您进行电话回复。我们分中心及场站班组长再次与</t>
    </r>
    <r>
      <rPr>
        <sz val="10"/>
        <rFont val="Arial"/>
        <family val="2"/>
      </rPr>
      <t xml:space="preserve">305</t>
    </r>
    <r>
      <rPr>
        <sz val="10"/>
        <rFont val="宋体"/>
        <family val="0"/>
        <charset val="134"/>
      </rPr>
      <t xml:space="preserve">路的保洁人员进行了沟通，日常工作中我们要把清洁质量做的更加细致，同时加强保洁员清洁技能的培训，熟练掌握清洁方法，确保给您带来一个干净、整洁的出行环境。欢迎您随时对我们的工作进行监督，感谢您提出宝贵意见，给您的出行带来的不便我们和您说声抱歉，谢谢您的支持与谅解。</t>
    </r>
  </si>
  <si>
    <t xml:space="preserve">2026-04-04 07:36:04</t>
  </si>
  <si>
    <r>
      <rPr>
        <sz val="10"/>
        <rFont val="宋体"/>
        <family val="0"/>
        <charset val="134"/>
      </rPr>
      <t xml:space="preserve">网络</t>
    </r>
    <r>
      <rPr>
        <sz val="10"/>
        <rFont val="Arial"/>
        <family val="2"/>
      </rPr>
      <t xml:space="preserve">-260405-010067-3</t>
    </r>
    <r>
      <rPr>
        <sz val="10"/>
        <rFont val="宋体"/>
        <family val="0"/>
        <charset val="134"/>
      </rPr>
      <t xml:space="preserve">（</t>
    </r>
    <r>
      <rPr>
        <sz val="10"/>
        <rFont val="Arial"/>
        <family val="2"/>
      </rPr>
      <t xml:space="preserve">8</t>
    </r>
    <r>
      <rPr>
        <sz val="10"/>
        <rFont val="宋体"/>
        <family val="0"/>
        <charset val="134"/>
      </rPr>
      <t xml:space="preserve">个附件）</t>
    </r>
  </si>
  <si>
    <t xml:space="preserve">2026-04-05 10:17:09</t>
  </si>
  <si>
    <t xml:space="preserve">2026-04-05 10:22:33</t>
  </si>
  <si>
    <t xml:space="preserve">2026-04-05 10:33:28</t>
  </si>
  <si>
    <r>
      <rPr>
        <sz val="10"/>
        <rFont val="宋体"/>
        <family val="0"/>
        <charset val="134"/>
      </rPr>
      <t xml:space="preserve">工单来源：微信服务号市民留言标题：第</t>
    </r>
    <r>
      <rPr>
        <sz val="10"/>
        <rFont val="Arial"/>
        <family val="2"/>
      </rPr>
      <t xml:space="preserve">15</t>
    </r>
    <r>
      <rPr>
        <sz val="10"/>
        <rFont val="宋体"/>
        <family val="0"/>
        <charset val="134"/>
      </rPr>
      <t xml:space="preserve">次举报动物园交通枢纽违停市民留言原文：</t>
    </r>
    <r>
      <rPr>
        <sz val="10"/>
        <rFont val="Arial"/>
        <family val="2"/>
      </rPr>
      <t xml:space="preserve">2026</t>
    </r>
    <r>
      <rPr>
        <sz val="10"/>
        <rFont val="宋体"/>
        <family val="0"/>
        <charset val="134"/>
      </rPr>
      <t xml:space="preserve">年</t>
    </r>
    <r>
      <rPr>
        <sz val="10"/>
        <rFont val="Arial"/>
        <family val="2"/>
      </rPr>
      <t xml:space="preserve">4</t>
    </r>
    <r>
      <rPr>
        <sz val="10"/>
        <rFont val="宋体"/>
        <family val="0"/>
        <charset val="134"/>
      </rPr>
      <t xml:space="preserve">月</t>
    </r>
    <r>
      <rPr>
        <sz val="10"/>
        <rFont val="Arial"/>
        <family val="2"/>
      </rPr>
      <t xml:space="preserve">3</t>
    </r>
    <r>
      <rPr>
        <sz val="10"/>
        <rFont val="宋体"/>
        <family val="0"/>
        <charset val="134"/>
      </rPr>
      <t xml:space="preserve">日晚高峰</t>
    </r>
    <r>
      <rPr>
        <sz val="10"/>
        <rFont val="Arial"/>
        <family val="2"/>
      </rPr>
      <t xml:space="preserve">18:00</t>
    </r>
    <r>
      <rPr>
        <sz val="10"/>
        <rFont val="宋体"/>
        <family val="0"/>
        <charset val="134"/>
      </rPr>
      <t xml:space="preserve">第</t>
    </r>
    <r>
      <rPr>
        <sz val="10"/>
        <rFont val="Arial"/>
        <family val="2"/>
      </rPr>
      <t xml:space="preserve">15</t>
    </r>
    <r>
      <rPr>
        <sz val="10"/>
        <rFont val="宋体"/>
        <family val="0"/>
        <charset val="134"/>
      </rPr>
      <t xml:space="preserve">次举报位于北京市西城区动物园交通枢纽场站外禁停标识区域内长期存在公交车违停违停导致非机动车辆到机动车道行驶增加骑行风险，如果出现交通事故必须对西外交通队和公交集团追责，导致此种问题原因是公交集团管理混乱，场站内乘车人候车站台内停满私家车和西外交通队长期不作为，该情况电视台和抖音多次曝光仍然存在，公交场站管理方说一套做一套，希望西外交通执法部门对其长期执法，有图有真相，请客服将工单分别派给西外交通队（公交车周转不开就可以违停，西外交通队没学过道交法？西外交通队就是公交车在有禁停标识的非机动车道违停的最大保护伞）及西城区督察和公交集团（要求公交集团督办，不要让</t>
    </r>
    <r>
      <rPr>
        <sz val="10"/>
        <rFont val="Arial"/>
        <family val="2"/>
      </rPr>
      <t xml:space="preserve">N</t>
    </r>
    <r>
      <rPr>
        <sz val="10"/>
        <rFont val="宋体"/>
        <family val="0"/>
        <charset val="134"/>
      </rPr>
      <t xml:space="preserve">多人联系我，动物园交通枢纽汇总到公交集团，由公交集团的人与我沟通解决方案）市民反映问题内容：市民反映，</t>
    </r>
    <r>
      <rPr>
        <sz val="10"/>
        <rFont val="Arial"/>
        <family val="2"/>
      </rPr>
      <t xml:space="preserve">2026</t>
    </r>
    <r>
      <rPr>
        <sz val="10"/>
        <rFont val="宋体"/>
        <family val="0"/>
        <charset val="134"/>
      </rPr>
      <t xml:space="preserve">年</t>
    </r>
    <r>
      <rPr>
        <sz val="10"/>
        <rFont val="Arial"/>
        <family val="2"/>
      </rPr>
      <t xml:space="preserve">4</t>
    </r>
    <r>
      <rPr>
        <sz val="10"/>
        <rFont val="宋体"/>
        <family val="0"/>
        <charset val="134"/>
      </rPr>
      <t xml:space="preserve">月</t>
    </r>
    <r>
      <rPr>
        <sz val="10"/>
        <rFont val="Arial"/>
        <family val="2"/>
      </rPr>
      <t xml:space="preserve">3</t>
    </r>
    <r>
      <rPr>
        <sz val="10"/>
        <rFont val="宋体"/>
        <family val="0"/>
        <charset val="134"/>
      </rPr>
      <t xml:space="preserve">日晚高峰</t>
    </r>
    <r>
      <rPr>
        <sz val="10"/>
        <rFont val="Arial"/>
        <family val="2"/>
      </rPr>
      <t xml:space="preserve">18:00</t>
    </r>
    <r>
      <rPr>
        <sz val="10"/>
        <rFont val="宋体"/>
        <family val="0"/>
        <charset val="134"/>
      </rPr>
      <t xml:space="preserve">第</t>
    </r>
    <r>
      <rPr>
        <sz val="10"/>
        <rFont val="Arial"/>
        <family val="2"/>
      </rPr>
      <t xml:space="preserve">15</t>
    </r>
    <r>
      <rPr>
        <sz val="10"/>
        <rFont val="宋体"/>
        <family val="0"/>
        <charset val="134"/>
      </rPr>
      <t xml:space="preserve">次举报位于北京市西城区动物园交通枢纽场站外禁停标识区域内长期存在公交车违停违停导致非机动车辆到机动车道行驶增加骑行风险，如果出现交通事故必须对西外交通队和公交集团追责，导致此种问题原因是公交集团管理混乱，场站内乘车人候车站台内停满私家车和西外交通队长期不作为，该情况电视台和抖音多次曝光仍然存在，公交场站管理方说一套做一套，希望西外交通执法部门对其长期执法，有图有真相，请客服将工单分别派给西城区督察和公交集团（要求公交集团督办，不要让</t>
    </r>
    <r>
      <rPr>
        <sz val="10"/>
        <rFont val="Arial"/>
        <family val="2"/>
      </rPr>
      <t xml:space="preserve">N</t>
    </r>
    <r>
      <rPr>
        <sz val="10"/>
        <rFont val="宋体"/>
        <family val="0"/>
        <charset val="134"/>
      </rPr>
      <t xml:space="preserve">多人联系我，动物园交通枢纽汇总到公交集团，由公交集团的人与我沟通解决方案），故通过微信服务号反映举报动物园交通枢纽违停派给公交集团督办问题。发布时间：</t>
    </r>
    <r>
      <rPr>
        <sz val="10"/>
        <rFont val="Arial"/>
        <family val="2"/>
      </rPr>
      <t xml:space="preserve">2026-04-03 20:38:13</t>
    </r>
    <r>
      <rPr>
        <sz val="10"/>
        <rFont val="宋体"/>
        <family val="0"/>
        <charset val="134"/>
      </rPr>
      <t xml:space="preserve">备注：该工单为微信对接系统弹出工单网络</t>
    </r>
    <r>
      <rPr>
        <sz val="10"/>
        <rFont val="Arial"/>
        <family val="2"/>
      </rPr>
      <t xml:space="preserve">-260405-009898</t>
    </r>
    <r>
      <rPr>
        <sz val="10"/>
        <rFont val="宋体"/>
        <family val="0"/>
        <charset val="134"/>
      </rPr>
      <t xml:space="preserve">号后而新建的工单。市民填写的详细地址为：区、街道：西城区展览路街道详细地址：动物园交通枢纽注：详见附件  电车物业客四答复不满意</t>
    </r>
  </si>
  <si>
    <t xml:space="preserve">2026-04-12 23:59:59</t>
  </si>
  <si>
    <t xml:space="preserve">2026-04-08</t>
  </si>
  <si>
    <t xml:space="preserve">2026-04-10 08:59:59</t>
  </si>
  <si>
    <r>
      <rPr>
        <sz val="10"/>
        <rFont val="宋体"/>
        <family val="0"/>
        <charset val="134"/>
      </rPr>
      <t xml:space="preserve">我单位</t>
    </r>
    <r>
      <rPr>
        <sz val="10"/>
        <rFont val="Arial"/>
        <family val="2"/>
      </rPr>
      <t xml:space="preserve">2026</t>
    </r>
    <r>
      <rPr>
        <sz val="10"/>
        <rFont val="宋体"/>
        <family val="0"/>
        <charset val="134"/>
      </rPr>
      <t xml:space="preserve">年</t>
    </r>
    <r>
      <rPr>
        <sz val="10"/>
        <rFont val="Arial"/>
        <family val="2"/>
      </rPr>
      <t xml:space="preserve">4</t>
    </r>
    <r>
      <rPr>
        <sz val="10"/>
        <rFont val="宋体"/>
        <family val="0"/>
        <charset val="134"/>
      </rPr>
      <t xml:space="preserve">月</t>
    </r>
    <r>
      <rPr>
        <sz val="10"/>
        <rFont val="Arial"/>
        <family val="2"/>
      </rPr>
      <t xml:space="preserve">8</t>
    </r>
    <r>
      <rPr>
        <sz val="10"/>
        <rFont val="宋体"/>
        <family val="0"/>
        <charset val="134"/>
      </rPr>
      <t xml:space="preserve">日</t>
    </r>
    <r>
      <rPr>
        <sz val="10"/>
        <rFont val="Arial"/>
        <family val="2"/>
      </rPr>
      <t xml:space="preserve">9</t>
    </r>
    <r>
      <rPr>
        <sz val="10"/>
        <rFont val="宋体"/>
        <family val="0"/>
        <charset val="134"/>
      </rPr>
      <t xml:space="preserve">点</t>
    </r>
    <r>
      <rPr>
        <sz val="10"/>
        <rFont val="Arial"/>
        <family val="2"/>
      </rPr>
      <t xml:space="preserve">57</t>
    </r>
    <r>
      <rPr>
        <sz val="10"/>
        <rFont val="宋体"/>
        <family val="0"/>
        <charset val="134"/>
      </rPr>
      <t xml:space="preserve">分与市民进行电话联系告知工作办理情况。</t>
    </r>
  </si>
  <si>
    <t xml:space="preserve">2026-04-03 20:38:13</t>
  </si>
  <si>
    <r>
      <rPr>
        <sz val="8"/>
        <color rgb="FF000000"/>
        <rFont val="宋体"/>
        <family val="0"/>
        <charset val="134"/>
      </rPr>
      <t xml:space="preserve">同人同诉：网络</t>
    </r>
    <r>
      <rPr>
        <sz val="8"/>
        <color rgb="FF000000"/>
        <rFont val="宋体"/>
        <family val="0"/>
      </rPr>
      <t xml:space="preserve">-260314-014284</t>
    </r>
    <r>
      <rPr>
        <sz val="8"/>
        <color rgb="FF000000"/>
        <rFont val="宋体"/>
        <family val="0"/>
        <charset val="134"/>
      </rPr>
      <t xml:space="preserve">、网络</t>
    </r>
    <r>
      <rPr>
        <sz val="8"/>
        <color rgb="FF000000"/>
        <rFont val="宋体"/>
        <family val="0"/>
      </rPr>
      <t xml:space="preserve">-260317-006156</t>
    </r>
    <r>
      <rPr>
        <sz val="8"/>
        <color rgb="FF000000"/>
        <rFont val="宋体"/>
        <family val="0"/>
        <charset val="134"/>
      </rPr>
      <t xml:space="preserve">、网络</t>
    </r>
    <r>
      <rPr>
        <sz val="8"/>
        <color rgb="FF000000"/>
        <rFont val="宋体"/>
        <family val="0"/>
      </rPr>
      <t xml:space="preserve">-260318-009139</t>
    </r>
    <r>
      <rPr>
        <sz val="8"/>
        <color rgb="FF000000"/>
        <rFont val="宋体"/>
        <family val="0"/>
        <charset val="134"/>
      </rPr>
      <t xml:space="preserve">、网络</t>
    </r>
    <r>
      <rPr>
        <sz val="8"/>
        <color rgb="FF000000"/>
        <rFont val="宋体"/>
        <family val="0"/>
      </rPr>
      <t xml:space="preserve">-260319-013115</t>
    </r>
    <r>
      <rPr>
        <sz val="8"/>
        <color rgb="FF000000"/>
        <rFont val="宋体"/>
        <family val="0"/>
        <charset val="134"/>
      </rPr>
      <t xml:space="preserve">、网络</t>
    </r>
    <r>
      <rPr>
        <sz val="8"/>
        <color rgb="FF000000"/>
        <rFont val="宋体"/>
        <family val="0"/>
      </rPr>
      <t xml:space="preserve">-260320-010527</t>
    </r>
    <r>
      <rPr>
        <sz val="8"/>
        <color rgb="FF000000"/>
        <rFont val="宋体"/>
        <family val="0"/>
        <charset val="134"/>
      </rPr>
      <t xml:space="preserve">、网络</t>
    </r>
    <r>
      <rPr>
        <sz val="8"/>
        <color rgb="FF000000"/>
        <rFont val="宋体"/>
        <family val="0"/>
      </rPr>
      <t xml:space="preserve">-260321-005619</t>
    </r>
    <r>
      <rPr>
        <sz val="8"/>
        <color rgb="FF000000"/>
        <rFont val="宋体"/>
        <family val="0"/>
        <charset val="134"/>
      </rPr>
      <t xml:space="preserve">、</t>
    </r>
    <r>
      <rPr>
        <sz val="8"/>
        <color rgb="FF000000"/>
        <rFont val="宋体"/>
        <family val="0"/>
      </rPr>
      <t xml:space="preserve">JT1100002026032300001975</t>
    </r>
    <r>
      <rPr>
        <sz val="8"/>
        <color rgb="FF000000"/>
        <rFont val="宋体"/>
        <family val="0"/>
        <charset val="134"/>
      </rPr>
      <t xml:space="preserve">、热线</t>
    </r>
    <r>
      <rPr>
        <sz val="8"/>
        <color rgb="FF000000"/>
        <rFont val="宋体"/>
        <family val="0"/>
      </rPr>
      <t xml:space="preserve">-260325-031904</t>
    </r>
    <r>
      <rPr>
        <sz val="8"/>
        <color rgb="FF000000"/>
        <rFont val="宋体"/>
        <family val="0"/>
        <charset val="134"/>
      </rPr>
      <t xml:space="preserve">、网络</t>
    </r>
    <r>
      <rPr>
        <sz val="8"/>
        <color rgb="FF000000"/>
        <rFont val="宋体"/>
        <family val="0"/>
      </rPr>
      <t xml:space="preserve">-260329-004590-4</t>
    </r>
    <r>
      <rPr>
        <sz val="8"/>
        <color rgb="FF000000"/>
        <rFont val="宋体"/>
        <family val="0"/>
        <charset val="134"/>
      </rPr>
      <t xml:space="preserve">、网络</t>
    </r>
    <r>
      <rPr>
        <sz val="8"/>
        <color rgb="FF000000"/>
        <rFont val="宋体"/>
        <family val="0"/>
      </rPr>
      <t xml:space="preserve">-260329-005409</t>
    </r>
    <r>
      <rPr>
        <sz val="8"/>
        <color rgb="FF000000"/>
        <rFont val="宋体"/>
        <family val="0"/>
        <charset val="134"/>
      </rPr>
      <t xml:space="preserve">、网络</t>
    </r>
    <r>
      <rPr>
        <sz val="8"/>
        <color rgb="FF000000"/>
        <rFont val="宋体"/>
        <family val="0"/>
      </rPr>
      <t xml:space="preserve">-260329-005036</t>
    </r>
    <r>
      <rPr>
        <sz val="8"/>
        <color rgb="FF000000"/>
        <rFont val="宋体"/>
        <family val="0"/>
        <charset val="134"/>
      </rPr>
      <t xml:space="preserve">、网络</t>
    </r>
    <r>
      <rPr>
        <sz val="8"/>
        <color rgb="FF000000"/>
        <rFont val="宋体"/>
        <family val="0"/>
      </rPr>
      <t xml:space="preserve">-260401-006840</t>
    </r>
    <r>
      <rPr>
        <sz val="8"/>
        <color rgb="FF000000"/>
        <rFont val="宋体"/>
        <family val="0"/>
        <charset val="134"/>
      </rPr>
      <t xml:space="preserve">、网络</t>
    </r>
    <r>
      <rPr>
        <sz val="8"/>
        <color rgb="FF000000"/>
        <rFont val="宋体"/>
        <family val="0"/>
      </rPr>
      <t xml:space="preserve">-260402-006599</t>
    </r>
    <r>
      <rPr>
        <sz val="8"/>
        <color rgb="FF000000"/>
        <rFont val="宋体"/>
        <family val="0"/>
        <charset val="134"/>
      </rPr>
      <t xml:space="preserve">、网络</t>
    </r>
    <r>
      <rPr>
        <sz val="8"/>
        <color rgb="FF000000"/>
        <rFont val="宋体"/>
        <family val="0"/>
      </rPr>
      <t xml:space="preserve">-260403-015294</t>
    </r>
    <r>
      <rPr>
        <sz val="8"/>
        <color rgb="FF000000"/>
        <rFont val="宋体"/>
        <family val="0"/>
        <charset val="134"/>
      </rPr>
      <t xml:space="preserve">、网络</t>
    </r>
    <r>
      <rPr>
        <sz val="8"/>
        <color rgb="FF000000"/>
        <rFont val="宋体"/>
        <family val="0"/>
      </rPr>
      <t xml:space="preserve">-260405-010067</t>
    </r>
  </si>
  <si>
    <r>
      <rPr>
        <sz val="10"/>
        <rFont val="宋体"/>
        <family val="0"/>
        <charset val="134"/>
      </rPr>
      <t xml:space="preserve">网络</t>
    </r>
    <r>
      <rPr>
        <sz val="10"/>
        <rFont val="Arial"/>
        <family val="2"/>
      </rPr>
      <t xml:space="preserve">-260405-010067-4</t>
    </r>
    <r>
      <rPr>
        <sz val="10"/>
        <rFont val="宋体"/>
        <family val="0"/>
        <charset val="134"/>
      </rPr>
      <t xml:space="preserve">（</t>
    </r>
    <r>
      <rPr>
        <sz val="10"/>
        <rFont val="Arial"/>
        <family val="2"/>
      </rPr>
      <t xml:space="preserve">1</t>
    </r>
    <r>
      <rPr>
        <sz val="10"/>
        <rFont val="宋体"/>
        <family val="0"/>
        <charset val="134"/>
      </rPr>
      <t xml:space="preserve">个附件）</t>
    </r>
  </si>
  <si>
    <t xml:space="preserve">2026-04-05 10:33:29</t>
  </si>
  <si>
    <r>
      <rPr>
        <sz val="10"/>
        <rFont val="宋体"/>
        <family val="0"/>
        <charset val="134"/>
      </rPr>
      <t xml:space="preserve">分中心已经于</t>
    </r>
    <r>
      <rPr>
        <sz val="10"/>
        <rFont val="Arial"/>
        <family val="2"/>
      </rPr>
      <t xml:space="preserve">2026</t>
    </r>
    <r>
      <rPr>
        <sz val="10"/>
        <rFont val="宋体"/>
        <family val="0"/>
        <charset val="134"/>
      </rPr>
      <t xml:space="preserve">年</t>
    </r>
    <r>
      <rPr>
        <sz val="10"/>
        <rFont val="Arial"/>
        <family val="2"/>
      </rPr>
      <t xml:space="preserve">4</t>
    </r>
    <r>
      <rPr>
        <sz val="10"/>
        <rFont val="宋体"/>
        <family val="0"/>
        <charset val="134"/>
      </rPr>
      <t xml:space="preserve">月</t>
    </r>
    <r>
      <rPr>
        <sz val="10"/>
        <rFont val="Arial"/>
        <family val="2"/>
      </rPr>
      <t xml:space="preserve">7</t>
    </r>
    <r>
      <rPr>
        <sz val="10"/>
        <rFont val="宋体"/>
        <family val="0"/>
        <charset val="134"/>
      </rPr>
      <t xml:space="preserve">日，将处理结果告知了市民，办理人：杜伟，部门</t>
    </r>
    <r>
      <rPr>
        <sz val="10"/>
        <rFont val="Arial"/>
        <family val="2"/>
      </rPr>
      <t xml:space="preserve">:</t>
    </r>
    <r>
      <rPr>
        <sz val="10"/>
        <rFont val="宋体"/>
        <family val="0"/>
        <charset val="134"/>
      </rPr>
      <t xml:space="preserve">动物园分中心，职务：物管副主任。审核人：侯旭，物业管理中心机关，物管行政部，科员。</t>
    </r>
  </si>
  <si>
    <r>
      <rPr>
        <sz val="10"/>
        <rFont val="宋体"/>
        <family val="0"/>
        <charset val="134"/>
      </rPr>
      <t xml:space="preserve">接到此投诉，我们非常重视。并立即派专人核实情况。我们虚心接受市民提出的宝贵意见，已经在周边张贴了禁停标识，我们也会加强巡视，发现有私家车，尽快劝离，尽量避免类似情况的发生。跟市民道歉，及安抚，希望市民能够理解。市民接通后即挂断，后分中心用短信的方式将处理结果告知了市民。分中心已经于</t>
    </r>
    <r>
      <rPr>
        <sz val="10"/>
        <rFont val="Arial"/>
        <family val="2"/>
      </rPr>
      <t xml:space="preserve">2026</t>
    </r>
    <r>
      <rPr>
        <sz val="10"/>
        <rFont val="宋体"/>
        <family val="0"/>
        <charset val="134"/>
      </rPr>
      <t xml:space="preserve">年</t>
    </r>
    <r>
      <rPr>
        <sz val="10"/>
        <rFont val="Arial"/>
        <family val="2"/>
      </rPr>
      <t xml:space="preserve">4</t>
    </r>
    <r>
      <rPr>
        <sz val="10"/>
        <rFont val="宋体"/>
        <family val="0"/>
        <charset val="134"/>
      </rPr>
      <t xml:space="preserve">月</t>
    </r>
    <r>
      <rPr>
        <sz val="10"/>
        <rFont val="Arial"/>
        <family val="2"/>
      </rPr>
      <t xml:space="preserve">7</t>
    </r>
    <r>
      <rPr>
        <sz val="10"/>
        <rFont val="宋体"/>
        <family val="0"/>
        <charset val="134"/>
      </rPr>
      <t xml:space="preserve">日，将处理结果告知了市民，办理人：杜伟，部门</t>
    </r>
    <r>
      <rPr>
        <sz val="10"/>
        <rFont val="Arial"/>
        <family val="2"/>
      </rPr>
      <t xml:space="preserve">:</t>
    </r>
    <r>
      <rPr>
        <sz val="10"/>
        <rFont val="宋体"/>
        <family val="0"/>
        <charset val="134"/>
      </rPr>
      <t xml:space="preserve">动物园分中心，职务：物管副主任。审核人：侯旭，物业管理中心机关，物管行政部，科员。</t>
    </r>
  </si>
  <si>
    <r>
      <rPr>
        <sz val="10"/>
        <rFont val="宋体"/>
        <family val="0"/>
        <charset val="134"/>
      </rPr>
      <t xml:space="preserve">热线</t>
    </r>
    <r>
      <rPr>
        <sz val="10"/>
        <rFont val="Arial"/>
        <family val="2"/>
      </rPr>
      <t xml:space="preserve">-260408-003448</t>
    </r>
    <r>
      <rPr>
        <sz val="10"/>
        <rFont val="宋体"/>
        <family val="0"/>
        <charset val="134"/>
      </rPr>
      <t xml:space="preserve">（</t>
    </r>
    <r>
      <rPr>
        <sz val="10"/>
        <rFont val="Arial"/>
        <family val="2"/>
      </rPr>
      <t xml:space="preserve">1</t>
    </r>
    <r>
      <rPr>
        <sz val="10"/>
        <rFont val="宋体"/>
        <family val="0"/>
        <charset val="134"/>
      </rPr>
      <t xml:space="preserve">个附件）</t>
    </r>
  </si>
  <si>
    <t xml:space="preserve">2026-04-08 07:52:28</t>
  </si>
  <si>
    <t xml:space="preserve">2026-04-08 08:19:21</t>
  </si>
  <si>
    <t xml:space="preserve">2026-04-08 09:07:48</t>
  </si>
  <si>
    <t xml:space="preserve">田女士</t>
  </si>
  <si>
    <r>
      <rPr>
        <sz val="10"/>
        <rFont val="宋体"/>
        <family val="0"/>
        <charset val="134"/>
      </rPr>
      <t xml:space="preserve">手机</t>
    </r>
    <r>
      <rPr>
        <sz val="10"/>
        <rFont val="Arial"/>
        <family val="2"/>
      </rPr>
      <t xml:space="preserve">,13693291958;</t>
    </r>
  </si>
  <si>
    <r>
      <rPr>
        <sz val="10"/>
        <rFont val="宋体"/>
        <family val="0"/>
        <charset val="134"/>
      </rPr>
      <t xml:space="preserve">市民反映，朝阳区西坝河向安贞桥方向的公交车车站护栏，</t>
    </r>
    <r>
      <rPr>
        <sz val="10"/>
        <rFont val="Arial"/>
        <family val="2"/>
      </rPr>
      <t xml:space="preserve">4</t>
    </r>
    <r>
      <rPr>
        <sz val="10"/>
        <rFont val="宋体"/>
        <family val="0"/>
        <charset val="134"/>
      </rPr>
      <t xml:space="preserve">个安装在一起导致乘车不便希望公交通团尽快帮住改善一下，来电反映协调公交集团帮助解决公交车站护栏安装不合理的问题。</t>
    </r>
  </si>
  <si>
    <t xml:space="preserve">2026-04-15 23:59:59</t>
  </si>
  <si>
    <t xml:space="preserve">2026-04-13 08:59:59</t>
  </si>
  <si>
    <r>
      <rPr>
        <sz val="10"/>
        <rFont val="Arial"/>
        <family val="2"/>
      </rPr>
      <t xml:space="preserve">942</t>
    </r>
    <r>
      <rPr>
        <sz val="10"/>
        <rFont val="宋体"/>
        <family val="0"/>
      </rPr>
      <t xml:space="preserve">路西坝河（出城方向）公交站台（护栏）站务设施设置问题。公交站台护栏属于公交站台站务设施。经核实，</t>
    </r>
    <r>
      <rPr>
        <sz val="10"/>
        <rFont val="Arial"/>
        <family val="2"/>
      </rPr>
      <t xml:space="preserve">942</t>
    </r>
    <r>
      <rPr>
        <sz val="10"/>
        <rFont val="宋体"/>
        <family val="0"/>
      </rPr>
      <t xml:space="preserve">路（出城方向）西坝河站台由于上车秩序混乱，频繁引发舆情投诉。为解决此问题属地街道、城管委、公交集团联合制定整改方案，公交物业配合施工。整改方案即，应</t>
    </r>
    <r>
      <rPr>
        <sz val="10"/>
        <rFont val="Arial"/>
        <family val="2"/>
      </rPr>
      <t xml:space="preserve">942</t>
    </r>
    <r>
      <rPr>
        <sz val="10"/>
        <rFont val="宋体"/>
        <family val="0"/>
      </rPr>
      <t xml:space="preserve">路所属客运车队线路要求对站台护栏进行调整，为保证乘车秩序，</t>
    </r>
    <r>
      <rPr>
        <sz val="10"/>
        <rFont val="Arial"/>
        <family val="2"/>
      </rPr>
      <t xml:space="preserve">942</t>
    </r>
    <r>
      <rPr>
        <sz val="10"/>
        <rFont val="宋体"/>
        <family val="0"/>
      </rPr>
      <t xml:space="preserve">路仅保留一个上车口，前门先下后上，车队负责做好乘客提示。</t>
    </r>
  </si>
  <si>
    <r>
      <rPr>
        <sz val="10"/>
        <rFont val="宋体"/>
        <family val="0"/>
        <charset val="134"/>
      </rPr>
      <t xml:space="preserve">我们于</t>
    </r>
    <r>
      <rPr>
        <sz val="10"/>
        <rFont val="Arial"/>
        <family val="2"/>
      </rPr>
      <t xml:space="preserve">2026</t>
    </r>
    <r>
      <rPr>
        <sz val="10"/>
        <rFont val="宋体"/>
        <family val="0"/>
        <charset val="134"/>
      </rPr>
      <t xml:space="preserve">年</t>
    </r>
    <r>
      <rPr>
        <sz val="10"/>
        <rFont val="Arial"/>
        <family val="2"/>
      </rPr>
      <t xml:space="preserve">4</t>
    </r>
    <r>
      <rPr>
        <sz val="10"/>
        <rFont val="宋体"/>
        <family val="0"/>
        <charset val="134"/>
      </rPr>
      <t xml:space="preserve">月</t>
    </r>
    <r>
      <rPr>
        <sz val="10"/>
        <rFont val="Arial"/>
        <family val="2"/>
      </rPr>
      <t xml:space="preserve">8</t>
    </r>
    <r>
      <rPr>
        <sz val="10"/>
        <rFont val="宋体"/>
        <family val="0"/>
        <charset val="134"/>
      </rPr>
      <t xml:space="preserve">日</t>
    </r>
    <r>
      <rPr>
        <sz val="10"/>
        <rFont val="Arial"/>
        <family val="2"/>
      </rPr>
      <t xml:space="preserve">10</t>
    </r>
    <r>
      <rPr>
        <sz val="10"/>
        <rFont val="宋体"/>
        <family val="0"/>
        <charset val="134"/>
      </rPr>
      <t xml:space="preserve">点</t>
    </r>
    <r>
      <rPr>
        <sz val="10"/>
        <rFont val="Arial"/>
        <family val="2"/>
      </rPr>
      <t xml:space="preserve">45</t>
    </r>
    <r>
      <rPr>
        <sz val="10"/>
        <rFont val="宋体"/>
        <family val="0"/>
        <charset val="134"/>
      </rPr>
      <t xml:space="preserve">分与市民进行电话答复，向市民说明我们核实的情况，以及</t>
    </r>
    <r>
      <rPr>
        <sz val="10"/>
        <rFont val="Arial"/>
        <family val="2"/>
      </rPr>
      <t xml:space="preserve">4</t>
    </r>
    <r>
      <rPr>
        <sz val="10"/>
        <rFont val="宋体"/>
        <family val="0"/>
        <charset val="134"/>
      </rPr>
      <t xml:space="preserve">个护栏连续安装的原因。办理人：华菲 工程设备部 一般管理。 审核人：贾新宇 工程设备部 经理。</t>
    </r>
  </si>
  <si>
    <r>
      <rPr>
        <sz val="10"/>
        <rFont val="Arial"/>
        <family val="2"/>
      </rPr>
      <t xml:space="preserve">942</t>
    </r>
    <r>
      <rPr>
        <sz val="10"/>
        <rFont val="宋体"/>
        <family val="0"/>
        <charset val="134"/>
      </rPr>
      <t xml:space="preserve">路（出城方向）西坝河站台由于上车秩序混乱，频繁引发舆情投诉。为解决此问题属地街道、城管委、公交集团联合制定整改方案，公交物业配合施工。整改方案即，应</t>
    </r>
    <r>
      <rPr>
        <sz val="10"/>
        <rFont val="Arial"/>
        <family val="2"/>
      </rPr>
      <t xml:space="preserve">942</t>
    </r>
    <r>
      <rPr>
        <sz val="10"/>
        <rFont val="宋体"/>
        <family val="0"/>
        <charset val="134"/>
      </rPr>
      <t xml:space="preserve">路所属客运车队线路要求对站台护栏进行调整，为保证乘车秩序，</t>
    </r>
    <r>
      <rPr>
        <sz val="10"/>
        <rFont val="Arial"/>
        <family val="2"/>
      </rPr>
      <t xml:space="preserve">942</t>
    </r>
    <r>
      <rPr>
        <sz val="10"/>
        <rFont val="宋体"/>
        <family val="0"/>
        <charset val="134"/>
      </rPr>
      <t xml:space="preserve">路仅保留一个上车口，前门先下后上，车队负责做好乘客提示。</t>
    </r>
  </si>
  <si>
    <r>
      <rPr>
        <sz val="10"/>
        <rFont val="Arial"/>
        <family val="2"/>
      </rPr>
      <t xml:space="preserve">942</t>
    </r>
    <r>
      <rPr>
        <sz val="10"/>
        <rFont val="宋体"/>
        <family val="0"/>
        <charset val="134"/>
      </rPr>
      <t xml:space="preserve">路（出城方向）西坝河站台由于上车秩序混乱，频繁引发舆情投诉。为解决此问题属地街道、城管委、公交集团联合制定整改方案，公交物业配合施工。整改方案即，应</t>
    </r>
    <r>
      <rPr>
        <sz val="10"/>
        <rFont val="Arial"/>
        <family val="2"/>
      </rPr>
      <t xml:space="preserve">942</t>
    </r>
    <r>
      <rPr>
        <sz val="10"/>
        <rFont val="宋体"/>
        <family val="0"/>
        <charset val="134"/>
      </rPr>
      <t xml:space="preserve">路所属客运车队线路要求对站台护栏进行调整，为保证乘车秩序，</t>
    </r>
    <r>
      <rPr>
        <sz val="10"/>
        <rFont val="Arial"/>
        <family val="2"/>
      </rPr>
      <t xml:space="preserve">942</t>
    </r>
    <r>
      <rPr>
        <sz val="10"/>
        <rFont val="宋体"/>
        <family val="0"/>
        <charset val="134"/>
      </rPr>
      <t xml:space="preserve">路仅保留一个上车口，前门先下后上，车队负责做好乘客提示。也恳请市民理解谅解。</t>
    </r>
  </si>
  <si>
    <r>
      <rPr>
        <sz val="10"/>
        <rFont val="Arial"/>
        <family val="2"/>
      </rPr>
      <t xml:space="preserve">942</t>
    </r>
    <r>
      <rPr>
        <sz val="10"/>
        <rFont val="宋体"/>
        <family val="0"/>
        <charset val="134"/>
      </rPr>
      <t xml:space="preserve">路西坝河（出城方向）公交站台（护栏）站务设施设置问题。公交站台护栏属于公交站台站务设施。经核实，</t>
    </r>
    <r>
      <rPr>
        <sz val="10"/>
        <rFont val="Arial"/>
        <family val="2"/>
      </rPr>
      <t xml:space="preserve">942</t>
    </r>
    <r>
      <rPr>
        <sz val="10"/>
        <rFont val="宋体"/>
        <family val="0"/>
        <charset val="134"/>
      </rPr>
      <t xml:space="preserve">路（出城方向）西坝河站台由于上车秩序混乱，频繁引发舆情投诉。为解决此问题属地街道、城管委、公交集团联合制定整改方案，公交物业配合施工。整改方案即，应</t>
    </r>
    <r>
      <rPr>
        <sz val="10"/>
        <rFont val="Arial"/>
        <family val="2"/>
      </rPr>
      <t xml:space="preserve">942</t>
    </r>
    <r>
      <rPr>
        <sz val="10"/>
        <rFont val="宋体"/>
        <family val="0"/>
        <charset val="134"/>
      </rPr>
      <t xml:space="preserve">路所属客运车队线路要求对站台护栏进行调整，为保证乘车秩序，</t>
    </r>
    <r>
      <rPr>
        <sz val="10"/>
        <rFont val="Arial"/>
        <family val="2"/>
      </rPr>
      <t xml:space="preserve">942</t>
    </r>
    <r>
      <rPr>
        <sz val="10"/>
        <rFont val="宋体"/>
        <family val="0"/>
        <charset val="134"/>
      </rPr>
      <t xml:space="preserve">路仅保留一个上车口，前门先下后上，车队负责做好乘客提示。也恳请市民理解谅解。我们于</t>
    </r>
    <r>
      <rPr>
        <sz val="10"/>
        <rFont val="Arial"/>
        <family val="2"/>
      </rPr>
      <t xml:space="preserve">2026</t>
    </r>
    <r>
      <rPr>
        <sz val="10"/>
        <rFont val="宋体"/>
        <family val="0"/>
        <charset val="134"/>
      </rPr>
      <t xml:space="preserve">年</t>
    </r>
    <r>
      <rPr>
        <sz val="10"/>
        <rFont val="Arial"/>
        <family val="2"/>
      </rPr>
      <t xml:space="preserve">4</t>
    </r>
    <r>
      <rPr>
        <sz val="10"/>
        <rFont val="宋体"/>
        <family val="0"/>
        <charset val="134"/>
      </rPr>
      <t xml:space="preserve">月</t>
    </r>
    <r>
      <rPr>
        <sz val="10"/>
        <rFont val="Arial"/>
        <family val="2"/>
      </rPr>
      <t xml:space="preserve">8</t>
    </r>
    <r>
      <rPr>
        <sz val="10"/>
        <rFont val="宋体"/>
        <family val="0"/>
        <charset val="134"/>
      </rPr>
      <t xml:space="preserve">日</t>
    </r>
    <r>
      <rPr>
        <sz val="10"/>
        <rFont val="Arial"/>
        <family val="2"/>
      </rPr>
      <t xml:space="preserve">10</t>
    </r>
    <r>
      <rPr>
        <sz val="10"/>
        <rFont val="宋体"/>
        <family val="0"/>
        <charset val="134"/>
      </rPr>
      <t xml:space="preserve">点</t>
    </r>
    <r>
      <rPr>
        <sz val="10"/>
        <rFont val="Arial"/>
        <family val="2"/>
      </rPr>
      <t xml:space="preserve">45</t>
    </r>
    <r>
      <rPr>
        <sz val="10"/>
        <rFont val="宋体"/>
        <family val="0"/>
        <charset val="134"/>
      </rPr>
      <t xml:space="preserve">分与市民进行电话答复，向市民说明我们核实的情况，以及</t>
    </r>
    <r>
      <rPr>
        <sz val="10"/>
        <rFont val="Arial"/>
        <family val="2"/>
      </rPr>
      <t xml:space="preserve">4</t>
    </r>
    <r>
      <rPr>
        <sz val="10"/>
        <rFont val="宋体"/>
        <family val="0"/>
        <charset val="134"/>
      </rPr>
      <t xml:space="preserve">个护栏连续安装的原因。</t>
    </r>
  </si>
  <si>
    <t xml:space="preserve">2026-04-08 07:40:55</t>
  </si>
  <si>
    <r>
      <rPr>
        <sz val="10"/>
        <rFont val="宋体"/>
        <family val="0"/>
        <charset val="134"/>
      </rPr>
      <t xml:space="preserve">网络</t>
    </r>
    <r>
      <rPr>
        <sz val="10"/>
        <rFont val="Arial"/>
        <family val="2"/>
      </rPr>
      <t xml:space="preserve">-260408-017817-4</t>
    </r>
  </si>
  <si>
    <t xml:space="preserve">2026-04-08 10:29:24</t>
  </si>
  <si>
    <t xml:space="preserve">2026-04-08 10:36:44</t>
  </si>
  <si>
    <t xml:space="preserve">2026-04-08 10:47:10</t>
  </si>
  <si>
    <r>
      <rPr>
        <sz val="10"/>
        <rFont val="宋体"/>
        <family val="0"/>
        <charset val="134"/>
      </rPr>
      <t xml:space="preserve">工单来源：市政府门户网站互动交流平台，此工单内容为网民留言时填写的标题及原文。</t>
    </r>
    <r>
      <rPr>
        <sz val="10"/>
        <rFont val="Arial"/>
        <family val="2"/>
      </rPr>
      <t xml:space="preserve">============================= </t>
    </r>
    <r>
      <rPr>
        <sz val="10"/>
        <rFont val="宋体"/>
        <family val="0"/>
        <charset val="134"/>
      </rPr>
      <t xml:space="preserve">留言标题：投诉</t>
    </r>
    <r>
      <rPr>
        <sz val="10"/>
        <rFont val="Arial"/>
        <family val="2"/>
      </rPr>
      <t xml:space="preserve">916</t>
    </r>
    <r>
      <rPr>
        <sz val="10"/>
        <rFont val="宋体"/>
        <family val="0"/>
        <charset val="134"/>
      </rPr>
      <t xml:space="preserve">快</t>
    </r>
    <r>
      <rPr>
        <sz val="10"/>
        <rFont val="Arial"/>
        <family val="2"/>
      </rPr>
      <t xml:space="preserve">7839732</t>
    </r>
    <r>
      <rPr>
        <sz val="10"/>
        <rFont val="宋体"/>
        <family val="0"/>
        <charset val="134"/>
      </rPr>
      <t xml:space="preserve">车留言原文：</t>
    </r>
    <r>
      <rPr>
        <sz val="10"/>
        <rFont val="Arial"/>
        <family val="2"/>
      </rPr>
      <t xml:space="preserve">2026</t>
    </r>
    <r>
      <rPr>
        <sz val="10"/>
        <rFont val="宋体"/>
        <family val="0"/>
        <charset val="134"/>
      </rPr>
      <t xml:space="preserve">年</t>
    </r>
    <r>
      <rPr>
        <sz val="10"/>
        <rFont val="Arial"/>
        <family val="2"/>
      </rPr>
      <t xml:space="preserve">4</t>
    </r>
    <r>
      <rPr>
        <sz val="10"/>
        <rFont val="宋体"/>
        <family val="0"/>
        <charset val="134"/>
      </rPr>
      <t xml:space="preserve">月</t>
    </r>
    <r>
      <rPr>
        <sz val="10"/>
        <rFont val="Arial"/>
        <family val="2"/>
      </rPr>
      <t xml:space="preserve">8</t>
    </r>
    <r>
      <rPr>
        <sz val="10"/>
        <rFont val="宋体"/>
        <family val="0"/>
        <charset val="134"/>
      </rPr>
      <t xml:space="preserve">日</t>
    </r>
    <r>
      <rPr>
        <sz val="10"/>
        <rFont val="Arial"/>
        <family val="2"/>
      </rPr>
      <t xml:space="preserve">7:20</t>
    </r>
    <r>
      <rPr>
        <sz val="10"/>
        <rFont val="宋体"/>
        <family val="0"/>
        <charset val="134"/>
      </rPr>
      <t xml:space="preserve">我在三元桥西站乘坐</t>
    </r>
    <r>
      <rPr>
        <sz val="10"/>
        <rFont val="Arial"/>
        <family val="2"/>
      </rPr>
      <t xml:space="preserve">916</t>
    </r>
    <r>
      <rPr>
        <sz val="10"/>
        <rFont val="宋体"/>
        <family val="0"/>
        <charset val="134"/>
      </rPr>
      <t xml:space="preserve">路快车</t>
    </r>
    <r>
      <rPr>
        <sz val="10"/>
        <rFont val="Arial"/>
        <family val="2"/>
      </rPr>
      <t xml:space="preserve">7839732</t>
    </r>
    <r>
      <rPr>
        <sz val="10"/>
        <rFont val="宋体"/>
        <family val="0"/>
        <charset val="134"/>
      </rPr>
      <t xml:space="preserve">单机车开往怀柔汽车站方向。该线路最高票价</t>
    </r>
    <r>
      <rPr>
        <sz val="10"/>
        <rFont val="Arial"/>
        <family val="2"/>
      </rPr>
      <t xml:space="preserve">12</t>
    </r>
    <r>
      <rPr>
        <sz val="10"/>
        <rFont val="宋体"/>
        <family val="0"/>
        <charset val="134"/>
      </rPr>
      <t xml:space="preserve">元，但是投币箱上没有放置</t>
    </r>
    <r>
      <rPr>
        <sz val="10"/>
        <rFont val="Arial"/>
        <family val="2"/>
      </rPr>
      <t xml:space="preserve">6</t>
    </r>
    <r>
      <rPr>
        <sz val="10"/>
        <rFont val="宋体"/>
        <family val="0"/>
        <charset val="134"/>
      </rPr>
      <t xml:space="preserve">元、</t>
    </r>
    <r>
      <rPr>
        <sz val="10"/>
        <rFont val="Arial"/>
        <family val="2"/>
      </rPr>
      <t xml:space="preserve">7</t>
    </r>
    <r>
      <rPr>
        <sz val="10"/>
        <rFont val="宋体"/>
        <family val="0"/>
        <charset val="134"/>
      </rPr>
      <t xml:space="preserve">元、</t>
    </r>
    <r>
      <rPr>
        <sz val="10"/>
        <rFont val="Arial"/>
        <family val="2"/>
      </rPr>
      <t xml:space="preserve">8</t>
    </r>
    <r>
      <rPr>
        <sz val="10"/>
        <rFont val="宋体"/>
        <family val="0"/>
        <charset val="134"/>
      </rPr>
      <t xml:space="preserve">元、</t>
    </r>
    <r>
      <rPr>
        <sz val="10"/>
        <rFont val="Arial"/>
        <family val="2"/>
      </rPr>
      <t xml:space="preserve">9</t>
    </r>
    <r>
      <rPr>
        <sz val="10"/>
        <rFont val="宋体"/>
        <family val="0"/>
        <charset val="134"/>
      </rPr>
      <t xml:space="preserve">元面额车票，请配齐上述面额车票，方便乘客取票。根据公交集团公司相关规定，车厢内只允许乘务人员随车携带必要的抹布、垃圾袋等工具，用于及时清理、覆盖运营中晕车乘客的呕吐物，但必须妥善存放。除此之外，一律不得再放置其他清洁工具。但是该车后门前面摆放了一个墩布，严重不符合规范，请车队今后做到出车前把清洁工具请下车。该车</t>
    </r>
    <r>
      <rPr>
        <sz val="10"/>
        <rFont val="Arial"/>
        <family val="2"/>
      </rPr>
      <t xml:space="preserve">LCD</t>
    </r>
    <r>
      <rPr>
        <sz val="10"/>
        <rFont val="宋体"/>
        <family val="0"/>
        <charset val="134"/>
      </rPr>
      <t xml:space="preserve">屏显示的线路站名表标识中，西坝河上面没有显示出</t>
    </r>
    <r>
      <rPr>
        <sz val="10"/>
        <rFont val="Arial"/>
        <family val="2"/>
      </rPr>
      <t xml:space="preserve">12</t>
    </r>
    <r>
      <rPr>
        <sz val="10"/>
        <rFont val="宋体"/>
        <family val="0"/>
        <charset val="134"/>
      </rPr>
      <t xml:space="preserve">号线换乘标，应该是程序问题导致，请尽快联系智达整改，确保换乘标显示正常。该车前门玻璃上的“车门外摆，注意安全”标识贴反了，后门玻璃上粘贴的“车门外摆，注意安全”标识老旧腐烂，请更换一张新标识。该车前门立柱粘贴的车门立柱综合标志尺寸是</t>
    </r>
    <r>
      <rPr>
        <sz val="10"/>
        <rFont val="Arial"/>
        <family val="2"/>
      </rPr>
      <t xml:space="preserve">6*25cm</t>
    </r>
    <r>
      <rPr>
        <sz val="10"/>
        <rFont val="宋体"/>
        <family val="0"/>
        <charset val="134"/>
      </rPr>
      <t xml:space="preserve">，与公交集团最新规定尺寸</t>
    </r>
    <r>
      <rPr>
        <sz val="10"/>
        <rFont val="Arial"/>
        <family val="2"/>
      </rPr>
      <t xml:space="preserve">4*20cm</t>
    </r>
    <r>
      <rPr>
        <sz val="10"/>
        <rFont val="宋体"/>
        <family val="0"/>
        <charset val="134"/>
      </rPr>
      <t xml:space="preserve">或</t>
    </r>
    <r>
      <rPr>
        <sz val="10"/>
        <rFont val="Arial"/>
        <family val="2"/>
      </rPr>
      <t xml:space="preserve">6*30cm</t>
    </r>
    <r>
      <rPr>
        <sz val="10"/>
        <rFont val="宋体"/>
        <family val="0"/>
        <charset val="134"/>
      </rPr>
      <t xml:space="preserve">不符合。请尽快调整以上标识为标准尺寸。目前客七分公司安服部门最新印发的车门立柱综合标志都是</t>
    </r>
    <r>
      <rPr>
        <sz val="10"/>
        <rFont val="Arial"/>
        <family val="2"/>
      </rPr>
      <t xml:space="preserve">6*30cm</t>
    </r>
    <r>
      <rPr>
        <sz val="10"/>
        <rFont val="宋体"/>
        <family val="0"/>
        <charset val="134"/>
      </rPr>
      <t xml:space="preserve">标准尺寸，请车队积极申领更换。该车车厢内</t>
    </r>
    <r>
      <rPr>
        <sz val="10"/>
        <rFont val="Arial"/>
        <family val="2"/>
      </rPr>
      <t xml:space="preserve">LCD</t>
    </r>
    <r>
      <rPr>
        <sz val="10"/>
        <rFont val="宋体"/>
        <family val="0"/>
        <charset val="134"/>
      </rPr>
      <t xml:space="preserve">屏左侧内侧壁有明显黄色胶印，属于内壁脏，车容不清洁，请尽快除胶确保车容清洁。谢谢市民填写的详细地址为：详细地址：不详  客七线网科信安服物业</t>
    </r>
  </si>
  <si>
    <r>
      <rPr>
        <sz val="10"/>
        <rFont val="Arial"/>
        <family val="2"/>
      </rPr>
      <t xml:space="preserve">916</t>
    </r>
    <r>
      <rPr>
        <sz val="10"/>
        <rFont val="宋体"/>
        <family val="0"/>
        <charset val="134"/>
      </rPr>
      <t xml:space="preserve">快路公交车我们在怀柔场站进行洗车服务工作，您所述</t>
    </r>
    <r>
      <rPr>
        <sz val="10"/>
        <rFont val="Arial"/>
        <family val="2"/>
      </rPr>
      <t xml:space="preserve">7839732</t>
    </r>
    <r>
      <rPr>
        <sz val="10"/>
        <rFont val="宋体"/>
        <family val="0"/>
        <charset val="134"/>
      </rPr>
      <t xml:space="preserve">号车，车辆运营中车厢内</t>
    </r>
    <r>
      <rPr>
        <sz val="10"/>
        <rFont val="Arial"/>
        <family val="2"/>
      </rPr>
      <t xml:space="preserve">LCD</t>
    </r>
    <r>
      <rPr>
        <sz val="10"/>
        <rFont val="宋体"/>
        <family val="0"/>
        <charset val="134"/>
      </rPr>
      <t xml:space="preserve">屏左侧内侧壁有明显黄色胶印的问题，我们非常重视您的反馈，由于我们的工作没有做好，</t>
    </r>
    <r>
      <rPr>
        <sz val="10"/>
        <rFont val="Arial"/>
        <family val="2"/>
      </rPr>
      <t xml:space="preserve">916</t>
    </r>
    <r>
      <rPr>
        <sz val="10"/>
        <rFont val="宋体"/>
        <family val="0"/>
        <charset val="134"/>
      </rPr>
      <t xml:space="preserve">快路给您带来不好的乘车体验，实在是抱歉。该车辆回到怀柔场站后，在日常工作时段内，我们的工作人员已对该车的车内</t>
    </r>
    <r>
      <rPr>
        <sz val="10"/>
        <rFont val="Arial"/>
        <family val="2"/>
      </rPr>
      <t xml:space="preserve">LCD</t>
    </r>
    <r>
      <rPr>
        <sz val="10"/>
        <rFont val="宋体"/>
        <family val="0"/>
        <charset val="134"/>
      </rPr>
      <t xml:space="preserve">屏左侧内侧壁进行了除胶作业，您反馈的问题我们已整改完毕。同时我们要求工作人员对</t>
    </r>
    <r>
      <rPr>
        <sz val="10"/>
        <rFont val="Arial"/>
        <family val="2"/>
      </rPr>
      <t xml:space="preserve">916</t>
    </r>
    <r>
      <rPr>
        <sz val="10"/>
        <rFont val="宋体"/>
        <family val="0"/>
        <charset val="134"/>
      </rPr>
      <t xml:space="preserve">快路所有运营车辆再次进行细化的清理，我们的工作做的有不尽人意之处，您多多谅解。</t>
    </r>
  </si>
  <si>
    <r>
      <rPr>
        <sz val="10"/>
        <rFont val="宋体"/>
        <family val="0"/>
        <charset val="134"/>
      </rPr>
      <t xml:space="preserve">我们分中心及场站班组长再次与</t>
    </r>
    <r>
      <rPr>
        <sz val="10"/>
        <rFont val="Arial"/>
        <family val="2"/>
      </rPr>
      <t xml:space="preserve">916</t>
    </r>
    <r>
      <rPr>
        <sz val="10"/>
        <rFont val="宋体"/>
        <family val="0"/>
        <charset val="134"/>
      </rPr>
      <t xml:space="preserve">快路的工作人员进行了沟通，日常工作中我们要把清洁质量做的更加细致，同时加强保洁员清洁技能的培训，熟练掌握清洁方法，确保给您带来一个干净、整洁的出行环境。</t>
    </r>
  </si>
  <si>
    <r>
      <rPr>
        <sz val="10"/>
        <rFont val="宋体"/>
        <family val="0"/>
        <charset val="134"/>
      </rPr>
      <t xml:space="preserve">您好，关于您反映问题的办理情况，鸿运承物业管理中心东直门分中心现对您回复如下：</t>
    </r>
    <r>
      <rPr>
        <sz val="10"/>
        <rFont val="Arial"/>
        <family val="2"/>
      </rPr>
      <t xml:space="preserve">916</t>
    </r>
    <r>
      <rPr>
        <sz val="10"/>
        <rFont val="宋体"/>
        <family val="0"/>
        <charset val="134"/>
      </rPr>
      <t xml:space="preserve">快路公交车我们在怀柔场站进行洗车服务工作，您所述</t>
    </r>
    <r>
      <rPr>
        <sz val="10"/>
        <rFont val="Arial"/>
        <family val="2"/>
      </rPr>
      <t xml:space="preserve">7839732</t>
    </r>
    <r>
      <rPr>
        <sz val="10"/>
        <rFont val="宋体"/>
        <family val="0"/>
        <charset val="134"/>
      </rPr>
      <t xml:space="preserve">号车，车辆运营中车厢内</t>
    </r>
    <r>
      <rPr>
        <sz val="10"/>
        <rFont val="Arial"/>
        <family val="2"/>
      </rPr>
      <t xml:space="preserve">LCD</t>
    </r>
    <r>
      <rPr>
        <sz val="10"/>
        <rFont val="宋体"/>
        <family val="0"/>
        <charset val="134"/>
      </rPr>
      <t xml:space="preserve">屏左侧内侧壁有明显黄色胶印的问题，我们非常重视您的反馈，由于我们的工作没有做好，</t>
    </r>
    <r>
      <rPr>
        <sz val="10"/>
        <rFont val="Arial"/>
        <family val="2"/>
      </rPr>
      <t xml:space="preserve">916</t>
    </r>
    <r>
      <rPr>
        <sz val="10"/>
        <rFont val="宋体"/>
        <family val="0"/>
        <charset val="134"/>
      </rPr>
      <t xml:space="preserve">快路给您带来不好的乘车体验，实在是抱歉。该车辆回到怀柔场站后，在日常工作时段内，我们的工作人员已对该车的车内</t>
    </r>
    <r>
      <rPr>
        <sz val="10"/>
        <rFont val="Arial"/>
        <family val="2"/>
      </rPr>
      <t xml:space="preserve">LCD</t>
    </r>
    <r>
      <rPr>
        <sz val="10"/>
        <rFont val="宋体"/>
        <family val="0"/>
        <charset val="134"/>
      </rPr>
      <t xml:space="preserve">屏左侧内侧壁进行了除胶作业，您反馈的问题我们已整改完毕。同时我们要求工作人员对</t>
    </r>
    <r>
      <rPr>
        <sz val="10"/>
        <rFont val="Arial"/>
        <family val="2"/>
      </rPr>
      <t xml:space="preserve">916</t>
    </r>
    <r>
      <rPr>
        <sz val="10"/>
        <rFont val="宋体"/>
        <family val="0"/>
        <charset val="134"/>
      </rPr>
      <t xml:space="preserve">快路所有运营车辆再次进行细化的清理，我们的工作做的有不尽人意之处，您多多谅解。我们定期会召开车厢服务工作专题会议，开展专项检查，日常工作中我们加大巡检力度，强化制度建设，不断提高管理水平。因您的联系方式保密，我们未能对您进行电话回复。我们分中心及场站班组长再次与</t>
    </r>
    <r>
      <rPr>
        <sz val="10"/>
        <rFont val="Arial"/>
        <family val="2"/>
      </rPr>
      <t xml:space="preserve">916</t>
    </r>
    <r>
      <rPr>
        <sz val="10"/>
        <rFont val="宋体"/>
        <family val="0"/>
        <charset val="134"/>
      </rPr>
      <t xml:space="preserve">快路的工作人员进行了沟通，日常工作中我们要把清洁质量做的更加细致，同时加强保洁员清洁技能的培训，熟练掌握清洁方法，确保给您带来一个干净、整洁的出行环境。欢迎您随时对我们的工作进行监督，感谢您提出宝贵意见，给您的出行带来的不便我们和您说声抱歉，谢谢您的支持与谅解。</t>
    </r>
  </si>
  <si>
    <t xml:space="preserve">2026-04-08 07:46:05</t>
  </si>
  <si>
    <t xml:space="preserve">车辆卫生问题
（内壁脏）</t>
  </si>
  <si>
    <r>
      <rPr>
        <sz val="10"/>
        <rFont val="宋体"/>
        <family val="0"/>
        <charset val="134"/>
      </rPr>
      <t xml:space="preserve">热线</t>
    </r>
    <r>
      <rPr>
        <sz val="10"/>
        <rFont val="Arial"/>
        <family val="2"/>
      </rPr>
      <t xml:space="preserve">-260409-016156</t>
    </r>
    <r>
      <rPr>
        <sz val="10"/>
        <rFont val="宋体"/>
        <family val="0"/>
        <charset val="134"/>
      </rPr>
      <t xml:space="preserve">（</t>
    </r>
    <r>
      <rPr>
        <sz val="10"/>
        <rFont val="Arial"/>
        <family val="2"/>
      </rPr>
      <t xml:space="preserve">1</t>
    </r>
    <r>
      <rPr>
        <sz val="10"/>
        <rFont val="宋体"/>
        <family val="0"/>
        <charset val="134"/>
      </rPr>
      <t xml:space="preserve">个附件）</t>
    </r>
  </si>
  <si>
    <t xml:space="preserve">2026-04-09 12:10:26</t>
  </si>
  <si>
    <t xml:space="preserve">2026-04-09 12:43:42</t>
  </si>
  <si>
    <t xml:space="preserve">2026-04-09 13:19:05</t>
  </si>
  <si>
    <r>
      <rPr>
        <sz val="10"/>
        <rFont val="宋体"/>
        <family val="0"/>
        <charset val="134"/>
      </rPr>
      <t xml:space="preserve">市民反映，朝阳区左家庄临时公交场站的公共厕所卫生特别不好（里面有</t>
    </r>
    <r>
      <rPr>
        <sz val="10"/>
        <rFont val="Arial"/>
        <family val="2"/>
      </rPr>
      <t xml:space="preserve">916</t>
    </r>
    <r>
      <rPr>
        <sz val="10"/>
        <rFont val="宋体"/>
        <family val="0"/>
        <charset val="134"/>
      </rPr>
      <t xml:space="preserve">路、</t>
    </r>
    <r>
      <rPr>
        <sz val="10"/>
        <rFont val="Arial"/>
        <family val="2"/>
      </rPr>
      <t xml:space="preserve">942</t>
    </r>
    <r>
      <rPr>
        <sz val="10"/>
        <rFont val="宋体"/>
        <family val="0"/>
        <charset val="134"/>
      </rPr>
      <t xml:space="preserve">路），希望可以清理一下，市民表示不需要回访和回复。来电反映公交场站公共厕所卫生不好。</t>
    </r>
  </si>
  <si>
    <t xml:space="preserve">2026-04-16 23:59:59</t>
  </si>
  <si>
    <t xml:space="preserve">2026-04-10</t>
  </si>
  <si>
    <t xml:space="preserve">2026-04-14 08:59:59</t>
  </si>
  <si>
    <t xml:space="preserve">经核实，市民描述的公交场站是一个桥下空间，因为不具备上下水，只能安置移动卫生间。我们物业职工每天都是分时段打扫，在此我们虚心接受市民提出的宝贵意见，加强管理，增加打扫频次，确保移动卫生间干净整洁，给市民带来不便，深表歉意，因市民没有留下电话，无法与市民沟通及反馈。</t>
  </si>
  <si>
    <t xml:space="preserve">加强管理，增加打扫频次，确保移动卫生间干净整洁</t>
  </si>
  <si>
    <r>
      <rPr>
        <sz val="10"/>
        <rFont val="宋体"/>
        <family val="0"/>
        <charset val="134"/>
      </rPr>
      <t xml:space="preserve">接到此投诉，我们非常重视。并立即派专人核实情况。经核实，市民描述的公交场站是一个桥下空间，因为不具备上下水，只能安置移动卫生间。我们物业职工每天都是分时段打扫，在此我们虚心接受市民提出的宝贵意见，加强管理，增加打扫频次，确保移动卫生间干净整洁，给市民带来不便，深表歉意，因市民没有留下电话，无法与市民沟通及反馈。办理人：杜伟，部门</t>
    </r>
    <r>
      <rPr>
        <sz val="10"/>
        <rFont val="Arial"/>
        <family val="2"/>
      </rPr>
      <t xml:space="preserve">:</t>
    </r>
    <r>
      <rPr>
        <sz val="10"/>
        <rFont val="宋体"/>
        <family val="0"/>
        <charset val="134"/>
      </rPr>
      <t xml:space="preserve">动物园分中心，职务：物管副主任。审核人：侯旭，物业管理中心机关，物管行政部，科员。</t>
    </r>
  </si>
  <si>
    <t xml:space="preserve">2026-04-09 10:19:03</t>
  </si>
  <si>
    <r>
      <rPr>
        <sz val="11"/>
        <color rgb="FF000000"/>
        <rFont val="宋体"/>
        <family val="0"/>
        <charset val="134"/>
      </rPr>
      <t xml:space="preserve">疏整促</t>
    </r>
    <r>
      <rPr>
        <sz val="11"/>
        <color rgb="FF000000"/>
        <rFont val="宋体"/>
        <family val="0"/>
      </rPr>
      <t xml:space="preserve">,</t>
    </r>
    <r>
      <rPr>
        <sz val="11"/>
        <color rgb="FF000000"/>
        <rFont val="宋体"/>
        <family val="0"/>
        <charset val="134"/>
      </rPr>
      <t xml:space="preserve">城市家具</t>
    </r>
    <r>
      <rPr>
        <sz val="11"/>
        <color rgb="FF000000"/>
        <rFont val="宋体"/>
        <family val="0"/>
      </rPr>
      <t xml:space="preserve">,</t>
    </r>
    <r>
      <rPr>
        <sz val="11"/>
        <color rgb="FF000000"/>
        <rFont val="宋体"/>
        <family val="0"/>
        <charset val="134"/>
      </rPr>
      <t xml:space="preserve">七有五性</t>
    </r>
    <r>
      <rPr>
        <sz val="11"/>
        <color rgb="FF000000"/>
        <rFont val="宋体"/>
        <family val="0"/>
      </rPr>
      <t xml:space="preserve">,</t>
    </r>
    <r>
      <rPr>
        <sz val="11"/>
        <color rgb="FF000000"/>
        <rFont val="宋体"/>
        <family val="0"/>
        <charset val="134"/>
      </rPr>
      <t xml:space="preserve">宜居性</t>
    </r>
  </si>
  <si>
    <r>
      <rPr>
        <sz val="10"/>
        <rFont val="宋体"/>
        <family val="0"/>
        <charset val="134"/>
      </rPr>
      <t xml:space="preserve">网络</t>
    </r>
    <r>
      <rPr>
        <sz val="10"/>
        <rFont val="Arial"/>
        <family val="2"/>
      </rPr>
      <t xml:space="preserve">-260409-036966-1</t>
    </r>
    <r>
      <rPr>
        <sz val="10"/>
        <rFont val="宋体"/>
        <family val="0"/>
        <charset val="134"/>
      </rPr>
      <t xml:space="preserve">（</t>
    </r>
    <r>
      <rPr>
        <sz val="10"/>
        <rFont val="Arial"/>
        <family val="2"/>
      </rPr>
      <t xml:space="preserve">14</t>
    </r>
    <r>
      <rPr>
        <sz val="10"/>
        <rFont val="宋体"/>
        <family val="0"/>
        <charset val="134"/>
      </rPr>
      <t xml:space="preserve">个附件）</t>
    </r>
  </si>
  <si>
    <t xml:space="preserve">2026-04-09 14:16:00</t>
  </si>
  <si>
    <t xml:space="preserve">2026-04-09 14:23:26</t>
  </si>
  <si>
    <t xml:space="preserve">2026-04-09 14:41:29</t>
  </si>
  <si>
    <r>
      <rPr>
        <sz val="10"/>
        <rFont val="宋体"/>
        <family val="0"/>
        <charset val="134"/>
      </rPr>
      <t xml:space="preserve">工单来源：微信服务号，此工单内容为网民留言时填写的标题及原文。 </t>
    </r>
    <r>
      <rPr>
        <sz val="10"/>
        <rFont val="Arial"/>
        <family val="2"/>
      </rPr>
      <t xml:space="preserve">============================= </t>
    </r>
    <r>
      <rPr>
        <sz val="10"/>
        <rFont val="宋体"/>
        <family val="0"/>
        <charset val="134"/>
      </rPr>
      <t xml:space="preserve">留言标题：综合站务</t>
    </r>
    <r>
      <rPr>
        <sz val="10"/>
        <rFont val="Arial"/>
        <family val="2"/>
      </rPr>
      <t xml:space="preserve">A</t>
    </r>
    <r>
      <rPr>
        <sz val="10"/>
        <rFont val="宋体"/>
        <family val="0"/>
        <charset val="134"/>
      </rPr>
      <t xml:space="preserve">岗问题，以及主任不作为。留言原文：市民投诉，市民要求投诉北京公交集团鸿运承物业管理中心天宫院分中心，丽园站</t>
    </r>
    <r>
      <rPr>
        <sz val="10"/>
        <rFont val="Arial"/>
        <family val="2"/>
      </rPr>
      <t xml:space="preserve">A</t>
    </r>
    <r>
      <rPr>
        <sz val="10"/>
        <rFont val="宋体"/>
        <family val="0"/>
        <charset val="134"/>
      </rPr>
      <t xml:space="preserve">岗张健健，该工作人员个人作风混乱，以不正当的手段聘上</t>
    </r>
    <r>
      <rPr>
        <sz val="10"/>
        <rFont val="Arial"/>
        <family val="2"/>
      </rPr>
      <t xml:space="preserve">A</t>
    </r>
    <r>
      <rPr>
        <sz val="10"/>
        <rFont val="宋体"/>
        <family val="0"/>
        <charset val="134"/>
      </rPr>
      <t xml:space="preserve">岗。试用期内有多个违纪和投诉，分中心不进行公示处理。在工作中弄虚作假，假公济私，排人情班。同工不同酬，同岗不同工。长期在办公室吸烟，聚众玩牌。违反勤制度，虚报加班人员导致国有资产流失，市民希望相关部门协助管理解决，来电反映投诉物业公司班组长</t>
    </r>
    <r>
      <rPr>
        <sz val="10"/>
        <rFont val="Arial"/>
        <family val="2"/>
      </rPr>
      <t xml:space="preserve">A</t>
    </r>
    <r>
      <rPr>
        <sz val="10"/>
        <rFont val="宋体"/>
        <family val="0"/>
        <charset val="134"/>
      </rPr>
      <t xml:space="preserve">岗的问题。市民填写的详细地址为：区、街道：西城区广内街道详细地址：核桃园</t>
    </r>
  </si>
  <si>
    <r>
      <rPr>
        <sz val="10"/>
        <rFont val="宋体"/>
        <family val="0"/>
        <charset val="134"/>
      </rPr>
      <t xml:space="preserve">经核实，市民反映诉求与实际情况有所出入。张健健为</t>
    </r>
    <r>
      <rPr>
        <sz val="10"/>
        <rFont val="Arial"/>
        <family val="2"/>
      </rPr>
      <t xml:space="preserve">2025</t>
    </r>
    <r>
      <rPr>
        <sz val="10"/>
        <rFont val="宋体"/>
        <family val="0"/>
        <charset val="134"/>
      </rPr>
      <t xml:space="preserve">年</t>
    </r>
    <r>
      <rPr>
        <sz val="10"/>
        <rFont val="Arial"/>
        <family val="2"/>
      </rPr>
      <t xml:space="preserve">12</t>
    </r>
    <r>
      <rPr>
        <sz val="10"/>
        <rFont val="宋体"/>
        <family val="0"/>
        <charset val="134"/>
      </rPr>
      <t xml:space="preserve">月</t>
    </r>
    <r>
      <rPr>
        <sz val="10"/>
        <rFont val="Arial"/>
        <family val="2"/>
      </rPr>
      <t xml:space="preserve">5</t>
    </r>
    <r>
      <rPr>
        <sz val="10"/>
        <rFont val="宋体"/>
        <family val="0"/>
        <charset val="134"/>
      </rPr>
      <t xml:space="preserve">日正式聘用上岗的综合站务</t>
    </r>
    <r>
      <rPr>
        <sz val="10"/>
        <rFont val="Arial"/>
        <family val="2"/>
      </rPr>
      <t xml:space="preserve">A</t>
    </r>
    <r>
      <rPr>
        <sz val="10"/>
        <rFont val="宋体"/>
        <family val="0"/>
        <charset val="134"/>
      </rPr>
      <t xml:space="preserve">岗。职工通过公司正规流程，统一笔试、面试等流程竞聘上岗，符合程序；经分中心调查核实，试用期内的多个投诉情况不属实，且不存在违纪行为所以没有对其处理；张健健目前为天宫院分中心丽园场站的综合站务</t>
    </r>
    <r>
      <rPr>
        <sz val="10"/>
        <rFont val="Arial"/>
        <family val="2"/>
      </rPr>
      <t xml:space="preserve">A</t>
    </r>
    <r>
      <rPr>
        <sz val="10"/>
        <rFont val="宋体"/>
        <family val="0"/>
        <charset val="134"/>
      </rPr>
      <t xml:space="preserve">岗，尽职尽责。主要负责协助运营车队司机酒测、寻找遗失物以及物业场站班长工作。不涉及人员排班工作，排班工作由劳人员进行；也不会出现同工不同酬，同岗不同工，丽园场站目前有</t>
    </r>
    <r>
      <rPr>
        <sz val="10"/>
        <rFont val="Arial"/>
        <family val="2"/>
      </rPr>
      <t xml:space="preserve">A</t>
    </r>
    <r>
      <rPr>
        <sz val="10"/>
        <rFont val="宋体"/>
        <family val="0"/>
        <charset val="134"/>
      </rPr>
      <t xml:space="preserve">岗两名：张健健、替班：李宇航；</t>
    </r>
    <r>
      <rPr>
        <sz val="10"/>
        <rFont val="Arial"/>
        <family val="2"/>
      </rPr>
      <t xml:space="preserve">B</t>
    </r>
    <r>
      <rPr>
        <sz val="10"/>
        <rFont val="宋体"/>
        <family val="0"/>
        <charset val="134"/>
      </rPr>
      <t xml:space="preserve">岗四名：樊德刚、王连银、侯文杰、马兵；</t>
    </r>
    <r>
      <rPr>
        <sz val="10"/>
        <rFont val="Arial"/>
        <family val="2"/>
      </rPr>
      <t xml:space="preserve">C</t>
    </r>
    <r>
      <rPr>
        <sz val="10"/>
        <rFont val="宋体"/>
        <family val="0"/>
        <charset val="134"/>
      </rPr>
      <t xml:space="preserve">岗九名：韩月川、郑会侠、田媛媛、张曼、耿丽、张爱新、张海连、王强、郭书兰。经过调查不存在长期在办公室吸烟（本人已戒烟半年），聚众玩牌等现象。不存在市民所反馈的“该工作人员个人作风混乱，以不正当的手段聘上</t>
    </r>
    <r>
      <rPr>
        <sz val="10"/>
        <rFont val="Arial"/>
        <family val="2"/>
      </rPr>
      <t xml:space="preserve">A</t>
    </r>
    <r>
      <rPr>
        <sz val="10"/>
        <rFont val="宋体"/>
        <family val="0"/>
        <charset val="134"/>
      </rPr>
      <t xml:space="preserve">岗。试用期内有多个违纪和投诉，分中心不进行公示处理。在工作中弄虚作假，假公济私，排人情班。同工不同酬，同岗不同工。长期在办公室吸烟，聚众玩牌。违反勤制度，虚报加班人员导致国有资产流失。”</t>
    </r>
  </si>
  <si>
    <r>
      <rPr>
        <sz val="10"/>
        <rFont val="宋体"/>
        <family val="0"/>
        <charset val="134"/>
      </rPr>
      <t xml:space="preserve">经核实，市民反映诉求与实际情况有所出入。张健健为</t>
    </r>
    <r>
      <rPr>
        <sz val="10"/>
        <rFont val="Arial"/>
        <family val="2"/>
      </rPr>
      <t xml:space="preserve">2025</t>
    </r>
    <r>
      <rPr>
        <sz val="10"/>
        <rFont val="宋体"/>
        <family val="0"/>
        <charset val="134"/>
      </rPr>
      <t xml:space="preserve">年</t>
    </r>
    <r>
      <rPr>
        <sz val="10"/>
        <rFont val="Arial"/>
        <family val="2"/>
      </rPr>
      <t xml:space="preserve">12</t>
    </r>
    <r>
      <rPr>
        <sz val="10"/>
        <rFont val="宋体"/>
        <family val="0"/>
        <charset val="134"/>
      </rPr>
      <t xml:space="preserve">月</t>
    </r>
    <r>
      <rPr>
        <sz val="10"/>
        <rFont val="Arial"/>
        <family val="2"/>
      </rPr>
      <t xml:space="preserve">5</t>
    </r>
    <r>
      <rPr>
        <sz val="10"/>
        <rFont val="宋体"/>
        <family val="0"/>
        <charset val="134"/>
      </rPr>
      <t xml:space="preserve">日正式聘用上岗的综合站务</t>
    </r>
    <r>
      <rPr>
        <sz val="10"/>
        <rFont val="Arial"/>
        <family val="2"/>
      </rPr>
      <t xml:space="preserve">A</t>
    </r>
    <r>
      <rPr>
        <sz val="10"/>
        <rFont val="宋体"/>
        <family val="0"/>
        <charset val="134"/>
      </rPr>
      <t xml:space="preserve">岗。职工通过公司正规流程，统一笔试、面试等流程竞聘上岗，符合程序；经分中心调查核实，试用期内的多个投诉情况不属实，且不存在违纪行为所以没有对其处理；张健健目前为天宫院分中心丽园场站的综合站务</t>
    </r>
    <r>
      <rPr>
        <sz val="10"/>
        <rFont val="Arial"/>
        <family val="2"/>
      </rPr>
      <t xml:space="preserve">A</t>
    </r>
    <r>
      <rPr>
        <sz val="10"/>
        <rFont val="宋体"/>
        <family val="0"/>
        <charset val="134"/>
      </rPr>
      <t xml:space="preserve">岗，尽职尽责。主要负责协助运营车队司机酒测、寻找遗失物以及物业场站班长工作。不涉及人员排班工作，排班工作由劳人员进行；也不会出现同工不同酬，同岗不同工，丽园场站目前有</t>
    </r>
    <r>
      <rPr>
        <sz val="10"/>
        <rFont val="Arial"/>
        <family val="2"/>
      </rPr>
      <t xml:space="preserve">A</t>
    </r>
    <r>
      <rPr>
        <sz val="10"/>
        <rFont val="宋体"/>
        <family val="0"/>
        <charset val="134"/>
      </rPr>
      <t xml:space="preserve">岗两名：张健健、替班：李宇航；</t>
    </r>
    <r>
      <rPr>
        <sz val="10"/>
        <rFont val="Arial"/>
        <family val="2"/>
      </rPr>
      <t xml:space="preserve">B</t>
    </r>
    <r>
      <rPr>
        <sz val="10"/>
        <rFont val="宋体"/>
        <family val="0"/>
        <charset val="134"/>
      </rPr>
      <t xml:space="preserve">岗四名：樊德刚、王连银、侯文杰、马兵；</t>
    </r>
    <r>
      <rPr>
        <sz val="10"/>
        <rFont val="Arial"/>
        <family val="2"/>
      </rPr>
      <t xml:space="preserve">C</t>
    </r>
    <r>
      <rPr>
        <sz val="10"/>
        <rFont val="宋体"/>
        <family val="0"/>
        <charset val="134"/>
      </rPr>
      <t xml:space="preserve">岗九名：韩月川、郑会侠、田媛媛、张曼、耿丽、张爱新、张海连、王强、郭书兰。经过调查不存在长期在办公室吸烟（本人已戒烟半年），聚众玩牌等现象。不存在市民所反馈的“该工作人员个人作风混乱，以不正当的手段聘上</t>
    </r>
    <r>
      <rPr>
        <sz val="10"/>
        <rFont val="Arial"/>
        <family val="2"/>
      </rPr>
      <t xml:space="preserve">A</t>
    </r>
    <r>
      <rPr>
        <sz val="10"/>
        <rFont val="宋体"/>
        <family val="0"/>
        <charset val="134"/>
      </rPr>
      <t xml:space="preserve">岗。试用期内有多个违纪和投诉，分中心不进行公示处理。在工作中弄虚作假，假公济私，排人情班。同工不同酬，同岗不同工。长期在办公室吸烟，聚众玩牌。违反勤制度，虚报加班人员导致国有资产流失。”因市民未留姓名及联系方式，故我们无法与市民进一步详细地了解情况。故我们按照派单中所列的诉求进行排查。</t>
    </r>
    <r>
      <rPr>
        <sz val="10"/>
        <rFont val="Arial"/>
        <family val="2"/>
      </rPr>
      <t xml:space="preserve">
</t>
    </r>
    <r>
      <rPr>
        <sz val="10"/>
        <rFont val="宋体"/>
        <family val="0"/>
        <charset val="134"/>
      </rPr>
      <t xml:space="preserve">我单位欢迎市民随时对我们工作进行监督，感谢市民提出宝贵意见，谢谢市民的支持与谅解。</t>
    </r>
  </si>
  <si>
    <t xml:space="preserve">2026-04-09 10:40:11</t>
  </si>
  <si>
    <r>
      <rPr>
        <sz val="11"/>
        <color rgb="FF000000"/>
        <rFont val="宋体"/>
        <family val="0"/>
        <charset val="134"/>
      </rPr>
      <t xml:space="preserve">劳动人员管理及劳动纪律
（综</t>
    </r>
    <r>
      <rPr>
        <sz val="11"/>
        <color rgb="FF000000"/>
        <rFont val="宋体"/>
        <family val="0"/>
      </rPr>
      <t xml:space="preserve">A</t>
    </r>
    <r>
      <rPr>
        <sz val="11"/>
        <color rgb="FF000000"/>
        <rFont val="宋体"/>
        <family val="0"/>
        <charset val="134"/>
      </rPr>
      <t xml:space="preserve">、场站班长）</t>
    </r>
  </si>
  <si>
    <r>
      <rPr>
        <sz val="11"/>
        <color rgb="FF000000"/>
        <rFont val="宋体"/>
        <family val="0"/>
        <charset val="134"/>
      </rPr>
      <t xml:space="preserve">相同内容诉求：热线</t>
    </r>
    <r>
      <rPr>
        <sz val="11"/>
        <color rgb="FF000000"/>
        <rFont val="宋体"/>
        <family val="0"/>
      </rPr>
      <t xml:space="preserve">-260116-042574</t>
    </r>
    <r>
      <rPr>
        <sz val="11"/>
        <color rgb="FF000000"/>
        <rFont val="宋体"/>
        <family val="0"/>
        <charset val="134"/>
      </rPr>
      <t xml:space="preserve">、热线</t>
    </r>
    <r>
      <rPr>
        <sz val="11"/>
        <color rgb="FF000000"/>
        <rFont val="宋体"/>
        <family val="0"/>
      </rPr>
      <t xml:space="preserve">-260116-050326</t>
    </r>
    <r>
      <rPr>
        <sz val="11"/>
        <color rgb="FF000000"/>
        <rFont val="宋体"/>
        <family val="0"/>
        <charset val="134"/>
      </rPr>
      <t xml:space="preserve">、网络</t>
    </r>
    <r>
      <rPr>
        <sz val="11"/>
        <color rgb="FF000000"/>
        <rFont val="宋体"/>
        <family val="0"/>
      </rPr>
      <t xml:space="preserve">-260409-036966</t>
    </r>
    <r>
      <rPr>
        <sz val="11"/>
        <color rgb="FF000000"/>
        <rFont val="宋体"/>
        <family val="0"/>
        <charset val="134"/>
      </rPr>
      <t xml:space="preserve">、网络</t>
    </r>
    <r>
      <rPr>
        <sz val="11"/>
        <color rgb="FF000000"/>
        <rFont val="宋体"/>
        <family val="0"/>
      </rPr>
      <t xml:space="preserve">-260416-033565</t>
    </r>
  </si>
  <si>
    <t xml:space="preserve">由人力资源、物管行政部办理</t>
  </si>
  <si>
    <r>
      <rPr>
        <sz val="10"/>
        <rFont val="宋体"/>
        <family val="0"/>
        <charset val="134"/>
      </rPr>
      <t xml:space="preserve">网络</t>
    </r>
    <r>
      <rPr>
        <sz val="10"/>
        <rFont val="Arial"/>
        <family val="2"/>
      </rPr>
      <t xml:space="preserve">-260409-036966-2</t>
    </r>
  </si>
  <si>
    <t xml:space="preserve">2026-04-09 14:41:35</t>
  </si>
  <si>
    <t xml:space="preserve">2026-04-09</t>
  </si>
  <si>
    <r>
      <rPr>
        <sz val="10"/>
        <rFont val="宋体"/>
        <family val="0"/>
        <charset val="134"/>
      </rPr>
      <t xml:space="preserve">因市民没有留下电话，所以无法对其进行反馈。办理人：李虎，部门天宫院分中心，职务：物管副主任。审核人：侯旭，物业管理中心机关，物管行政部，科员。</t>
    </r>
    <r>
      <rPr>
        <sz val="10"/>
        <rFont val="Arial"/>
        <family val="2"/>
      </rPr>
      <t xml:space="preserve">
</t>
    </r>
  </si>
  <si>
    <r>
      <rPr>
        <sz val="10"/>
        <rFont val="宋体"/>
        <family val="0"/>
        <charset val="134"/>
      </rPr>
      <t xml:space="preserve">市民反映丽园场站</t>
    </r>
    <r>
      <rPr>
        <sz val="10"/>
        <rFont val="Arial"/>
        <family val="2"/>
      </rPr>
      <t xml:space="preserve">A</t>
    </r>
    <r>
      <rPr>
        <sz val="10"/>
        <rFont val="宋体"/>
        <family val="0"/>
        <charset val="134"/>
      </rPr>
      <t xml:space="preserve">岗张健健同志在办公室吸烟的问题，我们走访了该场站职工，以及询问其本人，并没有市民描述的情况，而且张健健同志自己也非常重视市民提出的意见，为引起不必要的误会，自己正在戒烟。在此我们也会引以为戒，虚心接受市民提出的宝贵意见，加强管理，尽量避免类此情况的发生。因市民没有留下电话，所以无法对其进行反馈。</t>
    </r>
    <r>
      <rPr>
        <sz val="10"/>
        <rFont val="Arial"/>
        <family val="2"/>
      </rPr>
      <t xml:space="preserve">
</t>
    </r>
  </si>
  <si>
    <r>
      <rPr>
        <sz val="10"/>
        <rFont val="宋体"/>
        <family val="0"/>
        <charset val="134"/>
      </rPr>
      <t xml:space="preserve">接到此投诉，我们非常重视。并立即派专人核实情况。市民反映丽园场站</t>
    </r>
    <r>
      <rPr>
        <sz val="10"/>
        <rFont val="Arial"/>
        <family val="2"/>
      </rPr>
      <t xml:space="preserve">A</t>
    </r>
    <r>
      <rPr>
        <sz val="10"/>
        <rFont val="宋体"/>
        <family val="0"/>
        <charset val="134"/>
      </rPr>
      <t xml:space="preserve">岗张健健同志在办公室吸烟的问题，我们走访了该场站职工，以及询问其本人，并没有市民描述的情况，而且张健健同志自己也非常重视市民提出的意见，为引起不必要的误会，自己正在戒烟。在此我们也会引以为戒，虚心接受市民提出的宝贵意见，加强管理，尽量避免类此情况的发生。因市民没有留下电话，所以无法对其进行反馈。因市民没有留下电话，所以无法对其进行反馈。办理人：李虎，部门天宫院分中心，职务：物管副主任。审核人：侯旭，物业管理中心机关，物管行政部，科员。</t>
    </r>
  </si>
  <si>
    <r>
      <rPr>
        <sz val="11"/>
        <color rgb="FF000000"/>
        <rFont val="宋体"/>
        <family val="0"/>
        <charset val="134"/>
      </rPr>
      <t xml:space="preserve">劳动人员管理及劳动纪律
（综</t>
    </r>
    <r>
      <rPr>
        <sz val="11"/>
        <color rgb="FF000000"/>
        <rFont val="宋体"/>
        <family val="0"/>
      </rPr>
      <t xml:space="preserve">A</t>
    </r>
    <r>
      <rPr>
        <sz val="11"/>
        <color rgb="FF000000"/>
        <rFont val="宋体"/>
        <family val="0"/>
        <charset val="134"/>
      </rPr>
      <t xml:space="preserve">、场站班长）拆单</t>
    </r>
  </si>
  <si>
    <r>
      <rPr>
        <sz val="10"/>
        <rFont val="宋体"/>
        <family val="0"/>
        <charset val="134"/>
      </rPr>
      <t xml:space="preserve">网络</t>
    </r>
    <r>
      <rPr>
        <sz val="10"/>
        <rFont val="Arial"/>
        <family val="2"/>
      </rPr>
      <t xml:space="preserve">-260409-049435</t>
    </r>
    <r>
      <rPr>
        <sz val="10"/>
        <rFont val="宋体"/>
        <family val="0"/>
      </rPr>
      <t xml:space="preserve">（</t>
    </r>
    <r>
      <rPr>
        <sz val="10"/>
        <rFont val="Arial"/>
        <family val="2"/>
      </rPr>
      <t xml:space="preserve">6</t>
    </r>
    <r>
      <rPr>
        <sz val="10"/>
        <rFont val="宋体"/>
        <family val="0"/>
      </rPr>
      <t xml:space="preserve">个附件）</t>
    </r>
  </si>
  <si>
    <t xml:space="preserve">2026-04-09 16:16:18</t>
  </si>
  <si>
    <t xml:space="preserve">2026-04-09 16:23:43</t>
  </si>
  <si>
    <t xml:space="preserve">2026-04-09 16:28:58</t>
  </si>
  <si>
    <r>
      <rPr>
        <sz val="10"/>
        <rFont val="宋体"/>
        <family val="0"/>
        <charset val="134"/>
      </rPr>
      <t xml:space="preserve">工单来源：微信服务号，此工单内容为网民留言时填写的标题及原文。 </t>
    </r>
    <r>
      <rPr>
        <sz val="10"/>
        <rFont val="Arial"/>
        <family val="2"/>
      </rPr>
      <t xml:space="preserve">============================= </t>
    </r>
    <r>
      <rPr>
        <sz val="10"/>
        <rFont val="宋体"/>
        <family val="0"/>
        <charset val="134"/>
      </rPr>
      <t xml:space="preserve">留言标题：用人问题留言原文：公交集团鸿运承物业管理中心天宫院分中心，用人混乱，照顾新聘</t>
    </r>
    <r>
      <rPr>
        <sz val="10"/>
        <rFont val="Arial"/>
        <family val="2"/>
      </rPr>
      <t xml:space="preserve">a</t>
    </r>
    <r>
      <rPr>
        <sz val="10"/>
        <rFont val="宋体"/>
        <family val="0"/>
        <charset val="134"/>
      </rPr>
      <t xml:space="preserve">岗李宇航，可以待岗，可以随意调动工作，存在利益输出，李宇航聘到</t>
    </r>
    <r>
      <rPr>
        <sz val="10"/>
        <rFont val="Arial"/>
        <family val="2"/>
      </rPr>
      <t xml:space="preserve">a</t>
    </r>
    <r>
      <rPr>
        <sz val="10"/>
        <rFont val="宋体"/>
        <family val="0"/>
        <charset val="134"/>
      </rPr>
      <t xml:space="preserve">岗，不在本职岗位，利用和分中心主任的私人关系，待岗，调岗，吃空响，天宫院分中心还有其他用人问题，请核实。市民填写的详细地址为：区、街道：大兴区天宫院街道详细地址：思邈路  人力，组织市民填写的详细地址为：区、街道：西城区白纸坊街道详细地址：核桃园</t>
    </r>
  </si>
  <si>
    <r>
      <rPr>
        <sz val="10"/>
        <rFont val="宋体"/>
        <family val="0"/>
        <charset val="134"/>
      </rPr>
      <t xml:space="preserve">经核实，市民反映诉求与实际情况有所出入。我单位天宫院分中心对派单进行办理，经调查，综合站务员</t>
    </r>
    <r>
      <rPr>
        <sz val="10"/>
        <rFont val="Arial"/>
        <family val="2"/>
      </rPr>
      <t xml:space="preserve">A</t>
    </r>
    <r>
      <rPr>
        <sz val="10"/>
        <rFont val="宋体"/>
        <family val="0"/>
        <charset val="134"/>
      </rPr>
      <t xml:space="preserve">岗李宇航，是遵照《鸿运承物业管理中心关于公开选聘综合站务员</t>
    </r>
    <r>
      <rPr>
        <sz val="10"/>
        <rFont val="Arial"/>
        <family val="2"/>
      </rPr>
      <t xml:space="preserve">A</t>
    </r>
    <r>
      <rPr>
        <sz val="10"/>
        <rFont val="宋体"/>
        <family val="0"/>
        <charset val="134"/>
      </rPr>
      <t xml:space="preserve">岗的公告》工作要求，经统一笔试、面试等流程，于</t>
    </r>
    <r>
      <rPr>
        <sz val="10"/>
        <rFont val="Arial"/>
        <family val="2"/>
      </rPr>
      <t xml:space="preserve">2025</t>
    </r>
    <r>
      <rPr>
        <sz val="10"/>
        <rFont val="宋体"/>
        <family val="0"/>
        <charset val="134"/>
      </rPr>
      <t xml:space="preserve">年</t>
    </r>
    <r>
      <rPr>
        <sz val="10"/>
        <rFont val="Arial"/>
        <family val="2"/>
      </rPr>
      <t xml:space="preserve">12</t>
    </r>
    <r>
      <rPr>
        <sz val="10"/>
        <rFont val="宋体"/>
        <family val="0"/>
        <charset val="134"/>
      </rPr>
      <t xml:space="preserve">月</t>
    </r>
    <r>
      <rPr>
        <sz val="10"/>
        <rFont val="Arial"/>
        <family val="2"/>
      </rPr>
      <t xml:space="preserve">5</t>
    </r>
    <r>
      <rPr>
        <sz val="10"/>
        <rFont val="宋体"/>
        <family val="0"/>
        <charset val="134"/>
      </rPr>
      <t xml:space="preserve">日聘为综合站务员</t>
    </r>
    <r>
      <rPr>
        <sz val="10"/>
        <rFont val="Arial"/>
        <family val="2"/>
      </rPr>
      <t xml:space="preserve">A</t>
    </r>
    <r>
      <rPr>
        <sz val="10"/>
        <rFont val="宋体"/>
        <family val="0"/>
        <charset val="134"/>
      </rPr>
      <t xml:space="preserve">岗。结合天宫院分中心场站情况以及分中心场站班长、综合站务员</t>
    </r>
    <r>
      <rPr>
        <sz val="10"/>
        <rFont val="Arial"/>
        <family val="2"/>
      </rPr>
      <t xml:space="preserve">A</t>
    </r>
    <r>
      <rPr>
        <sz val="10"/>
        <rFont val="宋体"/>
        <family val="0"/>
        <charset val="134"/>
      </rPr>
      <t xml:space="preserve">岗人员分布使用情况，安排李宇航同志负责丽园场站、南湖路、大兴一职公交场站的三处综合站务</t>
    </r>
    <r>
      <rPr>
        <sz val="10"/>
        <rFont val="Arial"/>
        <family val="2"/>
      </rPr>
      <t xml:space="preserve">A</t>
    </r>
    <r>
      <rPr>
        <sz val="10"/>
        <rFont val="宋体"/>
        <family val="0"/>
        <charset val="134"/>
      </rPr>
      <t xml:space="preserve">岗职工的替休工作。李宇航自聘用综合站务员</t>
    </r>
    <r>
      <rPr>
        <sz val="10"/>
        <rFont val="Arial"/>
        <family val="2"/>
      </rPr>
      <t xml:space="preserve">A</t>
    </r>
    <r>
      <rPr>
        <sz val="10"/>
        <rFont val="宋体"/>
        <family val="0"/>
        <charset val="134"/>
      </rPr>
      <t xml:space="preserve">岗后，劳动出勤无待岗情况发生。在日常工作中遵章守纪认真履职，无违纪现象发生。与分中心主任为普通上下级同事关系，不存在私人关系，更没有利益输出、待岗、调岗、吃空饷的现象。这与市民反映“公交集团鸿运承物业管理中心天宫院分中心，用人混乱，照顾新聘</t>
    </r>
    <r>
      <rPr>
        <sz val="10"/>
        <rFont val="Arial"/>
        <family val="2"/>
      </rPr>
      <t xml:space="preserve">a</t>
    </r>
    <r>
      <rPr>
        <sz val="10"/>
        <rFont val="宋体"/>
        <family val="0"/>
        <charset val="134"/>
      </rPr>
      <t xml:space="preserve">岗李宇航，可以待岗，可以随意调动工作，存在利益输出，李宇航聘到</t>
    </r>
    <r>
      <rPr>
        <sz val="10"/>
        <rFont val="Arial"/>
        <family val="2"/>
      </rPr>
      <t xml:space="preserve">a</t>
    </r>
    <r>
      <rPr>
        <sz val="10"/>
        <rFont val="宋体"/>
        <family val="0"/>
        <charset val="134"/>
      </rPr>
      <t xml:space="preserve">岗，不在本职岗位，利用和分中心主任的私人关系，待岗，调岗，吃空响”的情况不一致；此外，天宫院分中心劳动人员调配严格执行企业相关规定，没有出现劳动违规问题。</t>
    </r>
  </si>
  <si>
    <r>
      <rPr>
        <sz val="10"/>
        <rFont val="宋体"/>
        <family val="0"/>
        <charset val="134"/>
      </rPr>
      <t xml:space="preserve">经核实，市民反映诉求与实际情况有所出入。我单位天宫院分中心对派单进行办理，经调查，综合站务员</t>
    </r>
    <r>
      <rPr>
        <sz val="10"/>
        <rFont val="Arial"/>
        <family val="2"/>
      </rPr>
      <t xml:space="preserve">A</t>
    </r>
    <r>
      <rPr>
        <sz val="10"/>
        <rFont val="宋体"/>
        <family val="0"/>
        <charset val="134"/>
      </rPr>
      <t xml:space="preserve">岗李宇航，是遵照《鸿运承物业管理中心关于公开选聘综合站务员</t>
    </r>
    <r>
      <rPr>
        <sz val="10"/>
        <rFont val="Arial"/>
        <family val="2"/>
      </rPr>
      <t xml:space="preserve">A</t>
    </r>
    <r>
      <rPr>
        <sz val="10"/>
        <rFont val="宋体"/>
        <family val="0"/>
        <charset val="134"/>
      </rPr>
      <t xml:space="preserve">岗的公告》工作要求，经统一笔试、面试等流程，于</t>
    </r>
    <r>
      <rPr>
        <sz val="10"/>
        <rFont val="Arial"/>
        <family val="2"/>
      </rPr>
      <t xml:space="preserve">2025</t>
    </r>
    <r>
      <rPr>
        <sz val="10"/>
        <rFont val="宋体"/>
        <family val="0"/>
        <charset val="134"/>
      </rPr>
      <t xml:space="preserve">年</t>
    </r>
    <r>
      <rPr>
        <sz val="10"/>
        <rFont val="Arial"/>
        <family val="2"/>
      </rPr>
      <t xml:space="preserve">12</t>
    </r>
    <r>
      <rPr>
        <sz val="10"/>
        <rFont val="宋体"/>
        <family val="0"/>
        <charset val="134"/>
      </rPr>
      <t xml:space="preserve">月</t>
    </r>
    <r>
      <rPr>
        <sz val="10"/>
        <rFont val="Arial"/>
        <family val="2"/>
      </rPr>
      <t xml:space="preserve">5</t>
    </r>
    <r>
      <rPr>
        <sz val="10"/>
        <rFont val="宋体"/>
        <family val="0"/>
        <charset val="134"/>
      </rPr>
      <t xml:space="preserve">日聘为综合站务员</t>
    </r>
    <r>
      <rPr>
        <sz val="10"/>
        <rFont val="Arial"/>
        <family val="2"/>
      </rPr>
      <t xml:space="preserve">A</t>
    </r>
    <r>
      <rPr>
        <sz val="10"/>
        <rFont val="宋体"/>
        <family val="0"/>
        <charset val="134"/>
      </rPr>
      <t xml:space="preserve">岗。结合天宫院分中心场站情况以及分中心场站班长、综合站务员</t>
    </r>
    <r>
      <rPr>
        <sz val="10"/>
        <rFont val="Arial"/>
        <family val="2"/>
      </rPr>
      <t xml:space="preserve">A</t>
    </r>
    <r>
      <rPr>
        <sz val="10"/>
        <rFont val="宋体"/>
        <family val="0"/>
        <charset val="134"/>
      </rPr>
      <t xml:space="preserve">岗人员分布使用情况，安排李宇航同志负责丽园场站、南湖路、大兴一职公交场站的三处综合站务</t>
    </r>
    <r>
      <rPr>
        <sz val="10"/>
        <rFont val="Arial"/>
        <family val="2"/>
      </rPr>
      <t xml:space="preserve">A</t>
    </r>
    <r>
      <rPr>
        <sz val="10"/>
        <rFont val="宋体"/>
        <family val="0"/>
        <charset val="134"/>
      </rPr>
      <t xml:space="preserve">岗职工的替休工作。李宇航自聘用综合站务员</t>
    </r>
    <r>
      <rPr>
        <sz val="10"/>
        <rFont val="Arial"/>
        <family val="2"/>
      </rPr>
      <t xml:space="preserve">A</t>
    </r>
    <r>
      <rPr>
        <sz val="10"/>
        <rFont val="宋体"/>
        <family val="0"/>
        <charset val="134"/>
      </rPr>
      <t xml:space="preserve">岗后，劳动出勤无待岗情况发生。在日常工作中遵章守纪认真履职，无违纪现象发生。与分中心主任为普通上下级同事关系，不存在私人关系，更没有利益输出、待岗、调岗、吃空饷的现象。这与市民反映“公交集团鸿运承物业管理中心天宫院分中心，用人混乱，照顾新聘</t>
    </r>
    <r>
      <rPr>
        <sz val="10"/>
        <rFont val="Arial"/>
        <family val="2"/>
      </rPr>
      <t xml:space="preserve">a</t>
    </r>
    <r>
      <rPr>
        <sz val="10"/>
        <rFont val="宋体"/>
        <family val="0"/>
        <charset val="134"/>
      </rPr>
      <t xml:space="preserve">岗李宇航，可以待岗，可以随意调动工作，存在利益输出，李宇航聘到</t>
    </r>
    <r>
      <rPr>
        <sz val="10"/>
        <rFont val="Arial"/>
        <family val="2"/>
      </rPr>
      <t xml:space="preserve">a</t>
    </r>
    <r>
      <rPr>
        <sz val="10"/>
        <rFont val="宋体"/>
        <family val="0"/>
        <charset val="134"/>
      </rPr>
      <t xml:space="preserve">岗，不在本职岗位，利用和分中心主任的私人关系，待岗，调岗，吃空响”的情况不一致；此外，天宫院分中心劳动人员调配严格执行企业相关规定，没有出现劳动违规问题。因市民未留姓名及联系方式，故我们无法与市民进一步详细地了解情况。故我们按照派单中所列的诉求进行排查。</t>
    </r>
    <r>
      <rPr>
        <sz val="10"/>
        <rFont val="Arial"/>
        <family val="2"/>
      </rPr>
      <t xml:space="preserve">
</t>
    </r>
    <r>
      <rPr>
        <sz val="10"/>
        <rFont val="宋体"/>
        <family val="0"/>
        <charset val="134"/>
      </rPr>
      <t xml:space="preserve">我单位欢迎市民随时对我们工作进行监督，感谢市民提出宝贵意见，谢谢市民的支持与谅解。</t>
    </r>
    <r>
      <rPr>
        <sz val="10"/>
        <rFont val="Arial"/>
        <family val="2"/>
      </rPr>
      <t xml:space="preserve">
</t>
    </r>
    <r>
      <rPr>
        <sz val="10"/>
        <rFont val="宋体"/>
        <family val="0"/>
        <charset val="134"/>
      </rPr>
      <t xml:space="preserve">办理人：张鹤颖；部门：鸿运承物业管理中心天宫院分中心；职务：一般管理</t>
    </r>
    <r>
      <rPr>
        <sz val="10"/>
        <rFont val="Arial"/>
        <family val="2"/>
      </rPr>
      <t xml:space="preserve">
</t>
    </r>
    <r>
      <rPr>
        <sz val="10"/>
        <rFont val="宋体"/>
        <family val="0"/>
        <charset val="134"/>
      </rPr>
      <t xml:space="preserve">审核人：高强；部门：鸿运承物业管理中心人力资源部；职务：中级管理</t>
    </r>
  </si>
  <si>
    <r>
      <rPr>
        <sz val="10"/>
        <rFont val="宋体"/>
        <family val="0"/>
        <charset val="134"/>
      </rPr>
      <t xml:space="preserve">经核实，市民反映诉求与实际情况有所出入。我单位天宫院分中心对派单进行办理，经调查，综合站务员</t>
    </r>
    <r>
      <rPr>
        <sz val="10"/>
        <rFont val="Arial"/>
        <family val="2"/>
      </rPr>
      <t xml:space="preserve">A</t>
    </r>
    <r>
      <rPr>
        <sz val="10"/>
        <rFont val="宋体"/>
        <family val="0"/>
        <charset val="134"/>
      </rPr>
      <t xml:space="preserve">岗李宇航，是遵照《鸿运承物业管理中心关于公开选聘综合站务员</t>
    </r>
    <r>
      <rPr>
        <sz val="10"/>
        <rFont val="Arial"/>
        <family val="2"/>
      </rPr>
      <t xml:space="preserve">A</t>
    </r>
    <r>
      <rPr>
        <sz val="10"/>
        <rFont val="宋体"/>
        <family val="0"/>
        <charset val="134"/>
      </rPr>
      <t xml:space="preserve">岗的公告》工作要求，经统一笔试、面试等流程，于</t>
    </r>
    <r>
      <rPr>
        <sz val="10"/>
        <rFont val="Arial"/>
        <family val="2"/>
      </rPr>
      <t xml:space="preserve">2025</t>
    </r>
    <r>
      <rPr>
        <sz val="10"/>
        <rFont val="宋体"/>
        <family val="0"/>
        <charset val="134"/>
      </rPr>
      <t xml:space="preserve">年</t>
    </r>
    <r>
      <rPr>
        <sz val="10"/>
        <rFont val="Arial"/>
        <family val="2"/>
      </rPr>
      <t xml:space="preserve">12</t>
    </r>
    <r>
      <rPr>
        <sz val="10"/>
        <rFont val="宋体"/>
        <family val="0"/>
        <charset val="134"/>
      </rPr>
      <t xml:space="preserve">月</t>
    </r>
    <r>
      <rPr>
        <sz val="10"/>
        <rFont val="Arial"/>
        <family val="2"/>
      </rPr>
      <t xml:space="preserve">5</t>
    </r>
    <r>
      <rPr>
        <sz val="10"/>
        <rFont val="宋体"/>
        <family val="0"/>
        <charset val="134"/>
      </rPr>
      <t xml:space="preserve">日聘为综合站务员</t>
    </r>
    <r>
      <rPr>
        <sz val="10"/>
        <rFont val="Arial"/>
        <family val="2"/>
      </rPr>
      <t xml:space="preserve">A</t>
    </r>
    <r>
      <rPr>
        <sz val="10"/>
        <rFont val="宋体"/>
        <family val="0"/>
        <charset val="134"/>
      </rPr>
      <t xml:space="preserve">岗。结合天宫院分中心场站情况以及分中心场站班长、综合站务员</t>
    </r>
    <r>
      <rPr>
        <sz val="10"/>
        <rFont val="Arial"/>
        <family val="2"/>
      </rPr>
      <t xml:space="preserve">A</t>
    </r>
    <r>
      <rPr>
        <sz val="10"/>
        <rFont val="宋体"/>
        <family val="0"/>
        <charset val="134"/>
      </rPr>
      <t xml:space="preserve">岗人员分布使用情况，安排李宇航同志负责丽园场站、南湖路、大兴一职公交场站的三处综合站务</t>
    </r>
    <r>
      <rPr>
        <sz val="10"/>
        <rFont val="Arial"/>
        <family val="2"/>
      </rPr>
      <t xml:space="preserve">A</t>
    </r>
    <r>
      <rPr>
        <sz val="10"/>
        <rFont val="宋体"/>
        <family val="0"/>
        <charset val="134"/>
      </rPr>
      <t xml:space="preserve">岗职工的替休工作。李宇航自聘用综合站务员</t>
    </r>
    <r>
      <rPr>
        <sz val="10"/>
        <rFont val="Arial"/>
        <family val="2"/>
      </rPr>
      <t xml:space="preserve">A</t>
    </r>
    <r>
      <rPr>
        <sz val="10"/>
        <rFont val="宋体"/>
        <family val="0"/>
        <charset val="134"/>
      </rPr>
      <t xml:space="preserve">岗后，劳动出勤无待岗情况发生。在日常工作中遵章守纪认真履职，无违纪现象发生。与分中心主任为普通上下级同事关系，不存在私人关系，更没有利益输出、待岗、调岗、吃空饷的现象。这与市民反映“公交集团鸿运承物业管理中心天宫院分中心，用人混乱，照顾新聘</t>
    </r>
    <r>
      <rPr>
        <sz val="10"/>
        <rFont val="Arial"/>
        <family val="2"/>
      </rPr>
      <t xml:space="preserve">a</t>
    </r>
    <r>
      <rPr>
        <sz val="10"/>
        <rFont val="宋体"/>
        <family val="0"/>
        <charset val="134"/>
      </rPr>
      <t xml:space="preserve">岗李宇航，可以待岗，可以随意调动工作，存在利益输出，李宇航聘到</t>
    </r>
    <r>
      <rPr>
        <sz val="10"/>
        <rFont val="Arial"/>
        <family val="2"/>
      </rPr>
      <t xml:space="preserve">a</t>
    </r>
    <r>
      <rPr>
        <sz val="10"/>
        <rFont val="宋体"/>
        <family val="0"/>
        <charset val="134"/>
      </rPr>
      <t xml:space="preserve">岗，不在本职岗位，利用和分中心主任的私人关系，待岗，调岗，吃空响”的情况不一致；此外，天宫院分中心劳动人员调配严格执行企业相关规定，没有出现劳动违规问题。因市民未留姓名及联系方式，故我们无法与市民进一步详细地了解情况。故我们按照派单中所列的诉求进行排查。</t>
    </r>
    <r>
      <rPr>
        <sz val="10"/>
        <rFont val="Arial"/>
        <family val="2"/>
      </rPr>
      <t xml:space="preserve">
</t>
    </r>
    <r>
      <rPr>
        <sz val="10"/>
        <rFont val="宋体"/>
        <family val="0"/>
        <charset val="134"/>
      </rPr>
      <t xml:space="preserve">我单位欢迎市民随时对我们工作进行监督，感谢市民提出宝贵意见，谢谢市民的支持与谅解。</t>
    </r>
  </si>
  <si>
    <t xml:space="preserve">2026-04-09 10:23:20</t>
  </si>
  <si>
    <r>
      <rPr>
        <sz val="11"/>
        <color rgb="FF000000"/>
        <rFont val="宋体"/>
        <family val="0"/>
        <charset val="134"/>
      </rPr>
      <t xml:space="preserve">劳动人员管理及劳动纪律
（综</t>
    </r>
    <r>
      <rPr>
        <sz val="11"/>
        <color rgb="FF000000"/>
        <rFont val="宋体"/>
        <family val="0"/>
      </rPr>
      <t xml:space="preserve">A</t>
    </r>
    <r>
      <rPr>
        <sz val="11"/>
        <color rgb="FF000000"/>
        <rFont val="宋体"/>
        <family val="0"/>
        <charset val="134"/>
      </rPr>
      <t xml:space="preserve">、场站班长）
同诉二次</t>
    </r>
  </si>
  <si>
    <r>
      <rPr>
        <sz val="10"/>
        <rFont val="宋体"/>
        <family val="0"/>
        <charset val="134"/>
      </rPr>
      <t xml:space="preserve">网络</t>
    </r>
    <r>
      <rPr>
        <sz val="10"/>
        <rFont val="Arial"/>
        <family val="2"/>
      </rPr>
      <t xml:space="preserve">-260410-001874-4</t>
    </r>
    <r>
      <rPr>
        <sz val="10"/>
        <rFont val="宋体"/>
        <family val="0"/>
        <charset val="134"/>
      </rPr>
      <t xml:space="preserve">（</t>
    </r>
    <r>
      <rPr>
        <sz val="10"/>
        <rFont val="Arial"/>
        <family val="2"/>
      </rPr>
      <t xml:space="preserve">1</t>
    </r>
    <r>
      <rPr>
        <sz val="10"/>
        <rFont val="宋体"/>
        <family val="0"/>
        <charset val="134"/>
      </rPr>
      <t xml:space="preserve">个附件）</t>
    </r>
  </si>
  <si>
    <t xml:space="preserve">2026-04-10 05:08:15</t>
  </si>
  <si>
    <t xml:space="preserve">2026-04-10 05:13:44</t>
  </si>
  <si>
    <t xml:space="preserve">2026-04-10 08:38:10</t>
  </si>
  <si>
    <r>
      <rPr>
        <sz val="10"/>
        <rFont val="宋体"/>
        <family val="0"/>
        <charset val="134"/>
      </rPr>
      <t xml:space="preserve">工单来源：微信服务号市民留言标题：第</t>
    </r>
    <r>
      <rPr>
        <sz val="10"/>
        <rFont val="Arial"/>
        <family val="2"/>
      </rPr>
      <t xml:space="preserve">17</t>
    </r>
    <r>
      <rPr>
        <sz val="10"/>
        <rFont val="宋体"/>
        <family val="0"/>
        <charset val="134"/>
      </rPr>
      <t xml:space="preserve">次举报动物园交通枢纽违停市民留言原文：</t>
    </r>
    <r>
      <rPr>
        <sz val="10"/>
        <rFont val="Arial"/>
        <family val="2"/>
      </rPr>
      <t xml:space="preserve">2026</t>
    </r>
    <r>
      <rPr>
        <sz val="10"/>
        <rFont val="宋体"/>
        <family val="0"/>
        <charset val="134"/>
      </rPr>
      <t xml:space="preserve">年</t>
    </r>
    <r>
      <rPr>
        <sz val="10"/>
        <rFont val="Arial"/>
        <family val="2"/>
      </rPr>
      <t xml:space="preserve">4</t>
    </r>
    <r>
      <rPr>
        <sz val="10"/>
        <rFont val="宋体"/>
        <family val="0"/>
        <charset val="134"/>
      </rPr>
      <t xml:space="preserve">月</t>
    </r>
    <r>
      <rPr>
        <sz val="10"/>
        <rFont val="Arial"/>
        <family val="2"/>
      </rPr>
      <t xml:space="preserve">7</t>
    </r>
    <r>
      <rPr>
        <sz val="10"/>
        <rFont val="宋体"/>
        <family val="0"/>
        <charset val="134"/>
      </rPr>
      <t xml:space="preserve">日晚高峰</t>
    </r>
    <r>
      <rPr>
        <sz val="10"/>
        <rFont val="Arial"/>
        <family val="2"/>
      </rPr>
      <t xml:space="preserve">17:42</t>
    </r>
    <r>
      <rPr>
        <sz val="10"/>
        <rFont val="宋体"/>
        <family val="0"/>
        <charset val="134"/>
      </rPr>
      <t xml:space="preserve">第</t>
    </r>
    <r>
      <rPr>
        <sz val="10"/>
        <rFont val="Arial"/>
        <family val="2"/>
      </rPr>
      <t xml:space="preserve">17</t>
    </r>
    <r>
      <rPr>
        <sz val="10"/>
        <rFont val="宋体"/>
        <family val="0"/>
        <charset val="134"/>
      </rPr>
      <t xml:space="preserve">次举报位于北京市西城区动物园交通枢纽场站外禁停标识区域内长期存在公交车违停违停导致非机动车辆到机动车道行驶增加骑行风险，如果出现交通事故必须对西外交通队和公交集团追责，导致此种问题原因是公交集团管理混乱，场站内乘车人候车站台内停满私家车和西外交通队长期不作为，该情况电视台和抖音多次曝光仍然存在，公交场站管理方说一套做一套，希望西外交通执法部门对其长期执法，有图有真相，请客服将工单分别派给西外交通队（公交车周转不开就可以违停，西外交通队没学过道交法？西外交通队就是公交车在有禁停标识的非机动车道违停的最大保护伞）及西城区督察市民填写的详细地址为：区、街道：西城区展览路街道详细地址：动物园交通枢纽市民反映问题内容：市民反映，</t>
    </r>
    <r>
      <rPr>
        <sz val="10"/>
        <rFont val="Arial"/>
        <family val="2"/>
      </rPr>
      <t xml:space="preserve">2026</t>
    </r>
    <r>
      <rPr>
        <sz val="10"/>
        <rFont val="宋体"/>
        <family val="0"/>
        <charset val="134"/>
      </rPr>
      <t xml:space="preserve">年</t>
    </r>
    <r>
      <rPr>
        <sz val="10"/>
        <rFont val="Arial"/>
        <family val="2"/>
      </rPr>
      <t xml:space="preserve">4</t>
    </r>
    <r>
      <rPr>
        <sz val="10"/>
        <rFont val="宋体"/>
        <family val="0"/>
        <charset val="134"/>
      </rPr>
      <t xml:space="preserve">月</t>
    </r>
    <r>
      <rPr>
        <sz val="10"/>
        <rFont val="Arial"/>
        <family val="2"/>
      </rPr>
      <t xml:space="preserve">7</t>
    </r>
    <r>
      <rPr>
        <sz val="10"/>
        <rFont val="宋体"/>
        <family val="0"/>
        <charset val="134"/>
      </rPr>
      <t xml:space="preserve">日晚高峰</t>
    </r>
    <r>
      <rPr>
        <sz val="10"/>
        <rFont val="Arial"/>
        <family val="2"/>
      </rPr>
      <t xml:space="preserve">17:42</t>
    </r>
    <r>
      <rPr>
        <sz val="10"/>
        <rFont val="宋体"/>
        <family val="0"/>
        <charset val="134"/>
      </rPr>
      <t xml:space="preserve">第</t>
    </r>
    <r>
      <rPr>
        <sz val="10"/>
        <rFont val="Arial"/>
        <family val="2"/>
      </rPr>
      <t xml:space="preserve">17</t>
    </r>
    <r>
      <rPr>
        <sz val="10"/>
        <rFont val="宋体"/>
        <family val="0"/>
        <charset val="134"/>
      </rPr>
      <t xml:space="preserve">次举报位于北京市西城区动物园交通枢纽场站外禁停标识区域内长期存在公交车违停违停导致非机动车辆到机动车道行驶增加骑行风险，如果出现交通事故必须对公交集团追责，导致此种问题原因是公交集团管理混乱，场站内乘车人候车站台内停满私家车，该情况电视台和抖音多次曝光仍然存在，公交场站管理方说一套做一套，故通过微信服务号反映公交集团管理混乱导致动物园交通枢纽违停问题。发布时间：</t>
    </r>
    <r>
      <rPr>
        <sz val="10"/>
        <rFont val="Arial"/>
        <family val="2"/>
      </rPr>
      <t xml:space="preserve">2026-04-07 18:07:02</t>
    </r>
    <r>
      <rPr>
        <sz val="10"/>
        <rFont val="宋体"/>
        <family val="0"/>
        <charset val="134"/>
      </rPr>
      <t xml:space="preserve">备注：该工单为微信对接系统弹出工单网络</t>
    </r>
    <r>
      <rPr>
        <sz val="10"/>
        <rFont val="Arial"/>
        <family val="2"/>
      </rPr>
      <t xml:space="preserve">-260410-001820</t>
    </r>
    <r>
      <rPr>
        <sz val="10"/>
        <rFont val="宋体"/>
        <family val="0"/>
        <charset val="134"/>
      </rPr>
      <t xml:space="preserve">号后而新建的工单。电车调指，基建，客四基建，物业安保，基建答复不满意</t>
    </r>
  </si>
  <si>
    <t xml:space="preserve">2026-04-17 23:59:59</t>
  </si>
  <si>
    <t xml:space="preserve">2026-04-14</t>
  </si>
  <si>
    <t xml:space="preserve">2026-04-15 08:59:59</t>
  </si>
  <si>
    <r>
      <rPr>
        <sz val="10"/>
        <rFont val="宋体"/>
        <family val="0"/>
        <charset val="134"/>
      </rPr>
      <t xml:space="preserve">我单位</t>
    </r>
    <r>
      <rPr>
        <sz val="10"/>
        <rFont val="Arial"/>
        <family val="2"/>
      </rPr>
      <t xml:space="preserve">2026</t>
    </r>
    <r>
      <rPr>
        <sz val="10"/>
        <rFont val="宋体"/>
        <family val="0"/>
        <charset val="134"/>
      </rPr>
      <t xml:space="preserve">年</t>
    </r>
    <r>
      <rPr>
        <sz val="10"/>
        <rFont val="Arial"/>
        <family val="2"/>
      </rPr>
      <t xml:space="preserve">4</t>
    </r>
    <r>
      <rPr>
        <sz val="10"/>
        <rFont val="宋体"/>
        <family val="0"/>
        <charset val="134"/>
      </rPr>
      <t xml:space="preserve">月</t>
    </r>
    <r>
      <rPr>
        <sz val="10"/>
        <rFont val="Arial"/>
        <family val="2"/>
      </rPr>
      <t xml:space="preserve">13</t>
    </r>
    <r>
      <rPr>
        <sz val="10"/>
        <rFont val="宋体"/>
        <family val="0"/>
        <charset val="134"/>
      </rPr>
      <t xml:space="preserve">日</t>
    </r>
    <r>
      <rPr>
        <sz val="10"/>
        <rFont val="Arial"/>
        <family val="2"/>
      </rPr>
      <t xml:space="preserve">14</t>
    </r>
    <r>
      <rPr>
        <sz val="10"/>
        <rFont val="宋体"/>
        <family val="0"/>
        <charset val="134"/>
      </rPr>
      <t xml:space="preserve">点</t>
    </r>
    <r>
      <rPr>
        <sz val="10"/>
        <rFont val="Arial"/>
        <family val="2"/>
      </rPr>
      <t xml:space="preserve">16</t>
    </r>
    <r>
      <rPr>
        <sz val="10"/>
        <rFont val="宋体"/>
        <family val="0"/>
        <charset val="134"/>
      </rPr>
      <t xml:space="preserve">分与市民进行电话联系告知工作办理情况。</t>
    </r>
  </si>
  <si>
    <t xml:space="preserve">2026-04-07 18:07:02</t>
  </si>
  <si>
    <r>
      <rPr>
        <sz val="8"/>
        <color rgb="FF000000"/>
        <rFont val="宋体"/>
        <family val="0"/>
        <charset val="134"/>
      </rPr>
      <t xml:space="preserve">同人同诉：网络</t>
    </r>
    <r>
      <rPr>
        <sz val="8"/>
        <color rgb="FF000000"/>
        <rFont val="宋体"/>
        <family val="0"/>
      </rPr>
      <t xml:space="preserve">-260314-014284</t>
    </r>
    <r>
      <rPr>
        <sz val="8"/>
        <color rgb="FF000000"/>
        <rFont val="宋体"/>
        <family val="0"/>
        <charset val="134"/>
      </rPr>
      <t xml:space="preserve">、网络</t>
    </r>
    <r>
      <rPr>
        <sz val="8"/>
        <color rgb="FF000000"/>
        <rFont val="宋体"/>
        <family val="0"/>
      </rPr>
      <t xml:space="preserve">-260317-006156</t>
    </r>
    <r>
      <rPr>
        <sz val="8"/>
        <color rgb="FF000000"/>
        <rFont val="宋体"/>
        <family val="0"/>
        <charset val="134"/>
      </rPr>
      <t xml:space="preserve">、网络</t>
    </r>
    <r>
      <rPr>
        <sz val="8"/>
        <color rgb="FF000000"/>
        <rFont val="宋体"/>
        <family val="0"/>
      </rPr>
      <t xml:space="preserve">-260318-009139</t>
    </r>
    <r>
      <rPr>
        <sz val="8"/>
        <color rgb="FF000000"/>
        <rFont val="宋体"/>
        <family val="0"/>
        <charset val="134"/>
      </rPr>
      <t xml:space="preserve">、网络</t>
    </r>
    <r>
      <rPr>
        <sz val="8"/>
        <color rgb="FF000000"/>
        <rFont val="宋体"/>
        <family val="0"/>
      </rPr>
      <t xml:space="preserve">-260319-013115</t>
    </r>
    <r>
      <rPr>
        <sz val="8"/>
        <color rgb="FF000000"/>
        <rFont val="宋体"/>
        <family val="0"/>
        <charset val="134"/>
      </rPr>
      <t xml:space="preserve">、网络</t>
    </r>
    <r>
      <rPr>
        <sz val="8"/>
        <color rgb="FF000000"/>
        <rFont val="宋体"/>
        <family val="0"/>
      </rPr>
      <t xml:space="preserve">-260320-010527</t>
    </r>
    <r>
      <rPr>
        <sz val="8"/>
        <color rgb="FF000000"/>
        <rFont val="宋体"/>
        <family val="0"/>
        <charset val="134"/>
      </rPr>
      <t xml:space="preserve">、网络</t>
    </r>
    <r>
      <rPr>
        <sz val="8"/>
        <color rgb="FF000000"/>
        <rFont val="宋体"/>
        <family val="0"/>
      </rPr>
      <t xml:space="preserve">-260321-005619</t>
    </r>
    <r>
      <rPr>
        <sz val="8"/>
        <color rgb="FF000000"/>
        <rFont val="宋体"/>
        <family val="0"/>
        <charset val="134"/>
      </rPr>
      <t xml:space="preserve">、</t>
    </r>
    <r>
      <rPr>
        <sz val="8"/>
        <color rgb="FF000000"/>
        <rFont val="宋体"/>
        <family val="0"/>
      </rPr>
      <t xml:space="preserve">JT1100002026032300001975</t>
    </r>
    <r>
      <rPr>
        <sz val="8"/>
        <color rgb="FF000000"/>
        <rFont val="宋体"/>
        <family val="0"/>
        <charset val="134"/>
      </rPr>
      <t xml:space="preserve">、热线</t>
    </r>
    <r>
      <rPr>
        <sz val="8"/>
        <color rgb="FF000000"/>
        <rFont val="宋体"/>
        <family val="0"/>
      </rPr>
      <t xml:space="preserve">-260325-031904</t>
    </r>
    <r>
      <rPr>
        <sz val="8"/>
        <color rgb="FF000000"/>
        <rFont val="宋体"/>
        <family val="0"/>
        <charset val="134"/>
      </rPr>
      <t xml:space="preserve">、网络</t>
    </r>
    <r>
      <rPr>
        <sz val="8"/>
        <color rgb="FF000000"/>
        <rFont val="宋体"/>
        <family val="0"/>
      </rPr>
      <t xml:space="preserve">-260329-004590-4</t>
    </r>
    <r>
      <rPr>
        <sz val="8"/>
        <color rgb="FF000000"/>
        <rFont val="宋体"/>
        <family val="0"/>
        <charset val="134"/>
      </rPr>
      <t xml:space="preserve">、网络</t>
    </r>
    <r>
      <rPr>
        <sz val="8"/>
        <color rgb="FF000000"/>
        <rFont val="宋体"/>
        <family val="0"/>
      </rPr>
      <t xml:space="preserve">-260329-005409</t>
    </r>
    <r>
      <rPr>
        <sz val="8"/>
        <color rgb="FF000000"/>
        <rFont val="宋体"/>
        <family val="0"/>
        <charset val="134"/>
      </rPr>
      <t xml:space="preserve">、网络</t>
    </r>
    <r>
      <rPr>
        <sz val="8"/>
        <color rgb="FF000000"/>
        <rFont val="宋体"/>
        <family val="0"/>
      </rPr>
      <t xml:space="preserve">-260329-005036</t>
    </r>
    <r>
      <rPr>
        <sz val="8"/>
        <color rgb="FF000000"/>
        <rFont val="宋体"/>
        <family val="0"/>
        <charset val="134"/>
      </rPr>
      <t xml:space="preserve">、网络</t>
    </r>
    <r>
      <rPr>
        <sz val="8"/>
        <color rgb="FF000000"/>
        <rFont val="宋体"/>
        <family val="0"/>
      </rPr>
      <t xml:space="preserve">-260401-006840</t>
    </r>
    <r>
      <rPr>
        <sz val="8"/>
        <color rgb="FF000000"/>
        <rFont val="宋体"/>
        <family val="0"/>
        <charset val="134"/>
      </rPr>
      <t xml:space="preserve">、网络</t>
    </r>
    <r>
      <rPr>
        <sz val="8"/>
        <color rgb="FF000000"/>
        <rFont val="宋体"/>
        <family val="0"/>
      </rPr>
      <t xml:space="preserve">-260402-006599</t>
    </r>
    <r>
      <rPr>
        <sz val="8"/>
        <color rgb="FF000000"/>
        <rFont val="宋体"/>
        <family val="0"/>
        <charset val="134"/>
      </rPr>
      <t xml:space="preserve">、网络</t>
    </r>
    <r>
      <rPr>
        <sz val="8"/>
        <color rgb="FF000000"/>
        <rFont val="宋体"/>
        <family val="0"/>
      </rPr>
      <t xml:space="preserve">-260403-015294</t>
    </r>
    <r>
      <rPr>
        <sz val="8"/>
        <color rgb="FF000000"/>
        <rFont val="宋体"/>
        <family val="0"/>
        <charset val="134"/>
      </rPr>
      <t xml:space="preserve">、网络</t>
    </r>
    <r>
      <rPr>
        <sz val="8"/>
        <color rgb="FF000000"/>
        <rFont val="宋体"/>
        <family val="0"/>
      </rPr>
      <t xml:space="preserve">-260405-010067</t>
    </r>
    <r>
      <rPr>
        <sz val="8"/>
        <color rgb="FF000000"/>
        <rFont val="宋体"/>
        <family val="0"/>
        <charset val="134"/>
      </rPr>
      <t xml:space="preserve">、网络</t>
    </r>
    <r>
      <rPr>
        <sz val="8"/>
        <color rgb="FF000000"/>
        <rFont val="宋体"/>
        <family val="0"/>
      </rPr>
      <t xml:space="preserve">-260410-001874</t>
    </r>
  </si>
  <si>
    <r>
      <rPr>
        <sz val="10"/>
        <rFont val="宋体"/>
        <family val="0"/>
        <charset val="134"/>
      </rPr>
      <t xml:space="preserve">网络</t>
    </r>
    <r>
      <rPr>
        <sz val="10"/>
        <rFont val="Arial"/>
        <family val="2"/>
      </rPr>
      <t xml:space="preserve">-260410-001874-5</t>
    </r>
  </si>
  <si>
    <t xml:space="preserve">2026-04-10 08:38:11</t>
  </si>
  <si>
    <r>
      <rPr>
        <sz val="10"/>
        <rFont val="宋体"/>
        <family val="0"/>
        <charset val="134"/>
      </rPr>
      <t xml:space="preserve">分中心已经于</t>
    </r>
    <r>
      <rPr>
        <sz val="10"/>
        <rFont val="Arial"/>
        <family val="2"/>
      </rPr>
      <t xml:space="preserve">2026</t>
    </r>
    <r>
      <rPr>
        <sz val="10"/>
        <rFont val="宋体"/>
        <family val="0"/>
        <charset val="134"/>
      </rPr>
      <t xml:space="preserve">年</t>
    </r>
    <r>
      <rPr>
        <sz val="10"/>
        <rFont val="Arial"/>
        <family val="2"/>
      </rPr>
      <t xml:space="preserve">4</t>
    </r>
    <r>
      <rPr>
        <sz val="10"/>
        <rFont val="宋体"/>
        <family val="0"/>
        <charset val="134"/>
      </rPr>
      <t xml:space="preserve">月</t>
    </r>
    <r>
      <rPr>
        <sz val="10"/>
        <rFont val="Arial"/>
        <family val="2"/>
      </rPr>
      <t xml:space="preserve">10</t>
    </r>
    <r>
      <rPr>
        <sz val="10"/>
        <rFont val="宋体"/>
        <family val="0"/>
        <charset val="134"/>
      </rPr>
      <t xml:space="preserve">日，将处理结果告知了市民，办理人：杜伟，部门</t>
    </r>
    <r>
      <rPr>
        <sz val="10"/>
        <rFont val="Arial"/>
        <family val="2"/>
      </rPr>
      <t xml:space="preserve">:</t>
    </r>
    <r>
      <rPr>
        <sz val="10"/>
        <rFont val="宋体"/>
        <family val="0"/>
        <charset val="134"/>
      </rPr>
      <t xml:space="preserve">动物园分中心，职务：物管副主任。审核人：侯旭，物业管理中心机关，物管行政部，科员。</t>
    </r>
  </si>
  <si>
    <r>
      <rPr>
        <sz val="10"/>
        <rFont val="宋体"/>
        <family val="0"/>
        <charset val="134"/>
      </rPr>
      <t xml:space="preserve">接到此投诉，我们非常重视。并立即派专人核实情况。我们虚心接受市民提出的宝贵意见，已经在周边张贴了禁停标识，我们也会加强巡视，发现有私家车，尽快劝离，尽量避免类似情况的发生。跟市民道歉，及安抚，希望市民能够理解。市民接通后即挂断，后分中心用短信的方式将处理结果告知了市民。分中心已经于</t>
    </r>
    <r>
      <rPr>
        <sz val="10"/>
        <rFont val="Arial"/>
        <family val="2"/>
      </rPr>
      <t xml:space="preserve">2026</t>
    </r>
    <r>
      <rPr>
        <sz val="10"/>
        <rFont val="宋体"/>
        <family val="0"/>
        <charset val="134"/>
      </rPr>
      <t xml:space="preserve">年</t>
    </r>
    <r>
      <rPr>
        <sz val="10"/>
        <rFont val="Arial"/>
        <family val="2"/>
      </rPr>
      <t xml:space="preserve">4</t>
    </r>
    <r>
      <rPr>
        <sz val="10"/>
        <rFont val="宋体"/>
        <family val="0"/>
        <charset val="134"/>
      </rPr>
      <t xml:space="preserve">月</t>
    </r>
    <r>
      <rPr>
        <sz val="10"/>
        <rFont val="Arial"/>
        <family val="2"/>
      </rPr>
      <t xml:space="preserve">10</t>
    </r>
    <r>
      <rPr>
        <sz val="10"/>
        <rFont val="宋体"/>
        <family val="0"/>
        <charset val="134"/>
      </rPr>
      <t xml:space="preserve">日，将处理结果告知了市民，办理人：杜伟，部门</t>
    </r>
    <r>
      <rPr>
        <sz val="10"/>
        <rFont val="Arial"/>
        <family val="2"/>
      </rPr>
      <t xml:space="preserve">:</t>
    </r>
    <r>
      <rPr>
        <sz val="10"/>
        <rFont val="宋体"/>
        <family val="0"/>
        <charset val="134"/>
      </rPr>
      <t xml:space="preserve">动物园分中心，职务：物管副主任。审核人：侯旭，物业管理中心机关，物管行政部，科员。</t>
    </r>
  </si>
  <si>
    <r>
      <rPr>
        <sz val="10"/>
        <rFont val="宋体"/>
        <family val="0"/>
        <charset val="134"/>
      </rPr>
      <t xml:space="preserve">网络</t>
    </r>
    <r>
      <rPr>
        <sz val="10"/>
        <rFont val="Arial"/>
        <family val="2"/>
      </rPr>
      <t xml:space="preserve">-260410-012603-2</t>
    </r>
    <r>
      <rPr>
        <sz val="10"/>
        <rFont val="宋体"/>
        <family val="0"/>
        <charset val="134"/>
      </rPr>
      <t xml:space="preserve">（</t>
    </r>
    <r>
      <rPr>
        <sz val="10"/>
        <rFont val="Arial"/>
        <family val="2"/>
      </rPr>
      <t xml:space="preserve">1</t>
    </r>
    <r>
      <rPr>
        <sz val="10"/>
        <rFont val="宋体"/>
        <family val="0"/>
        <charset val="134"/>
      </rPr>
      <t xml:space="preserve">个附件）</t>
    </r>
  </si>
  <si>
    <t xml:space="preserve">2026-04-10 09:44:52</t>
  </si>
  <si>
    <t xml:space="preserve">2026-04-10 09:55:21</t>
  </si>
  <si>
    <t xml:space="preserve">2026-04-10 10:14:33</t>
  </si>
  <si>
    <t xml:space="preserve">..</t>
  </si>
  <si>
    <r>
      <rPr>
        <sz val="10"/>
        <rFont val="宋体"/>
        <family val="0"/>
        <charset val="134"/>
      </rPr>
      <t xml:space="preserve">手机</t>
    </r>
    <r>
      <rPr>
        <sz val="10"/>
        <rFont val="Arial"/>
        <family val="2"/>
      </rPr>
      <t xml:space="preserve">,13501382890;</t>
    </r>
  </si>
  <si>
    <r>
      <rPr>
        <sz val="10"/>
        <rFont val="宋体"/>
        <family val="0"/>
        <charset val="134"/>
      </rPr>
      <t xml:space="preserve">工单来源：微信服务号，此工单内容为网民留言时填写的标题及原文。 </t>
    </r>
    <r>
      <rPr>
        <sz val="10"/>
        <rFont val="Arial"/>
        <family val="2"/>
      </rPr>
      <t xml:space="preserve">============================= </t>
    </r>
    <r>
      <rPr>
        <sz val="10"/>
        <rFont val="宋体"/>
        <family val="0"/>
        <charset val="134"/>
      </rPr>
      <t xml:space="preserve">留言标题：大败笔</t>
    </r>
    <r>
      <rPr>
        <sz val="10"/>
        <rFont val="Arial"/>
        <family val="2"/>
      </rPr>
      <t xml:space="preserve">438</t>
    </r>
    <r>
      <rPr>
        <sz val="10"/>
        <rFont val="宋体"/>
        <family val="0"/>
        <charset val="134"/>
      </rPr>
      <t xml:space="preserve">出现了怪味车留言原文：乱调乱改乱延的</t>
    </r>
    <r>
      <rPr>
        <sz val="10"/>
        <rFont val="Arial"/>
        <family val="2"/>
      </rPr>
      <t xml:space="preserve">438</t>
    </r>
    <r>
      <rPr>
        <sz val="10"/>
        <rFont val="宋体"/>
        <family val="0"/>
        <charset val="134"/>
      </rPr>
      <t xml:space="preserve">，自从大败笔改到二里庄后都没人坐了！最近车上又出现了怪味儿，闻了以后会得病的那种。发生在</t>
    </r>
    <r>
      <rPr>
        <sz val="10"/>
        <rFont val="Arial"/>
        <family val="2"/>
      </rPr>
      <t xml:space="preserve">9</t>
    </r>
    <r>
      <rPr>
        <sz val="10"/>
        <rFont val="宋体"/>
        <family val="0"/>
        <charset val="134"/>
      </rPr>
      <t xml:space="preserve">日</t>
    </r>
    <r>
      <rPr>
        <sz val="10"/>
        <rFont val="Arial"/>
        <family val="2"/>
      </rPr>
      <t xml:space="preserve">19:00 4644582</t>
    </r>
    <r>
      <rPr>
        <sz val="10"/>
        <rFont val="宋体"/>
        <family val="0"/>
        <charset val="134"/>
      </rPr>
      <t xml:space="preserve">市民填写的详细地址为：区：海淀区街道：不详详细地址：北京公交集团</t>
    </r>
    <r>
      <rPr>
        <sz val="10"/>
        <rFont val="Arial"/>
        <family val="2"/>
      </rPr>
      <t xml:space="preserve">438</t>
    </r>
    <r>
      <rPr>
        <sz val="10"/>
        <rFont val="宋体"/>
        <family val="0"/>
        <charset val="134"/>
      </rPr>
      <t xml:space="preserve">路公交车异味问题安服鸿运承线网</t>
    </r>
  </si>
  <si>
    <r>
      <rPr>
        <sz val="10"/>
        <rFont val="宋体"/>
        <family val="0"/>
        <charset val="134"/>
      </rPr>
      <t xml:space="preserve">我分中心已于</t>
    </r>
    <r>
      <rPr>
        <sz val="10"/>
        <rFont val="Arial"/>
        <family val="2"/>
      </rPr>
      <t xml:space="preserve">2026</t>
    </r>
    <r>
      <rPr>
        <sz val="10"/>
        <rFont val="宋体"/>
        <family val="0"/>
        <charset val="134"/>
      </rPr>
      <t xml:space="preserve">年</t>
    </r>
    <r>
      <rPr>
        <sz val="10"/>
        <rFont val="Arial"/>
        <family val="2"/>
      </rPr>
      <t xml:space="preserve">4</t>
    </r>
    <r>
      <rPr>
        <sz val="10"/>
        <rFont val="宋体"/>
        <family val="0"/>
        <charset val="134"/>
      </rPr>
      <t xml:space="preserve">月</t>
    </r>
    <r>
      <rPr>
        <sz val="10"/>
        <rFont val="Arial"/>
        <family val="2"/>
      </rPr>
      <t xml:space="preserve">10</t>
    </r>
    <r>
      <rPr>
        <sz val="10"/>
        <rFont val="宋体"/>
        <family val="0"/>
        <charset val="134"/>
      </rPr>
      <t xml:space="preserve">日中午</t>
    </r>
    <r>
      <rPr>
        <sz val="10"/>
        <rFont val="Arial"/>
        <family val="2"/>
      </rPr>
      <t xml:space="preserve">12</t>
    </r>
    <r>
      <rPr>
        <sz val="10"/>
        <rFont val="宋体"/>
        <family val="0"/>
        <charset val="134"/>
      </rPr>
      <t xml:space="preserve">点对您进行电话回复。办理人：于德海；部门：鸿运承物业管理中心西苑分中心；职务；物管副主任。审核人：郑楠；部门：鸿运承物业管理中心物管行政部；职务：物管员。</t>
    </r>
  </si>
  <si>
    <r>
      <rPr>
        <sz val="10"/>
        <rFont val="宋体"/>
        <family val="0"/>
        <charset val="134"/>
      </rPr>
      <t xml:space="preserve">女士您好，</t>
    </r>
    <r>
      <rPr>
        <sz val="10"/>
        <rFont val="Arial"/>
        <family val="2"/>
      </rPr>
      <t xml:space="preserve">438</t>
    </r>
    <r>
      <rPr>
        <sz val="10"/>
        <rFont val="宋体"/>
        <family val="0"/>
        <charset val="134"/>
      </rPr>
      <t xml:space="preserve">路公交车我们在永丰场站进行洗车服务工作，您所述</t>
    </r>
    <r>
      <rPr>
        <sz val="10"/>
        <rFont val="Arial"/>
        <family val="2"/>
      </rPr>
      <t xml:space="preserve">4644582</t>
    </r>
    <r>
      <rPr>
        <sz val="10"/>
        <rFont val="宋体"/>
        <family val="0"/>
        <charset val="134"/>
      </rPr>
      <t xml:space="preserve">号车，车辆运营中车内有怪味儿的问题，我们非常重视您的反馈，由于我们的工作没有做好，</t>
    </r>
    <r>
      <rPr>
        <sz val="10"/>
        <rFont val="Arial"/>
        <family val="2"/>
      </rPr>
      <t xml:space="preserve">438</t>
    </r>
    <r>
      <rPr>
        <sz val="10"/>
        <rFont val="宋体"/>
        <family val="0"/>
        <charset val="134"/>
      </rPr>
      <t xml:space="preserve">路给您带来不好的乘车体验，实在是抱歉，女士。该车辆回到永丰场站后，在日常工作时段内，我们的保洁员在清理卫生的同时，已将车门、车窗全部打开，对车内进行了通风换气作业，并加强了车内的消毒作业，您反馈的问题我们已整改完毕。我们工作有做的不尽人意之处，您多多谅解。</t>
    </r>
  </si>
  <si>
    <r>
      <rPr>
        <sz val="10"/>
        <rFont val="宋体"/>
        <family val="0"/>
        <charset val="134"/>
      </rPr>
      <t xml:space="preserve">我们分中心及场站班组长再次与</t>
    </r>
    <r>
      <rPr>
        <sz val="10"/>
        <rFont val="Arial"/>
        <family val="2"/>
      </rPr>
      <t xml:space="preserve">438</t>
    </r>
    <r>
      <rPr>
        <sz val="10"/>
        <rFont val="宋体"/>
        <family val="0"/>
        <charset val="134"/>
      </rPr>
      <t xml:space="preserve">路的工作人员进行了沟通，日常工作中我们要密切关注车内的空气质量，确保给您带来一个空气清新的出行环境。</t>
    </r>
  </si>
  <si>
    <r>
      <rPr>
        <sz val="10"/>
        <rFont val="宋体"/>
        <family val="0"/>
        <charset val="134"/>
      </rPr>
      <t xml:space="preserve">您好，关于您反映问题的办理情况，鸿运承物业管理中心西苑分中心现对您回复如下：女士您好，</t>
    </r>
    <r>
      <rPr>
        <sz val="10"/>
        <rFont val="Arial"/>
        <family val="2"/>
      </rPr>
      <t xml:space="preserve">438</t>
    </r>
    <r>
      <rPr>
        <sz val="10"/>
        <rFont val="宋体"/>
        <family val="0"/>
        <charset val="134"/>
      </rPr>
      <t xml:space="preserve">路公交车我们在永丰场站进行洗车服务工作，您所述</t>
    </r>
    <r>
      <rPr>
        <sz val="10"/>
        <rFont val="Arial"/>
        <family val="2"/>
      </rPr>
      <t xml:space="preserve">4644582</t>
    </r>
    <r>
      <rPr>
        <sz val="10"/>
        <rFont val="宋体"/>
        <family val="0"/>
        <charset val="134"/>
      </rPr>
      <t xml:space="preserve">号车，车辆运营中车内有怪味儿的问题，我们非常重视您的反馈，由于我们的工作没有做好，</t>
    </r>
    <r>
      <rPr>
        <sz val="10"/>
        <rFont val="Arial"/>
        <family val="2"/>
      </rPr>
      <t xml:space="preserve">438</t>
    </r>
    <r>
      <rPr>
        <sz val="10"/>
        <rFont val="宋体"/>
        <family val="0"/>
        <charset val="134"/>
      </rPr>
      <t xml:space="preserve">路给您带来不好的乘车体验，实在是抱歉，女士。该车辆回到永丰场站后，在日常工作时段内，我们的保洁员在清理卫生的同时，已将车门、车窗全部打开，对车内进行了通风换气作业，并加强了车内的消毒作业，您反馈的问题我们已整改完毕。我们工作有做的不尽人意之处，您多多谅解。我们定期会召开车厢服务工作专题会议，开展专项检查，日常工作中我们加大巡检力度，强化制度建设，不断提高管理水平。我分中心已于</t>
    </r>
    <r>
      <rPr>
        <sz val="10"/>
        <rFont val="Arial"/>
        <family val="2"/>
      </rPr>
      <t xml:space="preserve">2026</t>
    </r>
    <r>
      <rPr>
        <sz val="10"/>
        <rFont val="宋体"/>
        <family val="0"/>
        <charset val="134"/>
      </rPr>
      <t xml:space="preserve">年</t>
    </r>
    <r>
      <rPr>
        <sz val="10"/>
        <rFont val="Arial"/>
        <family val="2"/>
      </rPr>
      <t xml:space="preserve">4</t>
    </r>
    <r>
      <rPr>
        <sz val="10"/>
        <rFont val="宋体"/>
        <family val="0"/>
        <charset val="134"/>
      </rPr>
      <t xml:space="preserve">月</t>
    </r>
    <r>
      <rPr>
        <sz val="10"/>
        <rFont val="Arial"/>
        <family val="2"/>
      </rPr>
      <t xml:space="preserve">10</t>
    </r>
    <r>
      <rPr>
        <sz val="10"/>
        <rFont val="宋体"/>
        <family val="0"/>
        <charset val="134"/>
      </rPr>
      <t xml:space="preserve">日中午</t>
    </r>
    <r>
      <rPr>
        <sz val="10"/>
        <rFont val="Arial"/>
        <family val="2"/>
      </rPr>
      <t xml:space="preserve">12</t>
    </r>
    <r>
      <rPr>
        <sz val="10"/>
        <rFont val="宋体"/>
        <family val="0"/>
        <charset val="134"/>
      </rPr>
      <t xml:space="preserve">点对您进行电话回复。我们分中心及场站班组长再次与</t>
    </r>
    <r>
      <rPr>
        <sz val="10"/>
        <rFont val="Arial"/>
        <family val="2"/>
      </rPr>
      <t xml:space="preserve">438</t>
    </r>
    <r>
      <rPr>
        <sz val="10"/>
        <rFont val="宋体"/>
        <family val="0"/>
        <charset val="134"/>
      </rPr>
      <t xml:space="preserve">路的工作人员进行了沟通，日常工作中我们要密切关注车内的空气质量，确保给您带来一个空气清新的出行环境。欢迎您随时对我们的工作进行监督，感谢您提出宝贵意见，给您的出行带来的不便我们和您说声抱歉，谢谢您的支持与谅解。</t>
    </r>
  </si>
  <si>
    <t xml:space="preserve">2026-04-09 20:41:19</t>
  </si>
  <si>
    <r>
      <rPr>
        <sz val="11"/>
        <color rgb="FF000000"/>
        <rFont val="宋体"/>
        <family val="0"/>
        <charset val="134"/>
      </rPr>
      <t xml:space="preserve">七有五性</t>
    </r>
    <r>
      <rPr>
        <sz val="11"/>
        <color rgb="FF000000"/>
        <rFont val="宋体"/>
        <family val="0"/>
      </rPr>
      <t xml:space="preserve">,</t>
    </r>
    <r>
      <rPr>
        <sz val="11"/>
        <color rgb="FF000000"/>
        <rFont val="宋体"/>
        <family val="0"/>
        <charset val="134"/>
      </rPr>
      <t xml:space="preserve">便利性</t>
    </r>
    <r>
      <rPr>
        <sz val="11"/>
        <color rgb="FF000000"/>
        <rFont val="宋体"/>
        <family val="0"/>
      </rPr>
      <t xml:space="preserve">,</t>
    </r>
    <r>
      <rPr>
        <sz val="11"/>
        <color rgb="FF000000"/>
        <rFont val="宋体"/>
        <family val="0"/>
        <charset val="134"/>
      </rPr>
      <t xml:space="preserve">助老辅助</t>
    </r>
  </si>
  <si>
    <r>
      <rPr>
        <sz val="10"/>
        <rFont val="宋体"/>
        <family val="0"/>
        <charset val="134"/>
      </rPr>
      <t xml:space="preserve">热线</t>
    </r>
    <r>
      <rPr>
        <sz val="10"/>
        <rFont val="Arial"/>
        <family val="2"/>
      </rPr>
      <t xml:space="preserve">-260410-014702</t>
    </r>
    <r>
      <rPr>
        <sz val="10"/>
        <rFont val="宋体"/>
        <family val="0"/>
        <charset val="134"/>
      </rPr>
      <t xml:space="preserve">（</t>
    </r>
    <r>
      <rPr>
        <sz val="10"/>
        <rFont val="Arial"/>
        <family val="2"/>
      </rPr>
      <t xml:space="preserve">5</t>
    </r>
    <r>
      <rPr>
        <sz val="10"/>
        <rFont val="宋体"/>
        <family val="0"/>
        <charset val="134"/>
      </rPr>
      <t xml:space="preserve">个附件）</t>
    </r>
  </si>
  <si>
    <t xml:space="preserve">2026-04-10 10:15:11</t>
  </si>
  <si>
    <t xml:space="preserve">2026-04-10 10:21:55</t>
  </si>
  <si>
    <t xml:space="preserve">2026-04-10 10:24:38</t>
  </si>
  <si>
    <t xml:space="preserve">蒋先生</t>
  </si>
  <si>
    <r>
      <rPr>
        <sz val="10"/>
        <rFont val="宋体"/>
        <family val="0"/>
        <charset val="134"/>
      </rPr>
      <t xml:space="preserve">手机</t>
    </r>
    <r>
      <rPr>
        <sz val="10"/>
        <rFont val="Arial"/>
        <family val="2"/>
      </rPr>
      <t xml:space="preserve">,18612241586;</t>
    </r>
  </si>
  <si>
    <r>
      <rPr>
        <sz val="10"/>
        <rFont val="宋体"/>
        <family val="0"/>
        <charset val="134"/>
      </rPr>
      <t xml:space="preserve">市民反映，早上九点一刻到九点半在北京市怀柔区</t>
    </r>
    <r>
      <rPr>
        <sz val="10"/>
        <rFont val="Arial"/>
        <family val="2"/>
      </rPr>
      <t xml:space="preserve">916</t>
    </r>
    <r>
      <rPr>
        <sz val="10"/>
        <rFont val="宋体"/>
        <family val="0"/>
        <charset val="134"/>
      </rPr>
      <t xml:space="preserve">路公交车总站，怀柔汽车站的食堂就餐，姓吴的女性服务人员对待司机态度差，市民询问有吃饭的吗，对方就关上了门，来电反映食堂工作人员态度差问题。</t>
    </r>
  </si>
  <si>
    <t xml:space="preserve">2026-04-13</t>
  </si>
  <si>
    <t xml:space="preserve">经核实，来电人反映服务人员态度问题，系因服务人员以为无人就餐，锁闭售饭窗口，关窗时声响较大，导致来电人产生态度不好的误解。针对此事，已对相关人员进行批评教育，要求其规范言行、注重服务细节，杜绝类似情况再次发生。当班服务人员也就此事进行文字检讨。</t>
  </si>
  <si>
    <r>
      <rPr>
        <sz val="10"/>
        <rFont val="Arial"/>
        <family val="2"/>
      </rPr>
      <t xml:space="preserve">2026</t>
    </r>
    <r>
      <rPr>
        <sz val="10"/>
        <rFont val="宋体"/>
        <family val="0"/>
        <charset val="134"/>
      </rPr>
      <t xml:space="preserve">年</t>
    </r>
    <r>
      <rPr>
        <sz val="10"/>
        <rFont val="Arial"/>
        <family val="2"/>
      </rPr>
      <t xml:space="preserve">4</t>
    </r>
    <r>
      <rPr>
        <sz val="10"/>
        <rFont val="宋体"/>
        <family val="0"/>
        <charset val="134"/>
      </rPr>
      <t xml:space="preserve">月</t>
    </r>
    <r>
      <rPr>
        <sz val="10"/>
        <rFont val="Arial"/>
        <family val="2"/>
      </rPr>
      <t xml:space="preserve">13</t>
    </r>
    <r>
      <rPr>
        <sz val="10"/>
        <rFont val="宋体"/>
        <family val="0"/>
        <charset val="134"/>
      </rPr>
      <t xml:space="preserve">日</t>
    </r>
    <r>
      <rPr>
        <sz val="10"/>
        <rFont val="Arial"/>
        <family val="2"/>
      </rPr>
      <t xml:space="preserve">08</t>
    </r>
    <r>
      <rPr>
        <sz val="10"/>
        <rFont val="宋体"/>
        <family val="0"/>
        <charset val="134"/>
      </rPr>
      <t xml:space="preserve">点</t>
    </r>
    <r>
      <rPr>
        <sz val="10"/>
        <rFont val="Arial"/>
        <family val="2"/>
      </rPr>
      <t xml:space="preserve">07</t>
    </r>
    <r>
      <rPr>
        <sz val="10"/>
        <rFont val="宋体"/>
        <family val="0"/>
        <charset val="134"/>
      </rPr>
      <t xml:space="preserve">分，安保主任对投诉人员进行了电话回复，说明了原因。 办理人：侯映辉，东直门分中心餐饮主任。</t>
    </r>
  </si>
  <si>
    <t xml:space="preserve">东直门分中心餐饮专业针对此次事件进行了分析，加强对场站炊事员培训教育，强化责任意识管理。食堂每日安全服务流程中的叮嘱项含有加强服务的条款。已教育所有厨师按要求执行。</t>
  </si>
  <si>
    <t xml:space="preserve">经核实，来电人反映服务人员态度问题，系因服务人员以为无人就餐，锁闭售饭窗口，关窗时声响较大，导致来电人产生态度不好的误解。针对此事，已对相关人员进行批评教育，要求其规范言行、注重服务细节，杜绝类似情况再次发生。当班服务人员也就此事进行文字检讨。东直门分中心安保专业针对这件事举一反三，要求各场站负责人对职工加强培训教育，并加强监督检查力度。同时加强对场站炊事员培训教育，强化责任意识管理。食堂每日安全服务流程中的叮嘱项含有加强服务的条款。已教育所有厨师按要求执行。办理人：东直门分中心餐饮主任侯映辉。审核人：餐饮服务部赵弘晨。</t>
  </si>
  <si>
    <t xml:space="preserve">2026-04-10 10:01:01</t>
  </si>
  <si>
    <t xml:space="preserve">就餐服务问题
（工作人工作态度）</t>
  </si>
  <si>
    <r>
      <rPr>
        <sz val="10"/>
        <rFont val="宋体"/>
        <family val="0"/>
        <charset val="134"/>
      </rPr>
      <t xml:space="preserve">网络</t>
    </r>
    <r>
      <rPr>
        <sz val="10"/>
        <rFont val="宋体"/>
        <family val="0"/>
      </rPr>
      <t xml:space="preserve">-260410-028319</t>
    </r>
  </si>
  <si>
    <t xml:space="preserve">2026-04-10 12:12:32</t>
  </si>
  <si>
    <t xml:space="preserve">2026-04-10 12:30:36</t>
  </si>
  <si>
    <t xml:space="preserve">2026-04-10 13:25:27</t>
  </si>
  <si>
    <r>
      <rPr>
        <sz val="10"/>
        <rFont val="宋体"/>
        <family val="0"/>
        <charset val="134"/>
      </rPr>
      <t xml:space="preserve">工单来源：微信服务号，此工单内容为网民留言时填写的标题及原文。 </t>
    </r>
    <r>
      <rPr>
        <sz val="10"/>
        <rFont val="Arial"/>
        <family val="2"/>
      </rPr>
      <t xml:space="preserve">============================= </t>
    </r>
    <r>
      <rPr>
        <sz val="10"/>
        <rFont val="宋体"/>
        <family val="0"/>
        <charset val="134"/>
      </rPr>
      <t xml:space="preserve">留言标题：公交集团鸿运承物业公司垃圾分类海报背胶质量差留言原文：接</t>
    </r>
    <r>
      <rPr>
        <sz val="10"/>
        <rFont val="Arial"/>
        <family val="2"/>
      </rPr>
      <t xml:space="preserve">2026</t>
    </r>
    <r>
      <rPr>
        <sz val="10"/>
        <rFont val="宋体"/>
        <family val="0"/>
        <charset val="134"/>
      </rPr>
      <t xml:space="preserve">年</t>
    </r>
    <r>
      <rPr>
        <sz val="10"/>
        <rFont val="Arial"/>
        <family val="2"/>
      </rPr>
      <t xml:space="preserve">4</t>
    </r>
    <r>
      <rPr>
        <sz val="10"/>
        <rFont val="宋体"/>
        <family val="0"/>
        <charset val="134"/>
      </rPr>
      <t xml:space="preserve">月</t>
    </r>
    <r>
      <rPr>
        <sz val="10"/>
        <rFont val="Arial"/>
        <family val="2"/>
      </rPr>
      <t xml:space="preserve">3</t>
    </r>
    <r>
      <rPr>
        <sz val="10"/>
        <rFont val="宋体"/>
        <family val="0"/>
        <charset val="134"/>
      </rPr>
      <t xml:space="preserve">日反映内容你们没有看清我那天反映的问题，</t>
    </r>
    <r>
      <rPr>
        <sz val="10"/>
        <rFont val="Arial"/>
        <family val="2"/>
      </rPr>
      <t xml:space="preserve">2026</t>
    </r>
    <r>
      <rPr>
        <sz val="10"/>
        <rFont val="宋体"/>
        <family val="0"/>
        <charset val="134"/>
      </rPr>
      <t xml:space="preserve">年下发的是带有背胶的垃圾分类海报，但是垃圾分类站都在室外，风吹日晒雨淋，这贴了才几月就出现了开胶卷边，你们采买的时候考虑过这些情况吗，去分中心要新的海报还没有库存，职工出于好意为了垃圾分类海报能固定使用长久用透明胶带粘贴，公交集团稽查还不合格，你们如果采买背胶质量过关经得起室外风吹日晒雨淋雪打的产品，我们又何苦贴透明胶，管理责任转嫁给职工身上了检查来还算职工不合格</t>
    </r>
    <r>
      <rPr>
        <sz val="10"/>
        <rFont val="Arial"/>
        <family val="2"/>
      </rPr>
      <t xml:space="preserve">1.</t>
    </r>
    <r>
      <rPr>
        <sz val="10"/>
        <rFont val="宋体"/>
        <family val="0"/>
        <charset val="134"/>
      </rPr>
      <t xml:space="preserve">集团稽查酌情处理透明胶带粘贴的垃圾分类海报</t>
    </r>
    <r>
      <rPr>
        <sz val="10"/>
        <rFont val="Arial"/>
        <family val="2"/>
      </rPr>
      <t xml:space="preserve">2.</t>
    </r>
    <r>
      <rPr>
        <sz val="10"/>
        <rFont val="宋体"/>
        <family val="0"/>
        <charset val="134"/>
      </rPr>
      <t xml:space="preserve">解决垃圾分类海报背胶质量问题</t>
    </r>
    <r>
      <rPr>
        <sz val="10"/>
        <rFont val="Arial"/>
        <family val="2"/>
      </rPr>
      <t xml:space="preserve">3.</t>
    </r>
    <r>
      <rPr>
        <sz val="10"/>
        <rFont val="宋体"/>
        <family val="0"/>
        <charset val="134"/>
      </rPr>
      <t xml:space="preserve">物业分中心准备可以随时更换的垃圾分类海报市民填写的详细地址为：区、街道：朝阳区常营地区详细地址：朝阳区</t>
    </r>
  </si>
  <si>
    <t xml:space="preserve">接到此投诉，我们非常重视，并立即核实情况</t>
  </si>
  <si>
    <t xml:space="preserve">经询问多个分中心，发现结果参半，有的分中心反映确实存在类似情况，有的说效果还行。但是上一批宣传海报，是没有背胶的，这次订购有背胶的宣传海报，主要是为了方便分中心在张贴的时候，可以省些操作。在此我们非常感谢市民反映的情况，我们会虚心接受，下次再订购时，一定酌情考虑，给市民带来不便，深表歉意</t>
  </si>
  <si>
    <t xml:space="preserve">2026-04-10 10:22:42</t>
  </si>
  <si>
    <t xml:space="preserve">场站管理问题
（标识张贴）
同人同诉  二次</t>
  </si>
  <si>
    <r>
      <rPr>
        <sz val="11"/>
        <color rgb="FF000000"/>
        <rFont val="宋体"/>
        <family val="0"/>
        <charset val="134"/>
      </rPr>
      <t xml:space="preserve">同人反映问题：网络</t>
    </r>
    <r>
      <rPr>
        <sz val="11"/>
        <color rgb="FF000000"/>
        <rFont val="宋体"/>
        <family val="0"/>
      </rPr>
      <t xml:space="preserve">-260404-004905</t>
    </r>
    <r>
      <rPr>
        <sz val="11"/>
        <color rgb="FF000000"/>
        <rFont val="宋体"/>
        <family val="0"/>
        <charset val="134"/>
      </rPr>
      <t xml:space="preserve">、网络</t>
    </r>
    <r>
      <rPr>
        <sz val="11"/>
        <color rgb="FF000000"/>
        <rFont val="宋体"/>
        <family val="0"/>
      </rPr>
      <t xml:space="preserve">-260410-028319</t>
    </r>
  </si>
  <si>
    <r>
      <rPr>
        <sz val="10"/>
        <rFont val="宋体"/>
        <family val="0"/>
        <charset val="134"/>
      </rPr>
      <t xml:space="preserve">热线</t>
    </r>
    <r>
      <rPr>
        <sz val="10"/>
        <rFont val="Arial"/>
        <family val="2"/>
      </rPr>
      <t xml:space="preserve">-260409-064162</t>
    </r>
    <r>
      <rPr>
        <sz val="10"/>
        <rFont val="宋体"/>
        <family val="0"/>
      </rPr>
      <t xml:space="preserve">（</t>
    </r>
    <r>
      <rPr>
        <sz val="10"/>
        <rFont val="Arial"/>
        <family val="2"/>
      </rPr>
      <t xml:space="preserve">2</t>
    </r>
    <r>
      <rPr>
        <sz val="10"/>
        <rFont val="宋体"/>
        <family val="0"/>
      </rPr>
      <t xml:space="preserve">个附件）</t>
    </r>
  </si>
  <si>
    <t xml:space="preserve">2026-04-09 20:21:56</t>
  </si>
  <si>
    <t xml:space="preserve">2026-04-09 20:31:13</t>
  </si>
  <si>
    <t xml:space="preserve">2026-04-10 13:44:57</t>
  </si>
  <si>
    <t xml:space="preserve">刘巢先生</t>
  </si>
  <si>
    <r>
      <rPr>
        <sz val="10"/>
        <rFont val="宋体"/>
        <family val="0"/>
        <charset val="134"/>
      </rPr>
      <t xml:space="preserve">手机</t>
    </r>
    <r>
      <rPr>
        <sz val="10"/>
        <rFont val="Arial"/>
        <family val="2"/>
      </rPr>
      <t xml:space="preserve">,18600613637;</t>
    </r>
  </si>
  <si>
    <r>
      <rPr>
        <sz val="10"/>
        <rFont val="宋体"/>
        <family val="0"/>
        <charset val="134"/>
      </rPr>
      <t xml:space="preserve">市民反映，自己在北京公共交通控股（集团）有限公司，工作地址：北京市西城区南礼士路</t>
    </r>
    <r>
      <rPr>
        <sz val="10"/>
        <rFont val="Arial"/>
        <family val="2"/>
      </rPr>
      <t xml:space="preserve">44</t>
    </r>
    <r>
      <rPr>
        <sz val="10"/>
        <rFont val="宋体"/>
        <family val="0"/>
      </rPr>
      <t xml:space="preserve">号，自己在</t>
    </r>
    <r>
      <rPr>
        <sz val="10"/>
        <rFont val="Arial"/>
        <family val="2"/>
      </rPr>
      <t xml:space="preserve">19-20</t>
    </r>
    <r>
      <rPr>
        <sz val="10"/>
        <rFont val="宋体"/>
        <family val="0"/>
      </rPr>
      <t xml:space="preserve">年不干的，提出的辞职，北京客</t>
    </r>
    <r>
      <rPr>
        <sz val="10"/>
        <rFont val="Arial"/>
        <family val="2"/>
      </rPr>
      <t xml:space="preserve">3</t>
    </r>
    <r>
      <rPr>
        <sz val="10"/>
        <rFont val="宋体"/>
        <family val="0"/>
      </rPr>
      <t xml:space="preserve">公交公司上班，自己写了离职不干了，公交员工卡里面有</t>
    </r>
    <r>
      <rPr>
        <sz val="10"/>
        <rFont val="Arial"/>
        <family val="2"/>
      </rPr>
      <t xml:space="preserve">40-50</t>
    </r>
    <r>
      <rPr>
        <sz val="10"/>
        <rFont val="宋体"/>
        <family val="0"/>
      </rPr>
      <t xml:space="preserve">元，自己是开</t>
    </r>
    <r>
      <rPr>
        <sz val="10"/>
        <rFont val="Arial"/>
        <family val="2"/>
      </rPr>
      <t xml:space="preserve">353</t>
    </r>
    <r>
      <rPr>
        <sz val="10"/>
        <rFont val="宋体"/>
        <family val="0"/>
      </rPr>
      <t xml:space="preserve">公交车的司机，姓名：刘巢，来电反映要求退还公交员工卡余额的问题。经与市民联系，市民称其员工卡中的饭卡模块自己充值了四五十元钱用于在食堂吃早点，市民的员工卡离职时已经交回，未在其本人手中。建议交由相关负责单位办理</t>
    </r>
  </si>
  <si>
    <r>
      <rPr>
        <sz val="10"/>
        <rFont val="宋体"/>
        <family val="0"/>
        <charset val="134"/>
      </rPr>
      <t xml:space="preserve">经鸿运承物业管理中心餐饮服务部核实，在智慧食堂系统中查询到当事人身份证信息下有一笔饭费余额</t>
    </r>
    <r>
      <rPr>
        <sz val="10"/>
        <rFont val="Arial"/>
        <family val="2"/>
      </rPr>
      <t xml:space="preserve">58.6</t>
    </r>
    <r>
      <rPr>
        <sz val="10"/>
        <rFont val="宋体"/>
        <family val="0"/>
        <charset val="134"/>
      </rPr>
      <t xml:space="preserve">元，属于老员工卡组，已经不可以再次充值。当事人描述因离职员工卡已上交，根据财务制度，当事人需持身份证复印件到任意物业所属食堂，由食堂工作人员在系统中操作冲红。再由食堂工作人员将材料递交至餐饮服务部、物业机关财务部报审，财务部审批后</t>
    </r>
    <r>
      <rPr>
        <sz val="10"/>
        <rFont val="Arial"/>
        <family val="2"/>
      </rPr>
      <t xml:space="preserve">7</t>
    </r>
    <r>
      <rPr>
        <sz val="10"/>
        <rFont val="宋体"/>
        <family val="0"/>
        <charset val="134"/>
      </rPr>
      <t xml:space="preserve">个工作日左右退款。由于当事人员工卡已上交且离职，只能退还现金，现金也需由食堂工作人员至物业机关财务部领取后退还当事人。</t>
    </r>
  </si>
  <si>
    <r>
      <rPr>
        <sz val="10"/>
        <rFont val="宋体"/>
        <family val="0"/>
        <charset val="134"/>
      </rPr>
      <t xml:space="preserve">于</t>
    </r>
    <r>
      <rPr>
        <sz val="10"/>
        <rFont val="Arial"/>
        <family val="2"/>
      </rPr>
      <t xml:space="preserve">2026</t>
    </r>
    <r>
      <rPr>
        <sz val="10"/>
        <rFont val="宋体"/>
        <family val="0"/>
        <charset val="134"/>
      </rPr>
      <t xml:space="preserve">年</t>
    </r>
    <r>
      <rPr>
        <sz val="10"/>
        <rFont val="Arial"/>
        <family val="2"/>
      </rPr>
      <t xml:space="preserve">4</t>
    </r>
    <r>
      <rPr>
        <sz val="10"/>
        <rFont val="宋体"/>
        <family val="0"/>
        <charset val="134"/>
      </rPr>
      <t xml:space="preserve">月</t>
    </r>
    <r>
      <rPr>
        <sz val="10"/>
        <rFont val="Arial"/>
        <family val="2"/>
      </rPr>
      <t xml:space="preserve">10</t>
    </r>
    <r>
      <rPr>
        <sz val="10"/>
        <rFont val="宋体"/>
        <family val="0"/>
        <charset val="134"/>
      </rPr>
      <t xml:space="preserve">日</t>
    </r>
    <r>
      <rPr>
        <sz val="10"/>
        <rFont val="Arial"/>
        <family val="2"/>
      </rPr>
      <t xml:space="preserve">15</t>
    </r>
    <r>
      <rPr>
        <sz val="10"/>
        <rFont val="宋体"/>
        <family val="0"/>
        <charset val="134"/>
      </rPr>
      <t xml:space="preserve">点</t>
    </r>
    <r>
      <rPr>
        <sz val="10"/>
        <rFont val="Arial"/>
        <family val="2"/>
      </rPr>
      <t xml:space="preserve">25</t>
    </r>
    <r>
      <rPr>
        <sz val="10"/>
        <rFont val="宋体"/>
        <family val="0"/>
        <charset val="134"/>
      </rPr>
      <t xml:space="preserve">分联系当事人，说明了核实结果，退款办理流程，当事人表示理解并将在近期来食堂办理操作退余额。</t>
    </r>
  </si>
  <si>
    <t xml:space="preserve">按流程协助当事人办理员工卡内饭费余额的退款操作。</t>
  </si>
  <si>
    <r>
      <rPr>
        <sz val="10"/>
        <rFont val="宋体"/>
        <family val="0"/>
        <charset val="134"/>
      </rPr>
      <t xml:space="preserve">经鸿运承物业管理中心餐饮服务部核实，在智慧食堂系统中查询到当事人身份证信息下有一笔饭费余额</t>
    </r>
    <r>
      <rPr>
        <sz val="10"/>
        <rFont val="Arial"/>
        <family val="2"/>
      </rPr>
      <t xml:space="preserve">58.6</t>
    </r>
    <r>
      <rPr>
        <sz val="10"/>
        <rFont val="宋体"/>
        <family val="0"/>
        <charset val="134"/>
      </rPr>
      <t xml:space="preserve">元，属于老员工卡组，已经不可以再次充值。当事人描述因离职员工卡已上交，根据财务制度，当事人需持身份证复印件到任意物业所属食堂，由食堂工作人员在系统中操作冲红。再由食堂工作人员将材料递交至餐饮服务部、物业机关财务部报审，财务部审批后</t>
    </r>
    <r>
      <rPr>
        <sz val="10"/>
        <rFont val="Arial"/>
        <family val="2"/>
      </rPr>
      <t xml:space="preserve">7</t>
    </r>
    <r>
      <rPr>
        <sz val="10"/>
        <rFont val="宋体"/>
        <family val="0"/>
        <charset val="134"/>
      </rPr>
      <t xml:space="preserve">个工作日左右退款。由于当事人员工卡已上交且离职，只能退还现金，现金也需由食堂工作人员至物业机关财务部领取后退还当事人。于</t>
    </r>
    <r>
      <rPr>
        <sz val="10"/>
        <rFont val="Arial"/>
        <family val="2"/>
      </rPr>
      <t xml:space="preserve">2026</t>
    </r>
    <r>
      <rPr>
        <sz val="10"/>
        <rFont val="宋体"/>
        <family val="0"/>
        <charset val="134"/>
      </rPr>
      <t xml:space="preserve">年</t>
    </r>
    <r>
      <rPr>
        <sz val="10"/>
        <rFont val="Arial"/>
        <family val="2"/>
      </rPr>
      <t xml:space="preserve">4</t>
    </r>
    <r>
      <rPr>
        <sz val="10"/>
        <rFont val="宋体"/>
        <family val="0"/>
        <charset val="134"/>
      </rPr>
      <t xml:space="preserve">月</t>
    </r>
    <r>
      <rPr>
        <sz val="10"/>
        <rFont val="Arial"/>
        <family val="2"/>
      </rPr>
      <t xml:space="preserve">10</t>
    </r>
    <r>
      <rPr>
        <sz val="10"/>
        <rFont val="宋体"/>
        <family val="0"/>
        <charset val="134"/>
      </rPr>
      <t xml:space="preserve">日</t>
    </r>
    <r>
      <rPr>
        <sz val="10"/>
        <rFont val="Arial"/>
        <family val="2"/>
      </rPr>
      <t xml:space="preserve">15</t>
    </r>
    <r>
      <rPr>
        <sz val="10"/>
        <rFont val="宋体"/>
        <family val="0"/>
        <charset val="134"/>
      </rPr>
      <t xml:space="preserve">点</t>
    </r>
    <r>
      <rPr>
        <sz val="10"/>
        <rFont val="Arial"/>
        <family val="2"/>
      </rPr>
      <t xml:space="preserve">25</t>
    </r>
    <r>
      <rPr>
        <sz val="10"/>
        <rFont val="宋体"/>
        <family val="0"/>
        <charset val="134"/>
      </rPr>
      <t xml:space="preserve">分联系当事人，说明了核实结果，退款办理流程，当事人表示理解并将在近期来食堂办理操作退余额。</t>
    </r>
  </si>
  <si>
    <t xml:space="preserve">2026-04-09 19:35:23</t>
  </si>
  <si>
    <t xml:space="preserve">771020825</t>
  </si>
  <si>
    <t xml:space="preserve">智慧食堂
（充值退费）多渠道同人同诉</t>
  </si>
  <si>
    <r>
      <rPr>
        <sz val="11"/>
        <color rgb="FF000000"/>
        <rFont val="宋体"/>
        <family val="0"/>
        <charset val="134"/>
      </rPr>
      <t xml:space="preserve">多渠道同人同诉：</t>
    </r>
    <r>
      <rPr>
        <sz val="11"/>
        <color rgb="FF000000"/>
        <rFont val="宋体"/>
        <family val="0"/>
      </rPr>
      <t xml:space="preserve">GJ-PHONE-20260409-2435</t>
    </r>
    <r>
      <rPr>
        <sz val="11"/>
        <color rgb="FF000000"/>
        <rFont val="宋体"/>
        <family val="0"/>
        <charset val="134"/>
      </rPr>
      <t xml:space="preserve">、热线</t>
    </r>
    <r>
      <rPr>
        <sz val="11"/>
        <color rgb="FF000000"/>
        <rFont val="宋体"/>
        <family val="0"/>
      </rPr>
      <t xml:space="preserve">-260409-064162</t>
    </r>
  </si>
  <si>
    <r>
      <rPr>
        <sz val="10"/>
        <rFont val="宋体"/>
        <family val="0"/>
        <charset val="134"/>
      </rPr>
      <t xml:space="preserve">热线</t>
    </r>
    <r>
      <rPr>
        <sz val="10"/>
        <rFont val="Arial"/>
        <family val="2"/>
      </rPr>
      <t xml:space="preserve">-260411-015579</t>
    </r>
    <r>
      <rPr>
        <sz val="10"/>
        <rFont val="宋体"/>
        <family val="0"/>
        <charset val="134"/>
      </rPr>
      <t xml:space="preserve">（</t>
    </r>
    <r>
      <rPr>
        <sz val="10"/>
        <rFont val="Arial"/>
        <family val="2"/>
      </rPr>
      <t xml:space="preserve">2</t>
    </r>
    <r>
      <rPr>
        <sz val="10"/>
        <rFont val="宋体"/>
        <family val="0"/>
        <charset val="134"/>
      </rPr>
      <t xml:space="preserve">个附件）</t>
    </r>
  </si>
  <si>
    <t xml:space="preserve">2026-04-11 11:06:01</t>
  </si>
  <si>
    <t xml:space="preserve">2026-04-11 11:18:14</t>
  </si>
  <si>
    <t xml:space="preserve">2026-04-11 11:21:12</t>
  </si>
  <si>
    <r>
      <rPr>
        <sz val="10"/>
        <rFont val="宋体"/>
        <family val="0"/>
        <charset val="134"/>
      </rPr>
      <t xml:space="preserve">手机</t>
    </r>
    <r>
      <rPr>
        <sz val="10"/>
        <rFont val="Arial"/>
        <family val="2"/>
      </rPr>
      <t xml:space="preserve">,17601665368;</t>
    </r>
  </si>
  <si>
    <r>
      <rPr>
        <sz val="10"/>
        <rFont val="宋体"/>
        <family val="0"/>
        <charset val="134"/>
      </rPr>
      <t xml:space="preserve">市民反映，朝阳区朝阳路</t>
    </r>
    <r>
      <rPr>
        <sz val="10"/>
        <rFont val="Arial"/>
        <family val="2"/>
      </rPr>
      <t xml:space="preserve">117</t>
    </r>
    <r>
      <rPr>
        <sz val="10"/>
        <rFont val="宋体"/>
        <family val="0"/>
        <charset val="134"/>
      </rPr>
      <t xml:space="preserve">路公交车总站门口抬杆处公交集团工作人员辱骂自己，自己车走错口，工作人员辱骂自己，市民不认可，来电反映公交集团工作人员辱骂自己问题。</t>
    </r>
  </si>
  <si>
    <t xml:space="preserve">2026-04-18 23:59:59</t>
  </si>
  <si>
    <t xml:space="preserve">2026-04-16 08:59:59</t>
  </si>
  <si>
    <t xml:space="preserve">经核实一男子驾驶车辆走错路，行驶至红庙场站进口。随后一辆公交车准备进站，警卫人员严格执行百日行动工作方案，要求进行拦截，并要求其尽快倒车，注意安全。警卫人员上前沟通，告知走错路了，由于该车辆挡住进口，后面车辆造成拥堵，警卫人员有些急切声音较大，该男子认为态度不好，造成此问题出现。</t>
  </si>
  <si>
    <r>
      <rPr>
        <sz val="10"/>
        <rFont val="宋体"/>
        <family val="0"/>
        <charset val="134"/>
      </rPr>
      <t xml:space="preserve">分中心于</t>
    </r>
    <r>
      <rPr>
        <sz val="10"/>
        <rFont val="Arial"/>
        <family val="2"/>
      </rPr>
      <t xml:space="preserve">2026</t>
    </r>
    <r>
      <rPr>
        <sz val="10"/>
        <rFont val="宋体"/>
        <family val="0"/>
        <charset val="134"/>
      </rPr>
      <t xml:space="preserve">年</t>
    </r>
    <r>
      <rPr>
        <sz val="10"/>
        <rFont val="Arial"/>
        <family val="2"/>
      </rPr>
      <t xml:space="preserve">4</t>
    </r>
    <r>
      <rPr>
        <sz val="10"/>
        <rFont val="宋体"/>
        <family val="0"/>
        <charset val="134"/>
      </rPr>
      <t xml:space="preserve">月</t>
    </r>
    <r>
      <rPr>
        <sz val="10"/>
        <rFont val="Arial"/>
        <family val="2"/>
      </rPr>
      <t xml:space="preserve">12</t>
    </r>
    <r>
      <rPr>
        <sz val="10"/>
        <rFont val="宋体"/>
        <family val="0"/>
        <charset val="134"/>
      </rPr>
      <t xml:space="preserve">日上午</t>
    </r>
    <r>
      <rPr>
        <sz val="10"/>
        <rFont val="Arial"/>
        <family val="2"/>
      </rPr>
      <t xml:space="preserve">11</t>
    </r>
    <r>
      <rPr>
        <sz val="10"/>
        <rFont val="宋体"/>
        <family val="0"/>
        <charset val="134"/>
      </rPr>
      <t xml:space="preserve">点</t>
    </r>
    <r>
      <rPr>
        <sz val="10"/>
        <rFont val="Arial"/>
        <family val="2"/>
      </rPr>
      <t xml:space="preserve">00</t>
    </r>
    <r>
      <rPr>
        <sz val="10"/>
        <rFont val="宋体"/>
        <family val="0"/>
        <charset val="134"/>
      </rPr>
      <t xml:space="preserve">与投诉人进行电话回复，向投诉人说明情况。办理人：左强；部门：鸿运承物业管理中心辛庄分中心；职务：安保副主任。审核人：张耕；部门：鸿运承物业管理中心安全保卫部；职务：安保员。</t>
    </r>
  </si>
  <si>
    <r>
      <rPr>
        <sz val="10"/>
        <rFont val="宋体"/>
        <family val="0"/>
        <charset val="134"/>
      </rPr>
      <t xml:space="preserve">经核实一男子驾驶车辆走错路，行驶至红庙场站进口。随后一辆公交车准备进站，警卫人员严格执行百日行动工作方案，要求进行拦截，并要求其尽快倒车，注意安全。警卫人员上前沟通，告知走错路了，由于该车辆挡住进口，后面车辆造成拥堵，警卫人员有些急切声音较大，该男子认为态度不好，造成此问题出现。分中心于</t>
    </r>
    <r>
      <rPr>
        <sz val="10"/>
        <rFont val="Arial"/>
        <family val="2"/>
      </rPr>
      <t xml:space="preserve">2026</t>
    </r>
    <r>
      <rPr>
        <sz val="10"/>
        <rFont val="宋体"/>
        <family val="0"/>
        <charset val="134"/>
      </rPr>
      <t xml:space="preserve">年</t>
    </r>
    <r>
      <rPr>
        <sz val="10"/>
        <rFont val="Arial"/>
        <family val="2"/>
      </rPr>
      <t xml:space="preserve">4</t>
    </r>
    <r>
      <rPr>
        <sz val="10"/>
        <rFont val="宋体"/>
        <family val="0"/>
        <charset val="134"/>
      </rPr>
      <t xml:space="preserve">月</t>
    </r>
    <r>
      <rPr>
        <sz val="10"/>
        <rFont val="Arial"/>
        <family val="2"/>
      </rPr>
      <t xml:space="preserve">12</t>
    </r>
    <r>
      <rPr>
        <sz val="10"/>
        <rFont val="宋体"/>
        <family val="0"/>
        <charset val="134"/>
      </rPr>
      <t xml:space="preserve">日上午</t>
    </r>
    <r>
      <rPr>
        <sz val="10"/>
        <rFont val="Arial"/>
        <family val="2"/>
      </rPr>
      <t xml:space="preserve">11</t>
    </r>
    <r>
      <rPr>
        <sz val="10"/>
        <rFont val="宋体"/>
        <family val="0"/>
        <charset val="134"/>
      </rPr>
      <t xml:space="preserve">点</t>
    </r>
    <r>
      <rPr>
        <sz val="10"/>
        <rFont val="Arial"/>
        <family val="2"/>
      </rPr>
      <t xml:space="preserve">00</t>
    </r>
    <r>
      <rPr>
        <sz val="10"/>
        <rFont val="宋体"/>
        <family val="0"/>
        <charset val="134"/>
      </rPr>
      <t xml:space="preserve">与投诉人进行电话回复，向投诉人说明情况。分中心领导与场站负责人取得了联系，要求其对此投诉进行通报，要求对全体警卫人员进行培训，在日常的工作执勤中，注意说话方式方法，避免生冷硬，遇事认真不较真，人性化执勤。分中心定期召开专题会议，将此次问题举一反三，开展安保专项检查，日常工作中加大巡检力度。在日常工作中特别注意提示保安员遇事注意方式方法，杜绝生冷硬，言语中避免激化矛盾。加大检查力度，发现问题及时整改。在本周保安员例会上教育所有保安员熟知各项规章制度，履职尽责</t>
    </r>
    <r>
      <rPr>
        <sz val="10"/>
        <rFont val="Arial"/>
        <family val="2"/>
      </rPr>
      <t xml:space="preserve">.
</t>
    </r>
  </si>
  <si>
    <t xml:space="preserve">2026-04-11 10:53:35</t>
  </si>
  <si>
    <t xml:space="preserve">保安工作态度
多渠道 同人同诉</t>
  </si>
  <si>
    <r>
      <rPr>
        <sz val="11"/>
        <color rgb="FF000000"/>
        <rFont val="宋体"/>
        <family val="0"/>
        <charset val="134"/>
      </rPr>
      <t xml:space="preserve">多渠道同人同诉：热线</t>
    </r>
    <r>
      <rPr>
        <sz val="11"/>
        <color rgb="FF000000"/>
        <rFont val="宋体"/>
        <family val="0"/>
      </rPr>
      <t xml:space="preserve">-260411-015579</t>
    </r>
    <r>
      <rPr>
        <sz val="11"/>
        <color rgb="FF000000"/>
        <rFont val="宋体"/>
        <family val="0"/>
        <charset val="134"/>
      </rPr>
      <t xml:space="preserve">、</t>
    </r>
    <r>
      <rPr>
        <sz val="11"/>
        <color rgb="FF000000"/>
        <rFont val="宋体"/>
        <family val="0"/>
      </rPr>
      <t xml:space="preserve">GJ-PHONE-20260411-0866</t>
    </r>
  </si>
  <si>
    <r>
      <rPr>
        <sz val="10"/>
        <rFont val="宋体"/>
        <family val="0"/>
        <charset val="134"/>
      </rPr>
      <t xml:space="preserve">热线</t>
    </r>
    <r>
      <rPr>
        <sz val="10"/>
        <rFont val="Arial"/>
        <family val="2"/>
      </rPr>
      <t xml:space="preserve">-260413-003330-1</t>
    </r>
    <r>
      <rPr>
        <sz val="10"/>
        <rFont val="宋体"/>
        <family val="0"/>
        <charset val="134"/>
      </rPr>
      <t xml:space="preserve">（</t>
    </r>
    <r>
      <rPr>
        <sz val="10"/>
        <rFont val="Arial"/>
        <family val="2"/>
      </rPr>
      <t xml:space="preserve">1</t>
    </r>
    <r>
      <rPr>
        <sz val="10"/>
        <rFont val="宋体"/>
        <family val="0"/>
        <charset val="134"/>
      </rPr>
      <t xml:space="preserve">个附件）</t>
    </r>
  </si>
  <si>
    <t xml:space="preserve">2026-04-13 07:47:51</t>
  </si>
  <si>
    <t xml:space="preserve">2026-04-13 07:51:55</t>
  </si>
  <si>
    <t xml:space="preserve">2026-04-13 08:42:45</t>
  </si>
  <si>
    <t xml:space="preserve">蒋女士</t>
  </si>
  <si>
    <r>
      <rPr>
        <sz val="10"/>
        <rFont val="宋体"/>
        <family val="0"/>
        <charset val="134"/>
      </rPr>
      <t xml:space="preserve">手机</t>
    </r>
    <r>
      <rPr>
        <sz val="10"/>
        <rFont val="Arial"/>
        <family val="2"/>
      </rPr>
      <t xml:space="preserve">,15611275744;</t>
    </r>
  </si>
  <si>
    <r>
      <rPr>
        <sz val="10"/>
        <rFont val="宋体"/>
        <family val="0"/>
        <charset val="134"/>
      </rPr>
      <t xml:space="preserve">市民反映，</t>
    </r>
    <r>
      <rPr>
        <sz val="10"/>
        <rFont val="Arial"/>
        <family val="2"/>
      </rPr>
      <t xml:space="preserve">901</t>
    </r>
    <r>
      <rPr>
        <sz val="10"/>
        <rFont val="宋体"/>
        <family val="0"/>
        <charset val="134"/>
      </rPr>
      <t xml:space="preserve">公交车房山区燕山东岭站是总站，公司总站里边的厕所不让外人上，门卫说只能员工上，自己问了好几次是不让上还是没有，一共有</t>
    </r>
    <r>
      <rPr>
        <sz val="10"/>
        <rFont val="Arial"/>
        <family val="2"/>
      </rPr>
      <t xml:space="preserve">2</t>
    </r>
    <r>
      <rPr>
        <sz val="10"/>
        <rFont val="宋体"/>
        <family val="0"/>
        <charset val="134"/>
      </rPr>
      <t xml:space="preserve">名女士回复说是有不让外人上，自己不认可，来电反映厕所不让上问题。安保基建</t>
    </r>
  </si>
  <si>
    <t xml:space="preserve">2026-04-20 23:59:59</t>
  </si>
  <si>
    <t xml:space="preserve">2026-04-18 08:59:59</t>
  </si>
  <si>
    <r>
      <rPr>
        <sz val="10"/>
        <rFont val="宋体"/>
        <family val="0"/>
        <charset val="134"/>
      </rPr>
      <t xml:space="preserve">经核实，东岭场站外</t>
    </r>
    <r>
      <rPr>
        <sz val="10"/>
        <rFont val="Arial"/>
        <family val="2"/>
      </rPr>
      <t xml:space="preserve">300</t>
    </r>
    <r>
      <rPr>
        <sz val="10"/>
        <rFont val="宋体"/>
        <family val="0"/>
        <charset val="134"/>
      </rPr>
      <t xml:space="preserve">米处就有公共厕所，当时警卫职工去厕所由场站的保洁员替警卫值守，因保洁员不太了解警卫的工作规范，当时告知乘客门口有厕所，场站内车辆多不安全。分中心将持续关注此类事件， 针对此事也提醒门岗职工警卫人员，遇到询问的乘客，语气要平和，并做好解释工作，使用文明用语，注意语气态度，避免类似事件发生。</t>
    </r>
  </si>
  <si>
    <r>
      <rPr>
        <sz val="10"/>
        <rFont val="Arial"/>
        <family val="2"/>
      </rPr>
      <t xml:space="preserve">2026</t>
    </r>
    <r>
      <rPr>
        <sz val="10"/>
        <rFont val="宋体"/>
        <family val="0"/>
        <charset val="134"/>
      </rPr>
      <t xml:space="preserve">年</t>
    </r>
    <r>
      <rPr>
        <sz val="10"/>
        <rFont val="Arial"/>
        <family val="2"/>
      </rPr>
      <t xml:space="preserve">4</t>
    </r>
    <r>
      <rPr>
        <sz val="10"/>
        <rFont val="宋体"/>
        <family val="0"/>
        <charset val="134"/>
      </rPr>
      <t xml:space="preserve">月</t>
    </r>
    <r>
      <rPr>
        <sz val="10"/>
        <rFont val="Arial"/>
        <family val="2"/>
      </rPr>
      <t xml:space="preserve">13</t>
    </r>
    <r>
      <rPr>
        <sz val="10"/>
        <rFont val="宋体"/>
        <family val="0"/>
        <charset val="134"/>
      </rPr>
      <t xml:space="preserve">日</t>
    </r>
    <r>
      <rPr>
        <sz val="10"/>
        <rFont val="Arial"/>
        <family val="2"/>
      </rPr>
      <t xml:space="preserve">10.20</t>
    </r>
    <r>
      <rPr>
        <sz val="10"/>
        <rFont val="宋体"/>
        <family val="0"/>
        <charset val="134"/>
      </rPr>
      <t xml:space="preserve">电话回复来电人，向来电人说明情况，最后来电人表示满意。办理人，董晨妹，龙之乡分中心安保主任。</t>
    </r>
  </si>
  <si>
    <t xml:space="preserve">分中心将持续关注此类事件， 针对此事也提醒门岗职工警卫人员，遇到询问的乘客，语气要平和，并做好解释工作，使用文明用语，注意语气态度，避免类似事件发生。</t>
  </si>
  <si>
    <t xml:space="preserve">2026-04-13 07:43:45</t>
  </si>
  <si>
    <r>
      <rPr>
        <sz val="10"/>
        <rFont val="宋体"/>
        <family val="0"/>
        <charset val="134"/>
      </rPr>
      <t xml:space="preserve">热线</t>
    </r>
    <r>
      <rPr>
        <sz val="10"/>
        <rFont val="Arial"/>
        <family val="2"/>
      </rPr>
      <t xml:space="preserve">-260413-003330-2</t>
    </r>
    <r>
      <rPr>
        <sz val="10"/>
        <rFont val="宋体"/>
        <family val="0"/>
        <charset val="134"/>
      </rPr>
      <t xml:space="preserve">（</t>
    </r>
    <r>
      <rPr>
        <sz val="10"/>
        <rFont val="Arial"/>
        <family val="2"/>
      </rPr>
      <t xml:space="preserve">1</t>
    </r>
    <r>
      <rPr>
        <sz val="10"/>
        <rFont val="宋体"/>
        <family val="0"/>
        <charset val="134"/>
      </rPr>
      <t xml:space="preserve">个附件）</t>
    </r>
  </si>
  <si>
    <t xml:space="preserve">2026-04-13 08:42:47</t>
  </si>
  <si>
    <r>
      <rPr>
        <sz val="10"/>
        <rFont val="宋体"/>
        <family val="0"/>
        <charset val="134"/>
      </rPr>
      <t xml:space="preserve">分中心已经于</t>
    </r>
    <r>
      <rPr>
        <sz val="10"/>
        <rFont val="Arial"/>
        <family val="2"/>
      </rPr>
      <t xml:space="preserve">2026</t>
    </r>
    <r>
      <rPr>
        <sz val="10"/>
        <rFont val="宋体"/>
        <family val="0"/>
        <charset val="134"/>
      </rPr>
      <t xml:space="preserve">年</t>
    </r>
    <r>
      <rPr>
        <sz val="10"/>
        <rFont val="Arial"/>
        <family val="2"/>
      </rPr>
      <t xml:space="preserve">4</t>
    </r>
    <r>
      <rPr>
        <sz val="10"/>
        <rFont val="宋体"/>
        <family val="0"/>
        <charset val="134"/>
      </rPr>
      <t xml:space="preserve">月</t>
    </r>
    <r>
      <rPr>
        <sz val="10"/>
        <rFont val="Arial"/>
        <family val="2"/>
      </rPr>
      <t xml:space="preserve">13</t>
    </r>
    <r>
      <rPr>
        <sz val="10"/>
        <rFont val="宋体"/>
        <family val="0"/>
        <charset val="134"/>
      </rPr>
      <t xml:space="preserve">日，将处理结果告知了市民，办理人：杨建，部门</t>
    </r>
    <r>
      <rPr>
        <sz val="10"/>
        <rFont val="Arial"/>
        <family val="2"/>
      </rPr>
      <t xml:space="preserve">:</t>
    </r>
    <r>
      <rPr>
        <sz val="10"/>
        <rFont val="宋体"/>
        <family val="0"/>
        <charset val="134"/>
      </rPr>
      <t xml:space="preserve">龙之乡分中心，职务：物管副主任。审核人：侯旭，物业管理中心机关，物管行政部，科员。</t>
    </r>
  </si>
  <si>
    <t xml:space="preserve">经核实，房山区燕山东岭站，属于封闭式管理，按照相关规定，非该场站职工确实不得进入，主要是为确保广大市民的人身安全所考虑，跟市民也解释清楚了，在特殊情况下，到门口登记，说明情况也是可以进入，并使用厕所的，给市民带来不便，深表歉意，希望市民能够理解。</t>
  </si>
  <si>
    <t xml:space="preserve">在特殊情况下，到门口登记，说明情况也是可以进入的，给市民带来不便，深表歉意，希望市民能够理解。</t>
  </si>
  <si>
    <r>
      <rPr>
        <sz val="10"/>
        <rFont val="宋体"/>
        <family val="0"/>
        <charset val="134"/>
      </rPr>
      <t xml:space="preserve">接到此投诉，我们非常重视。并立即派专人核实情况。经核实，房山区燕山东岭站，属于封闭式管理，按照相关规定，非该场站职工确实不得进入，主要是为确保广大市民的人身安全所考虑，跟市民也解释清楚了，在特殊情况下，到门口登记，说明情况也是可以进入，并使用厕所的，给市民带来不便，深表歉意，希望市民能够理解。分中心已经于</t>
    </r>
    <r>
      <rPr>
        <sz val="10"/>
        <rFont val="Arial"/>
        <family val="2"/>
      </rPr>
      <t xml:space="preserve">2026</t>
    </r>
    <r>
      <rPr>
        <sz val="10"/>
        <rFont val="宋体"/>
        <family val="0"/>
        <charset val="134"/>
      </rPr>
      <t xml:space="preserve">年</t>
    </r>
    <r>
      <rPr>
        <sz val="10"/>
        <rFont val="Arial"/>
        <family val="2"/>
      </rPr>
      <t xml:space="preserve">4</t>
    </r>
    <r>
      <rPr>
        <sz val="10"/>
        <rFont val="宋体"/>
        <family val="0"/>
        <charset val="134"/>
      </rPr>
      <t xml:space="preserve">月</t>
    </r>
    <r>
      <rPr>
        <sz val="10"/>
        <rFont val="Arial"/>
        <family val="2"/>
      </rPr>
      <t xml:space="preserve">13</t>
    </r>
    <r>
      <rPr>
        <sz val="10"/>
        <rFont val="宋体"/>
        <family val="0"/>
        <charset val="134"/>
      </rPr>
      <t xml:space="preserve">日，将处理结果告知了市民，办理人：杨建，部门</t>
    </r>
    <r>
      <rPr>
        <sz val="10"/>
        <rFont val="Arial"/>
        <family val="2"/>
      </rPr>
      <t xml:space="preserve">:</t>
    </r>
    <r>
      <rPr>
        <sz val="10"/>
        <rFont val="宋体"/>
        <family val="0"/>
        <charset val="134"/>
      </rPr>
      <t xml:space="preserve">龙之乡分中心，职务：物管副主任。审核人：侯旭，物业管理中心机关，物管行政部，科员。</t>
    </r>
  </si>
  <si>
    <t xml:space="preserve">场站管理问题
（场站如厕）</t>
  </si>
  <si>
    <r>
      <rPr>
        <sz val="10"/>
        <rFont val="宋体"/>
        <family val="0"/>
        <charset val="134"/>
      </rPr>
      <t xml:space="preserve">热线</t>
    </r>
    <r>
      <rPr>
        <sz val="10"/>
        <rFont val="Arial"/>
        <family val="2"/>
      </rPr>
      <t xml:space="preserve">-260413-004016-1</t>
    </r>
    <r>
      <rPr>
        <sz val="10"/>
        <rFont val="宋体"/>
        <family val="0"/>
        <charset val="134"/>
      </rPr>
      <t xml:space="preserve">（</t>
    </r>
    <r>
      <rPr>
        <sz val="10"/>
        <rFont val="Arial"/>
        <family val="2"/>
      </rPr>
      <t xml:space="preserve">1</t>
    </r>
    <r>
      <rPr>
        <sz val="10"/>
        <rFont val="宋体"/>
        <family val="0"/>
        <charset val="134"/>
      </rPr>
      <t xml:space="preserve">个附件）</t>
    </r>
  </si>
  <si>
    <t xml:space="preserve">2026-04-13 08:09:13</t>
  </si>
  <si>
    <t xml:space="preserve">2026-04-13 08:12:38</t>
  </si>
  <si>
    <t xml:space="preserve">刘女士</t>
  </si>
  <si>
    <r>
      <rPr>
        <sz val="10"/>
        <rFont val="宋体"/>
        <family val="0"/>
        <charset val="134"/>
      </rPr>
      <t xml:space="preserve">手机</t>
    </r>
    <r>
      <rPr>
        <sz val="10"/>
        <rFont val="Arial"/>
        <family val="2"/>
      </rPr>
      <t xml:space="preserve">,13051057786;</t>
    </r>
  </si>
  <si>
    <r>
      <rPr>
        <sz val="10"/>
        <rFont val="宋体"/>
        <family val="0"/>
        <charset val="134"/>
      </rPr>
      <t xml:space="preserve">市民反映，</t>
    </r>
    <r>
      <rPr>
        <sz val="10"/>
        <rFont val="Arial"/>
        <family val="2"/>
      </rPr>
      <t xml:space="preserve">49</t>
    </r>
    <r>
      <rPr>
        <sz val="10"/>
        <rFont val="宋体"/>
        <family val="0"/>
        <charset val="134"/>
      </rPr>
      <t xml:space="preserve">路公交车（樊家村</t>
    </r>
    <r>
      <rPr>
        <sz val="10"/>
        <rFont val="Arial"/>
        <family val="2"/>
      </rPr>
      <t xml:space="preserve">-</t>
    </r>
    <r>
      <rPr>
        <sz val="10"/>
        <rFont val="宋体"/>
        <family val="0"/>
        <charset val="134"/>
      </rPr>
      <t xml:space="preserve">真武庙）</t>
    </r>
    <r>
      <rPr>
        <sz val="10"/>
        <rFont val="Arial"/>
        <family val="2"/>
      </rPr>
      <t xml:space="preserve">7</t>
    </r>
    <r>
      <rPr>
        <sz val="10"/>
        <rFont val="宋体"/>
        <family val="0"/>
        <charset val="134"/>
      </rPr>
      <t xml:space="preserve">：</t>
    </r>
    <r>
      <rPr>
        <sz val="10"/>
        <rFont val="Arial"/>
        <family val="2"/>
      </rPr>
      <t xml:space="preserve">05</t>
    </r>
    <r>
      <rPr>
        <sz val="10"/>
        <rFont val="宋体"/>
        <family val="0"/>
        <charset val="134"/>
      </rPr>
      <t xml:space="preserve">分左右在樊家村上车，车辆上全是杨树毛毛卫生也不好，希望司机从总站出来时可以清理一下，来电反映希望公交车司机清理卫生及杨树毛毛问题。鸿运承安服</t>
    </r>
  </si>
  <si>
    <r>
      <rPr>
        <sz val="10"/>
        <rFont val="宋体"/>
        <family val="0"/>
        <charset val="134"/>
      </rPr>
      <t xml:space="preserve">我分中心已于</t>
    </r>
    <r>
      <rPr>
        <sz val="10"/>
        <rFont val="Arial"/>
        <family val="2"/>
      </rPr>
      <t xml:space="preserve">2026</t>
    </r>
    <r>
      <rPr>
        <sz val="10"/>
        <rFont val="宋体"/>
        <family val="0"/>
        <charset val="134"/>
      </rPr>
      <t xml:space="preserve">年</t>
    </r>
    <r>
      <rPr>
        <sz val="10"/>
        <rFont val="Arial"/>
        <family val="2"/>
      </rPr>
      <t xml:space="preserve">4</t>
    </r>
    <r>
      <rPr>
        <sz val="10"/>
        <rFont val="宋体"/>
        <family val="0"/>
        <charset val="134"/>
      </rPr>
      <t xml:space="preserve">月</t>
    </r>
    <r>
      <rPr>
        <sz val="10"/>
        <rFont val="Arial"/>
        <family val="2"/>
      </rPr>
      <t xml:space="preserve">13</t>
    </r>
    <r>
      <rPr>
        <sz val="10"/>
        <rFont val="宋体"/>
        <family val="0"/>
        <charset val="134"/>
      </rPr>
      <t xml:space="preserve">日上午</t>
    </r>
    <r>
      <rPr>
        <sz val="10"/>
        <rFont val="Arial"/>
        <family val="2"/>
      </rPr>
      <t xml:space="preserve">9</t>
    </r>
    <r>
      <rPr>
        <sz val="10"/>
        <rFont val="宋体"/>
        <family val="0"/>
        <charset val="134"/>
      </rPr>
      <t xml:space="preserve">点</t>
    </r>
    <r>
      <rPr>
        <sz val="10"/>
        <rFont val="Arial"/>
        <family val="2"/>
      </rPr>
      <t xml:space="preserve">45</t>
    </r>
    <r>
      <rPr>
        <sz val="10"/>
        <rFont val="宋体"/>
        <family val="0"/>
        <charset val="134"/>
      </rPr>
      <t xml:space="preserve">分对您进行电话回复。办理人：李健；部门：鸿运承物业管理中心城南嘉园分中心；职务；物管副主任。审核人：郑楠；部门：鸿运承物业管理中心物管行政部；职务：物管员。</t>
    </r>
  </si>
  <si>
    <r>
      <rPr>
        <sz val="10"/>
        <rFont val="宋体"/>
        <family val="0"/>
        <charset val="134"/>
      </rPr>
      <t xml:space="preserve">刘女士您好，</t>
    </r>
    <r>
      <rPr>
        <sz val="10"/>
        <rFont val="Arial"/>
        <family val="2"/>
      </rPr>
      <t xml:space="preserve">49</t>
    </r>
    <r>
      <rPr>
        <sz val="10"/>
        <rFont val="宋体"/>
        <family val="0"/>
        <charset val="134"/>
      </rPr>
      <t xml:space="preserve">路公交车我们在樊家村场站进行车厢服务工作，车辆运营中车内全是杨树毛毛和卫生也不好的问题，我们非常重视您的反馈。由于我们的工作没有做好，</t>
    </r>
    <r>
      <rPr>
        <sz val="10"/>
        <rFont val="Arial"/>
        <family val="2"/>
      </rPr>
      <t xml:space="preserve">49</t>
    </r>
    <r>
      <rPr>
        <sz val="10"/>
        <rFont val="宋体"/>
        <family val="0"/>
        <charset val="134"/>
      </rPr>
      <t xml:space="preserve">路给您带来不好的乘车体验，实在是抱歉，刘女士。该线路车辆回到我们的清洁地点后（樊家村场站），在日常工作时段内，我们保洁员已对车辆内部的卫生加强了清洁的频次，杨树毛毛也进行了湿化作业并清理，已整改完毕。同时我们要求保洁员对</t>
    </r>
    <r>
      <rPr>
        <sz val="10"/>
        <rFont val="Arial"/>
        <family val="2"/>
      </rPr>
      <t xml:space="preserve">49</t>
    </r>
    <r>
      <rPr>
        <sz val="10"/>
        <rFont val="宋体"/>
        <family val="0"/>
        <charset val="134"/>
      </rPr>
      <t xml:space="preserve">路所有运营车辆的卫生再次进行细化清理。今后我们将再次优化日常的清洁流程，尽最大努力去改善车辆的清洁质量，避免类似问题的发生。</t>
    </r>
  </si>
  <si>
    <r>
      <rPr>
        <sz val="10"/>
        <rFont val="宋体"/>
        <family val="0"/>
        <charset val="134"/>
      </rPr>
      <t xml:space="preserve">我们分中心及场站班组长再次与</t>
    </r>
    <r>
      <rPr>
        <sz val="10"/>
        <rFont val="Arial"/>
        <family val="2"/>
      </rPr>
      <t xml:space="preserve">49</t>
    </r>
    <r>
      <rPr>
        <sz val="10"/>
        <rFont val="宋体"/>
        <family val="0"/>
        <charset val="134"/>
      </rPr>
      <t xml:space="preserve">路的保洁人员进行了沟通，日常工作中我们要把清洁质量做的更加细致，同时加强保洁员清洁技能的培训，熟练掌握清洁方法，确保给您带来一个干净、整洁的出行环境。</t>
    </r>
  </si>
  <si>
    <r>
      <rPr>
        <sz val="10"/>
        <rFont val="宋体"/>
        <family val="0"/>
        <charset val="134"/>
      </rPr>
      <t xml:space="preserve">您好，关于您反映问题的办理情况，鸿运承物业管理中心城南嘉园分中心现对您回复如下：刘女士您好，</t>
    </r>
    <r>
      <rPr>
        <sz val="10"/>
        <rFont val="Arial"/>
        <family val="2"/>
      </rPr>
      <t xml:space="preserve">49</t>
    </r>
    <r>
      <rPr>
        <sz val="10"/>
        <rFont val="宋体"/>
        <family val="0"/>
        <charset val="134"/>
      </rPr>
      <t xml:space="preserve">路公交车我们在樊家村场站进行车厢服务工作，车辆运营中车内全是杨树毛毛和卫生也不好的问题，我们非常重视您的反馈。由于我们的工作没有做好，</t>
    </r>
    <r>
      <rPr>
        <sz val="10"/>
        <rFont val="Arial"/>
        <family val="2"/>
      </rPr>
      <t xml:space="preserve">49</t>
    </r>
    <r>
      <rPr>
        <sz val="10"/>
        <rFont val="宋体"/>
        <family val="0"/>
        <charset val="134"/>
      </rPr>
      <t xml:space="preserve">路给您带来不好的乘车体验，实在是抱歉，刘女士。该线路车辆回到我们的清洁地点后（樊家村场站），在日常工作时段内，我们保洁员已对车辆内部的卫生加强了清洁的频次，杨树毛毛也进行了湿化作业并清理，已整改完毕。同时我们要求保洁员对</t>
    </r>
    <r>
      <rPr>
        <sz val="10"/>
        <rFont val="Arial"/>
        <family val="2"/>
      </rPr>
      <t xml:space="preserve">49</t>
    </r>
    <r>
      <rPr>
        <sz val="10"/>
        <rFont val="宋体"/>
        <family val="0"/>
        <charset val="134"/>
      </rPr>
      <t xml:space="preserve">路所有运营车辆的卫生再次进行细化清理。今后我们将再次优化日常的清洁流程，尽最大努力去改善车辆的清洁质量，避免类似问题的发生。我们定期会召开车辆保洁专题会议，开展车辆卫生专项检查，日常工作中我们加大巡检力度，强化制度建设，不断提高管理水平。我分中心已于</t>
    </r>
    <r>
      <rPr>
        <sz val="10"/>
        <rFont val="Arial"/>
        <family val="2"/>
      </rPr>
      <t xml:space="preserve">2026</t>
    </r>
    <r>
      <rPr>
        <sz val="10"/>
        <rFont val="宋体"/>
        <family val="0"/>
        <charset val="134"/>
      </rPr>
      <t xml:space="preserve">年</t>
    </r>
    <r>
      <rPr>
        <sz val="10"/>
        <rFont val="Arial"/>
        <family val="2"/>
      </rPr>
      <t xml:space="preserve">4</t>
    </r>
    <r>
      <rPr>
        <sz val="10"/>
        <rFont val="宋体"/>
        <family val="0"/>
        <charset val="134"/>
      </rPr>
      <t xml:space="preserve">月</t>
    </r>
    <r>
      <rPr>
        <sz val="10"/>
        <rFont val="Arial"/>
        <family val="2"/>
      </rPr>
      <t xml:space="preserve">13</t>
    </r>
    <r>
      <rPr>
        <sz val="10"/>
        <rFont val="宋体"/>
        <family val="0"/>
        <charset val="134"/>
      </rPr>
      <t xml:space="preserve">日上午</t>
    </r>
    <r>
      <rPr>
        <sz val="10"/>
        <rFont val="Arial"/>
        <family val="2"/>
      </rPr>
      <t xml:space="preserve">9</t>
    </r>
    <r>
      <rPr>
        <sz val="10"/>
        <rFont val="宋体"/>
        <family val="0"/>
        <charset val="134"/>
      </rPr>
      <t xml:space="preserve">点</t>
    </r>
    <r>
      <rPr>
        <sz val="10"/>
        <rFont val="Arial"/>
        <family val="2"/>
      </rPr>
      <t xml:space="preserve">45</t>
    </r>
    <r>
      <rPr>
        <sz val="10"/>
        <rFont val="宋体"/>
        <family val="0"/>
        <charset val="134"/>
      </rPr>
      <t xml:space="preserve">分对您进行电话回复。我们分中心及场站班组长再次与</t>
    </r>
    <r>
      <rPr>
        <sz val="10"/>
        <rFont val="Arial"/>
        <family val="2"/>
      </rPr>
      <t xml:space="preserve">49</t>
    </r>
    <r>
      <rPr>
        <sz val="10"/>
        <rFont val="宋体"/>
        <family val="0"/>
        <charset val="134"/>
      </rPr>
      <t xml:space="preserve">路的保洁人员进行了沟通，日常工作中我们要把清洁质量做的更加细致，同时加强保洁员清洁技能的培训，熟练掌握清洁方法，确保给您带来一个干净、整洁的出行环境。欢迎您随时对我们的工作进行监督，感谢您提出宝贵意见，给您的出行带来的不便我们和您说声抱歉，谢谢您的支持与谅解。</t>
    </r>
  </si>
  <si>
    <t xml:space="preserve">2026-04-13 08:05:00</t>
  </si>
  <si>
    <t xml:space="preserve">车辆卫生问题
（车身）</t>
  </si>
  <si>
    <r>
      <rPr>
        <sz val="10"/>
        <rFont val="宋体"/>
        <family val="0"/>
        <charset val="134"/>
      </rPr>
      <t xml:space="preserve">网络</t>
    </r>
    <r>
      <rPr>
        <sz val="10"/>
        <rFont val="Arial"/>
        <family val="2"/>
      </rPr>
      <t xml:space="preserve">-260413-005902-4</t>
    </r>
    <r>
      <rPr>
        <sz val="10"/>
        <rFont val="宋体"/>
        <family val="0"/>
        <charset val="134"/>
      </rPr>
      <t xml:space="preserve">（</t>
    </r>
    <r>
      <rPr>
        <sz val="10"/>
        <rFont val="Arial"/>
        <family val="2"/>
      </rPr>
      <t xml:space="preserve">1</t>
    </r>
    <r>
      <rPr>
        <sz val="10"/>
        <rFont val="宋体"/>
        <family val="0"/>
        <charset val="134"/>
      </rPr>
      <t xml:space="preserve">个附件）</t>
    </r>
  </si>
  <si>
    <t xml:space="preserve">2026-04-13 08:43:13</t>
  </si>
  <si>
    <t xml:space="preserve">2026-04-13 08:58:50</t>
  </si>
  <si>
    <t xml:space="preserve">2026-04-13 09:08:01</t>
  </si>
  <si>
    <r>
      <rPr>
        <sz val="10"/>
        <rFont val="宋体"/>
        <family val="0"/>
        <charset val="134"/>
      </rPr>
      <t xml:space="preserve">工单来源：微信服务号市民留言标题：第</t>
    </r>
    <r>
      <rPr>
        <sz val="10"/>
        <rFont val="Arial"/>
        <family val="2"/>
      </rPr>
      <t xml:space="preserve">20</t>
    </r>
    <r>
      <rPr>
        <sz val="10"/>
        <rFont val="宋体"/>
        <family val="0"/>
        <charset val="134"/>
      </rPr>
      <t xml:space="preserve">次举报动物园交通枢纽违停市民留言原文：</t>
    </r>
    <r>
      <rPr>
        <sz val="10"/>
        <rFont val="Arial"/>
        <family val="2"/>
      </rPr>
      <t xml:space="preserve">2026</t>
    </r>
    <r>
      <rPr>
        <sz val="10"/>
        <rFont val="宋体"/>
        <family val="0"/>
        <charset val="134"/>
      </rPr>
      <t xml:space="preserve">年</t>
    </r>
    <r>
      <rPr>
        <sz val="10"/>
        <rFont val="Arial"/>
        <family val="2"/>
      </rPr>
      <t xml:space="preserve">4</t>
    </r>
    <r>
      <rPr>
        <sz val="10"/>
        <rFont val="宋体"/>
        <family val="0"/>
        <charset val="134"/>
      </rPr>
      <t xml:space="preserve">月</t>
    </r>
    <r>
      <rPr>
        <sz val="10"/>
        <rFont val="Arial"/>
        <family val="2"/>
      </rPr>
      <t xml:space="preserve">10</t>
    </r>
    <r>
      <rPr>
        <sz val="10"/>
        <rFont val="宋体"/>
        <family val="0"/>
        <charset val="134"/>
      </rPr>
      <t xml:space="preserve">日晚高峰</t>
    </r>
    <r>
      <rPr>
        <sz val="10"/>
        <rFont val="Arial"/>
        <family val="2"/>
      </rPr>
      <t xml:space="preserve">17:44</t>
    </r>
    <r>
      <rPr>
        <sz val="10"/>
        <rFont val="宋体"/>
        <family val="0"/>
        <charset val="134"/>
      </rPr>
      <t xml:space="preserve">第</t>
    </r>
    <r>
      <rPr>
        <sz val="10"/>
        <rFont val="Arial"/>
        <family val="2"/>
      </rPr>
      <t xml:space="preserve">20</t>
    </r>
    <r>
      <rPr>
        <sz val="10"/>
        <rFont val="宋体"/>
        <family val="0"/>
        <charset val="134"/>
      </rPr>
      <t xml:space="preserve">次举报位于北京市西城区动物园交通枢纽场站外禁停标识区域内长期存在公交车违停违停导致非机动车辆到机动车道行驶增加骑行风险，如果出现交通事故必须对西外交通队和公交集团追责，导致此种问题原因是公交集团管理混乱，场站内乘车人候车站台内停满私家车和西外交通队长期不作为，该情况电视台和抖音多次曝光仍然存在，公交场站管理方说一套做一套，希望西外交通执法部门对其长期执法，有图有真相，请客服将工单分别派给西外交通队（公交车周转不开就可以违停，西外交通队没学过道交法？西外交通队就是公交车在有禁停标识的非机动车道违停的最大保护伞）及西城区督察市民填写的详细地址为：区、街道：西城区展览路街道详细地址：动物园交通枢纽市民反映问题内容：市民反映，</t>
    </r>
    <r>
      <rPr>
        <sz val="10"/>
        <rFont val="Arial"/>
        <family val="2"/>
      </rPr>
      <t xml:space="preserve">2026</t>
    </r>
    <r>
      <rPr>
        <sz val="10"/>
        <rFont val="宋体"/>
        <family val="0"/>
        <charset val="134"/>
      </rPr>
      <t xml:space="preserve">年</t>
    </r>
    <r>
      <rPr>
        <sz val="10"/>
        <rFont val="Arial"/>
        <family val="2"/>
      </rPr>
      <t xml:space="preserve">4</t>
    </r>
    <r>
      <rPr>
        <sz val="10"/>
        <rFont val="宋体"/>
        <family val="0"/>
        <charset val="134"/>
      </rPr>
      <t xml:space="preserve">月</t>
    </r>
    <r>
      <rPr>
        <sz val="10"/>
        <rFont val="Arial"/>
        <family val="2"/>
      </rPr>
      <t xml:space="preserve">10</t>
    </r>
    <r>
      <rPr>
        <sz val="10"/>
        <rFont val="宋体"/>
        <family val="0"/>
        <charset val="134"/>
      </rPr>
      <t xml:space="preserve">日晚高峰</t>
    </r>
    <r>
      <rPr>
        <sz val="10"/>
        <rFont val="Arial"/>
        <family val="2"/>
      </rPr>
      <t xml:space="preserve">17:44</t>
    </r>
    <r>
      <rPr>
        <sz val="10"/>
        <rFont val="宋体"/>
        <family val="0"/>
        <charset val="134"/>
      </rPr>
      <t xml:space="preserve">第</t>
    </r>
    <r>
      <rPr>
        <sz val="10"/>
        <rFont val="Arial"/>
        <family val="2"/>
      </rPr>
      <t xml:space="preserve">20</t>
    </r>
    <r>
      <rPr>
        <sz val="10"/>
        <rFont val="宋体"/>
        <family val="0"/>
        <charset val="134"/>
      </rPr>
      <t xml:space="preserve">次举报位于北京市西城区动物园交通枢纽场站外禁停标识区域内长期存在公交车违停违停导致非机动车辆到机动车道行驶增加骑行风险，如果出现交通事故必须对西外交通队和公交集团追责，导致此种问题原因是公交集团管理混乱。故通过微信服务号反映公交集团管理混乱问题。发布时间：</t>
    </r>
    <r>
      <rPr>
        <sz val="10"/>
        <rFont val="Arial"/>
        <family val="2"/>
      </rPr>
      <t xml:space="preserve">2026-04-10 18:43:14</t>
    </r>
    <r>
      <rPr>
        <sz val="10"/>
        <rFont val="宋体"/>
        <family val="0"/>
        <charset val="134"/>
      </rPr>
      <t xml:space="preserve">备注：该工单为微信对接系统弹出工单网络</t>
    </r>
    <r>
      <rPr>
        <sz val="10"/>
        <rFont val="Arial"/>
        <family val="2"/>
      </rPr>
      <t xml:space="preserve">-260413-005731</t>
    </r>
    <r>
      <rPr>
        <sz val="10"/>
        <rFont val="宋体"/>
        <family val="0"/>
        <charset val="134"/>
      </rPr>
      <t xml:space="preserve">号后而新建的工单。电车调指，基建，客四基建，物业安保，基建答复不满意</t>
    </r>
  </si>
  <si>
    <t xml:space="preserve">2026-04-10 18:43:14</t>
  </si>
  <si>
    <r>
      <rPr>
        <sz val="8"/>
        <color rgb="FF000000"/>
        <rFont val="宋体"/>
        <family val="0"/>
        <charset val="134"/>
      </rPr>
      <t xml:space="preserve">同人同诉：网络</t>
    </r>
    <r>
      <rPr>
        <sz val="8"/>
        <color rgb="FF000000"/>
        <rFont val="宋体"/>
        <family val="0"/>
      </rPr>
      <t xml:space="preserve">-260314-014284</t>
    </r>
    <r>
      <rPr>
        <sz val="8"/>
        <color rgb="FF000000"/>
        <rFont val="宋体"/>
        <family val="0"/>
        <charset val="134"/>
      </rPr>
      <t xml:space="preserve">、网络</t>
    </r>
    <r>
      <rPr>
        <sz val="8"/>
        <color rgb="FF000000"/>
        <rFont val="宋体"/>
        <family val="0"/>
      </rPr>
      <t xml:space="preserve">-260317-006156</t>
    </r>
    <r>
      <rPr>
        <sz val="8"/>
        <color rgb="FF000000"/>
        <rFont val="宋体"/>
        <family val="0"/>
        <charset val="134"/>
      </rPr>
      <t xml:space="preserve">、网络</t>
    </r>
    <r>
      <rPr>
        <sz val="8"/>
        <color rgb="FF000000"/>
        <rFont val="宋体"/>
        <family val="0"/>
      </rPr>
      <t xml:space="preserve">-260318-009139</t>
    </r>
    <r>
      <rPr>
        <sz val="8"/>
        <color rgb="FF000000"/>
        <rFont val="宋体"/>
        <family val="0"/>
        <charset val="134"/>
      </rPr>
      <t xml:space="preserve">、网络</t>
    </r>
    <r>
      <rPr>
        <sz val="8"/>
        <color rgb="FF000000"/>
        <rFont val="宋体"/>
        <family val="0"/>
      </rPr>
      <t xml:space="preserve">-260319-013115</t>
    </r>
    <r>
      <rPr>
        <sz val="8"/>
        <color rgb="FF000000"/>
        <rFont val="宋体"/>
        <family val="0"/>
        <charset val="134"/>
      </rPr>
      <t xml:space="preserve">、网络</t>
    </r>
    <r>
      <rPr>
        <sz val="8"/>
        <color rgb="FF000000"/>
        <rFont val="宋体"/>
        <family val="0"/>
      </rPr>
      <t xml:space="preserve">-260320-010527</t>
    </r>
    <r>
      <rPr>
        <sz val="8"/>
        <color rgb="FF000000"/>
        <rFont val="宋体"/>
        <family val="0"/>
        <charset val="134"/>
      </rPr>
      <t xml:space="preserve">、网络</t>
    </r>
    <r>
      <rPr>
        <sz val="8"/>
        <color rgb="FF000000"/>
        <rFont val="宋体"/>
        <family val="0"/>
      </rPr>
      <t xml:space="preserve">-260321-005619</t>
    </r>
    <r>
      <rPr>
        <sz val="8"/>
        <color rgb="FF000000"/>
        <rFont val="宋体"/>
        <family val="0"/>
        <charset val="134"/>
      </rPr>
      <t xml:space="preserve">、</t>
    </r>
    <r>
      <rPr>
        <sz val="8"/>
        <color rgb="FF000000"/>
        <rFont val="宋体"/>
        <family val="0"/>
      </rPr>
      <t xml:space="preserve">JT1100002026032300001975</t>
    </r>
    <r>
      <rPr>
        <sz val="8"/>
        <color rgb="FF000000"/>
        <rFont val="宋体"/>
        <family val="0"/>
        <charset val="134"/>
      </rPr>
      <t xml:space="preserve">、热线</t>
    </r>
    <r>
      <rPr>
        <sz val="8"/>
        <color rgb="FF000000"/>
        <rFont val="宋体"/>
        <family val="0"/>
      </rPr>
      <t xml:space="preserve">-260325-031904</t>
    </r>
    <r>
      <rPr>
        <sz val="8"/>
        <color rgb="FF000000"/>
        <rFont val="宋体"/>
        <family val="0"/>
        <charset val="134"/>
      </rPr>
      <t xml:space="preserve">、网络</t>
    </r>
    <r>
      <rPr>
        <sz val="8"/>
        <color rgb="FF000000"/>
        <rFont val="宋体"/>
        <family val="0"/>
      </rPr>
      <t xml:space="preserve">-260329-004590-4</t>
    </r>
    <r>
      <rPr>
        <sz val="8"/>
        <color rgb="FF000000"/>
        <rFont val="宋体"/>
        <family val="0"/>
        <charset val="134"/>
      </rPr>
      <t xml:space="preserve">、网络</t>
    </r>
    <r>
      <rPr>
        <sz val="8"/>
        <color rgb="FF000000"/>
        <rFont val="宋体"/>
        <family val="0"/>
      </rPr>
      <t xml:space="preserve">-260329-005409</t>
    </r>
    <r>
      <rPr>
        <sz val="8"/>
        <color rgb="FF000000"/>
        <rFont val="宋体"/>
        <family val="0"/>
        <charset val="134"/>
      </rPr>
      <t xml:space="preserve">、网络</t>
    </r>
    <r>
      <rPr>
        <sz val="8"/>
        <color rgb="FF000000"/>
        <rFont val="宋体"/>
        <family val="0"/>
      </rPr>
      <t xml:space="preserve">-260329-005036</t>
    </r>
    <r>
      <rPr>
        <sz val="8"/>
        <color rgb="FF000000"/>
        <rFont val="宋体"/>
        <family val="0"/>
        <charset val="134"/>
      </rPr>
      <t xml:space="preserve">、网络</t>
    </r>
    <r>
      <rPr>
        <sz val="8"/>
        <color rgb="FF000000"/>
        <rFont val="宋体"/>
        <family val="0"/>
      </rPr>
      <t xml:space="preserve">-260401-006840</t>
    </r>
    <r>
      <rPr>
        <sz val="8"/>
        <color rgb="FF000000"/>
        <rFont val="宋体"/>
        <family val="0"/>
        <charset val="134"/>
      </rPr>
      <t xml:space="preserve">、网络</t>
    </r>
    <r>
      <rPr>
        <sz val="8"/>
        <color rgb="FF000000"/>
        <rFont val="宋体"/>
        <family val="0"/>
      </rPr>
      <t xml:space="preserve">-260402-006599</t>
    </r>
    <r>
      <rPr>
        <sz val="8"/>
        <color rgb="FF000000"/>
        <rFont val="宋体"/>
        <family val="0"/>
        <charset val="134"/>
      </rPr>
      <t xml:space="preserve">、网络</t>
    </r>
    <r>
      <rPr>
        <sz val="8"/>
        <color rgb="FF000000"/>
        <rFont val="宋体"/>
        <family val="0"/>
      </rPr>
      <t xml:space="preserve">-260403-015294</t>
    </r>
    <r>
      <rPr>
        <sz val="8"/>
        <color rgb="FF000000"/>
        <rFont val="宋体"/>
        <family val="0"/>
        <charset val="134"/>
      </rPr>
      <t xml:space="preserve">、网络</t>
    </r>
    <r>
      <rPr>
        <sz val="8"/>
        <color rgb="FF000000"/>
        <rFont val="宋体"/>
        <family val="0"/>
      </rPr>
      <t xml:space="preserve">-260405-010067</t>
    </r>
    <r>
      <rPr>
        <sz val="8"/>
        <color rgb="FF000000"/>
        <rFont val="宋体"/>
        <family val="0"/>
        <charset val="134"/>
      </rPr>
      <t xml:space="preserve">、网络</t>
    </r>
    <r>
      <rPr>
        <sz val="8"/>
        <color rgb="FF000000"/>
        <rFont val="宋体"/>
        <family val="0"/>
      </rPr>
      <t xml:space="preserve">-260410-001874</t>
    </r>
    <r>
      <rPr>
        <sz val="8"/>
        <color rgb="FF000000"/>
        <rFont val="宋体"/>
        <family val="0"/>
        <charset val="134"/>
      </rPr>
      <t xml:space="preserve">、网络</t>
    </r>
    <r>
      <rPr>
        <sz val="8"/>
        <color rgb="FF000000"/>
        <rFont val="宋体"/>
        <family val="0"/>
      </rPr>
      <t xml:space="preserve">-260413-005902</t>
    </r>
  </si>
  <si>
    <r>
      <rPr>
        <sz val="10"/>
        <rFont val="宋体"/>
        <family val="0"/>
        <charset val="134"/>
      </rPr>
      <t xml:space="preserve">网络</t>
    </r>
    <r>
      <rPr>
        <sz val="10"/>
        <rFont val="Arial"/>
        <family val="2"/>
      </rPr>
      <t xml:space="preserve">-260413-005902-5</t>
    </r>
    <r>
      <rPr>
        <sz val="10"/>
        <rFont val="宋体"/>
        <family val="0"/>
        <charset val="134"/>
      </rPr>
      <t xml:space="preserve">（</t>
    </r>
    <r>
      <rPr>
        <sz val="10"/>
        <rFont val="Arial"/>
        <family val="2"/>
      </rPr>
      <t xml:space="preserve">1</t>
    </r>
    <r>
      <rPr>
        <sz val="10"/>
        <rFont val="宋体"/>
        <family val="0"/>
        <charset val="134"/>
      </rPr>
      <t xml:space="preserve">个附件）</t>
    </r>
  </si>
  <si>
    <t xml:space="preserve">2026-04-13 09:08:02</t>
  </si>
  <si>
    <r>
      <rPr>
        <sz val="10"/>
        <rFont val="宋体"/>
        <family val="0"/>
        <charset val="134"/>
      </rPr>
      <t xml:space="preserve">分中心已经于</t>
    </r>
    <r>
      <rPr>
        <sz val="10"/>
        <rFont val="Arial"/>
        <family val="2"/>
      </rPr>
      <t xml:space="preserve">2026</t>
    </r>
    <r>
      <rPr>
        <sz val="10"/>
        <rFont val="宋体"/>
        <family val="0"/>
        <charset val="134"/>
      </rPr>
      <t xml:space="preserve">年</t>
    </r>
    <r>
      <rPr>
        <sz val="10"/>
        <rFont val="Arial"/>
        <family val="2"/>
      </rPr>
      <t xml:space="preserve">4</t>
    </r>
    <r>
      <rPr>
        <sz val="10"/>
        <rFont val="宋体"/>
        <family val="0"/>
        <charset val="134"/>
      </rPr>
      <t xml:space="preserve">月</t>
    </r>
    <r>
      <rPr>
        <sz val="10"/>
        <rFont val="Arial"/>
        <family val="2"/>
      </rPr>
      <t xml:space="preserve">13</t>
    </r>
    <r>
      <rPr>
        <sz val="10"/>
        <rFont val="宋体"/>
        <family val="0"/>
        <charset val="134"/>
      </rPr>
      <t xml:space="preserve">日，将处理结果告知了市民，办理人：杜伟，部门</t>
    </r>
    <r>
      <rPr>
        <sz val="10"/>
        <rFont val="Arial"/>
        <family val="2"/>
      </rPr>
      <t xml:space="preserve">:</t>
    </r>
    <r>
      <rPr>
        <sz val="10"/>
        <rFont val="宋体"/>
        <family val="0"/>
        <charset val="134"/>
      </rPr>
      <t xml:space="preserve">动物园分中心，职务：物管副主任。审核人：侯旭，物业管理中心机关，物管行政部，科员。</t>
    </r>
  </si>
  <si>
    <r>
      <rPr>
        <sz val="10"/>
        <rFont val="宋体"/>
        <family val="0"/>
        <charset val="134"/>
      </rPr>
      <t xml:space="preserve">接到此投诉，我们非常重视。并立即派专人核实情况。我们虚心接受市民提出的宝贵意见，已经在周边张贴了禁停标识，我们也会加强巡视，发现有私家车，尽快劝离，尽量避免类似情况的发生。跟市民道歉，及安抚，希望市民能够理解。市民接通后即挂断，后分中心用短信的方式将处理结果告知了市民。分中心已经于</t>
    </r>
    <r>
      <rPr>
        <sz val="10"/>
        <rFont val="Arial"/>
        <family val="2"/>
      </rPr>
      <t xml:space="preserve">2026</t>
    </r>
    <r>
      <rPr>
        <sz val="10"/>
        <rFont val="宋体"/>
        <family val="0"/>
        <charset val="134"/>
      </rPr>
      <t xml:space="preserve">年</t>
    </r>
    <r>
      <rPr>
        <sz val="10"/>
        <rFont val="Arial"/>
        <family val="2"/>
      </rPr>
      <t xml:space="preserve">4</t>
    </r>
    <r>
      <rPr>
        <sz val="10"/>
        <rFont val="宋体"/>
        <family val="0"/>
        <charset val="134"/>
      </rPr>
      <t xml:space="preserve">月</t>
    </r>
    <r>
      <rPr>
        <sz val="10"/>
        <rFont val="Arial"/>
        <family val="2"/>
      </rPr>
      <t xml:space="preserve">13</t>
    </r>
    <r>
      <rPr>
        <sz val="10"/>
        <rFont val="宋体"/>
        <family val="0"/>
        <charset val="134"/>
      </rPr>
      <t xml:space="preserve">日，将处理结果告知了市民，办理人：杜伟，部门</t>
    </r>
    <r>
      <rPr>
        <sz val="10"/>
        <rFont val="Arial"/>
        <family val="2"/>
      </rPr>
      <t xml:space="preserve">:</t>
    </r>
    <r>
      <rPr>
        <sz val="10"/>
        <rFont val="宋体"/>
        <family val="0"/>
        <charset val="134"/>
      </rPr>
      <t xml:space="preserve">动物园分中心，职务：物管副主任。审核人：侯旭，物业管理中心机关，物管行政部，科员。</t>
    </r>
  </si>
  <si>
    <r>
      <rPr>
        <sz val="10"/>
        <rFont val="宋体"/>
        <family val="0"/>
        <charset val="134"/>
      </rPr>
      <t xml:space="preserve">热线</t>
    </r>
    <r>
      <rPr>
        <sz val="10"/>
        <rFont val="Arial"/>
        <family val="2"/>
      </rPr>
      <t xml:space="preserve">-260413-052409</t>
    </r>
    <r>
      <rPr>
        <sz val="10"/>
        <rFont val="宋体"/>
        <family val="0"/>
      </rPr>
      <t xml:space="preserve">（</t>
    </r>
    <r>
      <rPr>
        <sz val="10"/>
        <rFont val="Arial"/>
        <family val="2"/>
      </rPr>
      <t xml:space="preserve">1</t>
    </r>
    <r>
      <rPr>
        <sz val="10"/>
        <rFont val="宋体"/>
        <family val="0"/>
      </rPr>
      <t xml:space="preserve">个附件）</t>
    </r>
  </si>
  <si>
    <t xml:space="preserve">2026-04-13 16:25:47</t>
  </si>
  <si>
    <t xml:space="preserve">2026-04-13 16:31:02</t>
  </si>
  <si>
    <t xml:space="preserve">2026-04-13 16:56:36</t>
  </si>
  <si>
    <r>
      <rPr>
        <sz val="10"/>
        <rFont val="宋体"/>
        <family val="0"/>
        <charset val="134"/>
      </rPr>
      <t xml:space="preserve">手机</t>
    </r>
    <r>
      <rPr>
        <sz val="10"/>
        <rFont val="Arial"/>
        <family val="2"/>
      </rPr>
      <t xml:space="preserve">,18793152267;</t>
    </r>
  </si>
  <si>
    <t xml:space="preserve">市民反映，自己是外地游客，自己在海淀区公主坟地铁站附近新兴桥下面古树公园旁边的公交场站，自己路过不小心走错到了公交场站，保安态度恶劣，辱骂自己，让自己滚出去，还要开罚单，来电反映公交场站保安服务态度恶劣。</t>
  </si>
  <si>
    <r>
      <rPr>
        <sz val="10"/>
        <rFont val="宋体"/>
        <family val="0"/>
        <charset val="134"/>
      </rPr>
      <t xml:space="preserve">安保部</t>
    </r>
    <r>
      <rPr>
        <sz val="10"/>
        <rFont val="Arial"/>
        <family val="2"/>
      </rPr>
      <t xml:space="preserve">(</t>
    </r>
    <r>
      <rPr>
        <sz val="10"/>
        <rFont val="宋体"/>
        <family val="0"/>
        <charset val="134"/>
      </rPr>
      <t xml:space="preserve">应急管理中心</t>
    </r>
    <r>
      <rPr>
        <sz val="10"/>
        <rFont val="Arial"/>
        <family val="2"/>
      </rPr>
      <t xml:space="preserve">)</t>
    </r>
  </si>
  <si>
    <t xml:space="preserve">经核实，市民反映诉求与实际情况有出入。当班保安员仅大声劝阻市民离开场站，并无辱骂行为。</t>
  </si>
  <si>
    <r>
      <rPr>
        <sz val="10"/>
        <rFont val="Arial"/>
        <family val="2"/>
      </rPr>
      <t xml:space="preserve">2026</t>
    </r>
    <r>
      <rPr>
        <sz val="10"/>
        <rFont val="宋体"/>
        <family val="0"/>
        <charset val="134"/>
      </rPr>
      <t xml:space="preserve">年</t>
    </r>
    <r>
      <rPr>
        <sz val="10"/>
        <rFont val="Arial"/>
        <family val="2"/>
      </rPr>
      <t xml:space="preserve">4</t>
    </r>
    <r>
      <rPr>
        <sz val="10"/>
        <rFont val="宋体"/>
        <family val="0"/>
        <charset val="134"/>
      </rPr>
      <t xml:space="preserve">月</t>
    </r>
    <r>
      <rPr>
        <sz val="10"/>
        <rFont val="Arial"/>
        <family val="2"/>
      </rPr>
      <t xml:space="preserve">14</t>
    </r>
    <r>
      <rPr>
        <sz val="10"/>
        <rFont val="宋体"/>
        <family val="0"/>
        <charset val="134"/>
      </rPr>
      <t xml:space="preserve">日</t>
    </r>
    <r>
      <rPr>
        <sz val="10"/>
        <rFont val="Arial"/>
        <family val="2"/>
      </rPr>
      <t xml:space="preserve">13</t>
    </r>
    <r>
      <rPr>
        <sz val="10"/>
        <rFont val="宋体"/>
        <family val="0"/>
        <charset val="134"/>
      </rPr>
      <t xml:space="preserve">点</t>
    </r>
    <r>
      <rPr>
        <sz val="10"/>
        <rFont val="Arial"/>
        <family val="2"/>
      </rPr>
      <t xml:space="preserve">50</t>
    </r>
    <r>
      <rPr>
        <sz val="10"/>
        <rFont val="宋体"/>
        <family val="0"/>
        <charset val="134"/>
      </rPr>
      <t xml:space="preserve">分，由我单位西客站分中心安保主任石海东与来电人进行电话沟通，向来电人讲明情况，来电人表示谅解。</t>
    </r>
  </si>
  <si>
    <t xml:space="preserve">保安公司加强教育。</t>
  </si>
  <si>
    <r>
      <rPr>
        <sz val="10"/>
        <rFont val="宋体"/>
        <family val="0"/>
        <charset val="134"/>
      </rPr>
      <t xml:space="preserve">经核实，市民反映诉求与实际情况有出入。当班保安员仅大声劝阻市民离开场站，并无辱骂行为。</t>
    </r>
    <r>
      <rPr>
        <sz val="10"/>
        <rFont val="Arial"/>
        <family val="2"/>
      </rPr>
      <t xml:space="preserve">2026</t>
    </r>
    <r>
      <rPr>
        <sz val="10"/>
        <rFont val="宋体"/>
        <family val="0"/>
        <charset val="134"/>
      </rPr>
      <t xml:space="preserve">年</t>
    </r>
    <r>
      <rPr>
        <sz val="10"/>
        <rFont val="Arial"/>
        <family val="2"/>
      </rPr>
      <t xml:space="preserve">4</t>
    </r>
    <r>
      <rPr>
        <sz val="10"/>
        <rFont val="宋体"/>
        <family val="0"/>
        <charset val="134"/>
      </rPr>
      <t xml:space="preserve">月</t>
    </r>
    <r>
      <rPr>
        <sz val="10"/>
        <rFont val="Arial"/>
        <family val="2"/>
      </rPr>
      <t xml:space="preserve">14</t>
    </r>
    <r>
      <rPr>
        <sz val="10"/>
        <rFont val="宋体"/>
        <family val="0"/>
        <charset val="134"/>
      </rPr>
      <t xml:space="preserve">日</t>
    </r>
    <r>
      <rPr>
        <sz val="10"/>
        <rFont val="Arial"/>
        <family val="2"/>
      </rPr>
      <t xml:space="preserve">13</t>
    </r>
    <r>
      <rPr>
        <sz val="10"/>
        <rFont val="宋体"/>
        <family val="0"/>
        <charset val="134"/>
      </rPr>
      <t xml:space="preserve">点</t>
    </r>
    <r>
      <rPr>
        <sz val="10"/>
        <rFont val="Arial"/>
        <family val="2"/>
      </rPr>
      <t xml:space="preserve">50</t>
    </r>
    <r>
      <rPr>
        <sz val="10"/>
        <rFont val="宋体"/>
        <family val="0"/>
        <charset val="134"/>
      </rPr>
      <t xml:space="preserve">分，由我单位西客站分中心安保主任石海东与来电人进行电话沟通，向来电人讲明情况，来电人表示谅解。</t>
    </r>
  </si>
  <si>
    <t xml:space="preserve">2026-04-13 16:20:12</t>
  </si>
  <si>
    <r>
      <rPr>
        <sz val="10"/>
        <rFont val="宋体"/>
        <family val="0"/>
        <charset val="134"/>
      </rPr>
      <t xml:space="preserve">热线</t>
    </r>
    <r>
      <rPr>
        <sz val="10"/>
        <rFont val="Arial"/>
        <family val="2"/>
      </rPr>
      <t xml:space="preserve">-260413-058893-2</t>
    </r>
  </si>
  <si>
    <t xml:space="preserve">2026-04-13 17:30:38</t>
  </si>
  <si>
    <t xml:space="preserve">2026-04-13 17:40:32</t>
  </si>
  <si>
    <t xml:space="preserve">2026-04-13 17:46:55</t>
  </si>
  <si>
    <r>
      <rPr>
        <sz val="10"/>
        <rFont val="宋体"/>
        <family val="0"/>
        <charset val="134"/>
      </rPr>
      <t xml:space="preserve">手机</t>
    </r>
    <r>
      <rPr>
        <sz val="10"/>
        <rFont val="Arial"/>
        <family val="2"/>
      </rPr>
      <t xml:space="preserve">,13161802924;</t>
    </r>
  </si>
  <si>
    <r>
      <rPr>
        <sz val="10"/>
        <rFont val="宋体"/>
        <family val="0"/>
        <charset val="134"/>
      </rPr>
      <t xml:space="preserve">市民反映，</t>
    </r>
    <r>
      <rPr>
        <sz val="10"/>
        <rFont val="Arial"/>
        <family val="2"/>
      </rPr>
      <t xml:space="preserve">2026</t>
    </r>
    <r>
      <rPr>
        <sz val="10"/>
        <rFont val="宋体"/>
        <family val="0"/>
        <charset val="134"/>
      </rPr>
      <t xml:space="preserve">年</t>
    </r>
    <r>
      <rPr>
        <sz val="10"/>
        <rFont val="Arial"/>
        <family val="2"/>
      </rPr>
      <t xml:space="preserve">4</t>
    </r>
    <r>
      <rPr>
        <sz val="10"/>
        <rFont val="宋体"/>
        <family val="0"/>
        <charset val="134"/>
      </rPr>
      <t xml:space="preserve">月</t>
    </r>
    <r>
      <rPr>
        <sz val="10"/>
        <rFont val="Arial"/>
        <family val="2"/>
      </rPr>
      <t xml:space="preserve">13</t>
    </r>
    <r>
      <rPr>
        <sz val="10"/>
        <rFont val="宋体"/>
        <family val="0"/>
        <charset val="134"/>
      </rPr>
      <t xml:space="preserve">日</t>
    </r>
    <r>
      <rPr>
        <sz val="10"/>
        <rFont val="Arial"/>
        <family val="2"/>
      </rPr>
      <t xml:space="preserve">17:26</t>
    </r>
    <r>
      <rPr>
        <sz val="10"/>
        <rFont val="宋体"/>
        <family val="0"/>
        <charset val="134"/>
      </rPr>
      <t xml:space="preserve">分在五棵松公交站上车乘坐</t>
    </r>
    <r>
      <rPr>
        <sz val="10"/>
        <rFont val="Arial"/>
        <family val="2"/>
      </rPr>
      <t xml:space="preserve">624</t>
    </r>
    <r>
      <rPr>
        <sz val="10"/>
        <rFont val="宋体"/>
        <family val="0"/>
        <charset val="134"/>
      </rPr>
      <t xml:space="preserve">路公交车，在青塔路下的车，车内没有开窗，空气都不流通，车内门把手都是粘的，来电反映车内卫生清理不合格和车内没有开窗问题。安服，物业，科技</t>
    </r>
  </si>
  <si>
    <t xml:space="preserve">岳各庄分中心</t>
  </si>
  <si>
    <t xml:space="preserve">您好，关于您反映问题的办理情况，鸿运承物业管理中心岳各庄分中心现对您回复如下：</t>
  </si>
  <si>
    <r>
      <rPr>
        <sz val="10"/>
        <rFont val="宋体"/>
        <family val="0"/>
        <charset val="134"/>
      </rPr>
      <t xml:space="preserve">我分中心已于</t>
    </r>
    <r>
      <rPr>
        <sz val="10"/>
        <rFont val="Arial"/>
        <family val="2"/>
      </rPr>
      <t xml:space="preserve">2026</t>
    </r>
    <r>
      <rPr>
        <sz val="10"/>
        <rFont val="宋体"/>
        <family val="0"/>
        <charset val="134"/>
      </rPr>
      <t xml:space="preserve">年</t>
    </r>
    <r>
      <rPr>
        <sz val="10"/>
        <rFont val="Arial"/>
        <family val="2"/>
      </rPr>
      <t xml:space="preserve">4</t>
    </r>
    <r>
      <rPr>
        <sz val="10"/>
        <rFont val="宋体"/>
        <family val="0"/>
        <charset val="134"/>
      </rPr>
      <t xml:space="preserve">月</t>
    </r>
    <r>
      <rPr>
        <sz val="10"/>
        <rFont val="Arial"/>
        <family val="2"/>
      </rPr>
      <t xml:space="preserve">14</t>
    </r>
    <r>
      <rPr>
        <sz val="10"/>
        <rFont val="宋体"/>
        <family val="0"/>
        <charset val="134"/>
      </rPr>
      <t xml:space="preserve">日上午</t>
    </r>
    <r>
      <rPr>
        <sz val="10"/>
        <rFont val="Arial"/>
        <family val="2"/>
      </rPr>
      <t xml:space="preserve">10</t>
    </r>
    <r>
      <rPr>
        <sz val="10"/>
        <rFont val="宋体"/>
        <family val="0"/>
        <charset val="134"/>
      </rPr>
      <t xml:space="preserve">点</t>
    </r>
    <r>
      <rPr>
        <sz val="10"/>
        <rFont val="Arial"/>
        <family val="2"/>
      </rPr>
      <t xml:space="preserve">52</t>
    </r>
    <r>
      <rPr>
        <sz val="10"/>
        <rFont val="宋体"/>
        <family val="0"/>
        <charset val="134"/>
      </rPr>
      <t xml:space="preserve">分对您进行电话回复。办理人：王晓辉；部门：鸿运承物业管理中心岳各庄分中心；职务；物管副主任。审核人：郑楠；部门：鸿运承物业管理中心物管行政部；职务：物管员。</t>
    </r>
  </si>
  <si>
    <r>
      <rPr>
        <sz val="10"/>
        <rFont val="宋体"/>
        <family val="0"/>
        <charset val="134"/>
      </rPr>
      <t xml:space="preserve">王女士您好，</t>
    </r>
    <r>
      <rPr>
        <sz val="10"/>
        <rFont val="Arial"/>
        <family val="2"/>
      </rPr>
      <t xml:space="preserve">624</t>
    </r>
    <r>
      <rPr>
        <sz val="10"/>
        <rFont val="宋体"/>
        <family val="0"/>
        <charset val="134"/>
      </rPr>
      <t xml:space="preserve">路公交车我们在槐树岭场站进行洗车服务工作，您所述车辆运营中车内门把手都是粘的，车内卫生清理不合格的问题，我们非常重视您的反馈，由于我们的工作没有做好，</t>
    </r>
    <r>
      <rPr>
        <sz val="10"/>
        <rFont val="Arial"/>
        <family val="2"/>
      </rPr>
      <t xml:space="preserve">624</t>
    </r>
    <r>
      <rPr>
        <sz val="10"/>
        <rFont val="宋体"/>
        <family val="0"/>
        <charset val="134"/>
      </rPr>
      <t xml:space="preserve">路给您带来不好的乘车体验，实在是抱歉，王女士。该线路车辆回到槐树岭场站后，在日常工作时段内，我们的保洁员已对车内扶手（门把手）进行了全面的清理，并加强了清洁的频次，您反馈的问题我们已整改完毕，同时我们要求保洁员对</t>
    </r>
    <r>
      <rPr>
        <sz val="10"/>
        <rFont val="Arial"/>
        <family val="2"/>
      </rPr>
      <t xml:space="preserve">624</t>
    </r>
    <r>
      <rPr>
        <sz val="10"/>
        <rFont val="宋体"/>
        <family val="0"/>
        <charset val="134"/>
      </rPr>
      <t xml:space="preserve">路所有运营车辆的卫生再次进行细化清理。我们对于运营车辆车内卫生的清洁工作是一直在做的，也从未停止，已经形成了长效的清洁机制，但有时候卫生清洁工作我们做的还有不尽人意之处，您多多谅解。车内空气不流通，我们保洁员在清理卫生的同时，已将车门、车窗全部打开，对车内进行了通风换气作业。</t>
    </r>
  </si>
  <si>
    <r>
      <rPr>
        <sz val="10"/>
        <rFont val="宋体"/>
        <family val="0"/>
        <charset val="134"/>
      </rPr>
      <t xml:space="preserve">我们分中心及场站班组长再次与</t>
    </r>
    <r>
      <rPr>
        <sz val="10"/>
        <rFont val="Arial"/>
        <family val="2"/>
      </rPr>
      <t xml:space="preserve">624</t>
    </r>
    <r>
      <rPr>
        <sz val="10"/>
        <rFont val="宋体"/>
        <family val="0"/>
        <charset val="134"/>
      </rPr>
      <t xml:space="preserve">路的保洁人员进行了沟通，日常工作中我们要把清洁质量做的更加细致，同时加强保洁员清洁技能的培训，熟练掌握清洁方法，密切关注车内空气质量，确保给您带来一个干净、整洁、空气清新的出行环境。</t>
    </r>
  </si>
  <si>
    <t xml:space="preserve">2026-04-13 17:27:36</t>
  </si>
  <si>
    <t xml:space="preserve">1725545782</t>
  </si>
  <si>
    <r>
      <rPr>
        <sz val="10"/>
        <rFont val="宋体"/>
        <family val="0"/>
        <charset val="134"/>
      </rPr>
      <t xml:space="preserve">热线</t>
    </r>
    <r>
      <rPr>
        <sz val="10"/>
        <rFont val="Arial"/>
        <family val="2"/>
      </rPr>
      <t xml:space="preserve">-260414-025017-1</t>
    </r>
    <r>
      <rPr>
        <sz val="10"/>
        <rFont val="宋体"/>
        <family val="0"/>
        <charset val="134"/>
      </rPr>
      <t xml:space="preserve">（</t>
    </r>
    <r>
      <rPr>
        <sz val="10"/>
        <rFont val="Arial"/>
        <family val="2"/>
      </rPr>
      <t xml:space="preserve">1</t>
    </r>
    <r>
      <rPr>
        <sz val="10"/>
        <rFont val="宋体"/>
        <family val="0"/>
        <charset val="134"/>
      </rPr>
      <t xml:space="preserve">个附件）</t>
    </r>
  </si>
  <si>
    <t xml:space="preserve">2026-04-14 12:12:33</t>
  </si>
  <si>
    <t xml:space="preserve">2026-04-14 12:32:44</t>
  </si>
  <si>
    <t xml:space="preserve">2026-04-14 16:27:57</t>
  </si>
  <si>
    <t xml:space="preserve">魏女士</t>
  </si>
  <si>
    <r>
      <rPr>
        <sz val="10"/>
        <rFont val="宋体"/>
        <family val="0"/>
        <charset val="134"/>
      </rPr>
      <t xml:space="preserve">手机</t>
    </r>
    <r>
      <rPr>
        <sz val="10"/>
        <rFont val="Arial"/>
        <family val="2"/>
      </rPr>
      <t xml:space="preserve">,13521990385;</t>
    </r>
  </si>
  <si>
    <r>
      <rPr>
        <sz val="10"/>
        <rFont val="宋体"/>
        <family val="0"/>
        <charset val="134"/>
      </rPr>
      <t xml:space="preserve">市民反映，自己腿脚不好，出门乘坐很多公交车，上车时都要扶着门上的把手，把手上都是粘的，希望勤擦把手，来电反映协调公交勤擦门把手问题。注：该工单为拆分工单，来电录音详见：热线</t>
    </r>
    <r>
      <rPr>
        <sz val="10"/>
        <rFont val="Arial"/>
        <family val="2"/>
      </rPr>
      <t xml:space="preserve">-260414-023781</t>
    </r>
    <r>
      <rPr>
        <sz val="10"/>
        <rFont val="宋体"/>
        <family val="0"/>
        <charset val="134"/>
      </rPr>
      <t xml:space="preserve">，物业，科技  请调整主题词为调整服务规范</t>
    </r>
  </si>
  <si>
    <t xml:space="preserve">2026-04-21 23:59:59</t>
  </si>
  <si>
    <t xml:space="preserve">2026-04-15</t>
  </si>
  <si>
    <t xml:space="preserve">2026-04-19 08:59:59</t>
  </si>
  <si>
    <r>
      <rPr>
        <sz val="10"/>
        <rFont val="宋体"/>
        <family val="0"/>
        <charset val="134"/>
      </rPr>
      <t xml:space="preserve">我们已于</t>
    </r>
    <r>
      <rPr>
        <sz val="10"/>
        <rFont val="Arial"/>
        <family val="2"/>
      </rPr>
      <t xml:space="preserve">2026</t>
    </r>
    <r>
      <rPr>
        <sz val="10"/>
        <rFont val="宋体"/>
        <family val="0"/>
        <charset val="134"/>
      </rPr>
      <t xml:space="preserve">年</t>
    </r>
    <r>
      <rPr>
        <sz val="10"/>
        <rFont val="Arial"/>
        <family val="2"/>
      </rPr>
      <t xml:space="preserve">4</t>
    </r>
    <r>
      <rPr>
        <sz val="10"/>
        <rFont val="宋体"/>
        <family val="0"/>
        <charset val="134"/>
      </rPr>
      <t xml:space="preserve">月</t>
    </r>
    <r>
      <rPr>
        <sz val="10"/>
        <rFont val="Arial"/>
        <family val="2"/>
      </rPr>
      <t xml:space="preserve">14</t>
    </r>
    <r>
      <rPr>
        <sz val="10"/>
        <rFont val="宋体"/>
        <family val="0"/>
        <charset val="134"/>
      </rPr>
      <t xml:space="preserve">日下午</t>
    </r>
    <r>
      <rPr>
        <sz val="10"/>
        <rFont val="Arial"/>
        <family val="2"/>
      </rPr>
      <t xml:space="preserve">13</t>
    </r>
    <r>
      <rPr>
        <sz val="10"/>
        <rFont val="宋体"/>
        <family val="0"/>
        <charset val="134"/>
      </rPr>
      <t xml:space="preserve">点</t>
    </r>
    <r>
      <rPr>
        <sz val="10"/>
        <rFont val="Arial"/>
        <family val="2"/>
      </rPr>
      <t xml:space="preserve">01</t>
    </r>
    <r>
      <rPr>
        <sz val="10"/>
        <rFont val="宋体"/>
        <family val="0"/>
        <charset val="134"/>
      </rPr>
      <t xml:space="preserve">分对您进行电话回复。办理人：郑楠；部门：鸿运承物业管理中心物管行政部；职务；物管员。审核人：刘晨；部门：鸿运承物业管理中心物管行政部；职务：副经理。</t>
    </r>
  </si>
  <si>
    <t xml:space="preserve">魏女士您好，您所述公交车车内把手上都是粘的，希望勤擦把手的问题，我们非常重视您的反馈。运营线路车辆回到我们的清洁地点后，在日常工作时段内，我们的保洁员已对车辆公共交通基础设施扶手（把手）加强了清洁与消毒的频次，已整改完毕。今后我们将再次优化日常的清洁流程，尽最大努力去改善车辆的清洁质量，避免类似问题的发生。我们对于运营车辆车内卫生的清洁工作是一直在做的，也从未停止，已经形成了长效的清洁机制，但有时候卫生清洁工作我们做的还有不尽人意之处，您多多谅解。</t>
  </si>
  <si>
    <t xml:space="preserve">我们各分中心及场站班组长再次与所辖线路的保洁人员进行了沟通，日常工作中我们要把清洁质量做的更加细致，同时加强保洁员清洁技能的培训，熟练掌握清洁方法，确保给您带来一个干净、整洁的出行环境。</t>
  </si>
  <si>
    <r>
      <rPr>
        <sz val="10"/>
        <rFont val="宋体"/>
        <family val="0"/>
        <charset val="134"/>
      </rPr>
      <t xml:space="preserve">您好，关于您反映问题的办理情况，鸿运承物业管理中心物管行政部现对您回复如下：魏女士您好，您所述公交车车内把手上都是粘的，希望勤擦把手的问题，我们非常重视您的反馈。运营线路车辆回到我们的清洁地点后，在日常工作时段内，我们的保洁员已对车辆公共交通基础设施扶手（把手）加强了清洁与消毒的频次，已整改完毕。今后我们将再次优化日常的清洁流程，尽最大努力去改善车辆的清洁质量，避免类似问题的发生。我们对于运营车辆车内卫生的清洁工作是一直在做的，也从未停止，已经形成了长效的清洁机制，但有时候卫生清洁工作我们做的还有不尽人意之处，您多多谅解。我们定期会召开车辆保洁专题会议，开展车辆卫生专项检查，日常工作中我们加大巡检力度，强化制度建设，不断提高管理水平。我们已于</t>
    </r>
    <r>
      <rPr>
        <sz val="10"/>
        <rFont val="Arial"/>
        <family val="2"/>
      </rPr>
      <t xml:space="preserve">2026</t>
    </r>
    <r>
      <rPr>
        <sz val="10"/>
        <rFont val="宋体"/>
        <family val="0"/>
        <charset val="134"/>
      </rPr>
      <t xml:space="preserve">年</t>
    </r>
    <r>
      <rPr>
        <sz val="10"/>
        <rFont val="Arial"/>
        <family val="2"/>
      </rPr>
      <t xml:space="preserve">4</t>
    </r>
    <r>
      <rPr>
        <sz val="10"/>
        <rFont val="宋体"/>
        <family val="0"/>
        <charset val="134"/>
      </rPr>
      <t xml:space="preserve">月</t>
    </r>
    <r>
      <rPr>
        <sz val="10"/>
        <rFont val="Arial"/>
        <family val="2"/>
      </rPr>
      <t xml:space="preserve">14</t>
    </r>
    <r>
      <rPr>
        <sz val="10"/>
        <rFont val="宋体"/>
        <family val="0"/>
        <charset val="134"/>
      </rPr>
      <t xml:space="preserve">日下午</t>
    </r>
    <r>
      <rPr>
        <sz val="10"/>
        <rFont val="Arial"/>
        <family val="2"/>
      </rPr>
      <t xml:space="preserve">13</t>
    </r>
    <r>
      <rPr>
        <sz val="10"/>
        <rFont val="宋体"/>
        <family val="0"/>
        <charset val="134"/>
      </rPr>
      <t xml:space="preserve">点</t>
    </r>
    <r>
      <rPr>
        <sz val="10"/>
        <rFont val="Arial"/>
        <family val="2"/>
      </rPr>
      <t xml:space="preserve">01</t>
    </r>
    <r>
      <rPr>
        <sz val="10"/>
        <rFont val="宋体"/>
        <family val="0"/>
        <charset val="134"/>
      </rPr>
      <t xml:space="preserve">分对您进行电话回复。我们各分中心及场站班组长再次与所辖线路的保洁人员进行了沟通，日常工作中我们要把清洁质量做的更加细致，同时加强保洁员清洁技能的培训，熟练掌握清洁方法，确保给您带来一个干净、整洁的出行环境。欢迎您随时对我们的工作进行监督，感谢您提出宝贵意见，给您的出行带来的不便我们和您说声抱歉，谢谢您的支持与谅解。</t>
    </r>
  </si>
  <si>
    <t xml:space="preserve">2026-04-14 11:34:40</t>
  </si>
  <si>
    <r>
      <rPr>
        <sz val="10"/>
        <rFont val="宋体"/>
        <family val="0"/>
        <charset val="134"/>
      </rPr>
      <t xml:space="preserve">热线</t>
    </r>
    <r>
      <rPr>
        <sz val="10"/>
        <rFont val="Arial"/>
        <family val="2"/>
      </rPr>
      <t xml:space="preserve">-260414-032212</t>
    </r>
    <r>
      <rPr>
        <sz val="10"/>
        <rFont val="宋体"/>
        <family val="0"/>
        <charset val="134"/>
      </rPr>
      <t xml:space="preserve">（</t>
    </r>
    <r>
      <rPr>
        <sz val="10"/>
        <rFont val="Arial"/>
        <family val="2"/>
      </rPr>
      <t xml:space="preserve">2</t>
    </r>
    <r>
      <rPr>
        <sz val="10"/>
        <rFont val="宋体"/>
        <family val="0"/>
        <charset val="134"/>
      </rPr>
      <t xml:space="preserve">个附件）</t>
    </r>
  </si>
  <si>
    <t xml:space="preserve">2026-04-14 13:23:04</t>
  </si>
  <si>
    <t xml:space="preserve">2026-04-14 13:30:16</t>
  </si>
  <si>
    <t xml:space="preserve">2026-04-14 13:36:38</t>
  </si>
  <si>
    <r>
      <rPr>
        <sz val="10"/>
        <rFont val="宋体"/>
        <family val="0"/>
        <charset val="134"/>
      </rPr>
      <t xml:space="preserve">手机</t>
    </r>
    <r>
      <rPr>
        <sz val="10"/>
        <rFont val="Arial"/>
        <family val="2"/>
      </rPr>
      <t xml:space="preserve">,18831481143;</t>
    </r>
  </si>
  <si>
    <r>
      <rPr>
        <sz val="10"/>
        <rFont val="宋体"/>
        <family val="0"/>
        <charset val="134"/>
      </rPr>
      <t xml:space="preserve">市民反映，</t>
    </r>
    <r>
      <rPr>
        <sz val="10"/>
        <rFont val="Arial"/>
        <family val="2"/>
      </rPr>
      <t xml:space="preserve">2026</t>
    </r>
    <r>
      <rPr>
        <sz val="10"/>
        <rFont val="宋体"/>
        <family val="0"/>
        <charset val="134"/>
      </rPr>
      <t xml:space="preserve">年</t>
    </r>
    <r>
      <rPr>
        <sz val="10"/>
        <rFont val="Arial"/>
        <family val="2"/>
      </rPr>
      <t xml:space="preserve">4</t>
    </r>
    <r>
      <rPr>
        <sz val="10"/>
        <rFont val="宋体"/>
        <family val="0"/>
        <charset val="134"/>
      </rPr>
      <t xml:space="preserve">月</t>
    </r>
    <r>
      <rPr>
        <sz val="10"/>
        <rFont val="Arial"/>
        <family val="2"/>
      </rPr>
      <t xml:space="preserve">14</t>
    </r>
    <r>
      <rPr>
        <sz val="10"/>
        <rFont val="宋体"/>
        <family val="0"/>
        <charset val="134"/>
      </rPr>
      <t xml:space="preserve">日早上乘坐</t>
    </r>
    <r>
      <rPr>
        <sz val="10"/>
        <rFont val="Arial"/>
        <family val="2"/>
      </rPr>
      <t xml:space="preserve">599</t>
    </r>
    <r>
      <rPr>
        <sz val="10"/>
        <rFont val="宋体"/>
        <family val="0"/>
        <charset val="134"/>
      </rPr>
      <t xml:space="preserve">路公交车，公交车地板没有拖，还有乘客的手纸之类垃圾，卫生很差，需要整改，车号：</t>
    </r>
    <r>
      <rPr>
        <sz val="10"/>
        <rFont val="Arial"/>
        <family val="2"/>
      </rPr>
      <t xml:space="preserve">3835632</t>
    </r>
    <r>
      <rPr>
        <sz val="10"/>
        <rFont val="宋体"/>
        <family val="0"/>
        <charset val="134"/>
      </rPr>
      <t xml:space="preserve">，来电反映</t>
    </r>
    <r>
      <rPr>
        <sz val="10"/>
        <rFont val="Arial"/>
        <family val="2"/>
      </rPr>
      <t xml:space="preserve">599</t>
    </r>
    <r>
      <rPr>
        <sz val="10"/>
        <rFont val="宋体"/>
        <family val="0"/>
        <charset val="134"/>
      </rPr>
      <t xml:space="preserve">路公交车内部卫生差问题。</t>
    </r>
  </si>
  <si>
    <r>
      <rPr>
        <sz val="10"/>
        <rFont val="宋体"/>
        <family val="0"/>
        <charset val="134"/>
      </rPr>
      <t xml:space="preserve">我分中心已于</t>
    </r>
    <r>
      <rPr>
        <sz val="10"/>
        <rFont val="Arial"/>
        <family val="2"/>
      </rPr>
      <t xml:space="preserve">2026</t>
    </r>
    <r>
      <rPr>
        <sz val="10"/>
        <rFont val="宋体"/>
        <family val="0"/>
        <charset val="134"/>
      </rPr>
      <t xml:space="preserve">年</t>
    </r>
    <r>
      <rPr>
        <sz val="10"/>
        <rFont val="Arial"/>
        <family val="2"/>
      </rPr>
      <t xml:space="preserve">4</t>
    </r>
    <r>
      <rPr>
        <sz val="10"/>
        <rFont val="宋体"/>
        <family val="0"/>
        <charset val="134"/>
      </rPr>
      <t xml:space="preserve">月</t>
    </r>
    <r>
      <rPr>
        <sz val="10"/>
        <rFont val="Arial"/>
        <family val="2"/>
      </rPr>
      <t xml:space="preserve">14</t>
    </r>
    <r>
      <rPr>
        <sz val="10"/>
        <rFont val="宋体"/>
        <family val="0"/>
        <charset val="134"/>
      </rPr>
      <t xml:space="preserve">日下午</t>
    </r>
    <r>
      <rPr>
        <sz val="10"/>
        <rFont val="Arial"/>
        <family val="2"/>
      </rPr>
      <t xml:space="preserve">14</t>
    </r>
    <r>
      <rPr>
        <sz val="10"/>
        <rFont val="宋体"/>
        <family val="0"/>
        <charset val="134"/>
      </rPr>
      <t xml:space="preserve">点</t>
    </r>
    <r>
      <rPr>
        <sz val="10"/>
        <rFont val="Arial"/>
        <family val="2"/>
      </rPr>
      <t xml:space="preserve">43</t>
    </r>
    <r>
      <rPr>
        <sz val="10"/>
        <rFont val="宋体"/>
        <family val="0"/>
        <charset val="134"/>
      </rPr>
      <t xml:space="preserve">分对您进行电话回复。办理人：吴岩；部门：鸿运承物业管理中心明月湾分中心；职务；物管副主任。审核人：郑楠；部门：鸿运承物业管理中心物管行政部；职务：物管员。</t>
    </r>
  </si>
  <si>
    <r>
      <rPr>
        <sz val="10"/>
        <rFont val="宋体"/>
        <family val="0"/>
        <charset val="134"/>
      </rPr>
      <t xml:space="preserve">先生您好，</t>
    </r>
    <r>
      <rPr>
        <sz val="10"/>
        <rFont val="Arial"/>
        <family val="2"/>
      </rPr>
      <t xml:space="preserve">599</t>
    </r>
    <r>
      <rPr>
        <sz val="10"/>
        <rFont val="宋体"/>
        <family val="0"/>
        <charset val="134"/>
      </rPr>
      <t xml:space="preserve">路公交车我们在泰和园三里场站进行洗车服务工作，您所述</t>
    </r>
    <r>
      <rPr>
        <sz val="10"/>
        <rFont val="Arial"/>
        <family val="2"/>
      </rPr>
      <t xml:space="preserve">3835632</t>
    </r>
    <r>
      <rPr>
        <sz val="10"/>
        <rFont val="宋体"/>
        <family val="0"/>
        <charset val="134"/>
      </rPr>
      <t xml:space="preserve">号车，车辆运营中车内地板没有拖，有手纸之类垃圾，卫生很差的问题，我们非常重视您的反馈，由于我们的工作没有做好，</t>
    </r>
    <r>
      <rPr>
        <sz val="10"/>
        <rFont val="Arial"/>
        <family val="2"/>
      </rPr>
      <t xml:space="preserve">599</t>
    </r>
    <r>
      <rPr>
        <sz val="10"/>
        <rFont val="宋体"/>
        <family val="0"/>
        <charset val="134"/>
      </rPr>
      <t xml:space="preserve">路给您带来不好的乘车体验，实在是抱歉，先生。该车辆回到泰和园三里场站后，在日常工作时段内，我们的保洁员已对车内地板进行了全面的清理，您反馈的问题我们已整改完毕，同时我们要求保洁员对</t>
    </r>
    <r>
      <rPr>
        <sz val="10"/>
        <rFont val="Arial"/>
        <family val="2"/>
      </rPr>
      <t xml:space="preserve">599</t>
    </r>
    <r>
      <rPr>
        <sz val="10"/>
        <rFont val="宋体"/>
        <family val="0"/>
        <charset val="134"/>
      </rPr>
      <t xml:space="preserve">路所有运营车辆的卫生再次进行细化清理。我们对于运营车辆车内卫生的清洁工作是一直在做的，也从未停止，已经形成了长效的清洁机制，但有时候卫生清洁工作我们做的还有不尽人意之处，您多多谅解。</t>
    </r>
  </si>
  <si>
    <r>
      <rPr>
        <sz val="10"/>
        <rFont val="宋体"/>
        <family val="0"/>
        <charset val="134"/>
      </rPr>
      <t xml:space="preserve">您好，关于您反映问题的办理情况，鸿运承物业管理中心明月湾分中心现对您回复如下：先生您好，</t>
    </r>
    <r>
      <rPr>
        <sz val="10"/>
        <rFont val="Arial"/>
        <family val="2"/>
      </rPr>
      <t xml:space="preserve">599</t>
    </r>
    <r>
      <rPr>
        <sz val="10"/>
        <rFont val="宋体"/>
        <family val="0"/>
        <charset val="134"/>
      </rPr>
      <t xml:space="preserve">路公交车我们在泰和园三里场站进行洗车服务工作，您所述</t>
    </r>
    <r>
      <rPr>
        <sz val="10"/>
        <rFont val="Arial"/>
        <family val="2"/>
      </rPr>
      <t xml:space="preserve">3835632</t>
    </r>
    <r>
      <rPr>
        <sz val="10"/>
        <rFont val="宋体"/>
        <family val="0"/>
        <charset val="134"/>
      </rPr>
      <t xml:space="preserve">号车，车辆运营中车内地板没有拖，有手纸之类垃圾，卫生很差的问题，我们非常重视您的反馈，由于我们的工作没有做好，</t>
    </r>
    <r>
      <rPr>
        <sz val="10"/>
        <rFont val="Arial"/>
        <family val="2"/>
      </rPr>
      <t xml:space="preserve">599</t>
    </r>
    <r>
      <rPr>
        <sz val="10"/>
        <rFont val="宋体"/>
        <family val="0"/>
        <charset val="134"/>
      </rPr>
      <t xml:space="preserve">路给您带来不好的乘车体验，实在是抱歉，先生。该车辆回到泰和园三里场站后，在日常工作时段内，我们的保洁员已对车内地板进行了全面的清理，您反馈的问题我们已整改完毕，同时我们要求保洁员对</t>
    </r>
    <r>
      <rPr>
        <sz val="10"/>
        <rFont val="Arial"/>
        <family val="2"/>
      </rPr>
      <t xml:space="preserve">599</t>
    </r>
    <r>
      <rPr>
        <sz val="10"/>
        <rFont val="宋体"/>
        <family val="0"/>
        <charset val="134"/>
      </rPr>
      <t xml:space="preserve">路所有运营车辆的卫生再次进行细化清理。我们对于运营车辆车内卫生的清洁工作是一直在做的，也从未停止，已经形成了长效的清洁机制，但有时候卫生清洁工作我们做的还有不尽人意之处，您多多谅解。我们定期会召开车辆保洁专题会议，开展车辆卫生专项检查，日常工作中我们加大巡检力度，强化制度建设，不断提高管理水平。我分中心已于</t>
    </r>
    <r>
      <rPr>
        <sz val="10"/>
        <rFont val="Arial"/>
        <family val="2"/>
      </rPr>
      <t xml:space="preserve">2026</t>
    </r>
    <r>
      <rPr>
        <sz val="10"/>
        <rFont val="宋体"/>
        <family val="0"/>
        <charset val="134"/>
      </rPr>
      <t xml:space="preserve">年</t>
    </r>
    <r>
      <rPr>
        <sz val="10"/>
        <rFont val="Arial"/>
        <family val="2"/>
      </rPr>
      <t xml:space="preserve">4</t>
    </r>
    <r>
      <rPr>
        <sz val="10"/>
        <rFont val="宋体"/>
        <family val="0"/>
        <charset val="134"/>
      </rPr>
      <t xml:space="preserve">月</t>
    </r>
    <r>
      <rPr>
        <sz val="10"/>
        <rFont val="Arial"/>
        <family val="2"/>
      </rPr>
      <t xml:space="preserve">14</t>
    </r>
    <r>
      <rPr>
        <sz val="10"/>
        <rFont val="宋体"/>
        <family val="0"/>
        <charset val="134"/>
      </rPr>
      <t xml:space="preserve">日下午</t>
    </r>
    <r>
      <rPr>
        <sz val="10"/>
        <rFont val="Arial"/>
        <family val="2"/>
      </rPr>
      <t xml:space="preserve">14</t>
    </r>
    <r>
      <rPr>
        <sz val="10"/>
        <rFont val="宋体"/>
        <family val="0"/>
        <charset val="134"/>
      </rPr>
      <t xml:space="preserve">点</t>
    </r>
    <r>
      <rPr>
        <sz val="10"/>
        <rFont val="Arial"/>
        <family val="2"/>
      </rPr>
      <t xml:space="preserve">43</t>
    </r>
    <r>
      <rPr>
        <sz val="10"/>
        <rFont val="宋体"/>
        <family val="0"/>
        <charset val="134"/>
      </rPr>
      <t xml:space="preserve">分对您进行电话回复。我们分中心及场站班组长再次与</t>
    </r>
    <r>
      <rPr>
        <sz val="10"/>
        <rFont val="Arial"/>
        <family val="2"/>
      </rPr>
      <t xml:space="preserve">599</t>
    </r>
    <r>
      <rPr>
        <sz val="10"/>
        <rFont val="宋体"/>
        <family val="0"/>
        <charset val="134"/>
      </rPr>
      <t xml:space="preserve">路的保洁人员进行了沟通，日常工作中我们要把清洁质量做的更加细致，同时加强保洁员清洁技能的培训，熟练掌握清洁方法，确保给您带来一个干净、整洁的出行环境。欢迎您随时对我们的工作进行监督，感谢您提出宝贵意见，给您的出行带来的不便我们和您说声抱歉，谢谢您的支持与谅解。</t>
    </r>
  </si>
  <si>
    <t xml:space="preserve">2026-04-14 13:14:23</t>
  </si>
  <si>
    <r>
      <rPr>
        <sz val="10"/>
        <rFont val="宋体"/>
        <family val="0"/>
        <charset val="134"/>
      </rPr>
      <t xml:space="preserve">热线</t>
    </r>
    <r>
      <rPr>
        <sz val="10"/>
        <rFont val="Arial"/>
        <family val="2"/>
      </rPr>
      <t xml:space="preserve">-260413-035569</t>
    </r>
    <r>
      <rPr>
        <sz val="10"/>
        <rFont val="宋体"/>
        <family val="0"/>
        <charset val="134"/>
      </rPr>
      <t xml:space="preserve">（</t>
    </r>
    <r>
      <rPr>
        <sz val="10"/>
        <rFont val="Arial"/>
        <family val="2"/>
      </rPr>
      <t xml:space="preserve">4</t>
    </r>
    <r>
      <rPr>
        <sz val="10"/>
        <rFont val="宋体"/>
        <family val="0"/>
        <charset val="134"/>
      </rPr>
      <t xml:space="preserve">个附件）</t>
    </r>
  </si>
  <si>
    <t xml:space="preserve">2026-04-13 15:49:50</t>
  </si>
  <si>
    <t xml:space="preserve">2026-04-13 15:56:24</t>
  </si>
  <si>
    <t xml:space="preserve">2026-04-13 16:30:55</t>
  </si>
  <si>
    <t xml:space="preserve">赵长福先生</t>
  </si>
  <si>
    <r>
      <rPr>
        <sz val="10"/>
        <rFont val="宋体"/>
        <family val="0"/>
        <charset val="134"/>
      </rPr>
      <t xml:space="preserve">手机</t>
    </r>
    <r>
      <rPr>
        <sz val="10"/>
        <rFont val="Arial"/>
        <family val="2"/>
      </rPr>
      <t xml:space="preserve">,13439641659;</t>
    </r>
  </si>
  <si>
    <r>
      <rPr>
        <sz val="10"/>
        <rFont val="宋体"/>
        <family val="0"/>
        <charset val="134"/>
      </rPr>
      <t xml:space="preserve">市民反映，自己住在十里河，自己今年</t>
    </r>
    <r>
      <rPr>
        <sz val="10"/>
        <rFont val="Arial"/>
        <family val="2"/>
      </rPr>
      <t xml:space="preserve">65</t>
    </r>
    <r>
      <rPr>
        <sz val="10"/>
        <rFont val="宋体"/>
        <family val="0"/>
        <charset val="134"/>
      </rPr>
      <t xml:space="preserve">岁，退休五年了，</t>
    </r>
    <r>
      <rPr>
        <sz val="10"/>
        <rFont val="Arial"/>
        <family val="2"/>
      </rPr>
      <t xml:space="preserve">1993</t>
    </r>
    <r>
      <rPr>
        <sz val="10"/>
        <rFont val="宋体"/>
        <family val="0"/>
        <charset val="134"/>
      </rPr>
      <t xml:space="preserve">年到公交公司工作，也是从公交公司退休的，同年龄退休的都能拿</t>
    </r>
    <r>
      <rPr>
        <sz val="10"/>
        <rFont val="Arial"/>
        <family val="2"/>
      </rPr>
      <t xml:space="preserve">6</t>
    </r>
    <r>
      <rPr>
        <sz val="10"/>
        <rFont val="宋体"/>
        <family val="0"/>
        <charset val="134"/>
      </rPr>
      <t xml:space="preserve">千多元，自己的工龄是从</t>
    </r>
    <r>
      <rPr>
        <sz val="10"/>
        <rFont val="Arial"/>
        <family val="2"/>
      </rPr>
      <t xml:space="preserve">1993</t>
    </r>
    <r>
      <rPr>
        <sz val="10"/>
        <rFont val="宋体"/>
        <family val="0"/>
        <charset val="134"/>
      </rPr>
      <t xml:space="preserve">年开始算的，缺少</t>
    </r>
    <r>
      <rPr>
        <sz val="10"/>
        <rFont val="Arial"/>
        <family val="2"/>
      </rPr>
      <t xml:space="preserve">1977</t>
    </r>
    <r>
      <rPr>
        <sz val="10"/>
        <rFont val="宋体"/>
        <family val="0"/>
        <charset val="134"/>
      </rPr>
      <t xml:space="preserve">年</t>
    </r>
    <r>
      <rPr>
        <sz val="10"/>
        <rFont val="Arial"/>
        <family val="2"/>
      </rPr>
      <t xml:space="preserve">-1993</t>
    </r>
    <r>
      <rPr>
        <sz val="10"/>
        <rFont val="宋体"/>
        <family val="0"/>
        <charset val="134"/>
      </rPr>
      <t xml:space="preserve">年的工龄，希望能处理一下，姓名：赵长福，身份证号：</t>
    </r>
    <r>
      <rPr>
        <sz val="10"/>
        <rFont val="Arial"/>
        <family val="2"/>
      </rPr>
      <t xml:space="preserve">110105196012112916</t>
    </r>
    <r>
      <rPr>
        <sz val="10"/>
        <rFont val="宋体"/>
        <family val="0"/>
        <charset val="134"/>
      </rPr>
      <t xml:space="preserve">，居住地：朝阳区十八里店乡十里河，希望公交公司补办工龄，来电反映缺少工龄问题。</t>
    </r>
  </si>
  <si>
    <t xml:space="preserve">退休政策</t>
  </si>
  <si>
    <t xml:space="preserve">2026-04-16</t>
  </si>
  <si>
    <r>
      <rPr>
        <sz val="10"/>
        <rFont val="宋体"/>
        <family val="0"/>
        <charset val="134"/>
      </rPr>
      <t xml:space="preserve">经核实，市民反映诉求与实际情况存在出入。市民赵长福为我单位</t>
    </r>
    <r>
      <rPr>
        <sz val="10"/>
        <rFont val="Arial"/>
        <family val="2"/>
      </rPr>
      <t xml:space="preserve">2020</t>
    </r>
    <r>
      <rPr>
        <sz val="10"/>
        <rFont val="宋体"/>
        <family val="0"/>
        <charset val="134"/>
      </rPr>
      <t xml:space="preserve">年</t>
    </r>
    <r>
      <rPr>
        <sz val="10"/>
        <rFont val="Arial"/>
        <family val="2"/>
      </rPr>
      <t xml:space="preserve">12</t>
    </r>
    <r>
      <rPr>
        <sz val="10"/>
        <rFont val="宋体"/>
        <family val="0"/>
        <charset val="134"/>
      </rPr>
      <t xml:space="preserve">月退休人员。通过调取档案相关记录，显示赵长福参加工作时间为</t>
    </r>
    <r>
      <rPr>
        <sz val="10"/>
        <rFont val="Arial"/>
        <family val="2"/>
      </rPr>
      <t xml:space="preserve">1992</t>
    </r>
    <r>
      <rPr>
        <sz val="10"/>
        <rFont val="宋体"/>
        <family val="0"/>
        <charset val="134"/>
      </rPr>
      <t xml:space="preserve">年</t>
    </r>
    <r>
      <rPr>
        <sz val="10"/>
        <rFont val="Arial"/>
        <family val="2"/>
      </rPr>
      <t xml:space="preserve">12</t>
    </r>
    <r>
      <rPr>
        <sz val="10"/>
        <rFont val="宋体"/>
        <family val="0"/>
        <charset val="134"/>
      </rPr>
      <t xml:space="preserve">月，实际养老保险缴费年限</t>
    </r>
    <r>
      <rPr>
        <sz val="10"/>
        <rFont val="Arial"/>
        <family val="2"/>
      </rPr>
      <t xml:space="preserve">28</t>
    </r>
    <r>
      <rPr>
        <sz val="10"/>
        <rFont val="宋体"/>
        <family val="0"/>
        <charset val="134"/>
      </rPr>
      <t xml:space="preserve">年</t>
    </r>
    <r>
      <rPr>
        <sz val="10"/>
        <rFont val="Arial"/>
        <family val="2"/>
      </rPr>
      <t xml:space="preserve">1</t>
    </r>
    <r>
      <rPr>
        <sz val="10"/>
        <rFont val="宋体"/>
        <family val="0"/>
        <charset val="134"/>
      </rPr>
      <t xml:space="preserve">个月。个人档案中附《劳动人事部关于被占地农民转为正式工人后有关工龄计算问题的答复劳人险局</t>
    </r>
    <r>
      <rPr>
        <sz val="10"/>
        <rFont val="Arial"/>
        <family val="2"/>
      </rPr>
      <t xml:space="preserve">[1983126</t>
    </r>
    <r>
      <rPr>
        <sz val="10"/>
        <rFont val="宋体"/>
        <family val="0"/>
        <charset val="134"/>
      </rPr>
      <t xml:space="preserve">号》文件备案，文件中注明“被占地农民转为正式工人后的工龄，应从其被吸收为工人到单位报到并领取工资之日起计算工龄。”的相关内容。此次针对市民反映“自己的工龄是从</t>
    </r>
    <r>
      <rPr>
        <sz val="10"/>
        <rFont val="Arial"/>
        <family val="2"/>
      </rPr>
      <t xml:space="preserve">1993</t>
    </r>
    <r>
      <rPr>
        <sz val="10"/>
        <rFont val="宋体"/>
        <family val="0"/>
        <charset val="134"/>
      </rPr>
      <t xml:space="preserve">年开始算的，缺少</t>
    </r>
    <r>
      <rPr>
        <sz val="10"/>
        <rFont val="Arial"/>
        <family val="2"/>
      </rPr>
      <t xml:space="preserve">1977</t>
    </r>
    <r>
      <rPr>
        <sz val="10"/>
        <rFont val="宋体"/>
        <family val="0"/>
        <charset val="134"/>
      </rPr>
      <t xml:space="preserve">年</t>
    </r>
    <r>
      <rPr>
        <sz val="10"/>
        <rFont val="Arial"/>
        <family val="2"/>
      </rPr>
      <t xml:space="preserve">-1993</t>
    </r>
    <r>
      <rPr>
        <sz val="10"/>
        <rFont val="宋体"/>
        <family val="0"/>
        <charset val="134"/>
      </rPr>
      <t xml:space="preserve">年的工龄，希望公交公司补办工龄，来电反映缺少工龄问题。”的诉求，存在与事实不符的情况。市民档案内没有</t>
    </r>
    <r>
      <rPr>
        <sz val="10"/>
        <rFont val="Arial"/>
        <family val="2"/>
      </rPr>
      <t xml:space="preserve">1977</t>
    </r>
    <r>
      <rPr>
        <sz val="10"/>
        <rFont val="宋体"/>
        <family val="0"/>
        <charset val="134"/>
      </rPr>
      <t xml:space="preserve">年</t>
    </r>
    <r>
      <rPr>
        <sz val="10"/>
        <rFont val="Arial"/>
        <family val="2"/>
      </rPr>
      <t xml:space="preserve">-1992</t>
    </r>
    <r>
      <rPr>
        <sz val="10"/>
        <rFont val="宋体"/>
        <family val="0"/>
        <charset val="134"/>
      </rPr>
      <t xml:space="preserve">年</t>
    </r>
    <r>
      <rPr>
        <sz val="10"/>
        <rFont val="Arial"/>
        <family val="2"/>
      </rPr>
      <t xml:space="preserve">12</t>
    </r>
    <r>
      <rPr>
        <sz val="10"/>
        <rFont val="宋体"/>
        <family val="0"/>
        <charset val="134"/>
      </rPr>
      <t xml:space="preserve">月前的工龄记载，需要市民另行提供相关的证明材料，办理退休时市民已对个人养老缴费年限、工龄等情况进行核实确认，经由社保进行审核，予以批准办理退休。目前市民职工档案已经完成社会化转出至其户口所在地，不在我单位存放。我单位十分重视来电人反馈的问题，已与来电人去西城社保进行过工龄复核，最终西城社保因相关材料不足不予认定。</t>
    </r>
  </si>
  <si>
    <r>
      <rPr>
        <sz val="10"/>
        <rFont val="宋体"/>
        <family val="0"/>
        <charset val="134"/>
      </rPr>
      <t xml:space="preserve">经核实，市民反映诉求与实际情况存在出入。市民赵长福为我单位</t>
    </r>
    <r>
      <rPr>
        <sz val="10"/>
        <rFont val="Arial"/>
        <family val="2"/>
      </rPr>
      <t xml:space="preserve">2020</t>
    </r>
    <r>
      <rPr>
        <sz val="10"/>
        <rFont val="宋体"/>
        <family val="0"/>
        <charset val="134"/>
      </rPr>
      <t xml:space="preserve">年</t>
    </r>
    <r>
      <rPr>
        <sz val="10"/>
        <rFont val="Arial"/>
        <family val="2"/>
      </rPr>
      <t xml:space="preserve">12</t>
    </r>
    <r>
      <rPr>
        <sz val="10"/>
        <rFont val="宋体"/>
        <family val="0"/>
        <charset val="134"/>
      </rPr>
      <t xml:space="preserve">月退休人员。通过调取档案相关记录，显示赵长福参加工作时间为</t>
    </r>
    <r>
      <rPr>
        <sz val="10"/>
        <rFont val="Arial"/>
        <family val="2"/>
      </rPr>
      <t xml:space="preserve">1992</t>
    </r>
    <r>
      <rPr>
        <sz val="10"/>
        <rFont val="宋体"/>
        <family val="0"/>
        <charset val="134"/>
      </rPr>
      <t xml:space="preserve">年</t>
    </r>
    <r>
      <rPr>
        <sz val="10"/>
        <rFont val="Arial"/>
        <family val="2"/>
      </rPr>
      <t xml:space="preserve">12</t>
    </r>
    <r>
      <rPr>
        <sz val="10"/>
        <rFont val="宋体"/>
        <family val="0"/>
        <charset val="134"/>
      </rPr>
      <t xml:space="preserve">月，实际养老保险缴费年限</t>
    </r>
    <r>
      <rPr>
        <sz val="10"/>
        <rFont val="Arial"/>
        <family val="2"/>
      </rPr>
      <t xml:space="preserve">28</t>
    </r>
    <r>
      <rPr>
        <sz val="10"/>
        <rFont val="宋体"/>
        <family val="0"/>
        <charset val="134"/>
      </rPr>
      <t xml:space="preserve">年</t>
    </r>
    <r>
      <rPr>
        <sz val="10"/>
        <rFont val="Arial"/>
        <family val="2"/>
      </rPr>
      <t xml:space="preserve">1</t>
    </r>
    <r>
      <rPr>
        <sz val="10"/>
        <rFont val="宋体"/>
        <family val="0"/>
        <charset val="134"/>
      </rPr>
      <t xml:space="preserve">个月。个人档案中附《劳动人事部关于被占地农民转为正式工人后有关工龄计算问题的答复劳人险局</t>
    </r>
    <r>
      <rPr>
        <sz val="10"/>
        <rFont val="Arial"/>
        <family val="2"/>
      </rPr>
      <t xml:space="preserve">[1983126</t>
    </r>
    <r>
      <rPr>
        <sz val="10"/>
        <rFont val="宋体"/>
        <family val="0"/>
        <charset val="134"/>
      </rPr>
      <t xml:space="preserve">号》文件备案，文件中注明“被占地农民转为正式工人后的工龄，应从其被吸收为工人到单位报到并领取工资之日起计算工龄。”的相关内容。此次针对市民反映“自己的工龄是从</t>
    </r>
    <r>
      <rPr>
        <sz val="10"/>
        <rFont val="Arial"/>
        <family val="2"/>
      </rPr>
      <t xml:space="preserve">1993</t>
    </r>
    <r>
      <rPr>
        <sz val="10"/>
        <rFont val="宋体"/>
        <family val="0"/>
        <charset val="134"/>
      </rPr>
      <t xml:space="preserve">年开始算的，缺少</t>
    </r>
    <r>
      <rPr>
        <sz val="10"/>
        <rFont val="Arial"/>
        <family val="2"/>
      </rPr>
      <t xml:space="preserve">1977</t>
    </r>
    <r>
      <rPr>
        <sz val="10"/>
        <rFont val="宋体"/>
        <family val="0"/>
        <charset val="134"/>
      </rPr>
      <t xml:space="preserve">年</t>
    </r>
    <r>
      <rPr>
        <sz val="10"/>
        <rFont val="Arial"/>
        <family val="2"/>
      </rPr>
      <t xml:space="preserve">-1993</t>
    </r>
    <r>
      <rPr>
        <sz val="10"/>
        <rFont val="宋体"/>
        <family val="0"/>
        <charset val="134"/>
      </rPr>
      <t xml:space="preserve">年的工龄，希望公交公司补办工龄，来电反映缺少工龄问题。”的诉求，存在与事实不符的情况。市民档案内没有</t>
    </r>
    <r>
      <rPr>
        <sz val="10"/>
        <rFont val="Arial"/>
        <family val="2"/>
      </rPr>
      <t xml:space="preserve">1977</t>
    </r>
    <r>
      <rPr>
        <sz val="10"/>
        <rFont val="宋体"/>
        <family val="0"/>
        <charset val="134"/>
      </rPr>
      <t xml:space="preserve">年</t>
    </r>
    <r>
      <rPr>
        <sz val="10"/>
        <rFont val="Arial"/>
        <family val="2"/>
      </rPr>
      <t xml:space="preserve">-1992</t>
    </r>
    <r>
      <rPr>
        <sz val="10"/>
        <rFont val="宋体"/>
        <family val="0"/>
        <charset val="134"/>
      </rPr>
      <t xml:space="preserve">年</t>
    </r>
    <r>
      <rPr>
        <sz val="10"/>
        <rFont val="Arial"/>
        <family val="2"/>
      </rPr>
      <t xml:space="preserve">12</t>
    </r>
    <r>
      <rPr>
        <sz val="10"/>
        <rFont val="宋体"/>
        <family val="0"/>
        <charset val="134"/>
      </rPr>
      <t xml:space="preserve">月前的工龄记载，需要市民另行提供相关的证明材料，办理退休时市民已对个人养老缴费年限、工龄等情况进行核实确认，经由社保进行审核，予以批准办理退休。目前市民职工档案已经完成社会化转出至其户口所在地，不在我单位存放。我单位十分重视来电人反馈的问题，已与来电人去西城社保进行过工龄复核，最终西城社保因相关材料不足不予认定。我单位已于</t>
    </r>
    <r>
      <rPr>
        <sz val="10"/>
        <rFont val="Arial"/>
        <family val="2"/>
      </rPr>
      <t xml:space="preserve">2026</t>
    </r>
    <r>
      <rPr>
        <sz val="10"/>
        <rFont val="宋体"/>
        <family val="0"/>
        <charset val="134"/>
      </rPr>
      <t xml:space="preserve">年</t>
    </r>
    <r>
      <rPr>
        <sz val="10"/>
        <rFont val="Arial"/>
        <family val="2"/>
      </rPr>
      <t xml:space="preserve">4</t>
    </r>
    <r>
      <rPr>
        <sz val="10"/>
        <rFont val="宋体"/>
        <family val="0"/>
        <charset val="134"/>
      </rPr>
      <t xml:space="preserve">月</t>
    </r>
    <r>
      <rPr>
        <sz val="10"/>
        <rFont val="Arial"/>
        <family val="2"/>
      </rPr>
      <t xml:space="preserve">15</t>
    </r>
    <r>
      <rPr>
        <sz val="10"/>
        <rFont val="宋体"/>
        <family val="0"/>
        <charset val="134"/>
      </rPr>
      <t xml:space="preserve">日回复市民赵长福，来电人对此表示知晓。</t>
    </r>
    <r>
      <rPr>
        <sz val="10"/>
        <rFont val="Arial"/>
        <family val="2"/>
      </rPr>
      <t xml:space="preserve">
</t>
    </r>
    <r>
      <rPr>
        <sz val="10"/>
        <rFont val="宋体"/>
        <family val="0"/>
        <charset val="134"/>
      </rPr>
      <t xml:space="preserve">办理人：张浩宇，部门：鸿运承物业管理中心人力资源部，职务：一般管理；</t>
    </r>
    <r>
      <rPr>
        <sz val="10"/>
        <rFont val="Arial"/>
        <family val="2"/>
      </rPr>
      <t xml:space="preserve">
</t>
    </r>
    <r>
      <rPr>
        <sz val="10"/>
        <rFont val="宋体"/>
        <family val="0"/>
        <charset val="134"/>
      </rPr>
      <t xml:space="preserve">审核人：高强；部门：鸿运承物业管理中心人力资源部，职务：中级管理</t>
    </r>
  </si>
  <si>
    <r>
      <rPr>
        <sz val="10"/>
        <rFont val="宋体"/>
        <family val="0"/>
        <charset val="134"/>
      </rPr>
      <t xml:space="preserve">我单位已于</t>
    </r>
    <r>
      <rPr>
        <sz val="10"/>
        <rFont val="Arial"/>
        <family val="2"/>
      </rPr>
      <t xml:space="preserve">2026</t>
    </r>
    <r>
      <rPr>
        <sz val="10"/>
        <rFont val="宋体"/>
        <family val="0"/>
        <charset val="134"/>
      </rPr>
      <t xml:space="preserve">年</t>
    </r>
    <r>
      <rPr>
        <sz val="10"/>
        <rFont val="Arial"/>
        <family val="2"/>
      </rPr>
      <t xml:space="preserve">4</t>
    </r>
    <r>
      <rPr>
        <sz val="10"/>
        <rFont val="宋体"/>
        <family val="0"/>
        <charset val="134"/>
      </rPr>
      <t xml:space="preserve">月</t>
    </r>
    <r>
      <rPr>
        <sz val="10"/>
        <rFont val="Arial"/>
        <family val="2"/>
      </rPr>
      <t xml:space="preserve">15</t>
    </r>
    <r>
      <rPr>
        <sz val="10"/>
        <rFont val="宋体"/>
        <family val="0"/>
        <charset val="134"/>
      </rPr>
      <t xml:space="preserve">日回复市民赵长福，来电人对此表示知晓。</t>
    </r>
  </si>
  <si>
    <r>
      <rPr>
        <sz val="10"/>
        <rFont val="宋体"/>
        <family val="0"/>
        <charset val="134"/>
      </rPr>
      <t xml:space="preserve">经核实，市民反映诉求与实际情况存在出入。市民赵长福为我单位</t>
    </r>
    <r>
      <rPr>
        <sz val="10"/>
        <rFont val="Arial"/>
        <family val="2"/>
      </rPr>
      <t xml:space="preserve">2020</t>
    </r>
    <r>
      <rPr>
        <sz val="10"/>
        <rFont val="宋体"/>
        <family val="0"/>
        <charset val="134"/>
      </rPr>
      <t xml:space="preserve">年</t>
    </r>
    <r>
      <rPr>
        <sz val="10"/>
        <rFont val="Arial"/>
        <family val="2"/>
      </rPr>
      <t xml:space="preserve">12</t>
    </r>
    <r>
      <rPr>
        <sz val="10"/>
        <rFont val="宋体"/>
        <family val="0"/>
        <charset val="134"/>
      </rPr>
      <t xml:space="preserve">月退休人员。通过调取档案相关记录，显示赵长福参加工作时间为</t>
    </r>
    <r>
      <rPr>
        <sz val="10"/>
        <rFont val="Arial"/>
        <family val="2"/>
      </rPr>
      <t xml:space="preserve">1992</t>
    </r>
    <r>
      <rPr>
        <sz val="10"/>
        <rFont val="宋体"/>
        <family val="0"/>
        <charset val="134"/>
      </rPr>
      <t xml:space="preserve">年</t>
    </r>
    <r>
      <rPr>
        <sz val="10"/>
        <rFont val="Arial"/>
        <family val="2"/>
      </rPr>
      <t xml:space="preserve">12</t>
    </r>
    <r>
      <rPr>
        <sz val="10"/>
        <rFont val="宋体"/>
        <family val="0"/>
        <charset val="134"/>
      </rPr>
      <t xml:space="preserve">月，实际养老保险缴费年限</t>
    </r>
    <r>
      <rPr>
        <sz val="10"/>
        <rFont val="Arial"/>
        <family val="2"/>
      </rPr>
      <t xml:space="preserve">28</t>
    </r>
    <r>
      <rPr>
        <sz val="10"/>
        <rFont val="宋体"/>
        <family val="0"/>
        <charset val="134"/>
      </rPr>
      <t xml:space="preserve">年</t>
    </r>
    <r>
      <rPr>
        <sz val="10"/>
        <rFont val="Arial"/>
        <family val="2"/>
      </rPr>
      <t xml:space="preserve">1</t>
    </r>
    <r>
      <rPr>
        <sz val="10"/>
        <rFont val="宋体"/>
        <family val="0"/>
        <charset val="134"/>
      </rPr>
      <t xml:space="preserve">个月。个人档案中附《劳动人事部关于被占地农民转为正式工人后有关工龄计算问题的答复劳人险局</t>
    </r>
    <r>
      <rPr>
        <sz val="10"/>
        <rFont val="Arial"/>
        <family val="2"/>
      </rPr>
      <t xml:space="preserve">[1983126</t>
    </r>
    <r>
      <rPr>
        <sz val="10"/>
        <rFont val="宋体"/>
        <family val="0"/>
        <charset val="134"/>
      </rPr>
      <t xml:space="preserve">号》文件备案，文件中注明“被占地农民转为正式工人后的工龄，应从其被吸收为工人到单位报到并领取工资之日起计算工龄。”的相关内容。此次针对市民反映“自己的工龄是从</t>
    </r>
    <r>
      <rPr>
        <sz val="10"/>
        <rFont val="Arial"/>
        <family val="2"/>
      </rPr>
      <t xml:space="preserve">1993</t>
    </r>
    <r>
      <rPr>
        <sz val="10"/>
        <rFont val="宋体"/>
        <family val="0"/>
        <charset val="134"/>
      </rPr>
      <t xml:space="preserve">年开始算的，缺少</t>
    </r>
    <r>
      <rPr>
        <sz val="10"/>
        <rFont val="Arial"/>
        <family val="2"/>
      </rPr>
      <t xml:space="preserve">1977</t>
    </r>
    <r>
      <rPr>
        <sz val="10"/>
        <rFont val="宋体"/>
        <family val="0"/>
        <charset val="134"/>
      </rPr>
      <t xml:space="preserve">年</t>
    </r>
    <r>
      <rPr>
        <sz val="10"/>
        <rFont val="Arial"/>
        <family val="2"/>
      </rPr>
      <t xml:space="preserve">-1993</t>
    </r>
    <r>
      <rPr>
        <sz val="10"/>
        <rFont val="宋体"/>
        <family val="0"/>
        <charset val="134"/>
      </rPr>
      <t xml:space="preserve">年的工龄，希望公交公司补办工龄，来电反映缺少工龄问题。”的诉求，存在与事实不符的情况。市民档案内没有</t>
    </r>
    <r>
      <rPr>
        <sz val="10"/>
        <rFont val="Arial"/>
        <family val="2"/>
      </rPr>
      <t xml:space="preserve">1977</t>
    </r>
    <r>
      <rPr>
        <sz val="10"/>
        <rFont val="宋体"/>
        <family val="0"/>
        <charset val="134"/>
      </rPr>
      <t xml:space="preserve">年</t>
    </r>
    <r>
      <rPr>
        <sz val="10"/>
        <rFont val="Arial"/>
        <family val="2"/>
      </rPr>
      <t xml:space="preserve">-1992</t>
    </r>
    <r>
      <rPr>
        <sz val="10"/>
        <rFont val="宋体"/>
        <family val="0"/>
        <charset val="134"/>
      </rPr>
      <t xml:space="preserve">年</t>
    </r>
    <r>
      <rPr>
        <sz val="10"/>
        <rFont val="Arial"/>
        <family val="2"/>
      </rPr>
      <t xml:space="preserve">12</t>
    </r>
    <r>
      <rPr>
        <sz val="10"/>
        <rFont val="宋体"/>
        <family val="0"/>
        <charset val="134"/>
      </rPr>
      <t xml:space="preserve">月前的工龄记载，需要市民另行提供相关的证明材料，办理退休时市民已对个人养老缴费年限、工龄等情况进行核实确认，经由社保进行审核，予以批准办理退休。目前市民职工档案已经完成社会化转出至其户口所在地，不在我单位存放。我单位十分重视来电人反馈的问题，已与来电人去西城社保进行过工龄复核，最终西城社保因相关材料不足不予认定。我单位已于</t>
    </r>
    <r>
      <rPr>
        <sz val="10"/>
        <rFont val="Arial"/>
        <family val="2"/>
      </rPr>
      <t xml:space="preserve">2026</t>
    </r>
    <r>
      <rPr>
        <sz val="10"/>
        <rFont val="宋体"/>
        <family val="0"/>
        <charset val="134"/>
      </rPr>
      <t xml:space="preserve">年</t>
    </r>
    <r>
      <rPr>
        <sz val="10"/>
        <rFont val="Arial"/>
        <family val="2"/>
      </rPr>
      <t xml:space="preserve">4</t>
    </r>
    <r>
      <rPr>
        <sz val="10"/>
        <rFont val="宋体"/>
        <family val="0"/>
        <charset val="134"/>
      </rPr>
      <t xml:space="preserve">月</t>
    </r>
    <r>
      <rPr>
        <sz val="10"/>
        <rFont val="Arial"/>
        <family val="2"/>
      </rPr>
      <t xml:space="preserve">15</t>
    </r>
    <r>
      <rPr>
        <sz val="10"/>
        <rFont val="宋体"/>
        <family val="0"/>
        <charset val="134"/>
      </rPr>
      <t xml:space="preserve">日回复市民赵长福，来电人对此表示知晓。</t>
    </r>
  </si>
  <si>
    <t xml:space="preserve">2026-04-13 13:44:52</t>
  </si>
  <si>
    <t xml:space="preserve">工龄认定</t>
  </si>
  <si>
    <t xml:space="preserve">人力相关业务办理
（退休工龄确认）</t>
  </si>
  <si>
    <r>
      <rPr>
        <sz val="10"/>
        <rFont val="宋体"/>
        <family val="0"/>
        <charset val="134"/>
      </rPr>
      <t xml:space="preserve">网络</t>
    </r>
    <r>
      <rPr>
        <sz val="10"/>
        <rFont val="Arial"/>
        <family val="2"/>
      </rPr>
      <t xml:space="preserve">-260414-049579</t>
    </r>
  </si>
  <si>
    <t xml:space="preserve">2026-04-14 16:07:46</t>
  </si>
  <si>
    <t xml:space="preserve">2026-04-14 16:12:46</t>
  </si>
  <si>
    <t xml:space="preserve">2026-04-14 16:20:56</t>
  </si>
  <si>
    <r>
      <rPr>
        <sz val="10"/>
        <rFont val="宋体"/>
        <family val="0"/>
        <charset val="134"/>
      </rPr>
      <t xml:space="preserve">工单来源：微信服务号，此工单内容为网民留言时填写的标题及原文。 </t>
    </r>
    <r>
      <rPr>
        <sz val="10"/>
        <rFont val="Arial"/>
        <family val="2"/>
      </rPr>
      <t xml:space="preserve">============================= </t>
    </r>
    <r>
      <rPr>
        <sz val="10"/>
        <rFont val="宋体"/>
        <family val="0"/>
        <charset val="134"/>
      </rPr>
      <t xml:space="preserve">留言标题：公交车卫生堪忧留言原文：</t>
    </r>
    <r>
      <rPr>
        <sz val="10"/>
        <rFont val="Arial"/>
        <family val="2"/>
      </rPr>
      <t xml:space="preserve">301</t>
    </r>
    <r>
      <rPr>
        <sz val="10"/>
        <rFont val="宋体"/>
        <family val="0"/>
        <charset val="134"/>
      </rPr>
      <t xml:space="preserve">路公交车座椅太脏，车厢内卫生也堪忧，</t>
    </r>
    <r>
      <rPr>
        <sz val="10"/>
        <rFont val="Arial"/>
        <family val="2"/>
      </rPr>
      <t xml:space="preserve">4</t>
    </r>
    <r>
      <rPr>
        <sz val="10"/>
        <rFont val="宋体"/>
        <family val="0"/>
        <charset val="134"/>
      </rPr>
      <t xml:space="preserve">月</t>
    </r>
    <r>
      <rPr>
        <sz val="10"/>
        <rFont val="Arial"/>
        <family val="2"/>
      </rPr>
      <t xml:space="preserve">14</t>
    </r>
    <r>
      <rPr>
        <sz val="10"/>
        <rFont val="宋体"/>
        <family val="0"/>
        <charset val="134"/>
      </rPr>
      <t xml:space="preserve">日</t>
    </r>
    <r>
      <rPr>
        <sz val="10"/>
        <rFont val="Arial"/>
        <family val="2"/>
      </rPr>
      <t xml:space="preserve">9:58</t>
    </r>
    <r>
      <rPr>
        <sz val="10"/>
        <rFont val="宋体"/>
        <family val="0"/>
        <charset val="134"/>
      </rPr>
      <t xml:space="preserve">，蒋宅口上车，</t>
    </r>
    <r>
      <rPr>
        <sz val="10"/>
        <rFont val="Arial"/>
        <family val="2"/>
      </rPr>
      <t xml:space="preserve">10:41</t>
    </r>
    <r>
      <rPr>
        <sz val="10"/>
        <rFont val="宋体"/>
        <family val="0"/>
        <charset val="134"/>
      </rPr>
      <t xml:space="preserve">，中苑西区下车，市民填写的详细地址为：区、街道：昌平区天通苑北街道详细地址：立水桥东一路</t>
    </r>
  </si>
  <si>
    <r>
      <rPr>
        <sz val="10"/>
        <rFont val="宋体"/>
        <family val="0"/>
        <charset val="134"/>
      </rPr>
      <t xml:space="preserve">我分中心已于</t>
    </r>
    <r>
      <rPr>
        <sz val="10"/>
        <rFont val="Arial"/>
        <family val="2"/>
      </rPr>
      <t xml:space="preserve">2026</t>
    </r>
    <r>
      <rPr>
        <sz val="10"/>
        <rFont val="宋体"/>
        <family val="0"/>
        <charset val="134"/>
      </rPr>
      <t xml:space="preserve">年</t>
    </r>
    <r>
      <rPr>
        <sz val="10"/>
        <rFont val="Arial"/>
        <family val="2"/>
      </rPr>
      <t xml:space="preserve">4</t>
    </r>
    <r>
      <rPr>
        <sz val="10"/>
        <rFont val="宋体"/>
        <family val="0"/>
        <charset val="134"/>
      </rPr>
      <t xml:space="preserve">月</t>
    </r>
    <r>
      <rPr>
        <sz val="10"/>
        <rFont val="Arial"/>
        <family val="2"/>
      </rPr>
      <t xml:space="preserve">15</t>
    </r>
    <r>
      <rPr>
        <sz val="10"/>
        <rFont val="宋体"/>
        <family val="0"/>
        <charset val="134"/>
      </rPr>
      <t xml:space="preserve">日上午</t>
    </r>
    <r>
      <rPr>
        <sz val="10"/>
        <rFont val="Arial"/>
        <family val="2"/>
      </rPr>
      <t xml:space="preserve">10</t>
    </r>
    <r>
      <rPr>
        <sz val="10"/>
        <rFont val="宋体"/>
        <family val="0"/>
        <charset val="134"/>
      </rPr>
      <t xml:space="preserve">点</t>
    </r>
    <r>
      <rPr>
        <sz val="10"/>
        <rFont val="Arial"/>
        <family val="2"/>
      </rPr>
      <t xml:space="preserve">52</t>
    </r>
    <r>
      <rPr>
        <sz val="10"/>
        <rFont val="宋体"/>
        <family val="0"/>
        <charset val="134"/>
      </rPr>
      <t xml:space="preserve">分对您进行电话回复。办理人：李松；部门：鸿运承物业管理中心南湖分中心；职务；物管员。审核人：郑楠；部门：鸿运承物业管理中心物管行政部；职务：物管员。</t>
    </r>
  </si>
  <si>
    <r>
      <rPr>
        <sz val="10"/>
        <rFont val="宋体"/>
        <family val="0"/>
        <charset val="134"/>
      </rPr>
      <t xml:space="preserve">赵先生您好，</t>
    </r>
    <r>
      <rPr>
        <sz val="10"/>
        <rFont val="Arial"/>
        <family val="2"/>
      </rPr>
      <t xml:space="preserve">301</t>
    </r>
    <r>
      <rPr>
        <sz val="10"/>
        <rFont val="宋体"/>
        <family val="0"/>
        <charset val="134"/>
      </rPr>
      <t xml:space="preserve">路公交车我们在天通苑北苑三区场站进行洗车服务工作，您所述</t>
    </r>
    <r>
      <rPr>
        <sz val="10"/>
        <rFont val="Arial"/>
        <family val="2"/>
      </rPr>
      <t xml:space="preserve">9528620</t>
    </r>
    <r>
      <rPr>
        <sz val="10"/>
        <rFont val="宋体"/>
        <family val="0"/>
        <charset val="134"/>
      </rPr>
      <t xml:space="preserve">号车，车辆运营中车内座椅太脏，车厢内卫生也堪忧的问题，我们非常重视您的反馈，您提供的照片我们已收到，由于我们的工作没有做好，</t>
    </r>
    <r>
      <rPr>
        <sz val="10"/>
        <rFont val="Arial"/>
        <family val="2"/>
      </rPr>
      <t xml:space="preserve">301</t>
    </r>
    <r>
      <rPr>
        <sz val="10"/>
        <rFont val="宋体"/>
        <family val="0"/>
        <charset val="134"/>
      </rPr>
      <t xml:space="preserve">路给您带来不好的乘车体验，实在是抱歉，赵先生。该车辆回到天通苑北苑三区场站后，在日常工作时段内，我们的保洁员已对车内卫生进行了全面的清理，您反馈的问题我们已整改完毕。同时我们要求保洁员对</t>
    </r>
    <r>
      <rPr>
        <sz val="10"/>
        <rFont val="Arial"/>
        <family val="2"/>
      </rPr>
      <t xml:space="preserve">301</t>
    </r>
    <r>
      <rPr>
        <sz val="10"/>
        <rFont val="宋体"/>
        <family val="0"/>
        <charset val="134"/>
      </rPr>
      <t xml:space="preserve">路所有运营车辆的卫生再次进行细化清理。我们对于运营车辆车内卫生的清洁工作是一直在做的，也从未停止，已经形成了长效的清洁机制，但有时候卫生清洁工作我们做的还有不尽人意之处，您多多谅解。</t>
    </r>
  </si>
  <si>
    <t xml:space="preserve">2026-04-14 11:18:51</t>
  </si>
  <si>
    <r>
      <rPr>
        <sz val="10"/>
        <rFont val="宋体"/>
        <family val="0"/>
        <charset val="134"/>
      </rPr>
      <t xml:space="preserve">热线</t>
    </r>
    <r>
      <rPr>
        <sz val="10"/>
        <rFont val="Arial"/>
        <family val="2"/>
      </rPr>
      <t xml:space="preserve">-260414-010350</t>
    </r>
    <r>
      <rPr>
        <sz val="10"/>
        <rFont val="宋体"/>
        <family val="0"/>
        <charset val="134"/>
      </rPr>
      <t xml:space="preserve">（</t>
    </r>
    <r>
      <rPr>
        <sz val="10"/>
        <rFont val="Arial"/>
        <family val="2"/>
      </rPr>
      <t xml:space="preserve">1</t>
    </r>
    <r>
      <rPr>
        <sz val="10"/>
        <rFont val="宋体"/>
        <family val="0"/>
        <charset val="134"/>
      </rPr>
      <t xml:space="preserve">个附件）</t>
    </r>
  </si>
  <si>
    <t xml:space="preserve">2026-04-14 16:59:29</t>
  </si>
  <si>
    <t xml:space="preserve">2026-04-14 17:00:15</t>
  </si>
  <si>
    <t xml:space="preserve">2026-04-14 17:12:33</t>
  </si>
  <si>
    <r>
      <rPr>
        <sz val="10"/>
        <rFont val="宋体"/>
        <family val="0"/>
        <charset val="134"/>
      </rPr>
      <t xml:space="preserve">市民反映，自己爱人是公交集团鸿运承物业管理中心派度地铁的职工，工作地址：西城区核桃园东街</t>
    </r>
    <r>
      <rPr>
        <sz val="10"/>
        <rFont val="Arial"/>
        <family val="2"/>
      </rPr>
      <t xml:space="preserve">3</t>
    </r>
    <r>
      <rPr>
        <sz val="10"/>
        <rFont val="宋体"/>
        <family val="0"/>
        <charset val="134"/>
      </rPr>
      <t xml:space="preserve">号，公司规定休年假需要一次性休完，不能分开，对此不认可，希望领导体谅职工的意愿分开休年假，希望核实是否可以分开休年假，来电反映核实分开休年假问题。注：市民要求保密（已解释）工单流转：退回因工单没有显示来电人姓名及联系方式，我局无法联系其核实具体情况并进行政策告知。根据工单内容，来电人为北京公共交通控股（集团）有限公司鸿运承物业管理中心员工，反映单位安排年休假问题。因休假安排属于单位内部管理问题，鸿运承物业管理中心上级单位为北京公共交通控股（集团）有限公司，建议转上级单位北京公共交通控股（集团）有限公司进行协调。</t>
    </r>
  </si>
  <si>
    <t xml:space="preserve">年休假</t>
  </si>
  <si>
    <r>
      <rPr>
        <sz val="10"/>
        <rFont val="宋体"/>
        <family val="0"/>
        <charset val="134"/>
      </rPr>
      <t xml:space="preserve">经核实，市民反映诉求与实际情况有所出入。依据《鸿运承物业管理中心职工带薪年休假管理办法》中第二条安排带薪年休假的原则“（一）根据生产工作的具体情况；（二）考虑职工本人意愿；（三）企业均衡安排，每年适当轮换，保证公平公正。”，及第三条安排带薪年休假的基本原则“（一）年休假在 </t>
    </r>
    <r>
      <rPr>
        <sz val="10"/>
        <rFont val="Arial"/>
        <family val="2"/>
      </rPr>
      <t xml:space="preserve">1 </t>
    </r>
    <r>
      <rPr>
        <sz val="10"/>
        <rFont val="宋体"/>
        <family val="0"/>
        <charset val="134"/>
      </rPr>
      <t xml:space="preserve">个年度内集中安排，特殊情况可以分段安排，但不得跨年度安排；”。由于我单位站务助理岗位需派驻至地铁服务，该岗位具有连续性、不可空岗的特殊性质，年休假的安排需综合协调全体站务助理的休假计划，并符合地铁运营安排与岗位配备要求，基于保障车站正常服务与岗位运转需要的考虑，如无特殊情况，站务助理申请年休假原则上应一次性连续休完。感谢职工的理解与配合，我单位将在保障运营服务的前提下，尽可能兼顾职工个人需求，依法依规落实年休假制度。如有特殊情况需申请分段休假，可依程序向所在分中心书面说明情况，我单位将根据实际工作安排予以审慎考虑。</t>
    </r>
  </si>
  <si>
    <r>
      <rPr>
        <sz val="10"/>
        <rFont val="宋体"/>
        <family val="0"/>
        <charset val="134"/>
      </rPr>
      <t xml:space="preserve">经核实，市民反映诉求与实际情况有所出入。依据《鸿运承物业管理中心职工带薪年休假管理办法》中第二条安排带薪年休假的原则“</t>
    </r>
    <r>
      <rPr>
        <sz val="10"/>
        <rFont val="宋体"/>
        <family val="0"/>
      </rPr>
      <t xml:space="preserve">（一）根据生产工作的具体情况；（二）考虑职工本人意愿；（三）企业均衡安排，每年适当轮换，保证公平公正。</t>
    </r>
    <r>
      <rPr>
        <sz val="10"/>
        <rFont val="宋体"/>
        <family val="0"/>
        <charset val="134"/>
      </rPr>
      <t xml:space="preserve">”</t>
    </r>
    <r>
      <rPr>
        <sz val="10"/>
        <rFont val="宋体"/>
        <family val="0"/>
      </rPr>
      <t xml:space="preserve">，及第三条安排带薪年休假的基本原则</t>
    </r>
    <r>
      <rPr>
        <sz val="10"/>
        <rFont val="宋体"/>
        <family val="0"/>
        <charset val="134"/>
      </rPr>
      <t xml:space="preserve">“</t>
    </r>
    <r>
      <rPr>
        <sz val="10"/>
        <rFont val="宋体"/>
        <family val="0"/>
      </rPr>
      <t xml:space="preserve">（一）年休假在</t>
    </r>
    <r>
      <rPr>
        <sz val="10"/>
        <rFont val="宋体"/>
        <family val="0"/>
        <charset val="134"/>
      </rPr>
      <t xml:space="preserve"> </t>
    </r>
    <r>
      <rPr>
        <sz val="10"/>
        <rFont val="Arial"/>
        <family val="2"/>
      </rPr>
      <t xml:space="preserve">1 </t>
    </r>
    <r>
      <rPr>
        <sz val="10"/>
        <rFont val="宋体"/>
        <family val="0"/>
      </rPr>
      <t xml:space="preserve">个年度内集中安排，特殊情况可以分段安排，但不得跨年度安排；</t>
    </r>
    <r>
      <rPr>
        <sz val="10"/>
        <rFont val="宋体"/>
        <family val="0"/>
        <charset val="134"/>
      </rPr>
      <t xml:space="preserve">”</t>
    </r>
    <r>
      <rPr>
        <sz val="10"/>
        <rFont val="宋体"/>
        <family val="0"/>
      </rPr>
      <t xml:space="preserve">。由于我单位站务助理岗位需派驻至地铁服务，该岗位具有连续性、不可空岗的特殊性质，年休假的安排需综合协调全体站务助理的休假计划，并符合地铁运营安排与岗位配备要求，基于保障车站正常服务与岗位运转需要的考虑，如无特殊情况，站务助理申请年休假原则上应一次性连续休完。感谢职工的理解与配合，我单位将在保障运营服务的前提下，尽可能兼顾职工个人需求，依法依规落实年休假制度。如有特殊情况需申请分段休假，可依程序向所在分中心书面说明情况，我单位将根据实际工作安排予以审慎考虑。因市民未留姓名及联系方式，故我们无法与市民进一步详细地了解情况。故我们按照派单中所列的诉求进行排查。
我单位欢迎市民随时对我们工作进行监督，感谢市民提出宝贵意见，谢谢市民的支持与谅解。
办理人：张浩宇，部门：鸿运承物业管理中心人力资源部，职务：一般管理；
审核人：高强；部门：鸿运承物业管理中心人力资源部，职务：中级管理</t>
    </r>
  </si>
  <si>
    <r>
      <rPr>
        <sz val="10"/>
        <rFont val="宋体"/>
        <family val="0"/>
        <charset val="134"/>
      </rPr>
      <t xml:space="preserve">经核实，市民反映诉求与实际情况有所出入。依据《鸿运承物业管理中心职工带薪年休假管理办法》中第二条安排带薪年休假的原则“（一）根据生产工作的具体情况；（二）考虑职工本人意愿；（三）企业均衡安排，每年适当轮换，保证公平公正。”，及第三条安排带薪年休假的基本原则“（一）年休假在 </t>
    </r>
    <r>
      <rPr>
        <sz val="10"/>
        <rFont val="Arial"/>
        <family val="2"/>
      </rPr>
      <t xml:space="preserve">1 </t>
    </r>
    <r>
      <rPr>
        <sz val="10"/>
        <rFont val="宋体"/>
        <family val="0"/>
        <charset val="134"/>
      </rPr>
      <t xml:space="preserve">个年度内集中安排，特殊情况可以分段安排，但不得跨年度安排；”。由于我单位站务助理岗位需派驻至地铁服务，该岗位具有连续性、不可空岗的特殊性质，年休假的安排需综合协调全体站务助理的休假计划，并符合地铁运营安排与岗位配备要求，基于保障车站正常服务与岗位运转需要的考虑，如无特殊情况，站务助理申请年休假原则上应一次性连续休完。感谢职工的理解与配合，我单位将在保障运营服务的前提下，尽可能兼顾职工个人需求，依法依规落实年休假制度。如有特殊情况需申请分段休假，可依程序向所在分中心书面说明情况，我单位将根据实际工作安排予以审慎考虑。因市民未留姓名及联系方式，故我们无法与市民进一步详细地了解情况。故我们按照派单中所列的诉求进行排查。</t>
    </r>
    <r>
      <rPr>
        <sz val="10"/>
        <rFont val="Arial"/>
        <family val="2"/>
      </rPr>
      <t xml:space="preserve">
</t>
    </r>
    <r>
      <rPr>
        <sz val="10"/>
        <rFont val="宋体"/>
        <family val="0"/>
        <charset val="134"/>
      </rPr>
      <t xml:space="preserve">我单位欢迎市民随时对我们工作进行监督，感谢市民提出宝贵意见，谢谢市民的支持与谅解。</t>
    </r>
  </si>
  <si>
    <t xml:space="preserve">2026-04-14 09:25:51</t>
  </si>
  <si>
    <t xml:space="preserve">人力相关业务办理
（年休假安排）</t>
  </si>
  <si>
    <r>
      <rPr>
        <sz val="10"/>
        <rFont val="宋体"/>
        <family val="0"/>
        <charset val="134"/>
      </rPr>
      <t xml:space="preserve">热线</t>
    </r>
    <r>
      <rPr>
        <sz val="10"/>
        <rFont val="Arial"/>
        <family val="2"/>
      </rPr>
      <t xml:space="preserve">-260414-026308</t>
    </r>
    <r>
      <rPr>
        <sz val="10"/>
        <rFont val="宋体"/>
        <family val="0"/>
        <charset val="134"/>
      </rPr>
      <t xml:space="preserve">（</t>
    </r>
    <r>
      <rPr>
        <sz val="10"/>
        <rFont val="Arial"/>
        <family val="2"/>
      </rPr>
      <t xml:space="preserve">1</t>
    </r>
    <r>
      <rPr>
        <sz val="10"/>
        <rFont val="宋体"/>
        <family val="0"/>
        <charset val="134"/>
      </rPr>
      <t xml:space="preserve">个附件）</t>
    </r>
  </si>
  <si>
    <t xml:space="preserve">2026-04-14 18:33:30</t>
  </si>
  <si>
    <t xml:space="preserve">2026-04-14 18:41:11</t>
  </si>
  <si>
    <t xml:space="preserve">2026-04-14 18:44:24</t>
  </si>
  <si>
    <t xml:space="preserve">包艳华女士</t>
  </si>
  <si>
    <r>
      <rPr>
        <sz val="10"/>
        <rFont val="宋体"/>
        <family val="0"/>
        <charset val="134"/>
      </rPr>
      <t xml:space="preserve">手机</t>
    </r>
    <r>
      <rPr>
        <sz val="10"/>
        <rFont val="Arial"/>
        <family val="2"/>
      </rPr>
      <t xml:space="preserve">,13716877049;</t>
    </r>
  </si>
  <si>
    <r>
      <rPr>
        <sz val="10"/>
        <rFont val="宋体"/>
        <family val="0"/>
        <charset val="134"/>
      </rPr>
      <t xml:space="preserve">市民反映，</t>
    </r>
    <r>
      <rPr>
        <sz val="10"/>
        <rFont val="Arial"/>
        <family val="2"/>
      </rPr>
      <t xml:space="preserve">2026</t>
    </r>
    <r>
      <rPr>
        <sz val="10"/>
        <rFont val="宋体"/>
        <family val="0"/>
        <charset val="134"/>
      </rPr>
      <t xml:space="preserve">年</t>
    </r>
    <r>
      <rPr>
        <sz val="10"/>
        <rFont val="Arial"/>
        <family val="2"/>
      </rPr>
      <t xml:space="preserve">4</t>
    </r>
    <r>
      <rPr>
        <sz val="10"/>
        <rFont val="宋体"/>
        <family val="0"/>
        <charset val="134"/>
      </rPr>
      <t xml:space="preserve">月</t>
    </r>
    <r>
      <rPr>
        <sz val="10"/>
        <rFont val="Arial"/>
        <family val="2"/>
      </rPr>
      <t xml:space="preserve">14</t>
    </r>
    <r>
      <rPr>
        <sz val="10"/>
        <rFont val="宋体"/>
        <family val="0"/>
        <charset val="134"/>
      </rPr>
      <t xml:space="preserve">号上午</t>
    </r>
    <r>
      <rPr>
        <sz val="10"/>
        <rFont val="Arial"/>
        <family val="2"/>
      </rPr>
      <t xml:space="preserve">11</t>
    </r>
    <r>
      <rPr>
        <sz val="10"/>
        <rFont val="宋体"/>
        <family val="0"/>
        <charset val="134"/>
      </rPr>
      <t xml:space="preserve">点</t>
    </r>
    <r>
      <rPr>
        <sz val="10"/>
        <rFont val="Arial"/>
        <family val="2"/>
      </rPr>
      <t xml:space="preserve">30</t>
    </r>
    <r>
      <rPr>
        <sz val="10"/>
        <rFont val="宋体"/>
        <family val="0"/>
        <charset val="134"/>
      </rPr>
      <t xml:space="preserve">左右乘坐</t>
    </r>
    <r>
      <rPr>
        <sz val="10"/>
        <rFont val="Arial"/>
        <family val="2"/>
      </rPr>
      <t xml:space="preserve">935</t>
    </r>
    <r>
      <rPr>
        <sz val="10"/>
        <rFont val="宋体"/>
        <family val="0"/>
        <charset val="134"/>
      </rPr>
      <t xml:space="preserve">路公交车，由于自己身体不好想上厕所，实在憋不住了，从朝阳区东直门外车站下车进公交车总站里面的卫生间上厕所，但是门口负责清理卫生间的保洁人员辱骂自己，说不让外人进入，自己感觉受到了侮辱，自己认为不合理，希望相关职能部门核实了解情况，要求给自己一个合理的解释。来电反映协调给自己一个合理的解释问题。</t>
    </r>
  </si>
  <si>
    <r>
      <rPr>
        <sz val="10"/>
        <rFont val="宋体"/>
        <family val="0"/>
        <charset val="134"/>
      </rPr>
      <t xml:space="preserve">分中心已经于</t>
    </r>
    <r>
      <rPr>
        <sz val="10"/>
        <rFont val="Arial"/>
        <family val="2"/>
      </rPr>
      <t xml:space="preserve">2026</t>
    </r>
    <r>
      <rPr>
        <sz val="10"/>
        <rFont val="宋体"/>
        <family val="0"/>
        <charset val="134"/>
      </rPr>
      <t xml:space="preserve">年</t>
    </r>
    <r>
      <rPr>
        <sz val="10"/>
        <rFont val="Arial"/>
        <family val="2"/>
      </rPr>
      <t xml:space="preserve">4</t>
    </r>
    <r>
      <rPr>
        <sz val="10"/>
        <rFont val="宋体"/>
        <family val="0"/>
        <charset val="134"/>
      </rPr>
      <t xml:space="preserve">月</t>
    </r>
    <r>
      <rPr>
        <sz val="10"/>
        <rFont val="Arial"/>
        <family val="2"/>
      </rPr>
      <t xml:space="preserve">14</t>
    </r>
    <r>
      <rPr>
        <sz val="10"/>
        <rFont val="宋体"/>
        <family val="0"/>
        <charset val="134"/>
      </rPr>
      <t xml:space="preserve">日，将处理结果告知了市民，办理人：杜伟，部门</t>
    </r>
    <r>
      <rPr>
        <sz val="10"/>
        <rFont val="Arial"/>
        <family val="2"/>
      </rPr>
      <t xml:space="preserve">:</t>
    </r>
    <r>
      <rPr>
        <sz val="10"/>
        <rFont val="宋体"/>
        <family val="0"/>
        <charset val="134"/>
      </rPr>
      <t xml:space="preserve">动物园分中心，职务：物管副主任。审核人：侯旭，物业管理中心机关，物管行政部，科员。</t>
    </r>
    <r>
      <rPr>
        <sz val="10"/>
        <rFont val="Arial"/>
        <family val="2"/>
      </rPr>
      <t xml:space="preserve">
</t>
    </r>
  </si>
  <si>
    <t xml:space="preserve">经核实，朝阳区东直门场站，属于封闭式管理，按照相关规定，非该场站职工确实不得进入，主要是为确保广大市民的人身安全所考虑，跟市民也解释清楚了，在特殊情况下，到门口登记，说明情况也是可以进入，并使用厕所的，给市民带来不便，深表歉意，希望市民能够理解。鉴于保洁人员态度问题，我们在核实后一定会严肃处理，对待市民要耐心解释，服务中必须使用服务敬语，我们今后一定会加强管理及培训教育，再次给市民道歉，希望得到市民的谅解，</t>
  </si>
  <si>
    <t xml:space="preserve">鉴于保洁人员态度问题，我们在核实后一定会严肃处理，对待市民要耐心解释，服务中必须使用服务敬语，我们今后一定会加强管理及培训教育，再次给市民道歉，希望得到市民的谅解，</t>
  </si>
  <si>
    <t xml:space="preserve">我们今后一定会加强管理及培训教育，</t>
  </si>
  <si>
    <r>
      <rPr>
        <sz val="10"/>
        <rFont val="宋体"/>
        <family val="0"/>
        <charset val="134"/>
      </rPr>
      <t xml:space="preserve">接到此投诉，我们非常重视，并立即核实。经核实，朝阳区东直门场站，属于封闭式管理，按照相关规定，非该场站职工确实不得进入，主要是为确保广大市民的人身安全所考虑，跟市民也解释清楚了，在特殊情况下，到门口登记，说明情况也是可以进入，并使用厕所的，给市民带来不便，深表歉意，希望市民能够理解。鉴于保洁人员态度问题，我们在核实后一定会严肃处理，对待市民要耐心解释，服务中必须使用服务敬语，我们今后一定会加强管理及培训教育，再次给市民道歉，希望得到市民的谅解，分中心已经于</t>
    </r>
    <r>
      <rPr>
        <sz val="10"/>
        <rFont val="Arial"/>
        <family val="2"/>
      </rPr>
      <t xml:space="preserve">2026</t>
    </r>
    <r>
      <rPr>
        <sz val="10"/>
        <rFont val="宋体"/>
        <family val="0"/>
        <charset val="134"/>
      </rPr>
      <t xml:space="preserve">年</t>
    </r>
    <r>
      <rPr>
        <sz val="10"/>
        <rFont val="Arial"/>
        <family val="2"/>
      </rPr>
      <t xml:space="preserve">4</t>
    </r>
    <r>
      <rPr>
        <sz val="10"/>
        <rFont val="宋体"/>
        <family val="0"/>
        <charset val="134"/>
      </rPr>
      <t xml:space="preserve">月</t>
    </r>
    <r>
      <rPr>
        <sz val="10"/>
        <rFont val="Arial"/>
        <family val="2"/>
      </rPr>
      <t xml:space="preserve">14</t>
    </r>
    <r>
      <rPr>
        <sz val="10"/>
        <rFont val="宋体"/>
        <family val="0"/>
        <charset val="134"/>
      </rPr>
      <t xml:space="preserve">日，将处理结果告知了市民，办理人：杜伟，部门</t>
    </r>
    <r>
      <rPr>
        <sz val="10"/>
        <rFont val="Arial"/>
        <family val="2"/>
      </rPr>
      <t xml:space="preserve">:</t>
    </r>
    <r>
      <rPr>
        <sz val="10"/>
        <rFont val="宋体"/>
        <family val="0"/>
        <charset val="134"/>
      </rPr>
      <t xml:space="preserve">动物园分中心，职务：物管副主任。审核人：侯旭，物业管理中心机关，物管行政部，科员。</t>
    </r>
    <r>
      <rPr>
        <sz val="10"/>
        <rFont val="Arial"/>
        <family val="2"/>
      </rPr>
      <t xml:space="preserve">
</t>
    </r>
  </si>
  <si>
    <t xml:space="preserve">2026-04-14 11:48:46</t>
  </si>
  <si>
    <r>
      <rPr>
        <sz val="11"/>
        <color rgb="FF000000"/>
        <rFont val="宋体"/>
        <family val="0"/>
        <charset val="134"/>
      </rPr>
      <t xml:space="preserve">场站管理问题
</t>
    </r>
    <r>
      <rPr>
        <sz val="11"/>
        <color rgb="FF000000"/>
        <rFont val="宋体"/>
        <family val="0"/>
      </rPr>
      <t xml:space="preserve">(</t>
    </r>
    <r>
      <rPr>
        <sz val="11"/>
        <color rgb="FF000000"/>
        <rFont val="宋体"/>
        <family val="0"/>
        <charset val="134"/>
      </rPr>
      <t xml:space="preserve">保洁员工作态度</t>
    </r>
    <r>
      <rPr>
        <sz val="11"/>
        <color rgb="FF000000"/>
        <rFont val="宋体"/>
        <family val="0"/>
      </rPr>
      <t xml:space="preserve">)</t>
    </r>
  </si>
  <si>
    <r>
      <rPr>
        <sz val="10"/>
        <rFont val="宋体"/>
        <family val="0"/>
        <charset val="134"/>
      </rPr>
      <t xml:space="preserve">热线</t>
    </r>
    <r>
      <rPr>
        <sz val="10"/>
        <rFont val="Arial"/>
        <family val="2"/>
      </rPr>
      <t xml:space="preserve">-260415-003121-2</t>
    </r>
    <r>
      <rPr>
        <sz val="10"/>
        <rFont val="宋体"/>
        <family val="0"/>
        <charset val="134"/>
      </rPr>
      <t xml:space="preserve">（</t>
    </r>
    <r>
      <rPr>
        <sz val="10"/>
        <rFont val="Arial"/>
        <family val="2"/>
      </rPr>
      <t xml:space="preserve">1</t>
    </r>
    <r>
      <rPr>
        <sz val="10"/>
        <rFont val="宋体"/>
        <family val="0"/>
        <charset val="134"/>
      </rPr>
      <t xml:space="preserve">个附件）</t>
    </r>
  </si>
  <si>
    <t xml:space="preserve">2026-04-15 07:39:51</t>
  </si>
  <si>
    <t xml:space="preserve">2026-04-15 07:58:45</t>
  </si>
  <si>
    <t xml:space="preserve">2026-04-15 08:01:00</t>
  </si>
  <si>
    <r>
      <rPr>
        <sz val="10"/>
        <rFont val="宋体"/>
        <family val="0"/>
        <charset val="134"/>
      </rPr>
      <t xml:space="preserve">手机</t>
    </r>
    <r>
      <rPr>
        <sz val="10"/>
        <rFont val="Arial"/>
        <family val="2"/>
      </rPr>
      <t xml:space="preserve">,19131756732;</t>
    </r>
  </si>
  <si>
    <r>
      <rPr>
        <sz val="10"/>
        <rFont val="宋体"/>
        <family val="0"/>
        <charset val="134"/>
      </rPr>
      <t xml:space="preserve">市民表扬，</t>
    </r>
    <r>
      <rPr>
        <sz val="10"/>
        <rFont val="Arial"/>
        <family val="2"/>
      </rPr>
      <t xml:space="preserve">2026</t>
    </r>
    <r>
      <rPr>
        <sz val="10"/>
        <rFont val="宋体"/>
        <family val="0"/>
        <charset val="134"/>
      </rPr>
      <t xml:space="preserve">年</t>
    </r>
    <r>
      <rPr>
        <sz val="10"/>
        <rFont val="Arial"/>
        <family val="2"/>
      </rPr>
      <t xml:space="preserve">4</t>
    </r>
    <r>
      <rPr>
        <sz val="10"/>
        <rFont val="宋体"/>
        <family val="0"/>
        <charset val="134"/>
      </rPr>
      <t xml:space="preserve">月</t>
    </r>
    <r>
      <rPr>
        <sz val="10"/>
        <rFont val="Arial"/>
        <family val="2"/>
      </rPr>
      <t xml:space="preserve">14</t>
    </r>
    <r>
      <rPr>
        <sz val="10"/>
        <rFont val="宋体"/>
        <family val="0"/>
        <charset val="134"/>
      </rPr>
      <t xml:space="preserve">日下午一点左右乘坐</t>
    </r>
    <r>
      <rPr>
        <sz val="10"/>
        <rFont val="Arial"/>
        <family val="2"/>
      </rPr>
      <t xml:space="preserve">403</t>
    </r>
    <r>
      <rPr>
        <sz val="10"/>
        <rFont val="宋体"/>
        <family val="0"/>
        <charset val="134"/>
      </rPr>
      <t xml:space="preserve">路公交车，车辆非常干净，驾驶非常平稳。来电表扬司机开车平稳和车辆干净。注：市民同时反映公交座椅不舒服和希望增加巡检员问题，已建立分单详见热线</t>
    </r>
    <r>
      <rPr>
        <sz val="10"/>
        <rFont val="Arial"/>
        <family val="2"/>
      </rPr>
      <t xml:space="preserve">-260415-003177  </t>
    </r>
    <r>
      <rPr>
        <sz val="10"/>
        <rFont val="宋体"/>
        <family val="0"/>
        <charset val="134"/>
      </rPr>
      <t xml:space="preserve">安服 鸿运承</t>
    </r>
  </si>
  <si>
    <t xml:space="preserve">2026-04-20 08:59:59</t>
  </si>
  <si>
    <r>
      <rPr>
        <sz val="10"/>
        <rFont val="宋体"/>
        <family val="0"/>
        <charset val="134"/>
      </rPr>
      <t xml:space="preserve">您好，关于您表扬</t>
    </r>
    <r>
      <rPr>
        <sz val="10"/>
        <rFont val="Arial"/>
        <family val="2"/>
      </rPr>
      <t xml:space="preserve">403</t>
    </r>
    <r>
      <rPr>
        <sz val="10"/>
        <rFont val="宋体"/>
        <family val="0"/>
        <charset val="134"/>
      </rPr>
      <t xml:space="preserve">路公交车车辆非常干净派单的办理情况，鸿运承物业管理中心单店分中心现对您回复如下：</t>
    </r>
  </si>
  <si>
    <r>
      <rPr>
        <sz val="10"/>
        <rFont val="宋体"/>
        <family val="0"/>
        <charset val="134"/>
      </rPr>
      <t xml:space="preserve">我分中心于</t>
    </r>
    <r>
      <rPr>
        <sz val="10"/>
        <rFont val="Arial"/>
        <family val="2"/>
      </rPr>
      <t xml:space="preserve">2026</t>
    </r>
    <r>
      <rPr>
        <sz val="10"/>
        <rFont val="宋体"/>
        <family val="0"/>
        <charset val="134"/>
      </rPr>
      <t xml:space="preserve">年</t>
    </r>
    <r>
      <rPr>
        <sz val="10"/>
        <rFont val="Arial"/>
        <family val="2"/>
      </rPr>
      <t xml:space="preserve">4</t>
    </r>
    <r>
      <rPr>
        <sz val="10"/>
        <rFont val="宋体"/>
        <family val="0"/>
        <charset val="134"/>
      </rPr>
      <t xml:space="preserve">月</t>
    </r>
    <r>
      <rPr>
        <sz val="10"/>
        <rFont val="Arial"/>
        <family val="2"/>
      </rPr>
      <t xml:space="preserve">15</t>
    </r>
    <r>
      <rPr>
        <sz val="10"/>
        <rFont val="宋体"/>
        <family val="0"/>
        <charset val="134"/>
      </rPr>
      <t xml:space="preserve">日上午</t>
    </r>
    <r>
      <rPr>
        <sz val="10"/>
        <rFont val="Arial"/>
        <family val="2"/>
      </rPr>
      <t xml:space="preserve">9</t>
    </r>
    <r>
      <rPr>
        <sz val="10"/>
        <rFont val="宋体"/>
        <family val="0"/>
        <charset val="134"/>
      </rPr>
      <t xml:space="preserve">点</t>
    </r>
    <r>
      <rPr>
        <sz val="10"/>
        <rFont val="Arial"/>
        <family val="2"/>
      </rPr>
      <t xml:space="preserve">35</t>
    </r>
    <r>
      <rPr>
        <sz val="10"/>
        <rFont val="宋体"/>
        <family val="0"/>
        <charset val="134"/>
      </rPr>
      <t xml:space="preserve">分对您进行电话回复。办理人：刘洪涛；部门：鸿运承物业管理中心单店分中心；职务：物管副主任。审核人：郑楠；部门：鸿运承物业管理中心物管行政部；职务：物管员。</t>
    </r>
  </si>
  <si>
    <r>
      <rPr>
        <sz val="10"/>
        <rFont val="宋体"/>
        <family val="0"/>
        <charset val="134"/>
      </rPr>
      <t xml:space="preserve">感谢您对</t>
    </r>
    <r>
      <rPr>
        <sz val="10"/>
        <rFont val="Arial"/>
        <family val="2"/>
      </rPr>
      <t xml:space="preserve">403</t>
    </r>
    <r>
      <rPr>
        <sz val="10"/>
        <rFont val="宋体"/>
        <family val="0"/>
        <charset val="134"/>
      </rPr>
      <t xml:space="preserve">路公交车卫生的认可，</t>
    </r>
    <r>
      <rPr>
        <sz val="10"/>
        <rFont val="Arial"/>
        <family val="2"/>
      </rPr>
      <t xml:space="preserve">403</t>
    </r>
    <r>
      <rPr>
        <sz val="10"/>
        <rFont val="宋体"/>
        <family val="0"/>
        <charset val="134"/>
      </rPr>
      <t xml:space="preserve">路公交车我们在环铁场站进行洗车服务，我们将</t>
    </r>
    <r>
      <rPr>
        <sz val="10"/>
        <rFont val="Arial"/>
        <family val="2"/>
      </rPr>
      <t xml:space="preserve">403</t>
    </r>
    <r>
      <rPr>
        <sz val="10"/>
        <rFont val="宋体"/>
        <family val="0"/>
        <charset val="134"/>
      </rPr>
      <t xml:space="preserve">路的刷车保洁员进行口头表扬，同时将保洁员这种工作精神在全分中心范围内进行宣传，我们今后也将以良好的工作作风服务于一线及市民，确保运营车辆卫生干净整洁，体现物业良好的服务意识。</t>
    </r>
  </si>
  <si>
    <r>
      <rPr>
        <sz val="10"/>
        <rFont val="宋体"/>
        <family val="0"/>
        <charset val="134"/>
      </rPr>
      <t xml:space="preserve">您好，关于您表扬</t>
    </r>
    <r>
      <rPr>
        <sz val="10"/>
        <rFont val="Arial"/>
        <family val="2"/>
      </rPr>
      <t xml:space="preserve">403</t>
    </r>
    <r>
      <rPr>
        <sz val="10"/>
        <rFont val="宋体"/>
        <family val="0"/>
        <charset val="134"/>
      </rPr>
      <t xml:space="preserve">路公交车车辆非常干净派单的办理情况，鸿运承物业管理中心单店分中心现对您回复如下：感谢您对</t>
    </r>
    <r>
      <rPr>
        <sz val="10"/>
        <rFont val="Arial"/>
        <family val="2"/>
      </rPr>
      <t xml:space="preserve">403</t>
    </r>
    <r>
      <rPr>
        <sz val="10"/>
        <rFont val="宋体"/>
        <family val="0"/>
        <charset val="134"/>
      </rPr>
      <t xml:space="preserve">路公交车卫生的认可，</t>
    </r>
    <r>
      <rPr>
        <sz val="10"/>
        <rFont val="Arial"/>
        <family val="2"/>
      </rPr>
      <t xml:space="preserve">403</t>
    </r>
    <r>
      <rPr>
        <sz val="10"/>
        <rFont val="宋体"/>
        <family val="0"/>
        <charset val="134"/>
      </rPr>
      <t xml:space="preserve">路公交车我们在环铁场站进行洗车服务，我们将</t>
    </r>
    <r>
      <rPr>
        <sz val="10"/>
        <rFont val="Arial"/>
        <family val="2"/>
      </rPr>
      <t xml:space="preserve">403</t>
    </r>
    <r>
      <rPr>
        <sz val="10"/>
        <rFont val="宋体"/>
        <family val="0"/>
        <charset val="134"/>
      </rPr>
      <t xml:space="preserve">路的刷车保洁员进行口头表扬，同时将保洁员这种工作精神在全分中心范围内进行宣传，我们今后也将以良好的工作作风服务于一线及市民，确保运营车辆卫生干净整洁，体现物业良好的服务意识。我们定期召开车辆保洁专题会议，开展车辆卫生专项检查，日常工作中我们加大巡检力度，强化制度建设，不断提高管理水平。我分中心于</t>
    </r>
    <r>
      <rPr>
        <sz val="10"/>
        <rFont val="Arial"/>
        <family val="2"/>
      </rPr>
      <t xml:space="preserve">2026</t>
    </r>
    <r>
      <rPr>
        <sz val="10"/>
        <rFont val="宋体"/>
        <family val="0"/>
        <charset val="134"/>
      </rPr>
      <t xml:space="preserve">年</t>
    </r>
    <r>
      <rPr>
        <sz val="10"/>
        <rFont val="Arial"/>
        <family val="2"/>
      </rPr>
      <t xml:space="preserve">4</t>
    </r>
    <r>
      <rPr>
        <sz val="10"/>
        <rFont val="宋体"/>
        <family val="0"/>
        <charset val="134"/>
      </rPr>
      <t xml:space="preserve">月</t>
    </r>
    <r>
      <rPr>
        <sz val="10"/>
        <rFont val="Arial"/>
        <family val="2"/>
      </rPr>
      <t xml:space="preserve">15</t>
    </r>
    <r>
      <rPr>
        <sz val="10"/>
        <rFont val="宋体"/>
        <family val="0"/>
        <charset val="134"/>
      </rPr>
      <t xml:space="preserve">日上午</t>
    </r>
    <r>
      <rPr>
        <sz val="10"/>
        <rFont val="Arial"/>
        <family val="2"/>
      </rPr>
      <t xml:space="preserve">9</t>
    </r>
    <r>
      <rPr>
        <sz val="10"/>
        <rFont val="宋体"/>
        <family val="0"/>
        <charset val="134"/>
      </rPr>
      <t xml:space="preserve">点</t>
    </r>
    <r>
      <rPr>
        <sz val="10"/>
        <rFont val="Arial"/>
        <family val="2"/>
      </rPr>
      <t xml:space="preserve">35</t>
    </r>
    <r>
      <rPr>
        <sz val="10"/>
        <rFont val="宋体"/>
        <family val="0"/>
        <charset val="134"/>
      </rPr>
      <t xml:space="preserve">分对您进行电话回复。我们场站班组长再次与本条线路的保洁人员进行了沟通，要把好的经验和方法保持下去，日常的清洁与维护至关重要，日常工作中仍需要加强出场车辆卫生需符合清洁标准。欢迎您随时对我们的工作进行监督，我们将继续努力，为您提供一个舒适、整洁的乘车及出行环境，感谢您对我们工作的认可。</t>
    </r>
  </si>
  <si>
    <t xml:space="preserve">2026-04-15 07:34:58</t>
  </si>
  <si>
    <r>
      <rPr>
        <sz val="10"/>
        <rFont val="宋体"/>
        <family val="0"/>
        <charset val="134"/>
      </rPr>
      <t xml:space="preserve">热线</t>
    </r>
    <r>
      <rPr>
        <sz val="10"/>
        <rFont val="Arial"/>
        <family val="2"/>
      </rPr>
      <t xml:space="preserve">-260415-014157-7</t>
    </r>
    <r>
      <rPr>
        <sz val="10"/>
        <rFont val="宋体"/>
        <family val="0"/>
        <charset val="134"/>
      </rPr>
      <t xml:space="preserve">（</t>
    </r>
    <r>
      <rPr>
        <sz val="10"/>
        <rFont val="Arial"/>
        <family val="2"/>
      </rPr>
      <t xml:space="preserve">1</t>
    </r>
    <r>
      <rPr>
        <sz val="10"/>
        <rFont val="宋体"/>
        <family val="0"/>
        <charset val="134"/>
      </rPr>
      <t xml:space="preserve">个附件）</t>
    </r>
  </si>
  <si>
    <t xml:space="preserve">2026-04-15 10:09:58</t>
  </si>
  <si>
    <t xml:space="preserve">2026-04-15 10:26:33</t>
  </si>
  <si>
    <t xml:space="preserve">2026-04-15 10:32:20</t>
  </si>
  <si>
    <r>
      <rPr>
        <sz val="10"/>
        <rFont val="宋体"/>
        <family val="0"/>
        <charset val="134"/>
      </rPr>
      <t xml:space="preserve">手机</t>
    </r>
    <r>
      <rPr>
        <sz val="10"/>
        <rFont val="Arial"/>
        <family val="2"/>
      </rPr>
      <t xml:space="preserve">,15611437105;</t>
    </r>
  </si>
  <si>
    <r>
      <rPr>
        <sz val="10"/>
        <rFont val="宋体"/>
        <family val="0"/>
        <charset val="134"/>
      </rPr>
      <t xml:space="preserve">市民反映，北京西站南广场上的</t>
    </r>
    <r>
      <rPr>
        <sz val="10"/>
        <rFont val="Arial"/>
        <family val="2"/>
      </rPr>
      <t xml:space="preserve">410</t>
    </r>
    <r>
      <rPr>
        <sz val="10"/>
        <rFont val="宋体"/>
        <family val="0"/>
        <charset val="134"/>
      </rPr>
      <t xml:space="preserve">和</t>
    </r>
    <r>
      <rPr>
        <sz val="10"/>
        <rFont val="Arial"/>
        <family val="2"/>
      </rPr>
      <t xml:space="preserve">122</t>
    </r>
    <r>
      <rPr>
        <sz val="10"/>
        <rFont val="宋体"/>
        <family val="0"/>
        <charset val="134"/>
      </rPr>
      <t xml:space="preserve">的公交站，这个站点的客流量非常多，希望能够分批次走，或者增加公交车的线路，以及公交车上的卫生不干净，还有有老年卡不刷的，希望领导给自己回电，来电反映</t>
    </r>
    <r>
      <rPr>
        <sz val="10"/>
        <rFont val="Arial"/>
        <family val="2"/>
      </rPr>
      <t xml:space="preserve">410</t>
    </r>
    <r>
      <rPr>
        <sz val="10"/>
        <rFont val="宋体"/>
        <family val="0"/>
        <charset val="134"/>
      </rPr>
      <t xml:space="preserve">和</t>
    </r>
    <r>
      <rPr>
        <sz val="10"/>
        <rFont val="Arial"/>
        <family val="2"/>
      </rPr>
      <t xml:space="preserve">122</t>
    </r>
    <r>
      <rPr>
        <sz val="10"/>
        <rFont val="宋体"/>
        <family val="0"/>
        <charset val="134"/>
      </rPr>
      <t xml:space="preserve">公交车的问题。注：市民要求</t>
    </r>
    <r>
      <rPr>
        <sz val="10"/>
        <rFont val="Arial"/>
        <family val="2"/>
      </rPr>
      <t xml:space="preserve">4</t>
    </r>
    <r>
      <rPr>
        <sz val="10"/>
        <rFont val="宋体"/>
        <family val="0"/>
        <charset val="134"/>
      </rPr>
      <t xml:space="preserve">月</t>
    </r>
    <r>
      <rPr>
        <sz val="10"/>
        <rFont val="Arial"/>
        <family val="2"/>
      </rPr>
      <t xml:space="preserve">16</t>
    </r>
    <r>
      <rPr>
        <sz val="10"/>
        <rFont val="宋体"/>
        <family val="0"/>
        <charset val="134"/>
      </rPr>
      <t xml:space="preserve">日上午给自己回电（已解释）客三电车调指线网安服 鸿运承</t>
    </r>
  </si>
  <si>
    <t xml:space="preserve">2026-04-22 23:59:59</t>
  </si>
  <si>
    <r>
      <rPr>
        <sz val="10"/>
        <rFont val="宋体"/>
        <family val="0"/>
        <charset val="134"/>
      </rPr>
      <t xml:space="preserve">您好，关于您反映问题的办理情况，鸿运承物业管理中心</t>
    </r>
    <r>
      <rPr>
        <sz val="10"/>
        <rFont val="Arial"/>
        <family val="2"/>
      </rPr>
      <t xml:space="preserve">
</t>
    </r>
    <r>
      <rPr>
        <sz val="10"/>
        <rFont val="宋体"/>
        <family val="0"/>
        <charset val="134"/>
      </rPr>
      <t xml:space="preserve">河滩分中心现对您回复如下：</t>
    </r>
  </si>
  <si>
    <r>
      <rPr>
        <sz val="10"/>
        <rFont val="宋体"/>
        <family val="0"/>
        <charset val="134"/>
      </rPr>
      <t xml:space="preserve">我分中心已于</t>
    </r>
    <r>
      <rPr>
        <sz val="10"/>
        <rFont val="Arial"/>
        <family val="2"/>
      </rPr>
      <t xml:space="preserve">2026</t>
    </r>
    <r>
      <rPr>
        <sz val="10"/>
        <rFont val="宋体"/>
        <family val="0"/>
      </rPr>
      <t xml:space="preserve">年</t>
    </r>
    <r>
      <rPr>
        <sz val="10"/>
        <rFont val="Arial"/>
        <family val="2"/>
      </rPr>
      <t xml:space="preserve">4</t>
    </r>
    <r>
      <rPr>
        <sz val="10"/>
        <rFont val="宋体"/>
        <family val="0"/>
      </rPr>
      <t xml:space="preserve">月</t>
    </r>
    <r>
      <rPr>
        <sz val="10"/>
        <rFont val="Arial"/>
        <family val="2"/>
      </rPr>
      <t xml:space="preserve">16</t>
    </r>
    <r>
      <rPr>
        <sz val="10"/>
        <rFont val="宋体"/>
        <family val="0"/>
      </rPr>
      <t xml:space="preserve">日上午</t>
    </r>
    <r>
      <rPr>
        <sz val="10"/>
        <rFont val="Arial"/>
        <family val="2"/>
      </rPr>
      <t xml:space="preserve">10</t>
    </r>
    <r>
      <rPr>
        <sz val="10"/>
        <rFont val="宋体"/>
        <family val="0"/>
      </rPr>
      <t xml:space="preserve">点</t>
    </r>
    <r>
      <rPr>
        <sz val="10"/>
        <rFont val="Arial"/>
        <family val="2"/>
      </rPr>
      <t xml:space="preserve">52</t>
    </r>
    <r>
      <rPr>
        <sz val="10"/>
        <rFont val="宋体"/>
        <family val="0"/>
      </rPr>
      <t xml:space="preserve">分对您进行电话回复。办理人：杨壑松；部门：鸿运承物业管理中心河滩分中心；职务；物管副主任。审核人：郑楠；部门：鸿运承物业管理中心物管行政部；职务：物管员。</t>
    </r>
  </si>
  <si>
    <r>
      <rPr>
        <sz val="10"/>
        <rFont val="宋体"/>
        <family val="0"/>
        <charset val="134"/>
      </rPr>
      <t xml:space="preserve">白先生您好，</t>
    </r>
    <r>
      <rPr>
        <sz val="10"/>
        <rFont val="Arial"/>
        <family val="2"/>
      </rPr>
      <t xml:space="preserve">410</t>
    </r>
    <r>
      <rPr>
        <sz val="10"/>
        <rFont val="宋体"/>
        <family val="0"/>
        <charset val="134"/>
      </rPr>
      <t xml:space="preserve">路公交车我们在丽园场站进行车厢服务工作，</t>
    </r>
    <r>
      <rPr>
        <sz val="10"/>
        <rFont val="Arial"/>
        <family val="2"/>
      </rPr>
      <t xml:space="preserve">122</t>
    </r>
    <r>
      <rPr>
        <sz val="10"/>
        <rFont val="宋体"/>
        <family val="0"/>
        <charset val="134"/>
      </rPr>
      <t xml:space="preserve">路公交车我们在北京站东街场站进行车厢服务工作，您所述车辆运营中公交车上的卫生不干净的问题，我们非常重视您的反馈，由于我们的工作没有做好，两条线路给您带来不好的乘车体验，实在是抱歉，白先生。两条线路车辆回到我们的清洁地点后，在日常工作时段内，我们的保洁员已对车内卫生进行了全面的清理，您反馈的问题我们已整改完毕。同时我们要求保洁员对两条线路所有运营车辆的卫生再次进行细化清理。我们对于运营车辆车内卫生的清洁工作是一直在做的，也从未停止，已经形成了长效的清洁机制，但有时候卫生清洁工作我们做的还有不尽人意之处，您多多谅解。</t>
    </r>
  </si>
  <si>
    <t xml:space="preserve">我们分中心及场站班组长再次与两条线路的保洁人员进行了沟通，日常工作中我们要把清洁质量做的更加细致，同时加强保洁员清洁技能的培训，熟练掌握清洁方法，确保给您带来一个干净、整洁的出行环境。</t>
  </si>
  <si>
    <t xml:space="preserve">2026-04-15 09:58:57</t>
  </si>
  <si>
    <r>
      <rPr>
        <sz val="10"/>
        <rFont val="宋体"/>
        <family val="0"/>
        <charset val="134"/>
      </rPr>
      <t xml:space="preserve">热线</t>
    </r>
    <r>
      <rPr>
        <sz val="10"/>
        <rFont val="Arial"/>
        <family val="2"/>
      </rPr>
      <t xml:space="preserve">-260415-024202-2</t>
    </r>
    <r>
      <rPr>
        <sz val="10"/>
        <rFont val="宋体"/>
        <family val="0"/>
        <charset val="134"/>
      </rPr>
      <t xml:space="preserve">（</t>
    </r>
    <r>
      <rPr>
        <sz val="10"/>
        <rFont val="Arial"/>
        <family val="2"/>
      </rPr>
      <t xml:space="preserve">3</t>
    </r>
    <r>
      <rPr>
        <sz val="10"/>
        <rFont val="宋体"/>
        <family val="0"/>
        <charset val="134"/>
      </rPr>
      <t xml:space="preserve">个附件）</t>
    </r>
  </si>
  <si>
    <t xml:space="preserve">2026-04-15 11:29:59</t>
  </si>
  <si>
    <t xml:space="preserve">2026-04-15 11:36:14</t>
  </si>
  <si>
    <t xml:space="preserve">2026-04-15 11:58:48</t>
  </si>
  <si>
    <r>
      <rPr>
        <sz val="10"/>
        <rFont val="宋体"/>
        <family val="0"/>
        <charset val="134"/>
      </rPr>
      <t xml:space="preserve">手机</t>
    </r>
    <r>
      <rPr>
        <sz val="10"/>
        <rFont val="Arial"/>
        <family val="2"/>
      </rPr>
      <t xml:space="preserve">,18201566625;</t>
    </r>
  </si>
  <si>
    <t xml:space="preserve">市民反映，要投诉于家园车队所有公交车队队长，车队里有一个刷车的员工精神有问题，刷车的时候不好好刷并且还老给公交车司机找麻烦，市民家有人在车队上班一直被找麻烦，现在好多司机都被这个人找麻烦，车队还不对于这个情况进行处理，市民希望车队把这个员工的问题进行解决，市民就要投诉于家园公交站车队，来电反映投诉于家园公交站工作人员问题。鸿运承安服人力 客七安服</t>
  </si>
  <si>
    <r>
      <rPr>
        <sz val="10"/>
        <rFont val="宋体"/>
        <family val="0"/>
        <charset val="134"/>
      </rPr>
      <t xml:space="preserve">经核实，与市民投诉有所出入。经我单位东直门分中心对诉求进行核查，派单中刷车员工姓名梁晓智，女，</t>
    </r>
    <r>
      <rPr>
        <sz val="10"/>
        <rFont val="Arial"/>
        <family val="2"/>
      </rPr>
      <t xml:space="preserve">49</t>
    </r>
    <r>
      <rPr>
        <sz val="10"/>
        <rFont val="宋体"/>
        <family val="0"/>
        <charset val="134"/>
      </rPr>
      <t xml:space="preserve">岁（</t>
    </r>
    <r>
      <rPr>
        <sz val="10"/>
        <rFont val="Arial"/>
        <family val="2"/>
      </rPr>
      <t xml:space="preserve">2026</t>
    </r>
    <r>
      <rPr>
        <sz val="10"/>
        <rFont val="宋体"/>
        <family val="0"/>
        <charset val="134"/>
      </rPr>
      <t xml:space="preserve">年</t>
    </r>
    <r>
      <rPr>
        <sz val="10"/>
        <rFont val="Arial"/>
        <family val="2"/>
      </rPr>
      <t xml:space="preserve">9</t>
    </r>
    <r>
      <rPr>
        <sz val="10"/>
        <rFont val="宋体"/>
        <family val="0"/>
        <charset val="134"/>
      </rPr>
      <t xml:space="preserve">月</t>
    </r>
    <r>
      <rPr>
        <sz val="10"/>
        <rFont val="Arial"/>
        <family val="2"/>
      </rPr>
      <t xml:space="preserve">10</t>
    </r>
    <r>
      <rPr>
        <sz val="10"/>
        <rFont val="宋体"/>
        <family val="0"/>
        <charset val="134"/>
      </rPr>
      <t xml:space="preserve">到龄）。目前在于家园场站从事综合站务员</t>
    </r>
    <r>
      <rPr>
        <sz val="10"/>
        <rFont val="Arial"/>
        <family val="2"/>
      </rPr>
      <t xml:space="preserve">B</t>
    </r>
    <r>
      <rPr>
        <sz val="10"/>
        <rFont val="宋体"/>
        <family val="0"/>
        <charset val="134"/>
      </rPr>
      <t xml:space="preserve">岗（车辆保洁员）工作，诊断双相情感障碍及精神障碍。首先，针对市民反映“车队里有一个刷车的员工精神有问题，刷车的时候不好好刷并且还老给公交车司机找麻烦，市民家有人在车队上班一直被找麻烦，现在好多司机都被这个人找麻烦，车队还不对于这个情况进行处理”，我们结合该站车辆清洁工作以及梁晓智日常工作表现综合研判，没有收到诉求内容中所述“该站其他司机的被这个人找麻烦“的问题反馈，日常梁晓智落实了车辆保洁工作，没有违纪情形发生。其次，我单位对于员工工作安排、患病休假返岗严格执行相关规定，梁晓智病愈后符合岗位要求，单位对其依规进行工作安排。市民诉求与实际情况存在一定出入。</t>
    </r>
  </si>
  <si>
    <r>
      <rPr>
        <sz val="10"/>
        <rFont val="宋体"/>
        <family val="0"/>
        <charset val="134"/>
      </rPr>
      <t xml:space="preserve">我单位在</t>
    </r>
    <r>
      <rPr>
        <sz val="10"/>
        <rFont val="Arial"/>
        <family val="2"/>
      </rPr>
      <t xml:space="preserve">2026</t>
    </r>
    <r>
      <rPr>
        <sz val="10"/>
        <rFont val="宋体"/>
        <family val="0"/>
        <charset val="134"/>
      </rPr>
      <t xml:space="preserve">年</t>
    </r>
    <r>
      <rPr>
        <sz val="10"/>
        <rFont val="Arial"/>
        <family val="2"/>
      </rPr>
      <t xml:space="preserve">4</t>
    </r>
    <r>
      <rPr>
        <sz val="10"/>
        <rFont val="宋体"/>
        <family val="0"/>
        <charset val="134"/>
      </rPr>
      <t xml:space="preserve">月</t>
    </r>
    <r>
      <rPr>
        <sz val="10"/>
        <rFont val="Arial"/>
        <family val="2"/>
      </rPr>
      <t xml:space="preserve">16</t>
    </r>
    <r>
      <rPr>
        <sz val="10"/>
        <rFont val="宋体"/>
        <family val="0"/>
        <charset val="134"/>
      </rPr>
      <t xml:space="preserve">日</t>
    </r>
    <r>
      <rPr>
        <sz val="10"/>
        <rFont val="Arial"/>
        <family val="2"/>
      </rPr>
      <t xml:space="preserve">11</t>
    </r>
    <r>
      <rPr>
        <sz val="10"/>
        <rFont val="宋体"/>
        <family val="0"/>
        <charset val="134"/>
      </rPr>
      <t xml:space="preserve">点</t>
    </r>
    <r>
      <rPr>
        <sz val="10"/>
        <rFont val="Arial"/>
        <family val="2"/>
      </rPr>
      <t xml:space="preserve">23</t>
    </r>
    <r>
      <rPr>
        <sz val="10"/>
        <rFont val="宋体"/>
        <family val="0"/>
        <charset val="134"/>
      </rPr>
      <t xml:space="preserve">分与市民进行电话联系，告知市民诉求办理情况，市民对办结情况已知悉。我单位欢迎市民随时对我们工作进行监督，感谢市民提出宝贵意见，谢谢市民的支持与谅解。回访人：敖文哲；部门：鸿运承物业管理中心东直门分中心；职务；物管副主任。审核人：张浩宇；部门：鸿运承物业管理中心人力资源部；职务：一般管理。</t>
    </r>
  </si>
  <si>
    <r>
      <rPr>
        <sz val="10"/>
        <rFont val="宋体"/>
        <family val="0"/>
        <charset val="134"/>
      </rPr>
      <t xml:space="preserve">经核实，与市民投诉有所出入。被投诉职工梁晓智，女，</t>
    </r>
    <r>
      <rPr>
        <sz val="10"/>
        <rFont val="Arial"/>
        <family val="2"/>
      </rPr>
      <t xml:space="preserve">49</t>
    </r>
    <r>
      <rPr>
        <sz val="10"/>
        <rFont val="宋体"/>
        <family val="0"/>
        <charset val="134"/>
      </rPr>
      <t xml:space="preserve">，于家园场站综合站务员</t>
    </r>
    <r>
      <rPr>
        <sz val="10"/>
        <rFont val="Arial"/>
        <family val="2"/>
      </rPr>
      <t xml:space="preserve">B</t>
    </r>
    <r>
      <rPr>
        <sz val="10"/>
        <rFont val="宋体"/>
        <family val="0"/>
        <charset val="134"/>
      </rPr>
      <t xml:space="preserve">岗。我们结合该站车辆清洁工作以及梁晓智日常工作表现综合研判，没有收到诉求内容中所述“该站其他司机的被这个人找麻烦“的问题反馈，日常梁晓智落实了车辆保洁工作，没有违纪情形发生。其次，我单位对于员工工作安排、患病休假返岗严格执行相关规定，梁晓智病愈后符合岗位要求，单位对其依规进行工作安排。结合职工病史的特殊性，经与该职工深入谈话，其也认识到自身存在的问题，并做出口头保证，承诺今后在工作中严格规范执行刷车保洁工作流程，严于律己，礼貌服务，避免与他人发生纠纷。若再次出现类似问题，将依规从严处理。</t>
    </r>
  </si>
  <si>
    <t xml:space="preserve">我单位非常重视市民此次诉求，结合职工病史的特殊性，经与该职工深入谈话，其也认识到自身存在的问题，并做出口头保证，承诺今后在工作中严格规范执行刷车保洁工作流程，严于律己，礼貌服务，避免与他人发生纠纷。</t>
  </si>
  <si>
    <r>
      <rPr>
        <sz val="10"/>
        <rFont val="宋体"/>
        <family val="0"/>
        <charset val="134"/>
      </rPr>
      <t xml:space="preserve">经核实，被投诉职工梁晓智，女，</t>
    </r>
    <r>
      <rPr>
        <sz val="10"/>
        <rFont val="Arial"/>
        <family val="2"/>
      </rPr>
      <t xml:space="preserve">49</t>
    </r>
    <r>
      <rPr>
        <sz val="10"/>
        <rFont val="宋体"/>
        <family val="0"/>
        <charset val="134"/>
      </rPr>
      <t xml:space="preserve">，于家园场站综合站务员</t>
    </r>
    <r>
      <rPr>
        <sz val="10"/>
        <rFont val="Arial"/>
        <family val="2"/>
      </rPr>
      <t xml:space="preserve">B</t>
    </r>
    <r>
      <rPr>
        <sz val="10"/>
        <rFont val="宋体"/>
        <family val="0"/>
        <charset val="134"/>
      </rPr>
      <t xml:space="preserve">岗。结合职工病史的特殊性，经与该职工深入谈话，其也认识到自身存在的问题，并做出口头保证，承诺今后在工作中严格规范执行刷车保洁工作流程，严于律己，礼貌服务，避免与他人发生纠纷。若再次出现类似问题，将依规从严处理。</t>
    </r>
  </si>
  <si>
    <r>
      <rPr>
        <sz val="10"/>
        <rFont val="宋体"/>
        <family val="0"/>
        <charset val="134"/>
      </rPr>
      <t xml:space="preserve">经核实，与市民投诉有所出入。经我单位东直门分中心对诉求进行核查，派单中刷车员工姓名梁晓智，女，</t>
    </r>
    <r>
      <rPr>
        <sz val="10"/>
        <rFont val="Arial"/>
        <family val="2"/>
      </rPr>
      <t xml:space="preserve">49</t>
    </r>
    <r>
      <rPr>
        <sz val="10"/>
        <rFont val="宋体"/>
        <family val="0"/>
        <charset val="134"/>
      </rPr>
      <t xml:space="preserve">岁（</t>
    </r>
    <r>
      <rPr>
        <sz val="10"/>
        <rFont val="Arial"/>
        <family val="2"/>
      </rPr>
      <t xml:space="preserve">2026</t>
    </r>
    <r>
      <rPr>
        <sz val="10"/>
        <rFont val="宋体"/>
        <family val="0"/>
        <charset val="134"/>
      </rPr>
      <t xml:space="preserve">年</t>
    </r>
    <r>
      <rPr>
        <sz val="10"/>
        <rFont val="Arial"/>
        <family val="2"/>
      </rPr>
      <t xml:space="preserve">9</t>
    </r>
    <r>
      <rPr>
        <sz val="10"/>
        <rFont val="宋体"/>
        <family val="0"/>
        <charset val="134"/>
      </rPr>
      <t xml:space="preserve">月</t>
    </r>
    <r>
      <rPr>
        <sz val="10"/>
        <rFont val="Arial"/>
        <family val="2"/>
      </rPr>
      <t xml:space="preserve">10</t>
    </r>
    <r>
      <rPr>
        <sz val="10"/>
        <rFont val="宋体"/>
        <family val="0"/>
        <charset val="134"/>
      </rPr>
      <t xml:space="preserve">到龄）。目前在于家园场站从事综合站务员</t>
    </r>
    <r>
      <rPr>
        <sz val="10"/>
        <rFont val="Arial"/>
        <family val="2"/>
      </rPr>
      <t xml:space="preserve">B</t>
    </r>
    <r>
      <rPr>
        <sz val="10"/>
        <rFont val="宋体"/>
        <family val="0"/>
        <charset val="134"/>
      </rPr>
      <t xml:space="preserve">岗（车辆保洁员）工作，诊断双相情感障碍及精神障碍。首先，针对市民反映“车队里有一个刷车的员工精神有问题，刷车的时候不好好刷并且还老给公交车司机找麻烦，市民家有人在车队上班一直被找麻烦，现在好多司机都被这个人找麻烦，车队还不对于这个情况进行处理”，我们结合该站车辆清洁工作以及梁晓智日常工作表现综合研判，没有收到诉求内容中所述“该站其他司机的被这个人找麻烦“的问题反馈，日常梁晓智落实了车辆保洁工作，没有违纪情形发生。其次，我单位对于员工工作安排、患病休假返岗严格执行相关规定，梁晓智病愈后符合岗位要求，单位对其依规进行工作安排。市民诉求与实际情况存在一定出入。我单位非常重视市民此次诉求，结合职工病史的特殊性，经与该职工深入谈话，其也认识到自身存在的问题，并做出口头保证，承诺今后在工作中严格规范执行刷车保洁工作流程，严于律己，礼貌服务，避免与他人发生纠纷。我单位在</t>
    </r>
    <r>
      <rPr>
        <sz val="10"/>
        <rFont val="Arial"/>
        <family val="2"/>
      </rPr>
      <t xml:space="preserve">2026</t>
    </r>
    <r>
      <rPr>
        <sz val="10"/>
        <rFont val="宋体"/>
        <family val="0"/>
        <charset val="134"/>
      </rPr>
      <t xml:space="preserve">年</t>
    </r>
    <r>
      <rPr>
        <sz val="10"/>
        <rFont val="Arial"/>
        <family val="2"/>
      </rPr>
      <t xml:space="preserve">4</t>
    </r>
    <r>
      <rPr>
        <sz val="10"/>
        <rFont val="宋体"/>
        <family val="0"/>
        <charset val="134"/>
      </rPr>
      <t xml:space="preserve">月</t>
    </r>
    <r>
      <rPr>
        <sz val="10"/>
        <rFont val="Arial"/>
        <family val="2"/>
      </rPr>
      <t xml:space="preserve">16</t>
    </r>
    <r>
      <rPr>
        <sz val="10"/>
        <rFont val="宋体"/>
        <family val="0"/>
        <charset val="134"/>
      </rPr>
      <t xml:space="preserve">日</t>
    </r>
    <r>
      <rPr>
        <sz val="10"/>
        <rFont val="Arial"/>
        <family val="2"/>
      </rPr>
      <t xml:space="preserve">11</t>
    </r>
    <r>
      <rPr>
        <sz val="10"/>
        <rFont val="宋体"/>
        <family val="0"/>
        <charset val="134"/>
      </rPr>
      <t xml:space="preserve">点</t>
    </r>
    <r>
      <rPr>
        <sz val="10"/>
        <rFont val="Arial"/>
        <family val="2"/>
      </rPr>
      <t xml:space="preserve">23</t>
    </r>
    <r>
      <rPr>
        <sz val="10"/>
        <rFont val="宋体"/>
        <family val="0"/>
        <charset val="134"/>
      </rPr>
      <t xml:space="preserve">分与市民进行电话联系，告知市民诉求办理情况，市民对办结情况已知悉。我单位欢迎市民随时对我们工作进行监督，感谢市民提出宝贵意见，谢谢市民的支持与谅解。</t>
    </r>
  </si>
  <si>
    <t xml:space="preserve">2026-04-15 11:25:45</t>
  </si>
  <si>
    <t xml:space="preserve">劳动人员调配及薪酬
（车辆保洁员）</t>
  </si>
  <si>
    <r>
      <rPr>
        <sz val="11"/>
        <color rgb="FF000000"/>
        <rFont val="宋体"/>
        <family val="0"/>
        <charset val="134"/>
      </rPr>
      <t xml:space="preserve">同人同诉：热线</t>
    </r>
    <r>
      <rPr>
        <sz val="11"/>
        <color rgb="FF000000"/>
        <rFont val="宋体"/>
        <family val="0"/>
      </rPr>
      <t xml:space="preserve">-260415-024202</t>
    </r>
    <r>
      <rPr>
        <sz val="11"/>
        <color rgb="FF000000"/>
        <rFont val="宋体"/>
        <family val="0"/>
        <charset val="134"/>
      </rPr>
      <t xml:space="preserve">、</t>
    </r>
  </si>
  <si>
    <r>
      <rPr>
        <sz val="10"/>
        <rFont val="宋体"/>
        <family val="0"/>
        <charset val="134"/>
      </rPr>
      <t xml:space="preserve">热线</t>
    </r>
    <r>
      <rPr>
        <sz val="10"/>
        <rFont val="Arial"/>
        <family val="2"/>
      </rPr>
      <t xml:space="preserve">-260415-024202-1</t>
    </r>
    <r>
      <rPr>
        <sz val="10"/>
        <rFont val="宋体"/>
        <family val="0"/>
        <charset val="134"/>
      </rPr>
      <t xml:space="preserve">（</t>
    </r>
    <r>
      <rPr>
        <sz val="10"/>
        <rFont val="Arial"/>
        <family val="2"/>
      </rPr>
      <t xml:space="preserve">1</t>
    </r>
    <r>
      <rPr>
        <sz val="10"/>
        <rFont val="宋体"/>
        <family val="0"/>
        <charset val="134"/>
      </rPr>
      <t xml:space="preserve">个附件）</t>
    </r>
  </si>
  <si>
    <t xml:space="preserve">2026-04-15 11:58:49</t>
  </si>
  <si>
    <t xml:space="preserve">2026-04-17</t>
  </si>
  <si>
    <r>
      <rPr>
        <sz val="10"/>
        <rFont val="宋体"/>
        <family val="0"/>
        <charset val="134"/>
      </rPr>
      <t xml:space="preserve">我单位在</t>
    </r>
    <r>
      <rPr>
        <sz val="10"/>
        <rFont val="Arial"/>
        <family val="2"/>
      </rPr>
      <t xml:space="preserve">2026</t>
    </r>
    <r>
      <rPr>
        <sz val="10"/>
        <rFont val="宋体"/>
        <family val="0"/>
        <charset val="134"/>
      </rPr>
      <t xml:space="preserve">年</t>
    </r>
    <r>
      <rPr>
        <sz val="10"/>
        <rFont val="Arial"/>
        <family val="2"/>
      </rPr>
      <t xml:space="preserve">4</t>
    </r>
    <r>
      <rPr>
        <sz val="10"/>
        <rFont val="宋体"/>
        <family val="0"/>
        <charset val="134"/>
      </rPr>
      <t xml:space="preserve">月</t>
    </r>
    <r>
      <rPr>
        <sz val="10"/>
        <rFont val="Arial"/>
        <family val="2"/>
      </rPr>
      <t xml:space="preserve">16</t>
    </r>
    <r>
      <rPr>
        <sz val="10"/>
        <rFont val="宋体"/>
        <family val="0"/>
        <charset val="134"/>
      </rPr>
      <t xml:space="preserve">日</t>
    </r>
    <r>
      <rPr>
        <sz val="10"/>
        <rFont val="Arial"/>
        <family val="2"/>
      </rPr>
      <t xml:space="preserve">11</t>
    </r>
    <r>
      <rPr>
        <sz val="10"/>
        <rFont val="宋体"/>
        <family val="0"/>
        <charset val="134"/>
      </rPr>
      <t xml:space="preserve">点</t>
    </r>
    <r>
      <rPr>
        <sz val="10"/>
        <rFont val="Arial"/>
        <family val="2"/>
      </rPr>
      <t xml:space="preserve">23</t>
    </r>
    <r>
      <rPr>
        <sz val="10"/>
        <rFont val="宋体"/>
        <family val="0"/>
        <charset val="134"/>
      </rPr>
      <t xml:space="preserve">分与市民进行电话联系，告知市民诉求办理情况，市民对办结情况已知悉。我单位欢迎市民随时对我们工作进行监督，感谢市民提出宝贵意见，谢谢市民的支持与谅解。办理人：敖文哲；部门：鸿运承物业管理中心东直门分中心；职务；物管副主任。审核人：郑楠；部门：鸿运承物业管理中心物管行政部；职务：物管员。</t>
    </r>
  </si>
  <si>
    <r>
      <rPr>
        <sz val="10"/>
        <rFont val="宋体"/>
        <family val="0"/>
        <charset val="134"/>
      </rPr>
      <t xml:space="preserve">经核实，与市民投诉有所出入。经我单位东直门分中心对诉求进行核查，派单中刷车员工姓名梁晓智，女，</t>
    </r>
    <r>
      <rPr>
        <sz val="10"/>
        <rFont val="Arial"/>
        <family val="2"/>
      </rPr>
      <t xml:space="preserve">49</t>
    </r>
    <r>
      <rPr>
        <sz val="10"/>
        <rFont val="宋体"/>
        <family val="0"/>
        <charset val="134"/>
      </rPr>
      <t xml:space="preserve">岁（</t>
    </r>
    <r>
      <rPr>
        <sz val="10"/>
        <rFont val="Arial"/>
        <family val="2"/>
      </rPr>
      <t xml:space="preserve">2026</t>
    </r>
    <r>
      <rPr>
        <sz val="10"/>
        <rFont val="宋体"/>
        <family val="0"/>
        <charset val="134"/>
      </rPr>
      <t xml:space="preserve">年</t>
    </r>
    <r>
      <rPr>
        <sz val="10"/>
        <rFont val="Arial"/>
        <family val="2"/>
      </rPr>
      <t xml:space="preserve">9</t>
    </r>
    <r>
      <rPr>
        <sz val="10"/>
        <rFont val="宋体"/>
        <family val="0"/>
        <charset val="134"/>
      </rPr>
      <t xml:space="preserve">月</t>
    </r>
    <r>
      <rPr>
        <sz val="10"/>
        <rFont val="Arial"/>
        <family val="2"/>
      </rPr>
      <t xml:space="preserve">10</t>
    </r>
    <r>
      <rPr>
        <sz val="10"/>
        <rFont val="宋体"/>
        <family val="0"/>
        <charset val="134"/>
      </rPr>
      <t xml:space="preserve">到龄）。目前在于家园场站从事综合站务员</t>
    </r>
    <r>
      <rPr>
        <sz val="10"/>
        <rFont val="Arial"/>
        <family val="2"/>
      </rPr>
      <t xml:space="preserve">B</t>
    </r>
    <r>
      <rPr>
        <sz val="10"/>
        <rFont val="宋体"/>
        <family val="0"/>
        <charset val="134"/>
      </rPr>
      <t xml:space="preserve">岗（车辆保洁员）工作，诊断双相情感障碍及精神障碍。首先，针对市民反映“车队里有一个刷车的员工精神有问题，刷车的时候不好好刷并且还老给公交车司机找麻烦，市民家有人在车队上班一直被找麻烦，现在好多司机都被这个人找麻烦，车队还不对于这个情况进行处理”，我们结合该站车辆清洁工作以及梁晓智日常工作表现综合研判，没有收到诉求内容中所述“该站其他司机的被这个人找麻烦“的问题反馈，日常梁晓智落实了车辆保洁工作，没有违纪情形发生。其次，我单位对于员工工作安排、患病休假返岗严格执行相关规定，梁晓智病愈后符合岗位要求，单位对其依规进行工作安排。市民诉求与实际情况存在一定出入。我单位非常重视市民此次诉求，结合职工病史的特殊性，经与该职工深入谈话，其也认识到自身存在的问题，并做出口头保证，承诺今后在工作中严格规范执行刷车保洁工作流程，严于律己，礼貌服务，避免与他人发生纠纷。我单位在</t>
    </r>
    <r>
      <rPr>
        <sz val="10"/>
        <rFont val="Arial"/>
        <family val="2"/>
      </rPr>
      <t xml:space="preserve">2026</t>
    </r>
    <r>
      <rPr>
        <sz val="10"/>
        <rFont val="宋体"/>
        <family val="0"/>
        <charset val="134"/>
      </rPr>
      <t xml:space="preserve">年</t>
    </r>
    <r>
      <rPr>
        <sz val="10"/>
        <rFont val="Arial"/>
        <family val="2"/>
      </rPr>
      <t xml:space="preserve">4</t>
    </r>
    <r>
      <rPr>
        <sz val="10"/>
        <rFont val="宋体"/>
        <family val="0"/>
        <charset val="134"/>
      </rPr>
      <t xml:space="preserve">月</t>
    </r>
    <r>
      <rPr>
        <sz val="10"/>
        <rFont val="Arial"/>
        <family val="2"/>
      </rPr>
      <t xml:space="preserve">16</t>
    </r>
    <r>
      <rPr>
        <sz val="10"/>
        <rFont val="宋体"/>
        <family val="0"/>
        <charset val="134"/>
      </rPr>
      <t xml:space="preserve">日</t>
    </r>
    <r>
      <rPr>
        <sz val="10"/>
        <rFont val="Arial"/>
        <family val="2"/>
      </rPr>
      <t xml:space="preserve">11</t>
    </r>
    <r>
      <rPr>
        <sz val="10"/>
        <rFont val="宋体"/>
        <family val="0"/>
        <charset val="134"/>
      </rPr>
      <t xml:space="preserve">点</t>
    </r>
    <r>
      <rPr>
        <sz val="10"/>
        <rFont val="Arial"/>
        <family val="2"/>
      </rPr>
      <t xml:space="preserve">23</t>
    </r>
    <r>
      <rPr>
        <sz val="10"/>
        <rFont val="宋体"/>
        <family val="0"/>
        <charset val="134"/>
      </rPr>
      <t xml:space="preserve">分与市民进行电话联系，告知市民诉求办理情况，市民对办结情况已知悉。我单位欢迎市民随时对我们工作进行监督，感谢市民提出宝贵意见，谢谢市民的支持与谅解。我单位欢迎市民随时对我们工作进行监督，感谢市民提出宝贵意见，谢谢市民的支持与谅解。</t>
    </r>
  </si>
  <si>
    <r>
      <rPr>
        <sz val="10"/>
        <rFont val="宋体"/>
        <family val="0"/>
        <charset val="134"/>
      </rPr>
      <t xml:space="preserve">热线</t>
    </r>
    <r>
      <rPr>
        <sz val="10"/>
        <rFont val="Arial"/>
        <family val="2"/>
      </rPr>
      <t xml:space="preserve">-260415-070113-2</t>
    </r>
  </si>
  <si>
    <t xml:space="preserve">2026-04-15 21:27:36</t>
  </si>
  <si>
    <t xml:space="preserve">2026-04-15 21:30:42</t>
  </si>
  <si>
    <t xml:space="preserve">2026-04-15 21:34:55</t>
  </si>
  <si>
    <t xml:space="preserve">亚先生</t>
  </si>
  <si>
    <r>
      <rPr>
        <sz val="10"/>
        <rFont val="宋体"/>
        <family val="0"/>
        <charset val="134"/>
      </rPr>
      <t xml:space="preserve">市民反映，在</t>
    </r>
    <r>
      <rPr>
        <sz val="10"/>
        <rFont val="Arial"/>
        <family val="2"/>
      </rPr>
      <t xml:space="preserve">4</t>
    </r>
    <r>
      <rPr>
        <sz val="10"/>
        <rFont val="宋体"/>
        <family val="0"/>
        <charset val="134"/>
      </rPr>
      <t xml:space="preserve">月</t>
    </r>
    <r>
      <rPr>
        <sz val="10"/>
        <rFont val="Arial"/>
        <family val="2"/>
      </rPr>
      <t xml:space="preserve">12</t>
    </r>
    <r>
      <rPr>
        <sz val="10"/>
        <rFont val="宋体"/>
        <family val="0"/>
        <charset val="134"/>
      </rPr>
      <t xml:space="preserve">日晚上七点左右在团结湖乘坐</t>
    </r>
    <r>
      <rPr>
        <sz val="10"/>
        <rFont val="Arial"/>
        <family val="2"/>
      </rPr>
      <t xml:space="preserve">406</t>
    </r>
    <r>
      <rPr>
        <sz val="10"/>
        <rFont val="宋体"/>
        <family val="0"/>
        <charset val="134"/>
      </rPr>
      <t xml:space="preserve">号公交车，车号：</t>
    </r>
    <r>
      <rPr>
        <sz val="10"/>
        <rFont val="Arial"/>
        <family val="2"/>
      </rPr>
      <t xml:space="preserve">2633642</t>
    </r>
    <r>
      <rPr>
        <sz val="10"/>
        <rFont val="宋体"/>
        <family val="0"/>
        <charset val="134"/>
      </rPr>
      <t xml:space="preserve">，然后上车之后没有乘务人员和司机引导，其中有三个人带着蓝色的收纳箱，也没有绑定，在司机急停的时候导致收纳箱倒了，市民被惊吓到，要求赔偿七百元，倒了以后市民想问应该怎么放，但是相关人员没出现，市民告知放在一个地方只要是不左转弯就不会到，但是没人管，车辆的卫生也很脏，有纸屑，和头发和脏渣子，有两块液晶广告屏，当时亮度特别高，有光污染导致很刺眼，要求每块屏幕赔偿</t>
    </r>
    <r>
      <rPr>
        <sz val="10"/>
        <rFont val="Arial"/>
        <family val="2"/>
      </rPr>
      <t xml:space="preserve">100</t>
    </r>
    <r>
      <rPr>
        <sz val="10"/>
        <rFont val="宋体"/>
        <family val="0"/>
        <charset val="134"/>
      </rPr>
      <t xml:space="preserve">元，来电反映要求公交集团赔偿问题。注：此工单为拆分单，录音详见热线</t>
    </r>
    <r>
      <rPr>
        <sz val="10"/>
        <rFont val="Arial"/>
        <family val="2"/>
      </rPr>
      <t xml:space="preserve">-260415-068348</t>
    </r>
    <r>
      <rPr>
        <sz val="10"/>
        <rFont val="宋体"/>
        <family val="0"/>
        <charset val="134"/>
      </rPr>
      <t xml:space="preserve">安服鸿运承科技</t>
    </r>
  </si>
  <si>
    <r>
      <rPr>
        <sz val="10"/>
        <rFont val="宋体"/>
        <family val="0"/>
        <charset val="134"/>
      </rPr>
      <t xml:space="preserve">我分中心已于</t>
    </r>
    <r>
      <rPr>
        <sz val="10"/>
        <rFont val="Arial"/>
        <family val="2"/>
      </rPr>
      <t xml:space="preserve">2026</t>
    </r>
    <r>
      <rPr>
        <sz val="10"/>
        <rFont val="宋体"/>
        <family val="0"/>
        <charset val="134"/>
      </rPr>
      <t xml:space="preserve">年</t>
    </r>
    <r>
      <rPr>
        <sz val="10"/>
        <rFont val="Arial"/>
        <family val="2"/>
      </rPr>
      <t xml:space="preserve">4</t>
    </r>
    <r>
      <rPr>
        <sz val="10"/>
        <rFont val="宋体"/>
        <family val="0"/>
        <charset val="134"/>
      </rPr>
      <t xml:space="preserve">月</t>
    </r>
    <r>
      <rPr>
        <sz val="10"/>
        <rFont val="Arial"/>
        <family val="2"/>
      </rPr>
      <t xml:space="preserve">16</t>
    </r>
    <r>
      <rPr>
        <sz val="10"/>
        <rFont val="宋体"/>
        <family val="0"/>
        <charset val="134"/>
      </rPr>
      <t xml:space="preserve">日上午</t>
    </r>
    <r>
      <rPr>
        <sz val="10"/>
        <rFont val="Arial"/>
        <family val="2"/>
      </rPr>
      <t xml:space="preserve">10</t>
    </r>
    <r>
      <rPr>
        <sz val="10"/>
        <rFont val="宋体"/>
        <family val="0"/>
        <charset val="134"/>
      </rPr>
      <t xml:space="preserve">点</t>
    </r>
    <r>
      <rPr>
        <sz val="10"/>
        <rFont val="Arial"/>
        <family val="2"/>
      </rPr>
      <t xml:space="preserve">52</t>
    </r>
    <r>
      <rPr>
        <sz val="10"/>
        <rFont val="宋体"/>
        <family val="0"/>
        <charset val="134"/>
      </rPr>
      <t xml:space="preserve">分对您进行电话回复。办理人：刘洪涛；部门：鸿运承物业管理中心单店分中心；职务；物管副主任。审核人：郑楠；部门：鸿运承物业管理中心物管行政部；职务：物管员。</t>
    </r>
  </si>
  <si>
    <r>
      <rPr>
        <sz val="10"/>
        <rFont val="宋体"/>
        <family val="0"/>
        <charset val="134"/>
      </rPr>
      <t xml:space="preserve">先生您好，</t>
    </r>
    <r>
      <rPr>
        <sz val="10"/>
        <rFont val="Arial"/>
        <family val="2"/>
      </rPr>
      <t xml:space="preserve">406</t>
    </r>
    <r>
      <rPr>
        <sz val="10"/>
        <rFont val="宋体"/>
        <family val="0"/>
        <charset val="134"/>
      </rPr>
      <t xml:space="preserve">路公交车我们在七棵树场站进行洗车服务工作，您所述</t>
    </r>
    <r>
      <rPr>
        <sz val="10"/>
        <rFont val="Arial"/>
        <family val="2"/>
      </rPr>
      <t xml:space="preserve">2633642</t>
    </r>
    <r>
      <rPr>
        <sz val="10"/>
        <rFont val="宋体"/>
        <family val="0"/>
        <charset val="134"/>
      </rPr>
      <t xml:space="preserve">号车，车辆运营中车内的卫生很脏，有纸屑，头发和脏渣子的问题，我们非常重视您的反馈，由于我们的工作没有做好，</t>
    </r>
    <r>
      <rPr>
        <sz val="10"/>
        <rFont val="Arial"/>
        <family val="2"/>
      </rPr>
      <t xml:space="preserve">406</t>
    </r>
    <r>
      <rPr>
        <sz val="10"/>
        <rFont val="宋体"/>
        <family val="0"/>
        <charset val="134"/>
      </rPr>
      <t xml:space="preserve">路给您带来不好的乘车体验，实在是抱歉，先生。该车辆回到七棵树场站后，在日常工作时段内，我们的保洁员已对车内卫生进行了全面的清理，您反馈的问题我们已整改完毕。同时我们要求保洁员对</t>
    </r>
    <r>
      <rPr>
        <sz val="10"/>
        <rFont val="Arial"/>
        <family val="2"/>
      </rPr>
      <t xml:space="preserve">406</t>
    </r>
    <r>
      <rPr>
        <sz val="10"/>
        <rFont val="宋体"/>
        <family val="0"/>
        <charset val="134"/>
      </rPr>
      <t xml:space="preserve">路所有运营车辆的卫生再次进行细化清理。</t>
    </r>
    <r>
      <rPr>
        <sz val="10"/>
        <rFont val="Arial"/>
        <family val="2"/>
      </rPr>
      <t xml:space="preserve">
</t>
    </r>
    <r>
      <rPr>
        <sz val="10"/>
        <rFont val="宋体"/>
        <family val="0"/>
        <charset val="134"/>
      </rPr>
      <t xml:space="preserve">您要求赔偿的问题，我们作为国有企业，我们无法使用支付宝或微信对其进行转账汇款，我们建议您走法律途经进行处理，我们无法满足其要求。</t>
    </r>
  </si>
  <si>
    <t xml:space="preserve">2026-04-15 21:24:26</t>
  </si>
  <si>
    <r>
      <rPr>
        <sz val="10"/>
        <rFont val="宋体"/>
        <family val="0"/>
        <charset val="134"/>
      </rPr>
      <t xml:space="preserve">网络</t>
    </r>
    <r>
      <rPr>
        <sz val="10"/>
        <rFont val="Arial"/>
        <family val="2"/>
      </rPr>
      <t xml:space="preserve">-260416-019906</t>
    </r>
  </si>
  <si>
    <t xml:space="preserve">2026-04-16 10:47:58</t>
  </si>
  <si>
    <t xml:space="preserve">2026-04-16 10:57:13</t>
  </si>
  <si>
    <t xml:space="preserve">2026-04-16 11:26:57</t>
  </si>
  <si>
    <r>
      <rPr>
        <sz val="10"/>
        <rFont val="宋体"/>
        <family val="0"/>
        <charset val="134"/>
      </rPr>
      <t xml:space="preserve">工单来源：微信服务号，此工单内容为网民留言时填写的标题及原文。 </t>
    </r>
    <r>
      <rPr>
        <sz val="10"/>
        <rFont val="Arial"/>
        <family val="2"/>
      </rPr>
      <t xml:space="preserve">============================= </t>
    </r>
    <r>
      <rPr>
        <sz val="10"/>
        <rFont val="宋体"/>
        <family val="0"/>
        <charset val="134"/>
      </rPr>
      <t xml:space="preserve">留言标题：建议</t>
    </r>
    <r>
      <rPr>
        <sz val="10"/>
        <rFont val="Arial"/>
        <family val="2"/>
      </rPr>
      <t xml:space="preserve">430</t>
    </r>
    <r>
      <rPr>
        <sz val="10"/>
        <rFont val="宋体"/>
        <family val="0"/>
        <charset val="134"/>
      </rPr>
      <t xml:space="preserve">发车之前收拾一下毛絮留言原文：</t>
    </r>
    <r>
      <rPr>
        <sz val="10"/>
        <rFont val="Arial"/>
        <family val="2"/>
      </rPr>
      <t xml:space="preserve">430</t>
    </r>
    <r>
      <rPr>
        <sz val="10"/>
        <rFont val="宋体"/>
        <family val="0"/>
        <charset val="134"/>
      </rPr>
      <t xml:space="preserve">公交市民填写的详细地址为：区、街道：昌平区北七家镇详细地址：</t>
    </r>
    <r>
      <rPr>
        <sz val="10"/>
        <rFont val="Arial"/>
        <family val="2"/>
      </rPr>
      <t xml:space="preserve">430</t>
    </r>
    <r>
      <rPr>
        <sz val="10"/>
        <rFont val="宋体"/>
        <family val="0"/>
        <charset val="134"/>
      </rPr>
      <t xml:space="preserve">公交车上</t>
    </r>
  </si>
  <si>
    <t xml:space="preserve">2026-04-23 23:59:59</t>
  </si>
  <si>
    <t xml:space="preserve">2026-04-21 08:59:59</t>
  </si>
  <si>
    <t xml:space="preserve">您好，关于您建议派单的办理情况，鸿运承物业管理中心回龙观分中心现对您回复如下：</t>
  </si>
  <si>
    <r>
      <rPr>
        <sz val="10"/>
        <rFont val="宋体"/>
        <family val="0"/>
        <charset val="134"/>
      </rPr>
      <t xml:space="preserve">女士您好，</t>
    </r>
    <r>
      <rPr>
        <sz val="10"/>
        <rFont val="Arial"/>
        <family val="2"/>
      </rPr>
      <t xml:space="preserve">430</t>
    </r>
    <r>
      <rPr>
        <sz val="10"/>
        <rFont val="宋体"/>
        <family val="0"/>
        <charset val="134"/>
      </rPr>
      <t xml:space="preserve">路公交车我们在东沙各庄场站进行洗车服务工作，您所述车辆运营中车内有毛絮（柳絮）的问题，我们非常重视您的反馈，您提供的照片我们已收到，由于我们的工作没有做好，</t>
    </r>
    <r>
      <rPr>
        <sz val="10"/>
        <rFont val="Arial"/>
        <family val="2"/>
      </rPr>
      <t xml:space="preserve">430</t>
    </r>
    <r>
      <rPr>
        <sz val="10"/>
        <rFont val="宋体"/>
        <family val="0"/>
        <charset val="134"/>
      </rPr>
      <t xml:space="preserve">路给您带来不好的乘车体验，实在是抱歉，女士。该线路车辆回到东沙各庄场站后，在日常工作时段内，我们的保洁员已对车内毛絮（柳絮）进行了全面的清理，您反馈的问题我们已整改完毕。同时我们要求保洁员对</t>
    </r>
    <r>
      <rPr>
        <sz val="10"/>
        <rFont val="Arial"/>
        <family val="2"/>
      </rPr>
      <t xml:space="preserve">430</t>
    </r>
    <r>
      <rPr>
        <sz val="10"/>
        <rFont val="宋体"/>
        <family val="0"/>
        <charset val="134"/>
      </rPr>
      <t xml:space="preserve">路所有运营车辆的卫生再次进行细化清理。我们对于运营车辆车内卫生的清洁工作是一直在做的，也从未停止，已经形成了长效的清洁机制，但有时候卫生清洁工作我们做的还有不尽人意之处，您多多谅解。</t>
    </r>
  </si>
  <si>
    <r>
      <rPr>
        <sz val="10"/>
        <rFont val="宋体"/>
        <family val="0"/>
        <charset val="134"/>
      </rPr>
      <t xml:space="preserve">我们分中心及场站班组长再次与</t>
    </r>
    <r>
      <rPr>
        <sz val="10"/>
        <rFont val="Arial"/>
        <family val="2"/>
      </rPr>
      <t xml:space="preserve">430</t>
    </r>
    <r>
      <rPr>
        <sz val="10"/>
        <rFont val="宋体"/>
        <family val="0"/>
        <charset val="134"/>
      </rPr>
      <t xml:space="preserve">路的保洁人员进行了沟通，日常工作中我们要把清洁质量做的更加细致，同时加强保洁员清洁技能的培训，熟练掌握清洁方法，确保给您带来一个干净、整洁的出行环境。</t>
    </r>
  </si>
  <si>
    <r>
      <rPr>
        <sz val="10"/>
        <rFont val="宋体"/>
        <family val="0"/>
        <charset val="134"/>
      </rPr>
      <t xml:space="preserve">您好，关于您建议派单的办理情况，鸿运承物业管理中心回龙观分中心现对您回复如下：女士您好，</t>
    </r>
    <r>
      <rPr>
        <sz val="10"/>
        <rFont val="Arial"/>
        <family val="2"/>
      </rPr>
      <t xml:space="preserve">430</t>
    </r>
    <r>
      <rPr>
        <sz val="10"/>
        <rFont val="宋体"/>
        <family val="0"/>
        <charset val="134"/>
      </rPr>
      <t xml:space="preserve">路公交车我们在东沙各庄场站进行洗车服务工作，您所述车辆运营中车内有毛絮（柳絮）的问题，我们非常重视您的反馈，您提供的照片我们已收到，由于我们的工作没有做好，</t>
    </r>
    <r>
      <rPr>
        <sz val="10"/>
        <rFont val="Arial"/>
        <family val="2"/>
      </rPr>
      <t xml:space="preserve">430</t>
    </r>
    <r>
      <rPr>
        <sz val="10"/>
        <rFont val="宋体"/>
        <family val="0"/>
        <charset val="134"/>
      </rPr>
      <t xml:space="preserve">路给您带来不好的乘车体验，实在是抱歉，女士。该线路车辆回到东沙各庄场站后，在日常工作时段内，我们的保洁员已对车内毛絮（柳絮）进行了全面的清理，您反馈的问题我们已整改完毕。同时我们要求保洁员对</t>
    </r>
    <r>
      <rPr>
        <sz val="10"/>
        <rFont val="Arial"/>
        <family val="2"/>
      </rPr>
      <t xml:space="preserve">430</t>
    </r>
    <r>
      <rPr>
        <sz val="10"/>
        <rFont val="宋体"/>
        <family val="0"/>
        <charset val="134"/>
      </rPr>
      <t xml:space="preserve">路所有运营车辆的卫生再次进行细化清理。我们对于运营车辆车内卫生的清洁工作是一直在做的，也从未停止，已经形成了长效的清洁机制，但有时候卫生清洁工作我们做的还有不尽人意之处，您多多谅解。我们定期会召开车辆保洁专题会议，开展车辆卫生专项检查，日常工作中我们加大巡检力度，强化制度建设，不断提高管理水平。因您的联系方式保密，我们未能对您进行电话回复。我们分中心及场站班组长再次与</t>
    </r>
    <r>
      <rPr>
        <sz val="10"/>
        <rFont val="Arial"/>
        <family val="2"/>
      </rPr>
      <t xml:space="preserve">430</t>
    </r>
    <r>
      <rPr>
        <sz val="10"/>
        <rFont val="宋体"/>
        <family val="0"/>
        <charset val="134"/>
      </rPr>
      <t xml:space="preserve">路的保洁人员进行了沟通，日常工作中我们要把清洁质量做的更加细致，同时加强保洁员清洁技能的培训，熟练掌握清洁方法，确保给您带来一个干净、整洁的出行环境。欢迎您随时对我们的工作进行监督，感谢您提出宝贵意见，给您的出行带来的不便我们和您说声抱歉，谢谢您的支持与谅解。</t>
    </r>
  </si>
  <si>
    <t xml:space="preserve">2026-04-16 07:12:10</t>
  </si>
  <si>
    <t xml:space="preserve">车辆卫生问题
（清理柳絮）</t>
  </si>
  <si>
    <r>
      <rPr>
        <sz val="10"/>
        <rFont val="宋体"/>
        <family val="0"/>
        <charset val="134"/>
      </rPr>
      <t xml:space="preserve">热线</t>
    </r>
    <r>
      <rPr>
        <sz val="10"/>
        <rFont val="Arial"/>
        <family val="2"/>
      </rPr>
      <t xml:space="preserve">-260416-016400</t>
    </r>
    <r>
      <rPr>
        <sz val="10"/>
        <rFont val="宋体"/>
        <family val="0"/>
        <charset val="134"/>
      </rPr>
      <t xml:space="preserve">（</t>
    </r>
    <r>
      <rPr>
        <sz val="10"/>
        <rFont val="Arial"/>
        <family val="2"/>
      </rPr>
      <t xml:space="preserve">13</t>
    </r>
    <r>
      <rPr>
        <sz val="10"/>
        <rFont val="宋体"/>
        <family val="0"/>
        <charset val="134"/>
      </rPr>
      <t xml:space="preserve">个附件）</t>
    </r>
  </si>
  <si>
    <t xml:space="preserve">2026-04-16 10:31:34</t>
  </si>
  <si>
    <t xml:space="preserve">2026-04-16 10:57:28</t>
  </si>
  <si>
    <t xml:space="preserve">2026-04-16 11:48:18</t>
  </si>
  <si>
    <r>
      <rPr>
        <sz val="10"/>
        <rFont val="宋体"/>
        <family val="0"/>
        <charset val="134"/>
      </rPr>
      <t xml:space="preserve">市民反映，公交集团第一客运分公司</t>
    </r>
    <r>
      <rPr>
        <sz val="10"/>
        <rFont val="Arial"/>
        <family val="2"/>
      </rPr>
      <t xml:space="preserve">22</t>
    </r>
    <r>
      <rPr>
        <sz val="10"/>
        <rFont val="宋体"/>
        <family val="0"/>
        <charset val="134"/>
      </rPr>
      <t xml:space="preserve">队左家庄职工食堂，春节前，换了新的厨师，没有原来厨师做的好吃，原来厨师在的时候，中午晚上大概有</t>
    </r>
    <r>
      <rPr>
        <sz val="10"/>
        <rFont val="Arial"/>
        <family val="2"/>
      </rPr>
      <t xml:space="preserve">100</t>
    </r>
    <r>
      <rPr>
        <sz val="10"/>
        <rFont val="宋体"/>
        <family val="0"/>
        <charset val="134"/>
      </rPr>
      <t xml:space="preserve">多人在食堂吃饭，现在换了厨师后，中午晚上算在一起只有三四十人吃饭，后勤的工作人员也不来食堂吃饭；而且更换出厨师后，一份小炒菜就十六七元，原来一份是</t>
    </r>
    <r>
      <rPr>
        <sz val="10"/>
        <rFont val="Arial"/>
        <family val="2"/>
      </rPr>
      <t xml:space="preserve">12</t>
    </r>
    <r>
      <rPr>
        <sz val="10"/>
        <rFont val="宋体"/>
        <family val="0"/>
        <charset val="134"/>
      </rPr>
      <t xml:space="preserve">元左右，菜量也比较少，两荤两素的职工套餐选择比较少，晚上刚开门的时候都是中午剩的，晚点的时候套餐可以选择的很少，市民希望把之前的厨师调换回来，市民希望上级进行调查职工是否满意。来电反映公交集团左家庄职工食堂问题。注</t>
    </r>
    <r>
      <rPr>
        <sz val="10"/>
        <rFont val="Arial"/>
        <family val="2"/>
      </rPr>
      <t xml:space="preserve">:</t>
    </r>
    <r>
      <rPr>
        <sz val="10"/>
        <rFont val="宋体"/>
        <family val="0"/>
        <charset val="134"/>
      </rPr>
      <t xml:space="preserve">市民要求保密信息（已解释）</t>
    </r>
  </si>
  <si>
    <t xml:space="preserve">2026-04-20</t>
  </si>
  <si>
    <r>
      <rPr>
        <sz val="10"/>
        <rFont val="宋体"/>
        <family val="0"/>
        <charset val="134"/>
      </rPr>
      <t xml:space="preserve">动物园分中心接到投诉派单后十分重视，主管餐饮工作的翟主任立即向左家庄食堂核实情况。通过调查我们了解到：</t>
    </r>
    <r>
      <rPr>
        <sz val="10"/>
        <rFont val="Arial"/>
        <family val="2"/>
      </rPr>
      <t xml:space="preserve">
1.</t>
    </r>
    <r>
      <rPr>
        <sz val="10"/>
        <rFont val="宋体"/>
        <family val="0"/>
        <charset val="134"/>
      </rPr>
      <t xml:space="preserve">左家庄食堂自</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25</t>
    </r>
    <r>
      <rPr>
        <sz val="10"/>
        <rFont val="宋体"/>
        <family val="0"/>
        <charset val="134"/>
      </rPr>
      <t xml:space="preserve">日起更换了外包服务公司和厨师；</t>
    </r>
    <r>
      <rPr>
        <sz val="10"/>
        <rFont val="Arial"/>
        <family val="2"/>
      </rPr>
      <t xml:space="preserve">
2.</t>
    </r>
    <r>
      <rPr>
        <sz val="10"/>
        <rFont val="宋体"/>
        <family val="0"/>
        <charset val="134"/>
      </rPr>
      <t xml:space="preserve">左家庄食堂的公示栏内张贴有每周食谱，“</t>
    </r>
    <r>
      <rPr>
        <sz val="10"/>
        <rFont val="Arial"/>
        <family val="2"/>
      </rPr>
      <t xml:space="preserve">567”</t>
    </r>
    <r>
      <rPr>
        <sz val="10"/>
        <rFont val="宋体"/>
        <family val="0"/>
        <charset val="134"/>
      </rPr>
      <t xml:space="preserve">套餐和特色菜共计</t>
    </r>
    <r>
      <rPr>
        <sz val="10"/>
        <rFont val="Arial"/>
        <family val="2"/>
      </rPr>
      <t xml:space="preserve">8</t>
    </r>
    <r>
      <rPr>
        <sz val="10"/>
        <rFont val="宋体"/>
        <family val="0"/>
        <charset val="134"/>
      </rPr>
      <t xml:space="preserve">种。午餐食谱与晚餐食谱一致，特色菜最高价格为</t>
    </r>
    <r>
      <rPr>
        <sz val="10"/>
        <rFont val="Arial"/>
        <family val="2"/>
      </rPr>
      <t xml:space="preserve">15</t>
    </r>
    <r>
      <rPr>
        <sz val="10"/>
        <rFont val="宋体"/>
        <family val="0"/>
        <charset val="134"/>
      </rPr>
      <t xml:space="preserve">元；</t>
    </r>
    <r>
      <rPr>
        <sz val="10"/>
        <rFont val="Arial"/>
        <family val="2"/>
      </rPr>
      <t xml:space="preserve">
3.</t>
    </r>
    <r>
      <rPr>
        <sz val="10"/>
        <rFont val="宋体"/>
        <family val="0"/>
        <charset val="134"/>
      </rPr>
      <t xml:space="preserve">分中心通过查看智慧食堂收费系统发现，左家庄食堂更换外包服务公司后，就餐人次和就餐金额都有所提升（见后附图）。</t>
    </r>
    <r>
      <rPr>
        <sz val="10"/>
        <rFont val="Arial"/>
        <family val="2"/>
      </rPr>
      <t xml:space="preserve">
4.</t>
    </r>
    <r>
      <rPr>
        <sz val="10"/>
        <rFont val="宋体"/>
        <family val="0"/>
        <charset val="134"/>
      </rPr>
      <t xml:space="preserve">左家庄食堂炊事员每日</t>
    </r>
    <r>
      <rPr>
        <sz val="10"/>
        <rFont val="Arial"/>
        <family val="2"/>
      </rPr>
      <t xml:space="preserve">15</t>
    </r>
    <r>
      <rPr>
        <sz val="10"/>
        <rFont val="宋体"/>
        <family val="0"/>
        <charset val="134"/>
      </rPr>
      <t xml:space="preserve">点</t>
    </r>
    <r>
      <rPr>
        <sz val="10"/>
        <rFont val="Arial"/>
        <family val="2"/>
      </rPr>
      <t xml:space="preserve">30</t>
    </r>
    <r>
      <rPr>
        <sz val="10"/>
        <rFont val="宋体"/>
        <family val="0"/>
        <charset val="134"/>
      </rPr>
      <t xml:space="preserve">分开始制作晚餐，未发现投诉人反应的现象。</t>
    </r>
  </si>
  <si>
    <r>
      <rPr>
        <sz val="10"/>
        <rFont val="宋体"/>
        <family val="0"/>
        <charset val="134"/>
      </rPr>
      <t xml:space="preserve">左家庄食堂属于外包食堂，</t>
    </r>
    <r>
      <rPr>
        <sz val="10"/>
        <rFont val="Arial"/>
        <family val="2"/>
      </rPr>
      <t xml:space="preserve">4</t>
    </r>
    <r>
      <rPr>
        <sz val="10"/>
        <rFont val="宋体"/>
        <family val="0"/>
        <charset val="134"/>
      </rPr>
      <t xml:space="preserve">月</t>
    </r>
    <r>
      <rPr>
        <sz val="10"/>
        <rFont val="Arial"/>
        <family val="2"/>
      </rPr>
      <t xml:space="preserve">17</t>
    </r>
    <r>
      <rPr>
        <sz val="10"/>
        <rFont val="宋体"/>
        <family val="0"/>
        <charset val="134"/>
      </rPr>
      <t xml:space="preserve">日分中心主管餐饮工作的翟主任与北京京辉薇平餐饮管理有限公司的项目负责人就此事共同进行了分析，研究了改进措施：</t>
    </r>
    <r>
      <rPr>
        <sz val="10"/>
        <rFont val="Arial"/>
        <family val="2"/>
      </rPr>
      <t xml:space="preserve">
1.</t>
    </r>
    <r>
      <rPr>
        <sz val="10"/>
        <rFont val="宋体"/>
        <family val="0"/>
        <charset val="134"/>
      </rPr>
      <t xml:space="preserve">加强对所属厨师的技术培训，提高业务水平；</t>
    </r>
    <r>
      <rPr>
        <sz val="10"/>
        <rFont val="Arial"/>
        <family val="2"/>
      </rPr>
      <t xml:space="preserve">
2.</t>
    </r>
    <r>
      <rPr>
        <sz val="10"/>
        <rFont val="宋体"/>
        <family val="0"/>
        <charset val="134"/>
      </rPr>
      <t xml:space="preserve">坚持“少炒勤炒”，严禁出售剩饭剩菜，做好食品安全工作；</t>
    </r>
    <r>
      <rPr>
        <sz val="10"/>
        <rFont val="Arial"/>
        <family val="2"/>
      </rPr>
      <t xml:space="preserve">
3.</t>
    </r>
    <r>
      <rPr>
        <sz val="10"/>
        <rFont val="宋体"/>
        <family val="0"/>
        <charset val="134"/>
      </rPr>
      <t xml:space="preserve">严格执行公司“</t>
    </r>
    <r>
      <rPr>
        <sz val="10"/>
        <rFont val="Arial"/>
        <family val="2"/>
      </rPr>
      <t xml:space="preserve">567</t>
    </r>
    <r>
      <rPr>
        <sz val="10"/>
        <rFont val="宋体"/>
        <family val="0"/>
        <charset val="134"/>
      </rPr>
      <t xml:space="preserve">套餐”和特色菜最高限价</t>
    </r>
    <r>
      <rPr>
        <sz val="10"/>
        <rFont val="Arial"/>
        <family val="2"/>
      </rPr>
      <t xml:space="preserve">15</t>
    </r>
    <r>
      <rPr>
        <sz val="10"/>
        <rFont val="宋体"/>
        <family val="0"/>
        <charset val="134"/>
      </rPr>
      <t xml:space="preserve">元的价格政策；</t>
    </r>
    <r>
      <rPr>
        <sz val="10"/>
        <rFont val="Arial"/>
        <family val="2"/>
      </rPr>
      <t xml:space="preserve">
4.</t>
    </r>
    <r>
      <rPr>
        <sz val="10"/>
        <rFont val="宋体"/>
        <family val="0"/>
        <charset val="134"/>
      </rPr>
      <t xml:space="preserve">主动征求就餐职工的意见，调整菜品种类和口味，服务好就餐职工。</t>
    </r>
  </si>
  <si>
    <r>
      <rPr>
        <sz val="10"/>
        <rFont val="宋体"/>
        <family val="0"/>
        <charset val="134"/>
      </rPr>
      <t xml:space="preserve">左家庄食堂属于外包食堂，</t>
    </r>
    <r>
      <rPr>
        <sz val="10"/>
        <rFont val="Arial"/>
        <family val="2"/>
      </rPr>
      <t xml:space="preserve">4</t>
    </r>
    <r>
      <rPr>
        <sz val="10"/>
        <rFont val="宋体"/>
        <family val="0"/>
        <charset val="134"/>
      </rPr>
      <t xml:space="preserve">月</t>
    </r>
    <r>
      <rPr>
        <sz val="10"/>
        <rFont val="Arial"/>
        <family val="2"/>
      </rPr>
      <t xml:space="preserve">17</t>
    </r>
    <r>
      <rPr>
        <sz val="10"/>
        <rFont val="宋体"/>
        <family val="0"/>
        <charset val="134"/>
      </rPr>
      <t xml:space="preserve">日分中心主管餐饮工作的翟主任与北京京辉薇平餐饮管理有限公司的项目负责人就此事共同进行了分析，研究了改进措施：</t>
    </r>
    <r>
      <rPr>
        <sz val="10"/>
        <rFont val="Arial"/>
        <family val="2"/>
      </rPr>
      <t xml:space="preserve">
1.</t>
    </r>
    <r>
      <rPr>
        <sz val="10"/>
        <rFont val="宋体"/>
        <family val="0"/>
        <charset val="134"/>
      </rPr>
      <t xml:space="preserve">加强对所属厨师的技术培训，提高业务水平；</t>
    </r>
    <r>
      <rPr>
        <sz val="10"/>
        <rFont val="Arial"/>
        <family val="2"/>
      </rPr>
      <t xml:space="preserve">
2.</t>
    </r>
    <r>
      <rPr>
        <sz val="10"/>
        <rFont val="宋体"/>
        <family val="0"/>
        <charset val="134"/>
      </rPr>
      <t xml:space="preserve">坚持“少炒勤炒”，严禁出售剩饭剩菜，做好食品安全工作；</t>
    </r>
    <r>
      <rPr>
        <sz val="10"/>
        <rFont val="Arial"/>
        <family val="2"/>
      </rPr>
      <t xml:space="preserve">
3.</t>
    </r>
    <r>
      <rPr>
        <sz val="10"/>
        <rFont val="宋体"/>
        <family val="0"/>
        <charset val="134"/>
      </rPr>
      <t xml:space="preserve">严格执行公司“</t>
    </r>
    <r>
      <rPr>
        <sz val="10"/>
        <rFont val="Arial"/>
        <family val="2"/>
      </rPr>
      <t xml:space="preserve">567</t>
    </r>
    <r>
      <rPr>
        <sz val="10"/>
        <rFont val="宋体"/>
        <family val="0"/>
        <charset val="134"/>
      </rPr>
      <t xml:space="preserve">套餐”和特色菜最高限价</t>
    </r>
    <r>
      <rPr>
        <sz val="10"/>
        <rFont val="Arial"/>
        <family val="2"/>
      </rPr>
      <t xml:space="preserve">15</t>
    </r>
    <r>
      <rPr>
        <sz val="10"/>
        <rFont val="宋体"/>
        <family val="0"/>
        <charset val="134"/>
      </rPr>
      <t xml:space="preserve">元的价格政策；</t>
    </r>
    <r>
      <rPr>
        <sz val="10"/>
        <rFont val="Arial"/>
        <family val="2"/>
      </rPr>
      <t xml:space="preserve">
4.</t>
    </r>
    <r>
      <rPr>
        <sz val="10"/>
        <rFont val="宋体"/>
        <family val="0"/>
        <charset val="134"/>
      </rPr>
      <t xml:space="preserve">主动征求就餐职工的意见，调整菜品种类和口味，服务好就餐职工。</t>
    </r>
    <r>
      <rPr>
        <sz val="10"/>
        <rFont val="Arial"/>
        <family val="2"/>
      </rPr>
      <t xml:space="preserve">
</t>
    </r>
    <r>
      <rPr>
        <sz val="10"/>
        <rFont val="宋体"/>
        <family val="0"/>
        <charset val="134"/>
      </rPr>
      <t xml:space="preserve">动物园分中心针对本次投诉，要求所属各个食堂的炊事员加强学习，不断提高自身的技术水平，服务好一线就餐职工。</t>
    </r>
    <r>
      <rPr>
        <sz val="10"/>
        <rFont val="Arial"/>
        <family val="2"/>
      </rPr>
      <t xml:space="preserve">
</t>
    </r>
    <r>
      <rPr>
        <sz val="10"/>
        <rFont val="宋体"/>
        <family val="0"/>
        <charset val="134"/>
      </rPr>
      <t xml:space="preserve">回复人：动物园分中心主管餐饮工作的翟祺主任</t>
    </r>
    <r>
      <rPr>
        <sz val="10"/>
        <rFont val="Arial"/>
        <family val="2"/>
      </rPr>
      <t xml:space="preserve">
</t>
    </r>
    <r>
      <rPr>
        <sz val="10"/>
        <rFont val="宋体"/>
        <family val="0"/>
        <charset val="134"/>
      </rPr>
      <t xml:space="preserve">审核人：物管中心餐饮部赵弘晨</t>
    </r>
  </si>
  <si>
    <t xml:space="preserve">2026-04-16 10:17:31</t>
  </si>
  <si>
    <r>
      <rPr>
        <sz val="10"/>
        <rFont val="宋体"/>
        <family val="0"/>
        <charset val="134"/>
      </rPr>
      <t xml:space="preserve">热线</t>
    </r>
    <r>
      <rPr>
        <sz val="10"/>
        <rFont val="Arial"/>
        <family val="2"/>
      </rPr>
      <t xml:space="preserve">-260416-025391-2</t>
    </r>
    <r>
      <rPr>
        <sz val="10"/>
        <rFont val="宋体"/>
        <family val="0"/>
        <charset val="134"/>
      </rPr>
      <t xml:space="preserve">（</t>
    </r>
    <r>
      <rPr>
        <sz val="10"/>
        <rFont val="Arial"/>
        <family val="2"/>
      </rPr>
      <t xml:space="preserve">3</t>
    </r>
    <r>
      <rPr>
        <sz val="10"/>
        <rFont val="宋体"/>
        <family val="0"/>
        <charset val="134"/>
      </rPr>
      <t xml:space="preserve">个附件）</t>
    </r>
  </si>
  <si>
    <t xml:space="preserve">2026-04-16 11:43:41</t>
  </si>
  <si>
    <t xml:space="preserve">2026-04-16 12:04:05</t>
  </si>
  <si>
    <t xml:space="preserve">2026-04-16 13:04:31</t>
  </si>
  <si>
    <t xml:space="preserve">市民反映，于家园车队有一个刷车工精神有问题，刷车的时候不好好刷并且还老给公交车司机找麻烦，市民家人在该车队工作一直被找麻烦，而且其他司机也有此情况，现在需要车队把该员工开除，因为司机这个职业是有风险的，如果因为该人导致司机在路上开车的时候出意外没有人能负责，现在诉求是开除该员工，昨天反映完之后接到了车队长的回复，车队长承认了该员工有精神类问题，但是没有任何处理措施，市民不认可，要求再次反映此问题。来电反映要求车队开除队内有精神疾病的员工。</t>
  </si>
  <si>
    <r>
      <rPr>
        <sz val="10"/>
        <rFont val="宋体"/>
        <family val="0"/>
        <charset val="134"/>
      </rPr>
      <t xml:space="preserve">经核实，与市民诉求有所出入。经我单位东直门分中心对诉求进行核查，派单中刷车员工姓名梁晓智，女，</t>
    </r>
    <r>
      <rPr>
        <sz val="10"/>
        <rFont val="Arial"/>
        <family val="2"/>
      </rPr>
      <t xml:space="preserve">49</t>
    </r>
    <r>
      <rPr>
        <sz val="10"/>
        <rFont val="宋体"/>
        <family val="0"/>
        <charset val="134"/>
      </rPr>
      <t xml:space="preserve">岁（</t>
    </r>
    <r>
      <rPr>
        <sz val="10"/>
        <rFont val="Arial"/>
        <family val="2"/>
      </rPr>
      <t xml:space="preserve">2026</t>
    </r>
    <r>
      <rPr>
        <sz val="10"/>
        <rFont val="宋体"/>
        <family val="0"/>
        <charset val="134"/>
      </rPr>
      <t xml:space="preserve">年</t>
    </r>
    <r>
      <rPr>
        <sz val="10"/>
        <rFont val="Arial"/>
        <family val="2"/>
      </rPr>
      <t xml:space="preserve">9</t>
    </r>
    <r>
      <rPr>
        <sz val="10"/>
        <rFont val="宋体"/>
        <family val="0"/>
        <charset val="134"/>
      </rPr>
      <t xml:space="preserve">月</t>
    </r>
    <r>
      <rPr>
        <sz val="10"/>
        <rFont val="Arial"/>
        <family val="2"/>
      </rPr>
      <t xml:space="preserve">10</t>
    </r>
    <r>
      <rPr>
        <sz val="10"/>
        <rFont val="宋体"/>
        <family val="0"/>
        <charset val="134"/>
      </rPr>
      <t xml:space="preserve">到龄）。目前在于家园场站从事综合站务员</t>
    </r>
    <r>
      <rPr>
        <sz val="10"/>
        <rFont val="Arial"/>
        <family val="2"/>
      </rPr>
      <t xml:space="preserve">B</t>
    </r>
    <r>
      <rPr>
        <sz val="10"/>
        <rFont val="宋体"/>
        <family val="0"/>
        <charset val="134"/>
      </rPr>
      <t xml:space="preserve">岗（车辆保洁员）工作，诊断双相情感障碍及精神障碍。首先，针对市民反映“于家园车队有一个刷车工精神有问题，刷车的时候不好好刷并且还老给公交司机找麻烦，市民家人在该车队工作一直被找麻烦，而且其他司机也有此情况，现在需要车队把该员工开除，因为司机这个职业是有风险的，如果因为该人导致司机在路上开车的时候出意外没有人能负责，现在诉求是开除该员工，昨天反映完之后接到了车队长的回复，车队长承认了该员工有精神类问题，但是没有任何处理措施，市民不认可，要求再次反映此问题。来电反映要求车队开除队内有精神疾病的员工。”的诉求，我们结合该站车辆清洁工作以及梁晓智日常工作表现综合研判，没有收到诉求内容中所述“该站其他司机的被这个人找麻烦“的问题反馈，日常梁晓智落实了车辆保洁工作，没有违纪情形发生。其次，我单位对于员工工作安排、患病休假返岗严格执行相关规定，梁晓智病愈后符合岗位要求，单位对其依规进行工作安排；诉求中“现在需要车队把该员工开除”无法律依据，无法落实。上述情况与诉求存在一定出入。</t>
    </r>
  </si>
  <si>
    <r>
      <rPr>
        <sz val="10"/>
        <rFont val="宋体"/>
        <family val="0"/>
        <charset val="134"/>
      </rPr>
      <t xml:space="preserve">我单位在</t>
    </r>
    <r>
      <rPr>
        <sz val="10"/>
        <rFont val="Arial"/>
        <family val="2"/>
      </rPr>
      <t xml:space="preserve">2026</t>
    </r>
    <r>
      <rPr>
        <sz val="10"/>
        <rFont val="宋体"/>
        <family val="0"/>
        <charset val="134"/>
      </rPr>
      <t xml:space="preserve">年</t>
    </r>
    <r>
      <rPr>
        <sz val="10"/>
        <rFont val="Arial"/>
        <family val="2"/>
      </rPr>
      <t xml:space="preserve">4</t>
    </r>
    <r>
      <rPr>
        <sz val="10"/>
        <rFont val="宋体"/>
        <family val="0"/>
        <charset val="134"/>
      </rPr>
      <t xml:space="preserve">月</t>
    </r>
    <r>
      <rPr>
        <sz val="10"/>
        <rFont val="Arial"/>
        <family val="2"/>
      </rPr>
      <t xml:space="preserve">16</t>
    </r>
    <r>
      <rPr>
        <sz val="10"/>
        <rFont val="宋体"/>
        <family val="0"/>
        <charset val="134"/>
      </rPr>
      <t xml:space="preserve">日</t>
    </r>
    <r>
      <rPr>
        <sz val="10"/>
        <rFont val="Arial"/>
        <family val="2"/>
      </rPr>
      <t xml:space="preserve">17</t>
    </r>
    <r>
      <rPr>
        <sz val="10"/>
        <rFont val="宋体"/>
        <family val="0"/>
        <charset val="134"/>
      </rPr>
      <t xml:space="preserve">点</t>
    </r>
    <r>
      <rPr>
        <sz val="10"/>
        <rFont val="Arial"/>
        <family val="2"/>
      </rPr>
      <t xml:space="preserve">23</t>
    </r>
    <r>
      <rPr>
        <sz val="10"/>
        <rFont val="宋体"/>
        <family val="0"/>
        <charset val="134"/>
      </rPr>
      <t xml:space="preserve">分与市民进行电话联系，告知市民诉求办理情况，市民对办结情况已知悉。我单位欢迎市民随时对我们工作进行监督，感谢市民提出宝贵意见，谢谢市民的支持与谅解。回访人：敖文哲；部门：鸿运承物业管理中心东直门分中心；职务；物管副主任。审核人：张浩宇；部门：鸿运承物业管理中心人力资源部，职务：一般管理</t>
    </r>
  </si>
  <si>
    <r>
      <rPr>
        <sz val="10"/>
        <rFont val="宋体"/>
        <family val="0"/>
        <charset val="134"/>
      </rPr>
      <t xml:space="preserve">经核实，与市民投诉有所出入。被投诉职工梁晓智，女，</t>
    </r>
    <r>
      <rPr>
        <sz val="10"/>
        <rFont val="Arial"/>
        <family val="2"/>
      </rPr>
      <t xml:space="preserve">49</t>
    </r>
    <r>
      <rPr>
        <sz val="10"/>
        <rFont val="宋体"/>
        <family val="0"/>
        <charset val="134"/>
      </rPr>
      <t xml:space="preserve">，于家园场站综合站务员</t>
    </r>
    <r>
      <rPr>
        <sz val="10"/>
        <rFont val="Arial"/>
        <family val="2"/>
      </rPr>
      <t xml:space="preserve">B</t>
    </r>
    <r>
      <rPr>
        <sz val="10"/>
        <rFont val="宋体"/>
        <family val="0"/>
        <charset val="134"/>
      </rPr>
      <t xml:space="preserve">岗。我们结合该站车辆清洁工作以及梁晓智日常工作表现综合研判，没有收到诉求内容中所述“该站其他司机的被这个人找麻烦“的问题反馈，日常梁晓智落实了车辆保洁工作，没有违纪情形发生。其次，我单位对于员工工作安排、患病休假返岗严格执行相关规定，梁晓智病愈后符合岗位要求，单位对其依规进行工作安排；诉求中“现在需要车队把该员工开除”无法律依据，无法落实。上述情况与诉求存在一定出入。</t>
    </r>
  </si>
  <si>
    <r>
      <rPr>
        <sz val="10"/>
        <rFont val="Arial"/>
        <family val="2"/>
      </rPr>
      <t xml:space="preserve">15</t>
    </r>
    <r>
      <rPr>
        <sz val="10"/>
        <rFont val="宋体"/>
        <family val="0"/>
        <charset val="134"/>
      </rPr>
      <t xml:space="preserve">日跟踪检查：经核实，被投诉职工梁晓智，女，</t>
    </r>
    <r>
      <rPr>
        <sz val="10"/>
        <rFont val="Arial"/>
        <family val="2"/>
      </rPr>
      <t xml:space="preserve">49</t>
    </r>
    <r>
      <rPr>
        <sz val="10"/>
        <rFont val="宋体"/>
        <family val="0"/>
        <charset val="134"/>
      </rPr>
      <t xml:space="preserve">，于家园场站综合站务员</t>
    </r>
    <r>
      <rPr>
        <sz val="10"/>
        <rFont val="Arial"/>
        <family val="2"/>
      </rPr>
      <t xml:space="preserve">B</t>
    </r>
    <r>
      <rPr>
        <sz val="10"/>
        <rFont val="宋体"/>
        <family val="0"/>
        <charset val="134"/>
      </rPr>
      <t xml:space="preserve">岗。结合职工病史的特殊性，经与该职工深入谈话，其也认识到自身存在的问题，并做出口头保证，承诺今后在工作中严格规范执行刷车保洁工作流程，严于律己，礼貌服务，避免与他人发生纠纷。若再次出现类似问题，将依规从严处理。</t>
    </r>
  </si>
  <si>
    <r>
      <rPr>
        <sz val="10"/>
        <rFont val="宋体"/>
        <family val="0"/>
        <charset val="134"/>
      </rPr>
      <t xml:space="preserve">经核实，与市民诉求有所出入。经我单位东直门分中心对诉求进行核查，派单中刷车员工姓名梁晓智，女，</t>
    </r>
    <r>
      <rPr>
        <sz val="10"/>
        <rFont val="Arial"/>
        <family val="2"/>
      </rPr>
      <t xml:space="preserve">49</t>
    </r>
    <r>
      <rPr>
        <sz val="10"/>
        <rFont val="宋体"/>
        <family val="0"/>
        <charset val="134"/>
      </rPr>
      <t xml:space="preserve">岁（</t>
    </r>
    <r>
      <rPr>
        <sz val="10"/>
        <rFont val="Arial"/>
        <family val="2"/>
      </rPr>
      <t xml:space="preserve">2026</t>
    </r>
    <r>
      <rPr>
        <sz val="10"/>
        <rFont val="宋体"/>
        <family val="0"/>
        <charset val="134"/>
      </rPr>
      <t xml:space="preserve">年</t>
    </r>
    <r>
      <rPr>
        <sz val="10"/>
        <rFont val="Arial"/>
        <family val="2"/>
      </rPr>
      <t xml:space="preserve">9</t>
    </r>
    <r>
      <rPr>
        <sz val="10"/>
        <rFont val="宋体"/>
        <family val="0"/>
        <charset val="134"/>
      </rPr>
      <t xml:space="preserve">月</t>
    </r>
    <r>
      <rPr>
        <sz val="10"/>
        <rFont val="Arial"/>
        <family val="2"/>
      </rPr>
      <t xml:space="preserve">10</t>
    </r>
    <r>
      <rPr>
        <sz val="10"/>
        <rFont val="宋体"/>
        <family val="0"/>
        <charset val="134"/>
      </rPr>
      <t xml:space="preserve">到龄）。目前在于家园场站从事综合站务员</t>
    </r>
    <r>
      <rPr>
        <sz val="10"/>
        <rFont val="Arial"/>
        <family val="2"/>
      </rPr>
      <t xml:space="preserve">B</t>
    </r>
    <r>
      <rPr>
        <sz val="10"/>
        <rFont val="宋体"/>
        <family val="0"/>
        <charset val="134"/>
      </rPr>
      <t xml:space="preserve">岗（车辆保洁员）工作，诊断双相情感障碍及精神障碍。首先，针对市民反映“于家园车队有一个刷车工精神有问题，刷车的时候不好好刷并且还老给公交司机找麻烦，市民家人在该车队工作一直被找麻烦，而且其他司机也有此情况，现在需要车队把该员工开除，因为司机这个职业是有风险的，如果因为该人导致司机在路上开车的时候出意外没有人能负责，现在诉求是开除该员工，昨天反映完之后接到了车队长的回复，车队长承认了该员工有精神类问题，但是没有任何处理措施，市民不认可，要求再次反映此问题。来电反映要求车队开除队内有精神疾病的员工。”的诉求，我们结合该站车辆清洁工作以及梁晓智日常工作表现综合研判，没有收到诉求内容中所述“该站其他司机的被这个人找麻烦“的问题反馈，日常梁晓智落实了车辆保洁工作，没有违纪情形发生。其次，我单位对于员工工作安排、患病休假返岗严格执行相关规定，梁晓智病愈后符合岗位要求，单位对其依规进行工作安排；诉求中“现在需要车队把该员工开除”无法律依据，无法落实。上述情况与诉求存在一定出入。我单位非常重视市民此次诉求，结合职工病史的特殊性，经与该职工深入谈话，其也认识到自身存在的问题，并做出口头保证，承诺今后在工作中严格规范执行刷车保洁工作流程，严于律己，礼貌服务，避免与他人发生纠纷。</t>
    </r>
  </si>
  <si>
    <t xml:space="preserve">2026-04-16 11:38:16</t>
  </si>
  <si>
    <t xml:space="preserve">劳动人员调配及薪酬
（车辆保洁员）二次
同人同诉</t>
  </si>
  <si>
    <r>
      <rPr>
        <sz val="11"/>
        <color rgb="FF000000"/>
        <rFont val="宋体"/>
        <family val="0"/>
        <charset val="134"/>
      </rPr>
      <t xml:space="preserve">同人同诉：热线</t>
    </r>
    <r>
      <rPr>
        <sz val="11"/>
        <color rgb="FF000000"/>
        <rFont val="宋体"/>
        <family val="0"/>
      </rPr>
      <t xml:space="preserve">-260415-024202</t>
    </r>
    <r>
      <rPr>
        <sz val="11"/>
        <color rgb="FF000000"/>
        <rFont val="宋体"/>
        <family val="0"/>
        <charset val="134"/>
      </rPr>
      <t xml:space="preserve">、热线</t>
    </r>
    <r>
      <rPr>
        <sz val="11"/>
        <color rgb="FF000000"/>
        <rFont val="宋体"/>
        <family val="0"/>
      </rPr>
      <t xml:space="preserve">-260416-025391</t>
    </r>
  </si>
  <si>
    <r>
      <rPr>
        <sz val="10"/>
        <rFont val="宋体"/>
        <family val="0"/>
        <charset val="134"/>
      </rPr>
      <t xml:space="preserve">热线</t>
    </r>
    <r>
      <rPr>
        <sz val="10"/>
        <rFont val="Arial"/>
        <family val="2"/>
      </rPr>
      <t xml:space="preserve">-260416-025391-1</t>
    </r>
    <r>
      <rPr>
        <sz val="10"/>
        <rFont val="宋体"/>
        <family val="0"/>
        <charset val="134"/>
      </rPr>
      <t xml:space="preserve">（</t>
    </r>
    <r>
      <rPr>
        <sz val="10"/>
        <rFont val="Arial"/>
        <family val="2"/>
      </rPr>
      <t xml:space="preserve">1</t>
    </r>
    <r>
      <rPr>
        <sz val="10"/>
        <rFont val="宋体"/>
        <family val="0"/>
        <charset val="134"/>
      </rPr>
      <t xml:space="preserve">个附件）</t>
    </r>
  </si>
  <si>
    <r>
      <rPr>
        <sz val="10"/>
        <rFont val="宋体"/>
        <family val="0"/>
        <charset val="134"/>
      </rPr>
      <t xml:space="preserve">我分中心已于</t>
    </r>
    <r>
      <rPr>
        <sz val="10"/>
        <rFont val="Arial"/>
        <family val="2"/>
      </rPr>
      <t xml:space="preserve">2026</t>
    </r>
    <r>
      <rPr>
        <sz val="10"/>
        <rFont val="宋体"/>
        <family val="0"/>
        <charset val="134"/>
      </rPr>
      <t xml:space="preserve">年</t>
    </r>
    <r>
      <rPr>
        <sz val="10"/>
        <rFont val="Arial"/>
        <family val="2"/>
      </rPr>
      <t xml:space="preserve">4</t>
    </r>
    <r>
      <rPr>
        <sz val="10"/>
        <rFont val="宋体"/>
        <family val="0"/>
        <charset val="134"/>
      </rPr>
      <t xml:space="preserve">月</t>
    </r>
    <r>
      <rPr>
        <sz val="10"/>
        <rFont val="Arial"/>
        <family val="2"/>
      </rPr>
      <t xml:space="preserve">16</t>
    </r>
    <r>
      <rPr>
        <sz val="10"/>
        <rFont val="宋体"/>
        <family val="0"/>
        <charset val="134"/>
      </rPr>
      <t xml:space="preserve">日下午</t>
    </r>
    <r>
      <rPr>
        <sz val="10"/>
        <rFont val="Arial"/>
        <family val="2"/>
      </rPr>
      <t xml:space="preserve">17</t>
    </r>
    <r>
      <rPr>
        <sz val="10"/>
        <rFont val="宋体"/>
        <family val="0"/>
        <charset val="134"/>
      </rPr>
      <t xml:space="preserve">点</t>
    </r>
    <r>
      <rPr>
        <sz val="10"/>
        <rFont val="Arial"/>
        <family val="2"/>
      </rPr>
      <t xml:space="preserve">24</t>
    </r>
    <r>
      <rPr>
        <sz val="10"/>
        <rFont val="宋体"/>
        <family val="0"/>
        <charset val="134"/>
      </rPr>
      <t xml:space="preserve">分对您进行电话回复。办理人：敖文哲；部门：鸿运承物业管理中心东直门分中心；职务；物管副主任。审核人：郑楠；部门：鸿运承物业管理中心物管行政部；职务：物管员。</t>
    </r>
  </si>
  <si>
    <r>
      <rPr>
        <sz val="10"/>
        <rFont val="宋体"/>
        <family val="0"/>
        <charset val="134"/>
      </rPr>
      <t xml:space="preserve">王女士您好，您反馈于家园车队有一个刷车工</t>
    </r>
    <r>
      <rPr>
        <sz val="10"/>
        <rFont val="Arial"/>
        <family val="2"/>
      </rPr>
      <t xml:space="preserve">,</t>
    </r>
    <r>
      <rPr>
        <sz val="10"/>
        <rFont val="宋体"/>
        <family val="0"/>
        <charset val="134"/>
      </rPr>
      <t xml:space="preserve">刷车的时候不好好刷的问题，我们非常重视您的反馈。在今后的工作中，我们将叮嘱保洁员加强公共交通基础设施座椅、地板、扶手等部位的清洁频次，严格规范洗车流程、细化清洁标准、加强日常培训与服务的监督，杜绝敷衍擦洗，清洁不彻底的情况，我们将尽最大努力去改善车辆的清洁质量，避免类似问题的发生。</t>
    </r>
  </si>
  <si>
    <t xml:space="preserve">我们分中心及场站班组长再次与于家园的保洁人员进行了沟通，日常工作中我们要把清洁质量做的更加细致，同时加强保洁员清洁技能的培训，熟练掌握清洁方法，确保给市民带来一个干净、整洁的出行环境。</t>
  </si>
  <si>
    <r>
      <rPr>
        <sz val="10"/>
        <rFont val="宋体"/>
        <family val="0"/>
        <charset val="134"/>
      </rPr>
      <t xml:space="preserve">您好，关于您反映问题的办理情况，鸿运承物业管理中心东直门分中心现对您回复如下：王女士您好，您反馈于家园车队有一个刷车工</t>
    </r>
    <r>
      <rPr>
        <sz val="10"/>
        <rFont val="Arial"/>
        <family val="2"/>
      </rPr>
      <t xml:space="preserve">,</t>
    </r>
    <r>
      <rPr>
        <sz val="10"/>
        <rFont val="宋体"/>
        <family val="0"/>
        <charset val="134"/>
      </rPr>
      <t xml:space="preserve">刷车的时候不好好刷的问题，我们非常重视您的反馈。在今后的工作中，我们将叮嘱保洁员加强公共交通基础设施座椅、地板、扶手等部位的清洁频次，严格规范洗车流程、细化清洁标准、加强日常培训与服务的监督，杜绝敷衍擦洗，清洁不彻底的情况，我们将尽最大努力去改善车辆的清洁质量，避免类似问题的发生。我们定期会召开车辆保洁专题会议，开展车辆卫生专项检查，日常工作中我们加大巡检力度，强化制度建设，不断提高管理水平。我分中心已于</t>
    </r>
    <r>
      <rPr>
        <sz val="10"/>
        <rFont val="Arial"/>
        <family val="2"/>
      </rPr>
      <t xml:space="preserve">2026</t>
    </r>
    <r>
      <rPr>
        <sz val="10"/>
        <rFont val="宋体"/>
        <family val="0"/>
        <charset val="134"/>
      </rPr>
      <t xml:space="preserve">年</t>
    </r>
    <r>
      <rPr>
        <sz val="10"/>
        <rFont val="Arial"/>
        <family val="2"/>
      </rPr>
      <t xml:space="preserve">4</t>
    </r>
    <r>
      <rPr>
        <sz val="10"/>
        <rFont val="宋体"/>
        <family val="0"/>
        <charset val="134"/>
      </rPr>
      <t xml:space="preserve">月</t>
    </r>
    <r>
      <rPr>
        <sz val="10"/>
        <rFont val="Arial"/>
        <family val="2"/>
      </rPr>
      <t xml:space="preserve">16</t>
    </r>
    <r>
      <rPr>
        <sz val="10"/>
        <rFont val="宋体"/>
        <family val="0"/>
        <charset val="134"/>
      </rPr>
      <t xml:space="preserve">日下午</t>
    </r>
    <r>
      <rPr>
        <sz val="10"/>
        <rFont val="Arial"/>
        <family val="2"/>
      </rPr>
      <t xml:space="preserve">17</t>
    </r>
    <r>
      <rPr>
        <sz val="10"/>
        <rFont val="宋体"/>
        <family val="0"/>
        <charset val="134"/>
      </rPr>
      <t xml:space="preserve">点</t>
    </r>
    <r>
      <rPr>
        <sz val="10"/>
        <rFont val="Arial"/>
        <family val="2"/>
      </rPr>
      <t xml:space="preserve">24</t>
    </r>
    <r>
      <rPr>
        <sz val="10"/>
        <rFont val="宋体"/>
        <family val="0"/>
        <charset val="134"/>
      </rPr>
      <t xml:space="preserve">分对您进行电话回复。我们分中心及场站班组长再次与于家园的保洁人员进行了沟通，日常工作中我们要把清洁质量做的更加细致，同时加强保洁员清洁技能的培训，熟练掌握清洁方法，确保给市民带来一个干净、整洁的出行环境。欢迎您随时对我们的工作进行监督，感谢您提出宝贵意见，谢谢您的支持与谅解。</t>
    </r>
  </si>
  <si>
    <r>
      <rPr>
        <sz val="10"/>
        <rFont val="宋体"/>
        <family val="0"/>
        <charset val="134"/>
      </rPr>
      <t xml:space="preserve">网络</t>
    </r>
    <r>
      <rPr>
        <sz val="10"/>
        <rFont val="Arial"/>
        <family val="2"/>
      </rPr>
      <t xml:space="preserve">-260416-033565</t>
    </r>
    <r>
      <rPr>
        <sz val="10"/>
        <rFont val="宋体"/>
        <family val="0"/>
        <charset val="134"/>
      </rPr>
      <t xml:space="preserve">（</t>
    </r>
    <r>
      <rPr>
        <sz val="10"/>
        <rFont val="Arial"/>
        <family val="2"/>
      </rPr>
      <t xml:space="preserve">13</t>
    </r>
    <r>
      <rPr>
        <sz val="10"/>
        <rFont val="宋体"/>
        <family val="0"/>
        <charset val="134"/>
      </rPr>
      <t xml:space="preserve">个附件）</t>
    </r>
  </si>
  <si>
    <t xml:space="preserve">2026-04-16 13:33:10</t>
  </si>
  <si>
    <t xml:space="preserve">2026-04-16 13:40:44</t>
  </si>
  <si>
    <t xml:space="preserve">2026-04-16 14:50:06</t>
  </si>
  <si>
    <r>
      <rPr>
        <sz val="10"/>
        <rFont val="宋体"/>
        <family val="0"/>
        <charset val="134"/>
      </rPr>
      <t xml:space="preserve">工单来源：微信服务号，此工单内容为网民留言时填写的标题及原文。 </t>
    </r>
    <r>
      <rPr>
        <sz val="10"/>
        <rFont val="Arial"/>
        <family val="2"/>
      </rPr>
      <t xml:space="preserve">============================= </t>
    </r>
    <r>
      <rPr>
        <sz val="10"/>
        <rFont val="宋体"/>
        <family val="0"/>
        <charset val="134"/>
      </rPr>
      <t xml:space="preserve">留言标题：国企领导不作为留言原文：张健健为</t>
    </r>
    <r>
      <rPr>
        <sz val="10"/>
        <rFont val="Arial"/>
        <family val="2"/>
      </rPr>
      <t xml:space="preserve">2025</t>
    </r>
    <r>
      <rPr>
        <sz val="10"/>
        <rFont val="宋体"/>
        <family val="0"/>
        <charset val="134"/>
      </rPr>
      <t xml:space="preserve">年</t>
    </r>
    <r>
      <rPr>
        <sz val="10"/>
        <rFont val="Arial"/>
        <family val="2"/>
      </rPr>
      <t xml:space="preserve">12</t>
    </r>
    <r>
      <rPr>
        <sz val="10"/>
        <rFont val="宋体"/>
        <family val="0"/>
        <charset val="134"/>
      </rPr>
      <t xml:space="preserve">月</t>
    </r>
    <r>
      <rPr>
        <sz val="10"/>
        <rFont val="Arial"/>
        <family val="2"/>
      </rPr>
      <t xml:space="preserve">5</t>
    </r>
    <r>
      <rPr>
        <sz val="10"/>
        <rFont val="宋体"/>
        <family val="0"/>
        <charset val="134"/>
      </rPr>
      <t xml:space="preserve">日，有没有使用不正道手段 那就请拿出笔试和面试的成绩公开，张健健自到丽园至今就没干过任何车队的工作，试用期内也是被人直接投诉酒测 遗失物不管，还发生过重大事件舆情，车队根本就找不到她人，排班工作自劳人</t>
    </r>
    <r>
      <rPr>
        <sz val="10"/>
        <rFont val="Arial"/>
        <family val="2"/>
      </rPr>
      <t xml:space="preserve">2022</t>
    </r>
    <r>
      <rPr>
        <sz val="10"/>
        <rFont val="宋体"/>
        <family val="0"/>
        <charset val="134"/>
      </rPr>
      <t xml:space="preserve">年底到物业至今就没排过班以前是各各场站的原</t>
    </r>
    <r>
      <rPr>
        <sz val="10"/>
        <rFont val="Arial"/>
        <family val="2"/>
      </rPr>
      <t xml:space="preserve">A</t>
    </r>
    <r>
      <rPr>
        <sz val="10"/>
        <rFont val="宋体"/>
        <family val="0"/>
        <charset val="134"/>
      </rPr>
      <t xml:space="preserve">岗排班做考勤，现在是场站班组长干，如有调查可以向分中心各场站职工核实，也可以月底到分中心看看到底是谁在排班做考勤。张健健强迫场站物业职工签字证明她正常履职工作，我们不敢不签。市民填写的详细地址为：区、街道：西城区白纸坊街道详细地址：核桃园</t>
    </r>
    <r>
      <rPr>
        <sz val="10"/>
        <rFont val="Arial"/>
        <family val="2"/>
      </rPr>
      <t xml:space="preserve">
</t>
    </r>
  </si>
  <si>
    <r>
      <rPr>
        <sz val="10"/>
        <rFont val="宋体"/>
        <family val="0"/>
        <charset val="134"/>
      </rPr>
      <t xml:space="preserve">经核实，市民反映诉求与实际情况有所出入。张健健为</t>
    </r>
    <r>
      <rPr>
        <sz val="10"/>
        <rFont val="Arial"/>
        <family val="2"/>
      </rPr>
      <t xml:space="preserve">2025</t>
    </r>
    <r>
      <rPr>
        <sz val="10"/>
        <rFont val="宋体"/>
        <family val="0"/>
        <charset val="134"/>
      </rPr>
      <t xml:space="preserve">年</t>
    </r>
    <r>
      <rPr>
        <sz val="10"/>
        <rFont val="Arial"/>
        <family val="2"/>
      </rPr>
      <t xml:space="preserve">12</t>
    </r>
    <r>
      <rPr>
        <sz val="10"/>
        <rFont val="宋体"/>
        <family val="0"/>
        <charset val="134"/>
      </rPr>
      <t xml:space="preserve">月</t>
    </r>
    <r>
      <rPr>
        <sz val="10"/>
        <rFont val="Arial"/>
        <family val="2"/>
      </rPr>
      <t xml:space="preserve">5</t>
    </r>
    <r>
      <rPr>
        <sz val="10"/>
        <rFont val="宋体"/>
        <family val="0"/>
        <charset val="134"/>
      </rPr>
      <t xml:space="preserve">日正式聘用上岗的综合站务员</t>
    </r>
    <r>
      <rPr>
        <sz val="10"/>
        <rFont val="Arial"/>
        <family val="2"/>
      </rPr>
      <t xml:space="preserve">A</t>
    </r>
    <r>
      <rPr>
        <sz val="10"/>
        <rFont val="宋体"/>
        <family val="0"/>
        <charset val="134"/>
      </rPr>
      <t xml:space="preserve">岗。职工通过公司正规流程，统一笔试、面试等流程竞聘上岗。符合程序，并且依照规定在场站进行公示，有材料提供佐证。张健健目前为天宫院分中心丽园场站的综合站务员</t>
    </r>
    <r>
      <rPr>
        <sz val="10"/>
        <rFont val="Arial"/>
        <family val="2"/>
      </rPr>
      <t xml:space="preserve">A</t>
    </r>
    <r>
      <rPr>
        <sz val="10"/>
        <rFont val="宋体"/>
        <family val="0"/>
        <charset val="134"/>
      </rPr>
      <t xml:space="preserve">岗，尽职尽责，主要负责协助运营车队司机酒测、寻找遗失物以及物业场站班长工作，有多个与车队相关负责人沟通的记录及多名乘客领取遗失物照片及登记。排班考勤工作由劳人员主要负责，班长协助落实及协助职工请假；已经开会再次重申。丽园场站目前有</t>
    </r>
    <r>
      <rPr>
        <sz val="10"/>
        <rFont val="Arial"/>
        <family val="2"/>
      </rPr>
      <t xml:space="preserve">A</t>
    </r>
    <r>
      <rPr>
        <sz val="10"/>
        <rFont val="宋体"/>
        <family val="0"/>
        <charset val="134"/>
      </rPr>
      <t xml:space="preserve">岗两名：张健健、替班：李宇航；</t>
    </r>
    <r>
      <rPr>
        <sz val="10"/>
        <rFont val="Arial"/>
        <family val="2"/>
      </rPr>
      <t xml:space="preserve">B</t>
    </r>
    <r>
      <rPr>
        <sz val="10"/>
        <rFont val="宋体"/>
        <family val="0"/>
        <charset val="134"/>
      </rPr>
      <t xml:space="preserve">岗四名：樊德刚、王连银、侯文杰、马兵；</t>
    </r>
    <r>
      <rPr>
        <sz val="10"/>
        <rFont val="Arial"/>
        <family val="2"/>
      </rPr>
      <t xml:space="preserve">C</t>
    </r>
    <r>
      <rPr>
        <sz val="10"/>
        <rFont val="宋体"/>
        <family val="0"/>
        <charset val="134"/>
      </rPr>
      <t xml:space="preserve">岗九名：韩月川、郑会侠、田媛媛、张曼、耿丽、张爱新、张海连、王强、郭书兰。</t>
    </r>
    <r>
      <rPr>
        <sz val="10"/>
        <rFont val="Arial"/>
        <family val="2"/>
      </rPr>
      <t xml:space="preserve">2026</t>
    </r>
    <r>
      <rPr>
        <sz val="10"/>
        <rFont val="宋体"/>
        <family val="0"/>
        <charset val="134"/>
      </rPr>
      <t xml:space="preserve">年</t>
    </r>
    <r>
      <rPr>
        <sz val="10"/>
        <rFont val="Arial"/>
        <family val="2"/>
      </rPr>
      <t xml:space="preserve">4</t>
    </r>
    <r>
      <rPr>
        <sz val="10"/>
        <rFont val="宋体"/>
        <family val="0"/>
        <charset val="134"/>
      </rPr>
      <t xml:space="preserve">月</t>
    </r>
    <r>
      <rPr>
        <sz val="10"/>
        <rFont val="Arial"/>
        <family val="2"/>
      </rPr>
      <t xml:space="preserve">17</t>
    </r>
    <r>
      <rPr>
        <sz val="10"/>
        <rFont val="宋体"/>
        <family val="0"/>
        <charset val="134"/>
      </rPr>
      <t xml:space="preserve">日上午鸿运承物业管理中心人力资源部领导和天宫院分中心王成主任到丽园场站与职工进行了谈话及核实情况。职工表示与班长相处融洽，不存在投诉中所提及问题。我单位天宫院分中心电话为</t>
    </r>
    <r>
      <rPr>
        <sz val="10"/>
        <rFont val="Arial"/>
        <family val="2"/>
      </rPr>
      <t xml:space="preserve">86229340</t>
    </r>
    <r>
      <rPr>
        <sz val="10"/>
        <rFont val="宋体"/>
        <family val="0"/>
        <charset val="134"/>
      </rPr>
      <t xml:space="preserve">，人力资源部电话为</t>
    </r>
    <r>
      <rPr>
        <sz val="10"/>
        <rFont val="Arial"/>
        <family val="2"/>
      </rPr>
      <t xml:space="preserve">83122233</t>
    </r>
    <r>
      <rPr>
        <sz val="10"/>
        <rFont val="宋体"/>
        <family val="0"/>
        <charset val="134"/>
      </rPr>
      <t xml:space="preserve">。您如果有确凿证据建议您与我们电话沟通，如果情况属实，我们将严格依规办理。</t>
    </r>
  </si>
  <si>
    <r>
      <rPr>
        <sz val="10"/>
        <rFont val="宋体"/>
        <family val="0"/>
        <charset val="134"/>
      </rPr>
      <t xml:space="preserve">经核实，市民反映诉求与实际情况有所出入。张健健为</t>
    </r>
    <r>
      <rPr>
        <sz val="10"/>
        <rFont val="Arial"/>
        <family val="2"/>
      </rPr>
      <t xml:space="preserve">2025</t>
    </r>
    <r>
      <rPr>
        <sz val="10"/>
        <rFont val="宋体"/>
        <family val="0"/>
        <charset val="134"/>
      </rPr>
      <t xml:space="preserve">年</t>
    </r>
    <r>
      <rPr>
        <sz val="10"/>
        <rFont val="Arial"/>
        <family val="2"/>
      </rPr>
      <t xml:space="preserve">12</t>
    </r>
    <r>
      <rPr>
        <sz val="10"/>
        <rFont val="宋体"/>
        <family val="0"/>
        <charset val="134"/>
      </rPr>
      <t xml:space="preserve">月</t>
    </r>
    <r>
      <rPr>
        <sz val="10"/>
        <rFont val="Arial"/>
        <family val="2"/>
      </rPr>
      <t xml:space="preserve">5</t>
    </r>
    <r>
      <rPr>
        <sz val="10"/>
        <rFont val="宋体"/>
        <family val="0"/>
        <charset val="134"/>
      </rPr>
      <t xml:space="preserve">日正式聘用上岗的综合站务员</t>
    </r>
    <r>
      <rPr>
        <sz val="10"/>
        <rFont val="Arial"/>
        <family val="2"/>
      </rPr>
      <t xml:space="preserve">A</t>
    </r>
    <r>
      <rPr>
        <sz val="10"/>
        <rFont val="宋体"/>
        <family val="0"/>
        <charset val="134"/>
      </rPr>
      <t xml:space="preserve">岗。职工通过公司正规流程，统一笔试、面试等流程竞聘上岗。符合程序，并且依照规定在场站进行公示，有材料提供佐证。张健健目前为天宫院分中心丽园场站的综合站务员</t>
    </r>
    <r>
      <rPr>
        <sz val="10"/>
        <rFont val="Arial"/>
        <family val="2"/>
      </rPr>
      <t xml:space="preserve">A</t>
    </r>
    <r>
      <rPr>
        <sz val="10"/>
        <rFont val="宋体"/>
        <family val="0"/>
        <charset val="134"/>
      </rPr>
      <t xml:space="preserve">岗，尽职尽责，主要负责协助运营车队司机酒测、寻找遗失物以及物业场站班长工作，有多个与车队相关负责人沟通的记录及多名乘客领取遗失物照片及登记。排班考勤工作由劳人员主要负责，班长协助落实及协助职工请假；已经开会再次重申。丽园场站目前有</t>
    </r>
    <r>
      <rPr>
        <sz val="10"/>
        <rFont val="Arial"/>
        <family val="2"/>
      </rPr>
      <t xml:space="preserve">A</t>
    </r>
    <r>
      <rPr>
        <sz val="10"/>
        <rFont val="宋体"/>
        <family val="0"/>
        <charset val="134"/>
      </rPr>
      <t xml:space="preserve">岗两名：张健健、替班：李宇航；</t>
    </r>
    <r>
      <rPr>
        <sz val="10"/>
        <rFont val="Arial"/>
        <family val="2"/>
      </rPr>
      <t xml:space="preserve">B</t>
    </r>
    <r>
      <rPr>
        <sz val="10"/>
        <rFont val="宋体"/>
        <family val="0"/>
        <charset val="134"/>
      </rPr>
      <t xml:space="preserve">岗四名：樊德刚、王连银、侯文杰、马兵；</t>
    </r>
    <r>
      <rPr>
        <sz val="10"/>
        <rFont val="Arial"/>
        <family val="2"/>
      </rPr>
      <t xml:space="preserve">C</t>
    </r>
    <r>
      <rPr>
        <sz val="10"/>
        <rFont val="宋体"/>
        <family val="0"/>
        <charset val="134"/>
      </rPr>
      <t xml:space="preserve">岗九名：韩月川、郑会侠、田媛媛、张曼、耿丽、张爱新、张海连、王强、郭书兰。</t>
    </r>
    <r>
      <rPr>
        <sz val="10"/>
        <rFont val="Arial"/>
        <family val="2"/>
      </rPr>
      <t xml:space="preserve">2026</t>
    </r>
    <r>
      <rPr>
        <sz val="10"/>
        <rFont val="宋体"/>
        <family val="0"/>
        <charset val="134"/>
      </rPr>
      <t xml:space="preserve">年</t>
    </r>
    <r>
      <rPr>
        <sz val="10"/>
        <rFont val="Arial"/>
        <family val="2"/>
      </rPr>
      <t xml:space="preserve">4</t>
    </r>
    <r>
      <rPr>
        <sz val="10"/>
        <rFont val="宋体"/>
        <family val="0"/>
        <charset val="134"/>
      </rPr>
      <t xml:space="preserve">月</t>
    </r>
    <r>
      <rPr>
        <sz val="10"/>
        <rFont val="Arial"/>
        <family val="2"/>
      </rPr>
      <t xml:space="preserve">17</t>
    </r>
    <r>
      <rPr>
        <sz val="10"/>
        <rFont val="宋体"/>
        <family val="0"/>
        <charset val="134"/>
      </rPr>
      <t xml:space="preserve">日上午鸿运承物业管理中心人力资源部领导和天宫院分中心王成主任到丽园场站与职工进行了谈话及核实情况。职工表示与班长相处融洽，不存在投诉中所提及问题。我单位天宫院分中心电话为</t>
    </r>
    <r>
      <rPr>
        <sz val="10"/>
        <rFont val="Arial"/>
        <family val="2"/>
      </rPr>
      <t xml:space="preserve">86229340</t>
    </r>
    <r>
      <rPr>
        <sz val="10"/>
        <rFont val="宋体"/>
        <family val="0"/>
        <charset val="134"/>
      </rPr>
      <t xml:space="preserve">，人力资源部电话为</t>
    </r>
    <r>
      <rPr>
        <sz val="10"/>
        <rFont val="Arial"/>
        <family val="2"/>
      </rPr>
      <t xml:space="preserve">83122233</t>
    </r>
    <r>
      <rPr>
        <sz val="10"/>
        <rFont val="宋体"/>
        <family val="0"/>
        <charset val="134"/>
      </rPr>
      <t xml:space="preserve">。您如果有确凿证据建议您与我们电话沟通，如果情况属实，我们将严格依规办理。因市民未留姓名及联系方式，故我们无法与市民进一步详细地了解情况。故我们按照派单中所列的诉求进行排查。</t>
    </r>
    <r>
      <rPr>
        <sz val="10"/>
        <rFont val="Arial"/>
        <family val="2"/>
      </rPr>
      <t xml:space="preserve">
</t>
    </r>
    <r>
      <rPr>
        <sz val="10"/>
        <rFont val="宋体"/>
        <family val="0"/>
        <charset val="134"/>
      </rPr>
      <t xml:space="preserve">我单位欢迎市民随时对我们工作进行监督，感谢市民提出宝贵意见，谢谢市民的支持与谅解。</t>
    </r>
    <r>
      <rPr>
        <sz val="10"/>
        <rFont val="Arial"/>
        <family val="2"/>
      </rPr>
      <t xml:space="preserve">
</t>
    </r>
    <r>
      <rPr>
        <sz val="10"/>
        <rFont val="宋体"/>
        <family val="0"/>
        <charset val="134"/>
      </rPr>
      <t xml:space="preserve">办理人：张鹤颖，部门：鸿运承物业管理中心天宫院分中心，职务：一般管理；</t>
    </r>
    <r>
      <rPr>
        <sz val="10"/>
        <rFont val="Arial"/>
        <family val="2"/>
      </rPr>
      <t xml:space="preserve">
</t>
    </r>
    <r>
      <rPr>
        <sz val="10"/>
        <rFont val="宋体"/>
        <family val="0"/>
        <charset val="134"/>
      </rPr>
      <t xml:space="preserve">审核人：高强；部门：鸿运承物业管理中心人力资源部，职务：中级管理</t>
    </r>
  </si>
  <si>
    <r>
      <rPr>
        <sz val="10"/>
        <rFont val="宋体"/>
        <family val="0"/>
        <charset val="134"/>
      </rPr>
      <t xml:space="preserve">经核实，市民反映诉求与实际情况有所出入。张健健为</t>
    </r>
    <r>
      <rPr>
        <sz val="10"/>
        <rFont val="Arial"/>
        <family val="2"/>
      </rPr>
      <t xml:space="preserve">2025</t>
    </r>
    <r>
      <rPr>
        <sz val="10"/>
        <rFont val="宋体"/>
        <family val="0"/>
        <charset val="134"/>
      </rPr>
      <t xml:space="preserve">年</t>
    </r>
    <r>
      <rPr>
        <sz val="10"/>
        <rFont val="Arial"/>
        <family val="2"/>
      </rPr>
      <t xml:space="preserve">12</t>
    </r>
    <r>
      <rPr>
        <sz val="10"/>
        <rFont val="宋体"/>
        <family val="0"/>
        <charset val="134"/>
      </rPr>
      <t xml:space="preserve">月</t>
    </r>
    <r>
      <rPr>
        <sz val="10"/>
        <rFont val="Arial"/>
        <family val="2"/>
      </rPr>
      <t xml:space="preserve">5</t>
    </r>
    <r>
      <rPr>
        <sz val="10"/>
        <rFont val="宋体"/>
        <family val="0"/>
        <charset val="134"/>
      </rPr>
      <t xml:space="preserve">日正式聘用上岗的综合站务员</t>
    </r>
    <r>
      <rPr>
        <sz val="10"/>
        <rFont val="Arial"/>
        <family val="2"/>
      </rPr>
      <t xml:space="preserve">A</t>
    </r>
    <r>
      <rPr>
        <sz val="10"/>
        <rFont val="宋体"/>
        <family val="0"/>
        <charset val="134"/>
      </rPr>
      <t xml:space="preserve">岗。职工通过公司正规流程，统一笔试、面试等流程竞聘上岗。符合程序，并且依照规定在场站进行公示，有材料提供佐证。张健健目前为天宫院分中心丽园场站的综合站务员</t>
    </r>
    <r>
      <rPr>
        <sz val="10"/>
        <rFont val="Arial"/>
        <family val="2"/>
      </rPr>
      <t xml:space="preserve">A</t>
    </r>
    <r>
      <rPr>
        <sz val="10"/>
        <rFont val="宋体"/>
        <family val="0"/>
        <charset val="134"/>
      </rPr>
      <t xml:space="preserve">岗，尽职尽责，主要负责协助运营车队司机酒测、寻找遗失物以及物业场站班长工作，有多个与车队相关负责人沟通的记录及多名乘客领取遗失物照片及登记。排班考勤工作由劳人员主要负责，班长协助落实及协助职工请假；已经开会再次重申。丽园场站目前有</t>
    </r>
    <r>
      <rPr>
        <sz val="10"/>
        <rFont val="Arial"/>
        <family val="2"/>
      </rPr>
      <t xml:space="preserve">A</t>
    </r>
    <r>
      <rPr>
        <sz val="10"/>
        <rFont val="宋体"/>
        <family val="0"/>
        <charset val="134"/>
      </rPr>
      <t xml:space="preserve">岗两名：张健健、替班：李宇航；</t>
    </r>
    <r>
      <rPr>
        <sz val="10"/>
        <rFont val="Arial"/>
        <family val="2"/>
      </rPr>
      <t xml:space="preserve">B</t>
    </r>
    <r>
      <rPr>
        <sz val="10"/>
        <rFont val="宋体"/>
        <family val="0"/>
        <charset val="134"/>
      </rPr>
      <t xml:space="preserve">岗四名：樊德刚、王连银、侯文杰、马兵；</t>
    </r>
    <r>
      <rPr>
        <sz val="10"/>
        <rFont val="Arial"/>
        <family val="2"/>
      </rPr>
      <t xml:space="preserve">C</t>
    </r>
    <r>
      <rPr>
        <sz val="10"/>
        <rFont val="宋体"/>
        <family val="0"/>
        <charset val="134"/>
      </rPr>
      <t xml:space="preserve">岗九名：韩月川、郑会侠、田媛媛、张曼、耿丽、张爱新、张海连、王强、郭书兰。</t>
    </r>
    <r>
      <rPr>
        <sz val="10"/>
        <rFont val="Arial"/>
        <family val="2"/>
      </rPr>
      <t xml:space="preserve">2026</t>
    </r>
    <r>
      <rPr>
        <sz val="10"/>
        <rFont val="宋体"/>
        <family val="0"/>
        <charset val="134"/>
      </rPr>
      <t xml:space="preserve">年</t>
    </r>
    <r>
      <rPr>
        <sz val="10"/>
        <rFont val="Arial"/>
        <family val="2"/>
      </rPr>
      <t xml:space="preserve">4</t>
    </r>
    <r>
      <rPr>
        <sz val="10"/>
        <rFont val="宋体"/>
        <family val="0"/>
        <charset val="134"/>
      </rPr>
      <t xml:space="preserve">月</t>
    </r>
    <r>
      <rPr>
        <sz val="10"/>
        <rFont val="Arial"/>
        <family val="2"/>
      </rPr>
      <t xml:space="preserve">17</t>
    </r>
    <r>
      <rPr>
        <sz val="10"/>
        <rFont val="宋体"/>
        <family val="0"/>
        <charset val="134"/>
      </rPr>
      <t xml:space="preserve">日上午鸿运承物业管理中心人力资源部领导和天宫院分中心王成主任到丽园场站与职工进行了谈话及核实情况。职工表示与班长相处融洽，不存在投诉中所提及问题。我单位天宫院分中心电话为</t>
    </r>
    <r>
      <rPr>
        <sz val="10"/>
        <rFont val="Arial"/>
        <family val="2"/>
      </rPr>
      <t xml:space="preserve">86229340</t>
    </r>
    <r>
      <rPr>
        <sz val="10"/>
        <rFont val="宋体"/>
        <family val="0"/>
        <charset val="134"/>
      </rPr>
      <t xml:space="preserve">，人力资源部电话为</t>
    </r>
    <r>
      <rPr>
        <sz val="10"/>
        <rFont val="Arial"/>
        <family val="2"/>
      </rPr>
      <t xml:space="preserve">83122233</t>
    </r>
    <r>
      <rPr>
        <sz val="10"/>
        <rFont val="宋体"/>
        <family val="0"/>
        <charset val="134"/>
      </rPr>
      <t xml:space="preserve">。您如果有确凿证据建议您与我们电话沟通，如果情况属实，我们将严格依规办理。因市民未留姓名及联系方式，故我们无法与市民进一步详细地了解情况。故我们按照派单中所列的诉求进行排查。</t>
    </r>
    <r>
      <rPr>
        <sz val="10"/>
        <rFont val="Arial"/>
        <family val="2"/>
      </rPr>
      <t xml:space="preserve">
</t>
    </r>
    <r>
      <rPr>
        <sz val="10"/>
        <rFont val="宋体"/>
        <family val="0"/>
        <charset val="134"/>
      </rPr>
      <t xml:space="preserve">我单位欢迎市民随时对我们工作进行监督，感谢市民提出宝贵意见，谢谢市民的支持与谅解。</t>
    </r>
  </si>
  <si>
    <t xml:space="preserve">2026-04-16 11:25:08</t>
  </si>
  <si>
    <r>
      <rPr>
        <sz val="10"/>
        <rFont val="宋体"/>
        <family val="0"/>
        <charset val="134"/>
      </rPr>
      <t xml:space="preserve">热线</t>
    </r>
    <r>
      <rPr>
        <sz val="10"/>
        <rFont val="Arial"/>
        <family val="2"/>
      </rPr>
      <t xml:space="preserve">-260417-052964-3</t>
    </r>
    <r>
      <rPr>
        <sz val="10"/>
        <rFont val="宋体"/>
        <family val="0"/>
        <charset val="134"/>
      </rPr>
      <t xml:space="preserve">（</t>
    </r>
    <r>
      <rPr>
        <sz val="10"/>
        <rFont val="Arial"/>
        <family val="2"/>
      </rPr>
      <t xml:space="preserve">1</t>
    </r>
    <r>
      <rPr>
        <sz val="10"/>
        <rFont val="宋体"/>
        <family val="0"/>
        <charset val="134"/>
      </rPr>
      <t xml:space="preserve">个附件）</t>
    </r>
  </si>
  <si>
    <t xml:space="preserve">2026-04-17 17:12:08</t>
  </si>
  <si>
    <t xml:space="preserve">2026-04-17 17:23:42</t>
  </si>
  <si>
    <t xml:space="preserve">2026-04-17 18:38:36</t>
  </si>
  <si>
    <r>
      <rPr>
        <sz val="10"/>
        <rFont val="宋体"/>
        <family val="0"/>
        <charset val="134"/>
      </rPr>
      <t xml:space="preserve">手机</t>
    </r>
    <r>
      <rPr>
        <sz val="10"/>
        <rFont val="Arial"/>
        <family val="2"/>
      </rPr>
      <t xml:space="preserve">,18001030078;</t>
    </r>
  </si>
  <si>
    <r>
      <rPr>
        <sz val="10"/>
        <rFont val="宋体"/>
        <family val="0"/>
        <charset val="134"/>
      </rPr>
      <t xml:space="preserve">民市反映，北京公交集团第一客运分公司有一趟公交车</t>
    </r>
    <r>
      <rPr>
        <sz val="10"/>
        <rFont val="Arial"/>
        <family val="2"/>
      </rPr>
      <t xml:space="preserve">657</t>
    </r>
    <r>
      <rPr>
        <sz val="10"/>
        <rFont val="宋体"/>
        <family val="0"/>
        <charset val="134"/>
      </rPr>
      <t xml:space="preserve">路公交，从东湖站到郎辛庄站，可是从东湖起点站时候经常迟到，并且有的车辆在百子湾站、大郊亭桥南站和大柳树站不停车直接过，还有司机在白鹿司站、豆各庄桥站和青青家园站，因为下一站就是郎辛庄总站了，可能是到时间了，开的很快，根本站不稳，并且这个公交车包括卫生，还有司机态度很不好，民工问司机路，直接让下车，还有司机说爱做不做，不做滚，这个司机还是党员，有党员标识，市民遇到了好几次了，公交站牌上面有小广告也不管，站牌上面有的都没有字，标识不清楚，比如有站牌，但是车辆不停车，后来才知道这个站点没有这个车，还有的站点是停车站，但是站牌没有了，还有车辆上面的灭火器都过期了，曾经拨打了公交集团的电话，没有处理，来电反映希望处理</t>
    </r>
    <r>
      <rPr>
        <sz val="10"/>
        <rFont val="Arial"/>
        <family val="2"/>
      </rPr>
      <t xml:space="preserve">657</t>
    </r>
    <r>
      <rPr>
        <sz val="10"/>
        <rFont val="宋体"/>
        <family val="0"/>
        <charset val="134"/>
      </rPr>
      <t xml:space="preserve">路公交存在的问题。调指，安服，鸿运城，线网，安保</t>
    </r>
  </si>
  <si>
    <t xml:space="preserve">2026-04-24 23:59:59</t>
  </si>
  <si>
    <t xml:space="preserve">2026-04-18</t>
  </si>
  <si>
    <t xml:space="preserve">2026-04-22 08:59:59</t>
  </si>
  <si>
    <r>
      <rPr>
        <sz val="10"/>
        <rFont val="宋体"/>
        <family val="0"/>
        <charset val="134"/>
      </rPr>
      <t xml:space="preserve">我分中心已于</t>
    </r>
    <r>
      <rPr>
        <sz val="10"/>
        <rFont val="Arial"/>
        <family val="2"/>
      </rPr>
      <t xml:space="preserve">2026</t>
    </r>
    <r>
      <rPr>
        <sz val="10"/>
        <rFont val="宋体"/>
        <family val="0"/>
        <charset val="134"/>
      </rPr>
      <t xml:space="preserve">年</t>
    </r>
    <r>
      <rPr>
        <sz val="10"/>
        <rFont val="Arial"/>
        <family val="2"/>
      </rPr>
      <t xml:space="preserve">4</t>
    </r>
    <r>
      <rPr>
        <sz val="10"/>
        <rFont val="宋体"/>
        <family val="0"/>
        <charset val="134"/>
      </rPr>
      <t xml:space="preserve">月</t>
    </r>
    <r>
      <rPr>
        <sz val="10"/>
        <rFont val="Arial"/>
        <family val="2"/>
      </rPr>
      <t xml:space="preserve">18</t>
    </r>
    <r>
      <rPr>
        <sz val="10"/>
        <rFont val="宋体"/>
        <family val="0"/>
        <charset val="134"/>
      </rPr>
      <t xml:space="preserve">日上午</t>
    </r>
    <r>
      <rPr>
        <sz val="10"/>
        <rFont val="Arial"/>
        <family val="2"/>
      </rPr>
      <t xml:space="preserve">10</t>
    </r>
    <r>
      <rPr>
        <sz val="10"/>
        <rFont val="宋体"/>
        <family val="0"/>
        <charset val="134"/>
      </rPr>
      <t xml:space="preserve">点</t>
    </r>
    <r>
      <rPr>
        <sz val="10"/>
        <rFont val="Arial"/>
        <family val="2"/>
      </rPr>
      <t xml:space="preserve">28</t>
    </r>
    <r>
      <rPr>
        <sz val="10"/>
        <rFont val="宋体"/>
        <family val="0"/>
        <charset val="134"/>
      </rPr>
      <t xml:space="preserve">分对您进行电话回复。办理人：李松；部门：鸿运承物业管理中心南湖分中心；职务；物管员。审核人：郑楠；部门：鸿运承物业管理中心物管行政部；职务：物管员。</t>
    </r>
  </si>
  <si>
    <r>
      <rPr>
        <sz val="10"/>
        <rFont val="宋体"/>
        <family val="0"/>
        <charset val="134"/>
      </rPr>
      <t xml:space="preserve">先生您好，</t>
    </r>
    <r>
      <rPr>
        <sz val="10"/>
        <rFont val="Arial"/>
        <family val="2"/>
      </rPr>
      <t xml:space="preserve">657</t>
    </r>
    <r>
      <rPr>
        <sz val="10"/>
        <rFont val="宋体"/>
        <family val="0"/>
        <charset val="134"/>
      </rPr>
      <t xml:space="preserve">路公交车我们在东湖场站进行洗车服务工作，您所述车辆运营中公交车车内卫生很不好的问题，我们非常重视您的反馈，由于我们的工作没有做好，</t>
    </r>
    <r>
      <rPr>
        <sz val="10"/>
        <rFont val="Arial"/>
        <family val="2"/>
      </rPr>
      <t xml:space="preserve">657</t>
    </r>
    <r>
      <rPr>
        <sz val="10"/>
        <rFont val="宋体"/>
        <family val="0"/>
        <charset val="134"/>
      </rPr>
      <t xml:space="preserve">路给您带来不好的乘车体验，实在是抱歉，先生。该线路车辆回到东湖场站后，在日常工作时段内，我们的保洁员已对车内卫生进行了全面的清理，您反馈的问题我们已整改完毕。同时我们要求保洁员对</t>
    </r>
    <r>
      <rPr>
        <sz val="10"/>
        <rFont val="Arial"/>
        <family val="2"/>
      </rPr>
      <t xml:space="preserve">657</t>
    </r>
    <r>
      <rPr>
        <sz val="10"/>
        <rFont val="宋体"/>
        <family val="0"/>
        <charset val="134"/>
      </rPr>
      <t xml:space="preserve">路所有运营车辆的卫生再次进行细化清理。我们对于运营车辆车内卫生的清洁工作是一直在做的，也从未停止，已经形成了长效的清洁机制，但有时候卫生清洁工作我们做的还有不尽人意之处，您多多谅解。</t>
    </r>
  </si>
  <si>
    <r>
      <rPr>
        <sz val="10"/>
        <rFont val="宋体"/>
        <family val="0"/>
        <charset val="134"/>
      </rPr>
      <t xml:space="preserve">我们分中心及场站班组长再次与</t>
    </r>
    <r>
      <rPr>
        <sz val="10"/>
        <rFont val="Arial"/>
        <family val="2"/>
      </rPr>
      <t xml:space="preserve">657</t>
    </r>
    <r>
      <rPr>
        <sz val="10"/>
        <rFont val="宋体"/>
        <family val="0"/>
        <charset val="134"/>
      </rPr>
      <t xml:space="preserve">路的保洁人员进行了沟通，日常工作中我们要把清洁质量做的更加细致，同时加强保洁员清洁技能的培训，熟练掌握清洁方法，确保给您带来一个干净、整洁的出行环境。</t>
    </r>
  </si>
  <si>
    <r>
      <rPr>
        <sz val="10"/>
        <rFont val="宋体"/>
        <family val="0"/>
        <charset val="134"/>
      </rPr>
      <t xml:space="preserve">您好，关于您反映问题的办理情况，鸿运承物业管理中心南湖分中心现对您回复如下：先生您好，</t>
    </r>
    <r>
      <rPr>
        <sz val="10"/>
        <rFont val="Arial"/>
        <family val="2"/>
      </rPr>
      <t xml:space="preserve">657</t>
    </r>
    <r>
      <rPr>
        <sz val="10"/>
        <rFont val="宋体"/>
        <family val="0"/>
        <charset val="134"/>
      </rPr>
      <t xml:space="preserve">路公交车我们在东湖场站进行洗车服务工作，您所述车辆运营中公交车车内卫生很不好的问题，我们非常重视您的反馈，由于我们的工作没有做好，</t>
    </r>
    <r>
      <rPr>
        <sz val="10"/>
        <rFont val="Arial"/>
        <family val="2"/>
      </rPr>
      <t xml:space="preserve">657</t>
    </r>
    <r>
      <rPr>
        <sz val="10"/>
        <rFont val="宋体"/>
        <family val="0"/>
        <charset val="134"/>
      </rPr>
      <t xml:space="preserve">路给您带来不好的乘车体验，实在是抱歉，先生。该线路车辆回到东湖场站后，在日常工作时段内，我们的保洁员已对车内卫生进行了全面的清理，您反馈的问题我们已整改完毕。同时我们要求保洁员对</t>
    </r>
    <r>
      <rPr>
        <sz val="10"/>
        <rFont val="Arial"/>
        <family val="2"/>
      </rPr>
      <t xml:space="preserve">657</t>
    </r>
    <r>
      <rPr>
        <sz val="10"/>
        <rFont val="宋体"/>
        <family val="0"/>
        <charset val="134"/>
      </rPr>
      <t xml:space="preserve">路所有运营车辆的卫生再次进行细化清理。我们对于运营车辆车内卫生的清洁工作是一直在做的，也从未停止，已经形成了长效的清洁机制，但有时候卫生清洁工作我们做的还有不尽人意之处，您多多谅解。我们定期会召开车辆保洁专题会议，开展车辆卫生专项检查，日常工作中我们加大巡检力度，强化制度建设，不断提高管理水平。我分中心已于</t>
    </r>
    <r>
      <rPr>
        <sz val="10"/>
        <rFont val="Arial"/>
        <family val="2"/>
      </rPr>
      <t xml:space="preserve">2026</t>
    </r>
    <r>
      <rPr>
        <sz val="10"/>
        <rFont val="宋体"/>
        <family val="0"/>
        <charset val="134"/>
      </rPr>
      <t xml:space="preserve">年</t>
    </r>
    <r>
      <rPr>
        <sz val="10"/>
        <rFont val="Arial"/>
        <family val="2"/>
      </rPr>
      <t xml:space="preserve">4</t>
    </r>
    <r>
      <rPr>
        <sz val="10"/>
        <rFont val="宋体"/>
        <family val="0"/>
        <charset val="134"/>
      </rPr>
      <t xml:space="preserve">月</t>
    </r>
    <r>
      <rPr>
        <sz val="10"/>
        <rFont val="Arial"/>
        <family val="2"/>
      </rPr>
      <t xml:space="preserve">18</t>
    </r>
    <r>
      <rPr>
        <sz val="10"/>
        <rFont val="宋体"/>
        <family val="0"/>
        <charset val="134"/>
      </rPr>
      <t xml:space="preserve">日上午</t>
    </r>
    <r>
      <rPr>
        <sz val="10"/>
        <rFont val="Arial"/>
        <family val="2"/>
      </rPr>
      <t xml:space="preserve">10</t>
    </r>
    <r>
      <rPr>
        <sz val="10"/>
        <rFont val="宋体"/>
        <family val="0"/>
        <charset val="134"/>
      </rPr>
      <t xml:space="preserve">点</t>
    </r>
    <r>
      <rPr>
        <sz val="10"/>
        <rFont val="Arial"/>
        <family val="2"/>
      </rPr>
      <t xml:space="preserve">28</t>
    </r>
    <r>
      <rPr>
        <sz val="10"/>
        <rFont val="宋体"/>
        <family val="0"/>
        <charset val="134"/>
      </rPr>
      <t xml:space="preserve">分对您进行电话回复。我们分中心及场站班组长再次与</t>
    </r>
    <r>
      <rPr>
        <sz val="10"/>
        <rFont val="Arial"/>
        <family val="2"/>
      </rPr>
      <t xml:space="preserve">657</t>
    </r>
    <r>
      <rPr>
        <sz val="10"/>
        <rFont val="宋体"/>
        <family val="0"/>
        <charset val="134"/>
      </rPr>
      <t xml:space="preserve">路的保洁人员进行了沟通，日常工作中我们要把清洁质量做的更加细致，同时加强保洁员清洁技能的培训，熟练掌握清洁方法，确保给您带来一个干净、整洁的出行环境。欢迎您随时对我们的工作进行监督，感谢您提出宝贵意见，给您的出行带来的不便我们和您说声抱歉，谢谢您的支持与谅解。</t>
    </r>
  </si>
  <si>
    <t xml:space="preserve">2026-04-17 17:01:41</t>
  </si>
  <si>
    <r>
      <rPr>
        <sz val="10"/>
        <rFont val="宋体"/>
        <family val="0"/>
        <charset val="134"/>
      </rPr>
      <t xml:space="preserve">热线</t>
    </r>
    <r>
      <rPr>
        <sz val="10"/>
        <rFont val="Arial"/>
        <family val="2"/>
      </rPr>
      <t xml:space="preserve">-260417-060665</t>
    </r>
    <r>
      <rPr>
        <sz val="10"/>
        <rFont val="宋体"/>
        <family val="0"/>
        <charset val="134"/>
      </rPr>
      <t xml:space="preserve">（</t>
    </r>
    <r>
      <rPr>
        <sz val="10"/>
        <rFont val="Arial"/>
        <family val="2"/>
      </rPr>
      <t xml:space="preserve">2</t>
    </r>
    <r>
      <rPr>
        <sz val="10"/>
        <rFont val="宋体"/>
        <family val="0"/>
        <charset val="134"/>
      </rPr>
      <t xml:space="preserve">个附件）</t>
    </r>
  </si>
  <si>
    <t xml:space="preserve">2026-04-17 19:05:15</t>
  </si>
  <si>
    <t xml:space="preserve">2026-04-17 19:10:19</t>
  </si>
  <si>
    <t xml:space="preserve">2026-04-17 19:16:16</t>
  </si>
  <si>
    <t xml:space="preserve">杨凤根先生</t>
  </si>
  <si>
    <r>
      <rPr>
        <sz val="10"/>
        <rFont val="宋体"/>
        <family val="0"/>
        <charset val="134"/>
      </rPr>
      <t xml:space="preserve">手机</t>
    </r>
    <r>
      <rPr>
        <sz val="10"/>
        <rFont val="Arial"/>
        <family val="2"/>
      </rPr>
      <t xml:space="preserve">,13693104696;</t>
    </r>
  </si>
  <si>
    <r>
      <rPr>
        <sz val="10"/>
        <rFont val="宋体"/>
        <family val="0"/>
        <charset val="134"/>
      </rPr>
      <t xml:space="preserve">市民反映，房山区兴城场站，自己是公交物业保洁职工，市民儿子是精神分裂症，老妈</t>
    </r>
    <r>
      <rPr>
        <sz val="10"/>
        <rFont val="Arial"/>
        <family val="2"/>
      </rPr>
      <t xml:space="preserve">90</t>
    </r>
    <r>
      <rPr>
        <sz val="10"/>
        <rFont val="宋体"/>
        <family val="0"/>
        <charset val="134"/>
      </rPr>
      <t xml:space="preserve">多岁，家人需要自己的照顾。警卫是</t>
    </r>
    <r>
      <rPr>
        <sz val="10"/>
        <rFont val="Arial"/>
        <family val="2"/>
      </rPr>
      <t xml:space="preserve">24</t>
    </r>
    <r>
      <rPr>
        <sz val="10"/>
        <rFont val="宋体"/>
        <family val="0"/>
        <charset val="134"/>
      </rPr>
      <t xml:space="preserve">小时，后半夜，每</t>
    </r>
    <r>
      <rPr>
        <sz val="10"/>
        <rFont val="Arial"/>
        <family val="2"/>
      </rPr>
      <t xml:space="preserve">20</t>
    </r>
    <r>
      <rPr>
        <sz val="10"/>
        <rFont val="宋体"/>
        <family val="0"/>
        <charset val="134"/>
      </rPr>
      <t xml:space="preserve">分钟转一圈四个点，市民不想替警卫干活，希望单位不要给自己安排夜班，自己联系</t>
    </r>
    <r>
      <rPr>
        <sz val="10"/>
        <rFont val="Arial"/>
        <family val="2"/>
      </rPr>
      <t xml:space="preserve">96166</t>
    </r>
    <r>
      <rPr>
        <sz val="10"/>
        <rFont val="宋体"/>
        <family val="0"/>
        <charset val="134"/>
      </rPr>
      <t xml:space="preserve">被告知会尽快回复，之后让自己克服困难，市民不认可，来电反映对公交集团安排夜班工作不认可的问题。注：市民联系方式已新增至信息栏</t>
    </r>
  </si>
  <si>
    <r>
      <rPr>
        <sz val="10"/>
        <rFont val="宋体"/>
        <family val="0"/>
        <charset val="134"/>
      </rPr>
      <t xml:space="preserve">经核实，市民杨凤根反映诉求与实际情况有所出入。市民杨凤根在星城场站从事综合站务员</t>
    </r>
    <r>
      <rPr>
        <sz val="10"/>
        <rFont val="Arial"/>
        <family val="2"/>
      </rPr>
      <t xml:space="preserve">C</t>
    </r>
    <r>
      <rPr>
        <sz val="10"/>
        <rFont val="宋体"/>
        <family val="0"/>
        <charset val="134"/>
      </rPr>
      <t xml:space="preserve">岗工作。根据《关于印发鸿运承物业管理中心工人岗位职责（</t>
    </r>
    <r>
      <rPr>
        <sz val="10"/>
        <rFont val="Arial"/>
        <family val="2"/>
      </rPr>
      <t xml:space="preserve">2025</t>
    </r>
    <r>
      <rPr>
        <sz val="10"/>
        <rFont val="宋体"/>
        <family val="0"/>
        <charset val="134"/>
      </rPr>
      <t xml:space="preserve">年修订）的通知》中，综合站务员</t>
    </r>
    <r>
      <rPr>
        <sz val="10"/>
        <rFont val="Arial"/>
        <family val="2"/>
      </rPr>
      <t xml:space="preserve">C</t>
    </r>
    <r>
      <rPr>
        <sz val="10"/>
        <rFont val="宋体"/>
        <family val="0"/>
        <charset val="134"/>
      </rPr>
      <t xml:space="preserve">岗的岗位职责包括负责场站内公共区域保洁工作；负责进场人员、车辆拦截、询问、登记、查验证件，对运营车辆出场（识别驾驶员是否穿公交制服）登记制度，检查进出场可疑车辆的载货情况、负责公交场站的</t>
    </r>
    <r>
      <rPr>
        <sz val="10"/>
        <rFont val="Arial"/>
        <family val="2"/>
      </rPr>
      <t xml:space="preserve">24</t>
    </r>
    <r>
      <rPr>
        <sz val="10"/>
        <rFont val="宋体"/>
        <family val="0"/>
        <charset val="134"/>
      </rPr>
      <t xml:space="preserve">小时安全守护工作等。星城场站现有综合站务员</t>
    </r>
    <r>
      <rPr>
        <sz val="10"/>
        <rFont val="Arial"/>
        <family val="2"/>
      </rPr>
      <t xml:space="preserve">C</t>
    </r>
    <r>
      <rPr>
        <sz val="10"/>
        <rFont val="宋体"/>
        <family val="0"/>
        <charset val="134"/>
      </rPr>
      <t xml:space="preserve">岗</t>
    </r>
    <r>
      <rPr>
        <sz val="10"/>
        <rFont val="Arial"/>
        <family val="2"/>
      </rPr>
      <t xml:space="preserve">10</t>
    </r>
    <r>
      <rPr>
        <sz val="10"/>
        <rFont val="宋体"/>
        <family val="0"/>
        <charset val="134"/>
      </rPr>
      <t xml:space="preserve">人，定员</t>
    </r>
    <r>
      <rPr>
        <sz val="10"/>
        <rFont val="Arial"/>
        <family val="2"/>
      </rPr>
      <t xml:space="preserve">9</t>
    </r>
    <r>
      <rPr>
        <sz val="10"/>
        <rFont val="宋体"/>
        <family val="0"/>
        <charset val="134"/>
      </rPr>
      <t xml:space="preserve">人，冗员</t>
    </r>
    <r>
      <rPr>
        <sz val="10"/>
        <rFont val="Arial"/>
        <family val="2"/>
      </rPr>
      <t xml:space="preserve">1</t>
    </r>
    <r>
      <rPr>
        <sz val="10"/>
        <rFont val="宋体"/>
        <family val="0"/>
        <charset val="134"/>
      </rPr>
      <t xml:space="preserve">人，临近退休</t>
    </r>
    <r>
      <rPr>
        <sz val="10"/>
        <rFont val="Arial"/>
        <family val="2"/>
      </rPr>
      <t xml:space="preserve">1</t>
    </r>
    <r>
      <rPr>
        <sz val="10"/>
        <rFont val="宋体"/>
        <family val="0"/>
        <charset val="134"/>
      </rPr>
      <t xml:space="preserve">人由于近期有人申请休年假，所以根据劳动用工安排需要杨凤根师傅替场站警卫的夜班，但杨凤根师傅表示由于身体原因和需要照顾家庭的原因，无法上夜班。经核实，警卫夜班工作是晚十点到早上六点，每</t>
    </r>
    <r>
      <rPr>
        <sz val="10"/>
        <rFont val="Arial"/>
        <family val="2"/>
      </rPr>
      <t xml:space="preserve">20</t>
    </r>
    <r>
      <rPr>
        <sz val="10"/>
        <rFont val="宋体"/>
        <family val="0"/>
        <charset val="134"/>
      </rPr>
      <t xml:space="preserve">分钟需要转一圈四个点，打点工作。并不是市民反映的“警卫是</t>
    </r>
    <r>
      <rPr>
        <sz val="10"/>
        <rFont val="Arial"/>
        <family val="2"/>
      </rPr>
      <t xml:space="preserve">24</t>
    </r>
    <r>
      <rPr>
        <sz val="10"/>
        <rFont val="宋体"/>
        <family val="0"/>
        <charset val="134"/>
      </rPr>
      <t xml:space="preserve">小时，后半夜，每</t>
    </r>
    <r>
      <rPr>
        <sz val="10"/>
        <rFont val="Arial"/>
        <family val="2"/>
      </rPr>
      <t xml:space="preserve">20</t>
    </r>
    <r>
      <rPr>
        <sz val="10"/>
        <rFont val="宋体"/>
        <family val="0"/>
        <charset val="134"/>
      </rPr>
      <t xml:space="preserve">分钟转一圈四个点。”</t>
    </r>
  </si>
  <si>
    <r>
      <rPr>
        <sz val="10"/>
        <rFont val="宋体"/>
        <family val="0"/>
        <charset val="134"/>
      </rPr>
      <t xml:space="preserve">经核实，市民杨凤根反映诉求与实际情况有所出入。市民杨凤根在星城场站从事综合站务员</t>
    </r>
    <r>
      <rPr>
        <sz val="10"/>
        <rFont val="Arial"/>
        <family val="2"/>
      </rPr>
      <t xml:space="preserve">C</t>
    </r>
    <r>
      <rPr>
        <sz val="10"/>
        <rFont val="宋体"/>
        <family val="0"/>
        <charset val="134"/>
      </rPr>
      <t xml:space="preserve">岗工作。根据《关于印发鸿运承物业管理中心工人岗位职责（</t>
    </r>
    <r>
      <rPr>
        <sz val="10"/>
        <rFont val="Arial"/>
        <family val="2"/>
      </rPr>
      <t xml:space="preserve">2025</t>
    </r>
    <r>
      <rPr>
        <sz val="10"/>
        <rFont val="宋体"/>
        <family val="0"/>
        <charset val="134"/>
      </rPr>
      <t xml:space="preserve">年修订）的通知》中，综合站务员</t>
    </r>
    <r>
      <rPr>
        <sz val="10"/>
        <rFont val="Arial"/>
        <family val="2"/>
      </rPr>
      <t xml:space="preserve">C</t>
    </r>
    <r>
      <rPr>
        <sz val="10"/>
        <rFont val="宋体"/>
        <family val="0"/>
        <charset val="134"/>
      </rPr>
      <t xml:space="preserve">岗的岗位职责包括负责场站内公共区域保洁工作；负责进场人员、车辆拦截、询问、登记、查验证件，对运营车辆出场（识别驾驶员是否穿公交制服）登记制度，检查进出场可疑车辆的载货情况、负责公交场站的</t>
    </r>
    <r>
      <rPr>
        <sz val="10"/>
        <rFont val="Arial"/>
        <family val="2"/>
      </rPr>
      <t xml:space="preserve">24</t>
    </r>
    <r>
      <rPr>
        <sz val="10"/>
        <rFont val="宋体"/>
        <family val="0"/>
        <charset val="134"/>
      </rPr>
      <t xml:space="preserve">小时安全守护工作等。星城场站现有综合站务员</t>
    </r>
    <r>
      <rPr>
        <sz val="10"/>
        <rFont val="Arial"/>
        <family val="2"/>
      </rPr>
      <t xml:space="preserve">C</t>
    </r>
    <r>
      <rPr>
        <sz val="10"/>
        <rFont val="宋体"/>
        <family val="0"/>
        <charset val="134"/>
      </rPr>
      <t xml:space="preserve">岗</t>
    </r>
    <r>
      <rPr>
        <sz val="10"/>
        <rFont val="Arial"/>
        <family val="2"/>
      </rPr>
      <t xml:space="preserve">10</t>
    </r>
    <r>
      <rPr>
        <sz val="10"/>
        <rFont val="宋体"/>
        <family val="0"/>
        <charset val="134"/>
      </rPr>
      <t xml:space="preserve">人，定员</t>
    </r>
    <r>
      <rPr>
        <sz val="10"/>
        <rFont val="Arial"/>
        <family val="2"/>
      </rPr>
      <t xml:space="preserve">9</t>
    </r>
    <r>
      <rPr>
        <sz val="10"/>
        <rFont val="宋体"/>
        <family val="0"/>
        <charset val="134"/>
      </rPr>
      <t xml:space="preserve">人，冗员</t>
    </r>
    <r>
      <rPr>
        <sz val="10"/>
        <rFont val="Arial"/>
        <family val="2"/>
      </rPr>
      <t xml:space="preserve">1</t>
    </r>
    <r>
      <rPr>
        <sz val="10"/>
        <rFont val="宋体"/>
        <family val="0"/>
        <charset val="134"/>
      </rPr>
      <t xml:space="preserve">人，临近退休</t>
    </r>
    <r>
      <rPr>
        <sz val="10"/>
        <rFont val="Arial"/>
        <family val="2"/>
      </rPr>
      <t xml:space="preserve">1</t>
    </r>
    <r>
      <rPr>
        <sz val="10"/>
        <rFont val="宋体"/>
        <family val="0"/>
        <charset val="134"/>
      </rPr>
      <t xml:space="preserve">人由于近期有人申请休年假，所以根据劳动用工安排需要杨凤根师傅替场站警卫的夜班，但杨凤根师傅表示由于身体原因和需要照顾家庭的原因，无法上夜班。经核实，警卫夜班工作是晚十点到早上六点，每</t>
    </r>
    <r>
      <rPr>
        <sz val="10"/>
        <rFont val="Arial"/>
        <family val="2"/>
      </rPr>
      <t xml:space="preserve">20</t>
    </r>
    <r>
      <rPr>
        <sz val="10"/>
        <rFont val="宋体"/>
        <family val="0"/>
        <charset val="134"/>
      </rPr>
      <t xml:space="preserve">分钟需要转一圈四个点，打点工作。并不是市民反映的“警卫是</t>
    </r>
    <r>
      <rPr>
        <sz val="10"/>
        <rFont val="Arial"/>
        <family val="2"/>
      </rPr>
      <t xml:space="preserve">24</t>
    </r>
    <r>
      <rPr>
        <sz val="10"/>
        <rFont val="宋体"/>
        <family val="0"/>
        <charset val="134"/>
      </rPr>
      <t xml:space="preserve">小时，后半夜，每</t>
    </r>
    <r>
      <rPr>
        <sz val="10"/>
        <rFont val="Arial"/>
        <family val="2"/>
      </rPr>
      <t xml:space="preserve">20</t>
    </r>
    <r>
      <rPr>
        <sz val="10"/>
        <rFont val="宋体"/>
        <family val="0"/>
        <charset val="134"/>
      </rPr>
      <t xml:space="preserve">分钟转一圈四个点。”我单位</t>
    </r>
    <r>
      <rPr>
        <sz val="10"/>
        <rFont val="Arial"/>
        <family val="2"/>
      </rPr>
      <t xml:space="preserve">2026</t>
    </r>
    <r>
      <rPr>
        <sz val="10"/>
        <rFont val="宋体"/>
        <family val="0"/>
        <charset val="134"/>
      </rPr>
      <t xml:space="preserve">年</t>
    </r>
    <r>
      <rPr>
        <sz val="10"/>
        <rFont val="Arial"/>
        <family val="2"/>
      </rPr>
      <t xml:space="preserve">4</t>
    </r>
    <r>
      <rPr>
        <sz val="10"/>
        <rFont val="宋体"/>
        <family val="0"/>
        <charset val="134"/>
      </rPr>
      <t xml:space="preserve">月</t>
    </r>
    <r>
      <rPr>
        <sz val="10"/>
        <rFont val="Arial"/>
        <family val="2"/>
      </rPr>
      <t xml:space="preserve">20</t>
    </r>
    <r>
      <rPr>
        <sz val="10"/>
        <rFont val="宋体"/>
        <family val="0"/>
        <charset val="134"/>
      </rPr>
      <t xml:space="preserve">日上午</t>
    </r>
    <r>
      <rPr>
        <sz val="10"/>
        <rFont val="Arial"/>
        <family val="2"/>
      </rPr>
      <t xml:space="preserve">11:36</t>
    </r>
    <r>
      <rPr>
        <sz val="10"/>
        <rFont val="宋体"/>
        <family val="0"/>
        <charset val="134"/>
      </rPr>
      <t xml:space="preserve">与市民进行电话联系，告知市民诉求办理情况，分中心体谅杨凤根师傅为困难职工，经分中心与杨凤根师傅沟通后，采取休假人多时，按照轮流替夜班的方式进行工作安排，努力做通其他职工的思想工作，尽量满足职工杨凤根不上夜班的诉求，市民对办结情况已知悉。</t>
    </r>
    <r>
      <rPr>
        <sz val="10"/>
        <rFont val="Arial"/>
        <family val="2"/>
      </rPr>
      <t xml:space="preserve">
</t>
    </r>
    <r>
      <rPr>
        <sz val="10"/>
        <rFont val="宋体"/>
        <family val="0"/>
        <charset val="134"/>
      </rPr>
      <t xml:space="preserve">我单位欢迎市民随时对我们工作进行监督，感谢市民提出宝贵意见，谢谢市民的支持与谅解。</t>
    </r>
    <r>
      <rPr>
        <sz val="10"/>
        <rFont val="Arial"/>
        <family val="2"/>
      </rPr>
      <t xml:space="preserve">
</t>
    </r>
    <r>
      <rPr>
        <sz val="10"/>
        <rFont val="宋体"/>
        <family val="0"/>
        <charset val="134"/>
      </rPr>
      <t xml:space="preserve">办理人：李天意，部门：鸿运承物业管理中心龙之乡分中心，职务：一般管理；</t>
    </r>
    <r>
      <rPr>
        <sz val="10"/>
        <rFont val="Arial"/>
        <family val="2"/>
      </rPr>
      <t xml:space="preserve">
</t>
    </r>
    <r>
      <rPr>
        <sz val="10"/>
        <rFont val="宋体"/>
        <family val="0"/>
        <charset val="134"/>
      </rPr>
      <t xml:space="preserve">审核人：高强；部门：鸿运承物业管理中心人力资源部，职务：中级管理</t>
    </r>
  </si>
  <si>
    <r>
      <rPr>
        <sz val="10"/>
        <rFont val="宋体"/>
        <family val="0"/>
        <charset val="134"/>
      </rPr>
      <t xml:space="preserve">我单位</t>
    </r>
    <r>
      <rPr>
        <sz val="10"/>
        <rFont val="Arial"/>
        <family val="2"/>
      </rPr>
      <t xml:space="preserve">2026</t>
    </r>
    <r>
      <rPr>
        <sz val="10"/>
        <rFont val="宋体"/>
        <family val="0"/>
        <charset val="134"/>
      </rPr>
      <t xml:space="preserve">年</t>
    </r>
    <r>
      <rPr>
        <sz val="10"/>
        <rFont val="Arial"/>
        <family val="2"/>
      </rPr>
      <t xml:space="preserve">4</t>
    </r>
    <r>
      <rPr>
        <sz val="10"/>
        <rFont val="宋体"/>
        <family val="0"/>
        <charset val="134"/>
      </rPr>
      <t xml:space="preserve">月</t>
    </r>
    <r>
      <rPr>
        <sz val="10"/>
        <rFont val="Arial"/>
        <family val="2"/>
      </rPr>
      <t xml:space="preserve">20</t>
    </r>
    <r>
      <rPr>
        <sz val="10"/>
        <rFont val="宋体"/>
        <family val="0"/>
        <charset val="134"/>
      </rPr>
      <t xml:space="preserve">日上午</t>
    </r>
    <r>
      <rPr>
        <sz val="10"/>
        <rFont val="Arial"/>
        <family val="2"/>
      </rPr>
      <t xml:space="preserve">11:36</t>
    </r>
    <r>
      <rPr>
        <sz val="10"/>
        <rFont val="宋体"/>
        <family val="0"/>
        <charset val="134"/>
      </rPr>
      <t xml:space="preserve">与市民进行电话联系，告知市民诉求办理情况，分中心体谅杨凤根师傅为困难职工，经分中心与杨凤根师傅沟通后，采取休假人多时，按照轮流替夜班的方式进行工作安排，努力做通其他职工的思想工作，尽量满足职工杨凤根不上夜班的诉求，市民对办结情况已知悉。</t>
    </r>
    <r>
      <rPr>
        <sz val="10"/>
        <rFont val="Arial"/>
        <family val="2"/>
      </rPr>
      <t xml:space="preserve">
</t>
    </r>
    <r>
      <rPr>
        <sz val="10"/>
        <rFont val="宋体"/>
        <family val="0"/>
        <charset val="134"/>
      </rPr>
      <t xml:space="preserve">我单位欢迎市民随时对我们工作进行监督，感谢市民提出宝贵意见，谢谢市民的支持与谅解。</t>
    </r>
  </si>
  <si>
    <r>
      <rPr>
        <sz val="10"/>
        <rFont val="宋体"/>
        <family val="0"/>
        <charset val="134"/>
      </rPr>
      <t xml:space="preserve">经核实，市民杨凤根反映诉求与实际情况有所出入。市民杨凤根在星城场站从事综合站务员</t>
    </r>
    <r>
      <rPr>
        <sz val="10"/>
        <rFont val="Arial"/>
        <family val="2"/>
      </rPr>
      <t xml:space="preserve">C</t>
    </r>
    <r>
      <rPr>
        <sz val="10"/>
        <rFont val="宋体"/>
        <family val="0"/>
        <charset val="134"/>
      </rPr>
      <t xml:space="preserve">岗工作。根据《关于印发鸿运承物业管理中心工人岗位职责（</t>
    </r>
    <r>
      <rPr>
        <sz val="10"/>
        <rFont val="Arial"/>
        <family val="2"/>
      </rPr>
      <t xml:space="preserve">2025</t>
    </r>
    <r>
      <rPr>
        <sz val="10"/>
        <rFont val="宋体"/>
        <family val="0"/>
        <charset val="134"/>
      </rPr>
      <t xml:space="preserve">年修订）的通知》中，综合站务员</t>
    </r>
    <r>
      <rPr>
        <sz val="10"/>
        <rFont val="Arial"/>
        <family val="2"/>
      </rPr>
      <t xml:space="preserve">C</t>
    </r>
    <r>
      <rPr>
        <sz val="10"/>
        <rFont val="宋体"/>
        <family val="0"/>
        <charset val="134"/>
      </rPr>
      <t xml:space="preserve">岗的岗位职责包括负责场站内公共区域保洁工作；负责进场人员、车辆拦截、询问、登记、查验证件，对运营车辆出场（识别驾驶员是否穿公交制服）登记制度，检查进出场可疑车辆的载货情况、负责公交场站的</t>
    </r>
    <r>
      <rPr>
        <sz val="10"/>
        <rFont val="Arial"/>
        <family val="2"/>
      </rPr>
      <t xml:space="preserve">24</t>
    </r>
    <r>
      <rPr>
        <sz val="10"/>
        <rFont val="宋体"/>
        <family val="0"/>
        <charset val="134"/>
      </rPr>
      <t xml:space="preserve">小时安全守护工作等。星城场站现有综合站务员</t>
    </r>
    <r>
      <rPr>
        <sz val="10"/>
        <rFont val="Arial"/>
        <family val="2"/>
      </rPr>
      <t xml:space="preserve">C</t>
    </r>
    <r>
      <rPr>
        <sz val="10"/>
        <rFont val="宋体"/>
        <family val="0"/>
        <charset val="134"/>
      </rPr>
      <t xml:space="preserve">岗</t>
    </r>
    <r>
      <rPr>
        <sz val="10"/>
        <rFont val="Arial"/>
        <family val="2"/>
      </rPr>
      <t xml:space="preserve">10</t>
    </r>
    <r>
      <rPr>
        <sz val="10"/>
        <rFont val="宋体"/>
        <family val="0"/>
        <charset val="134"/>
      </rPr>
      <t xml:space="preserve">人，定员</t>
    </r>
    <r>
      <rPr>
        <sz val="10"/>
        <rFont val="Arial"/>
        <family val="2"/>
      </rPr>
      <t xml:space="preserve">9</t>
    </r>
    <r>
      <rPr>
        <sz val="10"/>
        <rFont val="宋体"/>
        <family val="0"/>
        <charset val="134"/>
      </rPr>
      <t xml:space="preserve">人，冗员</t>
    </r>
    <r>
      <rPr>
        <sz val="10"/>
        <rFont val="Arial"/>
        <family val="2"/>
      </rPr>
      <t xml:space="preserve">1</t>
    </r>
    <r>
      <rPr>
        <sz val="10"/>
        <rFont val="宋体"/>
        <family val="0"/>
        <charset val="134"/>
      </rPr>
      <t xml:space="preserve">人，临近退休</t>
    </r>
    <r>
      <rPr>
        <sz val="10"/>
        <rFont val="Arial"/>
        <family val="2"/>
      </rPr>
      <t xml:space="preserve">1</t>
    </r>
    <r>
      <rPr>
        <sz val="10"/>
        <rFont val="宋体"/>
        <family val="0"/>
        <charset val="134"/>
      </rPr>
      <t xml:space="preserve">人由于近期有人申请休年假，所以根据劳动用工安排需要杨凤根师傅替场站警卫的夜班，但杨凤根师傅表示由于身体原因和需要照顾家庭的原因，无法上夜班。经核实，警卫夜班工作是晚十点到早上六点，每</t>
    </r>
    <r>
      <rPr>
        <sz val="10"/>
        <rFont val="Arial"/>
        <family val="2"/>
      </rPr>
      <t xml:space="preserve">20</t>
    </r>
    <r>
      <rPr>
        <sz val="10"/>
        <rFont val="宋体"/>
        <family val="0"/>
        <charset val="134"/>
      </rPr>
      <t xml:space="preserve">分钟需要转一圈四个点，打点工作。并不是市民反映的“警卫是</t>
    </r>
    <r>
      <rPr>
        <sz val="10"/>
        <rFont val="Arial"/>
        <family val="2"/>
      </rPr>
      <t xml:space="preserve">24</t>
    </r>
    <r>
      <rPr>
        <sz val="10"/>
        <rFont val="宋体"/>
        <family val="0"/>
        <charset val="134"/>
      </rPr>
      <t xml:space="preserve">小时，后半夜，每</t>
    </r>
    <r>
      <rPr>
        <sz val="10"/>
        <rFont val="Arial"/>
        <family val="2"/>
      </rPr>
      <t xml:space="preserve">20</t>
    </r>
    <r>
      <rPr>
        <sz val="10"/>
        <rFont val="宋体"/>
        <family val="0"/>
        <charset val="134"/>
      </rPr>
      <t xml:space="preserve">分钟转一圈四个点。”我单位</t>
    </r>
    <r>
      <rPr>
        <sz val="10"/>
        <rFont val="Arial"/>
        <family val="2"/>
      </rPr>
      <t xml:space="preserve">2026</t>
    </r>
    <r>
      <rPr>
        <sz val="10"/>
        <rFont val="宋体"/>
        <family val="0"/>
        <charset val="134"/>
      </rPr>
      <t xml:space="preserve">年</t>
    </r>
    <r>
      <rPr>
        <sz val="10"/>
        <rFont val="Arial"/>
        <family val="2"/>
      </rPr>
      <t xml:space="preserve">4</t>
    </r>
    <r>
      <rPr>
        <sz val="10"/>
        <rFont val="宋体"/>
        <family val="0"/>
        <charset val="134"/>
      </rPr>
      <t xml:space="preserve">月</t>
    </r>
    <r>
      <rPr>
        <sz val="10"/>
        <rFont val="Arial"/>
        <family val="2"/>
      </rPr>
      <t xml:space="preserve">20</t>
    </r>
    <r>
      <rPr>
        <sz val="10"/>
        <rFont val="宋体"/>
        <family val="0"/>
        <charset val="134"/>
      </rPr>
      <t xml:space="preserve">日上午</t>
    </r>
    <r>
      <rPr>
        <sz val="10"/>
        <rFont val="Arial"/>
        <family val="2"/>
      </rPr>
      <t xml:space="preserve">11:36</t>
    </r>
    <r>
      <rPr>
        <sz val="10"/>
        <rFont val="宋体"/>
        <family val="0"/>
        <charset val="134"/>
      </rPr>
      <t xml:space="preserve">与市民进行电话联系，告知市民诉求办理情况，分中心体谅杨凤根师傅为困难职工，经分中心与杨凤根师傅沟通后，采取休假人多时，按照轮流替夜班的方式进行工作安排，努力做通其他职工的思想工作，尽量满足职工杨凤根不上夜班的诉求，市民对办结情况已知悉。</t>
    </r>
    <r>
      <rPr>
        <sz val="10"/>
        <rFont val="Arial"/>
        <family val="2"/>
      </rPr>
      <t xml:space="preserve">
</t>
    </r>
    <r>
      <rPr>
        <sz val="10"/>
        <rFont val="宋体"/>
        <family val="0"/>
        <charset val="134"/>
      </rPr>
      <t xml:space="preserve">我单位欢迎市民随时对我们工作进行监督，感谢市民提出宝贵意见，谢谢市民的支持与谅解。</t>
    </r>
  </si>
  <si>
    <t xml:space="preserve">2026-04-17 19:00:35</t>
  </si>
  <si>
    <r>
      <rPr>
        <sz val="11"/>
        <color rgb="FF000000"/>
        <rFont val="宋体"/>
        <family val="0"/>
        <charset val="134"/>
      </rPr>
      <t xml:space="preserve">劳动人员调配及薪酬问题
</t>
    </r>
    <r>
      <rPr>
        <sz val="11"/>
        <color rgb="FF000000"/>
        <rFont val="宋体"/>
        <family val="0"/>
      </rPr>
      <t xml:space="preserve">(</t>
    </r>
    <r>
      <rPr>
        <sz val="11"/>
        <color rgb="FF000000"/>
        <rFont val="宋体"/>
        <family val="0"/>
        <charset val="134"/>
      </rPr>
      <t xml:space="preserve">工作安排问题</t>
    </r>
    <r>
      <rPr>
        <sz val="11"/>
        <color rgb="FF000000"/>
        <rFont val="宋体"/>
        <family val="0"/>
      </rPr>
      <t xml:space="preserve">)</t>
    </r>
    <r>
      <rPr>
        <sz val="11"/>
        <color rgb="FF000000"/>
        <rFont val="宋体"/>
        <family val="0"/>
        <charset val="134"/>
      </rPr>
      <t xml:space="preserve">同人同诉
多渠道</t>
    </r>
  </si>
  <si>
    <r>
      <rPr>
        <sz val="11"/>
        <color rgb="FF000000"/>
        <rFont val="宋体"/>
        <family val="0"/>
        <charset val="134"/>
      </rPr>
      <t xml:space="preserve">多渠道同人同诉：</t>
    </r>
    <r>
      <rPr>
        <sz val="11"/>
        <color rgb="FF000000"/>
        <rFont val="宋体"/>
        <family val="0"/>
      </rPr>
      <t xml:space="preserve">GJ-PHONE-20260417-1291</t>
    </r>
    <r>
      <rPr>
        <sz val="11"/>
        <color rgb="FF000000"/>
        <rFont val="宋体"/>
        <family val="0"/>
        <charset val="134"/>
      </rPr>
      <t xml:space="preserve">、热线</t>
    </r>
    <r>
      <rPr>
        <sz val="11"/>
        <color rgb="FF000000"/>
        <rFont val="宋体"/>
        <family val="0"/>
      </rPr>
      <t xml:space="preserve">-260417-060665</t>
    </r>
  </si>
  <si>
    <r>
      <rPr>
        <sz val="10"/>
        <rFont val="宋体"/>
        <family val="0"/>
        <charset val="134"/>
      </rPr>
      <t xml:space="preserve">热线</t>
    </r>
    <r>
      <rPr>
        <sz val="10"/>
        <rFont val="Arial"/>
        <family val="2"/>
      </rPr>
      <t xml:space="preserve">-260417-064851-3</t>
    </r>
    <r>
      <rPr>
        <sz val="10"/>
        <rFont val="宋体"/>
        <family val="0"/>
        <charset val="134"/>
      </rPr>
      <t xml:space="preserve">（</t>
    </r>
    <r>
      <rPr>
        <sz val="10"/>
        <rFont val="Arial"/>
        <family val="2"/>
      </rPr>
      <t xml:space="preserve">1</t>
    </r>
    <r>
      <rPr>
        <sz val="10"/>
        <rFont val="宋体"/>
        <family val="0"/>
        <charset val="134"/>
      </rPr>
      <t xml:space="preserve">个附件）</t>
    </r>
  </si>
  <si>
    <t xml:space="preserve">2026-04-17 20:38:33</t>
  </si>
  <si>
    <t xml:space="preserve">2026-04-17 20:41:22</t>
  </si>
  <si>
    <t xml:space="preserve">2026-04-17 21:00:36</t>
  </si>
  <si>
    <r>
      <rPr>
        <sz val="10"/>
        <rFont val="宋体"/>
        <family val="0"/>
        <charset val="134"/>
      </rPr>
      <t xml:space="preserve">市民反映，北京公交集团第一客运分公司有一趟公交车</t>
    </r>
    <r>
      <rPr>
        <sz val="10"/>
        <rFont val="Arial"/>
        <family val="2"/>
      </rPr>
      <t xml:space="preserve">657</t>
    </r>
    <r>
      <rPr>
        <sz val="10"/>
        <rFont val="宋体"/>
        <family val="0"/>
        <charset val="134"/>
      </rPr>
      <t xml:space="preserve">路公交，从东湖站到郎辛庄站，可是从东湖起点站时候经常迟到，并且有的车辆在百子湾站、大郊亭桥南站和大柳树站不停车直接过，还有司机在白鹿司站、豆各庄桥站和青青家园站，因为下一站就是郎辛庄总站了，可能是到时间了，开的很快，根本站不稳，并且这个公交车包括卫生，还有司机态度很不好，民工问司机路，直接让下车，还有司机说爱做不做，不做滚，这个司机还是党员，有党员标识，市民遇到了好几次了，公交站牌上面有小广告也不管，站牌上面有的都没有字，标识不清楚，比如有站牌，但是车辆不停车，后来才知道这个站点没有这个车，还有的站点是停车站，但是站牌没有了，还有车辆上面的灭火器都过期了，曾经拨打了公交集团的电话，没有处理，市民表示自己</t>
    </r>
    <r>
      <rPr>
        <sz val="10"/>
        <rFont val="Arial"/>
        <family val="2"/>
      </rPr>
      <t xml:space="preserve">12</t>
    </r>
    <r>
      <rPr>
        <sz val="10"/>
        <rFont val="宋体"/>
        <family val="0"/>
        <charset val="134"/>
      </rPr>
      <t xml:space="preserve">分钟前接到了</t>
    </r>
    <r>
      <rPr>
        <sz val="10"/>
        <rFont val="Arial"/>
        <family val="2"/>
      </rPr>
      <t xml:space="preserve">13520204453</t>
    </r>
    <r>
      <rPr>
        <sz val="10"/>
        <rFont val="宋体"/>
        <family val="0"/>
        <charset val="134"/>
      </rPr>
      <t xml:space="preserve">给自己回复的，说了几点不重要的事情说要咨询自己，自己一要表达就打断自己说话，打断了四次，市民认为不合理，市民要求对方主管负责人回电，来电反映希望处理</t>
    </r>
    <r>
      <rPr>
        <sz val="10"/>
        <rFont val="Arial"/>
        <family val="2"/>
      </rPr>
      <t xml:space="preserve">657</t>
    </r>
    <r>
      <rPr>
        <sz val="10"/>
        <rFont val="宋体"/>
        <family val="0"/>
        <charset val="134"/>
      </rPr>
      <t xml:space="preserve">路公交存在的问题。调指，安服，鸿运城，线网，安保答复不满</t>
    </r>
  </si>
  <si>
    <t xml:space="preserve">2026-04-17 20:33:26</t>
  </si>
  <si>
    <t xml:space="preserve">车辆卫生问题
（车内卫生）同人同诉
二次</t>
  </si>
  <si>
    <r>
      <rPr>
        <sz val="10"/>
        <rFont val="宋体"/>
        <family val="0"/>
        <charset val="134"/>
      </rPr>
      <t xml:space="preserve">热线</t>
    </r>
    <r>
      <rPr>
        <sz val="10"/>
        <rFont val="Arial"/>
        <family val="2"/>
      </rPr>
      <t xml:space="preserve">-260417-065015-1</t>
    </r>
    <r>
      <rPr>
        <sz val="10"/>
        <rFont val="宋体"/>
        <family val="0"/>
        <charset val="134"/>
      </rPr>
      <t xml:space="preserve">（</t>
    </r>
    <r>
      <rPr>
        <sz val="10"/>
        <rFont val="Arial"/>
        <family val="2"/>
      </rPr>
      <t xml:space="preserve">1</t>
    </r>
    <r>
      <rPr>
        <sz val="10"/>
        <rFont val="宋体"/>
        <family val="0"/>
        <charset val="134"/>
      </rPr>
      <t xml:space="preserve">个附件）</t>
    </r>
  </si>
  <si>
    <t xml:space="preserve">2026-04-17 20:56:28</t>
  </si>
  <si>
    <t xml:space="preserve">2026-04-17 21:01:17</t>
  </si>
  <si>
    <t xml:space="preserve">2026-04-17 21:09:19</t>
  </si>
  <si>
    <t xml:space="preserve">孟女士</t>
  </si>
  <si>
    <r>
      <rPr>
        <sz val="10"/>
        <rFont val="宋体"/>
        <family val="0"/>
        <charset val="134"/>
      </rPr>
      <t xml:space="preserve">手机</t>
    </r>
    <r>
      <rPr>
        <sz val="10"/>
        <rFont val="Arial"/>
        <family val="2"/>
      </rPr>
      <t xml:space="preserve">,18510990855;</t>
    </r>
  </si>
  <si>
    <r>
      <rPr>
        <sz val="10"/>
        <rFont val="宋体"/>
        <family val="0"/>
        <charset val="134"/>
      </rPr>
      <t xml:space="preserve">市民反映，自己近期乘坐公交车（</t>
    </r>
    <r>
      <rPr>
        <sz val="10"/>
        <rFont val="Arial"/>
        <family val="2"/>
      </rPr>
      <t xml:space="preserve">606</t>
    </r>
    <r>
      <rPr>
        <sz val="10"/>
        <rFont val="宋体"/>
        <family val="0"/>
        <charset val="134"/>
      </rPr>
      <t xml:space="preserve">路公交车、</t>
    </r>
    <r>
      <rPr>
        <sz val="10"/>
        <rFont val="Arial"/>
        <family val="2"/>
      </rPr>
      <t xml:space="preserve">22</t>
    </r>
    <r>
      <rPr>
        <sz val="10"/>
        <rFont val="宋体"/>
        <family val="0"/>
        <charset val="134"/>
      </rPr>
      <t xml:space="preserve">路公交车、</t>
    </r>
    <r>
      <rPr>
        <sz val="10"/>
        <rFont val="Arial"/>
        <family val="2"/>
      </rPr>
      <t xml:space="preserve">88</t>
    </r>
    <r>
      <rPr>
        <sz val="10"/>
        <rFont val="宋体"/>
        <family val="0"/>
        <charset val="134"/>
      </rPr>
      <t xml:space="preserve">路公交车、</t>
    </r>
    <r>
      <rPr>
        <sz val="10"/>
        <rFont val="Arial"/>
        <family val="2"/>
      </rPr>
      <t xml:space="preserve">111</t>
    </r>
    <r>
      <rPr>
        <sz val="10"/>
        <rFont val="宋体"/>
        <family val="0"/>
        <charset val="134"/>
      </rPr>
      <t xml:space="preserve">路公交车和</t>
    </r>
    <r>
      <rPr>
        <sz val="10"/>
        <rFont val="Arial"/>
        <family val="2"/>
      </rPr>
      <t xml:space="preserve">108</t>
    </r>
    <r>
      <rPr>
        <sz val="10"/>
        <rFont val="宋体"/>
        <family val="0"/>
        <charset val="134"/>
      </rPr>
      <t xml:space="preserve">路公交车），发现公交车门把手非常黏，希望可以得到处理，来电反映公交车门把手黏问题。注：该工单为拆分工单，详见录音热线</t>
    </r>
    <r>
      <rPr>
        <sz val="10"/>
        <rFont val="Arial"/>
        <family val="2"/>
      </rPr>
      <t xml:space="preserve">-260417-064733</t>
    </r>
    <r>
      <rPr>
        <sz val="10"/>
        <rFont val="宋体"/>
        <family val="0"/>
        <charset val="134"/>
      </rPr>
      <t xml:space="preserve">，物业，电车客一科技</t>
    </r>
  </si>
  <si>
    <r>
      <rPr>
        <sz val="10"/>
        <rFont val="宋体"/>
        <family val="0"/>
        <charset val="134"/>
      </rPr>
      <t xml:space="preserve">我已于</t>
    </r>
    <r>
      <rPr>
        <sz val="10"/>
        <rFont val="Arial"/>
        <family val="2"/>
      </rPr>
      <t xml:space="preserve">2026</t>
    </r>
    <r>
      <rPr>
        <sz val="10"/>
        <rFont val="宋体"/>
        <family val="0"/>
        <charset val="134"/>
      </rPr>
      <t xml:space="preserve">年</t>
    </r>
    <r>
      <rPr>
        <sz val="10"/>
        <rFont val="Arial"/>
        <family val="2"/>
      </rPr>
      <t xml:space="preserve">4</t>
    </r>
    <r>
      <rPr>
        <sz val="10"/>
        <rFont val="宋体"/>
        <family val="0"/>
        <charset val="134"/>
      </rPr>
      <t xml:space="preserve">月</t>
    </r>
    <r>
      <rPr>
        <sz val="10"/>
        <rFont val="Arial"/>
        <family val="2"/>
      </rPr>
      <t xml:space="preserve">18</t>
    </r>
    <r>
      <rPr>
        <sz val="10"/>
        <rFont val="宋体"/>
        <family val="0"/>
        <charset val="134"/>
      </rPr>
      <t xml:space="preserve">日对您进行电话回复。办理人：郑楠；部门：鸿运承物业管理中心物管行政部；职务；物管员。审核人：刘晨；部门：鸿运承物业管理中心物管行政部；职务：副经理。</t>
    </r>
  </si>
  <si>
    <r>
      <rPr>
        <sz val="10"/>
        <rFont val="宋体"/>
        <family val="0"/>
        <charset val="134"/>
      </rPr>
      <t xml:space="preserve">孟女士您好，</t>
    </r>
    <r>
      <rPr>
        <sz val="10"/>
        <rFont val="Arial"/>
        <family val="2"/>
      </rPr>
      <t xml:space="preserve">606</t>
    </r>
    <r>
      <rPr>
        <sz val="10"/>
        <rFont val="宋体"/>
        <family val="0"/>
        <charset val="134"/>
      </rPr>
      <t xml:space="preserve">路公交车我们在轮胎厂场站进行车厢服务工作，</t>
    </r>
    <r>
      <rPr>
        <sz val="10"/>
        <rFont val="Arial"/>
        <family val="2"/>
      </rPr>
      <t xml:space="preserve">22</t>
    </r>
    <r>
      <rPr>
        <sz val="10"/>
        <rFont val="宋体"/>
        <family val="0"/>
        <charset val="134"/>
      </rPr>
      <t xml:space="preserve">路公交车我们在牡丹园场站进行车厢服务工作，</t>
    </r>
    <r>
      <rPr>
        <sz val="10"/>
        <rFont val="Arial"/>
        <family val="2"/>
      </rPr>
      <t xml:space="preserve">88</t>
    </r>
    <r>
      <rPr>
        <sz val="10"/>
        <rFont val="宋体"/>
        <family val="0"/>
        <charset val="134"/>
      </rPr>
      <t xml:space="preserve">路公交车我们在草桥欣园场站进行车厢服务工作，</t>
    </r>
    <r>
      <rPr>
        <sz val="10"/>
        <rFont val="Arial"/>
        <family val="2"/>
      </rPr>
      <t xml:space="preserve">111</t>
    </r>
    <r>
      <rPr>
        <sz val="10"/>
        <rFont val="宋体"/>
        <family val="0"/>
        <charset val="134"/>
      </rPr>
      <t xml:space="preserve">路公交车我们在白石桥场站进行车厢服务工作，</t>
    </r>
    <r>
      <rPr>
        <sz val="10"/>
        <rFont val="Arial"/>
        <family val="2"/>
      </rPr>
      <t xml:space="preserve">108</t>
    </r>
    <r>
      <rPr>
        <sz val="10"/>
        <rFont val="宋体"/>
        <family val="0"/>
        <charset val="134"/>
      </rPr>
      <t xml:space="preserve">路公交车我们在大屯场站进行车厢服务工作，您所述车辆运营中车内门把手非常黏的问题，我们非常重视您的反馈，由于我们的工作没有做好，</t>
    </r>
    <r>
      <rPr>
        <sz val="10"/>
        <rFont val="Arial"/>
        <family val="2"/>
      </rPr>
      <t xml:space="preserve">5</t>
    </r>
    <r>
      <rPr>
        <sz val="10"/>
        <rFont val="宋体"/>
        <family val="0"/>
        <charset val="134"/>
      </rPr>
      <t xml:space="preserve">条运营线路给您带来不好的乘车体验，实在是抱歉，孟女士。</t>
    </r>
    <r>
      <rPr>
        <sz val="10"/>
        <rFont val="Arial"/>
        <family val="2"/>
      </rPr>
      <t xml:space="preserve">5</t>
    </r>
    <r>
      <rPr>
        <sz val="10"/>
        <rFont val="宋体"/>
        <family val="0"/>
        <charset val="134"/>
      </rPr>
      <t xml:space="preserve">条线路车辆回到我们的清洁地点后，在日常工作时段内，我们的保洁员已对车内扶手进行了全面的清理，并加强了清洁的频次，您反馈的问题我们已整改完毕。同时我们要求保洁员对</t>
    </r>
    <r>
      <rPr>
        <sz val="10"/>
        <rFont val="Arial"/>
        <family val="2"/>
      </rPr>
      <t xml:space="preserve">5</t>
    </r>
    <r>
      <rPr>
        <sz val="10"/>
        <rFont val="宋体"/>
        <family val="0"/>
        <charset val="134"/>
      </rPr>
      <t xml:space="preserve">条线路所有运营车辆的卫生再次进行细化清理。我们对于运营车辆车内卫生的清洁工作是一直在做的，也从未停止，已经形成了长效的清洁机制，但有时候卫生清洁工作我们做的还有不尽人意之处，您多多谅解。</t>
    </r>
  </si>
  <si>
    <r>
      <rPr>
        <sz val="10"/>
        <rFont val="宋体"/>
        <family val="0"/>
        <charset val="134"/>
      </rPr>
      <t xml:space="preserve">我们各分中心及场站班组长再次与</t>
    </r>
    <r>
      <rPr>
        <sz val="10"/>
        <rFont val="Arial"/>
        <family val="2"/>
      </rPr>
      <t xml:space="preserve">5</t>
    </r>
    <r>
      <rPr>
        <sz val="10"/>
        <rFont val="宋体"/>
        <family val="0"/>
        <charset val="134"/>
      </rPr>
      <t xml:space="preserve">条线路的保洁人员进行了沟通，日常工作中我们要把清洁质量做的更加细致，同时加强保洁员清洁技能的培训，熟练掌握清洁方法，确保给您带来一个干净、整洁的出行环境。</t>
    </r>
  </si>
  <si>
    <r>
      <rPr>
        <sz val="10"/>
        <rFont val="宋体"/>
        <family val="0"/>
        <charset val="134"/>
      </rPr>
      <t xml:space="preserve">您好，关于您反映问题的办理情况，鸿运承物业管理中心物管行政部现对您回复如下：孟女士您好，</t>
    </r>
    <r>
      <rPr>
        <sz val="10"/>
        <rFont val="Arial"/>
        <family val="2"/>
      </rPr>
      <t xml:space="preserve">606</t>
    </r>
    <r>
      <rPr>
        <sz val="10"/>
        <rFont val="宋体"/>
        <family val="0"/>
        <charset val="134"/>
      </rPr>
      <t xml:space="preserve">路公交车我们在轮胎厂场站进行车厢服务工作，</t>
    </r>
    <r>
      <rPr>
        <sz val="10"/>
        <rFont val="Arial"/>
        <family val="2"/>
      </rPr>
      <t xml:space="preserve">22</t>
    </r>
    <r>
      <rPr>
        <sz val="10"/>
        <rFont val="宋体"/>
        <family val="0"/>
        <charset val="134"/>
      </rPr>
      <t xml:space="preserve">路公交车我们在牡丹园场站进行车厢服务工作，</t>
    </r>
    <r>
      <rPr>
        <sz val="10"/>
        <rFont val="Arial"/>
        <family val="2"/>
      </rPr>
      <t xml:space="preserve">88</t>
    </r>
    <r>
      <rPr>
        <sz val="10"/>
        <rFont val="宋体"/>
        <family val="0"/>
        <charset val="134"/>
      </rPr>
      <t xml:space="preserve">路公交车我们在草桥欣园场站进行车厢服务工作，</t>
    </r>
    <r>
      <rPr>
        <sz val="10"/>
        <rFont val="Arial"/>
        <family val="2"/>
      </rPr>
      <t xml:space="preserve">111</t>
    </r>
    <r>
      <rPr>
        <sz val="10"/>
        <rFont val="宋体"/>
        <family val="0"/>
        <charset val="134"/>
      </rPr>
      <t xml:space="preserve">路公交车我们在白石桥场站进行车厢服务工作，</t>
    </r>
    <r>
      <rPr>
        <sz val="10"/>
        <rFont val="Arial"/>
        <family val="2"/>
      </rPr>
      <t xml:space="preserve">108</t>
    </r>
    <r>
      <rPr>
        <sz val="10"/>
        <rFont val="宋体"/>
        <family val="0"/>
        <charset val="134"/>
      </rPr>
      <t xml:space="preserve">路公交车我们在大屯场站进行车厢服务工作，您所述车辆运营中车内门把手非常黏的问题，我们非常重视您的反馈，由于我们的工作没有做好，</t>
    </r>
    <r>
      <rPr>
        <sz val="10"/>
        <rFont val="Arial"/>
        <family val="2"/>
      </rPr>
      <t xml:space="preserve">5</t>
    </r>
    <r>
      <rPr>
        <sz val="10"/>
        <rFont val="宋体"/>
        <family val="0"/>
        <charset val="134"/>
      </rPr>
      <t xml:space="preserve">条运营线路给您带来不好的乘车体验，实在是抱歉，孟女士。</t>
    </r>
    <r>
      <rPr>
        <sz val="10"/>
        <rFont val="Arial"/>
        <family val="2"/>
      </rPr>
      <t xml:space="preserve">5</t>
    </r>
    <r>
      <rPr>
        <sz val="10"/>
        <rFont val="宋体"/>
        <family val="0"/>
        <charset val="134"/>
      </rPr>
      <t xml:space="preserve">条线路车辆回到我们的清洁地点后，在日常工作时段内，我们的保洁员已对车内扶手进行了全面的清理，并加强了清洁的频次，您反馈的问题我们已整改完毕。同时我们要求保洁员对</t>
    </r>
    <r>
      <rPr>
        <sz val="10"/>
        <rFont val="Arial"/>
        <family val="2"/>
      </rPr>
      <t xml:space="preserve">5</t>
    </r>
    <r>
      <rPr>
        <sz val="10"/>
        <rFont val="宋体"/>
        <family val="0"/>
        <charset val="134"/>
      </rPr>
      <t xml:space="preserve">条线路所有运营车辆的卫生再次进行细化清理。我们对于运营车辆车内卫生的清洁工作是一直在做的，也从未停止，已经形成了长效的清洁机制，但有时候卫生清洁工作我们做的还有不尽人意之处，您多多谅解。我们定期会召开车辆保洁专题会议，开展车辆卫生专项检查，日常工作中我们加大巡检力度，强化制度建设，不断提高管理水平。我已于</t>
    </r>
    <r>
      <rPr>
        <sz val="10"/>
        <rFont val="Arial"/>
        <family val="2"/>
      </rPr>
      <t xml:space="preserve">2026</t>
    </r>
    <r>
      <rPr>
        <sz val="10"/>
        <rFont val="宋体"/>
        <family val="0"/>
        <charset val="134"/>
      </rPr>
      <t xml:space="preserve">年</t>
    </r>
    <r>
      <rPr>
        <sz val="10"/>
        <rFont val="Arial"/>
        <family val="2"/>
      </rPr>
      <t xml:space="preserve">4</t>
    </r>
    <r>
      <rPr>
        <sz val="10"/>
        <rFont val="宋体"/>
        <family val="0"/>
        <charset val="134"/>
      </rPr>
      <t xml:space="preserve">月</t>
    </r>
    <r>
      <rPr>
        <sz val="10"/>
        <rFont val="Arial"/>
        <family val="2"/>
      </rPr>
      <t xml:space="preserve">18</t>
    </r>
    <r>
      <rPr>
        <sz val="10"/>
        <rFont val="宋体"/>
        <family val="0"/>
        <charset val="134"/>
      </rPr>
      <t xml:space="preserve">日对您进行电话回复。我们各分中心及场站班组长再次与</t>
    </r>
    <r>
      <rPr>
        <sz val="10"/>
        <rFont val="Arial"/>
        <family val="2"/>
      </rPr>
      <t xml:space="preserve">5</t>
    </r>
    <r>
      <rPr>
        <sz val="10"/>
        <rFont val="宋体"/>
        <family val="0"/>
        <charset val="134"/>
      </rPr>
      <t xml:space="preserve">条线路的保洁人员进行了沟通，日常工作中我们要把清洁质量做的更加细致，同时加强保洁员清洁技能的培训，熟练掌握清洁方法，确保给您带来一个干净、整洁的出行环境。欢迎您随时对我们的工作进行监督，感谢您提出宝贵意见，给您的出行带来的不便我们和您说声抱歉，谢谢您的支持与谅解。</t>
    </r>
  </si>
  <si>
    <t xml:space="preserve">2026-04-17 20:37:14</t>
  </si>
  <si>
    <r>
      <rPr>
        <sz val="10"/>
        <rFont val="宋体"/>
        <family val="0"/>
        <charset val="134"/>
      </rPr>
      <t xml:space="preserve">热线</t>
    </r>
    <r>
      <rPr>
        <sz val="10"/>
        <rFont val="Arial"/>
        <family val="2"/>
      </rPr>
      <t xml:space="preserve">-260418-005379-3</t>
    </r>
    <r>
      <rPr>
        <sz val="10"/>
        <rFont val="宋体"/>
        <family val="0"/>
        <charset val="134"/>
      </rPr>
      <t xml:space="preserve">（</t>
    </r>
    <r>
      <rPr>
        <sz val="10"/>
        <rFont val="Arial"/>
        <family val="2"/>
      </rPr>
      <t xml:space="preserve">1</t>
    </r>
    <r>
      <rPr>
        <sz val="10"/>
        <rFont val="宋体"/>
        <family val="0"/>
        <charset val="134"/>
      </rPr>
      <t xml:space="preserve">个附件）</t>
    </r>
  </si>
  <si>
    <t xml:space="preserve">2026-04-18 08:50:06</t>
  </si>
  <si>
    <t xml:space="preserve">2026-04-18 09:07:09</t>
  </si>
  <si>
    <t xml:space="preserve">2026-04-18 09:17:32</t>
  </si>
  <si>
    <r>
      <rPr>
        <sz val="10"/>
        <rFont val="宋体"/>
        <family val="0"/>
        <charset val="134"/>
      </rPr>
      <t xml:space="preserve">市民投诉，北京公交集团第一客运分公司有一趟公交车</t>
    </r>
    <r>
      <rPr>
        <sz val="10"/>
        <rFont val="Arial"/>
        <family val="2"/>
      </rPr>
      <t xml:space="preserve">657</t>
    </r>
    <r>
      <rPr>
        <sz val="10"/>
        <rFont val="宋体"/>
        <family val="0"/>
        <charset val="134"/>
      </rPr>
      <t xml:space="preserve">路公交，从东湖站到郎辛庄站，可是从东湖起点站时候经常迟到，并且有的车辆在百子湾站、大郊亭桥南站和大柳树站不停车直接过，还有司机在白鹿司站、豆各庄桥站和青青家园站，因为下一站就是郎辛庄总站了，可能是到时间了，开的很快，根本站不稳，并且这个公交车包括卫生，还有司机态度很不好，民工问司机路，直接让下车，还有司机说爱做不做，不做滚，这个司机还是党员，有党员标识，市民遇到了好几次了，公交站牌上面有小广告也不管，站牌上面有的都没有字，标识不清楚，比如有站牌，但是车辆不停车，后来才知道这个站点没有这个车，还有的站点是停车站，但是站牌没有了，还有车辆上面的灭火器都过期了，曾经拨打了公交集团的电话，没有处理，市民表示自己</t>
    </r>
    <r>
      <rPr>
        <sz val="10"/>
        <rFont val="Arial"/>
        <family val="2"/>
      </rPr>
      <t xml:space="preserve">12</t>
    </r>
    <r>
      <rPr>
        <sz val="10"/>
        <rFont val="宋体"/>
        <family val="0"/>
        <charset val="134"/>
      </rPr>
      <t xml:space="preserve">分钟前接到了</t>
    </r>
    <r>
      <rPr>
        <sz val="10"/>
        <rFont val="Arial"/>
        <family val="2"/>
      </rPr>
      <t xml:space="preserve">13520204453</t>
    </r>
    <r>
      <rPr>
        <sz val="10"/>
        <rFont val="宋体"/>
        <family val="0"/>
        <charset val="134"/>
      </rPr>
      <t xml:space="preserve">给自己回复的，说了几点不重要的事情说要咨询自己，自己一要表达就打断自己说话，打断了四次，市民认为不合理，市民要求对方主管负责人回电，市民表示还是女性工作人员给自己回电，没有解决问题，今天没有打断说话，就告知不属实，反映问题不存在，跟对方沟通之后，不正面回复自己询问的问题，跟自己讲制度，对此不认可，要求换个人回复，来电投诉希望处理</t>
    </r>
    <r>
      <rPr>
        <sz val="10"/>
        <rFont val="Arial"/>
        <family val="2"/>
      </rPr>
      <t xml:space="preserve">657</t>
    </r>
    <r>
      <rPr>
        <sz val="10"/>
        <rFont val="宋体"/>
        <family val="0"/>
        <charset val="134"/>
      </rPr>
      <t xml:space="preserve">路公交存在的和回复的工作人员问题。调指，安服，鸿运承，线网，安保答复不满</t>
    </r>
  </si>
  <si>
    <t xml:space="preserve">2026-04-25 23:59:59</t>
  </si>
  <si>
    <t xml:space="preserve">2026-04-23 08:59:59</t>
  </si>
  <si>
    <r>
      <rPr>
        <sz val="10"/>
        <rFont val="宋体"/>
        <family val="0"/>
        <charset val="134"/>
      </rPr>
      <t xml:space="preserve">我分中心已于</t>
    </r>
    <r>
      <rPr>
        <sz val="10"/>
        <rFont val="Arial"/>
        <family val="2"/>
      </rPr>
      <t xml:space="preserve">2026</t>
    </r>
    <r>
      <rPr>
        <sz val="10"/>
        <rFont val="宋体"/>
        <family val="0"/>
        <charset val="134"/>
      </rPr>
      <t xml:space="preserve">年</t>
    </r>
    <r>
      <rPr>
        <sz val="10"/>
        <rFont val="Arial"/>
        <family val="2"/>
      </rPr>
      <t xml:space="preserve">4</t>
    </r>
    <r>
      <rPr>
        <sz val="10"/>
        <rFont val="宋体"/>
        <family val="0"/>
        <charset val="134"/>
      </rPr>
      <t xml:space="preserve">月</t>
    </r>
    <r>
      <rPr>
        <sz val="10"/>
        <rFont val="Arial"/>
        <family val="2"/>
      </rPr>
      <t xml:space="preserve">18</t>
    </r>
    <r>
      <rPr>
        <sz val="10"/>
        <rFont val="宋体"/>
        <family val="0"/>
        <charset val="134"/>
      </rPr>
      <t xml:space="preserve">日傍晚</t>
    </r>
    <r>
      <rPr>
        <sz val="10"/>
        <rFont val="Arial"/>
        <family val="2"/>
      </rPr>
      <t xml:space="preserve">18</t>
    </r>
    <r>
      <rPr>
        <sz val="10"/>
        <rFont val="宋体"/>
        <family val="0"/>
        <charset val="134"/>
      </rPr>
      <t xml:space="preserve">点</t>
    </r>
    <r>
      <rPr>
        <sz val="10"/>
        <rFont val="Arial"/>
        <family val="2"/>
      </rPr>
      <t xml:space="preserve">50</t>
    </r>
    <r>
      <rPr>
        <sz val="10"/>
        <rFont val="宋体"/>
        <family val="0"/>
        <charset val="134"/>
      </rPr>
      <t xml:space="preserve">分对您进行电话回复。办理人：李松；部门：鸿运承物业管理中心南湖分中心；职务；物管员。审核人：郑楠；部门：鸿运承物业管理中心物管行政部；职务：物管员。</t>
    </r>
  </si>
  <si>
    <t xml:space="preserve">2026-04-18 08:43:11</t>
  </si>
  <si>
    <t xml:space="preserve">车辆卫生问题
（车内卫生）同人同诉
多次</t>
  </si>
  <si>
    <r>
      <rPr>
        <sz val="10"/>
        <rFont val="宋体"/>
        <family val="0"/>
        <charset val="134"/>
      </rPr>
      <t xml:space="preserve">热线</t>
    </r>
    <r>
      <rPr>
        <sz val="10"/>
        <rFont val="Arial"/>
        <family val="2"/>
      </rPr>
      <t xml:space="preserve">-260418-007335-3</t>
    </r>
    <r>
      <rPr>
        <sz val="10"/>
        <rFont val="宋体"/>
        <family val="0"/>
        <charset val="134"/>
      </rPr>
      <t xml:space="preserve">（</t>
    </r>
    <r>
      <rPr>
        <sz val="10"/>
        <rFont val="Arial"/>
        <family val="2"/>
      </rPr>
      <t xml:space="preserve">1</t>
    </r>
    <r>
      <rPr>
        <sz val="10"/>
        <rFont val="宋体"/>
        <family val="0"/>
        <charset val="134"/>
      </rPr>
      <t xml:space="preserve">个附件）</t>
    </r>
  </si>
  <si>
    <t xml:space="preserve">2026-04-18 09:16:47</t>
  </si>
  <si>
    <t xml:space="preserve">2026-04-18 09:21:53</t>
  </si>
  <si>
    <t xml:space="preserve">2026-04-18 09:31:22</t>
  </si>
  <si>
    <r>
      <rPr>
        <sz val="10"/>
        <rFont val="宋体"/>
        <family val="0"/>
        <charset val="134"/>
      </rPr>
      <t xml:space="preserve">市民投诉，北京公交集团第一客运分公司有一趟公交车</t>
    </r>
    <r>
      <rPr>
        <sz val="10"/>
        <rFont val="Arial"/>
        <family val="2"/>
      </rPr>
      <t xml:space="preserve">657</t>
    </r>
    <r>
      <rPr>
        <sz val="10"/>
        <rFont val="宋体"/>
        <family val="0"/>
        <charset val="134"/>
      </rPr>
      <t xml:space="preserve">路公交，从东湖站到郎辛庄站，可是从东湖起点站时候经常迟到，并且有的车辆在百子湾站、大郊亭桥南站和大柳树站不停车直接过，还有司机在白鹿司站、豆各庄桥站和青青家园站，因为下一站就是郎辛庄总站了，可能是到时间了，开的很快，根本站不稳，并且这个公交车包括卫生，还有司机态度很不好，民工问司机路，直接让下车，还有司机说爱做不做，不做滚，这个司机还是党员，有党员标识，市民遇到了好几次了，公交站牌上面有小广告也不管，站牌上面有的都没有字，标识不清楚，比如有站牌，但是车辆不停车，后来才知道这个站点没有这个车，还有的站点是停车站，但是站牌没有了，还有车辆上面的灭火器都过期了，曾经拨打了公交集团的电话，没有处理，市民表示自己</t>
    </r>
    <r>
      <rPr>
        <sz val="10"/>
        <rFont val="Arial"/>
        <family val="2"/>
      </rPr>
      <t xml:space="preserve">12</t>
    </r>
    <r>
      <rPr>
        <sz val="10"/>
        <rFont val="宋体"/>
        <family val="0"/>
        <charset val="134"/>
      </rPr>
      <t xml:space="preserve">分钟前接到了</t>
    </r>
    <r>
      <rPr>
        <sz val="10"/>
        <rFont val="Arial"/>
        <family val="2"/>
      </rPr>
      <t xml:space="preserve">13520204453</t>
    </r>
    <r>
      <rPr>
        <sz val="10"/>
        <rFont val="宋体"/>
        <family val="0"/>
        <charset val="134"/>
      </rPr>
      <t xml:space="preserve">给自己回复的，说了几点不重要的事情说要咨询自己，自己一要表达就打断自己说话，打断了四次，市民认为不合理，市民要求对方主管负责人回电，市民表示还是女性工作人员给自己回电，没有解决问题，今天没有打断说话，就告知不属实，反映问题不存在，跟对方沟通之后，不正面回复自己询问的问题，跟自己讲制度，对此不认可，要求换个人回复，</t>
    </r>
    <r>
      <rPr>
        <sz val="10"/>
        <rFont val="Arial"/>
        <family val="2"/>
      </rPr>
      <t xml:space="preserve">13671269869</t>
    </r>
    <r>
      <rPr>
        <sz val="10"/>
        <rFont val="宋体"/>
        <family val="0"/>
        <charset val="134"/>
      </rPr>
      <t xml:space="preserve">的李队长给自己来电，对方的电话跟对方之前联系自己的说法一样自己不认可，自己问对方核实了吗对方不说核实也没说没核实，自己不认可，自己要求对方核实并且领导回电，来电投诉希望处理</t>
    </r>
    <r>
      <rPr>
        <sz val="10"/>
        <rFont val="Arial"/>
        <family val="2"/>
      </rPr>
      <t xml:space="preserve">657</t>
    </r>
    <r>
      <rPr>
        <sz val="10"/>
        <rFont val="宋体"/>
        <family val="0"/>
        <charset val="134"/>
      </rPr>
      <t xml:space="preserve">路公交存在的和回复的工作人员问题。调指，安服，鸿运城，线网，安保答复不满</t>
    </r>
  </si>
  <si>
    <t xml:space="preserve">2026-04-18 09:14:31</t>
  </si>
  <si>
    <r>
      <rPr>
        <sz val="10"/>
        <rFont val="宋体"/>
        <family val="0"/>
        <charset val="134"/>
      </rPr>
      <t xml:space="preserve">热线</t>
    </r>
    <r>
      <rPr>
        <sz val="10"/>
        <rFont val="Arial"/>
        <family val="2"/>
      </rPr>
      <t xml:space="preserve">-260418-017028-3</t>
    </r>
    <r>
      <rPr>
        <sz val="10"/>
        <rFont val="宋体"/>
        <family val="0"/>
        <charset val="134"/>
      </rPr>
      <t xml:space="preserve">（</t>
    </r>
    <r>
      <rPr>
        <sz val="10"/>
        <rFont val="Arial"/>
        <family val="2"/>
      </rPr>
      <t xml:space="preserve">1</t>
    </r>
    <r>
      <rPr>
        <sz val="10"/>
        <rFont val="宋体"/>
        <family val="0"/>
        <charset val="134"/>
      </rPr>
      <t xml:space="preserve">个附件）</t>
    </r>
  </si>
  <si>
    <t xml:space="preserve">2026-04-18 11:19:22</t>
  </si>
  <si>
    <t xml:space="preserve">2026-04-18 11:39:22</t>
  </si>
  <si>
    <t xml:space="preserve">2026-04-18 12:35:35</t>
  </si>
  <si>
    <r>
      <rPr>
        <sz val="10"/>
        <rFont val="宋体"/>
        <family val="0"/>
        <charset val="134"/>
      </rPr>
      <t xml:space="preserve">市民投诉，北京公交集团第一客运分公司有一趟公交车</t>
    </r>
    <r>
      <rPr>
        <sz val="10"/>
        <rFont val="Arial"/>
        <family val="2"/>
      </rPr>
      <t xml:space="preserve">657</t>
    </r>
    <r>
      <rPr>
        <sz val="10"/>
        <rFont val="宋体"/>
        <family val="0"/>
        <charset val="134"/>
      </rPr>
      <t xml:space="preserve">路公交，从东湖站到郎辛庄站，可是从东湖起点站时候经常迟到，并且有的车辆在百子湾站、大郊亭桥南站和大柳树站不停车直接过，还有司机在白鹿司站、豆各庄桥站和青青家园站，因为下一站就是郎辛庄总站了，可能是到时间了，开的很快，根本站不稳，并且这个公交车包括卫生，还有司机态度很不好，民工问司机路，直接让下车，还有司机说爱做不做，不做滚，这个司机还是党员，有党员标识，市民遇到了好几次了，公交站牌上面有小广告也不管，站牌上面有的都没有字，标识不清楚，比如有站牌，但是车辆不停车，后来才知道这个站点没有这个车，还有的站点是停车站，但是站牌没有了，还有车辆上面的灭火器都过期了，曾经拨打了公交集团的电话，没有处理，市民表示自己</t>
    </r>
    <r>
      <rPr>
        <sz val="10"/>
        <rFont val="Arial"/>
        <family val="2"/>
      </rPr>
      <t xml:space="preserve">12</t>
    </r>
    <r>
      <rPr>
        <sz val="10"/>
        <rFont val="宋体"/>
        <family val="0"/>
        <charset val="134"/>
      </rPr>
      <t xml:space="preserve">分钟前接到了</t>
    </r>
    <r>
      <rPr>
        <sz val="10"/>
        <rFont val="Arial"/>
        <family val="2"/>
      </rPr>
      <t xml:space="preserve">13520204453</t>
    </r>
    <r>
      <rPr>
        <sz val="10"/>
        <rFont val="宋体"/>
        <family val="0"/>
        <charset val="134"/>
      </rPr>
      <t xml:space="preserve">给自己回复的，说了几点不重要的事情说要咨询自己，自己一要表达就打断自己说话，打断了四次，市民认为不合理，市民要求对方主管负责人回电，市民表示还是女性工作人员给自己回电，没有解决问题，今天没有打断说话，就告知不属实，反映问题不存在，跟对方沟通之后，不正面回复自己询问的问题，跟自己讲制度，对此不认可，要求换个人回复，</t>
    </r>
    <r>
      <rPr>
        <sz val="10"/>
        <rFont val="Arial"/>
        <family val="2"/>
      </rPr>
      <t xml:space="preserve">13671269869</t>
    </r>
    <r>
      <rPr>
        <sz val="10"/>
        <rFont val="宋体"/>
        <family val="0"/>
        <charset val="134"/>
      </rPr>
      <t xml:space="preserve">的李队长给自己来电，对方的电话跟对方之前联系自己的说法一样自己不认可，自己问对方核实了吗对方不说核实也没说没核实，自己又乘坐</t>
    </r>
    <r>
      <rPr>
        <sz val="10"/>
        <rFont val="Arial"/>
        <family val="2"/>
      </rPr>
      <t xml:space="preserve">657</t>
    </r>
    <r>
      <rPr>
        <sz val="10"/>
        <rFont val="宋体"/>
        <family val="0"/>
        <charset val="134"/>
      </rPr>
      <t xml:space="preserve">回家车上没有任何卫生整改虚假回复非正式工作 人员回复怼自己投诉案件不重视，来电投诉希望处理</t>
    </r>
    <r>
      <rPr>
        <sz val="10"/>
        <rFont val="Arial"/>
        <family val="2"/>
      </rPr>
      <t xml:space="preserve">657</t>
    </r>
    <r>
      <rPr>
        <sz val="10"/>
        <rFont val="宋体"/>
        <family val="0"/>
        <charset val="134"/>
      </rPr>
      <t xml:space="preserve">路公交存在的和回复的工作人员问题。调指安服鸿运承线网安保 答复不满意</t>
    </r>
  </si>
  <si>
    <r>
      <rPr>
        <sz val="10"/>
        <rFont val="宋体"/>
        <family val="0"/>
        <charset val="134"/>
      </rPr>
      <t xml:space="preserve">先生您好，</t>
    </r>
    <r>
      <rPr>
        <sz val="10"/>
        <rFont val="Arial"/>
        <family val="2"/>
      </rPr>
      <t xml:space="preserve">657</t>
    </r>
    <r>
      <rPr>
        <sz val="10"/>
        <rFont val="宋体"/>
        <family val="0"/>
        <charset val="134"/>
      </rPr>
      <t xml:space="preserve">路公交车我们在东湖场站进行洗车服务工作，您所述车辆运营中公交车卫生很不好，自己又乘坐</t>
    </r>
    <r>
      <rPr>
        <sz val="10"/>
        <rFont val="Arial"/>
        <family val="2"/>
      </rPr>
      <t xml:space="preserve">657</t>
    </r>
    <r>
      <rPr>
        <sz val="10"/>
        <rFont val="宋体"/>
        <family val="0"/>
        <charset val="134"/>
      </rPr>
      <t xml:space="preserve">路回家，车上没有任何卫生整改的问题，我们非常重视您的反馈，由于我们的工作没有做好，</t>
    </r>
    <r>
      <rPr>
        <sz val="10"/>
        <rFont val="Arial"/>
        <family val="2"/>
      </rPr>
      <t xml:space="preserve">657</t>
    </r>
    <r>
      <rPr>
        <sz val="10"/>
        <rFont val="宋体"/>
        <family val="0"/>
        <charset val="134"/>
      </rPr>
      <t xml:space="preserve">路给您带来不好的乘车体验，实在是抱歉，先生。该线路车辆回到东湖场站后，在日常工作时段内，我们的保洁员已对车内卫生进行了全面的清理，您反馈的问题我们已整改完毕。同时我们要求保洁员对</t>
    </r>
    <r>
      <rPr>
        <sz val="10"/>
        <rFont val="Arial"/>
        <family val="2"/>
      </rPr>
      <t xml:space="preserve">657</t>
    </r>
    <r>
      <rPr>
        <sz val="10"/>
        <rFont val="宋体"/>
        <family val="0"/>
        <charset val="134"/>
      </rPr>
      <t xml:space="preserve">路所有运营车辆的卫生再次进行细化清理。我们对于运营车辆车内卫生的清洁工作是一直在做的，也从未停止，已经形成了长效的清洁机制，但有时候卫生清洁工作我们做的还有不尽人意之处，您多多谅解。虚假回复非正式工作人员的问题，我们回复内容属实，回复人员为物业正式工作人员。</t>
    </r>
  </si>
  <si>
    <r>
      <rPr>
        <sz val="10"/>
        <rFont val="宋体"/>
        <family val="0"/>
        <charset val="134"/>
      </rPr>
      <t xml:space="preserve">您好，关于您反映问题的办理情况，鸿运承物业管理中心南湖分中心现对您回复如下：先生您好，</t>
    </r>
    <r>
      <rPr>
        <sz val="10"/>
        <rFont val="Arial"/>
        <family val="2"/>
      </rPr>
      <t xml:space="preserve">657</t>
    </r>
    <r>
      <rPr>
        <sz val="10"/>
        <rFont val="宋体"/>
        <family val="0"/>
        <charset val="134"/>
      </rPr>
      <t xml:space="preserve">路公交车我们在东湖场站进行洗车服务工作，您所述车辆运营中公交车卫生很不好，自己又乘坐</t>
    </r>
    <r>
      <rPr>
        <sz val="10"/>
        <rFont val="Arial"/>
        <family val="2"/>
      </rPr>
      <t xml:space="preserve">657</t>
    </r>
    <r>
      <rPr>
        <sz val="10"/>
        <rFont val="宋体"/>
        <family val="0"/>
        <charset val="134"/>
      </rPr>
      <t xml:space="preserve">路回家，车上没有任何卫生整改的问题，我们非常重视您的反馈，由于我们的工作没有做好，</t>
    </r>
    <r>
      <rPr>
        <sz val="10"/>
        <rFont val="Arial"/>
        <family val="2"/>
      </rPr>
      <t xml:space="preserve">657</t>
    </r>
    <r>
      <rPr>
        <sz val="10"/>
        <rFont val="宋体"/>
        <family val="0"/>
        <charset val="134"/>
      </rPr>
      <t xml:space="preserve">路给您带来不好的乘车体验，实在是抱歉，先生。该线路车辆回到东湖场站后，在日常工作时段内，我们的保洁员已对车内卫生进行了全面的清理，您反馈的问题我们已整改完毕。同时我们要求保洁员对</t>
    </r>
    <r>
      <rPr>
        <sz val="10"/>
        <rFont val="Arial"/>
        <family val="2"/>
      </rPr>
      <t xml:space="preserve">657</t>
    </r>
    <r>
      <rPr>
        <sz val="10"/>
        <rFont val="宋体"/>
        <family val="0"/>
        <charset val="134"/>
      </rPr>
      <t xml:space="preserve">路所有运营车辆的卫生再次进行细化清理。我们对于运营车辆车内卫生的清洁工作是一直在做的，也从未停止，已经形成了长效的清洁机制，但有时候卫生清洁工作我们做的还有不尽人意之处，您多多谅解。虚假回复非正式工作人员的问题，我们回复内容属实，回复人员为物业正式工作人员。我们定期会召开车辆保洁专题会议，开展车辆卫生专项检查，日常工作中我们加大巡检力度，强化制度建设，不断提高管理水平。我分中心已于</t>
    </r>
    <r>
      <rPr>
        <sz val="10"/>
        <rFont val="Arial"/>
        <family val="2"/>
      </rPr>
      <t xml:space="preserve">2026</t>
    </r>
    <r>
      <rPr>
        <sz val="10"/>
        <rFont val="宋体"/>
        <family val="0"/>
        <charset val="134"/>
      </rPr>
      <t xml:space="preserve">年</t>
    </r>
    <r>
      <rPr>
        <sz val="10"/>
        <rFont val="Arial"/>
        <family val="2"/>
      </rPr>
      <t xml:space="preserve">4</t>
    </r>
    <r>
      <rPr>
        <sz val="10"/>
        <rFont val="宋体"/>
        <family val="0"/>
        <charset val="134"/>
      </rPr>
      <t xml:space="preserve">月</t>
    </r>
    <r>
      <rPr>
        <sz val="10"/>
        <rFont val="Arial"/>
        <family val="2"/>
      </rPr>
      <t xml:space="preserve">18</t>
    </r>
    <r>
      <rPr>
        <sz val="10"/>
        <rFont val="宋体"/>
        <family val="0"/>
        <charset val="134"/>
      </rPr>
      <t xml:space="preserve">日傍晚</t>
    </r>
    <r>
      <rPr>
        <sz val="10"/>
        <rFont val="Arial"/>
        <family val="2"/>
      </rPr>
      <t xml:space="preserve">18</t>
    </r>
    <r>
      <rPr>
        <sz val="10"/>
        <rFont val="宋体"/>
        <family val="0"/>
        <charset val="134"/>
      </rPr>
      <t xml:space="preserve">点</t>
    </r>
    <r>
      <rPr>
        <sz val="10"/>
        <rFont val="Arial"/>
        <family val="2"/>
      </rPr>
      <t xml:space="preserve">50</t>
    </r>
    <r>
      <rPr>
        <sz val="10"/>
        <rFont val="宋体"/>
        <family val="0"/>
        <charset val="134"/>
      </rPr>
      <t xml:space="preserve">分对您进行电话回复。我们分中心及场站班组长再次与</t>
    </r>
    <r>
      <rPr>
        <sz val="10"/>
        <rFont val="Arial"/>
        <family val="2"/>
      </rPr>
      <t xml:space="preserve">657</t>
    </r>
    <r>
      <rPr>
        <sz val="10"/>
        <rFont val="宋体"/>
        <family val="0"/>
        <charset val="134"/>
      </rPr>
      <t xml:space="preserve">路的保洁人员进行了沟通，日常工作中我们要把清洁质量做的更加细致，同时加强保洁员清洁技能的培训，熟练掌握清洁方法，确保给您带来一个干净、整洁的出行环境。欢迎您随时对我们的工作进行监督，感谢您提出宝贵意见，给您的出行带来的不便我们和您说声抱歉，谢谢您的支持与谅解。</t>
    </r>
  </si>
  <si>
    <t xml:space="preserve">2026-04-18 11:15:23</t>
  </si>
  <si>
    <r>
      <rPr>
        <sz val="10"/>
        <rFont val="宋体"/>
        <family val="0"/>
        <charset val="134"/>
      </rPr>
      <t xml:space="preserve">热线</t>
    </r>
    <r>
      <rPr>
        <sz val="10"/>
        <rFont val="Arial"/>
        <family val="2"/>
      </rPr>
      <t xml:space="preserve">-260418-024780-1</t>
    </r>
    <r>
      <rPr>
        <sz val="10"/>
        <rFont val="宋体"/>
        <family val="0"/>
        <charset val="134"/>
      </rPr>
      <t xml:space="preserve">（</t>
    </r>
    <r>
      <rPr>
        <sz val="10"/>
        <rFont val="Arial"/>
        <family val="2"/>
      </rPr>
      <t xml:space="preserve">1</t>
    </r>
    <r>
      <rPr>
        <sz val="10"/>
        <rFont val="宋体"/>
        <family val="0"/>
        <charset val="134"/>
      </rPr>
      <t xml:space="preserve">个附件）</t>
    </r>
  </si>
  <si>
    <t xml:space="preserve">2026-04-18 13:36:46</t>
  </si>
  <si>
    <t xml:space="preserve">2026-04-18 14:34:45</t>
  </si>
  <si>
    <t xml:space="preserve">2026-04-18 15:08:04</t>
  </si>
  <si>
    <r>
      <rPr>
        <sz val="10"/>
        <rFont val="宋体"/>
        <family val="0"/>
        <charset val="134"/>
      </rPr>
      <t xml:space="preserve">市民反映，</t>
    </r>
    <r>
      <rPr>
        <sz val="10"/>
        <rFont val="Arial"/>
        <family val="2"/>
      </rPr>
      <t xml:space="preserve">2026</t>
    </r>
    <r>
      <rPr>
        <sz val="10"/>
        <rFont val="宋体"/>
        <family val="0"/>
        <charset val="134"/>
      </rPr>
      <t xml:space="preserve">年</t>
    </r>
    <r>
      <rPr>
        <sz val="10"/>
        <rFont val="Arial"/>
        <family val="2"/>
      </rPr>
      <t xml:space="preserve">4</t>
    </r>
    <r>
      <rPr>
        <sz val="10"/>
        <rFont val="宋体"/>
        <family val="0"/>
        <charset val="134"/>
      </rPr>
      <t xml:space="preserve">月</t>
    </r>
    <r>
      <rPr>
        <sz val="10"/>
        <rFont val="Arial"/>
        <family val="2"/>
      </rPr>
      <t xml:space="preserve">18</t>
    </r>
    <r>
      <rPr>
        <sz val="10"/>
        <rFont val="宋体"/>
        <family val="0"/>
        <charset val="134"/>
      </rPr>
      <t xml:space="preserve">日</t>
    </r>
    <r>
      <rPr>
        <sz val="10"/>
        <rFont val="Arial"/>
        <family val="2"/>
      </rPr>
      <t xml:space="preserve">13:30</t>
    </r>
    <r>
      <rPr>
        <sz val="10"/>
        <rFont val="宋体"/>
        <family val="0"/>
        <charset val="134"/>
      </rPr>
      <t xml:space="preserve">分坐</t>
    </r>
    <r>
      <rPr>
        <sz val="10"/>
        <rFont val="Arial"/>
        <family val="2"/>
      </rPr>
      <t xml:space="preserve">130</t>
    </r>
    <r>
      <rPr>
        <sz val="10"/>
        <rFont val="宋体"/>
        <family val="0"/>
        <charset val="134"/>
      </rPr>
      <t xml:space="preserve">路公交车在朝阳区东湖站下车，车内特别脏，车内有很多积尘，而且边边角角有柳絮堆积，而且车辆不平稳，同时车辆不靠站，车内灭火器高压，车辆司机态度不好，而且终点站也很脏，主要诉求是投诉</t>
    </r>
    <r>
      <rPr>
        <sz val="10"/>
        <rFont val="Arial"/>
        <family val="2"/>
      </rPr>
      <t xml:space="preserve">130</t>
    </r>
    <r>
      <rPr>
        <sz val="10"/>
        <rFont val="宋体"/>
        <family val="0"/>
        <charset val="134"/>
      </rPr>
      <t xml:space="preserve">路，来电反映投诉</t>
    </r>
    <r>
      <rPr>
        <sz val="10"/>
        <rFont val="Arial"/>
        <family val="2"/>
      </rPr>
      <t xml:space="preserve">130</t>
    </r>
    <r>
      <rPr>
        <sz val="10"/>
        <rFont val="宋体"/>
        <family val="0"/>
        <charset val="134"/>
      </rPr>
      <t xml:space="preserve">路公交车问题。鸿运承 安服 安保 基建</t>
    </r>
  </si>
  <si>
    <t xml:space="preserve">2026-04-19</t>
  </si>
  <si>
    <r>
      <rPr>
        <sz val="10"/>
        <rFont val="宋体"/>
        <family val="0"/>
        <charset val="134"/>
      </rPr>
      <t xml:space="preserve">先生您好，</t>
    </r>
    <r>
      <rPr>
        <sz val="10"/>
        <rFont val="Arial"/>
        <family val="2"/>
      </rPr>
      <t xml:space="preserve">130</t>
    </r>
    <r>
      <rPr>
        <sz val="10"/>
        <rFont val="宋体"/>
        <family val="0"/>
        <charset val="134"/>
      </rPr>
      <t xml:space="preserve">路公交车我们在东湖场站进行洗车服务工作，您所述车辆运营中车内特别脏，车内有很多积尘，而且边边角角有柳絮堆积，终点站也很脏的问题，我们非常重视您的反馈，由于我们的工作没有做好，</t>
    </r>
    <r>
      <rPr>
        <sz val="10"/>
        <rFont val="Arial"/>
        <family val="2"/>
      </rPr>
      <t xml:space="preserve">130</t>
    </r>
    <r>
      <rPr>
        <sz val="10"/>
        <rFont val="宋体"/>
        <family val="0"/>
        <charset val="134"/>
      </rPr>
      <t xml:space="preserve">路给您带来不好的乘车体验，实在是抱歉，先生。该线路车辆回到东湖场站后，在日常工作时段内，我们的保洁员已对车内卫生进行了全面的清理，您反馈的问题我们已整改完毕。同时我们要求保洁员对</t>
    </r>
    <r>
      <rPr>
        <sz val="10"/>
        <rFont val="Arial"/>
        <family val="2"/>
      </rPr>
      <t xml:space="preserve">657</t>
    </r>
    <r>
      <rPr>
        <sz val="10"/>
        <rFont val="宋体"/>
        <family val="0"/>
        <charset val="134"/>
      </rPr>
      <t xml:space="preserve">路所有运营车辆的卫生再次进行细化清理。我们对于运营车辆车内卫生的清洁工作是一直在做的，也从未停止，已经形成了长效的清洁机制，但有时候卫生清洁工作我们做的还有不尽人意之处，您多多谅解。</t>
    </r>
  </si>
  <si>
    <r>
      <rPr>
        <sz val="10"/>
        <rFont val="宋体"/>
        <family val="0"/>
        <charset val="134"/>
      </rPr>
      <t xml:space="preserve">我们分中心及场站班组长再次与</t>
    </r>
    <r>
      <rPr>
        <sz val="10"/>
        <rFont val="Arial"/>
        <family val="2"/>
      </rPr>
      <t xml:space="preserve">130</t>
    </r>
    <r>
      <rPr>
        <sz val="10"/>
        <rFont val="宋体"/>
        <family val="0"/>
        <charset val="134"/>
      </rPr>
      <t xml:space="preserve">路的保洁人员进行了沟通，日常工作中我们要把清洁质量做的更加细致，同时加强保洁员清洁技能的培训，熟练掌握清洁方法，确保给您带来一个干净、整洁的出行环境。</t>
    </r>
  </si>
  <si>
    <r>
      <rPr>
        <sz val="10"/>
        <rFont val="宋体"/>
        <family val="0"/>
        <charset val="134"/>
      </rPr>
      <t xml:space="preserve">您好，关于您反映问题的办理情况，鸿运承物业管理中心南湖分中心现对您回复如下：先生您好，</t>
    </r>
    <r>
      <rPr>
        <sz val="10"/>
        <rFont val="Arial"/>
        <family val="2"/>
      </rPr>
      <t xml:space="preserve">130</t>
    </r>
    <r>
      <rPr>
        <sz val="10"/>
        <rFont val="宋体"/>
        <family val="0"/>
        <charset val="134"/>
      </rPr>
      <t xml:space="preserve">路公交车我们在东湖场站进行洗车服务工作，您所述车辆运营中车内特别脏，车内有很多积尘，而且边边角角有柳絮堆积，终点站也很脏的问题，我们非常重视您的反馈，由于我们的工作没有做好，</t>
    </r>
    <r>
      <rPr>
        <sz val="10"/>
        <rFont val="Arial"/>
        <family val="2"/>
      </rPr>
      <t xml:space="preserve">130</t>
    </r>
    <r>
      <rPr>
        <sz val="10"/>
        <rFont val="宋体"/>
        <family val="0"/>
        <charset val="134"/>
      </rPr>
      <t xml:space="preserve">路给您带来不好的乘车体验，实在是抱歉，先生。该线路车辆回到东湖场站后，在日常工作时段内，我们的保洁员已对车内卫生进行了全面的清理，您反馈的问题我们已整改完毕。同时我们要求保洁员对</t>
    </r>
    <r>
      <rPr>
        <sz val="10"/>
        <rFont val="Arial"/>
        <family val="2"/>
      </rPr>
      <t xml:space="preserve">657</t>
    </r>
    <r>
      <rPr>
        <sz val="10"/>
        <rFont val="宋体"/>
        <family val="0"/>
        <charset val="134"/>
      </rPr>
      <t xml:space="preserve">路所有运营车辆的卫生再次进行细化清理。我们对于运营车辆车内卫生的清洁工作是一直在做的，也从未停止，已经形成了长效的清洁机制，但有时候卫生清洁工作我们做的还有不尽人意之处，您多多谅解。我们定期会召开车辆保洁专题会议，开展车辆卫生专项检查，日常工作中我们加大巡检力度，强化制度建设，不断提高管理水平。我分中心已于</t>
    </r>
    <r>
      <rPr>
        <sz val="10"/>
        <rFont val="Arial"/>
        <family val="2"/>
      </rPr>
      <t xml:space="preserve">2026</t>
    </r>
    <r>
      <rPr>
        <sz val="10"/>
        <rFont val="宋体"/>
        <family val="0"/>
        <charset val="134"/>
      </rPr>
      <t xml:space="preserve">年</t>
    </r>
    <r>
      <rPr>
        <sz val="10"/>
        <rFont val="Arial"/>
        <family val="2"/>
      </rPr>
      <t xml:space="preserve">4</t>
    </r>
    <r>
      <rPr>
        <sz val="10"/>
        <rFont val="宋体"/>
        <family val="0"/>
        <charset val="134"/>
      </rPr>
      <t xml:space="preserve">月</t>
    </r>
    <r>
      <rPr>
        <sz val="10"/>
        <rFont val="Arial"/>
        <family val="2"/>
      </rPr>
      <t xml:space="preserve">18</t>
    </r>
    <r>
      <rPr>
        <sz val="10"/>
        <rFont val="宋体"/>
        <family val="0"/>
        <charset val="134"/>
      </rPr>
      <t xml:space="preserve">日傍晚</t>
    </r>
    <r>
      <rPr>
        <sz val="10"/>
        <rFont val="Arial"/>
        <family val="2"/>
      </rPr>
      <t xml:space="preserve">18</t>
    </r>
    <r>
      <rPr>
        <sz val="10"/>
        <rFont val="宋体"/>
        <family val="0"/>
        <charset val="134"/>
      </rPr>
      <t xml:space="preserve">点</t>
    </r>
    <r>
      <rPr>
        <sz val="10"/>
        <rFont val="Arial"/>
        <family val="2"/>
      </rPr>
      <t xml:space="preserve">50</t>
    </r>
    <r>
      <rPr>
        <sz val="10"/>
        <rFont val="宋体"/>
        <family val="0"/>
        <charset val="134"/>
      </rPr>
      <t xml:space="preserve">分对您进行电话回复。我们分中心及场站班组长再次与</t>
    </r>
    <r>
      <rPr>
        <sz val="10"/>
        <rFont val="Arial"/>
        <family val="2"/>
      </rPr>
      <t xml:space="preserve">130</t>
    </r>
    <r>
      <rPr>
        <sz val="10"/>
        <rFont val="宋体"/>
        <family val="0"/>
        <charset val="134"/>
      </rPr>
      <t xml:space="preserve">路的保洁人员进行了沟通，日常工作中我们要把清洁质量做的更加细致，同时加强保洁员清洁技能的培训，熟练掌握清洁方法，确保给您带来一个干净、整洁的出行环境。欢迎您随时对我们的工作进行监督，感谢您提出宝贵意见，给您的出行带来的不便我们和您说声抱歉，谢谢您的支持与谅解。</t>
    </r>
  </si>
  <si>
    <t xml:space="preserve">2026-04-18 13:31:39</t>
  </si>
  <si>
    <r>
      <rPr>
        <sz val="10"/>
        <rFont val="宋体"/>
        <family val="0"/>
        <charset val="134"/>
      </rPr>
      <t xml:space="preserve">热线</t>
    </r>
    <r>
      <rPr>
        <sz val="10"/>
        <rFont val="Arial"/>
        <family val="2"/>
      </rPr>
      <t xml:space="preserve">-260418-031690-1</t>
    </r>
    <r>
      <rPr>
        <sz val="10"/>
        <rFont val="宋体"/>
        <family val="0"/>
        <charset val="134"/>
      </rPr>
      <t xml:space="preserve">（</t>
    </r>
    <r>
      <rPr>
        <sz val="10"/>
        <rFont val="Arial"/>
        <family val="2"/>
      </rPr>
      <t xml:space="preserve">1</t>
    </r>
    <r>
      <rPr>
        <sz val="10"/>
        <rFont val="宋体"/>
        <family val="0"/>
        <charset val="134"/>
      </rPr>
      <t xml:space="preserve">个附件）</t>
    </r>
  </si>
  <si>
    <t xml:space="preserve">2026-04-18 15:59:55</t>
  </si>
  <si>
    <t xml:space="preserve">2026-04-18 16:00:55</t>
  </si>
  <si>
    <t xml:space="preserve">2026-04-18 16:17:11</t>
  </si>
  <si>
    <t xml:space="preserve">侯先生</t>
  </si>
  <si>
    <r>
      <rPr>
        <sz val="10"/>
        <rFont val="宋体"/>
        <family val="0"/>
        <charset val="134"/>
      </rPr>
      <t xml:space="preserve">市民反映，</t>
    </r>
    <r>
      <rPr>
        <sz val="10"/>
        <rFont val="Arial"/>
        <family val="2"/>
      </rPr>
      <t xml:space="preserve">4</t>
    </r>
    <r>
      <rPr>
        <sz val="10"/>
        <rFont val="宋体"/>
        <family val="0"/>
        <charset val="134"/>
      </rPr>
      <t xml:space="preserve">月</t>
    </r>
    <r>
      <rPr>
        <sz val="10"/>
        <rFont val="Arial"/>
        <family val="2"/>
      </rPr>
      <t xml:space="preserve">18</t>
    </r>
    <r>
      <rPr>
        <sz val="10"/>
        <rFont val="宋体"/>
        <family val="0"/>
        <charset val="134"/>
      </rPr>
      <t xml:space="preserve">号</t>
    </r>
    <r>
      <rPr>
        <sz val="10"/>
        <rFont val="Arial"/>
        <family val="2"/>
      </rPr>
      <t xml:space="preserve">14</t>
    </r>
    <r>
      <rPr>
        <sz val="10"/>
        <rFont val="宋体"/>
        <family val="0"/>
        <charset val="134"/>
      </rPr>
      <t xml:space="preserve">点</t>
    </r>
    <r>
      <rPr>
        <sz val="10"/>
        <rFont val="Arial"/>
        <family val="2"/>
      </rPr>
      <t xml:space="preserve">50</t>
    </r>
    <r>
      <rPr>
        <sz val="10"/>
        <rFont val="宋体"/>
        <family val="0"/>
        <charset val="134"/>
      </rPr>
      <t xml:space="preserve">分市民从左家庄中街公交站乘坐</t>
    </r>
    <r>
      <rPr>
        <sz val="10"/>
        <rFont val="Arial"/>
        <family val="2"/>
      </rPr>
      <t xml:space="preserve">110</t>
    </r>
    <r>
      <rPr>
        <sz val="10"/>
        <rFont val="宋体"/>
        <family val="0"/>
        <charset val="134"/>
      </rPr>
      <t xml:space="preserve">公交车去地铁柳芳站，市民发现车上有灰特别脏，司机驾驶不稳，来电反映公交车环境和司机驾驶不稳问题。鸿运承，电车</t>
    </r>
  </si>
  <si>
    <r>
      <rPr>
        <sz val="10"/>
        <rFont val="宋体"/>
        <family val="0"/>
        <charset val="134"/>
      </rPr>
      <t xml:space="preserve">我分中心已于</t>
    </r>
    <r>
      <rPr>
        <sz val="10"/>
        <rFont val="Arial"/>
        <family val="2"/>
      </rPr>
      <t xml:space="preserve">2026</t>
    </r>
    <r>
      <rPr>
        <sz val="10"/>
        <rFont val="宋体"/>
        <family val="0"/>
        <charset val="134"/>
      </rPr>
      <t xml:space="preserve">年</t>
    </r>
    <r>
      <rPr>
        <sz val="10"/>
        <rFont val="Arial"/>
        <family val="2"/>
      </rPr>
      <t xml:space="preserve">4</t>
    </r>
    <r>
      <rPr>
        <sz val="10"/>
        <rFont val="宋体"/>
        <family val="0"/>
        <charset val="134"/>
      </rPr>
      <t xml:space="preserve">月</t>
    </r>
    <r>
      <rPr>
        <sz val="10"/>
        <rFont val="Arial"/>
        <family val="2"/>
      </rPr>
      <t xml:space="preserve">18</t>
    </r>
    <r>
      <rPr>
        <sz val="10"/>
        <rFont val="宋体"/>
        <family val="0"/>
        <charset val="134"/>
      </rPr>
      <t xml:space="preserve">日傍晚</t>
    </r>
    <r>
      <rPr>
        <sz val="10"/>
        <rFont val="Arial"/>
        <family val="2"/>
      </rPr>
      <t xml:space="preserve">18</t>
    </r>
    <r>
      <rPr>
        <sz val="10"/>
        <rFont val="宋体"/>
        <family val="0"/>
        <charset val="134"/>
      </rPr>
      <t xml:space="preserve">点</t>
    </r>
    <r>
      <rPr>
        <sz val="10"/>
        <rFont val="Arial"/>
        <family val="2"/>
      </rPr>
      <t xml:space="preserve">50</t>
    </r>
    <r>
      <rPr>
        <sz val="10"/>
        <rFont val="宋体"/>
        <family val="0"/>
        <charset val="134"/>
      </rPr>
      <t xml:space="preserve">分对您进行电话回复。办理人：杜伟；部门：鸿运承物业管理中心动物园分中心；职务；物管副主任。审核人：郑楠；部门：鸿运承物业管理中心物管行政部；职务：物管员。</t>
    </r>
  </si>
  <si>
    <r>
      <rPr>
        <sz val="10"/>
        <rFont val="宋体"/>
        <family val="0"/>
        <charset val="134"/>
      </rPr>
      <t xml:space="preserve">先生您好，</t>
    </r>
    <r>
      <rPr>
        <sz val="10"/>
        <rFont val="Arial"/>
        <family val="2"/>
      </rPr>
      <t xml:space="preserve">110</t>
    </r>
    <r>
      <rPr>
        <sz val="10"/>
        <rFont val="宋体"/>
        <family val="0"/>
        <charset val="134"/>
      </rPr>
      <t xml:space="preserve">路公交车我们在城铁柳芳场站进行洗车服务工作，您所述车辆运营中车上有灰特别脏的问题，我们非常重视您的反馈，由于我们的工作没有做好，</t>
    </r>
    <r>
      <rPr>
        <sz val="10"/>
        <rFont val="Arial"/>
        <family val="2"/>
      </rPr>
      <t xml:space="preserve">110</t>
    </r>
    <r>
      <rPr>
        <sz val="10"/>
        <rFont val="宋体"/>
        <family val="0"/>
        <charset val="134"/>
      </rPr>
      <t xml:space="preserve">路给您带来不好的乘车体验，实在是抱歉，先生。该线路车辆回到城铁柳芳场站后，在日常工作时段内，我们的保洁员已对车内卫生进行了全面的清理，您反馈的问题我们已整改完毕。同时我们要求保洁员对</t>
    </r>
    <r>
      <rPr>
        <sz val="10"/>
        <rFont val="Arial"/>
        <family val="2"/>
      </rPr>
      <t xml:space="preserve">110</t>
    </r>
    <r>
      <rPr>
        <sz val="10"/>
        <rFont val="宋体"/>
        <family val="0"/>
        <charset val="134"/>
      </rPr>
      <t xml:space="preserve">路所有运营车辆的卫生再次进行细化清理。我们对于运营车辆车内卫生的清洁工作是一直在做的，也从未停止，已经形成了长效的清洁机制，但有时候卫生清洁工作我们做的还有不尽人意之处，您多多谅解。</t>
    </r>
  </si>
  <si>
    <r>
      <rPr>
        <sz val="10"/>
        <rFont val="宋体"/>
        <family val="0"/>
        <charset val="134"/>
      </rPr>
      <t xml:space="preserve">我们分中心及场站班组长再次与</t>
    </r>
    <r>
      <rPr>
        <sz val="10"/>
        <rFont val="Arial"/>
        <family val="2"/>
      </rPr>
      <t xml:space="preserve">110</t>
    </r>
    <r>
      <rPr>
        <sz val="10"/>
        <rFont val="宋体"/>
        <family val="0"/>
        <charset val="134"/>
      </rPr>
      <t xml:space="preserve">路的保洁人员进行了沟通，日常工作中我们要把清洁质量做的更加细致，同时加强保洁员清洁技能的培训，熟练掌握清洁方法，确保给您带来一个干净、整洁的出行环境。</t>
    </r>
  </si>
  <si>
    <r>
      <rPr>
        <sz val="10"/>
        <rFont val="宋体"/>
        <family val="0"/>
        <charset val="134"/>
      </rPr>
      <t xml:space="preserve">您好，关于您反映问题的办理情况，鸿运承物业管理中心动物园分中心现对您回复如下：先生您好，</t>
    </r>
    <r>
      <rPr>
        <sz val="10"/>
        <rFont val="Arial"/>
        <family val="2"/>
      </rPr>
      <t xml:space="preserve">110</t>
    </r>
    <r>
      <rPr>
        <sz val="10"/>
        <rFont val="宋体"/>
        <family val="0"/>
        <charset val="134"/>
      </rPr>
      <t xml:space="preserve">路公交车我们在城铁柳芳场站进行洗车服务工作，您所述车辆运营中车上有灰特别脏的问题，我们非常重视您的反馈，由于我们的工作没有做好，</t>
    </r>
    <r>
      <rPr>
        <sz val="10"/>
        <rFont val="Arial"/>
        <family val="2"/>
      </rPr>
      <t xml:space="preserve">110</t>
    </r>
    <r>
      <rPr>
        <sz val="10"/>
        <rFont val="宋体"/>
        <family val="0"/>
        <charset val="134"/>
      </rPr>
      <t xml:space="preserve">路给您带来不好的乘车体验，实在是抱歉，先生。该线路车辆回到城铁柳芳场站后，在日常工作时段内，我们的保洁员已对车内卫生进行了全面的清理，您反馈的问题我们已整改完毕。同时我们要求保洁员对</t>
    </r>
    <r>
      <rPr>
        <sz val="10"/>
        <rFont val="Arial"/>
        <family val="2"/>
      </rPr>
      <t xml:space="preserve">110</t>
    </r>
    <r>
      <rPr>
        <sz val="10"/>
        <rFont val="宋体"/>
        <family val="0"/>
        <charset val="134"/>
      </rPr>
      <t xml:space="preserve">路所有运营车辆的卫生再次进行细化清理。我们对于运营车辆车内卫生的清洁工作是一直在做的，也从未停止，已经形成了长效的清洁机制，但有时候卫生清洁工作我们做的还有不尽人意之处，您多多谅解。我们定期会召开车辆保洁专题会议，开展车辆卫生专项检查，日常工作中我们加大巡检力度，强化制度建设，不断提高管理水平。我分中心已于</t>
    </r>
    <r>
      <rPr>
        <sz val="10"/>
        <rFont val="Arial"/>
        <family val="2"/>
      </rPr>
      <t xml:space="preserve">2026</t>
    </r>
    <r>
      <rPr>
        <sz val="10"/>
        <rFont val="宋体"/>
        <family val="0"/>
        <charset val="134"/>
      </rPr>
      <t xml:space="preserve">年</t>
    </r>
    <r>
      <rPr>
        <sz val="10"/>
        <rFont val="Arial"/>
        <family val="2"/>
      </rPr>
      <t xml:space="preserve">4</t>
    </r>
    <r>
      <rPr>
        <sz val="10"/>
        <rFont val="宋体"/>
        <family val="0"/>
        <charset val="134"/>
      </rPr>
      <t xml:space="preserve">月</t>
    </r>
    <r>
      <rPr>
        <sz val="10"/>
        <rFont val="Arial"/>
        <family val="2"/>
      </rPr>
      <t xml:space="preserve">18</t>
    </r>
    <r>
      <rPr>
        <sz val="10"/>
        <rFont val="宋体"/>
        <family val="0"/>
        <charset val="134"/>
      </rPr>
      <t xml:space="preserve">日傍晚</t>
    </r>
    <r>
      <rPr>
        <sz val="10"/>
        <rFont val="Arial"/>
        <family val="2"/>
      </rPr>
      <t xml:space="preserve">18</t>
    </r>
    <r>
      <rPr>
        <sz val="10"/>
        <rFont val="宋体"/>
        <family val="0"/>
        <charset val="134"/>
      </rPr>
      <t xml:space="preserve">点</t>
    </r>
    <r>
      <rPr>
        <sz val="10"/>
        <rFont val="Arial"/>
        <family val="2"/>
      </rPr>
      <t xml:space="preserve">50</t>
    </r>
    <r>
      <rPr>
        <sz val="10"/>
        <rFont val="宋体"/>
        <family val="0"/>
        <charset val="134"/>
      </rPr>
      <t xml:space="preserve">分对您进行电话回复。我们分中心及场站班组长再次与</t>
    </r>
    <r>
      <rPr>
        <sz val="10"/>
        <rFont val="Arial"/>
        <family val="2"/>
      </rPr>
      <t xml:space="preserve">110</t>
    </r>
    <r>
      <rPr>
        <sz val="10"/>
        <rFont val="宋体"/>
        <family val="0"/>
        <charset val="134"/>
      </rPr>
      <t xml:space="preserve">路的保洁人员进行了沟通，日常工作中我们要把清洁质量做的更加细致，同时加强保洁员清洁技能的培训，熟练掌握清洁方法，确保给您带来一个干净、整洁的出行环境。欢迎您随时对我们的工作进行监督，感谢您提出宝贵意见，给您的出行带来的不便我们和您说声抱歉，谢谢您的支持与谅解。</t>
    </r>
  </si>
  <si>
    <t xml:space="preserve">2026-04-18 15:08:48</t>
  </si>
  <si>
    <r>
      <rPr>
        <sz val="10"/>
        <rFont val="宋体"/>
        <family val="0"/>
        <charset val="134"/>
      </rPr>
      <t xml:space="preserve">热线</t>
    </r>
    <r>
      <rPr>
        <sz val="10"/>
        <rFont val="Arial"/>
        <family val="2"/>
      </rPr>
      <t xml:space="preserve">-260418-042640</t>
    </r>
  </si>
  <si>
    <t xml:space="preserve">2026-04-18 17:50:19</t>
  </si>
  <si>
    <t xml:space="preserve">2026-04-18 18:05:38</t>
  </si>
  <si>
    <t xml:space="preserve">2026-04-18 18:15:31</t>
  </si>
  <si>
    <r>
      <rPr>
        <sz val="10"/>
        <rFont val="宋体"/>
        <family val="0"/>
        <charset val="134"/>
      </rPr>
      <t xml:space="preserve">市民反映，</t>
    </r>
    <r>
      <rPr>
        <sz val="10"/>
        <rFont val="Arial"/>
        <family val="2"/>
      </rPr>
      <t xml:space="preserve">4</t>
    </r>
    <r>
      <rPr>
        <sz val="10"/>
        <rFont val="宋体"/>
        <family val="0"/>
        <charset val="134"/>
      </rPr>
      <t xml:space="preserve">月</t>
    </r>
    <r>
      <rPr>
        <sz val="10"/>
        <rFont val="Arial"/>
        <family val="2"/>
      </rPr>
      <t xml:space="preserve">18</t>
    </r>
    <r>
      <rPr>
        <sz val="10"/>
        <rFont val="宋体"/>
        <family val="0"/>
        <charset val="134"/>
      </rPr>
      <t xml:space="preserve">日自己乘坐</t>
    </r>
    <r>
      <rPr>
        <sz val="10"/>
        <rFont val="Arial"/>
        <family val="2"/>
      </rPr>
      <t xml:space="preserve">384</t>
    </r>
    <r>
      <rPr>
        <sz val="10"/>
        <rFont val="宋体"/>
        <family val="0"/>
        <charset val="134"/>
      </rPr>
      <t xml:space="preserve">路公交车去往永丰南口方向（</t>
    </r>
    <r>
      <rPr>
        <sz val="10"/>
        <rFont val="Arial"/>
        <family val="2"/>
      </rPr>
      <t xml:space="preserve">17:30</t>
    </r>
    <r>
      <rPr>
        <sz val="10"/>
        <rFont val="宋体"/>
        <family val="0"/>
        <charset val="134"/>
      </rPr>
      <t xml:space="preserve">从永丰南口下车），车上的卫生特别差，柳絮毛也特别多，自己已经发现好几次了，希望尽快核实处理，来电反映公交车卫生问题。</t>
    </r>
  </si>
  <si>
    <r>
      <rPr>
        <sz val="10"/>
        <rFont val="宋体"/>
        <family val="0"/>
        <charset val="134"/>
      </rPr>
      <t xml:space="preserve">女士您好，</t>
    </r>
    <r>
      <rPr>
        <sz val="10"/>
        <rFont val="Arial"/>
        <family val="2"/>
      </rPr>
      <t xml:space="preserve">384</t>
    </r>
    <r>
      <rPr>
        <sz val="10"/>
        <rFont val="宋体"/>
        <family val="0"/>
        <charset val="134"/>
      </rPr>
      <t xml:space="preserve">路公交车我们在西玉河场站进行洗车服务工作，您所述车辆运营中车上的卫生特别差，柳絮毛也特别多的问题，我们非常重视您的反馈，由于我们的工作没有做好，</t>
    </r>
    <r>
      <rPr>
        <sz val="10"/>
        <rFont val="Arial"/>
        <family val="2"/>
      </rPr>
      <t xml:space="preserve">384</t>
    </r>
    <r>
      <rPr>
        <sz val="10"/>
        <rFont val="宋体"/>
        <family val="0"/>
        <charset val="134"/>
      </rPr>
      <t xml:space="preserve">路给您带来不好的乘车体验，实在是抱歉，女士。该线路车辆回到西玉河场站后，在日常工作时段内，我们的保洁员已对车内卫生及柳絮毛进行了全面的清理，您反馈的问题我们已整改完毕。同时我们要求保洁员对</t>
    </r>
    <r>
      <rPr>
        <sz val="10"/>
        <rFont val="Arial"/>
        <family val="2"/>
      </rPr>
      <t xml:space="preserve">384</t>
    </r>
    <r>
      <rPr>
        <sz val="10"/>
        <rFont val="宋体"/>
        <family val="0"/>
        <charset val="134"/>
      </rPr>
      <t xml:space="preserve">路所有运营车辆的卫生再次进行细化清理。我们对于运营车辆车内卫生的清洁工作是一直在做的，也从未停止，已经形成了长效的清洁机制，但有时候卫生清洁工作我们做的还有不尽人意之处，您多多谅解。</t>
    </r>
  </si>
  <si>
    <r>
      <rPr>
        <sz val="10"/>
        <rFont val="宋体"/>
        <family val="0"/>
        <charset val="134"/>
      </rPr>
      <t xml:space="preserve">我们分中心及场站班组长再次与</t>
    </r>
    <r>
      <rPr>
        <sz val="10"/>
        <rFont val="Arial"/>
        <family val="2"/>
      </rPr>
      <t xml:space="preserve">384</t>
    </r>
    <r>
      <rPr>
        <sz val="10"/>
        <rFont val="宋体"/>
        <family val="0"/>
        <charset val="134"/>
      </rPr>
      <t xml:space="preserve">路的保洁人员进行了沟通，日常工作中我们要把清洁质量做的更加细致，同时加强保洁员清洁技能的培训，熟练掌握清洁方法，确保给您带来一个干净、整洁的出行环境。</t>
    </r>
  </si>
  <si>
    <r>
      <rPr>
        <sz val="10"/>
        <rFont val="宋体"/>
        <family val="0"/>
        <charset val="134"/>
      </rPr>
      <t xml:space="preserve">您好，关于您反映问题的办理情况，鸿运承物业管理中心西苑分中心现对您回复如下：女士您好，</t>
    </r>
    <r>
      <rPr>
        <sz val="10"/>
        <rFont val="Arial"/>
        <family val="2"/>
      </rPr>
      <t xml:space="preserve">384</t>
    </r>
    <r>
      <rPr>
        <sz val="10"/>
        <rFont val="宋体"/>
        <family val="0"/>
        <charset val="134"/>
      </rPr>
      <t xml:space="preserve">路公交车我们在西玉河场站进行洗车服务工作，您所述车辆运营中车上的卫生特别差，柳絮毛也特别多的问题，我们非常重视您的反馈，由于我们的工作没有做好，</t>
    </r>
    <r>
      <rPr>
        <sz val="10"/>
        <rFont val="Arial"/>
        <family val="2"/>
      </rPr>
      <t xml:space="preserve">384</t>
    </r>
    <r>
      <rPr>
        <sz val="10"/>
        <rFont val="宋体"/>
        <family val="0"/>
        <charset val="134"/>
      </rPr>
      <t xml:space="preserve">路给您带来不好的乘车体验，实在是抱歉，女士。该线路车辆回到西玉河场站后，在日常工作时段内，我们的保洁员已对车内卫生及柳絮毛进行了全面的清理，您反馈的问题我们已整改完毕。同时我们要求保洁员对</t>
    </r>
    <r>
      <rPr>
        <sz val="10"/>
        <rFont val="Arial"/>
        <family val="2"/>
      </rPr>
      <t xml:space="preserve">384</t>
    </r>
    <r>
      <rPr>
        <sz val="10"/>
        <rFont val="宋体"/>
        <family val="0"/>
        <charset val="134"/>
      </rPr>
      <t xml:space="preserve">路所有运营车辆的卫生再次进行细化清理。我们对于运营车辆车内卫生的清洁工作是一直在做的，也从未停止，已经形成了长效的清洁机制，但有时候卫生清洁工作我们做的还有不尽人意之处，您多多谅解。我们定期会召开车辆保洁专题会议，开展车辆卫生专项检查，日常工作中我们加大巡检力度，强化制度建设，不断提高管理水平。因您的联系方式保密，我们未能对您进行电话回复。我们分中心及场站班组长再次与</t>
    </r>
    <r>
      <rPr>
        <sz val="10"/>
        <rFont val="Arial"/>
        <family val="2"/>
      </rPr>
      <t xml:space="preserve">384</t>
    </r>
    <r>
      <rPr>
        <sz val="10"/>
        <rFont val="宋体"/>
        <family val="0"/>
        <charset val="134"/>
      </rPr>
      <t xml:space="preserve">路的保洁人员进行了沟通，日常工作中我们要把清洁质量做的更加细致，同时加强保洁员清洁技能的培训，熟练掌握清洁方法，确保给您带来一个干净、整洁的出行环境。欢迎您随时对我们的工作进行监督，感谢您提出宝贵意见，给您的出行带来的不便我们和您说声抱歉，谢谢您的支持与谅解。</t>
    </r>
  </si>
  <si>
    <t xml:space="preserve">2026-04-18 17:46:32</t>
  </si>
  <si>
    <r>
      <rPr>
        <sz val="10"/>
        <rFont val="宋体"/>
        <family val="0"/>
        <charset val="134"/>
      </rPr>
      <t xml:space="preserve">热线</t>
    </r>
    <r>
      <rPr>
        <sz val="10"/>
        <rFont val="Arial"/>
        <family val="2"/>
      </rPr>
      <t xml:space="preserve">-260418-049346-1</t>
    </r>
    <r>
      <rPr>
        <sz val="10"/>
        <rFont val="宋体"/>
        <family val="0"/>
        <charset val="134"/>
      </rPr>
      <t xml:space="preserve">（</t>
    </r>
    <r>
      <rPr>
        <sz val="10"/>
        <rFont val="Arial"/>
        <family val="2"/>
      </rPr>
      <t xml:space="preserve">4</t>
    </r>
    <r>
      <rPr>
        <sz val="10"/>
        <rFont val="宋体"/>
        <family val="0"/>
        <charset val="134"/>
      </rPr>
      <t xml:space="preserve">个附件）</t>
    </r>
  </si>
  <si>
    <t xml:space="preserve">2026-04-18 20:15:21</t>
  </si>
  <si>
    <t xml:space="preserve">2026-04-18 20:51:35</t>
  </si>
  <si>
    <t xml:space="preserve">2026-04-18 22:42:27</t>
  </si>
  <si>
    <t xml:space="preserve">市民反映，公交集团南十里居场站，在栅栏墙上拉着电线，存在安全隐患，东侧墙开裂有倾倒的危险，希望消除隐患，来电反映公交集团场站问题。鸿运城，客二</t>
  </si>
  <si>
    <t xml:space="preserve">市民反映的是南十里居公交场站设施（弱电线路及围墙）设置问题。南十里居公交场站是公交首末站。公交物业和南十里居客二所属车队联办。收到市民诉求后我们到现场进行核查，经核实，市民反映的南十里居场站围栏外电线杆弱电线路走线不规范（耷拉到围栏上）以及东侧围墙开裂（墙面裂纹）问题，点位产权属于前院的首农集团。</t>
  </si>
  <si>
    <r>
      <rPr>
        <sz val="10"/>
        <rFont val="宋体"/>
        <family val="0"/>
        <charset val="134"/>
      </rPr>
      <t xml:space="preserve">南十里居场站所属车队分别</t>
    </r>
    <r>
      <rPr>
        <sz val="10"/>
        <rFont val="Arial"/>
        <family val="2"/>
      </rPr>
      <t xml:space="preserve">2</t>
    </r>
    <r>
      <rPr>
        <sz val="10"/>
        <rFont val="宋体"/>
        <family val="0"/>
        <charset val="134"/>
      </rPr>
      <t xml:space="preserve">次和市民进行电话联系，</t>
    </r>
    <r>
      <rPr>
        <sz val="10"/>
        <rFont val="Arial"/>
        <family val="2"/>
      </rPr>
      <t xml:space="preserve">2026</t>
    </r>
    <r>
      <rPr>
        <sz val="10"/>
        <rFont val="宋体"/>
        <family val="0"/>
        <charset val="134"/>
      </rPr>
      <t xml:space="preserve">年</t>
    </r>
    <r>
      <rPr>
        <sz val="10"/>
        <rFont val="Arial"/>
        <family val="2"/>
      </rPr>
      <t xml:space="preserve">4</t>
    </r>
    <r>
      <rPr>
        <sz val="10"/>
        <rFont val="宋体"/>
        <family val="0"/>
        <charset val="134"/>
      </rPr>
      <t xml:space="preserve">月</t>
    </r>
    <r>
      <rPr>
        <sz val="10"/>
        <rFont val="Arial"/>
        <family val="2"/>
      </rPr>
      <t xml:space="preserve">19</t>
    </r>
    <r>
      <rPr>
        <sz val="10"/>
        <rFont val="宋体"/>
        <family val="0"/>
        <charset val="134"/>
      </rPr>
      <t xml:space="preserve">日</t>
    </r>
    <r>
      <rPr>
        <sz val="10"/>
        <rFont val="Arial"/>
        <family val="2"/>
      </rPr>
      <t xml:space="preserve">11</t>
    </r>
    <r>
      <rPr>
        <sz val="10"/>
        <rFont val="宋体"/>
        <family val="0"/>
        <charset val="134"/>
      </rPr>
      <t xml:space="preserve">点</t>
    </r>
    <r>
      <rPr>
        <sz val="10"/>
        <rFont val="Arial"/>
        <family val="2"/>
      </rPr>
      <t xml:space="preserve">14</t>
    </r>
    <r>
      <rPr>
        <sz val="10"/>
        <rFont val="宋体"/>
        <family val="0"/>
        <charset val="134"/>
      </rPr>
      <t xml:space="preserve">和市民第</t>
    </r>
    <r>
      <rPr>
        <sz val="10"/>
        <rFont val="Arial"/>
        <family val="2"/>
      </rPr>
      <t xml:space="preserve">1</t>
    </r>
    <r>
      <rPr>
        <sz val="10"/>
        <rFont val="宋体"/>
        <family val="0"/>
        <charset val="134"/>
      </rPr>
      <t xml:space="preserve">次电话联系确定点位和问题；</t>
    </r>
    <r>
      <rPr>
        <sz val="10"/>
        <rFont val="Arial"/>
        <family val="2"/>
      </rPr>
      <t xml:space="preserve">2026</t>
    </r>
    <r>
      <rPr>
        <sz val="10"/>
        <rFont val="宋体"/>
        <family val="0"/>
        <charset val="134"/>
      </rPr>
      <t xml:space="preserve">年</t>
    </r>
    <r>
      <rPr>
        <sz val="10"/>
        <rFont val="Arial"/>
        <family val="2"/>
      </rPr>
      <t xml:space="preserve">4</t>
    </r>
    <r>
      <rPr>
        <sz val="10"/>
        <rFont val="宋体"/>
        <family val="0"/>
        <charset val="134"/>
      </rPr>
      <t xml:space="preserve">月</t>
    </r>
    <r>
      <rPr>
        <sz val="10"/>
        <rFont val="Arial"/>
        <family val="2"/>
      </rPr>
      <t xml:space="preserve">20</t>
    </r>
    <r>
      <rPr>
        <sz val="10"/>
        <rFont val="宋体"/>
        <family val="0"/>
        <charset val="134"/>
      </rPr>
      <t xml:space="preserve">日</t>
    </r>
    <r>
      <rPr>
        <sz val="10"/>
        <rFont val="Arial"/>
        <family val="2"/>
      </rPr>
      <t xml:space="preserve">10</t>
    </r>
    <r>
      <rPr>
        <sz val="10"/>
        <rFont val="宋体"/>
        <family val="0"/>
        <charset val="134"/>
      </rPr>
      <t xml:space="preserve">点</t>
    </r>
    <r>
      <rPr>
        <sz val="10"/>
        <rFont val="Arial"/>
        <family val="2"/>
      </rPr>
      <t xml:space="preserve">30</t>
    </r>
    <r>
      <rPr>
        <sz val="10"/>
        <rFont val="宋体"/>
        <family val="0"/>
        <charset val="134"/>
      </rPr>
      <t xml:space="preserve">和市民第</t>
    </r>
    <r>
      <rPr>
        <sz val="10"/>
        <rFont val="Arial"/>
        <family val="2"/>
      </rPr>
      <t xml:space="preserve">2</t>
    </r>
    <r>
      <rPr>
        <sz val="10"/>
        <rFont val="宋体"/>
        <family val="0"/>
        <charset val="134"/>
      </rPr>
      <t xml:space="preserve">次电话联系并进行答复，反馈核实结果和办理情况。办理人：钱静 鸿运承物业管理中心辛庄分中心 物管设备主任。审核人：华菲 工程设备部 一般管理</t>
    </r>
  </si>
  <si>
    <r>
      <rPr>
        <sz val="10"/>
        <rFont val="宋体"/>
        <family val="0"/>
        <charset val="134"/>
      </rPr>
      <t xml:space="preserve">市民反映的南十里居场站围栏外电线杆弱电线路走线不规范（耷拉到围栏上）以及东侧围墙开裂（墙面裂纹）问题，点位产权属于前院的首农集团。南十里居场站管理权单位客二车队将问题反馈至属地东风乡城乡办负责协调解决。东风乡城乡办已和首农集团一起查看现场商定解决办法。</t>
    </r>
    <r>
      <rPr>
        <sz val="10"/>
        <rFont val="Arial"/>
        <family val="2"/>
      </rPr>
      <t xml:space="preserve">4</t>
    </r>
    <r>
      <rPr>
        <sz val="10"/>
        <rFont val="宋体"/>
        <family val="0"/>
        <charset val="134"/>
      </rPr>
      <t xml:space="preserve">月</t>
    </r>
    <r>
      <rPr>
        <sz val="10"/>
        <rFont val="Arial"/>
        <family val="2"/>
      </rPr>
      <t xml:space="preserve">20</t>
    </r>
    <r>
      <rPr>
        <sz val="10"/>
        <rFont val="宋体"/>
        <family val="0"/>
        <charset val="134"/>
      </rPr>
      <t xml:space="preserve">日中午，南十里居围墙外电线杆弱电线不规范走线已整改完成。围墙裂纹修复工作需等东风乡城乡办协调首农集团推进实施。</t>
    </r>
  </si>
  <si>
    <r>
      <rPr>
        <sz val="10"/>
        <rFont val="宋体"/>
        <family val="0"/>
        <charset val="134"/>
      </rPr>
      <t xml:space="preserve">南十里居场站管理权单位客二车队将问题反馈至属地东风乡城乡办负责协调解决。东风乡城乡办已和首农集团一起查看现场商定解决办法。</t>
    </r>
    <r>
      <rPr>
        <sz val="10"/>
        <rFont val="Arial"/>
        <family val="2"/>
      </rPr>
      <t xml:space="preserve">4</t>
    </r>
    <r>
      <rPr>
        <sz val="10"/>
        <rFont val="宋体"/>
        <family val="0"/>
        <charset val="134"/>
      </rPr>
      <t xml:space="preserve">月</t>
    </r>
    <r>
      <rPr>
        <sz val="10"/>
        <rFont val="Arial"/>
        <family val="2"/>
      </rPr>
      <t xml:space="preserve">20</t>
    </r>
    <r>
      <rPr>
        <sz val="10"/>
        <rFont val="宋体"/>
        <family val="0"/>
        <charset val="134"/>
      </rPr>
      <t xml:space="preserve">日中午，南十里居围墙外电线杆弱电线不规范走线已整改完成。围墙裂纹修复工作需等东风乡城乡办协调首农集团推进实施。</t>
    </r>
  </si>
  <si>
    <r>
      <rPr>
        <sz val="10"/>
        <rFont val="宋体"/>
        <family val="0"/>
        <charset val="134"/>
      </rPr>
      <t xml:space="preserve">市民反映的是南十里居公交场站设施（弱电线路及围墙）设置问题。南十里居公交场站是公交首末站。公交物业和南十里居客二所属车队联办。收到市民诉求后我们到现场进行核查，经核实，市民反映的南十里居场站围栏外电线杆弱电线路走线不规范（耷拉到围栏上）以及东侧围墙开裂（墙面裂纹）问题，点位产权属于前院的首农集团。南十里居场站管理权单位客二车队将问题反馈至属地东风乡城乡办负责协调解决。东风乡城乡办已和首农集团一起查看现场商定解决办法。</t>
    </r>
    <r>
      <rPr>
        <sz val="10"/>
        <rFont val="Arial"/>
        <family val="2"/>
      </rPr>
      <t xml:space="preserve">4</t>
    </r>
    <r>
      <rPr>
        <sz val="10"/>
        <rFont val="宋体"/>
        <family val="0"/>
        <charset val="134"/>
      </rPr>
      <t xml:space="preserve">月</t>
    </r>
    <r>
      <rPr>
        <sz val="10"/>
        <rFont val="Arial"/>
        <family val="2"/>
      </rPr>
      <t xml:space="preserve">20</t>
    </r>
    <r>
      <rPr>
        <sz val="10"/>
        <rFont val="宋体"/>
        <family val="0"/>
        <charset val="134"/>
      </rPr>
      <t xml:space="preserve">日中午，南十里居围墙外电线杆弱电线不规范走线已整改完成。围墙裂纹修复工作需等东风乡城乡办协调首农集团推进实施。南十里居场站所属车队分别</t>
    </r>
    <r>
      <rPr>
        <sz val="10"/>
        <rFont val="Arial"/>
        <family val="2"/>
      </rPr>
      <t xml:space="preserve">2</t>
    </r>
    <r>
      <rPr>
        <sz val="10"/>
        <rFont val="宋体"/>
        <family val="0"/>
        <charset val="134"/>
      </rPr>
      <t xml:space="preserve">次和市民进行电话联系，</t>
    </r>
    <r>
      <rPr>
        <sz val="10"/>
        <rFont val="Arial"/>
        <family val="2"/>
      </rPr>
      <t xml:space="preserve">2026</t>
    </r>
    <r>
      <rPr>
        <sz val="10"/>
        <rFont val="宋体"/>
        <family val="0"/>
        <charset val="134"/>
      </rPr>
      <t xml:space="preserve">年</t>
    </r>
    <r>
      <rPr>
        <sz val="10"/>
        <rFont val="Arial"/>
        <family val="2"/>
      </rPr>
      <t xml:space="preserve">4</t>
    </r>
    <r>
      <rPr>
        <sz val="10"/>
        <rFont val="宋体"/>
        <family val="0"/>
        <charset val="134"/>
      </rPr>
      <t xml:space="preserve">月</t>
    </r>
    <r>
      <rPr>
        <sz val="10"/>
        <rFont val="Arial"/>
        <family val="2"/>
      </rPr>
      <t xml:space="preserve">19</t>
    </r>
    <r>
      <rPr>
        <sz val="10"/>
        <rFont val="宋体"/>
        <family val="0"/>
        <charset val="134"/>
      </rPr>
      <t xml:space="preserve">日</t>
    </r>
    <r>
      <rPr>
        <sz val="10"/>
        <rFont val="Arial"/>
        <family val="2"/>
      </rPr>
      <t xml:space="preserve">11</t>
    </r>
    <r>
      <rPr>
        <sz val="10"/>
        <rFont val="宋体"/>
        <family val="0"/>
        <charset val="134"/>
      </rPr>
      <t xml:space="preserve">点</t>
    </r>
    <r>
      <rPr>
        <sz val="10"/>
        <rFont val="Arial"/>
        <family val="2"/>
      </rPr>
      <t xml:space="preserve">14</t>
    </r>
    <r>
      <rPr>
        <sz val="10"/>
        <rFont val="宋体"/>
        <family val="0"/>
        <charset val="134"/>
      </rPr>
      <t xml:space="preserve">和市民第</t>
    </r>
    <r>
      <rPr>
        <sz val="10"/>
        <rFont val="Arial"/>
        <family val="2"/>
      </rPr>
      <t xml:space="preserve">1</t>
    </r>
    <r>
      <rPr>
        <sz val="10"/>
        <rFont val="宋体"/>
        <family val="0"/>
        <charset val="134"/>
      </rPr>
      <t xml:space="preserve">次电话联系确定点位和问题；</t>
    </r>
    <r>
      <rPr>
        <sz val="10"/>
        <rFont val="Arial"/>
        <family val="2"/>
      </rPr>
      <t xml:space="preserve">2026</t>
    </r>
    <r>
      <rPr>
        <sz val="10"/>
        <rFont val="宋体"/>
        <family val="0"/>
        <charset val="134"/>
      </rPr>
      <t xml:space="preserve">年</t>
    </r>
    <r>
      <rPr>
        <sz val="10"/>
        <rFont val="Arial"/>
        <family val="2"/>
      </rPr>
      <t xml:space="preserve">4</t>
    </r>
    <r>
      <rPr>
        <sz val="10"/>
        <rFont val="宋体"/>
        <family val="0"/>
        <charset val="134"/>
      </rPr>
      <t xml:space="preserve">月</t>
    </r>
    <r>
      <rPr>
        <sz val="10"/>
        <rFont val="Arial"/>
        <family val="2"/>
      </rPr>
      <t xml:space="preserve">20</t>
    </r>
    <r>
      <rPr>
        <sz val="10"/>
        <rFont val="宋体"/>
        <family val="0"/>
        <charset val="134"/>
      </rPr>
      <t xml:space="preserve">日</t>
    </r>
    <r>
      <rPr>
        <sz val="10"/>
        <rFont val="Arial"/>
        <family val="2"/>
      </rPr>
      <t xml:space="preserve">10</t>
    </r>
    <r>
      <rPr>
        <sz val="10"/>
        <rFont val="宋体"/>
        <family val="0"/>
        <charset val="134"/>
      </rPr>
      <t xml:space="preserve">点</t>
    </r>
    <r>
      <rPr>
        <sz val="10"/>
        <rFont val="Arial"/>
        <family val="2"/>
      </rPr>
      <t xml:space="preserve">30</t>
    </r>
    <r>
      <rPr>
        <sz val="10"/>
        <rFont val="宋体"/>
        <family val="0"/>
        <charset val="134"/>
      </rPr>
      <t xml:space="preserve">和市民第</t>
    </r>
    <r>
      <rPr>
        <sz val="10"/>
        <rFont val="Arial"/>
        <family val="2"/>
      </rPr>
      <t xml:space="preserve">2</t>
    </r>
    <r>
      <rPr>
        <sz val="10"/>
        <rFont val="宋体"/>
        <family val="0"/>
        <charset val="134"/>
      </rPr>
      <t xml:space="preserve">次电话联系并进行答复，反馈核实结果和办理情况。</t>
    </r>
  </si>
  <si>
    <t xml:space="preserve">2026-04-18 20:12:56</t>
  </si>
  <si>
    <r>
      <rPr>
        <sz val="10"/>
        <rFont val="宋体"/>
        <family val="0"/>
        <charset val="134"/>
      </rPr>
      <t xml:space="preserve">热线</t>
    </r>
    <r>
      <rPr>
        <sz val="10"/>
        <rFont val="Arial"/>
        <family val="2"/>
      </rPr>
      <t xml:space="preserve">-260418-047111-1</t>
    </r>
    <r>
      <rPr>
        <sz val="10"/>
        <rFont val="宋体"/>
        <family val="0"/>
        <charset val="134"/>
      </rPr>
      <t xml:space="preserve">（</t>
    </r>
    <r>
      <rPr>
        <sz val="10"/>
        <rFont val="Arial"/>
        <family val="2"/>
      </rPr>
      <t xml:space="preserve">6</t>
    </r>
    <r>
      <rPr>
        <sz val="10"/>
        <rFont val="宋体"/>
        <family val="0"/>
        <charset val="134"/>
      </rPr>
      <t xml:space="preserve">个附件）</t>
    </r>
  </si>
  <si>
    <t xml:space="preserve">2026-04-18 19:22:50</t>
  </si>
  <si>
    <t xml:space="preserve">2026-04-18 19:53:40</t>
  </si>
  <si>
    <t xml:space="preserve">2026-04-18 22:55:01</t>
  </si>
  <si>
    <r>
      <rPr>
        <sz val="10"/>
        <rFont val="宋体"/>
        <family val="0"/>
        <charset val="134"/>
      </rPr>
      <t xml:space="preserve">市民反映，</t>
    </r>
    <r>
      <rPr>
        <sz val="10"/>
        <rFont val="Arial"/>
        <family val="2"/>
      </rPr>
      <t xml:space="preserve">2026</t>
    </r>
    <r>
      <rPr>
        <sz val="10"/>
        <rFont val="宋体"/>
        <family val="0"/>
        <charset val="134"/>
      </rPr>
      <t xml:space="preserve">年</t>
    </r>
    <r>
      <rPr>
        <sz val="10"/>
        <rFont val="Arial"/>
        <family val="2"/>
      </rPr>
      <t xml:space="preserve">4</t>
    </r>
    <r>
      <rPr>
        <sz val="10"/>
        <rFont val="宋体"/>
        <family val="0"/>
        <charset val="134"/>
      </rPr>
      <t xml:space="preserve">月</t>
    </r>
    <r>
      <rPr>
        <sz val="10"/>
        <rFont val="Arial"/>
        <family val="2"/>
      </rPr>
      <t xml:space="preserve">18</t>
    </r>
    <r>
      <rPr>
        <sz val="10"/>
        <rFont val="宋体"/>
        <family val="0"/>
        <charset val="134"/>
      </rPr>
      <t xml:space="preserve">日</t>
    </r>
    <r>
      <rPr>
        <sz val="10"/>
        <rFont val="Arial"/>
        <family val="2"/>
      </rPr>
      <t xml:space="preserve">13:30</t>
    </r>
    <r>
      <rPr>
        <sz val="10"/>
        <rFont val="宋体"/>
        <family val="0"/>
        <charset val="134"/>
      </rPr>
      <t xml:space="preserve">分坐</t>
    </r>
    <r>
      <rPr>
        <sz val="10"/>
        <rFont val="Arial"/>
        <family val="2"/>
      </rPr>
      <t xml:space="preserve">130</t>
    </r>
    <r>
      <rPr>
        <sz val="10"/>
        <rFont val="宋体"/>
        <family val="0"/>
        <charset val="134"/>
      </rPr>
      <t xml:space="preserve">路公交车在朝阳区东湖站下车，车内特别脏，车内有很多积尘，而且边边角角有柳絮堆积，而且车辆不平稳，同时车辆不靠站，车内灭火器高压，车辆司机态度不好，而且终点站也很脏，主要诉求是投诉</t>
    </r>
    <r>
      <rPr>
        <sz val="10"/>
        <rFont val="Arial"/>
        <family val="2"/>
      </rPr>
      <t xml:space="preserve">130</t>
    </r>
    <r>
      <rPr>
        <sz val="10"/>
        <rFont val="宋体"/>
        <family val="0"/>
        <charset val="134"/>
      </rPr>
      <t xml:space="preserve">路。回访电话</t>
    </r>
    <r>
      <rPr>
        <sz val="10"/>
        <rFont val="Arial"/>
        <family val="2"/>
      </rPr>
      <t xml:space="preserve">13001016112</t>
    </r>
    <r>
      <rPr>
        <sz val="10"/>
        <rFont val="宋体"/>
        <family val="0"/>
        <charset val="134"/>
      </rPr>
      <t xml:space="preserve">，自称是物业，公交车脏乱差问题，市民反映公交车问题，为什么物业公司回复，对此结果不认可，跟车队没有关系，回复市民干嘛，承办单位没有认真做处理，公交集团不予重视，解决不了为什么打电话，来电反映投诉</t>
    </r>
    <r>
      <rPr>
        <sz val="10"/>
        <rFont val="Arial"/>
        <family val="2"/>
      </rPr>
      <t xml:space="preserve">130</t>
    </r>
    <r>
      <rPr>
        <sz val="10"/>
        <rFont val="宋体"/>
        <family val="0"/>
        <charset val="134"/>
      </rPr>
      <t xml:space="preserve">路公交车问题。鸿运承 安服 安保 基建答复不满意</t>
    </r>
  </si>
  <si>
    <r>
      <rPr>
        <sz val="10"/>
        <rFont val="宋体"/>
        <family val="0"/>
        <charset val="134"/>
      </rPr>
      <t xml:space="preserve">我分中心已于</t>
    </r>
    <r>
      <rPr>
        <sz val="10"/>
        <rFont val="Arial"/>
        <family val="2"/>
      </rPr>
      <t xml:space="preserve">2026</t>
    </r>
    <r>
      <rPr>
        <sz val="10"/>
        <rFont val="宋体"/>
        <family val="0"/>
        <charset val="134"/>
      </rPr>
      <t xml:space="preserve">年</t>
    </r>
    <r>
      <rPr>
        <sz val="10"/>
        <rFont val="Arial"/>
        <family val="2"/>
      </rPr>
      <t xml:space="preserve">4</t>
    </r>
    <r>
      <rPr>
        <sz val="10"/>
        <rFont val="宋体"/>
        <family val="0"/>
        <charset val="134"/>
      </rPr>
      <t xml:space="preserve">月</t>
    </r>
    <r>
      <rPr>
        <sz val="10"/>
        <rFont val="Arial"/>
        <family val="2"/>
      </rPr>
      <t xml:space="preserve">19</t>
    </r>
    <r>
      <rPr>
        <sz val="10"/>
        <rFont val="宋体"/>
        <family val="0"/>
        <charset val="134"/>
      </rPr>
      <t xml:space="preserve">日</t>
    </r>
    <r>
      <rPr>
        <sz val="10"/>
        <rFont val="Arial"/>
        <family val="2"/>
      </rPr>
      <t xml:space="preserve">9</t>
    </r>
    <r>
      <rPr>
        <sz val="10"/>
        <rFont val="宋体"/>
        <family val="0"/>
        <charset val="134"/>
      </rPr>
      <t xml:space="preserve">点</t>
    </r>
    <r>
      <rPr>
        <sz val="10"/>
        <rFont val="Arial"/>
        <family val="2"/>
      </rPr>
      <t xml:space="preserve">48</t>
    </r>
    <r>
      <rPr>
        <sz val="10"/>
        <rFont val="宋体"/>
        <family val="0"/>
        <charset val="134"/>
      </rPr>
      <t xml:space="preserve">分、</t>
    </r>
    <r>
      <rPr>
        <sz val="10"/>
        <rFont val="Arial"/>
        <family val="2"/>
      </rPr>
      <t xml:space="preserve">4</t>
    </r>
    <r>
      <rPr>
        <sz val="10"/>
        <rFont val="宋体"/>
        <family val="0"/>
        <charset val="134"/>
      </rPr>
      <t xml:space="preserve">月</t>
    </r>
    <r>
      <rPr>
        <sz val="10"/>
        <rFont val="Arial"/>
        <family val="2"/>
      </rPr>
      <t xml:space="preserve">19</t>
    </r>
    <r>
      <rPr>
        <sz val="10"/>
        <rFont val="宋体"/>
        <family val="0"/>
        <charset val="134"/>
      </rPr>
      <t xml:space="preserve">日</t>
    </r>
    <r>
      <rPr>
        <sz val="10"/>
        <rFont val="Arial"/>
        <family val="2"/>
      </rPr>
      <t xml:space="preserve">16</t>
    </r>
    <r>
      <rPr>
        <sz val="10"/>
        <rFont val="宋体"/>
        <family val="0"/>
        <charset val="134"/>
      </rPr>
      <t xml:space="preserve">点</t>
    </r>
    <r>
      <rPr>
        <sz val="10"/>
        <rFont val="Arial"/>
        <family val="2"/>
      </rPr>
      <t xml:space="preserve">10</t>
    </r>
    <r>
      <rPr>
        <sz val="10"/>
        <rFont val="宋体"/>
        <family val="0"/>
        <charset val="134"/>
      </rPr>
      <t xml:space="preserve">分；</t>
    </r>
    <r>
      <rPr>
        <sz val="10"/>
        <rFont val="Arial"/>
        <family val="2"/>
      </rPr>
      <t xml:space="preserve">4</t>
    </r>
    <r>
      <rPr>
        <sz val="10"/>
        <rFont val="宋体"/>
        <family val="0"/>
        <charset val="134"/>
      </rPr>
      <t xml:space="preserve">月</t>
    </r>
    <r>
      <rPr>
        <sz val="10"/>
        <rFont val="Arial"/>
        <family val="2"/>
      </rPr>
      <t xml:space="preserve">20</t>
    </r>
    <r>
      <rPr>
        <sz val="10"/>
        <rFont val="宋体"/>
        <family val="0"/>
        <charset val="134"/>
      </rPr>
      <t xml:space="preserve">日</t>
    </r>
    <r>
      <rPr>
        <sz val="10"/>
        <rFont val="Arial"/>
        <family val="2"/>
      </rPr>
      <t xml:space="preserve">12</t>
    </r>
    <r>
      <rPr>
        <sz val="10"/>
        <rFont val="宋体"/>
        <family val="0"/>
        <charset val="134"/>
      </rPr>
      <t xml:space="preserve">点</t>
    </r>
    <r>
      <rPr>
        <sz val="10"/>
        <rFont val="Arial"/>
        <family val="2"/>
      </rPr>
      <t xml:space="preserve">41</t>
    </r>
    <r>
      <rPr>
        <sz val="10"/>
        <rFont val="宋体"/>
        <family val="0"/>
        <charset val="134"/>
      </rPr>
      <t xml:space="preserve">分两天三时段与您进行电话联系，您均未接通电话，随后我们以短信形式告知您相关办理情况。办理人：李松；部门：鸿运承物业管理中心南湖分中心；职务；物管员。审核人：郑楠；部门：鸿运承物业管理中心物管行政部；职务：物管员。</t>
    </r>
  </si>
  <si>
    <r>
      <rPr>
        <sz val="10"/>
        <rFont val="Arial"/>
        <family val="2"/>
      </rPr>
      <t xml:space="preserve">130</t>
    </r>
    <r>
      <rPr>
        <sz val="10"/>
        <rFont val="宋体"/>
        <family val="0"/>
        <charset val="134"/>
      </rPr>
      <t xml:space="preserve">路公交车我们在东湖场站进行洗车服务工作，您所述车辆运营中车内特别脏，车内有很多积尘，而且边边角角有柳絮堆积，终点站也很脏的问题我们非常重视您的反馈，由于我们的工作没有做好，</t>
    </r>
    <r>
      <rPr>
        <sz val="10"/>
        <rFont val="Arial"/>
        <family val="2"/>
      </rPr>
      <t xml:space="preserve">130</t>
    </r>
    <r>
      <rPr>
        <sz val="10"/>
        <rFont val="宋体"/>
        <family val="0"/>
        <charset val="134"/>
      </rPr>
      <t xml:space="preserve">路给您带来不好的乘车体验，实在是抱歉，先生。该线路车辆回到东湖场站后，在日常工作时段内，我们的保洁员已对车内卫生进行了全面的清理，您反馈的问题我们已整改完毕。同时我们要求保洁员对</t>
    </r>
    <r>
      <rPr>
        <sz val="10"/>
        <rFont val="Arial"/>
        <family val="2"/>
      </rPr>
      <t xml:space="preserve">130</t>
    </r>
    <r>
      <rPr>
        <sz val="10"/>
        <rFont val="宋体"/>
        <family val="0"/>
        <charset val="134"/>
      </rPr>
      <t xml:space="preserve">路所有运营车辆的卫生再次进行细化清理。我们对于运营车辆车内卫生的清洁工作是一直在做的，也从未停止，已经形成了长效的清洁机制，但有时候卫生清洁工作我们做的还有不尽人意之处，您多多谅解。公交车卫生（脏乱差）是由物业来负责的，所以是物业来对您进行回复。</t>
    </r>
  </si>
  <si>
    <r>
      <rPr>
        <sz val="10"/>
        <rFont val="宋体"/>
        <family val="0"/>
        <charset val="134"/>
      </rPr>
      <t xml:space="preserve">您好，关于您反映问题的办理情况，鸿运承物业管理中心南湖分中心现对您回复如下：</t>
    </r>
    <r>
      <rPr>
        <sz val="10"/>
        <rFont val="Arial"/>
        <family val="2"/>
      </rPr>
      <t xml:space="preserve">130</t>
    </r>
    <r>
      <rPr>
        <sz val="10"/>
        <rFont val="宋体"/>
        <family val="0"/>
        <charset val="134"/>
      </rPr>
      <t xml:space="preserve">路公交车我们在东湖场站进行洗车服务工作，您所述车辆运营中车内特别脏，车内有很多积尘，而且边边角角有柳絮堆积，终点站也很脏的问题我们非常重视您的反馈，由于我们的工作没有做好，</t>
    </r>
    <r>
      <rPr>
        <sz val="10"/>
        <rFont val="Arial"/>
        <family val="2"/>
      </rPr>
      <t xml:space="preserve">130</t>
    </r>
    <r>
      <rPr>
        <sz val="10"/>
        <rFont val="宋体"/>
        <family val="0"/>
        <charset val="134"/>
      </rPr>
      <t xml:space="preserve">路给您带来不好的乘车体验，实在是抱歉，先生。该线路车辆回到东湖场站后，在日常工作时段内，我们的保洁员已对车内卫生进行了全面的清理，您反馈的问题我们已整改完毕。同时我们要求保洁员对</t>
    </r>
    <r>
      <rPr>
        <sz val="10"/>
        <rFont val="Arial"/>
        <family val="2"/>
      </rPr>
      <t xml:space="preserve">130</t>
    </r>
    <r>
      <rPr>
        <sz val="10"/>
        <rFont val="宋体"/>
        <family val="0"/>
        <charset val="134"/>
      </rPr>
      <t xml:space="preserve">路所有运营车辆的卫生再次进行细化清理。我们对于运营车辆车内卫生的清洁工作是一直在做的，也从未停止，已经形成了长效的清洁机制，但有时候卫生清洁工作我们做的还有不尽人意之处，您多多谅解。公交车卫生（脏乱差）是由物业来负责的，所以是物业来对您进行回复。我们定期会召开车辆保洁专题会议，开展车辆卫生专项检查，日常工作中我们加大巡检力度，强化制度建设，不断提高管理水平。我分中心已于</t>
    </r>
    <r>
      <rPr>
        <sz val="10"/>
        <rFont val="Arial"/>
        <family val="2"/>
      </rPr>
      <t xml:space="preserve">2026</t>
    </r>
    <r>
      <rPr>
        <sz val="10"/>
        <rFont val="宋体"/>
        <family val="0"/>
        <charset val="134"/>
      </rPr>
      <t xml:space="preserve">年</t>
    </r>
    <r>
      <rPr>
        <sz val="10"/>
        <rFont val="Arial"/>
        <family val="2"/>
      </rPr>
      <t xml:space="preserve">4</t>
    </r>
    <r>
      <rPr>
        <sz val="10"/>
        <rFont val="宋体"/>
        <family val="0"/>
        <charset val="134"/>
      </rPr>
      <t xml:space="preserve">月</t>
    </r>
    <r>
      <rPr>
        <sz val="10"/>
        <rFont val="Arial"/>
        <family val="2"/>
      </rPr>
      <t xml:space="preserve">19</t>
    </r>
    <r>
      <rPr>
        <sz val="10"/>
        <rFont val="宋体"/>
        <family val="0"/>
        <charset val="134"/>
      </rPr>
      <t xml:space="preserve">日</t>
    </r>
    <r>
      <rPr>
        <sz val="10"/>
        <rFont val="Arial"/>
        <family val="2"/>
      </rPr>
      <t xml:space="preserve">9</t>
    </r>
    <r>
      <rPr>
        <sz val="10"/>
        <rFont val="宋体"/>
        <family val="0"/>
        <charset val="134"/>
      </rPr>
      <t xml:space="preserve">点</t>
    </r>
    <r>
      <rPr>
        <sz val="10"/>
        <rFont val="Arial"/>
        <family val="2"/>
      </rPr>
      <t xml:space="preserve">48</t>
    </r>
    <r>
      <rPr>
        <sz val="10"/>
        <rFont val="宋体"/>
        <family val="0"/>
        <charset val="134"/>
      </rPr>
      <t xml:space="preserve">分、</t>
    </r>
    <r>
      <rPr>
        <sz val="10"/>
        <rFont val="Arial"/>
        <family val="2"/>
      </rPr>
      <t xml:space="preserve">4</t>
    </r>
    <r>
      <rPr>
        <sz val="10"/>
        <rFont val="宋体"/>
        <family val="0"/>
        <charset val="134"/>
      </rPr>
      <t xml:space="preserve">月</t>
    </r>
    <r>
      <rPr>
        <sz val="10"/>
        <rFont val="Arial"/>
        <family val="2"/>
      </rPr>
      <t xml:space="preserve">19</t>
    </r>
    <r>
      <rPr>
        <sz val="10"/>
        <rFont val="宋体"/>
        <family val="0"/>
        <charset val="134"/>
      </rPr>
      <t xml:space="preserve">日</t>
    </r>
    <r>
      <rPr>
        <sz val="10"/>
        <rFont val="Arial"/>
        <family val="2"/>
      </rPr>
      <t xml:space="preserve">16</t>
    </r>
    <r>
      <rPr>
        <sz val="10"/>
        <rFont val="宋体"/>
        <family val="0"/>
        <charset val="134"/>
      </rPr>
      <t xml:space="preserve">点</t>
    </r>
    <r>
      <rPr>
        <sz val="10"/>
        <rFont val="Arial"/>
        <family val="2"/>
      </rPr>
      <t xml:space="preserve">10</t>
    </r>
    <r>
      <rPr>
        <sz val="10"/>
        <rFont val="宋体"/>
        <family val="0"/>
        <charset val="134"/>
      </rPr>
      <t xml:space="preserve">分；</t>
    </r>
    <r>
      <rPr>
        <sz val="10"/>
        <rFont val="Arial"/>
        <family val="2"/>
      </rPr>
      <t xml:space="preserve">4</t>
    </r>
    <r>
      <rPr>
        <sz val="10"/>
        <rFont val="宋体"/>
        <family val="0"/>
        <charset val="134"/>
      </rPr>
      <t xml:space="preserve">月</t>
    </r>
    <r>
      <rPr>
        <sz val="10"/>
        <rFont val="Arial"/>
        <family val="2"/>
      </rPr>
      <t xml:space="preserve">20</t>
    </r>
    <r>
      <rPr>
        <sz val="10"/>
        <rFont val="宋体"/>
        <family val="0"/>
        <charset val="134"/>
      </rPr>
      <t xml:space="preserve">日</t>
    </r>
    <r>
      <rPr>
        <sz val="10"/>
        <rFont val="Arial"/>
        <family val="2"/>
      </rPr>
      <t xml:space="preserve">12</t>
    </r>
    <r>
      <rPr>
        <sz val="10"/>
        <rFont val="宋体"/>
        <family val="0"/>
        <charset val="134"/>
      </rPr>
      <t xml:space="preserve">点</t>
    </r>
    <r>
      <rPr>
        <sz val="10"/>
        <rFont val="Arial"/>
        <family val="2"/>
      </rPr>
      <t xml:space="preserve">41</t>
    </r>
    <r>
      <rPr>
        <sz val="10"/>
        <rFont val="宋体"/>
        <family val="0"/>
        <charset val="134"/>
      </rPr>
      <t xml:space="preserve">分两天三时段与您进行电话联系，您均未接通电话，随后我们以短信形式告知您相关办理情况。我们分中心及场站班组长再次与</t>
    </r>
    <r>
      <rPr>
        <sz val="10"/>
        <rFont val="Arial"/>
        <family val="2"/>
      </rPr>
      <t xml:space="preserve">130</t>
    </r>
    <r>
      <rPr>
        <sz val="10"/>
        <rFont val="宋体"/>
        <family val="0"/>
        <charset val="134"/>
      </rPr>
      <t xml:space="preserve">路的保洁人员进行了沟通，日常工作中我们要把清洁质量做的更加细致，同时加强保洁员清洁技能的培训，熟练掌握清洁方法，确保给您带来一个干净、整洁的出行环境。欢迎您随时对我们的工作进行监督，感谢您提出宝贵意见，给您的出行带来的不便我们和您说声抱歉，谢谢您的支持与谅解。</t>
    </r>
  </si>
  <si>
    <t xml:space="preserve">2026-04-18 19:18:11</t>
  </si>
  <si>
    <r>
      <rPr>
        <sz val="10"/>
        <rFont val="宋体"/>
        <family val="0"/>
        <charset val="134"/>
      </rPr>
      <t xml:space="preserve">热线</t>
    </r>
    <r>
      <rPr>
        <sz val="10"/>
        <rFont val="Arial"/>
        <family val="2"/>
      </rPr>
      <t xml:space="preserve">-260418-040245-1</t>
    </r>
    <r>
      <rPr>
        <sz val="10"/>
        <rFont val="宋体"/>
        <family val="0"/>
        <charset val="134"/>
      </rPr>
      <t xml:space="preserve">（</t>
    </r>
    <r>
      <rPr>
        <sz val="10"/>
        <rFont val="Arial"/>
        <family val="2"/>
      </rPr>
      <t xml:space="preserve">1</t>
    </r>
    <r>
      <rPr>
        <sz val="10"/>
        <rFont val="宋体"/>
        <family val="0"/>
        <charset val="134"/>
      </rPr>
      <t xml:space="preserve">个附件）</t>
    </r>
  </si>
  <si>
    <t xml:space="preserve">2026-04-18 17:18:24</t>
  </si>
  <si>
    <t xml:space="preserve">2026-04-18 17:33:49</t>
  </si>
  <si>
    <t xml:space="preserve">2026-04-18 23:36:26</t>
  </si>
  <si>
    <r>
      <rPr>
        <sz val="10"/>
        <rFont val="宋体"/>
        <family val="0"/>
        <charset val="134"/>
      </rPr>
      <t xml:space="preserve">手机</t>
    </r>
    <r>
      <rPr>
        <sz val="10"/>
        <rFont val="Arial"/>
        <family val="2"/>
      </rPr>
      <t xml:space="preserve">,18001037758;</t>
    </r>
  </si>
  <si>
    <r>
      <rPr>
        <sz val="10"/>
        <rFont val="宋体"/>
        <family val="0"/>
        <charset val="134"/>
      </rPr>
      <t xml:space="preserve">市民反映，</t>
    </r>
    <r>
      <rPr>
        <sz val="10"/>
        <rFont val="Arial"/>
        <family val="2"/>
      </rPr>
      <t xml:space="preserve">657</t>
    </r>
    <r>
      <rPr>
        <sz val="10"/>
        <rFont val="宋体"/>
        <family val="0"/>
        <charset val="134"/>
      </rPr>
      <t xml:space="preserve">路、</t>
    </r>
    <r>
      <rPr>
        <sz val="10"/>
        <rFont val="Arial"/>
        <family val="2"/>
      </rPr>
      <t xml:space="preserve">110</t>
    </r>
    <r>
      <rPr>
        <sz val="10"/>
        <rFont val="宋体"/>
        <family val="0"/>
        <charset val="134"/>
      </rPr>
      <t xml:space="preserve">路、</t>
    </r>
    <r>
      <rPr>
        <sz val="10"/>
        <rFont val="Arial"/>
        <family val="2"/>
      </rPr>
      <t xml:space="preserve">432</t>
    </r>
    <r>
      <rPr>
        <sz val="10"/>
        <rFont val="宋体"/>
        <family val="0"/>
        <charset val="134"/>
      </rPr>
      <t xml:space="preserve">路、</t>
    </r>
    <r>
      <rPr>
        <sz val="10"/>
        <rFont val="Arial"/>
        <family val="2"/>
      </rPr>
      <t xml:space="preserve">441</t>
    </r>
    <r>
      <rPr>
        <sz val="10"/>
        <rFont val="宋体"/>
        <family val="0"/>
        <charset val="134"/>
      </rPr>
      <t xml:space="preserve">路、</t>
    </r>
    <r>
      <rPr>
        <sz val="10"/>
        <rFont val="Arial"/>
        <family val="2"/>
      </rPr>
      <t xml:space="preserve">379</t>
    </r>
    <r>
      <rPr>
        <sz val="10"/>
        <rFont val="宋体"/>
        <family val="0"/>
        <charset val="134"/>
      </rPr>
      <t xml:space="preserve">路、</t>
    </r>
    <r>
      <rPr>
        <sz val="10"/>
        <rFont val="Arial"/>
        <family val="2"/>
      </rPr>
      <t xml:space="preserve">536</t>
    </r>
    <r>
      <rPr>
        <sz val="10"/>
        <rFont val="宋体"/>
        <family val="0"/>
        <charset val="134"/>
      </rPr>
      <t xml:space="preserve">路、</t>
    </r>
    <r>
      <rPr>
        <sz val="10"/>
        <rFont val="Arial"/>
        <family val="2"/>
      </rPr>
      <t xml:space="preserve">300</t>
    </r>
    <r>
      <rPr>
        <sz val="10"/>
        <rFont val="宋体"/>
        <family val="0"/>
        <charset val="134"/>
      </rPr>
      <t xml:space="preserve">外环、</t>
    </r>
    <r>
      <rPr>
        <sz val="10"/>
        <rFont val="Arial"/>
        <family val="2"/>
      </rPr>
      <t xml:space="preserve">618</t>
    </r>
    <r>
      <rPr>
        <sz val="10"/>
        <rFont val="宋体"/>
        <family val="0"/>
        <charset val="134"/>
      </rPr>
      <t xml:space="preserve">路、</t>
    </r>
    <r>
      <rPr>
        <sz val="10"/>
        <rFont val="Arial"/>
        <family val="2"/>
      </rPr>
      <t xml:space="preserve">804</t>
    </r>
    <r>
      <rPr>
        <sz val="10"/>
        <rFont val="宋体"/>
        <family val="0"/>
        <charset val="134"/>
      </rPr>
      <t xml:space="preserve">路、</t>
    </r>
    <r>
      <rPr>
        <sz val="10"/>
        <rFont val="Arial"/>
        <family val="2"/>
      </rPr>
      <t xml:space="preserve">811</t>
    </r>
    <r>
      <rPr>
        <sz val="10"/>
        <rFont val="宋体"/>
        <family val="0"/>
        <charset val="134"/>
      </rPr>
      <t xml:space="preserve">路、</t>
    </r>
    <r>
      <rPr>
        <sz val="10"/>
        <rFont val="Arial"/>
        <family val="2"/>
      </rPr>
      <t xml:space="preserve">817</t>
    </r>
    <r>
      <rPr>
        <sz val="10"/>
        <rFont val="宋体"/>
        <family val="0"/>
        <charset val="134"/>
      </rPr>
      <t xml:space="preserve">路、</t>
    </r>
    <r>
      <rPr>
        <sz val="10"/>
        <rFont val="Arial"/>
        <family val="2"/>
      </rPr>
      <t xml:space="preserve">816</t>
    </r>
    <r>
      <rPr>
        <sz val="10"/>
        <rFont val="宋体"/>
        <family val="0"/>
        <charset val="134"/>
      </rPr>
      <t xml:space="preserve">路、</t>
    </r>
    <r>
      <rPr>
        <sz val="10"/>
        <rFont val="Arial"/>
        <family val="2"/>
      </rPr>
      <t xml:space="preserve">919</t>
    </r>
    <r>
      <rPr>
        <sz val="10"/>
        <rFont val="宋体"/>
        <family val="0"/>
        <charset val="134"/>
      </rPr>
      <t xml:space="preserve">路、</t>
    </r>
    <r>
      <rPr>
        <sz val="10"/>
        <rFont val="Arial"/>
        <family val="2"/>
      </rPr>
      <t xml:space="preserve">919</t>
    </r>
    <r>
      <rPr>
        <sz val="10"/>
        <rFont val="宋体"/>
        <family val="0"/>
        <charset val="134"/>
      </rPr>
      <t xml:space="preserve">快路、</t>
    </r>
    <r>
      <rPr>
        <sz val="10"/>
        <rFont val="Arial"/>
        <family val="2"/>
      </rPr>
      <t xml:space="preserve">860</t>
    </r>
    <r>
      <rPr>
        <sz val="10"/>
        <rFont val="宋体"/>
        <family val="0"/>
        <charset val="134"/>
      </rPr>
      <t xml:space="preserve">路、</t>
    </r>
    <r>
      <rPr>
        <sz val="10"/>
        <rFont val="Arial"/>
        <family val="2"/>
      </rPr>
      <t xml:space="preserve">905</t>
    </r>
    <r>
      <rPr>
        <sz val="10"/>
        <rFont val="宋体"/>
        <family val="0"/>
        <charset val="134"/>
      </rPr>
      <t xml:space="preserve">路、</t>
    </r>
    <r>
      <rPr>
        <sz val="10"/>
        <rFont val="Arial"/>
        <family val="2"/>
      </rPr>
      <t xml:space="preserve">921</t>
    </r>
    <r>
      <rPr>
        <sz val="10"/>
        <rFont val="宋体"/>
        <family val="0"/>
        <charset val="134"/>
      </rPr>
      <t xml:space="preserve">路、</t>
    </r>
    <r>
      <rPr>
        <sz val="10"/>
        <rFont val="Arial"/>
        <family val="2"/>
      </rPr>
      <t xml:space="preserve">932</t>
    </r>
    <r>
      <rPr>
        <sz val="10"/>
        <rFont val="宋体"/>
        <family val="0"/>
        <charset val="134"/>
      </rPr>
      <t xml:space="preserve">路等，上述公交车，车内环境杂乱差，司机开车也不稳，急刹急停，存在甩站、到站不及时、发车晚点行为，部分公交线路的公交站站牌脏，座椅的有的也坏，站牌有的也倾斜，有的车辆停车不在停靠位置停车，还得让乘客穿行道路乘车，有的公交站牌显示在路口，但实际并没有在所在地址，有的公交站牌要安装广告，公交牌子拆下来有的给安反，有的都不安装，部分司机态度不好，自己之前联系公交集团后，公交集团说公交站站台坏是市政问题，站牌脏是街道办问题，线路不稳定是交通问题，自己刚才还反映左家庄中路的一个站牌存在问题，对方也承认问题，但不给修理，态度不好，还甩责，还给自己灌输法律法条，希望公交集团负责人给自己回复，不要推责，来电反映公交车车内环境脏乱差等问题。鸿运承客一电车客五客八北巴</t>
    </r>
  </si>
  <si>
    <r>
      <rPr>
        <sz val="10"/>
        <rFont val="宋体"/>
        <family val="0"/>
        <charset val="134"/>
      </rPr>
      <t xml:space="preserve">我已于</t>
    </r>
    <r>
      <rPr>
        <sz val="10"/>
        <rFont val="Arial"/>
        <family val="2"/>
      </rPr>
      <t xml:space="preserve">2026</t>
    </r>
    <r>
      <rPr>
        <sz val="10"/>
        <rFont val="宋体"/>
        <family val="0"/>
        <charset val="134"/>
      </rPr>
      <t xml:space="preserve">年</t>
    </r>
    <r>
      <rPr>
        <sz val="10"/>
        <rFont val="Arial"/>
        <family val="2"/>
      </rPr>
      <t xml:space="preserve">4</t>
    </r>
    <r>
      <rPr>
        <sz val="10"/>
        <rFont val="宋体"/>
        <family val="0"/>
        <charset val="134"/>
      </rPr>
      <t xml:space="preserve">月</t>
    </r>
    <r>
      <rPr>
        <sz val="10"/>
        <rFont val="Arial"/>
        <family val="2"/>
      </rPr>
      <t xml:space="preserve">20</t>
    </r>
    <r>
      <rPr>
        <sz val="10"/>
        <rFont val="宋体"/>
        <family val="0"/>
        <charset val="134"/>
      </rPr>
      <t xml:space="preserve">日对您进行电话回复。办理人：郑楠；部门：鸿运承物业管理中心物管行政部；职务；物管员。审核人：刘晨；部门：鸿运承物业管理中心物管行政部；职务：副经理。</t>
    </r>
  </si>
  <si>
    <r>
      <rPr>
        <sz val="10"/>
        <rFont val="宋体"/>
        <family val="0"/>
        <charset val="134"/>
      </rPr>
      <t xml:space="preserve">先生您好，您所述</t>
    </r>
    <r>
      <rPr>
        <sz val="10"/>
        <rFont val="Arial"/>
        <family val="2"/>
      </rPr>
      <t xml:space="preserve">657</t>
    </r>
    <r>
      <rPr>
        <sz val="10"/>
        <rFont val="宋体"/>
        <family val="0"/>
        <charset val="134"/>
      </rPr>
      <t xml:space="preserve">路、</t>
    </r>
    <r>
      <rPr>
        <sz val="10"/>
        <rFont val="Arial"/>
        <family val="2"/>
      </rPr>
      <t xml:space="preserve">110</t>
    </r>
    <r>
      <rPr>
        <sz val="10"/>
        <rFont val="宋体"/>
        <family val="0"/>
        <charset val="134"/>
      </rPr>
      <t xml:space="preserve">路、</t>
    </r>
    <r>
      <rPr>
        <sz val="10"/>
        <rFont val="Arial"/>
        <family val="2"/>
      </rPr>
      <t xml:space="preserve">432</t>
    </r>
    <r>
      <rPr>
        <sz val="10"/>
        <rFont val="宋体"/>
        <family val="0"/>
        <charset val="134"/>
      </rPr>
      <t xml:space="preserve">路、</t>
    </r>
    <r>
      <rPr>
        <sz val="10"/>
        <rFont val="Arial"/>
        <family val="2"/>
      </rPr>
      <t xml:space="preserve">441</t>
    </r>
    <r>
      <rPr>
        <sz val="10"/>
        <rFont val="宋体"/>
        <family val="0"/>
        <charset val="134"/>
      </rPr>
      <t xml:space="preserve">路、</t>
    </r>
    <r>
      <rPr>
        <sz val="10"/>
        <rFont val="Arial"/>
        <family val="2"/>
      </rPr>
      <t xml:space="preserve">379</t>
    </r>
    <r>
      <rPr>
        <sz val="10"/>
        <rFont val="宋体"/>
        <family val="0"/>
        <charset val="134"/>
      </rPr>
      <t xml:space="preserve">路、</t>
    </r>
    <r>
      <rPr>
        <sz val="10"/>
        <rFont val="Arial"/>
        <family val="2"/>
      </rPr>
      <t xml:space="preserve">536</t>
    </r>
    <r>
      <rPr>
        <sz val="10"/>
        <rFont val="宋体"/>
        <family val="0"/>
        <charset val="134"/>
      </rPr>
      <t xml:space="preserve">路、</t>
    </r>
    <r>
      <rPr>
        <sz val="10"/>
        <rFont val="Arial"/>
        <family val="2"/>
      </rPr>
      <t xml:space="preserve">300</t>
    </r>
    <r>
      <rPr>
        <sz val="10"/>
        <rFont val="宋体"/>
        <family val="0"/>
        <charset val="134"/>
      </rPr>
      <t xml:space="preserve">外环、</t>
    </r>
    <r>
      <rPr>
        <sz val="10"/>
        <rFont val="Arial"/>
        <family val="2"/>
      </rPr>
      <t xml:space="preserve">618</t>
    </r>
    <r>
      <rPr>
        <sz val="10"/>
        <rFont val="宋体"/>
        <family val="0"/>
        <charset val="134"/>
      </rPr>
      <t xml:space="preserve">路、</t>
    </r>
    <r>
      <rPr>
        <sz val="10"/>
        <rFont val="Arial"/>
        <family val="2"/>
      </rPr>
      <t xml:space="preserve">804</t>
    </r>
    <r>
      <rPr>
        <sz val="10"/>
        <rFont val="宋体"/>
        <family val="0"/>
        <charset val="134"/>
      </rPr>
      <t xml:space="preserve">路、</t>
    </r>
    <r>
      <rPr>
        <sz val="10"/>
        <rFont val="Arial"/>
        <family val="2"/>
      </rPr>
      <t xml:space="preserve">811</t>
    </r>
    <r>
      <rPr>
        <sz val="10"/>
        <rFont val="宋体"/>
        <family val="0"/>
        <charset val="134"/>
      </rPr>
      <t xml:space="preserve">路、</t>
    </r>
    <r>
      <rPr>
        <sz val="10"/>
        <rFont val="Arial"/>
        <family val="2"/>
      </rPr>
      <t xml:space="preserve">817</t>
    </r>
    <r>
      <rPr>
        <sz val="10"/>
        <rFont val="宋体"/>
        <family val="0"/>
        <charset val="134"/>
      </rPr>
      <t xml:space="preserve">路、</t>
    </r>
    <r>
      <rPr>
        <sz val="10"/>
        <rFont val="Arial"/>
        <family val="2"/>
      </rPr>
      <t xml:space="preserve">816</t>
    </r>
    <r>
      <rPr>
        <sz val="10"/>
        <rFont val="宋体"/>
        <family val="0"/>
        <charset val="134"/>
      </rPr>
      <t xml:space="preserve">路、</t>
    </r>
    <r>
      <rPr>
        <sz val="10"/>
        <rFont val="Arial"/>
        <family val="2"/>
      </rPr>
      <t xml:space="preserve">919</t>
    </r>
    <r>
      <rPr>
        <sz val="10"/>
        <rFont val="宋体"/>
        <family val="0"/>
        <charset val="134"/>
      </rPr>
      <t xml:space="preserve">路、</t>
    </r>
    <r>
      <rPr>
        <sz val="10"/>
        <rFont val="Arial"/>
        <family val="2"/>
      </rPr>
      <t xml:space="preserve">919</t>
    </r>
    <r>
      <rPr>
        <sz val="10"/>
        <rFont val="宋体"/>
        <family val="0"/>
        <charset val="134"/>
      </rPr>
      <t xml:space="preserve">快路、</t>
    </r>
    <r>
      <rPr>
        <sz val="10"/>
        <rFont val="Arial"/>
        <family val="2"/>
      </rPr>
      <t xml:space="preserve">860</t>
    </r>
    <r>
      <rPr>
        <sz val="10"/>
        <rFont val="宋体"/>
        <family val="0"/>
        <charset val="134"/>
      </rPr>
      <t xml:space="preserve">路、</t>
    </r>
    <r>
      <rPr>
        <sz val="10"/>
        <rFont val="Arial"/>
        <family val="2"/>
      </rPr>
      <t xml:space="preserve">905</t>
    </r>
    <r>
      <rPr>
        <sz val="10"/>
        <rFont val="宋体"/>
        <family val="0"/>
        <charset val="134"/>
      </rPr>
      <t xml:space="preserve">路、</t>
    </r>
    <r>
      <rPr>
        <sz val="10"/>
        <rFont val="Arial"/>
        <family val="2"/>
      </rPr>
      <t xml:space="preserve">921</t>
    </r>
    <r>
      <rPr>
        <sz val="10"/>
        <rFont val="宋体"/>
        <family val="0"/>
        <charset val="134"/>
      </rPr>
      <t xml:space="preserve">路、</t>
    </r>
    <r>
      <rPr>
        <sz val="10"/>
        <rFont val="Arial"/>
        <family val="2"/>
      </rPr>
      <t xml:space="preserve">932</t>
    </r>
    <r>
      <rPr>
        <sz val="10"/>
        <rFont val="宋体"/>
        <family val="0"/>
        <charset val="134"/>
      </rPr>
      <t xml:space="preserve">路公交车，车辆运营中车内环境杂乱差的问题，我们非常您市民的反馈。由于我们的工作没有做好，以上线路给您带来不好的乘车体验，实在是抱歉，先生。运营线路车辆回到我们的清洁地点后，在日常工作时段内，我们的保洁员已对车内卫生进行了全面的清理，您反馈的问题我们已整改完毕。同时我们要求保洁员对以上线路所有运营车辆的卫生再次进行细化清理。我们对于运营车辆车内卫生的清洁工作是一直在做的，也从未停止，已经形成了长效的清洁机制，但有时候卫生清洁工作我们做的还有不尽人意之处，您多多谅解。</t>
    </r>
  </si>
  <si>
    <t xml:space="preserve">我们各分中心及场站班组长再次与所瞎线路的保洁人员进行了沟通，日常工作中我们要把清洁质量做的更加细致，同时加强保洁员清洁技能的培训，熟练掌握清洁方法，确保给您带来一个干净、整洁的出行环境。</t>
  </si>
  <si>
    <r>
      <rPr>
        <sz val="10"/>
        <rFont val="宋体"/>
        <family val="0"/>
        <charset val="134"/>
      </rPr>
      <t xml:space="preserve">您好，关于您反映问题的办理情况，鸿运承物业管理中心物管行政部现对您回复如下：先生您好，您所述</t>
    </r>
    <r>
      <rPr>
        <sz val="10"/>
        <rFont val="Arial"/>
        <family val="2"/>
      </rPr>
      <t xml:space="preserve">657</t>
    </r>
    <r>
      <rPr>
        <sz val="10"/>
        <rFont val="宋体"/>
        <family val="0"/>
        <charset val="134"/>
      </rPr>
      <t xml:space="preserve">路、</t>
    </r>
    <r>
      <rPr>
        <sz val="10"/>
        <rFont val="Arial"/>
        <family val="2"/>
      </rPr>
      <t xml:space="preserve">110</t>
    </r>
    <r>
      <rPr>
        <sz val="10"/>
        <rFont val="宋体"/>
        <family val="0"/>
        <charset val="134"/>
      </rPr>
      <t xml:space="preserve">路、</t>
    </r>
    <r>
      <rPr>
        <sz val="10"/>
        <rFont val="Arial"/>
        <family val="2"/>
      </rPr>
      <t xml:space="preserve">432</t>
    </r>
    <r>
      <rPr>
        <sz val="10"/>
        <rFont val="宋体"/>
        <family val="0"/>
        <charset val="134"/>
      </rPr>
      <t xml:space="preserve">路、</t>
    </r>
    <r>
      <rPr>
        <sz val="10"/>
        <rFont val="Arial"/>
        <family val="2"/>
      </rPr>
      <t xml:space="preserve">441</t>
    </r>
    <r>
      <rPr>
        <sz val="10"/>
        <rFont val="宋体"/>
        <family val="0"/>
        <charset val="134"/>
      </rPr>
      <t xml:space="preserve">路、</t>
    </r>
    <r>
      <rPr>
        <sz val="10"/>
        <rFont val="Arial"/>
        <family val="2"/>
      </rPr>
      <t xml:space="preserve">379</t>
    </r>
    <r>
      <rPr>
        <sz val="10"/>
        <rFont val="宋体"/>
        <family val="0"/>
        <charset val="134"/>
      </rPr>
      <t xml:space="preserve">路、</t>
    </r>
    <r>
      <rPr>
        <sz val="10"/>
        <rFont val="Arial"/>
        <family val="2"/>
      </rPr>
      <t xml:space="preserve">536</t>
    </r>
    <r>
      <rPr>
        <sz val="10"/>
        <rFont val="宋体"/>
        <family val="0"/>
        <charset val="134"/>
      </rPr>
      <t xml:space="preserve">路、</t>
    </r>
    <r>
      <rPr>
        <sz val="10"/>
        <rFont val="Arial"/>
        <family val="2"/>
      </rPr>
      <t xml:space="preserve">300</t>
    </r>
    <r>
      <rPr>
        <sz val="10"/>
        <rFont val="宋体"/>
        <family val="0"/>
        <charset val="134"/>
      </rPr>
      <t xml:space="preserve">外环、</t>
    </r>
    <r>
      <rPr>
        <sz val="10"/>
        <rFont val="Arial"/>
        <family val="2"/>
      </rPr>
      <t xml:space="preserve">618</t>
    </r>
    <r>
      <rPr>
        <sz val="10"/>
        <rFont val="宋体"/>
        <family val="0"/>
        <charset val="134"/>
      </rPr>
      <t xml:space="preserve">路、</t>
    </r>
    <r>
      <rPr>
        <sz val="10"/>
        <rFont val="Arial"/>
        <family val="2"/>
      </rPr>
      <t xml:space="preserve">804</t>
    </r>
    <r>
      <rPr>
        <sz val="10"/>
        <rFont val="宋体"/>
        <family val="0"/>
        <charset val="134"/>
      </rPr>
      <t xml:space="preserve">路、</t>
    </r>
    <r>
      <rPr>
        <sz val="10"/>
        <rFont val="Arial"/>
        <family val="2"/>
      </rPr>
      <t xml:space="preserve">811</t>
    </r>
    <r>
      <rPr>
        <sz val="10"/>
        <rFont val="宋体"/>
        <family val="0"/>
        <charset val="134"/>
      </rPr>
      <t xml:space="preserve">路、</t>
    </r>
    <r>
      <rPr>
        <sz val="10"/>
        <rFont val="Arial"/>
        <family val="2"/>
      </rPr>
      <t xml:space="preserve">817</t>
    </r>
    <r>
      <rPr>
        <sz val="10"/>
        <rFont val="宋体"/>
        <family val="0"/>
        <charset val="134"/>
      </rPr>
      <t xml:space="preserve">路、</t>
    </r>
    <r>
      <rPr>
        <sz val="10"/>
        <rFont val="Arial"/>
        <family val="2"/>
      </rPr>
      <t xml:space="preserve">816</t>
    </r>
    <r>
      <rPr>
        <sz val="10"/>
        <rFont val="宋体"/>
        <family val="0"/>
        <charset val="134"/>
      </rPr>
      <t xml:space="preserve">路、</t>
    </r>
    <r>
      <rPr>
        <sz val="10"/>
        <rFont val="Arial"/>
        <family val="2"/>
      </rPr>
      <t xml:space="preserve">919</t>
    </r>
    <r>
      <rPr>
        <sz val="10"/>
        <rFont val="宋体"/>
        <family val="0"/>
        <charset val="134"/>
      </rPr>
      <t xml:space="preserve">路、</t>
    </r>
    <r>
      <rPr>
        <sz val="10"/>
        <rFont val="Arial"/>
        <family val="2"/>
      </rPr>
      <t xml:space="preserve">919</t>
    </r>
    <r>
      <rPr>
        <sz val="10"/>
        <rFont val="宋体"/>
        <family val="0"/>
        <charset val="134"/>
      </rPr>
      <t xml:space="preserve">快路、</t>
    </r>
    <r>
      <rPr>
        <sz val="10"/>
        <rFont val="Arial"/>
        <family val="2"/>
      </rPr>
      <t xml:space="preserve">860</t>
    </r>
    <r>
      <rPr>
        <sz val="10"/>
        <rFont val="宋体"/>
        <family val="0"/>
        <charset val="134"/>
      </rPr>
      <t xml:space="preserve">路、</t>
    </r>
    <r>
      <rPr>
        <sz val="10"/>
        <rFont val="Arial"/>
        <family val="2"/>
      </rPr>
      <t xml:space="preserve">905</t>
    </r>
    <r>
      <rPr>
        <sz val="10"/>
        <rFont val="宋体"/>
        <family val="0"/>
        <charset val="134"/>
      </rPr>
      <t xml:space="preserve">路、</t>
    </r>
    <r>
      <rPr>
        <sz val="10"/>
        <rFont val="Arial"/>
        <family val="2"/>
      </rPr>
      <t xml:space="preserve">921</t>
    </r>
    <r>
      <rPr>
        <sz val="10"/>
        <rFont val="宋体"/>
        <family val="0"/>
        <charset val="134"/>
      </rPr>
      <t xml:space="preserve">路、</t>
    </r>
    <r>
      <rPr>
        <sz val="10"/>
        <rFont val="Arial"/>
        <family val="2"/>
      </rPr>
      <t xml:space="preserve">932</t>
    </r>
    <r>
      <rPr>
        <sz val="10"/>
        <rFont val="宋体"/>
        <family val="0"/>
        <charset val="134"/>
      </rPr>
      <t xml:space="preserve">路公交车，车辆运营中车内环境杂乱差的问题，我们非常您市民的反馈。由于我们的工作没有做好，以上线路给您带来不好的乘车体验，实在是抱歉，先生。运营线路车辆回到我们的清洁地点后，在日常工作时段内，我们的保洁员已对车内卫生进行了全面的清理，您反馈的问题我们已整改完毕。同时我们要求保洁员对以上线路所有运营车辆的卫生再次进行细化清理。我们对于运营车辆车内卫生的清洁工作是一直在做的，也从未停止，已经形成了长效的清洁机制，但有时候卫生清洁工作我们做的还有不尽人意之处，您多多谅解。我们定期会召开车辆保洁专题会议，开展车辆卫生专项检查，日常工作中我们加大巡检力度，强化制度建设，不断提高管理水平。我已于</t>
    </r>
    <r>
      <rPr>
        <sz val="10"/>
        <rFont val="Arial"/>
        <family val="2"/>
      </rPr>
      <t xml:space="preserve">2026</t>
    </r>
    <r>
      <rPr>
        <sz val="10"/>
        <rFont val="宋体"/>
        <family val="0"/>
        <charset val="134"/>
      </rPr>
      <t xml:space="preserve">年</t>
    </r>
    <r>
      <rPr>
        <sz val="10"/>
        <rFont val="Arial"/>
        <family val="2"/>
      </rPr>
      <t xml:space="preserve">4</t>
    </r>
    <r>
      <rPr>
        <sz val="10"/>
        <rFont val="宋体"/>
        <family val="0"/>
        <charset val="134"/>
      </rPr>
      <t xml:space="preserve">月</t>
    </r>
    <r>
      <rPr>
        <sz val="10"/>
        <rFont val="Arial"/>
        <family val="2"/>
      </rPr>
      <t xml:space="preserve">20</t>
    </r>
    <r>
      <rPr>
        <sz val="10"/>
        <rFont val="宋体"/>
        <family val="0"/>
        <charset val="134"/>
      </rPr>
      <t xml:space="preserve">日对您进行电话回复。我们各分中心及场站班组长再次与所瞎线路的保洁人员进行了沟通，日常工作中我们要把清洁质量做的更加细致，同时加强保洁员清洁技能的培训，熟练掌握清洁方法，确保给您带来一个干净、整洁的出行环境。欢迎您随时对我们的工作进行监督，感谢您提出宝贵意见，给您的出行带来的不便我们和您说声抱歉，谢谢您的支持与谅解。</t>
    </r>
  </si>
  <si>
    <t xml:space="preserve">2026-04-18 17:06:49</t>
  </si>
  <si>
    <r>
      <rPr>
        <sz val="11"/>
        <color rgb="FF000000"/>
        <rFont val="宋体"/>
        <family val="0"/>
        <charset val="134"/>
      </rPr>
      <t xml:space="preserve">同一诉求人拨打不同诉求：热线</t>
    </r>
    <r>
      <rPr>
        <sz val="11"/>
        <color rgb="FF000000"/>
        <rFont val="宋体"/>
        <family val="0"/>
      </rPr>
      <t xml:space="preserve">-260418-040245</t>
    </r>
    <r>
      <rPr>
        <sz val="11"/>
        <color rgb="FF000000"/>
        <rFont val="宋体"/>
        <family val="0"/>
        <charset val="134"/>
      </rPr>
      <t xml:space="preserve">、热线</t>
    </r>
    <r>
      <rPr>
        <sz val="11"/>
        <color rgb="FF000000"/>
        <rFont val="宋体"/>
        <family val="0"/>
      </rPr>
      <t xml:space="preserve">-260419-027167</t>
    </r>
  </si>
  <si>
    <r>
      <rPr>
        <sz val="8"/>
        <color rgb="FF000000"/>
        <rFont val="宋体"/>
        <family val="0"/>
        <charset val="134"/>
      </rPr>
      <t xml:space="preserve">同一诉求人拨打不同诉求</t>
    </r>
    <r>
      <rPr>
        <sz val="8"/>
        <color rgb="FF000000"/>
        <rFont val="宋体"/>
        <family val="0"/>
      </rPr>
      <t xml:space="preserve">(</t>
    </r>
    <r>
      <rPr>
        <sz val="8"/>
        <color rgb="FF000000"/>
        <rFont val="宋体"/>
        <family val="0"/>
        <charset val="134"/>
      </rPr>
      <t xml:space="preserve">匿名、李先生</t>
    </r>
    <r>
      <rPr>
        <sz val="8"/>
        <color rgb="FF000000"/>
        <rFont val="宋体"/>
        <family val="0"/>
      </rPr>
      <t xml:space="preserve">)</t>
    </r>
    <r>
      <rPr>
        <sz val="8"/>
        <color rgb="FF000000"/>
        <rFont val="宋体"/>
        <family val="0"/>
        <charset val="134"/>
      </rPr>
      <t xml:space="preserve">：手机</t>
    </r>
    <r>
      <rPr>
        <sz val="8"/>
        <color rgb="FF000000"/>
        <rFont val="宋体"/>
        <family val="0"/>
      </rPr>
      <t xml:space="preserve">,18001037758</t>
    </r>
  </si>
  <si>
    <r>
      <rPr>
        <sz val="10"/>
        <rFont val="宋体"/>
        <family val="0"/>
        <charset val="134"/>
      </rPr>
      <t xml:space="preserve">网络</t>
    </r>
    <r>
      <rPr>
        <sz val="10"/>
        <rFont val="Arial"/>
        <family val="2"/>
      </rPr>
      <t xml:space="preserve">-260419-002735-1</t>
    </r>
  </si>
  <si>
    <t xml:space="preserve">2026-04-19 08:07:41</t>
  </si>
  <si>
    <t xml:space="preserve">2026-04-19 08:17:46</t>
  </si>
  <si>
    <t xml:space="preserve">2026-04-19 08:25:30</t>
  </si>
  <si>
    <r>
      <rPr>
        <sz val="10"/>
        <rFont val="Arial"/>
        <family val="2"/>
      </rPr>
      <t xml:space="preserve">NL_</t>
    </r>
    <r>
      <rPr>
        <sz val="10"/>
        <rFont val="宋体"/>
        <family val="0"/>
        <charset val="134"/>
      </rPr>
      <t xml:space="preserve">鸢尾花开</t>
    </r>
  </si>
  <si>
    <r>
      <rPr>
        <sz val="10"/>
        <rFont val="宋体"/>
        <family val="0"/>
        <charset val="134"/>
      </rPr>
      <t xml:space="preserve">手机</t>
    </r>
    <r>
      <rPr>
        <sz val="10"/>
        <rFont val="Arial"/>
        <family val="2"/>
      </rPr>
      <t xml:space="preserve">,NL_</t>
    </r>
    <r>
      <rPr>
        <sz val="10"/>
        <rFont val="宋体"/>
        <family val="0"/>
        <charset val="134"/>
      </rPr>
      <t xml:space="preserve">鸢尾花开</t>
    </r>
    <r>
      <rPr>
        <sz val="10"/>
        <rFont val="Arial"/>
        <family val="2"/>
      </rPr>
      <t xml:space="preserve">;</t>
    </r>
  </si>
  <si>
    <r>
      <rPr>
        <sz val="10"/>
        <rFont val="宋体"/>
        <family val="0"/>
        <charset val="134"/>
      </rPr>
      <t xml:space="preserve">工单来源：新浪微博，此工单内容为网民原文。 </t>
    </r>
    <r>
      <rPr>
        <sz val="10"/>
        <rFont val="Arial"/>
        <family val="2"/>
      </rPr>
      <t xml:space="preserve">========================================= </t>
    </r>
    <r>
      <rPr>
        <sz val="10"/>
        <rFont val="宋体"/>
        <family val="0"/>
        <charset val="134"/>
      </rPr>
      <t xml:space="preserve">留言原文：客八分公司金顶南路场站：天天滚动屏播放今日已消毒 车辆出厂前是否真的消毒清洁了？ </t>
    </r>
    <r>
      <rPr>
        <sz val="10"/>
        <rFont val="Arial"/>
        <family val="2"/>
      </rPr>
      <t xml:space="preserve">75933 75935</t>
    </r>
    <r>
      <rPr>
        <sz val="10"/>
        <rFont val="宋体"/>
        <family val="0"/>
        <charset val="134"/>
      </rPr>
      <t xml:space="preserve">两部软座车大部分座套是包浆的 </t>
    </r>
    <r>
      <rPr>
        <sz val="10"/>
        <rFont val="Arial"/>
        <family val="2"/>
      </rPr>
      <t xml:space="preserve">75935</t>
    </r>
    <r>
      <rPr>
        <sz val="10"/>
        <rFont val="宋体"/>
        <family val="0"/>
        <charset val="134"/>
      </rPr>
      <t xml:space="preserve">今日担当头班车最后一排满地垃圾 之前</t>
    </r>
    <r>
      <rPr>
        <sz val="10"/>
        <rFont val="Arial"/>
        <family val="2"/>
      </rPr>
      <t xml:space="preserve">38754</t>
    </r>
    <r>
      <rPr>
        <sz val="10"/>
        <rFont val="宋体"/>
        <family val="0"/>
        <charset val="134"/>
      </rPr>
      <t xml:space="preserve">车一个窗户上塞的垃圾将近两个月才清掉 严重怀疑金顶南路场站是否认真打扫车辆卫生了是否加</t>
    </r>
    <r>
      <rPr>
        <sz val="10"/>
        <rFont val="Arial"/>
        <family val="2"/>
      </rPr>
      <t xml:space="preserve">V </t>
    </r>
    <r>
      <rPr>
        <sz val="10"/>
        <rFont val="宋体"/>
        <family val="0"/>
        <charset val="134"/>
      </rPr>
      <t xml:space="preserve">：否微博链接：无</t>
    </r>
  </si>
  <si>
    <t xml:space="preserve">2026-04-26 23:59:59</t>
  </si>
  <si>
    <t xml:space="preserve">2026-04-24 08:59:59</t>
  </si>
  <si>
    <r>
      <rPr>
        <sz val="10"/>
        <rFont val="宋体"/>
        <family val="0"/>
        <charset val="134"/>
      </rPr>
      <t xml:space="preserve">因您是新浪微博</t>
    </r>
    <r>
      <rPr>
        <sz val="10"/>
        <rFont val="Arial"/>
        <family val="2"/>
      </rPr>
      <t xml:space="preserve">APP</t>
    </r>
    <r>
      <rPr>
        <sz val="10"/>
        <rFont val="宋体"/>
        <family val="0"/>
        <charset val="134"/>
      </rPr>
      <t xml:space="preserve">反馈的问题，我们未能对您进行电话回复。办理人：董鹏；部门：鸿运承物业管理中心田顺庄分中心；职务；物管副主任。审核人：郑楠；部门：鸿运承物业管理中心物管行政部；职务：物管员。</t>
    </r>
  </si>
  <si>
    <r>
      <rPr>
        <sz val="10"/>
        <rFont val="宋体"/>
        <family val="0"/>
        <charset val="134"/>
      </rPr>
      <t xml:space="preserve">您好，经过我们核查，您所反馈的运营线路为</t>
    </r>
    <r>
      <rPr>
        <sz val="10"/>
        <rFont val="Arial"/>
        <family val="2"/>
      </rPr>
      <t xml:space="preserve">920</t>
    </r>
    <r>
      <rPr>
        <sz val="10"/>
        <rFont val="宋体"/>
        <family val="0"/>
        <charset val="134"/>
      </rPr>
      <t xml:space="preserve">路公交车，该线路我们在苹果园场站进行车厢服务工作，</t>
    </r>
    <r>
      <rPr>
        <sz val="10"/>
        <rFont val="Arial"/>
        <family val="2"/>
      </rPr>
      <t xml:space="preserve">75933</t>
    </r>
    <r>
      <rPr>
        <sz val="10"/>
        <rFont val="宋体"/>
        <family val="0"/>
        <charset val="134"/>
      </rPr>
      <t xml:space="preserve">号车和</t>
    </r>
    <r>
      <rPr>
        <sz val="10"/>
        <rFont val="Arial"/>
        <family val="2"/>
      </rPr>
      <t xml:space="preserve">75935</t>
    </r>
    <r>
      <rPr>
        <sz val="10"/>
        <rFont val="宋体"/>
        <family val="0"/>
        <charset val="134"/>
      </rPr>
      <t xml:space="preserve">号车两部软座车大部分座套是包浆的；</t>
    </r>
    <r>
      <rPr>
        <sz val="10"/>
        <rFont val="Arial"/>
        <family val="2"/>
      </rPr>
      <t xml:space="preserve">75935</t>
    </r>
    <r>
      <rPr>
        <sz val="10"/>
        <rFont val="宋体"/>
        <family val="0"/>
        <charset val="134"/>
      </rPr>
      <t xml:space="preserve">号车最后一排满地垃圾；</t>
    </r>
    <r>
      <rPr>
        <sz val="10"/>
        <rFont val="Arial"/>
        <family val="2"/>
      </rPr>
      <t xml:space="preserve">38754</t>
    </r>
    <r>
      <rPr>
        <sz val="10"/>
        <rFont val="宋体"/>
        <family val="0"/>
        <charset val="134"/>
      </rPr>
      <t xml:space="preserve">号车一个窗户上塞的垃圾的问题，我们非常重视您的反馈。由于我们的工作没有做好，</t>
    </r>
    <r>
      <rPr>
        <sz val="10"/>
        <rFont val="Arial"/>
        <family val="2"/>
      </rPr>
      <t xml:space="preserve">920</t>
    </r>
    <r>
      <rPr>
        <sz val="10"/>
        <rFont val="宋体"/>
        <family val="0"/>
        <charset val="134"/>
      </rPr>
      <t xml:space="preserve">路给您带来不好的乘车体验，实在是抱歉，先生。该线路运营车辆回到我们的清洁地点后（苹果园场站），在日常工作时段内，我们保洁员已对车内公共交通基础设施地板、座椅（套）、窗缝等部位加强了清洁的频次，座套已进行了更换，车辆卫生问题已整改完毕。今后我们将再次优化日常的清洁流程，尽最大努力去改善车辆的清洁质量，避免类似问题的发生。车辆的消毒工作，我们按照每日对运营车辆消毒一次的标准认真执行。</t>
    </r>
  </si>
  <si>
    <r>
      <rPr>
        <sz val="10"/>
        <rFont val="宋体"/>
        <family val="0"/>
        <charset val="134"/>
      </rPr>
      <t xml:space="preserve">我们分中心及场站班组长再次与</t>
    </r>
    <r>
      <rPr>
        <sz val="10"/>
        <rFont val="Arial"/>
        <family val="2"/>
      </rPr>
      <t xml:space="preserve">920</t>
    </r>
    <r>
      <rPr>
        <sz val="10"/>
        <rFont val="宋体"/>
        <family val="0"/>
        <charset val="134"/>
      </rPr>
      <t xml:space="preserve">路的保洁人员进行了沟通，日常工作中我们要把清洁质量做的更加细致，同时加强保洁员清洁技能的培训，熟练掌握清洁方法，确保给您带来一个干净、整洁的出行环境。</t>
    </r>
  </si>
  <si>
    <r>
      <rPr>
        <sz val="10"/>
        <rFont val="宋体"/>
        <family val="0"/>
        <charset val="134"/>
      </rPr>
      <t xml:space="preserve">您好，关于您反映问题的办理情况，鸿运承物业管理中心田顺庄分中心现对您回复如下：您好，经过我们核查，您所反馈的运营线路为</t>
    </r>
    <r>
      <rPr>
        <sz val="10"/>
        <rFont val="Arial"/>
        <family val="2"/>
      </rPr>
      <t xml:space="preserve">920</t>
    </r>
    <r>
      <rPr>
        <sz val="10"/>
        <rFont val="宋体"/>
        <family val="0"/>
        <charset val="134"/>
      </rPr>
      <t xml:space="preserve">路公交车，该线路我们在苹果园场站进行车厢服务工作，</t>
    </r>
    <r>
      <rPr>
        <sz val="10"/>
        <rFont val="Arial"/>
        <family val="2"/>
      </rPr>
      <t xml:space="preserve">75933</t>
    </r>
    <r>
      <rPr>
        <sz val="10"/>
        <rFont val="宋体"/>
        <family val="0"/>
        <charset val="134"/>
      </rPr>
      <t xml:space="preserve">号车和</t>
    </r>
    <r>
      <rPr>
        <sz val="10"/>
        <rFont val="Arial"/>
        <family val="2"/>
      </rPr>
      <t xml:space="preserve">75935</t>
    </r>
    <r>
      <rPr>
        <sz val="10"/>
        <rFont val="宋体"/>
        <family val="0"/>
        <charset val="134"/>
      </rPr>
      <t xml:space="preserve">号车两部软座车大部分座套是包浆的；</t>
    </r>
    <r>
      <rPr>
        <sz val="10"/>
        <rFont val="Arial"/>
        <family val="2"/>
      </rPr>
      <t xml:space="preserve">75935</t>
    </r>
    <r>
      <rPr>
        <sz val="10"/>
        <rFont val="宋体"/>
        <family val="0"/>
        <charset val="134"/>
      </rPr>
      <t xml:space="preserve">号车最后一排满地垃圾；</t>
    </r>
    <r>
      <rPr>
        <sz val="10"/>
        <rFont val="Arial"/>
        <family val="2"/>
      </rPr>
      <t xml:space="preserve">38754</t>
    </r>
    <r>
      <rPr>
        <sz val="10"/>
        <rFont val="宋体"/>
        <family val="0"/>
        <charset val="134"/>
      </rPr>
      <t xml:space="preserve">号车一个窗户上塞的垃圾的问题，我们非常重视您的反馈。由于我们的工作没有做好，</t>
    </r>
    <r>
      <rPr>
        <sz val="10"/>
        <rFont val="Arial"/>
        <family val="2"/>
      </rPr>
      <t xml:space="preserve">920</t>
    </r>
    <r>
      <rPr>
        <sz val="10"/>
        <rFont val="宋体"/>
        <family val="0"/>
        <charset val="134"/>
      </rPr>
      <t xml:space="preserve">路给您带来不好的乘车体验，实在是抱歉，先生。该线路运营车辆回到我们的清洁地点后（苹果园场站），在日常工作时段内，我们保洁员已对车内公共交通基础设施地板、座椅（套）、窗缝等部位加强了清洁的频次，座套已进行了更换，车辆卫生问题已整改完毕。今后我们将再次优化日常的清洁流程，尽最大努力去改善车辆的清洁质量，避免类似问题的发生。车辆的消毒工作，我们按照每日对运营车辆消毒一次的标准认真执行。我们定期会召开车辆保洁专题会议，开展车辆卫生专项检查，日常工作中我们加大巡检力度，强化制度建设，不断提高管理水平。因您是新浪微博</t>
    </r>
    <r>
      <rPr>
        <sz val="10"/>
        <rFont val="Arial"/>
        <family val="2"/>
      </rPr>
      <t xml:space="preserve">APP</t>
    </r>
    <r>
      <rPr>
        <sz val="10"/>
        <rFont val="宋体"/>
        <family val="0"/>
        <charset val="134"/>
      </rPr>
      <t xml:space="preserve">反馈的问题，我们未能对您进行电话回复。我们分中心及场站班组长再次与</t>
    </r>
    <r>
      <rPr>
        <sz val="10"/>
        <rFont val="Arial"/>
        <family val="2"/>
      </rPr>
      <t xml:space="preserve">920</t>
    </r>
    <r>
      <rPr>
        <sz val="10"/>
        <rFont val="宋体"/>
        <family val="0"/>
        <charset val="134"/>
      </rPr>
      <t xml:space="preserve">路的保洁人员进行了沟通，日常工作中我们要把清洁质量做的更加细致，同时加强保洁员清洁技能的培训，熟练掌握清洁方法，确保给您带来一个干净、整洁的出行环境。欢迎您随时对我们的工作进行监督，感谢您提出宝贵意见，给您的出行带来的不便我们和您说声抱歉，谢谢您的支持与谅解。</t>
    </r>
  </si>
  <si>
    <t xml:space="preserve">2026-04-19 06:57:29</t>
  </si>
  <si>
    <r>
      <rPr>
        <sz val="10"/>
        <rFont val="宋体"/>
        <family val="0"/>
        <charset val="134"/>
      </rPr>
      <t xml:space="preserve">热线</t>
    </r>
    <r>
      <rPr>
        <sz val="10"/>
        <rFont val="Arial"/>
        <family val="2"/>
      </rPr>
      <t xml:space="preserve">-260419-003555-1</t>
    </r>
    <r>
      <rPr>
        <sz val="10"/>
        <rFont val="宋体"/>
        <family val="0"/>
        <charset val="134"/>
      </rPr>
      <t xml:space="preserve">（</t>
    </r>
    <r>
      <rPr>
        <sz val="10"/>
        <rFont val="Arial"/>
        <family val="2"/>
      </rPr>
      <t xml:space="preserve">1</t>
    </r>
    <r>
      <rPr>
        <sz val="10"/>
        <rFont val="宋体"/>
        <family val="0"/>
        <charset val="134"/>
      </rPr>
      <t xml:space="preserve">个附件）</t>
    </r>
  </si>
  <si>
    <t xml:space="preserve">2026-04-19 08:17:21</t>
  </si>
  <si>
    <t xml:space="preserve">2026-04-19 08:34:21</t>
  </si>
  <si>
    <t xml:space="preserve">2026-04-19 08:53:05</t>
  </si>
  <si>
    <r>
      <rPr>
        <sz val="10"/>
        <rFont val="宋体"/>
        <family val="0"/>
        <charset val="134"/>
      </rPr>
      <t xml:space="preserve">市民反映，</t>
    </r>
    <r>
      <rPr>
        <sz val="10"/>
        <rFont val="Arial"/>
        <family val="2"/>
      </rPr>
      <t xml:space="preserve">657</t>
    </r>
    <r>
      <rPr>
        <sz val="10"/>
        <rFont val="宋体"/>
        <family val="0"/>
        <charset val="134"/>
      </rPr>
      <t xml:space="preserve">公交车，从东湖站到郎辛庄站共</t>
    </r>
    <r>
      <rPr>
        <sz val="10"/>
        <rFont val="Arial"/>
        <family val="2"/>
      </rPr>
      <t xml:space="preserve">33</t>
    </r>
    <r>
      <rPr>
        <sz val="10"/>
        <rFont val="宋体"/>
        <family val="0"/>
        <charset val="134"/>
      </rPr>
      <t xml:space="preserve">个车站，车辆脏，卫生差，车内有鼻涕纸和吐痰无人处理，安保人员浑身异味，自己经常从湖光北街东口站上车，车辆经常不准时，总迟到，还经常不来，怀疑甩站，有时候</t>
    </r>
    <r>
      <rPr>
        <sz val="10"/>
        <rFont val="Arial"/>
        <family val="2"/>
      </rPr>
      <t xml:space="preserve">30</t>
    </r>
    <r>
      <rPr>
        <sz val="10"/>
        <rFont val="宋体"/>
        <family val="0"/>
        <charset val="134"/>
      </rPr>
      <t xml:space="preserve">分钟来一趟，好多司机起步和停车特别不稳，不靠近安全地方停靠车站，下车的时候要穿过机动车道，非常不安全，来电反映公交车卫生等问题。物业客一安保调指安服</t>
    </r>
  </si>
  <si>
    <r>
      <rPr>
        <sz val="10"/>
        <rFont val="宋体"/>
        <family val="0"/>
        <charset val="134"/>
      </rPr>
      <t xml:space="preserve">我分中心已于</t>
    </r>
    <r>
      <rPr>
        <sz val="10"/>
        <rFont val="Arial"/>
        <family val="2"/>
      </rPr>
      <t xml:space="preserve">2026</t>
    </r>
    <r>
      <rPr>
        <sz val="10"/>
        <rFont val="宋体"/>
        <family val="0"/>
        <charset val="134"/>
      </rPr>
      <t xml:space="preserve">年</t>
    </r>
    <r>
      <rPr>
        <sz val="10"/>
        <rFont val="Arial"/>
        <family val="2"/>
      </rPr>
      <t xml:space="preserve">4</t>
    </r>
    <r>
      <rPr>
        <sz val="10"/>
        <rFont val="宋体"/>
        <family val="0"/>
        <charset val="134"/>
      </rPr>
      <t xml:space="preserve">月</t>
    </r>
    <r>
      <rPr>
        <sz val="10"/>
        <rFont val="Arial"/>
        <family val="2"/>
      </rPr>
      <t xml:space="preserve">20</t>
    </r>
    <r>
      <rPr>
        <sz val="10"/>
        <rFont val="宋体"/>
        <family val="0"/>
        <charset val="134"/>
      </rPr>
      <t xml:space="preserve">日对您进行电话回复。办理人：李松；部门：鸿运承物业管理中心南湖分中心；职务；物管员。审核人：郑楠；部门：鸿运承物业管理中心物管行政部；职务：物管员。</t>
    </r>
  </si>
  <si>
    <r>
      <rPr>
        <sz val="10"/>
        <rFont val="宋体"/>
        <family val="0"/>
        <charset val="134"/>
      </rPr>
      <t xml:space="preserve">先生您好，</t>
    </r>
    <r>
      <rPr>
        <sz val="10"/>
        <rFont val="Arial"/>
        <family val="2"/>
      </rPr>
      <t xml:space="preserve">657</t>
    </r>
    <r>
      <rPr>
        <sz val="10"/>
        <rFont val="宋体"/>
        <family val="0"/>
        <charset val="134"/>
      </rPr>
      <t xml:space="preserve">路公交车我们在东湖场站进行洗车服务工作，您所述车辆运营中车辆脏，卫生差，车内有鼻涕纸和吐痰无人处理的问题，我们非常重视您的反馈，由于我们的工作没有做好，</t>
    </r>
    <r>
      <rPr>
        <sz val="10"/>
        <rFont val="Arial"/>
        <family val="2"/>
      </rPr>
      <t xml:space="preserve">657</t>
    </r>
    <r>
      <rPr>
        <sz val="10"/>
        <rFont val="宋体"/>
        <family val="0"/>
        <charset val="134"/>
      </rPr>
      <t xml:space="preserve">路给您带来不好的乘车体验，实在是抱歉，先生。该线路车辆回到东湖场站后，在日常工作时段内，我们的保洁员已对车内卫生进行了全面的清理，您反馈的问题我们已整改完毕。同时我们要求保洁员对</t>
    </r>
    <r>
      <rPr>
        <sz val="10"/>
        <rFont val="Arial"/>
        <family val="2"/>
      </rPr>
      <t xml:space="preserve">657</t>
    </r>
    <r>
      <rPr>
        <sz val="10"/>
        <rFont val="宋体"/>
        <family val="0"/>
        <charset val="134"/>
      </rPr>
      <t xml:space="preserve">路所有运营车辆的卫生再次进行细化清理。我们对于运营车辆车内卫生的清洁工作是一直在做的，也从未停止，已经形成了长效的清洁机制，但有时候卫生清洁工作我们做的还有不尽人意之处，您多多谅解。</t>
    </r>
  </si>
  <si>
    <r>
      <rPr>
        <sz val="10"/>
        <rFont val="宋体"/>
        <family val="0"/>
        <charset val="134"/>
      </rPr>
      <t xml:space="preserve">您好，关于您反映问题的办理情况，鸿运承物业管理中心南湖分中心现对您回复如下：先生您好，</t>
    </r>
    <r>
      <rPr>
        <sz val="10"/>
        <rFont val="Arial"/>
        <family val="2"/>
      </rPr>
      <t xml:space="preserve">657</t>
    </r>
    <r>
      <rPr>
        <sz val="10"/>
        <rFont val="宋体"/>
        <family val="0"/>
        <charset val="134"/>
      </rPr>
      <t xml:space="preserve">路公交车我们在东湖场站进行洗车服务工作，您所述车辆运营中车辆脏，卫生差，车内有鼻涕纸和吐痰无人处理的问题，我们非常重视您的反馈，由于我们的工作没有做好，</t>
    </r>
    <r>
      <rPr>
        <sz val="10"/>
        <rFont val="Arial"/>
        <family val="2"/>
      </rPr>
      <t xml:space="preserve">657</t>
    </r>
    <r>
      <rPr>
        <sz val="10"/>
        <rFont val="宋体"/>
        <family val="0"/>
        <charset val="134"/>
      </rPr>
      <t xml:space="preserve">路给您带来不好的乘车体验，实在是抱歉，先生。该线路车辆回到东湖场站后，在日常工作时段内，我们的保洁员已对车内卫生进行了全面的清理，您反馈的问题我们已整改完毕。同时我们要求保洁员对</t>
    </r>
    <r>
      <rPr>
        <sz val="10"/>
        <rFont val="Arial"/>
        <family val="2"/>
      </rPr>
      <t xml:space="preserve">657</t>
    </r>
    <r>
      <rPr>
        <sz val="10"/>
        <rFont val="宋体"/>
        <family val="0"/>
        <charset val="134"/>
      </rPr>
      <t xml:space="preserve">路所有运营车辆的卫生再次进行细化清理。我们对于运营车辆车内卫生的清洁工作是一直在做的，也从未停止，已经形成了长效的清洁机制，但有时候卫生清洁工作我们做的还有不尽人意之处，您多多谅解。我们定期会召开车辆保洁专题会议，开展车辆卫生专项检查，日常工作中我们加大巡检力度，强化制度建设，不断提高管理水平。我分中心已于</t>
    </r>
    <r>
      <rPr>
        <sz val="10"/>
        <rFont val="Arial"/>
        <family val="2"/>
      </rPr>
      <t xml:space="preserve">2026</t>
    </r>
    <r>
      <rPr>
        <sz val="10"/>
        <rFont val="宋体"/>
        <family val="0"/>
        <charset val="134"/>
      </rPr>
      <t xml:space="preserve">年</t>
    </r>
    <r>
      <rPr>
        <sz val="10"/>
        <rFont val="Arial"/>
        <family val="2"/>
      </rPr>
      <t xml:space="preserve">4</t>
    </r>
    <r>
      <rPr>
        <sz val="10"/>
        <rFont val="宋体"/>
        <family val="0"/>
        <charset val="134"/>
      </rPr>
      <t xml:space="preserve">月</t>
    </r>
    <r>
      <rPr>
        <sz val="10"/>
        <rFont val="Arial"/>
        <family val="2"/>
      </rPr>
      <t xml:space="preserve">20</t>
    </r>
    <r>
      <rPr>
        <sz val="10"/>
        <rFont val="宋体"/>
        <family val="0"/>
        <charset val="134"/>
      </rPr>
      <t xml:space="preserve">日对您进行电话回复。我们分中心及场站班组长再次与</t>
    </r>
    <r>
      <rPr>
        <sz val="10"/>
        <rFont val="Arial"/>
        <family val="2"/>
      </rPr>
      <t xml:space="preserve">657</t>
    </r>
    <r>
      <rPr>
        <sz val="10"/>
        <rFont val="宋体"/>
        <family val="0"/>
        <charset val="134"/>
      </rPr>
      <t xml:space="preserve">路的保洁人员进行了沟通，日常工作中我们要把清洁质量做的更加细致，同时加强保洁员清洁技能的培训，熟练掌握清洁方法，确保给您带来一个干净、整洁的出行环境。欢迎您随时对我们的工作进行监督，感谢您提出宝贵意见，给您的出行带来的不便我们和您说声抱歉，谢谢您的支持与谅解。</t>
    </r>
  </si>
  <si>
    <t xml:space="preserve">2026-04-19 08:06:13</t>
  </si>
  <si>
    <t xml:space="preserve">车辆卫生问题
（车内卫生脏、垃圾）</t>
  </si>
  <si>
    <r>
      <rPr>
        <sz val="11"/>
        <color rgb="FF000000"/>
        <rFont val="宋体"/>
        <family val="0"/>
        <charset val="134"/>
      </rPr>
      <t xml:space="preserve">同一诉求人拨打不同诉求：热线</t>
    </r>
    <r>
      <rPr>
        <sz val="11"/>
        <color rgb="FF000000"/>
        <rFont val="宋体"/>
        <family val="0"/>
      </rPr>
      <t xml:space="preserve">-260418-040245</t>
    </r>
    <r>
      <rPr>
        <sz val="11"/>
        <color rgb="FF000000"/>
        <rFont val="宋体"/>
        <family val="0"/>
        <charset val="134"/>
      </rPr>
      <t xml:space="preserve">、热线</t>
    </r>
    <r>
      <rPr>
        <sz val="11"/>
        <color rgb="FF000000"/>
        <rFont val="宋体"/>
        <family val="0"/>
      </rPr>
      <t xml:space="preserve">-260419-003555</t>
    </r>
    <r>
      <rPr>
        <sz val="11"/>
        <color rgb="FF000000"/>
        <rFont val="宋体"/>
        <family val="0"/>
        <charset val="134"/>
      </rPr>
      <t xml:space="preserve">、热线</t>
    </r>
    <r>
      <rPr>
        <sz val="11"/>
        <color rgb="FF000000"/>
        <rFont val="宋体"/>
        <family val="0"/>
      </rPr>
      <t xml:space="preserve">-260419-027167</t>
    </r>
  </si>
  <si>
    <r>
      <rPr>
        <sz val="10"/>
        <rFont val="宋体"/>
        <family val="0"/>
        <charset val="134"/>
      </rPr>
      <t xml:space="preserve">热线</t>
    </r>
    <r>
      <rPr>
        <sz val="10"/>
        <rFont val="Arial"/>
        <family val="2"/>
      </rPr>
      <t xml:space="preserve">-260419-027167-1</t>
    </r>
    <r>
      <rPr>
        <sz val="10"/>
        <rFont val="宋体"/>
        <family val="0"/>
        <charset val="134"/>
      </rPr>
      <t xml:space="preserve">（</t>
    </r>
    <r>
      <rPr>
        <sz val="10"/>
        <rFont val="Arial"/>
        <family val="2"/>
      </rPr>
      <t xml:space="preserve">4</t>
    </r>
    <r>
      <rPr>
        <sz val="10"/>
        <rFont val="宋体"/>
        <family val="0"/>
        <charset val="134"/>
      </rPr>
      <t xml:space="preserve">个附件）</t>
    </r>
  </si>
  <si>
    <t xml:space="preserve">2026-04-19 14:41:28</t>
  </si>
  <si>
    <t xml:space="preserve">2026-04-19 14:50:12</t>
  </si>
  <si>
    <t xml:space="preserve">2026-04-19 14:53:38</t>
  </si>
  <si>
    <t xml:space="preserve">市民反映，称之前自己去北京公交集团来广营西桥东场站乘车，想用一下场内的公共卫生间，但是场内公作人员不让自己使用，市民认为这是公共卫生间，为什么不让自己使用，认为场内工作人员故意刁难自己。来电反映工作人员不让自己使用卫生间问题。物业客一</t>
  </si>
  <si>
    <r>
      <rPr>
        <sz val="10"/>
        <rFont val="宋体"/>
        <family val="0"/>
        <charset val="134"/>
      </rPr>
      <t xml:space="preserve">接到此投诉，分中心高度重视，并立即派专人核实情况。经分中心核实，于</t>
    </r>
    <r>
      <rPr>
        <sz val="10"/>
        <rFont val="Arial"/>
        <family val="2"/>
      </rPr>
      <t xml:space="preserve">4</t>
    </r>
    <r>
      <rPr>
        <sz val="10"/>
        <rFont val="宋体"/>
        <family val="0"/>
        <charset val="134"/>
      </rPr>
      <t xml:space="preserve">月</t>
    </r>
    <r>
      <rPr>
        <sz val="10"/>
        <rFont val="Arial"/>
        <family val="2"/>
      </rPr>
      <t xml:space="preserve">20</t>
    </r>
    <r>
      <rPr>
        <sz val="10"/>
        <rFont val="宋体"/>
        <family val="0"/>
        <charset val="134"/>
      </rPr>
      <t xml:space="preserve">日</t>
    </r>
    <r>
      <rPr>
        <sz val="10"/>
        <rFont val="Arial"/>
        <family val="2"/>
      </rPr>
      <t xml:space="preserve">9</t>
    </r>
    <r>
      <rPr>
        <sz val="10"/>
        <rFont val="宋体"/>
        <family val="0"/>
        <charset val="134"/>
      </rPr>
      <t xml:space="preserve">点</t>
    </r>
    <r>
      <rPr>
        <sz val="10"/>
        <rFont val="Arial"/>
        <family val="2"/>
      </rPr>
      <t xml:space="preserve">08</t>
    </r>
    <r>
      <rPr>
        <sz val="10"/>
        <rFont val="宋体"/>
        <family val="0"/>
        <charset val="134"/>
      </rPr>
      <t xml:space="preserve">分与投诉人员联系后，将投诉问题解释清楚。</t>
    </r>
  </si>
  <si>
    <r>
      <rPr>
        <sz val="10"/>
        <rFont val="宋体"/>
        <family val="0"/>
        <charset val="134"/>
      </rPr>
      <t xml:space="preserve">接到此投诉，分中心高度重视，并立即派专人核实情况。经分中心核实，于</t>
    </r>
    <r>
      <rPr>
        <sz val="10"/>
        <rFont val="Arial"/>
        <family val="2"/>
      </rPr>
      <t xml:space="preserve">4</t>
    </r>
    <r>
      <rPr>
        <sz val="10"/>
        <rFont val="宋体"/>
        <family val="0"/>
        <charset val="134"/>
      </rPr>
      <t xml:space="preserve">月</t>
    </r>
    <r>
      <rPr>
        <sz val="10"/>
        <rFont val="Arial"/>
        <family val="2"/>
      </rPr>
      <t xml:space="preserve">20</t>
    </r>
    <r>
      <rPr>
        <sz val="10"/>
        <rFont val="宋体"/>
        <family val="0"/>
        <charset val="134"/>
      </rPr>
      <t xml:space="preserve">日</t>
    </r>
    <r>
      <rPr>
        <sz val="10"/>
        <rFont val="Arial"/>
        <family val="2"/>
      </rPr>
      <t xml:space="preserve">9</t>
    </r>
    <r>
      <rPr>
        <sz val="10"/>
        <rFont val="宋体"/>
        <family val="0"/>
        <charset val="134"/>
      </rPr>
      <t xml:space="preserve">点</t>
    </r>
    <r>
      <rPr>
        <sz val="10"/>
        <rFont val="Arial"/>
        <family val="2"/>
      </rPr>
      <t xml:space="preserve">08</t>
    </r>
    <r>
      <rPr>
        <sz val="10"/>
        <rFont val="宋体"/>
        <family val="0"/>
        <charset val="134"/>
      </rPr>
      <t xml:space="preserve">分与投诉人员联系后，将投诉问题解释清楚。分中心依据《物业管理中心百日行动》、《安全生产风险隐患排查治理专项》方案工作要求及物业管理中心安全生产工作会会议精神，加强警卫人员常态化叮嘱检查，提高敏感意识，严格执行非本站人员、车辆入场拦截、询问、核验、登记制度，（本场站工作上班人员可直接放行，非本站工作上班人员及车辆进入场站需要进场人与站内人员打电话到门口接入场站或站内人员与警卫人员通过电话进行确认沟通，登记后方可放行）。但需要门岗盘查登记后，方可进入场站，请您理解；向您提及企业相关制度，是为了让您对我们的工作予以理解，此次给您带来了不好的乘车体验以及不便向您真诚致歉！通过您此次诉求，我单位也将对门岗值守人员进行再培训、再教育，上岗时严格执行企业相关的规章制度，同时对待有困难、有需求的乘客要给予帮助，并做好文明礼貌服务。投诉人员挂断电话后，以短信的形式告知，并叮嘱场站班长严格执行物业管理中心工作要求，落实各项规章制度，确保场站值守安全。</t>
    </r>
  </si>
  <si>
    <r>
      <rPr>
        <sz val="10"/>
        <rFont val="宋体"/>
        <family val="0"/>
        <charset val="134"/>
      </rPr>
      <t xml:space="preserve">接到此投诉，分中心高度重视，并立即派专人核实情况。经分中心核实，于</t>
    </r>
    <r>
      <rPr>
        <sz val="10"/>
        <rFont val="Arial"/>
        <family val="2"/>
      </rPr>
      <t xml:space="preserve">4</t>
    </r>
    <r>
      <rPr>
        <sz val="10"/>
        <rFont val="宋体"/>
        <family val="0"/>
        <charset val="134"/>
      </rPr>
      <t xml:space="preserve">月</t>
    </r>
    <r>
      <rPr>
        <sz val="10"/>
        <rFont val="Arial"/>
        <family val="2"/>
      </rPr>
      <t xml:space="preserve">20</t>
    </r>
    <r>
      <rPr>
        <sz val="10"/>
        <rFont val="宋体"/>
        <family val="0"/>
        <charset val="134"/>
      </rPr>
      <t xml:space="preserve">日</t>
    </r>
    <r>
      <rPr>
        <sz val="10"/>
        <rFont val="Arial"/>
        <family val="2"/>
      </rPr>
      <t xml:space="preserve">9</t>
    </r>
    <r>
      <rPr>
        <sz val="10"/>
        <rFont val="宋体"/>
        <family val="0"/>
        <charset val="134"/>
      </rPr>
      <t xml:space="preserve">点</t>
    </r>
    <r>
      <rPr>
        <sz val="10"/>
        <rFont val="Arial"/>
        <family val="2"/>
      </rPr>
      <t xml:space="preserve">08</t>
    </r>
    <r>
      <rPr>
        <sz val="10"/>
        <rFont val="宋体"/>
        <family val="0"/>
        <charset val="134"/>
      </rPr>
      <t xml:space="preserve">分与投诉人员联系后，将投诉问题解释清楚。分中心依据《物业管理中心百日行动》、《安全生产风险隐患排查治理专项》方案工作要求及物业管理中心安全生产工作会会议精神，加强警卫人员常态化叮嘱检查，提高敏感意识，严格执行非本站人员、车辆入场拦截、询问、核验、登记制度，（本场站工作上班人员可直接放行，非本站工作上班人员及车辆进入场站需要进场人与站内人员打电话到门口接入场站或站内人员与警卫人员通过电话进行确认沟通，登记后方可放行）。但需要门岗盘查登记后，方可进入场站，请您理解；向您提及企业相关制度，是为了让您对我们的工作予以理解，此次给您带来了不好的乘车体验以及不便向您真诚致歉！通过您此次诉求，我单位也将对门岗值守人员进行再培训、再教育，上岗时严格执行企业相关的规章制度，同时对待有困难、有需求的乘客要给予帮助，并做好文明礼貌服务。投诉人员挂断电话后，以短信的形式告知，并叮嘱场站班长严格执行物业管理中心工作要求，落实各项规章制度，确保场站值守安全。处理人：南湖分中心安保副主任郭辰。</t>
    </r>
  </si>
  <si>
    <t xml:space="preserve">2026-04-19 14:20:29</t>
  </si>
  <si>
    <r>
      <rPr>
        <sz val="10"/>
        <rFont val="宋体"/>
        <family val="0"/>
        <charset val="134"/>
      </rPr>
      <t xml:space="preserve">热线</t>
    </r>
    <r>
      <rPr>
        <sz val="10"/>
        <rFont val="Arial"/>
        <family val="2"/>
      </rPr>
      <t xml:space="preserve">-260419-039926-1</t>
    </r>
    <r>
      <rPr>
        <sz val="10"/>
        <rFont val="宋体"/>
        <family val="0"/>
        <charset val="134"/>
      </rPr>
      <t xml:space="preserve">（</t>
    </r>
    <r>
      <rPr>
        <sz val="10"/>
        <rFont val="Arial"/>
        <family val="2"/>
      </rPr>
      <t xml:space="preserve">1</t>
    </r>
    <r>
      <rPr>
        <sz val="10"/>
        <rFont val="宋体"/>
        <family val="0"/>
        <charset val="134"/>
      </rPr>
      <t xml:space="preserve">个附件）</t>
    </r>
  </si>
  <si>
    <t xml:space="preserve">2026-04-19 17:29:11</t>
  </si>
  <si>
    <t xml:space="preserve">2026-04-19 17:52:01</t>
  </si>
  <si>
    <t xml:space="preserve">2026-04-19 18:37:19</t>
  </si>
  <si>
    <r>
      <rPr>
        <sz val="10"/>
        <rFont val="宋体"/>
        <family val="0"/>
        <charset val="134"/>
      </rPr>
      <t xml:space="preserve">手机</t>
    </r>
    <r>
      <rPr>
        <sz val="10"/>
        <rFont val="Arial"/>
        <family val="2"/>
      </rPr>
      <t xml:space="preserve">,17812500904;</t>
    </r>
  </si>
  <si>
    <r>
      <rPr>
        <sz val="10"/>
        <rFont val="宋体"/>
        <family val="0"/>
        <charset val="134"/>
      </rPr>
      <t xml:space="preserve">市民反映，</t>
    </r>
    <r>
      <rPr>
        <sz val="10"/>
        <rFont val="Arial"/>
        <family val="2"/>
      </rPr>
      <t xml:space="preserve">2026</t>
    </r>
    <r>
      <rPr>
        <sz val="10"/>
        <rFont val="宋体"/>
        <family val="0"/>
        <charset val="134"/>
      </rPr>
      <t xml:space="preserve">年</t>
    </r>
    <r>
      <rPr>
        <sz val="10"/>
        <rFont val="Arial"/>
        <family val="2"/>
      </rPr>
      <t xml:space="preserve">4</t>
    </r>
    <r>
      <rPr>
        <sz val="10"/>
        <rFont val="宋体"/>
        <family val="0"/>
        <charset val="134"/>
      </rPr>
      <t xml:space="preserve">月</t>
    </r>
    <r>
      <rPr>
        <sz val="10"/>
        <rFont val="Arial"/>
        <family val="2"/>
      </rPr>
      <t xml:space="preserve">19</t>
    </r>
    <r>
      <rPr>
        <sz val="10"/>
        <rFont val="宋体"/>
        <family val="0"/>
        <charset val="134"/>
      </rPr>
      <t xml:space="preserve">日</t>
    </r>
    <r>
      <rPr>
        <sz val="10"/>
        <rFont val="Arial"/>
        <family val="2"/>
      </rPr>
      <t xml:space="preserve">15</t>
    </r>
    <r>
      <rPr>
        <sz val="10"/>
        <rFont val="宋体"/>
        <family val="0"/>
        <charset val="134"/>
      </rPr>
      <t xml:space="preserve">：</t>
    </r>
    <r>
      <rPr>
        <sz val="10"/>
        <rFont val="Arial"/>
        <family val="2"/>
      </rPr>
      <t xml:space="preserve">48</t>
    </r>
    <r>
      <rPr>
        <sz val="10"/>
        <rFont val="宋体"/>
        <family val="0"/>
        <charset val="134"/>
      </rPr>
      <t xml:space="preserve">上的是</t>
    </r>
    <r>
      <rPr>
        <sz val="10"/>
        <rFont val="Arial"/>
        <family val="2"/>
      </rPr>
      <t xml:space="preserve">300</t>
    </r>
    <r>
      <rPr>
        <sz val="10"/>
        <rFont val="宋体"/>
        <family val="0"/>
        <charset val="134"/>
      </rPr>
      <t xml:space="preserve">路外环公交车，车上有腐坏的味道，希望车辆在发车前做好清洁工作，车号：</t>
    </r>
    <r>
      <rPr>
        <sz val="10"/>
        <rFont val="Arial"/>
        <family val="2"/>
      </rPr>
      <t xml:space="preserve">26403</t>
    </r>
    <r>
      <rPr>
        <sz val="10"/>
        <rFont val="宋体"/>
        <family val="0"/>
        <charset val="134"/>
      </rPr>
      <t xml:space="preserve">，来电反映公交车有异味问题。鸿运承客一</t>
    </r>
  </si>
  <si>
    <r>
      <rPr>
        <sz val="10"/>
        <rFont val="宋体"/>
        <family val="0"/>
        <charset val="134"/>
      </rPr>
      <t xml:space="preserve">我分中心已于</t>
    </r>
    <r>
      <rPr>
        <sz val="10"/>
        <rFont val="Arial"/>
        <family val="2"/>
      </rPr>
      <t xml:space="preserve">2026</t>
    </r>
    <r>
      <rPr>
        <sz val="10"/>
        <rFont val="宋体"/>
        <family val="0"/>
        <charset val="134"/>
      </rPr>
      <t xml:space="preserve">年</t>
    </r>
    <r>
      <rPr>
        <sz val="10"/>
        <rFont val="Arial"/>
        <family val="2"/>
      </rPr>
      <t xml:space="preserve">4</t>
    </r>
    <r>
      <rPr>
        <sz val="10"/>
        <rFont val="宋体"/>
        <family val="0"/>
        <charset val="134"/>
      </rPr>
      <t xml:space="preserve">月</t>
    </r>
    <r>
      <rPr>
        <sz val="10"/>
        <rFont val="Arial"/>
        <family val="2"/>
      </rPr>
      <t xml:space="preserve">20</t>
    </r>
    <r>
      <rPr>
        <sz val="10"/>
        <rFont val="宋体"/>
        <family val="0"/>
        <charset val="134"/>
      </rPr>
      <t xml:space="preserve">日对您进行电话回复。办理人：陈强；部门：鸿运承物业管理中心方庄分中心；职务；物管副主任。审核人：郑楠；部门：鸿运承物业管理中心物管行政部；职务：物管员。</t>
    </r>
  </si>
  <si>
    <r>
      <rPr>
        <sz val="10"/>
        <rFont val="宋体"/>
        <family val="0"/>
        <charset val="134"/>
      </rPr>
      <t xml:space="preserve">先生您好，</t>
    </r>
    <r>
      <rPr>
        <sz val="10"/>
        <rFont val="Arial"/>
        <family val="2"/>
      </rPr>
      <t xml:space="preserve">300</t>
    </r>
    <r>
      <rPr>
        <sz val="10"/>
        <rFont val="宋体"/>
        <family val="0"/>
        <charset val="134"/>
      </rPr>
      <t xml:space="preserve">路外环公交车我们在左安东路场站进行洗车服务工作，您所述</t>
    </r>
    <r>
      <rPr>
        <sz val="10"/>
        <rFont val="Arial"/>
        <family val="2"/>
      </rPr>
      <t xml:space="preserve">26403</t>
    </r>
    <r>
      <rPr>
        <sz val="10"/>
        <rFont val="宋体"/>
        <family val="0"/>
        <charset val="134"/>
      </rPr>
      <t xml:space="preserve">号车，车上有腐坏的味道，希望车辆在发车前做好清洁工作的问题，我们非常重视您的反馈，由于我们的工作没有做好，</t>
    </r>
    <r>
      <rPr>
        <sz val="10"/>
        <rFont val="Arial"/>
        <family val="2"/>
      </rPr>
      <t xml:space="preserve">300</t>
    </r>
    <r>
      <rPr>
        <sz val="10"/>
        <rFont val="宋体"/>
        <family val="0"/>
        <charset val="134"/>
      </rPr>
      <t xml:space="preserve">路外环给您带来不好的乘车体验，实在是抱歉，先生。该车辆回到我们的清洁地点后（左安东路场站），在日常工作时段内，我们保洁员在清理车内公共交通基础设施地板、座椅、扶手等部位的同时，已将车门、车窗全部打开，对车内进行了通风换气作业，已整改完毕。今后我们将再次优化日常的工作流程，尽最大努力去改善车厢内的空气质量，避免类似问题的发生。</t>
    </r>
  </si>
  <si>
    <r>
      <rPr>
        <sz val="10"/>
        <rFont val="宋体"/>
        <family val="0"/>
        <charset val="134"/>
      </rPr>
      <t xml:space="preserve">我们分中心及场站班组长再次与</t>
    </r>
    <r>
      <rPr>
        <sz val="10"/>
        <rFont val="Arial"/>
        <family val="2"/>
      </rPr>
      <t xml:space="preserve">300</t>
    </r>
    <r>
      <rPr>
        <sz val="10"/>
        <rFont val="宋体"/>
        <family val="0"/>
        <charset val="134"/>
      </rPr>
      <t xml:space="preserve">路外环的保洁人员进行了沟通，日常工作中我们要把清洁质量做的更加细致，同时加强保洁员清洁技能的培训，熟练掌握清洁方法，密切关注车内空气质量，确保给您带来一个干净、整洁、空气清新的出行环境。</t>
    </r>
  </si>
  <si>
    <r>
      <rPr>
        <sz val="10"/>
        <rFont val="宋体"/>
        <family val="0"/>
        <charset val="134"/>
      </rPr>
      <t xml:space="preserve">您好，关于您反映问题的办理情况，鸿运承物业管理中心方庄分中心现对您回复如下：先生您好，</t>
    </r>
    <r>
      <rPr>
        <sz val="10"/>
        <rFont val="Arial"/>
        <family val="2"/>
      </rPr>
      <t xml:space="preserve">300</t>
    </r>
    <r>
      <rPr>
        <sz val="10"/>
        <rFont val="宋体"/>
        <family val="0"/>
        <charset val="134"/>
      </rPr>
      <t xml:space="preserve">路外环公交车我们在左安东路场站进行洗车服务工作，您所述</t>
    </r>
    <r>
      <rPr>
        <sz val="10"/>
        <rFont val="Arial"/>
        <family val="2"/>
      </rPr>
      <t xml:space="preserve">26403</t>
    </r>
    <r>
      <rPr>
        <sz val="10"/>
        <rFont val="宋体"/>
        <family val="0"/>
        <charset val="134"/>
      </rPr>
      <t xml:space="preserve">号车，车上有腐坏的味道，希望车辆在发车前做好清洁工作的问题，我们非常重视您的反馈，由于我们的工作没有做好，</t>
    </r>
    <r>
      <rPr>
        <sz val="10"/>
        <rFont val="Arial"/>
        <family val="2"/>
      </rPr>
      <t xml:space="preserve">300</t>
    </r>
    <r>
      <rPr>
        <sz val="10"/>
        <rFont val="宋体"/>
        <family val="0"/>
        <charset val="134"/>
      </rPr>
      <t xml:space="preserve">路外环给您带来不好的乘车体验，实在是抱歉，先生。该车辆回到我们的清洁地点后（左安东路场站），在日常工作时段内，我们保洁员在清理车内公共交通基础设施地板、座椅、扶手等部位的同时，已将车门、车窗全部打开，对车内进行了通风换气作业，已整改完毕。今后我们将再次优化日常的工作流程，尽最大努力去改善车厢内的空气质量，避免类似问题的发生。我们定期会召开车辆保洁专题会议，开展车辆卫生专项检查，日常工作中我们加大巡检力度，强化制度建设，不断提高管理水平。我分中心已于</t>
    </r>
    <r>
      <rPr>
        <sz val="10"/>
        <rFont val="Arial"/>
        <family val="2"/>
      </rPr>
      <t xml:space="preserve">2026</t>
    </r>
    <r>
      <rPr>
        <sz val="10"/>
        <rFont val="宋体"/>
        <family val="0"/>
        <charset val="134"/>
      </rPr>
      <t xml:space="preserve">年</t>
    </r>
    <r>
      <rPr>
        <sz val="10"/>
        <rFont val="Arial"/>
        <family val="2"/>
      </rPr>
      <t xml:space="preserve">4</t>
    </r>
    <r>
      <rPr>
        <sz val="10"/>
        <rFont val="宋体"/>
        <family val="0"/>
        <charset val="134"/>
      </rPr>
      <t xml:space="preserve">月</t>
    </r>
    <r>
      <rPr>
        <sz val="10"/>
        <rFont val="Arial"/>
        <family val="2"/>
      </rPr>
      <t xml:space="preserve">20</t>
    </r>
    <r>
      <rPr>
        <sz val="10"/>
        <rFont val="宋体"/>
        <family val="0"/>
        <charset val="134"/>
      </rPr>
      <t xml:space="preserve">日对您进行电话回复。我们分中心及场站班组长再次与</t>
    </r>
    <r>
      <rPr>
        <sz val="10"/>
        <rFont val="Arial"/>
        <family val="2"/>
      </rPr>
      <t xml:space="preserve">300</t>
    </r>
    <r>
      <rPr>
        <sz val="10"/>
        <rFont val="宋体"/>
        <family val="0"/>
        <charset val="134"/>
      </rPr>
      <t xml:space="preserve">路外环的保洁人员进行了沟通，日常工作中我们要把清洁质量做的更加细致，同时加强保洁员清洁技能的培训，熟练掌握清洁方法，密切关注车内空气质量，确保给您带来一个干净、整洁、空气清新的出行环境。欢迎您随时对我们的工作进行监督，感谢您提出宝贵意见，给您的出行带来的不便我们和您说声抱歉，谢谢您的支持与谅解。</t>
    </r>
  </si>
  <si>
    <t xml:space="preserve">2026-04-19 17:26:38</t>
  </si>
  <si>
    <t xml:space="preserve">车辆卫生问题
（车内卫生异味）</t>
  </si>
  <si>
    <r>
      <rPr>
        <sz val="10"/>
        <rFont val="宋体"/>
        <family val="0"/>
        <charset val="134"/>
      </rPr>
      <t xml:space="preserve">热线</t>
    </r>
    <r>
      <rPr>
        <sz val="10"/>
        <rFont val="Arial"/>
        <family val="2"/>
      </rPr>
      <t xml:space="preserve">-260419-032200</t>
    </r>
    <r>
      <rPr>
        <sz val="10"/>
        <rFont val="宋体"/>
        <family val="0"/>
        <charset val="134"/>
      </rPr>
      <t xml:space="preserve">（</t>
    </r>
    <r>
      <rPr>
        <sz val="10"/>
        <rFont val="Arial"/>
        <family val="2"/>
      </rPr>
      <t xml:space="preserve">4</t>
    </r>
    <r>
      <rPr>
        <sz val="10"/>
        <rFont val="宋体"/>
        <family val="0"/>
        <charset val="134"/>
      </rPr>
      <t xml:space="preserve">个附件）</t>
    </r>
  </si>
  <si>
    <t xml:space="preserve">2026-04-19 15:36:50</t>
  </si>
  <si>
    <t xml:space="preserve">2026-04-19 15:50:36</t>
  </si>
  <si>
    <t xml:space="preserve">2026-04-19 19:19:21</t>
  </si>
  <si>
    <r>
      <rPr>
        <sz val="10"/>
        <rFont val="宋体"/>
        <family val="0"/>
        <charset val="134"/>
      </rPr>
      <t xml:space="preserve">市民反映，自己是公交集团的职工，把电动自行车停放在公交集团厂院车棚里，（具体位置在：湾子公交车站往东</t>
    </r>
    <r>
      <rPr>
        <sz val="10"/>
        <rFont val="Arial"/>
        <family val="2"/>
      </rPr>
      <t xml:space="preserve">50-100</t>
    </r>
    <r>
      <rPr>
        <sz val="10"/>
        <rFont val="宋体"/>
        <family val="0"/>
      </rPr>
      <t xml:space="preserve">米，马路南边，过街天桥下面的公交厂院，停放着</t>
    </r>
    <r>
      <rPr>
        <sz val="10"/>
        <rFont val="Arial"/>
        <family val="2"/>
      </rPr>
      <t xml:space="preserve">309</t>
    </r>
    <r>
      <rPr>
        <sz val="10"/>
        <rFont val="宋体"/>
        <family val="0"/>
      </rPr>
      <t xml:space="preserve">和</t>
    </r>
    <r>
      <rPr>
        <sz val="10"/>
        <rFont val="Arial"/>
        <family val="2"/>
      </rPr>
      <t xml:space="preserve">80</t>
    </r>
    <r>
      <rPr>
        <sz val="10"/>
        <rFont val="宋体"/>
        <family val="0"/>
      </rPr>
      <t xml:space="preserve">路的公交车厂院）不知道是谁把自己的车放到车棚外面，造成自己的电动车风吹雨淋好长时间了，没法骑了，市民表示公交厂院在广外湾子，归西站物业管，回复称只能修，不能维护，市民表示自己还有四、五个月就退休了，希望把自己的电动车刷刷油、除除锈，让自己能骑，市民表示物业答应找人给维修，自己已经将电动车钥匙给对方了，但是现在没有人给自己联系，现在车又给推到车棚里面了，车辆停放一半在车棚里，一半在车棚外，市民要求重新反映。认为公交集团集团不作为，来电反映协调公交厂院物业维护电动车问题。</t>
    </r>
  </si>
  <si>
    <r>
      <rPr>
        <sz val="10"/>
        <rFont val="宋体"/>
        <family val="0"/>
        <charset val="134"/>
      </rPr>
      <t xml:space="preserve">经核实，市民反映诉求鸿运城物业管理中心西客站分中心已责成湾子场站职工于</t>
    </r>
    <r>
      <rPr>
        <sz val="10"/>
        <rFont val="Arial"/>
        <family val="2"/>
      </rPr>
      <t xml:space="preserve">3</t>
    </r>
    <r>
      <rPr>
        <sz val="10"/>
        <rFont val="宋体"/>
        <family val="0"/>
        <charset val="134"/>
      </rPr>
      <t xml:space="preserve">月</t>
    </r>
    <r>
      <rPr>
        <sz val="10"/>
        <rFont val="Arial"/>
        <family val="2"/>
      </rPr>
      <t xml:space="preserve">29</t>
    </r>
    <r>
      <rPr>
        <sz val="10"/>
        <rFont val="宋体"/>
        <family val="0"/>
        <charset val="134"/>
      </rPr>
      <t xml:space="preserve">日上午，协助白先生对车辆进行除锈和上油的工作（白先生在现场）。</t>
    </r>
    <r>
      <rPr>
        <sz val="10"/>
        <rFont val="Arial"/>
        <family val="2"/>
      </rPr>
      <t xml:space="preserve">3</t>
    </r>
    <r>
      <rPr>
        <sz val="10"/>
        <rFont val="宋体"/>
        <family val="0"/>
        <charset val="134"/>
      </rPr>
      <t xml:space="preserve">月</t>
    </r>
    <r>
      <rPr>
        <sz val="10"/>
        <rFont val="Arial"/>
        <family val="2"/>
      </rPr>
      <t xml:space="preserve">31</t>
    </r>
    <r>
      <rPr>
        <sz val="10"/>
        <rFont val="宋体"/>
        <family val="0"/>
        <charset val="134"/>
      </rPr>
      <t xml:space="preserve">日，因天气有雨，湾子场站班长王宝同志在挣得白先生同意的前提下，协助将车辆推进雨棚内，防止被淋。此次白先生反应“车辆停放一半在车棚里，一半在车棚外”的情况，经查是车队职工所为，西客站分中心于</t>
    </r>
    <r>
      <rPr>
        <sz val="10"/>
        <rFont val="Arial"/>
        <family val="2"/>
      </rPr>
      <t xml:space="preserve">4</t>
    </r>
    <r>
      <rPr>
        <sz val="10"/>
        <rFont val="宋体"/>
        <family val="0"/>
        <charset val="134"/>
      </rPr>
      <t xml:space="preserve">月</t>
    </r>
    <r>
      <rPr>
        <sz val="10"/>
        <rFont val="Arial"/>
        <family val="2"/>
      </rPr>
      <t xml:space="preserve">20</t>
    </r>
    <r>
      <rPr>
        <sz val="10"/>
        <rFont val="宋体"/>
        <family val="0"/>
        <charset val="134"/>
      </rPr>
      <t xml:space="preserve">日上午与驻站的</t>
    </r>
    <r>
      <rPr>
        <sz val="10"/>
        <rFont val="Arial"/>
        <family val="2"/>
      </rPr>
      <t xml:space="preserve">2</t>
    </r>
    <r>
      <rPr>
        <sz val="10"/>
        <rFont val="宋体"/>
        <family val="0"/>
        <charset val="134"/>
      </rPr>
      <t xml:space="preserve">个车队告知此事，此车为公交职工车辆，请勿再将此车挪动。</t>
    </r>
  </si>
  <si>
    <r>
      <rPr>
        <sz val="10"/>
        <rFont val="Arial"/>
        <family val="2"/>
      </rPr>
      <t xml:space="preserve">4</t>
    </r>
    <r>
      <rPr>
        <sz val="10"/>
        <rFont val="宋体"/>
        <family val="0"/>
        <charset val="134"/>
      </rPr>
      <t xml:space="preserve">月</t>
    </r>
    <r>
      <rPr>
        <sz val="10"/>
        <rFont val="Arial"/>
        <family val="2"/>
      </rPr>
      <t xml:space="preserve">20</t>
    </r>
    <r>
      <rPr>
        <sz val="10"/>
        <rFont val="宋体"/>
        <family val="0"/>
        <charset val="134"/>
      </rPr>
      <t xml:space="preserve">日上午</t>
    </r>
    <r>
      <rPr>
        <sz val="10"/>
        <rFont val="Arial"/>
        <family val="2"/>
      </rPr>
      <t xml:space="preserve">11</t>
    </r>
    <r>
      <rPr>
        <sz val="10"/>
        <rFont val="宋体"/>
        <family val="0"/>
        <charset val="134"/>
      </rPr>
      <t xml:space="preserve">时，西客站分中心安保副主任石海东致电白先生，一是回顾了自白先生初次反应事件以来，物业管理中心西客站分中心协助其于</t>
    </r>
    <r>
      <rPr>
        <sz val="10"/>
        <rFont val="Arial"/>
        <family val="2"/>
      </rPr>
      <t xml:space="preserve">3</t>
    </r>
    <r>
      <rPr>
        <sz val="10"/>
        <rFont val="宋体"/>
        <family val="0"/>
        <charset val="134"/>
      </rPr>
      <t xml:space="preserve">月</t>
    </r>
    <r>
      <rPr>
        <sz val="10"/>
        <rFont val="Arial"/>
        <family val="2"/>
      </rPr>
      <t xml:space="preserve">29</t>
    </r>
    <r>
      <rPr>
        <sz val="10"/>
        <rFont val="宋体"/>
        <family val="0"/>
        <charset val="134"/>
      </rPr>
      <t xml:space="preserve">日现场对车辆进行除锈和上油工作，</t>
    </r>
    <r>
      <rPr>
        <sz val="10"/>
        <rFont val="Arial"/>
        <family val="2"/>
      </rPr>
      <t xml:space="preserve">3</t>
    </r>
    <r>
      <rPr>
        <sz val="10"/>
        <rFont val="宋体"/>
        <family val="0"/>
        <charset val="134"/>
      </rPr>
      <t xml:space="preserve">月</t>
    </r>
    <r>
      <rPr>
        <sz val="10"/>
        <rFont val="Arial"/>
        <family val="2"/>
      </rPr>
      <t xml:space="preserve">31</t>
    </r>
    <r>
      <rPr>
        <sz val="10"/>
        <rFont val="宋体"/>
        <family val="0"/>
        <charset val="134"/>
      </rPr>
      <t xml:space="preserve">日在白先生同意的前提下，将车辆协助挪至雨棚内的事实。二是本次回访中，针对白先生提出的“车辆停放一半在车棚里，一半在车棚外”的情况，告知了白先生核查结果，也告知了白先生已经和驻站的</t>
    </r>
    <r>
      <rPr>
        <sz val="10"/>
        <rFont val="Arial"/>
        <family val="2"/>
      </rPr>
      <t xml:space="preserve">2</t>
    </r>
    <r>
      <rPr>
        <sz val="10"/>
        <rFont val="宋体"/>
        <family val="0"/>
        <charset val="134"/>
      </rPr>
      <t xml:space="preserve">个车队领导告知了此车辆的情况。</t>
    </r>
  </si>
  <si>
    <r>
      <rPr>
        <sz val="10"/>
        <rFont val="宋体"/>
        <family val="0"/>
        <charset val="134"/>
      </rPr>
      <t xml:space="preserve">经核实，市民反映诉求鸿运城物业管理中心西客站分中心已责成湾子场站职工于</t>
    </r>
    <r>
      <rPr>
        <sz val="10"/>
        <rFont val="Arial"/>
        <family val="2"/>
      </rPr>
      <t xml:space="preserve">3</t>
    </r>
    <r>
      <rPr>
        <sz val="10"/>
        <rFont val="宋体"/>
        <family val="0"/>
        <charset val="134"/>
      </rPr>
      <t xml:space="preserve">月</t>
    </r>
    <r>
      <rPr>
        <sz val="10"/>
        <rFont val="Arial"/>
        <family val="2"/>
      </rPr>
      <t xml:space="preserve">29</t>
    </r>
    <r>
      <rPr>
        <sz val="10"/>
        <rFont val="宋体"/>
        <family val="0"/>
        <charset val="134"/>
      </rPr>
      <t xml:space="preserve">日上午，协助白先生对车辆进行除锈和上油的工作（白先生在现场）。</t>
    </r>
    <r>
      <rPr>
        <sz val="10"/>
        <rFont val="Arial"/>
        <family val="2"/>
      </rPr>
      <t xml:space="preserve">3</t>
    </r>
    <r>
      <rPr>
        <sz val="10"/>
        <rFont val="宋体"/>
        <family val="0"/>
        <charset val="134"/>
      </rPr>
      <t xml:space="preserve">月</t>
    </r>
    <r>
      <rPr>
        <sz val="10"/>
        <rFont val="Arial"/>
        <family val="2"/>
      </rPr>
      <t xml:space="preserve">31</t>
    </r>
    <r>
      <rPr>
        <sz val="10"/>
        <rFont val="宋体"/>
        <family val="0"/>
        <charset val="134"/>
      </rPr>
      <t xml:space="preserve">日，因天气有雨，湾子场站班长王宝同志在挣得白先生同意的前提下，协助将车辆推进雨棚内，防止被淋。此次白先生反应“车辆停放一半在车棚里，一半在车棚外”的情况，经查是车队职工所为，西客站分中心于</t>
    </r>
    <r>
      <rPr>
        <sz val="10"/>
        <rFont val="Arial"/>
        <family val="2"/>
      </rPr>
      <t xml:space="preserve">4</t>
    </r>
    <r>
      <rPr>
        <sz val="10"/>
        <rFont val="宋体"/>
        <family val="0"/>
        <charset val="134"/>
      </rPr>
      <t xml:space="preserve">月</t>
    </r>
    <r>
      <rPr>
        <sz val="10"/>
        <rFont val="Arial"/>
        <family val="2"/>
      </rPr>
      <t xml:space="preserve">20</t>
    </r>
    <r>
      <rPr>
        <sz val="10"/>
        <rFont val="宋体"/>
        <family val="0"/>
        <charset val="134"/>
      </rPr>
      <t xml:space="preserve">日上午与驻站的</t>
    </r>
    <r>
      <rPr>
        <sz val="10"/>
        <rFont val="Arial"/>
        <family val="2"/>
      </rPr>
      <t xml:space="preserve">2</t>
    </r>
    <r>
      <rPr>
        <sz val="10"/>
        <rFont val="宋体"/>
        <family val="0"/>
        <charset val="134"/>
      </rPr>
      <t xml:space="preserve">个车队告知此事，此车为公交职工车辆，请勿再将此车挪动。</t>
    </r>
    <r>
      <rPr>
        <sz val="10"/>
        <rFont val="Arial"/>
        <family val="2"/>
      </rPr>
      <t xml:space="preserve">4</t>
    </r>
    <r>
      <rPr>
        <sz val="10"/>
        <rFont val="宋体"/>
        <family val="0"/>
        <charset val="134"/>
      </rPr>
      <t xml:space="preserve">月</t>
    </r>
    <r>
      <rPr>
        <sz val="10"/>
        <rFont val="Arial"/>
        <family val="2"/>
      </rPr>
      <t xml:space="preserve">20</t>
    </r>
    <r>
      <rPr>
        <sz val="10"/>
        <rFont val="宋体"/>
        <family val="0"/>
        <charset val="134"/>
      </rPr>
      <t xml:space="preserve">日上午</t>
    </r>
    <r>
      <rPr>
        <sz val="10"/>
        <rFont val="Arial"/>
        <family val="2"/>
      </rPr>
      <t xml:space="preserve">11</t>
    </r>
    <r>
      <rPr>
        <sz val="10"/>
        <rFont val="宋体"/>
        <family val="0"/>
        <charset val="134"/>
      </rPr>
      <t xml:space="preserve">时，西客站分中心安保副主任石海东致电白先生，一是回顾了自白先生初次反应事件以来，物业管理中心西客站分中心协助其于</t>
    </r>
    <r>
      <rPr>
        <sz val="10"/>
        <rFont val="Arial"/>
        <family val="2"/>
      </rPr>
      <t xml:space="preserve">3</t>
    </r>
    <r>
      <rPr>
        <sz val="10"/>
        <rFont val="宋体"/>
        <family val="0"/>
        <charset val="134"/>
      </rPr>
      <t xml:space="preserve">月</t>
    </r>
    <r>
      <rPr>
        <sz val="10"/>
        <rFont val="Arial"/>
        <family val="2"/>
      </rPr>
      <t xml:space="preserve">29</t>
    </r>
    <r>
      <rPr>
        <sz val="10"/>
        <rFont val="宋体"/>
        <family val="0"/>
        <charset val="134"/>
      </rPr>
      <t xml:space="preserve">日现场对车辆进行除锈和上油工作，</t>
    </r>
    <r>
      <rPr>
        <sz val="10"/>
        <rFont val="Arial"/>
        <family val="2"/>
      </rPr>
      <t xml:space="preserve">3</t>
    </r>
    <r>
      <rPr>
        <sz val="10"/>
        <rFont val="宋体"/>
        <family val="0"/>
        <charset val="134"/>
      </rPr>
      <t xml:space="preserve">月</t>
    </r>
    <r>
      <rPr>
        <sz val="10"/>
        <rFont val="Arial"/>
        <family val="2"/>
      </rPr>
      <t xml:space="preserve">31</t>
    </r>
    <r>
      <rPr>
        <sz val="10"/>
        <rFont val="宋体"/>
        <family val="0"/>
        <charset val="134"/>
      </rPr>
      <t xml:space="preserve">日在白先生同意的前提下，将车辆协助挪至雨棚内的事实。二是本次回访中，针对白先生提出的“车辆停放一半在车棚里，一半在车棚外”的情况，告知了白先生核查结果，也告知了白先生已经和驻站的</t>
    </r>
    <r>
      <rPr>
        <sz val="10"/>
        <rFont val="Arial"/>
        <family val="2"/>
      </rPr>
      <t xml:space="preserve">2</t>
    </r>
    <r>
      <rPr>
        <sz val="10"/>
        <rFont val="宋体"/>
        <family val="0"/>
        <charset val="134"/>
      </rPr>
      <t xml:space="preserve">个车队领导告知了此车辆的情况。</t>
    </r>
  </si>
  <si>
    <t xml:space="preserve">2026-04-19 15:31:53</t>
  </si>
  <si>
    <r>
      <rPr>
        <sz val="8"/>
        <color rgb="FF000000"/>
        <rFont val="宋体"/>
        <family val="0"/>
        <charset val="134"/>
      </rPr>
      <t xml:space="preserve">多渠道同人同诉：</t>
    </r>
    <r>
      <rPr>
        <sz val="8"/>
        <color rgb="FF000000"/>
        <rFont val="宋体"/>
        <family val="0"/>
      </rPr>
      <t xml:space="preserve">GJ-PHONE-20260308-1315</t>
    </r>
    <r>
      <rPr>
        <sz val="8"/>
        <color rgb="FF000000"/>
        <rFont val="宋体"/>
        <family val="0"/>
        <charset val="134"/>
      </rPr>
      <t xml:space="preserve">、热线</t>
    </r>
    <r>
      <rPr>
        <sz val="8"/>
        <color rgb="FF000000"/>
        <rFont val="宋体"/>
        <family val="0"/>
      </rPr>
      <t xml:space="preserve">-260308-036109</t>
    </r>
    <r>
      <rPr>
        <sz val="8"/>
        <color rgb="FF000000"/>
        <rFont val="宋体"/>
        <family val="0"/>
        <charset val="134"/>
      </rPr>
      <t xml:space="preserve">、</t>
    </r>
    <r>
      <rPr>
        <sz val="8"/>
        <color rgb="FF000000"/>
        <rFont val="宋体"/>
        <family val="0"/>
      </rPr>
      <t xml:space="preserve">GJ-PHONE-20260311-0418</t>
    </r>
    <r>
      <rPr>
        <sz val="8"/>
        <color rgb="FF000000"/>
        <rFont val="宋体"/>
        <family val="0"/>
        <charset val="134"/>
      </rPr>
      <t xml:space="preserve">、热线</t>
    </r>
    <r>
      <rPr>
        <sz val="8"/>
        <color rgb="FF000000"/>
        <rFont val="宋体"/>
        <family val="0"/>
      </rPr>
      <t xml:space="preserve">-260311-010985</t>
    </r>
    <r>
      <rPr>
        <sz val="8"/>
        <color rgb="FF000000"/>
        <rFont val="宋体"/>
        <family val="0"/>
        <charset val="134"/>
      </rPr>
      <t xml:space="preserve">、</t>
    </r>
    <r>
      <rPr>
        <sz val="8"/>
        <color rgb="FF000000"/>
        <rFont val="宋体"/>
        <family val="0"/>
      </rPr>
      <t xml:space="preserve">GJ-PHONE-20260313-0299</t>
    </r>
    <r>
      <rPr>
        <sz val="8"/>
        <color rgb="FF000000"/>
        <rFont val="宋体"/>
        <family val="0"/>
        <charset val="134"/>
      </rPr>
      <t xml:space="preserve">、热线</t>
    </r>
    <r>
      <rPr>
        <sz val="8"/>
        <color rgb="FF000000"/>
        <rFont val="宋体"/>
        <family val="0"/>
      </rPr>
      <t xml:space="preserve">-260313-006707</t>
    </r>
    <r>
      <rPr>
        <sz val="8"/>
        <color rgb="FF000000"/>
        <rFont val="宋体"/>
        <family val="0"/>
        <charset val="134"/>
      </rPr>
      <t xml:space="preserve">、</t>
    </r>
    <r>
      <rPr>
        <sz val="8"/>
        <color rgb="FF000000"/>
        <rFont val="宋体"/>
        <family val="0"/>
      </rPr>
      <t xml:space="preserve">GJ-PHONE-20260316-0416</t>
    </r>
    <r>
      <rPr>
        <sz val="8"/>
        <color rgb="FF000000"/>
        <rFont val="宋体"/>
        <family val="0"/>
        <charset val="134"/>
      </rPr>
      <t xml:space="preserve">、热线</t>
    </r>
    <r>
      <rPr>
        <sz val="8"/>
        <color rgb="FF000000"/>
        <rFont val="宋体"/>
        <family val="0"/>
      </rPr>
      <t xml:space="preserve">-260319-009842</t>
    </r>
    <r>
      <rPr>
        <sz val="8"/>
        <color rgb="FF000000"/>
        <rFont val="宋体"/>
        <family val="0"/>
        <charset val="134"/>
      </rPr>
      <t xml:space="preserve">、热线</t>
    </r>
    <r>
      <rPr>
        <sz val="8"/>
        <color rgb="FF000000"/>
        <rFont val="宋体"/>
        <family val="0"/>
      </rPr>
      <t xml:space="preserve">-260419-032200</t>
    </r>
  </si>
  <si>
    <r>
      <rPr>
        <sz val="10"/>
        <rFont val="宋体"/>
        <family val="0"/>
        <charset val="134"/>
      </rPr>
      <t xml:space="preserve">热线</t>
    </r>
    <r>
      <rPr>
        <sz val="10"/>
        <rFont val="Arial"/>
        <family val="2"/>
      </rPr>
      <t xml:space="preserve">-260420-009010</t>
    </r>
    <r>
      <rPr>
        <sz val="10"/>
        <rFont val="宋体"/>
        <family val="0"/>
      </rPr>
      <t xml:space="preserve">（</t>
    </r>
    <r>
      <rPr>
        <sz val="10"/>
        <rFont val="Arial"/>
        <family val="2"/>
      </rPr>
      <t xml:space="preserve">4</t>
    </r>
    <r>
      <rPr>
        <sz val="10"/>
        <rFont val="宋体"/>
        <family val="0"/>
      </rPr>
      <t xml:space="preserve">个附件）</t>
    </r>
  </si>
  <si>
    <t xml:space="preserve">2026-04-20 09:11:45</t>
  </si>
  <si>
    <t xml:space="preserve">2026-04-20 09:21:51</t>
  </si>
  <si>
    <t xml:space="preserve">2026-04-20 10:45:15</t>
  </si>
  <si>
    <r>
      <rPr>
        <sz val="10"/>
        <rFont val="宋体"/>
        <family val="0"/>
        <charset val="134"/>
      </rPr>
      <t xml:space="preserve">市民反映，自己之前反映的公交集团的问题，</t>
    </r>
    <r>
      <rPr>
        <sz val="10"/>
        <rFont val="Arial"/>
        <family val="2"/>
      </rPr>
      <t xml:space="preserve">2026</t>
    </r>
    <r>
      <rPr>
        <sz val="10"/>
        <rFont val="宋体"/>
        <family val="0"/>
        <charset val="134"/>
      </rPr>
      <t xml:space="preserve">年</t>
    </r>
    <r>
      <rPr>
        <sz val="10"/>
        <rFont val="Arial"/>
        <family val="2"/>
      </rPr>
      <t xml:space="preserve">4</t>
    </r>
    <r>
      <rPr>
        <sz val="10"/>
        <rFont val="宋体"/>
        <family val="0"/>
        <charset val="134"/>
      </rPr>
      <t xml:space="preserve">月</t>
    </r>
    <r>
      <rPr>
        <sz val="10"/>
        <rFont val="Arial"/>
        <family val="2"/>
      </rPr>
      <t xml:space="preserve">20</t>
    </r>
    <r>
      <rPr>
        <sz val="10"/>
        <rFont val="宋体"/>
        <family val="0"/>
        <charset val="134"/>
      </rPr>
      <t xml:space="preserve">日北京公交集团使用</t>
    </r>
    <r>
      <rPr>
        <sz val="10"/>
        <rFont val="Arial"/>
        <family val="2"/>
      </rPr>
      <t xml:space="preserve">15600798921</t>
    </r>
    <r>
      <rPr>
        <sz val="10"/>
        <rFont val="宋体"/>
        <family val="0"/>
        <charset val="134"/>
      </rPr>
      <t xml:space="preserve">的号码给自己回的电话，给自己回电一直念制度，违反制度的行为不去调查不去处理，自己对此不认可，希望尽快处理，来电反映公交集团不作为问题。答复不满</t>
    </r>
  </si>
  <si>
    <t xml:space="preserve">2026-04-27 23:59:59</t>
  </si>
  <si>
    <t xml:space="preserve">2026-04-25 08:59:59</t>
  </si>
  <si>
    <t xml:space="preserve">分中心依据《物业管理中心百日行动》、《安全生产风险隐患排查治理专项》方案工作要求及物业管理中心安全生产工作会会议精神，加强警卫人员常态化叮嘱检查，提高敏感意识，严格执行非本站人员、车辆入场拦截、询问、核验、登记制度，（本场站工作上班人员可直接放行，非本站工作上班人员及车辆进入场站需要进场人与站内人员打电话到门口接入场站或站内人员与警卫人员通过电话进行确认沟通，登记后方可放行）。但需要门岗盘查登记后，方可进入场站，请您理解；向您提及企业相关制度，是为了让您对我们的工作予以理解，此次给您带来了不好的乘车体验以及不便向您真诚致歉！通过您此次诉求，我单位也将对门岗值守人员进行再培训、再教育，上岗时严格执行企业相关的规章制度，同时对待有困难、有需求的乘客要给予帮助，并做好文明礼貌服务。投诉人员挂断电话后，以短信的形式告知，并叮嘱场站班长严格执行物业管理中心工作要求，落实各项规章制度，确保场站值守安全。</t>
  </si>
  <si>
    <t xml:space="preserve">2026-04-20 09:10:09</t>
  </si>
  <si>
    <t xml:space="preserve">场站安保问题
（场站如厕）二次</t>
  </si>
  <si>
    <r>
      <rPr>
        <sz val="11"/>
        <color rgb="FF000000"/>
        <rFont val="宋体"/>
        <family val="0"/>
        <charset val="134"/>
      </rPr>
      <t xml:space="preserve">同一诉求人拨打不同诉求：热线</t>
    </r>
    <r>
      <rPr>
        <sz val="11"/>
        <color rgb="FF000000"/>
        <rFont val="宋体"/>
        <family val="0"/>
      </rPr>
      <t xml:space="preserve">-260418-040245</t>
    </r>
    <r>
      <rPr>
        <sz val="11"/>
        <color rgb="FF000000"/>
        <rFont val="宋体"/>
        <family val="0"/>
        <charset val="134"/>
      </rPr>
      <t xml:space="preserve">、热线</t>
    </r>
    <r>
      <rPr>
        <sz val="11"/>
        <color rgb="FF000000"/>
        <rFont val="宋体"/>
        <family val="0"/>
      </rPr>
      <t xml:space="preserve">-260419-003555</t>
    </r>
    <r>
      <rPr>
        <sz val="11"/>
        <color rgb="FF000000"/>
        <rFont val="宋体"/>
        <family val="0"/>
        <charset val="134"/>
      </rPr>
      <t xml:space="preserve">、热线</t>
    </r>
    <r>
      <rPr>
        <sz val="11"/>
        <color rgb="FF000000"/>
        <rFont val="宋体"/>
        <family val="0"/>
      </rPr>
      <t xml:space="preserve">-260419-027167</t>
    </r>
    <r>
      <rPr>
        <sz val="11"/>
        <color rgb="FF000000"/>
        <rFont val="宋体"/>
        <family val="0"/>
        <charset val="134"/>
      </rPr>
      <t xml:space="preserve">、热线</t>
    </r>
    <r>
      <rPr>
        <sz val="11"/>
        <color rgb="FF000000"/>
        <rFont val="宋体"/>
        <family val="0"/>
      </rPr>
      <t xml:space="preserve">-260420-009010</t>
    </r>
  </si>
  <si>
    <r>
      <rPr>
        <sz val="10"/>
        <rFont val="宋体"/>
        <family val="0"/>
        <charset val="134"/>
      </rPr>
      <t xml:space="preserve">热线</t>
    </r>
    <r>
      <rPr>
        <sz val="10"/>
        <rFont val="Arial"/>
        <family val="2"/>
      </rPr>
      <t xml:space="preserve">-260420-028386-1</t>
    </r>
    <r>
      <rPr>
        <sz val="10"/>
        <rFont val="宋体"/>
        <family val="0"/>
        <charset val="134"/>
      </rPr>
      <t xml:space="preserve">（</t>
    </r>
    <r>
      <rPr>
        <sz val="10"/>
        <rFont val="Arial"/>
        <family val="2"/>
      </rPr>
      <t xml:space="preserve">1</t>
    </r>
    <r>
      <rPr>
        <sz val="10"/>
        <rFont val="宋体"/>
        <family val="0"/>
        <charset val="134"/>
      </rPr>
      <t xml:space="preserve">个附件）</t>
    </r>
  </si>
  <si>
    <t xml:space="preserve">2026-04-20 12:10:19</t>
  </si>
  <si>
    <t xml:space="preserve">2026-04-20 12:21:40</t>
  </si>
  <si>
    <t xml:space="preserve">2026-04-20 12:57:08</t>
  </si>
  <si>
    <r>
      <rPr>
        <sz val="10"/>
        <rFont val="宋体"/>
        <family val="0"/>
        <charset val="134"/>
      </rPr>
      <t xml:space="preserve">手机</t>
    </r>
    <r>
      <rPr>
        <sz val="10"/>
        <rFont val="Arial"/>
        <family val="2"/>
      </rPr>
      <t xml:space="preserve">,13011207261;</t>
    </r>
  </si>
  <si>
    <r>
      <rPr>
        <sz val="10"/>
        <rFont val="宋体"/>
        <family val="0"/>
        <charset val="134"/>
      </rPr>
      <t xml:space="preserve">市民反映，朝阳区健安东路安贞里小区</t>
    </r>
    <r>
      <rPr>
        <sz val="10"/>
        <rFont val="Arial"/>
        <family val="2"/>
      </rPr>
      <t xml:space="preserve">-</t>
    </r>
    <r>
      <rPr>
        <sz val="10"/>
        <rFont val="宋体"/>
        <family val="0"/>
        <charset val="134"/>
      </rPr>
      <t xml:space="preserve">一区</t>
    </r>
    <r>
      <rPr>
        <sz val="10"/>
        <rFont val="Arial"/>
        <family val="2"/>
      </rPr>
      <t xml:space="preserve">-</t>
    </r>
    <r>
      <rPr>
        <sz val="10"/>
        <rFont val="宋体"/>
        <family val="0"/>
        <charset val="134"/>
      </rPr>
      <t xml:space="preserve">北京公交朝阳五路居场站的保安，想将私家车听到公交车站内，并且收费，自己停在公交车场站外不碍事的地方却被公交司机举报，导致交警将私家车拖走了，而自己之前在这里停车停十多年了，要求公交车场站给自己解释，来电反映被朝阳五路居公交车场站无故举报问题鸿运城基建</t>
    </r>
  </si>
  <si>
    <t xml:space="preserve">经核实：分中心接到投诉人所反映的情况以后，分中心给予了高度重视，分中心安保部立即与场站班长及保安负责人取得了联系，并没有向投诉人所说反映门岗警卫人员收费的情况，公交场站是方便本单位职工的私家车停放，并不会让社会私家车辆停放，分中心一直在严格叮嘱门岗警卫人员生人必问，生车必拦，关于市民反映本场站门岗警卫人员收取停车费用一事，市民也不能出示具体证据证明是门岗警卫人员收取费用，有其他人员向投诉人告知收费后进去场站，经询问投诉人也无法出示是本场站保安人员收费的证据。</t>
  </si>
  <si>
    <r>
      <rPr>
        <sz val="10"/>
        <rFont val="Arial"/>
        <family val="2"/>
      </rPr>
      <t xml:space="preserve">
</t>
    </r>
    <r>
      <rPr>
        <sz val="10"/>
        <rFont val="宋体"/>
        <family val="0"/>
        <charset val="134"/>
      </rPr>
      <t xml:space="preserve">回访情况：</t>
    </r>
    <r>
      <rPr>
        <sz val="10"/>
        <rFont val="Arial"/>
        <family val="2"/>
      </rPr>
      <t xml:space="preserve">2026</t>
    </r>
    <r>
      <rPr>
        <sz val="10"/>
        <rFont val="宋体"/>
        <family val="0"/>
        <charset val="134"/>
      </rPr>
      <t xml:space="preserve">年</t>
    </r>
    <r>
      <rPr>
        <sz val="10"/>
        <rFont val="Arial"/>
        <family val="2"/>
      </rPr>
      <t xml:space="preserve">4 </t>
    </r>
    <r>
      <rPr>
        <sz val="10"/>
        <rFont val="宋体"/>
        <family val="0"/>
        <charset val="134"/>
      </rPr>
      <t xml:space="preserve">月</t>
    </r>
    <r>
      <rPr>
        <sz val="10"/>
        <rFont val="Arial"/>
        <family val="2"/>
      </rPr>
      <t xml:space="preserve">20 </t>
    </r>
    <r>
      <rPr>
        <sz val="10"/>
        <rFont val="宋体"/>
        <family val="0"/>
        <charset val="134"/>
      </rPr>
      <t xml:space="preserve">日   下午</t>
    </r>
    <r>
      <rPr>
        <sz val="10"/>
        <rFont val="Arial"/>
        <family val="2"/>
      </rPr>
      <t xml:space="preserve">15:19 </t>
    </r>
    <r>
      <rPr>
        <sz val="10"/>
        <rFont val="宋体"/>
        <family val="0"/>
        <charset val="134"/>
      </rPr>
      <t xml:space="preserve">分，电话回访市民，得到市民的谅解。（回访电话：</t>
    </r>
    <r>
      <rPr>
        <sz val="10"/>
        <rFont val="Arial"/>
        <family val="2"/>
      </rPr>
      <t xml:space="preserve">13439848360</t>
    </r>
    <r>
      <rPr>
        <sz val="10"/>
        <rFont val="宋体"/>
        <family val="0"/>
        <charset val="134"/>
      </rPr>
      <t xml:space="preserve">）办理人：何少楠。审核员：李留成。单位：小营分中心。职务：副主任</t>
    </r>
    <r>
      <rPr>
        <sz val="10"/>
        <rFont val="Arial"/>
        <family val="2"/>
      </rPr>
      <t xml:space="preserve">
</t>
    </r>
  </si>
  <si>
    <t xml:space="preserve">分中心再次对门岗警卫值守加强叮嘱教育及加强管理制度，遇到问题第一时间上报分中心。</t>
  </si>
  <si>
    <r>
      <rPr>
        <sz val="10"/>
        <rFont val="宋体"/>
        <family val="0"/>
        <charset val="134"/>
      </rPr>
      <t xml:space="preserve">对场站所有的警卫职工，要求在岗期间继续履行好自己的岗位职责。</t>
    </r>
    <r>
      <rPr>
        <sz val="10"/>
        <rFont val="Arial"/>
        <family val="2"/>
      </rPr>
      <t xml:space="preserve">
</t>
    </r>
  </si>
  <si>
    <t xml:space="preserve">分中心再次对门岗警卫值守加强检查，及时发现问题后立即作出相关处理，做好拦截登记工作。</t>
  </si>
  <si>
    <t xml:space="preserve">2026-04-20 11:59:03</t>
  </si>
  <si>
    <r>
      <rPr>
        <sz val="10"/>
        <rFont val="宋体"/>
        <family val="0"/>
        <charset val="134"/>
      </rPr>
      <t xml:space="preserve">热线</t>
    </r>
    <r>
      <rPr>
        <sz val="10"/>
        <rFont val="Arial"/>
        <family val="2"/>
      </rPr>
      <t xml:space="preserve">-260420-018017-5</t>
    </r>
    <r>
      <rPr>
        <sz val="10"/>
        <rFont val="宋体"/>
        <family val="0"/>
        <charset val="134"/>
      </rPr>
      <t xml:space="preserve">（</t>
    </r>
    <r>
      <rPr>
        <sz val="10"/>
        <rFont val="Arial"/>
        <family val="2"/>
      </rPr>
      <t xml:space="preserve">1</t>
    </r>
    <r>
      <rPr>
        <sz val="10"/>
        <rFont val="宋体"/>
        <family val="0"/>
        <charset val="134"/>
      </rPr>
      <t xml:space="preserve">个附件）</t>
    </r>
  </si>
  <si>
    <t xml:space="preserve">2026-04-20 14:16:49</t>
  </si>
  <si>
    <t xml:space="preserve">2026-04-20 14:32:34</t>
  </si>
  <si>
    <t xml:space="preserve">2026-04-20 14:44:47</t>
  </si>
  <si>
    <t xml:space="preserve">汤女士</t>
  </si>
  <si>
    <r>
      <rPr>
        <sz val="10"/>
        <rFont val="宋体"/>
        <family val="0"/>
        <charset val="134"/>
      </rPr>
      <t xml:space="preserve">手机</t>
    </r>
    <r>
      <rPr>
        <sz val="10"/>
        <rFont val="Arial"/>
        <family val="2"/>
      </rPr>
      <t xml:space="preserve">,13717963515;</t>
    </r>
  </si>
  <si>
    <r>
      <rPr>
        <sz val="10"/>
        <rFont val="宋体"/>
        <family val="0"/>
        <charset val="134"/>
      </rPr>
      <t xml:space="preserve">市民反映，</t>
    </r>
    <r>
      <rPr>
        <sz val="10"/>
        <rFont val="Arial"/>
        <family val="2"/>
      </rPr>
      <t xml:space="preserve">2026</t>
    </r>
    <r>
      <rPr>
        <sz val="10"/>
        <rFont val="宋体"/>
        <family val="0"/>
        <charset val="134"/>
      </rPr>
      <t xml:space="preserve">年</t>
    </r>
    <r>
      <rPr>
        <sz val="10"/>
        <rFont val="Arial"/>
        <family val="2"/>
      </rPr>
      <t xml:space="preserve">4</t>
    </r>
    <r>
      <rPr>
        <sz val="10"/>
        <rFont val="宋体"/>
        <family val="0"/>
        <charset val="134"/>
      </rPr>
      <t xml:space="preserve">月</t>
    </r>
    <r>
      <rPr>
        <sz val="10"/>
        <rFont val="Arial"/>
        <family val="2"/>
      </rPr>
      <t xml:space="preserve">17</t>
    </r>
    <r>
      <rPr>
        <sz val="10"/>
        <rFont val="宋体"/>
        <family val="0"/>
        <charset val="134"/>
      </rPr>
      <t xml:space="preserve">日</t>
    </r>
    <r>
      <rPr>
        <sz val="10"/>
        <rFont val="Arial"/>
        <family val="2"/>
      </rPr>
      <t xml:space="preserve">18:05</t>
    </r>
    <r>
      <rPr>
        <sz val="10"/>
        <rFont val="宋体"/>
        <family val="0"/>
        <charset val="134"/>
      </rPr>
      <t xml:space="preserve">分左右自己坐</t>
    </r>
    <r>
      <rPr>
        <sz val="10"/>
        <rFont val="Arial"/>
        <family val="2"/>
      </rPr>
      <t xml:space="preserve">918</t>
    </r>
    <r>
      <rPr>
        <sz val="10"/>
        <rFont val="宋体"/>
        <family val="0"/>
        <charset val="134"/>
      </rPr>
      <t xml:space="preserve">路公交车（终点站为平谷），对方临时增加了快车，但车门上也没有标志，</t>
    </r>
    <r>
      <rPr>
        <sz val="10"/>
        <rFont val="Arial"/>
        <family val="2"/>
      </rPr>
      <t xml:space="preserve">918</t>
    </r>
    <r>
      <rPr>
        <sz val="10"/>
        <rFont val="宋体"/>
        <family val="0"/>
        <charset val="134"/>
      </rPr>
      <t xml:space="preserve">数字后面也没有快字标志，多拉了自己走了</t>
    </r>
    <r>
      <rPr>
        <sz val="10"/>
        <rFont val="Arial"/>
        <family val="2"/>
      </rPr>
      <t xml:space="preserve">10</t>
    </r>
    <r>
      <rPr>
        <sz val="10"/>
        <rFont val="宋体"/>
        <family val="0"/>
        <charset val="134"/>
      </rPr>
      <t xml:space="preserve">来里路，导致自己走的腿抽筋，建议对方标注好快车标识，跟</t>
    </r>
    <r>
      <rPr>
        <sz val="10"/>
        <rFont val="Arial"/>
        <family val="2"/>
      </rPr>
      <t xml:space="preserve">915</t>
    </r>
    <r>
      <rPr>
        <sz val="10"/>
        <rFont val="宋体"/>
        <family val="0"/>
        <charset val="134"/>
      </rPr>
      <t xml:space="preserve">路公交车学习，</t>
    </r>
    <r>
      <rPr>
        <sz val="10"/>
        <rFont val="Arial"/>
        <family val="2"/>
      </rPr>
      <t xml:space="preserve">2026</t>
    </r>
    <r>
      <rPr>
        <sz val="10"/>
        <rFont val="宋体"/>
        <family val="0"/>
        <charset val="134"/>
      </rPr>
      <t xml:space="preserve">年</t>
    </r>
    <r>
      <rPr>
        <sz val="10"/>
        <rFont val="Arial"/>
        <family val="2"/>
      </rPr>
      <t xml:space="preserve">4</t>
    </r>
    <r>
      <rPr>
        <sz val="10"/>
        <rFont val="宋体"/>
        <family val="0"/>
        <charset val="134"/>
      </rPr>
      <t xml:space="preserve">月</t>
    </r>
    <r>
      <rPr>
        <sz val="10"/>
        <rFont val="Arial"/>
        <family val="2"/>
      </rPr>
      <t xml:space="preserve">18</t>
    </r>
    <r>
      <rPr>
        <sz val="10"/>
        <rFont val="宋体"/>
        <family val="0"/>
        <charset val="134"/>
      </rPr>
      <t xml:space="preserve">日自己去</t>
    </r>
    <r>
      <rPr>
        <sz val="10"/>
        <rFont val="Arial"/>
        <family val="2"/>
      </rPr>
      <t xml:space="preserve">918</t>
    </r>
    <r>
      <rPr>
        <sz val="10"/>
        <rFont val="宋体"/>
        <family val="0"/>
        <charset val="134"/>
      </rPr>
      <t xml:space="preserve">路的车队了，对方不上班警卫没让自己进，原来</t>
    </r>
    <r>
      <rPr>
        <sz val="10"/>
        <rFont val="Arial"/>
        <family val="2"/>
      </rPr>
      <t xml:space="preserve">918</t>
    </r>
    <r>
      <rPr>
        <sz val="10"/>
        <rFont val="宋体"/>
        <family val="0"/>
        <charset val="134"/>
      </rPr>
      <t xml:space="preserve">路公交车上还有跟车的人，会说车到哪里，现在没跟车的人了，车到站车辆上语音报站名但不停车，自己认为公交车此行为对乘客来说是不负责任的，来电反映希望</t>
    </r>
    <r>
      <rPr>
        <sz val="10"/>
        <rFont val="Arial"/>
        <family val="2"/>
      </rPr>
      <t xml:space="preserve">918</t>
    </r>
    <r>
      <rPr>
        <sz val="10"/>
        <rFont val="宋体"/>
        <family val="0"/>
        <charset val="134"/>
      </rPr>
      <t xml:space="preserve">路公交车的快车增加快车标识与到站不停车的问题。客七调指人力科信安服物业</t>
    </r>
  </si>
  <si>
    <t xml:space="preserve">2026-04-21</t>
  </si>
  <si>
    <r>
      <rPr>
        <sz val="10"/>
        <rFont val="宋体"/>
        <family val="0"/>
        <charset val="134"/>
      </rPr>
      <t xml:space="preserve">我分中心已于</t>
    </r>
    <r>
      <rPr>
        <sz val="10"/>
        <rFont val="Arial"/>
        <family val="2"/>
      </rPr>
      <t xml:space="preserve">2026</t>
    </r>
    <r>
      <rPr>
        <sz val="10"/>
        <rFont val="宋体"/>
        <family val="0"/>
        <charset val="134"/>
      </rPr>
      <t xml:space="preserve">年</t>
    </r>
    <r>
      <rPr>
        <sz val="10"/>
        <rFont val="Arial"/>
        <family val="2"/>
      </rPr>
      <t xml:space="preserve">4</t>
    </r>
    <r>
      <rPr>
        <sz val="10"/>
        <rFont val="宋体"/>
        <family val="0"/>
        <charset val="134"/>
      </rPr>
      <t xml:space="preserve">月</t>
    </r>
    <r>
      <rPr>
        <sz val="10"/>
        <rFont val="Arial"/>
        <family val="2"/>
      </rPr>
      <t xml:space="preserve">21</t>
    </r>
    <r>
      <rPr>
        <sz val="10"/>
        <rFont val="宋体"/>
        <family val="0"/>
        <charset val="134"/>
      </rPr>
      <t xml:space="preserve">日下午</t>
    </r>
    <r>
      <rPr>
        <sz val="10"/>
        <rFont val="Arial"/>
        <family val="2"/>
      </rPr>
      <t xml:space="preserve">14</t>
    </r>
    <r>
      <rPr>
        <sz val="10"/>
        <rFont val="宋体"/>
        <family val="0"/>
        <charset val="134"/>
      </rPr>
      <t xml:space="preserve">点</t>
    </r>
    <r>
      <rPr>
        <sz val="10"/>
        <rFont val="Arial"/>
        <family val="2"/>
      </rPr>
      <t xml:space="preserve">04</t>
    </r>
    <r>
      <rPr>
        <sz val="10"/>
        <rFont val="宋体"/>
        <family val="0"/>
        <charset val="134"/>
      </rPr>
      <t xml:space="preserve">分对市民汤女士进行电话回复，在沟通过了解了事情情况，并做出了解释消除了误会，后取得了该投诉人的谅解。办理人：赵丙奇；部门：鸿运承物业管理中心凌家庙分中心；职务；安保副主任。</t>
    </r>
  </si>
  <si>
    <t xml:space="preserve">分中心安保专业对职工警卫人员进行教育叮嘱其在工作中要做到态度和蔼，文明值守，认真倾听市民诉求，在进行解答解释的同时，避免自身在解答的过程中造成不必要投诉。</t>
  </si>
  <si>
    <r>
      <rPr>
        <sz val="10"/>
        <rFont val="宋体"/>
        <family val="0"/>
        <charset val="134"/>
      </rPr>
      <t xml:space="preserve">我分中心已于</t>
    </r>
    <r>
      <rPr>
        <sz val="10"/>
        <rFont val="Arial"/>
        <family val="2"/>
      </rPr>
      <t xml:space="preserve">2026</t>
    </r>
    <r>
      <rPr>
        <sz val="10"/>
        <rFont val="宋体"/>
        <family val="0"/>
        <charset val="134"/>
      </rPr>
      <t xml:space="preserve">年</t>
    </r>
    <r>
      <rPr>
        <sz val="10"/>
        <rFont val="Arial"/>
        <family val="2"/>
      </rPr>
      <t xml:space="preserve">4</t>
    </r>
    <r>
      <rPr>
        <sz val="10"/>
        <rFont val="宋体"/>
        <family val="0"/>
        <charset val="134"/>
      </rPr>
      <t xml:space="preserve">月</t>
    </r>
    <r>
      <rPr>
        <sz val="10"/>
        <rFont val="Arial"/>
        <family val="2"/>
      </rPr>
      <t xml:space="preserve">21</t>
    </r>
    <r>
      <rPr>
        <sz val="10"/>
        <rFont val="宋体"/>
        <family val="0"/>
        <charset val="134"/>
      </rPr>
      <t xml:space="preserve">日下午</t>
    </r>
    <r>
      <rPr>
        <sz val="10"/>
        <rFont val="Arial"/>
        <family val="2"/>
      </rPr>
      <t xml:space="preserve">14</t>
    </r>
    <r>
      <rPr>
        <sz val="10"/>
        <rFont val="宋体"/>
        <family val="0"/>
        <charset val="134"/>
      </rPr>
      <t xml:space="preserve">点</t>
    </r>
    <r>
      <rPr>
        <sz val="10"/>
        <rFont val="Arial"/>
        <family val="2"/>
      </rPr>
      <t xml:space="preserve">04</t>
    </r>
    <r>
      <rPr>
        <sz val="10"/>
        <rFont val="宋体"/>
        <family val="0"/>
        <charset val="134"/>
      </rPr>
      <t xml:space="preserve">分对市民汤女士进行电话回复，在沟通过了解了事情情况，并做出了解释消除了误会，后取得了该投诉人的谅解。办理人：赵丙奇；部门：鸿运承物业管理中心凌家庙分中心；职务；安保副主任。分中心安保专业对职工警卫人员进行教育叮嘱其在工作中要做到态度和蔼，文明值守，认真倾听市民诉求解释清楚，避免自身造成的不必要投诉。</t>
    </r>
  </si>
  <si>
    <t xml:space="preserve">2026-04-20 10:26:32</t>
  </si>
  <si>
    <r>
      <rPr>
        <sz val="10"/>
        <rFont val="宋体"/>
        <family val="0"/>
        <charset val="134"/>
      </rPr>
      <t xml:space="preserve">热线</t>
    </r>
    <r>
      <rPr>
        <sz val="10"/>
        <rFont val="Arial"/>
        <family val="2"/>
      </rPr>
      <t xml:space="preserve">-260420-036717-1</t>
    </r>
    <r>
      <rPr>
        <sz val="10"/>
        <rFont val="宋体"/>
        <family val="0"/>
      </rPr>
      <t xml:space="preserve">（</t>
    </r>
    <r>
      <rPr>
        <sz val="10"/>
        <rFont val="Arial"/>
        <family val="2"/>
      </rPr>
      <t xml:space="preserve">4</t>
    </r>
    <r>
      <rPr>
        <sz val="10"/>
        <rFont val="宋体"/>
        <family val="0"/>
      </rPr>
      <t xml:space="preserve">个附件）</t>
    </r>
  </si>
  <si>
    <t xml:space="preserve">2026-04-20 14:00:45</t>
  </si>
  <si>
    <t xml:space="preserve">2026-04-20 14:13:52</t>
  </si>
  <si>
    <t xml:space="preserve">2026-04-20 15:00:08</t>
  </si>
  <si>
    <r>
      <rPr>
        <sz val="10"/>
        <rFont val="宋体"/>
        <family val="0"/>
        <charset val="134"/>
      </rPr>
      <t xml:space="preserve">市民反映，自己之前反映的公交集团的问题，</t>
    </r>
    <r>
      <rPr>
        <sz val="10"/>
        <rFont val="Arial"/>
        <family val="2"/>
      </rPr>
      <t xml:space="preserve">2026</t>
    </r>
    <r>
      <rPr>
        <sz val="10"/>
        <rFont val="宋体"/>
        <family val="0"/>
        <charset val="134"/>
      </rPr>
      <t xml:space="preserve">年</t>
    </r>
    <r>
      <rPr>
        <sz val="10"/>
        <rFont val="Arial"/>
        <family val="2"/>
      </rPr>
      <t xml:space="preserve">4</t>
    </r>
    <r>
      <rPr>
        <sz val="10"/>
        <rFont val="宋体"/>
        <family val="0"/>
        <charset val="134"/>
      </rPr>
      <t xml:space="preserve">月</t>
    </r>
    <r>
      <rPr>
        <sz val="10"/>
        <rFont val="Arial"/>
        <family val="2"/>
      </rPr>
      <t xml:space="preserve">20</t>
    </r>
    <r>
      <rPr>
        <sz val="10"/>
        <rFont val="宋体"/>
        <family val="0"/>
        <charset val="134"/>
      </rPr>
      <t xml:space="preserve">日北京公交集团使用</t>
    </r>
    <r>
      <rPr>
        <sz val="10"/>
        <rFont val="Arial"/>
        <family val="2"/>
      </rPr>
      <t xml:space="preserve">15600798921</t>
    </r>
    <r>
      <rPr>
        <sz val="10"/>
        <rFont val="宋体"/>
        <family val="0"/>
        <charset val="134"/>
      </rPr>
      <t xml:space="preserve">的号码给自己回的电话，给自己回电一直念制度，违反制度的行为不去调查不去处理，自己对此不认可，希望尽快处理，市民此次来电补充：自称是公交的，</t>
    </r>
    <r>
      <rPr>
        <sz val="10"/>
        <rFont val="Arial"/>
        <family val="2"/>
      </rPr>
      <t xml:space="preserve">18500039262</t>
    </r>
    <r>
      <rPr>
        <sz val="10"/>
        <rFont val="宋体"/>
        <family val="0"/>
        <charset val="134"/>
      </rPr>
      <t xml:space="preserve">，</t>
    </r>
    <r>
      <rPr>
        <sz val="10"/>
        <rFont val="Arial"/>
        <family val="2"/>
      </rPr>
      <t xml:space="preserve">13520204452</t>
    </r>
    <r>
      <rPr>
        <sz val="10"/>
        <rFont val="宋体"/>
        <family val="0"/>
        <charset val="134"/>
      </rPr>
      <t xml:space="preserve">给自己回电，说现场问题不符合不属实，自己问对方是否现场核实，对方说现场没核实，自己表示不接受这种解决方式，自己不接受，属于严重打扰，个人生活和工作，自己对回复不满意，来电反映公交集团不作为问题。物业客一北巴</t>
    </r>
  </si>
  <si>
    <t xml:space="preserve">2026-04-20 13:46:19</t>
  </si>
  <si>
    <t xml:space="preserve">场站安保问题
（场站如厕）三次</t>
  </si>
  <si>
    <r>
      <rPr>
        <sz val="10"/>
        <rFont val="宋体"/>
        <family val="0"/>
        <charset val="134"/>
      </rPr>
      <t xml:space="preserve">网络</t>
    </r>
    <r>
      <rPr>
        <sz val="10"/>
        <rFont val="Arial"/>
        <family val="2"/>
      </rPr>
      <t xml:space="preserve">-260420-048257</t>
    </r>
  </si>
  <si>
    <t xml:space="preserve">2026-04-20 15:30:55</t>
  </si>
  <si>
    <t xml:space="preserve">2026-04-20 15:47:50</t>
  </si>
  <si>
    <t xml:space="preserve">2026-04-20 15:55:01</t>
  </si>
  <si>
    <r>
      <rPr>
        <sz val="10"/>
        <rFont val="宋体"/>
        <family val="0"/>
        <charset val="134"/>
      </rPr>
      <t xml:space="preserve">工单来源：微信服务号，此工单内容为网民留言时填写的标题及原文。 </t>
    </r>
    <r>
      <rPr>
        <sz val="10"/>
        <rFont val="Arial"/>
        <family val="2"/>
      </rPr>
      <t xml:space="preserve">============================= </t>
    </r>
    <r>
      <rPr>
        <sz val="10"/>
        <rFont val="宋体"/>
        <family val="0"/>
        <charset val="134"/>
      </rPr>
      <t xml:space="preserve">留言标题：车辆卫生留言原文：今早在白石桥附近坐</t>
    </r>
    <r>
      <rPr>
        <sz val="10"/>
        <rFont val="Arial"/>
        <family val="2"/>
      </rPr>
      <t xml:space="preserve">111</t>
    </r>
    <r>
      <rPr>
        <sz val="10"/>
        <rFont val="宋体"/>
        <family val="0"/>
        <charset val="134"/>
      </rPr>
      <t xml:space="preserve">公交车，发现座位上留有水迹，且窗台扶手杠都是土，希望加以重视，经常打扫。市民填写的详细地址为：区、街道：海淀区甘家口街道详细地址：北京市西城区展览路街道西直门外大街</t>
    </r>
    <r>
      <rPr>
        <sz val="10"/>
        <rFont val="Arial"/>
        <family val="2"/>
      </rPr>
      <t xml:space="preserve">138</t>
    </r>
    <r>
      <rPr>
        <sz val="10"/>
        <rFont val="宋体"/>
        <family val="0"/>
        <charset val="134"/>
      </rPr>
      <t xml:space="preserve">号</t>
    </r>
  </si>
  <si>
    <r>
      <rPr>
        <sz val="10"/>
        <rFont val="宋体"/>
        <family val="0"/>
        <charset val="134"/>
      </rPr>
      <t xml:space="preserve">女士您好，您所述车辆运营中车内座位上留有水迹，且窗台扶手杠都是土的问题，我们非常重视您的反馈，由于我们的工作没有做好，</t>
    </r>
    <r>
      <rPr>
        <sz val="10"/>
        <rFont val="Arial"/>
        <family val="2"/>
      </rPr>
      <t xml:space="preserve">111</t>
    </r>
    <r>
      <rPr>
        <sz val="10"/>
        <rFont val="宋体"/>
        <family val="0"/>
        <charset val="134"/>
      </rPr>
      <t xml:space="preserve">路给您带来不好的乘车体验，实在是抱歉，女士。该线路车辆回到清洁地点后，在日常工作时段内，我们的保洁员已对车内卫生进行了全面的清理，您反馈的问题我们已整改完毕。同时我们要求保洁员对</t>
    </r>
    <r>
      <rPr>
        <sz val="10"/>
        <rFont val="Arial"/>
        <family val="2"/>
      </rPr>
      <t xml:space="preserve">111</t>
    </r>
    <r>
      <rPr>
        <sz val="10"/>
        <rFont val="宋体"/>
        <family val="0"/>
        <charset val="134"/>
      </rPr>
      <t xml:space="preserve">路所有运营车辆的卫生再次进行细化清理。我们对于运营车辆车内卫生的清洁工作是一直在做的，也从未停止，已经形成了长效的清洁机制，但有时候卫生清洁工作我们做的还有不尽人意之处，您多多谅解。</t>
    </r>
  </si>
  <si>
    <r>
      <rPr>
        <sz val="10"/>
        <rFont val="宋体"/>
        <family val="0"/>
        <charset val="134"/>
      </rPr>
      <t xml:space="preserve">我们分中心及场站班组长再次与</t>
    </r>
    <r>
      <rPr>
        <sz val="10"/>
        <rFont val="Arial"/>
        <family val="2"/>
      </rPr>
      <t xml:space="preserve">111</t>
    </r>
    <r>
      <rPr>
        <sz val="10"/>
        <rFont val="宋体"/>
        <family val="0"/>
        <charset val="134"/>
      </rPr>
      <t xml:space="preserve">路的保洁人员进行了沟通，日常工作中我们要把清洁质量做的更加细致，同时加强保洁员清洁技能的培训，熟练掌握清洁方法，确保给您带来一个干净、整洁的出行环境。</t>
    </r>
  </si>
  <si>
    <r>
      <rPr>
        <sz val="10"/>
        <rFont val="宋体"/>
        <family val="0"/>
        <charset val="134"/>
      </rPr>
      <t xml:space="preserve">您好，关于您反映问题的办理情况，鸿运承物业管理中心动物园分中心现对您回复如下：女士您好，您所述车辆运营中车内座位上留有水迹，且窗台扶手杠都是土的问题，我们非常重视您的反馈，由于我们的工作没有做好，</t>
    </r>
    <r>
      <rPr>
        <sz val="10"/>
        <rFont val="Arial"/>
        <family val="2"/>
      </rPr>
      <t xml:space="preserve">111</t>
    </r>
    <r>
      <rPr>
        <sz val="10"/>
        <rFont val="宋体"/>
        <family val="0"/>
        <charset val="134"/>
      </rPr>
      <t xml:space="preserve">路给您带来不好的乘车体验，实在是抱歉，女士。该线路车辆回到清洁地点后，在日常工作时段内，我们的保洁员已对车内卫生进行了全面的清理，您反馈的问题我们已整改完毕。同时我们要求保洁员对</t>
    </r>
    <r>
      <rPr>
        <sz val="10"/>
        <rFont val="Arial"/>
        <family val="2"/>
      </rPr>
      <t xml:space="preserve">111</t>
    </r>
    <r>
      <rPr>
        <sz val="10"/>
        <rFont val="宋体"/>
        <family val="0"/>
        <charset val="134"/>
      </rPr>
      <t xml:space="preserve">路所有运营车辆的卫生再次进行细化清理。我们对于运营车辆车内卫生的清洁工作是一直在做的，也从未停止，已经形成了长效的清洁机制，但有时候卫生清洁工作我们做的还有不尽人意之处，您多多谅解。我们定期会召开车辆保洁专题会议，开展车辆卫生专项检查，日常工作中我们加大巡检力度，强化制度建设，不断提高管理水平。因您的联系方式保密，我们未能对您进行电话回复。我们分中心及场站班组长再次与</t>
    </r>
    <r>
      <rPr>
        <sz val="10"/>
        <rFont val="Arial"/>
        <family val="2"/>
      </rPr>
      <t xml:space="preserve">111</t>
    </r>
    <r>
      <rPr>
        <sz val="10"/>
        <rFont val="宋体"/>
        <family val="0"/>
        <charset val="134"/>
      </rPr>
      <t xml:space="preserve">路的保洁人员进行了沟通，日常工作中我们要把清洁质量做的更加细致，同时加强保洁员清洁技能的培训，熟练掌握清洁方法，确保给您带来一个干净、整洁的出行环境。欢迎您随时对我们的工作进行监督，感谢您提出宝贵意见，给您的出行带来的不便我们和您说声抱歉，谢谢您的支持与谅解。</t>
    </r>
  </si>
  <si>
    <t xml:space="preserve">2026-04-20 15:24:58</t>
  </si>
  <si>
    <t xml:space="preserve">车辆卫生问题
（车内座椅、扶手杠脏）</t>
  </si>
  <si>
    <r>
      <rPr>
        <sz val="10"/>
        <rFont val="宋体"/>
        <family val="0"/>
        <charset val="134"/>
      </rPr>
      <t xml:space="preserve">网络</t>
    </r>
    <r>
      <rPr>
        <sz val="10"/>
        <rFont val="Arial"/>
        <family val="2"/>
      </rPr>
      <t xml:space="preserve">-260420-056365-3</t>
    </r>
    <r>
      <rPr>
        <sz val="10"/>
        <rFont val="宋体"/>
        <family val="0"/>
        <charset val="134"/>
      </rPr>
      <t xml:space="preserve">（</t>
    </r>
    <r>
      <rPr>
        <sz val="10"/>
        <rFont val="Arial"/>
        <family val="2"/>
      </rPr>
      <t xml:space="preserve">1</t>
    </r>
    <r>
      <rPr>
        <sz val="10"/>
        <rFont val="宋体"/>
        <family val="0"/>
        <charset val="134"/>
      </rPr>
      <t xml:space="preserve">个附件）</t>
    </r>
  </si>
  <si>
    <t xml:space="preserve">2026-04-20 16:44:10</t>
  </si>
  <si>
    <t xml:space="preserve">2026-04-20 16:58:49</t>
  </si>
  <si>
    <t xml:space="preserve">2026-04-20 17:07:43</t>
  </si>
  <si>
    <t xml:space="preserve">张铭轩</t>
  </si>
  <si>
    <r>
      <rPr>
        <sz val="10"/>
        <rFont val="宋体"/>
        <family val="0"/>
        <charset val="134"/>
      </rPr>
      <t xml:space="preserve">手机</t>
    </r>
    <r>
      <rPr>
        <sz val="10"/>
        <rFont val="Arial"/>
        <family val="2"/>
      </rPr>
      <t xml:space="preserve">,13522055651;</t>
    </r>
  </si>
  <si>
    <r>
      <rPr>
        <sz val="10"/>
        <rFont val="宋体"/>
        <family val="0"/>
        <charset val="134"/>
      </rPr>
      <t xml:space="preserve">工单来源：微信服务号，此工单内容为网民留言时填写的标题及原文。 </t>
    </r>
    <r>
      <rPr>
        <sz val="10"/>
        <rFont val="Arial"/>
        <family val="2"/>
      </rPr>
      <t xml:space="preserve">============================= </t>
    </r>
    <r>
      <rPr>
        <sz val="10"/>
        <rFont val="宋体"/>
        <family val="0"/>
        <charset val="134"/>
      </rPr>
      <t xml:space="preserve">留言标题：投诉</t>
    </r>
    <r>
      <rPr>
        <sz val="10"/>
        <rFont val="Arial"/>
        <family val="2"/>
      </rPr>
      <t xml:space="preserve">7131924</t>
    </r>
    <r>
      <rPr>
        <sz val="10"/>
        <rFont val="宋体"/>
        <family val="0"/>
        <charset val="134"/>
      </rPr>
      <t xml:space="preserve">号车司机服务规范和行车安全问题留言原文：投诉北京公交集团第七客运分公司密云车队</t>
    </r>
    <r>
      <rPr>
        <sz val="10"/>
        <rFont val="Arial"/>
        <family val="2"/>
      </rPr>
      <t xml:space="preserve">7131924</t>
    </r>
    <r>
      <rPr>
        <sz val="10"/>
        <rFont val="宋体"/>
        <family val="0"/>
        <charset val="134"/>
      </rPr>
      <t xml:space="preserve">号车司机在</t>
    </r>
    <r>
      <rPr>
        <sz val="10"/>
        <rFont val="Arial"/>
        <family val="2"/>
      </rPr>
      <t xml:space="preserve">2026</t>
    </r>
    <r>
      <rPr>
        <sz val="10"/>
        <rFont val="宋体"/>
        <family val="0"/>
        <charset val="134"/>
      </rPr>
      <t xml:space="preserve">年</t>
    </r>
    <r>
      <rPr>
        <sz val="10"/>
        <rFont val="Arial"/>
        <family val="2"/>
      </rPr>
      <t xml:space="preserve">4</t>
    </r>
    <r>
      <rPr>
        <sz val="10"/>
        <rFont val="宋体"/>
        <family val="0"/>
        <charset val="134"/>
      </rPr>
      <t xml:space="preserve">月</t>
    </r>
    <r>
      <rPr>
        <sz val="10"/>
        <rFont val="Arial"/>
        <family val="2"/>
      </rPr>
      <t xml:space="preserve">15</t>
    </r>
    <r>
      <rPr>
        <sz val="10"/>
        <rFont val="宋体"/>
        <family val="0"/>
        <charset val="134"/>
      </rPr>
      <t xml:space="preserve">日星期三下午以及</t>
    </r>
    <r>
      <rPr>
        <sz val="10"/>
        <rFont val="Arial"/>
        <family val="2"/>
      </rPr>
      <t xml:space="preserve">4.19</t>
    </r>
    <r>
      <rPr>
        <sz val="10"/>
        <rFont val="宋体"/>
        <family val="0"/>
        <charset val="134"/>
      </rPr>
      <t xml:space="preserve">日星期日下午，由东直门枢纽站开往密云汽车站方向，以及周日密云汽车站开往东直门方向的问题。第一条到第六条均为反映周三的行车问题，周三和周日应为同一司机。第一，该司机非机动车道停车不规范，</t>
    </r>
    <r>
      <rPr>
        <sz val="10"/>
        <rFont val="Arial"/>
        <family val="2"/>
      </rPr>
      <t xml:space="preserve">14:35</t>
    </r>
    <r>
      <rPr>
        <sz val="10"/>
        <rFont val="宋体"/>
        <family val="0"/>
        <charset val="134"/>
      </rPr>
      <t xml:space="preserve">分左右在西坝河公交车站进站，车辆停车时干扰了后方非机动车通行，停车位置与站台贴的位置不合适，停车位置在非机动车道上，未给非机动车留出宽裕的通行距离，导致后方非机动车需要从主路超越，造成了极大的通行安全隐患，后续在密云城区多个非机动车道停车时同样未预留好良好的停车距离。第二，该司机停车和老年人观察服务不规范，在西坝河停车上客时，观察到有明显行动不便的老年人上车，不言不问不语，未帮助行动不便的老年人寻找座位，没有帮助协调，老年人还未找到合适座位时便启动车辆行驶，后续老年人在后排由一位中老年乘客看不下去了为其协调一个座位，另一位老年人坐在后排过道，再后续由后排一位女性刷员工卡下车的工作人员为其让座，司机始终不闻不问，在高速行驶时，该老年人起身下座去后门位置坐台阶，如果遇到紧急刹车没有安全带保护，老年人会飞扑向前，造成极大安全隐患，哪怕在行车过程中观察到后视镜情况劝说老年人在后门台阶位置处坐立都可以。第三，司机服务不规范，车辆上高速前，未引导前排乘客按照道路交通安全法乘客规定系上安全带，没有提醒和广播，车辆在满员行驶时，车辆空调未调整至合适舒适温度，后排女性工作人员起身就是因为车内太热，没有合理调整车辆空调，踩油门驾驶不平稳，</t>
    </r>
    <r>
      <rPr>
        <sz val="10"/>
        <rFont val="Arial"/>
        <family val="2"/>
      </rPr>
      <t xml:space="preserve">60-80</t>
    </r>
    <r>
      <rPr>
        <sz val="10"/>
        <rFont val="宋体"/>
        <family val="0"/>
        <charset val="134"/>
      </rPr>
      <t xml:space="preserve">的时速没有稳住驾驶，一会儿快一会儿怠速变慢，驾驶不平稳，让我感到坐车晕车，弯道也不减速。第三条补充，司机服务不规范，未按公交集团制度管理规定，严格引导乘客前门上车后门下车，在万象汇和密云少年宫密云西大桥灯多站，均有乘客前门下车，影响后续乘车乘客上车，好像西坝河车站还是哪站，后门提前开了有乘客从后门插队上车也不管不问，同时过道里有行李摆放，也未提醒乘客或引导乘客放入车下行李箱，在高速行驶时有极大的安全隐患和绊倒乘客的风险。第四，该司机行车不规范，违法道路安全交通法，在高速行驶过程中，中间车道车况良好的情况下，最低限速</t>
    </r>
    <r>
      <rPr>
        <sz val="10"/>
        <rFont val="Arial"/>
        <family val="2"/>
      </rPr>
      <t xml:space="preserve">80</t>
    </r>
    <r>
      <rPr>
        <sz val="10"/>
        <rFont val="宋体"/>
        <family val="0"/>
        <charset val="134"/>
      </rPr>
      <t xml:space="preserve">公里，该司机多次变道至中间车道，影响快速车辆通行，在高速路收费站前，减速刹车幅度过大乘坐不平稳，通过隔离带时未严格遵照收费站限速通行规定，出高速前匝道限速</t>
    </r>
    <r>
      <rPr>
        <sz val="10"/>
        <rFont val="Arial"/>
        <family val="2"/>
      </rPr>
      <t xml:space="preserve">30</t>
    </r>
    <r>
      <rPr>
        <sz val="10"/>
        <rFont val="宋体"/>
        <family val="0"/>
        <charset val="134"/>
      </rPr>
      <t xml:space="preserve">公里，司机也是抱着侥幸心理轻微超速通过。第四条补充，该司机在三环盘桥的路口和密云多个转弯路口，没有严格执行右转必停和严格礼让行人的规定，请车队严格核实自查，司机直行通过路口时，比如万象汇到西大桥几个路口司机直行没有严格限速</t>
    </r>
    <r>
      <rPr>
        <sz val="10"/>
        <rFont val="Arial"/>
        <family val="2"/>
      </rPr>
      <t xml:space="preserve">30</t>
    </r>
    <r>
      <rPr>
        <sz val="10"/>
        <rFont val="宋体"/>
        <family val="0"/>
        <charset val="134"/>
      </rPr>
      <t xml:space="preserve">公里通过，存在侥幸心理有轻微超速，希望车队严格翻阅视频录像认真检查。第五条，司机在密云城区行驶，多个路口没有按照北京公交集团稽查管理规定，司机通过没有信号灯的路口，没有严格执行</t>
    </r>
    <r>
      <rPr>
        <sz val="10"/>
        <rFont val="Arial"/>
        <family val="2"/>
      </rPr>
      <t xml:space="preserve">321</t>
    </r>
    <r>
      <rPr>
        <sz val="10"/>
        <rFont val="宋体"/>
        <family val="0"/>
        <charset val="134"/>
      </rPr>
      <t xml:space="preserve">规定，没有左右探头认真观察，限速</t>
    </r>
    <r>
      <rPr>
        <sz val="10"/>
        <rFont val="Arial"/>
        <family val="2"/>
      </rPr>
      <t xml:space="preserve">30</t>
    </r>
    <r>
      <rPr>
        <sz val="10"/>
        <rFont val="宋体"/>
        <family val="0"/>
        <charset val="134"/>
      </rPr>
      <t xml:space="preserve">，距离路口</t>
    </r>
    <r>
      <rPr>
        <sz val="10"/>
        <rFont val="Arial"/>
        <family val="2"/>
      </rPr>
      <t xml:space="preserve">20</t>
    </r>
    <r>
      <rPr>
        <sz val="10"/>
        <rFont val="宋体"/>
        <family val="0"/>
        <charset val="134"/>
      </rPr>
      <t xml:space="preserve">米时控速</t>
    </r>
    <r>
      <rPr>
        <sz val="10"/>
        <rFont val="Arial"/>
        <family val="2"/>
      </rPr>
      <t xml:space="preserve">15</t>
    </r>
    <r>
      <rPr>
        <sz val="10"/>
        <rFont val="宋体"/>
        <family val="0"/>
        <charset val="134"/>
      </rPr>
      <t xml:space="preserve">公里，</t>
    </r>
    <r>
      <rPr>
        <sz val="10"/>
        <rFont val="Arial"/>
        <family val="2"/>
      </rPr>
      <t xml:space="preserve">10</t>
    </r>
    <r>
      <rPr>
        <sz val="10"/>
        <rFont val="宋体"/>
        <family val="0"/>
        <charset val="134"/>
      </rPr>
      <t xml:space="preserve">米遇行人必停，存在交通隐患安全风险，风险管理意识薄弱。第六条，司机上岗未佩戴安全员袖标，着装仪表不规范，穿着夏季短袖时未系领带，驾驶时佩戴黑色棒球帽行车，帽檐压的低，严重怀疑是为了规避摄像头拍摄，配带帽子，尤其是在晚上对于路况观察行驶也不安全。第七条，该司机脏车运营，周三乘车时座椅地面窗户缝隙就有垃圾，周日乘车依然有垃圾，到了东直门下车的时候，司机停车在车场到站就下车玩手机抽烟也不巡检车辆清理垃圾，抽烟后随即运营，再上车时运营司机明显有烟味在身。希望密云车队领导严查市民填写的详细地址为：区、街道：密云区密云镇详细地址：北京市密云区穆家峪镇天意富兴饭庄  客七安服基建物业</t>
    </r>
  </si>
  <si>
    <r>
      <rPr>
        <sz val="10"/>
        <rFont val="宋体"/>
        <family val="0"/>
        <charset val="134"/>
      </rPr>
      <t xml:space="preserve">我分中心已于</t>
    </r>
    <r>
      <rPr>
        <sz val="10"/>
        <rFont val="Arial"/>
        <family val="2"/>
      </rPr>
      <t xml:space="preserve">2026</t>
    </r>
    <r>
      <rPr>
        <sz val="10"/>
        <rFont val="宋体"/>
        <family val="0"/>
        <charset val="134"/>
      </rPr>
      <t xml:space="preserve">年</t>
    </r>
    <r>
      <rPr>
        <sz val="10"/>
        <rFont val="Arial"/>
        <family val="2"/>
      </rPr>
      <t xml:space="preserve">4</t>
    </r>
    <r>
      <rPr>
        <sz val="10"/>
        <rFont val="宋体"/>
        <family val="0"/>
        <charset val="134"/>
      </rPr>
      <t xml:space="preserve">月</t>
    </r>
    <r>
      <rPr>
        <sz val="10"/>
        <rFont val="Arial"/>
        <family val="2"/>
      </rPr>
      <t xml:space="preserve">20</t>
    </r>
    <r>
      <rPr>
        <sz val="10"/>
        <rFont val="宋体"/>
        <family val="0"/>
        <charset val="134"/>
      </rPr>
      <t xml:space="preserve">日对您进行电话回复。办理人：敖文哲；部门：鸿运承物业管理中心东直门分中心；职务；物管副主任。审核人：郑楠；部门：鸿运承物业管理中心物管行政部；职务：物管员。</t>
    </r>
  </si>
  <si>
    <r>
      <rPr>
        <sz val="10"/>
        <rFont val="宋体"/>
        <family val="0"/>
        <charset val="134"/>
      </rPr>
      <t xml:space="preserve">张先生您好，经我们认真核实，您反馈的运营线路为</t>
    </r>
    <r>
      <rPr>
        <sz val="10"/>
        <rFont val="Arial"/>
        <family val="2"/>
      </rPr>
      <t xml:space="preserve">980</t>
    </r>
    <r>
      <rPr>
        <sz val="10"/>
        <rFont val="宋体"/>
        <family val="0"/>
        <charset val="134"/>
      </rPr>
      <t xml:space="preserve">快路公交车。该线路公交车我们在密云场站进行车厢服务工作，您所述车辆运营中周三乘车时座椅地面窗户缝隙就有垃圾，周日乘车依然有垃圾，司机在车场也不巡检车辆清理垃圾的问题，我们非常重视您的反馈。公交车辆卫生的清洁工作是由物业来负责的，车辆停驶在东直门方向，我们确实无法第一时间对车辆卫生去进行及时有效的处理，您多多理解。</t>
    </r>
    <r>
      <rPr>
        <sz val="10"/>
        <rFont val="Arial"/>
        <family val="2"/>
      </rPr>
      <t xml:space="preserve">31924</t>
    </r>
    <r>
      <rPr>
        <sz val="10"/>
        <rFont val="宋体"/>
        <family val="0"/>
        <charset val="134"/>
      </rPr>
      <t xml:space="preserve">号车辆回到我们的清洁地点后（密云场站），在日常工作时段内，我们保洁员已对车内公共交通基础设施地板、座椅、扶手、窗户等部位加强了清洁的频次，车辆卫生问题已整改完毕。今后我们将再次优化日常的清洁流程，尽最大努力去改善车辆的清洁质量，避免类似问题的发生。</t>
    </r>
  </si>
  <si>
    <r>
      <rPr>
        <sz val="10"/>
        <rFont val="宋体"/>
        <family val="0"/>
        <charset val="134"/>
      </rPr>
      <t xml:space="preserve">我们分中心及场站班组长再次与</t>
    </r>
    <r>
      <rPr>
        <sz val="10"/>
        <rFont val="Arial"/>
        <family val="2"/>
      </rPr>
      <t xml:space="preserve">980</t>
    </r>
    <r>
      <rPr>
        <sz val="10"/>
        <rFont val="宋体"/>
        <family val="0"/>
        <charset val="134"/>
      </rPr>
      <t xml:space="preserve">快路的保洁人员进行了沟通，日常工作中我们要把清洁质量做的更加细致，同时加强保洁员清洁技能的培训，熟练掌握清洁方法，确保给您带来一个干净、整洁的出行环境。</t>
    </r>
  </si>
  <si>
    <r>
      <rPr>
        <sz val="10"/>
        <rFont val="宋体"/>
        <family val="0"/>
        <charset val="134"/>
      </rPr>
      <t xml:space="preserve">您好，关于您反映问题的办理情况，鸿运承物业管理中心东直门分中心现对您回复如下：张先生您好，经我们认真核实，您反馈的运营线路为</t>
    </r>
    <r>
      <rPr>
        <sz val="10"/>
        <rFont val="Arial"/>
        <family val="2"/>
      </rPr>
      <t xml:space="preserve">980</t>
    </r>
    <r>
      <rPr>
        <sz val="10"/>
        <rFont val="宋体"/>
        <family val="0"/>
        <charset val="134"/>
      </rPr>
      <t xml:space="preserve">快路公交车。该线路公交车我们在密云场站进行车厢服务工作，您所述车辆运营中周三乘车时座椅地面窗户缝隙就有垃圾，周日乘车依然有垃圾，司机在车场也不巡检车辆清理垃圾的问题，我们非常重视您的反馈。公交车辆卫生的清洁工作是由物业来负责的，车辆停驶在东直门方向，我们确实无法第一时间对车辆卫生去进行及时有效的处理，您多多理解。</t>
    </r>
    <r>
      <rPr>
        <sz val="10"/>
        <rFont val="Arial"/>
        <family val="2"/>
      </rPr>
      <t xml:space="preserve">31924</t>
    </r>
    <r>
      <rPr>
        <sz val="10"/>
        <rFont val="宋体"/>
        <family val="0"/>
        <charset val="134"/>
      </rPr>
      <t xml:space="preserve">号车辆回到我们的清洁地点后（密云场站），在日常工作时段内，我们保洁员已对车内公共交通基础设施地板、座椅、扶手、窗户等部位加强了清洁的频次，车辆卫生问题已整改完毕。今后我们将再次优化日常的清洁流程，尽最大努力去改善车辆的清洁质量，避免类似问题的发生。我们定期会召开车辆保洁专题会议，开展车辆卫生专项检查，日常工作中我们加大巡检力度，强化制度建设，不断提高管理水平。我分中心已于</t>
    </r>
    <r>
      <rPr>
        <sz val="10"/>
        <rFont val="Arial"/>
        <family val="2"/>
      </rPr>
      <t xml:space="preserve">2026</t>
    </r>
    <r>
      <rPr>
        <sz val="10"/>
        <rFont val="宋体"/>
        <family val="0"/>
        <charset val="134"/>
      </rPr>
      <t xml:space="preserve">年</t>
    </r>
    <r>
      <rPr>
        <sz val="10"/>
        <rFont val="Arial"/>
        <family val="2"/>
      </rPr>
      <t xml:space="preserve">4</t>
    </r>
    <r>
      <rPr>
        <sz val="10"/>
        <rFont val="宋体"/>
        <family val="0"/>
        <charset val="134"/>
      </rPr>
      <t xml:space="preserve">月</t>
    </r>
    <r>
      <rPr>
        <sz val="10"/>
        <rFont val="Arial"/>
        <family val="2"/>
      </rPr>
      <t xml:space="preserve">20</t>
    </r>
    <r>
      <rPr>
        <sz val="10"/>
        <rFont val="宋体"/>
        <family val="0"/>
        <charset val="134"/>
      </rPr>
      <t xml:space="preserve">日对您进行电话回复。我们分中心及场站班组长再次与</t>
    </r>
    <r>
      <rPr>
        <sz val="10"/>
        <rFont val="Arial"/>
        <family val="2"/>
      </rPr>
      <t xml:space="preserve">980</t>
    </r>
    <r>
      <rPr>
        <sz val="10"/>
        <rFont val="宋体"/>
        <family val="0"/>
        <charset val="134"/>
      </rPr>
      <t xml:space="preserve">快路的保洁人员进行了沟通，日常工作中我们要把清洁质量做的更加细致，同时加强保洁员清洁技能的培训，熟练掌握清洁方法，确保给您带来一个干净、整洁的出行环境。欢迎您随时对我们的工作进行监督，感谢您提出宝贵意见，给您的出行带来的不便我们和您说声抱歉，谢谢您的支持与谅解。</t>
    </r>
  </si>
  <si>
    <t xml:space="preserve">2026-04-20 14:39:34</t>
  </si>
  <si>
    <t xml:space="preserve">车辆卫生问题
（车内座椅、窗户缝隙脏）</t>
  </si>
  <si>
    <r>
      <rPr>
        <sz val="10"/>
        <rFont val="宋体"/>
        <family val="0"/>
        <charset val="134"/>
      </rPr>
      <t xml:space="preserve">热线</t>
    </r>
    <r>
      <rPr>
        <sz val="10"/>
        <rFont val="Arial"/>
        <family val="2"/>
      </rPr>
      <t xml:space="preserve">-260421-007122-3</t>
    </r>
    <r>
      <rPr>
        <sz val="10"/>
        <rFont val="宋体"/>
        <family val="0"/>
        <charset val="134"/>
      </rPr>
      <t xml:space="preserve">（</t>
    </r>
    <r>
      <rPr>
        <sz val="10"/>
        <rFont val="Arial"/>
        <family val="2"/>
      </rPr>
      <t xml:space="preserve">1</t>
    </r>
    <r>
      <rPr>
        <sz val="10"/>
        <rFont val="宋体"/>
        <family val="0"/>
        <charset val="134"/>
      </rPr>
      <t xml:space="preserve">个附件）</t>
    </r>
  </si>
  <si>
    <t xml:space="preserve">2026-04-21 08:56:27</t>
  </si>
  <si>
    <t xml:space="preserve">2026-04-21 09:25:57</t>
  </si>
  <si>
    <t xml:space="preserve">2026-04-21 09:32:10</t>
  </si>
  <si>
    <r>
      <rPr>
        <sz val="10"/>
        <rFont val="宋体"/>
        <family val="0"/>
        <charset val="134"/>
      </rPr>
      <t xml:space="preserve">手机</t>
    </r>
    <r>
      <rPr>
        <sz val="10"/>
        <rFont val="Arial"/>
        <family val="2"/>
      </rPr>
      <t xml:space="preserve">,18612287609;</t>
    </r>
  </si>
  <si>
    <r>
      <rPr>
        <sz val="10"/>
        <rFont val="宋体"/>
        <family val="0"/>
        <charset val="134"/>
      </rPr>
      <t xml:space="preserve">市民反映，昌平区朱辛庄公交场站，没有遮阳棚和遮雨棚，而且</t>
    </r>
    <r>
      <rPr>
        <sz val="10"/>
        <rFont val="Arial"/>
        <family val="2"/>
      </rPr>
      <t xml:space="preserve">880</t>
    </r>
    <r>
      <rPr>
        <sz val="10"/>
        <rFont val="宋体"/>
        <family val="0"/>
        <charset val="134"/>
      </rPr>
      <t xml:space="preserve">路公交车的座椅非常脏，希望相关部门处理一下，来电反映协调增设遮阳棚和公交座椅脏问题。客八线网基建 鸿运承</t>
    </r>
  </si>
  <si>
    <t xml:space="preserve">2026-04-28 23:59:59</t>
  </si>
  <si>
    <t xml:space="preserve">2026-04-26 08:59:59</t>
  </si>
  <si>
    <r>
      <rPr>
        <sz val="10"/>
        <rFont val="宋体"/>
        <family val="0"/>
        <charset val="134"/>
      </rPr>
      <t xml:space="preserve">我分中心已于</t>
    </r>
    <r>
      <rPr>
        <sz val="10"/>
        <rFont val="Arial"/>
        <family val="2"/>
      </rPr>
      <t xml:space="preserve">2026</t>
    </r>
    <r>
      <rPr>
        <sz val="10"/>
        <rFont val="宋体"/>
        <family val="0"/>
        <charset val="134"/>
      </rPr>
      <t xml:space="preserve">年</t>
    </r>
    <r>
      <rPr>
        <sz val="10"/>
        <rFont val="Arial"/>
        <family val="2"/>
      </rPr>
      <t xml:space="preserve">4</t>
    </r>
    <r>
      <rPr>
        <sz val="10"/>
        <rFont val="宋体"/>
        <family val="0"/>
        <charset val="134"/>
      </rPr>
      <t xml:space="preserve">月</t>
    </r>
    <r>
      <rPr>
        <sz val="10"/>
        <rFont val="Arial"/>
        <family val="2"/>
      </rPr>
      <t xml:space="preserve">21</t>
    </r>
    <r>
      <rPr>
        <sz val="10"/>
        <rFont val="宋体"/>
        <family val="0"/>
        <charset val="134"/>
      </rPr>
      <t xml:space="preserve">日对您进行电话回复。办理人：李满；部门：鸿运承物业管理中心回龙观分中心；职务；物管副主任。审核人：郑楠；部门：鸿运承物业管理中心物管行政部；职务：物管员。</t>
    </r>
  </si>
  <si>
    <r>
      <rPr>
        <sz val="10"/>
        <rFont val="宋体"/>
        <family val="0"/>
        <charset val="134"/>
      </rPr>
      <t xml:space="preserve">陈女士您好，</t>
    </r>
    <r>
      <rPr>
        <sz val="10"/>
        <rFont val="Arial"/>
        <family val="2"/>
      </rPr>
      <t xml:space="preserve">880</t>
    </r>
    <r>
      <rPr>
        <sz val="10"/>
        <rFont val="宋体"/>
        <family val="0"/>
        <charset val="134"/>
      </rPr>
      <t xml:space="preserve">路公交车我们在朱辛庄场站进行洗车服务工作，您所述车内座椅非常脏的问题，我们非常重视您的反馈，由于我们的工作没有做好，</t>
    </r>
    <r>
      <rPr>
        <sz val="10"/>
        <rFont val="Arial"/>
        <family val="2"/>
      </rPr>
      <t xml:space="preserve">880</t>
    </r>
    <r>
      <rPr>
        <sz val="10"/>
        <rFont val="宋体"/>
        <family val="0"/>
        <charset val="134"/>
      </rPr>
      <t xml:space="preserve">路给您带来不好的乘车体验，实在是抱歉，陈女士。该线路车辆回到朱辛庄场站后，在日常工作时段内，我们的保洁员已对车内座椅（套）进行了全面的更换，您反馈的问题我们已整改完毕。同时我们要求保洁员对</t>
    </r>
    <r>
      <rPr>
        <sz val="10"/>
        <rFont val="Arial"/>
        <family val="2"/>
      </rPr>
      <t xml:space="preserve">880</t>
    </r>
    <r>
      <rPr>
        <sz val="10"/>
        <rFont val="宋体"/>
        <family val="0"/>
        <charset val="134"/>
      </rPr>
      <t xml:space="preserve">路所有运营车辆的卫生再次进行细化清理。我们对于运营车辆车内卫生的清洁工作是一直在做的，也从未停止，已经形成了长效的清洁机制，但有时候卫生清洁工作我们做的还有不尽人意之处，您多多谅解。</t>
    </r>
  </si>
  <si>
    <r>
      <rPr>
        <sz val="10"/>
        <rFont val="宋体"/>
        <family val="0"/>
        <charset val="134"/>
      </rPr>
      <t xml:space="preserve">我们分中心及场站班组长再次与</t>
    </r>
    <r>
      <rPr>
        <sz val="10"/>
        <rFont val="Arial"/>
        <family val="2"/>
      </rPr>
      <t xml:space="preserve">880</t>
    </r>
    <r>
      <rPr>
        <sz val="10"/>
        <rFont val="宋体"/>
        <family val="0"/>
        <charset val="134"/>
      </rPr>
      <t xml:space="preserve">路的保洁人员进行了沟通，日常工作中我们要把清洁质量做的更加细致，同时加强保洁员清洁技能的培训，熟练掌握清洁方法，确保给您带来一个干净、整洁的出行环境。</t>
    </r>
  </si>
  <si>
    <r>
      <rPr>
        <sz val="10"/>
        <rFont val="宋体"/>
        <family val="0"/>
        <charset val="134"/>
      </rPr>
      <t xml:space="preserve">您好，关于您反映问题的办理情况，鸿运承物业管理中心回龙观分中心现对您回复如下：陈女士您好，</t>
    </r>
    <r>
      <rPr>
        <sz val="10"/>
        <rFont val="Arial"/>
        <family val="2"/>
      </rPr>
      <t xml:space="preserve">880</t>
    </r>
    <r>
      <rPr>
        <sz val="10"/>
        <rFont val="宋体"/>
        <family val="0"/>
        <charset val="134"/>
      </rPr>
      <t xml:space="preserve">路公交车我们在朱辛庄场站进行洗车服务工作，您所述车内座椅非常脏的问题，我们非常重视您的反馈，由于我们的工作没有做好，</t>
    </r>
    <r>
      <rPr>
        <sz val="10"/>
        <rFont val="Arial"/>
        <family val="2"/>
      </rPr>
      <t xml:space="preserve">880</t>
    </r>
    <r>
      <rPr>
        <sz val="10"/>
        <rFont val="宋体"/>
        <family val="0"/>
        <charset val="134"/>
      </rPr>
      <t xml:space="preserve">路给您带来不好的乘车体验，实在是抱歉，陈女士。该线路车辆回到朱辛庄场站后，在日常工作时段内，我们的保洁员已对车内座椅（套）进行了全面的更换，您反馈的问题我们已整改完毕。同时我们要求保洁员对</t>
    </r>
    <r>
      <rPr>
        <sz val="10"/>
        <rFont val="Arial"/>
        <family val="2"/>
      </rPr>
      <t xml:space="preserve">880</t>
    </r>
    <r>
      <rPr>
        <sz val="10"/>
        <rFont val="宋体"/>
        <family val="0"/>
        <charset val="134"/>
      </rPr>
      <t xml:space="preserve">路所有运营车辆的卫生再次进行细化清理。我们对于运营车辆车内卫生的清洁工作是一直在做的，也从未停止，已经形成了长效的清洁机制，但有时候卫生清洁工作我们做的还有不尽人意之处，您多多谅解。我们定期会召开车辆保洁专题会议，开展车辆卫生专项检查，日常工作中我们加大巡检力度，强化制度建设，不断提高管理水平。我分中心已于</t>
    </r>
    <r>
      <rPr>
        <sz val="10"/>
        <rFont val="Arial"/>
        <family val="2"/>
      </rPr>
      <t xml:space="preserve">2026</t>
    </r>
    <r>
      <rPr>
        <sz val="10"/>
        <rFont val="宋体"/>
        <family val="0"/>
        <charset val="134"/>
      </rPr>
      <t xml:space="preserve">年</t>
    </r>
    <r>
      <rPr>
        <sz val="10"/>
        <rFont val="Arial"/>
        <family val="2"/>
      </rPr>
      <t xml:space="preserve">4</t>
    </r>
    <r>
      <rPr>
        <sz val="10"/>
        <rFont val="宋体"/>
        <family val="0"/>
        <charset val="134"/>
      </rPr>
      <t xml:space="preserve">月</t>
    </r>
    <r>
      <rPr>
        <sz val="10"/>
        <rFont val="Arial"/>
        <family val="2"/>
      </rPr>
      <t xml:space="preserve">21</t>
    </r>
    <r>
      <rPr>
        <sz val="10"/>
        <rFont val="宋体"/>
        <family val="0"/>
        <charset val="134"/>
      </rPr>
      <t xml:space="preserve">日对您进行电话回复。我们分中心及场站班组长再次与</t>
    </r>
    <r>
      <rPr>
        <sz val="10"/>
        <rFont val="Arial"/>
        <family val="2"/>
      </rPr>
      <t xml:space="preserve">880</t>
    </r>
    <r>
      <rPr>
        <sz val="10"/>
        <rFont val="宋体"/>
        <family val="0"/>
        <charset val="134"/>
      </rPr>
      <t xml:space="preserve">路的保洁人员进行了沟通，日常工作中我们要把清洁质量做的更加细致，同时加强保洁员清洁技能的培训，熟练掌握清洁方法，确保给您带来一个干净、整洁的出行环境。欢迎您随时对我们的工作进行监督，感谢您提出宝贵意见，给您的出行带来的不便我们和您说声抱歉，谢谢您的支持与谅解。</t>
    </r>
  </si>
  <si>
    <t xml:space="preserve">2026-04-21 08:52:59</t>
  </si>
  <si>
    <r>
      <rPr>
        <sz val="10"/>
        <rFont val="宋体"/>
        <family val="0"/>
        <charset val="134"/>
      </rPr>
      <t xml:space="preserve">热线</t>
    </r>
    <r>
      <rPr>
        <sz val="10"/>
        <rFont val="Arial"/>
        <family val="2"/>
      </rPr>
      <t xml:space="preserve">-260421-023241</t>
    </r>
    <r>
      <rPr>
        <sz val="10"/>
        <rFont val="宋体"/>
        <family val="0"/>
        <charset val="134"/>
      </rPr>
      <t xml:space="preserve">（</t>
    </r>
    <r>
      <rPr>
        <sz val="10"/>
        <rFont val="Arial"/>
        <family val="2"/>
      </rPr>
      <t xml:space="preserve">11</t>
    </r>
    <r>
      <rPr>
        <sz val="10"/>
        <rFont val="宋体"/>
        <family val="0"/>
        <charset val="134"/>
      </rPr>
      <t xml:space="preserve">个附件）</t>
    </r>
  </si>
  <si>
    <t xml:space="preserve">2026-04-21 11:23:12</t>
  </si>
  <si>
    <t xml:space="preserve">2026-04-21 11:34:01</t>
  </si>
  <si>
    <t xml:space="preserve">2026-04-21 11:49:11</t>
  </si>
  <si>
    <r>
      <rPr>
        <sz val="10"/>
        <rFont val="宋体"/>
        <family val="0"/>
        <charset val="134"/>
      </rPr>
      <t xml:space="preserve">市民反映，自己</t>
    </r>
    <r>
      <rPr>
        <sz val="10"/>
        <rFont val="Arial"/>
        <family val="2"/>
      </rPr>
      <t xml:space="preserve">1980</t>
    </r>
    <r>
      <rPr>
        <sz val="10"/>
        <rFont val="宋体"/>
        <family val="0"/>
        <charset val="134"/>
      </rPr>
      <t xml:space="preserve">年进入京华客车厂上班，地址：西城区右安门内大街，自己在</t>
    </r>
    <r>
      <rPr>
        <sz val="10"/>
        <rFont val="Arial"/>
        <family val="2"/>
      </rPr>
      <t xml:space="preserve">37</t>
    </r>
    <r>
      <rPr>
        <sz val="10"/>
        <rFont val="宋体"/>
        <family val="0"/>
        <charset val="134"/>
      </rPr>
      <t xml:space="preserve">岁的时候被公司办理了退休，当时申请的是自己完全丧失劳动能力，公司申请了之后劳动局直接通过了这个申请，他们给自己办理完成离职之后自己也一直在这个公司，但是他们并没有给自己按照规定缴纳社保，这家公司在</t>
    </r>
    <r>
      <rPr>
        <sz val="10"/>
        <rFont val="Arial"/>
        <family val="2"/>
      </rPr>
      <t xml:space="preserve">2010</t>
    </r>
    <r>
      <rPr>
        <sz val="10"/>
        <rFont val="宋体"/>
        <family val="0"/>
        <charset val="134"/>
      </rPr>
      <t xml:space="preserve">年被北京市公共交通控股（集团）有限公司合并了，现在自己的问题在由公交公司处理，姓名：陈莉，身份证：</t>
    </r>
    <r>
      <rPr>
        <sz val="10"/>
        <rFont val="Arial"/>
        <family val="2"/>
      </rPr>
      <t xml:space="preserve">110104196403043026</t>
    </r>
    <r>
      <rPr>
        <sz val="10"/>
        <rFont val="宋体"/>
        <family val="0"/>
        <charset val="134"/>
      </rPr>
      <t xml:space="preserve">，单位给自己交但是工作地的劳动局不收，希望西城区劳动局进行处理，从</t>
    </r>
    <r>
      <rPr>
        <sz val="10"/>
        <rFont val="Arial"/>
        <family val="2"/>
      </rPr>
      <t xml:space="preserve">1992</t>
    </r>
    <r>
      <rPr>
        <sz val="10"/>
        <rFont val="宋体"/>
        <family val="0"/>
        <charset val="134"/>
      </rPr>
      <t xml:space="preserve">年到现在没有上保险，没有退休费，</t>
    </r>
    <r>
      <rPr>
        <sz val="10"/>
        <rFont val="Arial"/>
        <family val="2"/>
      </rPr>
      <t xml:space="preserve">7</t>
    </r>
    <r>
      <rPr>
        <sz val="10"/>
        <rFont val="宋体"/>
        <family val="0"/>
        <charset val="134"/>
      </rPr>
      <t xml:space="preserve">月</t>
    </r>
    <r>
      <rPr>
        <sz val="10"/>
        <rFont val="Arial"/>
        <family val="2"/>
      </rPr>
      <t xml:space="preserve">28</t>
    </r>
    <r>
      <rPr>
        <sz val="10"/>
        <rFont val="宋体"/>
        <family val="0"/>
        <charset val="134"/>
      </rPr>
      <t xml:space="preserve">日自己也去了通州区城市副中心，保安拦着不让进，耽误了一个小时，</t>
    </r>
    <r>
      <rPr>
        <sz val="10"/>
        <rFont val="Arial"/>
        <family val="2"/>
      </rPr>
      <t xml:space="preserve">1.37</t>
    </r>
    <r>
      <rPr>
        <sz val="10"/>
        <rFont val="宋体"/>
        <family val="0"/>
        <charset val="134"/>
      </rPr>
      <t xml:space="preserve">岁退休不对，法律没有规定</t>
    </r>
    <r>
      <rPr>
        <sz val="10"/>
        <rFont val="Arial"/>
        <family val="2"/>
      </rPr>
      <t xml:space="preserve">37</t>
    </r>
    <r>
      <rPr>
        <sz val="10"/>
        <rFont val="宋体"/>
        <family val="0"/>
        <charset val="134"/>
      </rPr>
      <t xml:space="preserve">岁退休的；</t>
    </r>
    <r>
      <rPr>
        <sz val="10"/>
        <rFont val="Arial"/>
        <family val="2"/>
      </rPr>
      <t xml:space="preserve">2.</t>
    </r>
    <r>
      <rPr>
        <sz val="10"/>
        <rFont val="宋体"/>
        <family val="0"/>
        <charset val="134"/>
      </rPr>
      <t xml:space="preserve">自己没有完全丧失劳动能力，</t>
    </r>
    <r>
      <rPr>
        <sz val="10"/>
        <rFont val="Arial"/>
        <family val="2"/>
      </rPr>
      <t xml:space="preserve">3.</t>
    </r>
    <r>
      <rPr>
        <sz val="10"/>
        <rFont val="宋体"/>
        <family val="0"/>
        <charset val="134"/>
      </rPr>
      <t xml:space="preserve">从</t>
    </r>
    <r>
      <rPr>
        <sz val="10"/>
        <rFont val="Arial"/>
        <family val="2"/>
      </rPr>
      <t xml:space="preserve">1992</t>
    </r>
    <r>
      <rPr>
        <sz val="10"/>
        <rFont val="宋体"/>
        <family val="0"/>
        <charset val="134"/>
      </rPr>
      <t xml:space="preserve">年</t>
    </r>
    <r>
      <rPr>
        <sz val="10"/>
        <rFont val="Arial"/>
        <family val="2"/>
      </rPr>
      <t xml:space="preserve">-2014</t>
    </r>
    <r>
      <rPr>
        <sz val="10"/>
        <rFont val="宋体"/>
        <family val="0"/>
        <charset val="134"/>
      </rPr>
      <t xml:space="preserve">年都没有保险，市民称问题未解决，要求再次反映，希望尽快处理，市民表示问题迟迟没有解决，退休自己没有签字过，而且没有完全丧失劳动能力，来电反映协调公交集团尽快上保险问题。答复不满意</t>
    </r>
  </si>
  <si>
    <r>
      <rPr>
        <sz val="10"/>
        <rFont val="宋体"/>
        <family val="0"/>
        <charset val="134"/>
      </rPr>
      <t xml:space="preserve">经核实，与来电人所述情况存在出入。来电人陈莉女士系原京华客车退休职工，因京华客车解散，其退休关系于</t>
    </r>
    <r>
      <rPr>
        <sz val="10"/>
        <rFont val="Arial"/>
        <family val="2"/>
      </rPr>
      <t xml:space="preserve">2009</t>
    </r>
    <r>
      <rPr>
        <sz val="10"/>
        <rFont val="宋体"/>
        <family val="0"/>
        <charset val="134"/>
      </rPr>
      <t xml:space="preserve">年划转至我单位鸿运承物业管理中心。经查阅资料，来电人曾申请过劳动鉴定，北京市公共交通总公司于</t>
    </r>
    <r>
      <rPr>
        <sz val="10"/>
        <rFont val="Arial"/>
        <family val="2"/>
      </rPr>
      <t xml:space="preserve">2001</t>
    </r>
    <r>
      <rPr>
        <sz val="10"/>
        <rFont val="宋体"/>
        <family val="0"/>
        <charset val="134"/>
      </rPr>
      <t xml:space="preserve">年</t>
    </r>
    <r>
      <rPr>
        <sz val="10"/>
        <rFont val="Arial"/>
        <family val="2"/>
      </rPr>
      <t xml:space="preserve">6</t>
    </r>
    <r>
      <rPr>
        <sz val="10"/>
        <rFont val="宋体"/>
        <family val="0"/>
        <charset val="134"/>
      </rPr>
      <t xml:space="preserve">月同意其申请。《北京市企业城镇劳动者退休审批表》显示，来电人的退休审批于</t>
    </r>
    <r>
      <rPr>
        <sz val="10"/>
        <rFont val="Arial"/>
        <family val="2"/>
      </rPr>
      <t xml:space="preserve">2001</t>
    </r>
    <r>
      <rPr>
        <sz val="10"/>
        <rFont val="宋体"/>
        <family val="0"/>
        <charset val="134"/>
      </rPr>
      <t xml:space="preserve">年</t>
    </r>
    <r>
      <rPr>
        <sz val="10"/>
        <rFont val="Arial"/>
        <family val="2"/>
      </rPr>
      <t xml:space="preserve">8</t>
    </r>
    <r>
      <rPr>
        <sz val="10"/>
        <rFont val="宋体"/>
        <family val="0"/>
        <charset val="134"/>
      </rPr>
      <t xml:space="preserve">月</t>
    </r>
    <r>
      <rPr>
        <sz val="10"/>
        <rFont val="Arial"/>
        <family val="2"/>
      </rPr>
      <t xml:space="preserve">14</t>
    </r>
    <r>
      <rPr>
        <sz val="10"/>
        <rFont val="宋体"/>
        <family val="0"/>
        <charset val="134"/>
      </rPr>
      <t xml:space="preserve">日盖章审批通过。落款时间为</t>
    </r>
    <r>
      <rPr>
        <sz val="10"/>
        <rFont val="Arial"/>
        <family val="2"/>
      </rPr>
      <t xml:space="preserve">2010</t>
    </r>
    <r>
      <rPr>
        <sz val="10"/>
        <rFont val="宋体"/>
        <family val="0"/>
        <charset val="134"/>
      </rPr>
      <t xml:space="preserve">年</t>
    </r>
    <r>
      <rPr>
        <sz val="10"/>
        <rFont val="Arial"/>
        <family val="2"/>
      </rPr>
      <t xml:space="preserve">6</t>
    </r>
    <r>
      <rPr>
        <sz val="10"/>
        <rFont val="宋体"/>
        <family val="0"/>
        <charset val="134"/>
      </rPr>
      <t xml:space="preserve">月</t>
    </r>
    <r>
      <rPr>
        <sz val="10"/>
        <rFont val="Arial"/>
        <family val="2"/>
      </rPr>
      <t xml:space="preserve">18</t>
    </r>
    <r>
      <rPr>
        <sz val="10"/>
        <rFont val="宋体"/>
        <family val="0"/>
        <charset val="134"/>
      </rPr>
      <t xml:space="preserve">日《北京市企业城镇劳动者退休审批表》显示，来电人退休时间为</t>
    </r>
    <r>
      <rPr>
        <sz val="10"/>
        <rFont val="Arial"/>
        <family val="2"/>
      </rPr>
      <t xml:space="preserve">2001</t>
    </r>
    <r>
      <rPr>
        <sz val="10"/>
        <rFont val="宋体"/>
        <family val="0"/>
        <charset val="134"/>
      </rPr>
      <t xml:space="preserve">年</t>
    </r>
    <r>
      <rPr>
        <sz val="10"/>
        <rFont val="Arial"/>
        <family val="2"/>
      </rPr>
      <t xml:space="preserve">8</t>
    </r>
    <r>
      <rPr>
        <sz val="10"/>
        <rFont val="宋体"/>
        <family val="0"/>
        <charset val="134"/>
      </rPr>
      <t xml:space="preserve">月。此外，来电人的情况</t>
    </r>
    <r>
      <rPr>
        <sz val="10"/>
        <rFont val="Arial"/>
        <family val="2"/>
      </rPr>
      <t xml:space="preserve">2011</t>
    </r>
    <r>
      <rPr>
        <sz val="10"/>
        <rFont val="宋体"/>
        <family val="0"/>
        <charset val="134"/>
      </rPr>
      <t xml:space="preserve">年已经过北京市西城人民法院、北京市第一中级人民法院裁决，</t>
    </r>
    <r>
      <rPr>
        <sz val="10"/>
        <rFont val="Arial"/>
        <family val="2"/>
      </rPr>
      <t xml:space="preserve">2012</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12</t>
    </r>
    <r>
      <rPr>
        <sz val="10"/>
        <rFont val="宋体"/>
        <family val="0"/>
        <charset val="134"/>
      </rPr>
      <t xml:space="preserve">日北京市人力资源和社会保障局也已针对来电人情况做出《陈莉信访事项答复意见书》，</t>
    </r>
    <r>
      <rPr>
        <sz val="10"/>
        <rFont val="Arial"/>
        <family val="2"/>
      </rPr>
      <t xml:space="preserve">2012</t>
    </r>
    <r>
      <rPr>
        <sz val="10"/>
        <rFont val="宋体"/>
        <family val="0"/>
        <charset val="134"/>
      </rPr>
      <t xml:space="preserve">年</t>
    </r>
    <r>
      <rPr>
        <sz val="10"/>
        <rFont val="Arial"/>
        <family val="2"/>
      </rPr>
      <t xml:space="preserve">6</t>
    </r>
    <r>
      <rPr>
        <sz val="10"/>
        <rFont val="宋体"/>
        <family val="0"/>
        <charset val="134"/>
      </rPr>
      <t xml:space="preserve">月</t>
    </r>
    <r>
      <rPr>
        <sz val="10"/>
        <rFont val="Arial"/>
        <family val="2"/>
      </rPr>
      <t xml:space="preserve">11</t>
    </r>
    <r>
      <rPr>
        <sz val="10"/>
        <rFont val="宋体"/>
        <family val="0"/>
        <charset val="134"/>
      </rPr>
      <t xml:space="preserve">日北京市人民政府也已作出《北京市人民政府信访事项复审意见书》。</t>
    </r>
  </si>
  <si>
    <r>
      <rPr>
        <sz val="10"/>
        <rFont val="宋体"/>
        <family val="0"/>
        <charset val="134"/>
      </rPr>
      <t xml:space="preserve">经核实，与来电人所述情况存在出入。来电人陈莉女士系原京华客车退休职工，因京华客车解散，其退休关系于</t>
    </r>
    <r>
      <rPr>
        <sz val="10"/>
        <rFont val="Arial"/>
        <family val="2"/>
      </rPr>
      <t xml:space="preserve">2009</t>
    </r>
    <r>
      <rPr>
        <sz val="10"/>
        <rFont val="宋体"/>
        <family val="0"/>
        <charset val="134"/>
      </rPr>
      <t xml:space="preserve">年划转至我单位鸿运承物业管理中心。经查阅资料，来电人曾申请过劳动鉴定，北京市公共交通总公司于</t>
    </r>
    <r>
      <rPr>
        <sz val="10"/>
        <rFont val="Arial"/>
        <family val="2"/>
      </rPr>
      <t xml:space="preserve">2001</t>
    </r>
    <r>
      <rPr>
        <sz val="10"/>
        <rFont val="宋体"/>
        <family val="0"/>
        <charset val="134"/>
      </rPr>
      <t xml:space="preserve">年</t>
    </r>
    <r>
      <rPr>
        <sz val="10"/>
        <rFont val="Arial"/>
        <family val="2"/>
      </rPr>
      <t xml:space="preserve">6</t>
    </r>
    <r>
      <rPr>
        <sz val="10"/>
        <rFont val="宋体"/>
        <family val="0"/>
        <charset val="134"/>
      </rPr>
      <t xml:space="preserve">月同意其申请。《北京市企业城镇劳动者退休审批表》显示，来电人的退休审批于</t>
    </r>
    <r>
      <rPr>
        <sz val="10"/>
        <rFont val="Arial"/>
        <family val="2"/>
      </rPr>
      <t xml:space="preserve">2001</t>
    </r>
    <r>
      <rPr>
        <sz val="10"/>
        <rFont val="宋体"/>
        <family val="0"/>
        <charset val="134"/>
      </rPr>
      <t xml:space="preserve">年</t>
    </r>
    <r>
      <rPr>
        <sz val="10"/>
        <rFont val="Arial"/>
        <family val="2"/>
      </rPr>
      <t xml:space="preserve">8</t>
    </r>
    <r>
      <rPr>
        <sz val="10"/>
        <rFont val="宋体"/>
        <family val="0"/>
        <charset val="134"/>
      </rPr>
      <t xml:space="preserve">月</t>
    </r>
    <r>
      <rPr>
        <sz val="10"/>
        <rFont val="Arial"/>
        <family val="2"/>
      </rPr>
      <t xml:space="preserve">14</t>
    </r>
    <r>
      <rPr>
        <sz val="10"/>
        <rFont val="宋体"/>
        <family val="0"/>
        <charset val="134"/>
      </rPr>
      <t xml:space="preserve">日盖章审批通过。落款时间为</t>
    </r>
    <r>
      <rPr>
        <sz val="10"/>
        <rFont val="Arial"/>
        <family val="2"/>
      </rPr>
      <t xml:space="preserve">2010</t>
    </r>
    <r>
      <rPr>
        <sz val="10"/>
        <rFont val="宋体"/>
        <family val="0"/>
        <charset val="134"/>
      </rPr>
      <t xml:space="preserve">年</t>
    </r>
    <r>
      <rPr>
        <sz val="10"/>
        <rFont val="Arial"/>
        <family val="2"/>
      </rPr>
      <t xml:space="preserve">6</t>
    </r>
    <r>
      <rPr>
        <sz val="10"/>
        <rFont val="宋体"/>
        <family val="0"/>
        <charset val="134"/>
      </rPr>
      <t xml:space="preserve">月</t>
    </r>
    <r>
      <rPr>
        <sz val="10"/>
        <rFont val="Arial"/>
        <family val="2"/>
      </rPr>
      <t xml:space="preserve">18</t>
    </r>
    <r>
      <rPr>
        <sz val="10"/>
        <rFont val="宋体"/>
        <family val="0"/>
        <charset val="134"/>
      </rPr>
      <t xml:space="preserve">日《北京市企业城镇劳动者退休审批表》显示，来电人退休时间为</t>
    </r>
    <r>
      <rPr>
        <sz val="10"/>
        <rFont val="Arial"/>
        <family val="2"/>
      </rPr>
      <t xml:space="preserve">2001</t>
    </r>
    <r>
      <rPr>
        <sz val="10"/>
        <rFont val="宋体"/>
        <family val="0"/>
        <charset val="134"/>
      </rPr>
      <t xml:space="preserve">年</t>
    </r>
    <r>
      <rPr>
        <sz val="10"/>
        <rFont val="Arial"/>
        <family val="2"/>
      </rPr>
      <t xml:space="preserve">8</t>
    </r>
    <r>
      <rPr>
        <sz val="10"/>
        <rFont val="宋体"/>
        <family val="0"/>
        <charset val="134"/>
      </rPr>
      <t xml:space="preserve">月。此外，来电人的情况</t>
    </r>
    <r>
      <rPr>
        <sz val="10"/>
        <rFont val="Arial"/>
        <family val="2"/>
      </rPr>
      <t xml:space="preserve">2011</t>
    </r>
    <r>
      <rPr>
        <sz val="10"/>
        <rFont val="宋体"/>
        <family val="0"/>
        <charset val="134"/>
      </rPr>
      <t xml:space="preserve">年已经过北京市西城人民法院、北京市第一中级人民法院裁决，</t>
    </r>
    <r>
      <rPr>
        <sz val="10"/>
        <rFont val="Arial"/>
        <family val="2"/>
      </rPr>
      <t xml:space="preserve">2012</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12</t>
    </r>
    <r>
      <rPr>
        <sz val="10"/>
        <rFont val="宋体"/>
        <family val="0"/>
        <charset val="134"/>
      </rPr>
      <t xml:space="preserve">日北京市人力资源和社会保障局也已针对来电人情况做出《陈莉信访事项答复意见书》，</t>
    </r>
    <r>
      <rPr>
        <sz val="10"/>
        <rFont val="Arial"/>
        <family val="2"/>
      </rPr>
      <t xml:space="preserve">2012</t>
    </r>
    <r>
      <rPr>
        <sz val="10"/>
        <rFont val="宋体"/>
        <family val="0"/>
        <charset val="134"/>
      </rPr>
      <t xml:space="preserve">年</t>
    </r>
    <r>
      <rPr>
        <sz val="10"/>
        <rFont val="Arial"/>
        <family val="2"/>
      </rPr>
      <t xml:space="preserve">6</t>
    </r>
    <r>
      <rPr>
        <sz val="10"/>
        <rFont val="宋体"/>
        <family val="0"/>
        <charset val="134"/>
      </rPr>
      <t xml:space="preserve">月</t>
    </r>
    <r>
      <rPr>
        <sz val="10"/>
        <rFont val="Arial"/>
        <family val="2"/>
      </rPr>
      <t xml:space="preserve">11</t>
    </r>
    <r>
      <rPr>
        <sz val="10"/>
        <rFont val="宋体"/>
        <family val="0"/>
        <charset val="134"/>
      </rPr>
      <t xml:space="preserve">日北京市人民政府也已作出《北京市人民政府信访事项复审意见书》。接到诉求后，我单位于</t>
    </r>
    <r>
      <rPr>
        <sz val="10"/>
        <rFont val="Arial"/>
        <family val="2"/>
      </rPr>
      <t xml:space="preserve">2026</t>
    </r>
    <r>
      <rPr>
        <sz val="10"/>
        <rFont val="宋体"/>
        <family val="0"/>
        <charset val="134"/>
      </rPr>
      <t xml:space="preserve">年</t>
    </r>
    <r>
      <rPr>
        <sz val="10"/>
        <rFont val="Arial"/>
        <family val="2"/>
      </rPr>
      <t xml:space="preserve">4</t>
    </r>
    <r>
      <rPr>
        <sz val="10"/>
        <rFont val="宋体"/>
        <family val="0"/>
        <charset val="134"/>
      </rPr>
      <t xml:space="preserve">月</t>
    </r>
    <r>
      <rPr>
        <sz val="10"/>
        <rFont val="Arial"/>
        <family val="2"/>
      </rPr>
      <t xml:space="preserve">21</t>
    </r>
    <r>
      <rPr>
        <sz val="10"/>
        <rFont val="宋体"/>
        <family val="0"/>
        <charset val="134"/>
      </rPr>
      <t xml:space="preserve">日下午</t>
    </r>
    <r>
      <rPr>
        <sz val="10"/>
        <rFont val="Arial"/>
        <family val="2"/>
      </rPr>
      <t xml:space="preserve">16</t>
    </r>
    <r>
      <rPr>
        <sz val="10"/>
        <rFont val="宋体"/>
        <family val="0"/>
        <charset val="134"/>
      </rPr>
      <t xml:space="preserve">点</t>
    </r>
    <r>
      <rPr>
        <sz val="10"/>
        <rFont val="Arial"/>
        <family val="2"/>
      </rPr>
      <t xml:space="preserve">32</t>
    </r>
    <r>
      <rPr>
        <sz val="10"/>
        <rFont val="宋体"/>
        <family val="0"/>
        <charset val="134"/>
      </rPr>
      <t xml:space="preserve">分左右电话与来电人沟通，但拨打所留电话后对方称不是陈莉本人。我单位欢迎全体职工反馈工作问题，积极为单位建设建言献策、提出宝贵意见。</t>
    </r>
    <r>
      <rPr>
        <sz val="10"/>
        <rFont val="Arial"/>
        <family val="2"/>
      </rPr>
      <t xml:space="preserve">
</t>
    </r>
    <r>
      <rPr>
        <sz val="10"/>
        <rFont val="宋体"/>
        <family val="0"/>
        <charset val="134"/>
      </rPr>
      <t xml:space="preserve">办理人：张浩宇，部门：鸿运承物业管理中心人力资源部，职务：一般管理；</t>
    </r>
    <r>
      <rPr>
        <sz val="10"/>
        <rFont val="Arial"/>
        <family val="2"/>
      </rPr>
      <t xml:space="preserve">
</t>
    </r>
    <r>
      <rPr>
        <sz val="10"/>
        <rFont val="宋体"/>
        <family val="0"/>
        <charset val="134"/>
      </rPr>
      <t xml:space="preserve">审核人：高强；部门：鸿运承物业管理中心人力资源部，职务：中级管理</t>
    </r>
  </si>
  <si>
    <r>
      <rPr>
        <sz val="10"/>
        <rFont val="宋体"/>
        <family val="0"/>
        <charset val="134"/>
      </rPr>
      <t xml:space="preserve">接到诉求后，我单位于</t>
    </r>
    <r>
      <rPr>
        <sz val="10"/>
        <rFont val="Arial"/>
        <family val="2"/>
      </rPr>
      <t xml:space="preserve">2026</t>
    </r>
    <r>
      <rPr>
        <sz val="10"/>
        <rFont val="宋体"/>
        <family val="0"/>
        <charset val="134"/>
      </rPr>
      <t xml:space="preserve">年</t>
    </r>
    <r>
      <rPr>
        <sz val="10"/>
        <rFont val="Arial"/>
        <family val="2"/>
      </rPr>
      <t xml:space="preserve">4</t>
    </r>
    <r>
      <rPr>
        <sz val="10"/>
        <rFont val="宋体"/>
        <family val="0"/>
        <charset val="134"/>
      </rPr>
      <t xml:space="preserve">月</t>
    </r>
    <r>
      <rPr>
        <sz val="10"/>
        <rFont val="Arial"/>
        <family val="2"/>
      </rPr>
      <t xml:space="preserve">21</t>
    </r>
    <r>
      <rPr>
        <sz val="10"/>
        <rFont val="宋体"/>
        <family val="0"/>
        <charset val="134"/>
      </rPr>
      <t xml:space="preserve">日下午</t>
    </r>
    <r>
      <rPr>
        <sz val="10"/>
        <rFont val="Arial"/>
        <family val="2"/>
      </rPr>
      <t xml:space="preserve">16</t>
    </r>
    <r>
      <rPr>
        <sz val="10"/>
        <rFont val="宋体"/>
        <family val="0"/>
        <charset val="134"/>
      </rPr>
      <t xml:space="preserve">点</t>
    </r>
    <r>
      <rPr>
        <sz val="10"/>
        <rFont val="Arial"/>
        <family val="2"/>
      </rPr>
      <t xml:space="preserve">32</t>
    </r>
    <r>
      <rPr>
        <sz val="10"/>
        <rFont val="宋体"/>
        <family val="0"/>
        <charset val="134"/>
      </rPr>
      <t xml:space="preserve">分左右电话与来电人沟通，但拨打所留电话后对方称不是陈莉本人。我单位欢迎全体职工反馈工作问题，积极为单位建设建言献策、提出宝贵意见。</t>
    </r>
  </si>
  <si>
    <r>
      <rPr>
        <sz val="10"/>
        <rFont val="宋体"/>
        <family val="0"/>
        <charset val="134"/>
      </rPr>
      <t xml:space="preserve">经核实，与来电人所述情况存在出入。来电人陈莉女士系原京华客车退休职工，因京华客车解散，其退休关系于</t>
    </r>
    <r>
      <rPr>
        <sz val="10"/>
        <rFont val="Arial"/>
        <family val="2"/>
      </rPr>
      <t xml:space="preserve">2009</t>
    </r>
    <r>
      <rPr>
        <sz val="10"/>
        <rFont val="宋体"/>
        <family val="0"/>
        <charset val="134"/>
      </rPr>
      <t xml:space="preserve">年划转至我单位鸿运承物业管理中心。经查阅资料，来电人曾申请过劳动鉴定，北京市公共交通总公司于</t>
    </r>
    <r>
      <rPr>
        <sz val="10"/>
        <rFont val="Arial"/>
        <family val="2"/>
      </rPr>
      <t xml:space="preserve">2001</t>
    </r>
    <r>
      <rPr>
        <sz val="10"/>
        <rFont val="宋体"/>
        <family val="0"/>
        <charset val="134"/>
      </rPr>
      <t xml:space="preserve">年</t>
    </r>
    <r>
      <rPr>
        <sz val="10"/>
        <rFont val="Arial"/>
        <family val="2"/>
      </rPr>
      <t xml:space="preserve">6</t>
    </r>
    <r>
      <rPr>
        <sz val="10"/>
        <rFont val="宋体"/>
        <family val="0"/>
        <charset val="134"/>
      </rPr>
      <t xml:space="preserve">月同意其申请。《北京市企业城镇劳动者退休审批表》显示，来电人的退休审批于</t>
    </r>
    <r>
      <rPr>
        <sz val="10"/>
        <rFont val="Arial"/>
        <family val="2"/>
      </rPr>
      <t xml:space="preserve">2001</t>
    </r>
    <r>
      <rPr>
        <sz val="10"/>
        <rFont val="宋体"/>
        <family val="0"/>
        <charset val="134"/>
      </rPr>
      <t xml:space="preserve">年</t>
    </r>
    <r>
      <rPr>
        <sz val="10"/>
        <rFont val="Arial"/>
        <family val="2"/>
      </rPr>
      <t xml:space="preserve">8</t>
    </r>
    <r>
      <rPr>
        <sz val="10"/>
        <rFont val="宋体"/>
        <family val="0"/>
        <charset val="134"/>
      </rPr>
      <t xml:space="preserve">月</t>
    </r>
    <r>
      <rPr>
        <sz val="10"/>
        <rFont val="Arial"/>
        <family val="2"/>
      </rPr>
      <t xml:space="preserve">14</t>
    </r>
    <r>
      <rPr>
        <sz val="10"/>
        <rFont val="宋体"/>
        <family val="0"/>
        <charset val="134"/>
      </rPr>
      <t xml:space="preserve">日盖章审批通过。落款时间为</t>
    </r>
    <r>
      <rPr>
        <sz val="10"/>
        <rFont val="Arial"/>
        <family val="2"/>
      </rPr>
      <t xml:space="preserve">2010</t>
    </r>
    <r>
      <rPr>
        <sz val="10"/>
        <rFont val="宋体"/>
        <family val="0"/>
        <charset val="134"/>
      </rPr>
      <t xml:space="preserve">年</t>
    </r>
    <r>
      <rPr>
        <sz val="10"/>
        <rFont val="Arial"/>
        <family val="2"/>
      </rPr>
      <t xml:space="preserve">6</t>
    </r>
    <r>
      <rPr>
        <sz val="10"/>
        <rFont val="宋体"/>
        <family val="0"/>
        <charset val="134"/>
      </rPr>
      <t xml:space="preserve">月</t>
    </r>
    <r>
      <rPr>
        <sz val="10"/>
        <rFont val="Arial"/>
        <family val="2"/>
      </rPr>
      <t xml:space="preserve">18</t>
    </r>
    <r>
      <rPr>
        <sz val="10"/>
        <rFont val="宋体"/>
        <family val="0"/>
        <charset val="134"/>
      </rPr>
      <t xml:space="preserve">日《北京市企业城镇劳动者退休审批表》显示，来电人退休时间为</t>
    </r>
    <r>
      <rPr>
        <sz val="10"/>
        <rFont val="Arial"/>
        <family val="2"/>
      </rPr>
      <t xml:space="preserve">2001</t>
    </r>
    <r>
      <rPr>
        <sz val="10"/>
        <rFont val="宋体"/>
        <family val="0"/>
        <charset val="134"/>
      </rPr>
      <t xml:space="preserve">年</t>
    </r>
    <r>
      <rPr>
        <sz val="10"/>
        <rFont val="Arial"/>
        <family val="2"/>
      </rPr>
      <t xml:space="preserve">8</t>
    </r>
    <r>
      <rPr>
        <sz val="10"/>
        <rFont val="宋体"/>
        <family val="0"/>
        <charset val="134"/>
      </rPr>
      <t xml:space="preserve">月。此外，来电人的情况</t>
    </r>
    <r>
      <rPr>
        <sz val="10"/>
        <rFont val="Arial"/>
        <family val="2"/>
      </rPr>
      <t xml:space="preserve">2011</t>
    </r>
    <r>
      <rPr>
        <sz val="10"/>
        <rFont val="宋体"/>
        <family val="0"/>
        <charset val="134"/>
      </rPr>
      <t xml:space="preserve">年已经过北京市西城人民法院、北京市第一中级人民法院裁决，</t>
    </r>
    <r>
      <rPr>
        <sz val="10"/>
        <rFont val="Arial"/>
        <family val="2"/>
      </rPr>
      <t xml:space="preserve">2012</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12</t>
    </r>
    <r>
      <rPr>
        <sz val="10"/>
        <rFont val="宋体"/>
        <family val="0"/>
        <charset val="134"/>
      </rPr>
      <t xml:space="preserve">日北京市人力资源和社会保障局也已针对来电人情况做出《陈莉信访事项答复意见书》，</t>
    </r>
    <r>
      <rPr>
        <sz val="10"/>
        <rFont val="Arial"/>
        <family val="2"/>
      </rPr>
      <t xml:space="preserve">2012</t>
    </r>
    <r>
      <rPr>
        <sz val="10"/>
        <rFont val="宋体"/>
        <family val="0"/>
        <charset val="134"/>
      </rPr>
      <t xml:space="preserve">年</t>
    </r>
    <r>
      <rPr>
        <sz val="10"/>
        <rFont val="Arial"/>
        <family val="2"/>
      </rPr>
      <t xml:space="preserve">6</t>
    </r>
    <r>
      <rPr>
        <sz val="10"/>
        <rFont val="宋体"/>
        <family val="0"/>
        <charset val="134"/>
      </rPr>
      <t xml:space="preserve">月</t>
    </r>
    <r>
      <rPr>
        <sz val="10"/>
        <rFont val="Arial"/>
        <family val="2"/>
      </rPr>
      <t xml:space="preserve">11</t>
    </r>
    <r>
      <rPr>
        <sz val="10"/>
        <rFont val="宋体"/>
        <family val="0"/>
        <charset val="134"/>
      </rPr>
      <t xml:space="preserve">日北京市人民政府也已作出《北京市人民政府信访事项复审意见书》。接到诉求后，我单位于</t>
    </r>
    <r>
      <rPr>
        <sz val="10"/>
        <rFont val="Arial"/>
        <family val="2"/>
      </rPr>
      <t xml:space="preserve">2026</t>
    </r>
    <r>
      <rPr>
        <sz val="10"/>
        <rFont val="宋体"/>
        <family val="0"/>
        <charset val="134"/>
      </rPr>
      <t xml:space="preserve">年</t>
    </r>
    <r>
      <rPr>
        <sz val="10"/>
        <rFont val="Arial"/>
        <family val="2"/>
      </rPr>
      <t xml:space="preserve">4</t>
    </r>
    <r>
      <rPr>
        <sz val="10"/>
        <rFont val="宋体"/>
        <family val="0"/>
        <charset val="134"/>
      </rPr>
      <t xml:space="preserve">月</t>
    </r>
    <r>
      <rPr>
        <sz val="10"/>
        <rFont val="Arial"/>
        <family val="2"/>
      </rPr>
      <t xml:space="preserve">21</t>
    </r>
    <r>
      <rPr>
        <sz val="10"/>
        <rFont val="宋体"/>
        <family val="0"/>
        <charset val="134"/>
      </rPr>
      <t xml:space="preserve">日下午</t>
    </r>
    <r>
      <rPr>
        <sz val="10"/>
        <rFont val="Arial"/>
        <family val="2"/>
      </rPr>
      <t xml:space="preserve">16</t>
    </r>
    <r>
      <rPr>
        <sz val="10"/>
        <rFont val="宋体"/>
        <family val="0"/>
        <charset val="134"/>
      </rPr>
      <t xml:space="preserve">点</t>
    </r>
    <r>
      <rPr>
        <sz val="10"/>
        <rFont val="Arial"/>
        <family val="2"/>
      </rPr>
      <t xml:space="preserve">32</t>
    </r>
    <r>
      <rPr>
        <sz val="10"/>
        <rFont val="宋体"/>
        <family val="0"/>
        <charset val="134"/>
      </rPr>
      <t xml:space="preserve">分左右电话与来电人沟通，但拨打所留电话后对方称不是陈莉本人。我单位欢迎全体职工反馈工作问题，积极为单位建设建言献策、提出宝贵意见。</t>
    </r>
  </si>
  <si>
    <t xml:space="preserve">2026-04-21 11:17:16</t>
  </si>
  <si>
    <r>
      <rPr>
        <sz val="10"/>
        <rFont val="宋体"/>
        <family val="0"/>
        <charset val="134"/>
      </rPr>
      <t xml:space="preserve">热线</t>
    </r>
    <r>
      <rPr>
        <sz val="10"/>
        <rFont val="Arial"/>
        <family val="2"/>
      </rPr>
      <t xml:space="preserve">-260421-004858-1</t>
    </r>
    <r>
      <rPr>
        <sz val="10"/>
        <rFont val="宋体"/>
        <family val="0"/>
        <charset val="134"/>
      </rPr>
      <t xml:space="preserve">（</t>
    </r>
    <r>
      <rPr>
        <sz val="10"/>
        <rFont val="Arial"/>
        <family val="2"/>
      </rPr>
      <t xml:space="preserve">1</t>
    </r>
    <r>
      <rPr>
        <sz val="10"/>
        <rFont val="宋体"/>
        <family val="0"/>
        <charset val="134"/>
      </rPr>
      <t xml:space="preserve">个附件）</t>
    </r>
  </si>
  <si>
    <t xml:space="preserve">2026-04-21 08:50:48</t>
  </si>
  <si>
    <t xml:space="preserve">2026-04-21 13:43:17</t>
  </si>
  <si>
    <t xml:space="preserve">2026-04-21 13:46:33</t>
  </si>
  <si>
    <r>
      <rPr>
        <sz val="10"/>
        <rFont val="宋体"/>
        <family val="0"/>
        <charset val="134"/>
      </rPr>
      <t xml:space="preserve">手机</t>
    </r>
    <r>
      <rPr>
        <sz val="10"/>
        <rFont val="Arial"/>
        <family val="2"/>
      </rPr>
      <t xml:space="preserve">,18518947070;</t>
    </r>
  </si>
  <si>
    <r>
      <rPr>
        <sz val="10"/>
        <rFont val="宋体"/>
        <family val="0"/>
        <charset val="134"/>
      </rPr>
      <t xml:space="preserve">市民表扬，</t>
    </r>
    <r>
      <rPr>
        <sz val="10"/>
        <rFont val="Arial"/>
        <family val="2"/>
      </rPr>
      <t xml:space="preserve">13</t>
    </r>
    <r>
      <rPr>
        <sz val="10"/>
        <rFont val="宋体"/>
        <family val="0"/>
        <charset val="134"/>
      </rPr>
      <t xml:space="preserve">路公交车，车号为</t>
    </r>
    <r>
      <rPr>
        <sz val="10"/>
        <rFont val="Arial"/>
        <family val="2"/>
      </rPr>
      <t xml:space="preserve">9628527</t>
    </r>
    <r>
      <rPr>
        <sz val="10"/>
        <rFont val="宋体"/>
        <family val="0"/>
        <charset val="134"/>
      </rPr>
      <t xml:space="preserve">的这辆车很干净，座位垫子都很干净，认为李素丽又回来了，来电表扬公交车司机。</t>
    </r>
  </si>
  <si>
    <r>
      <rPr>
        <sz val="10"/>
        <rFont val="宋体"/>
        <family val="0"/>
        <charset val="134"/>
      </rPr>
      <t xml:space="preserve">您好，关于您表扬</t>
    </r>
    <r>
      <rPr>
        <sz val="10"/>
        <rFont val="Arial"/>
        <family val="2"/>
      </rPr>
      <t xml:space="preserve">13</t>
    </r>
    <r>
      <rPr>
        <sz val="10"/>
        <rFont val="宋体"/>
        <family val="0"/>
        <charset val="134"/>
      </rPr>
      <t xml:space="preserve">路</t>
    </r>
    <r>
      <rPr>
        <sz val="10"/>
        <rFont val="Arial"/>
        <family val="2"/>
      </rPr>
      <t xml:space="preserve">9628527</t>
    </r>
    <r>
      <rPr>
        <sz val="10"/>
        <rFont val="宋体"/>
        <family val="0"/>
        <charset val="134"/>
      </rPr>
      <t xml:space="preserve">号车很干净，座位垫子都很干净派单的办理情况，鸿运承物业管理中心南湖分中心现对您回复如下：</t>
    </r>
  </si>
  <si>
    <r>
      <rPr>
        <sz val="10"/>
        <rFont val="宋体"/>
        <family val="0"/>
        <charset val="134"/>
      </rPr>
      <t xml:space="preserve">我分中心于</t>
    </r>
    <r>
      <rPr>
        <sz val="10"/>
        <rFont val="Arial"/>
        <family val="2"/>
      </rPr>
      <t xml:space="preserve">2026</t>
    </r>
    <r>
      <rPr>
        <sz val="10"/>
        <rFont val="宋体"/>
        <family val="0"/>
        <charset val="134"/>
      </rPr>
      <t xml:space="preserve">年</t>
    </r>
    <r>
      <rPr>
        <sz val="10"/>
        <rFont val="Arial"/>
        <family val="2"/>
      </rPr>
      <t xml:space="preserve">4</t>
    </r>
    <r>
      <rPr>
        <sz val="10"/>
        <rFont val="宋体"/>
        <family val="0"/>
        <charset val="134"/>
      </rPr>
      <t xml:space="preserve">月</t>
    </r>
    <r>
      <rPr>
        <sz val="10"/>
        <rFont val="Arial"/>
        <family val="2"/>
      </rPr>
      <t xml:space="preserve">21</t>
    </r>
    <r>
      <rPr>
        <sz val="10"/>
        <rFont val="宋体"/>
        <family val="0"/>
        <charset val="134"/>
      </rPr>
      <t xml:space="preserve">日下午</t>
    </r>
    <r>
      <rPr>
        <sz val="10"/>
        <rFont val="Arial"/>
        <family val="2"/>
      </rPr>
      <t xml:space="preserve">14</t>
    </r>
    <r>
      <rPr>
        <sz val="10"/>
        <rFont val="宋体"/>
        <family val="0"/>
        <charset val="134"/>
      </rPr>
      <t xml:space="preserve">点</t>
    </r>
    <r>
      <rPr>
        <sz val="10"/>
        <rFont val="Arial"/>
        <family val="2"/>
      </rPr>
      <t xml:space="preserve">11</t>
    </r>
    <r>
      <rPr>
        <sz val="10"/>
        <rFont val="宋体"/>
        <family val="0"/>
        <charset val="134"/>
      </rPr>
      <t xml:space="preserve">分对您进行电话回复。办理人：李松；部门：鸿运承物业管理中心南湖分中心；职务：物管员。审核人：郑楠；部门：鸿运承物业管理中心物管行政部；职务：物管员。</t>
    </r>
  </si>
  <si>
    <r>
      <rPr>
        <sz val="10"/>
        <rFont val="宋体"/>
        <family val="0"/>
        <charset val="134"/>
      </rPr>
      <t xml:space="preserve">感谢您对</t>
    </r>
    <r>
      <rPr>
        <sz val="10"/>
        <rFont val="Arial"/>
        <family val="2"/>
      </rPr>
      <t xml:space="preserve">13</t>
    </r>
    <r>
      <rPr>
        <sz val="10"/>
        <rFont val="宋体"/>
        <family val="0"/>
        <charset val="134"/>
      </rPr>
      <t xml:space="preserve">路公交车卫生的认可，</t>
    </r>
    <r>
      <rPr>
        <sz val="10"/>
        <rFont val="Arial"/>
        <family val="2"/>
      </rPr>
      <t xml:space="preserve">13</t>
    </r>
    <r>
      <rPr>
        <sz val="10"/>
        <rFont val="宋体"/>
        <family val="0"/>
        <charset val="134"/>
      </rPr>
      <t xml:space="preserve">路公交车我们在小营场站进行洗车服务，我们将</t>
    </r>
    <r>
      <rPr>
        <sz val="10"/>
        <rFont val="Arial"/>
        <family val="2"/>
      </rPr>
      <t xml:space="preserve">13</t>
    </r>
    <r>
      <rPr>
        <sz val="10"/>
        <rFont val="宋体"/>
        <family val="0"/>
        <charset val="134"/>
      </rPr>
      <t xml:space="preserve">路的刷车保洁员进行口头表扬，同时将保洁员这种工作精神在全分中心范围内进行宣传，我们今后也将以良好的工作作风服务于一线及市民，确保运营车辆卫生干净整洁，体现物业良好的服务意识。</t>
    </r>
  </si>
  <si>
    <r>
      <rPr>
        <sz val="10"/>
        <rFont val="宋体"/>
        <family val="0"/>
        <charset val="134"/>
      </rPr>
      <t xml:space="preserve">您好，关于您表扬</t>
    </r>
    <r>
      <rPr>
        <sz val="10"/>
        <rFont val="Arial"/>
        <family val="2"/>
      </rPr>
      <t xml:space="preserve">13</t>
    </r>
    <r>
      <rPr>
        <sz val="10"/>
        <rFont val="宋体"/>
        <family val="0"/>
        <charset val="134"/>
      </rPr>
      <t xml:space="preserve">路</t>
    </r>
    <r>
      <rPr>
        <sz val="10"/>
        <rFont val="Arial"/>
        <family val="2"/>
      </rPr>
      <t xml:space="preserve">9628527</t>
    </r>
    <r>
      <rPr>
        <sz val="10"/>
        <rFont val="宋体"/>
        <family val="0"/>
        <charset val="134"/>
      </rPr>
      <t xml:space="preserve">号车很干净，座位垫子都很干净派单的办理情况，鸿运承物业管理中心南湖分中心现对您回复如下：感谢您对</t>
    </r>
    <r>
      <rPr>
        <sz val="10"/>
        <rFont val="Arial"/>
        <family val="2"/>
      </rPr>
      <t xml:space="preserve">13</t>
    </r>
    <r>
      <rPr>
        <sz val="10"/>
        <rFont val="宋体"/>
        <family val="0"/>
        <charset val="134"/>
      </rPr>
      <t xml:space="preserve">路公交车卫生的认可，</t>
    </r>
    <r>
      <rPr>
        <sz val="10"/>
        <rFont val="Arial"/>
        <family val="2"/>
      </rPr>
      <t xml:space="preserve">13</t>
    </r>
    <r>
      <rPr>
        <sz val="10"/>
        <rFont val="宋体"/>
        <family val="0"/>
        <charset val="134"/>
      </rPr>
      <t xml:space="preserve">路公交车我们在小营场站进行洗车服务，我们将</t>
    </r>
    <r>
      <rPr>
        <sz val="10"/>
        <rFont val="Arial"/>
        <family val="2"/>
      </rPr>
      <t xml:space="preserve">13</t>
    </r>
    <r>
      <rPr>
        <sz val="10"/>
        <rFont val="宋体"/>
        <family val="0"/>
        <charset val="134"/>
      </rPr>
      <t xml:space="preserve">路的刷车保洁员进行口头表扬，同时将保洁员这种工作精神在全分中心范围内进行宣传，我们今后也将以良好的工作作风服务于一线及市民，确保运营车辆卫生干净整洁，体现物业良好的服务意识。我们定期召开车辆保洁专题会议，开展车辆卫生专项检查，日常工作中我们加大巡检力度，强化制度建设，不断提高管理水平。我分中心于</t>
    </r>
    <r>
      <rPr>
        <sz val="10"/>
        <rFont val="Arial"/>
        <family val="2"/>
      </rPr>
      <t xml:space="preserve">2026</t>
    </r>
    <r>
      <rPr>
        <sz val="10"/>
        <rFont val="宋体"/>
        <family val="0"/>
        <charset val="134"/>
      </rPr>
      <t xml:space="preserve">年</t>
    </r>
    <r>
      <rPr>
        <sz val="10"/>
        <rFont val="Arial"/>
        <family val="2"/>
      </rPr>
      <t xml:space="preserve">4</t>
    </r>
    <r>
      <rPr>
        <sz val="10"/>
        <rFont val="宋体"/>
        <family val="0"/>
        <charset val="134"/>
      </rPr>
      <t xml:space="preserve">月</t>
    </r>
    <r>
      <rPr>
        <sz val="10"/>
        <rFont val="Arial"/>
        <family val="2"/>
      </rPr>
      <t xml:space="preserve">21</t>
    </r>
    <r>
      <rPr>
        <sz val="10"/>
        <rFont val="宋体"/>
        <family val="0"/>
        <charset val="134"/>
      </rPr>
      <t xml:space="preserve">日下午</t>
    </r>
    <r>
      <rPr>
        <sz val="10"/>
        <rFont val="Arial"/>
        <family val="2"/>
      </rPr>
      <t xml:space="preserve">14</t>
    </r>
    <r>
      <rPr>
        <sz val="10"/>
        <rFont val="宋体"/>
        <family val="0"/>
        <charset val="134"/>
      </rPr>
      <t xml:space="preserve">点</t>
    </r>
    <r>
      <rPr>
        <sz val="10"/>
        <rFont val="Arial"/>
        <family val="2"/>
      </rPr>
      <t xml:space="preserve">11</t>
    </r>
    <r>
      <rPr>
        <sz val="10"/>
        <rFont val="宋体"/>
        <family val="0"/>
        <charset val="134"/>
      </rPr>
      <t xml:space="preserve">分对您进行电话回复。我们场站班组长再次与本条线路的保洁人员进行了沟通，要把好的经验和方法保持下去，日常的清洁与维护至关重要，日常工作中仍需要加强出场车辆卫生需符合清洁标准。欢迎您随时对我们的工作进行监督，我们将继续努力，为您提供一个舒适、整洁的乘车及出行环境，感谢您对我们工作的认可。</t>
    </r>
  </si>
  <si>
    <t xml:space="preserve">2026-04-21 08:17:49</t>
  </si>
  <si>
    <r>
      <rPr>
        <sz val="10"/>
        <rFont val="宋体"/>
        <family val="0"/>
        <charset val="134"/>
      </rPr>
      <t xml:space="preserve">热线</t>
    </r>
    <r>
      <rPr>
        <sz val="10"/>
        <rFont val="Arial"/>
        <family val="2"/>
      </rPr>
      <t xml:space="preserve">-260422-063587</t>
    </r>
    <r>
      <rPr>
        <sz val="10"/>
        <rFont val="宋体"/>
        <family val="0"/>
        <charset val="134"/>
      </rPr>
      <t xml:space="preserve">（</t>
    </r>
    <r>
      <rPr>
        <sz val="10"/>
        <rFont val="Arial"/>
        <family val="2"/>
      </rPr>
      <t xml:space="preserve">1</t>
    </r>
    <r>
      <rPr>
        <sz val="10"/>
        <rFont val="宋体"/>
        <family val="0"/>
        <charset val="134"/>
      </rPr>
      <t xml:space="preserve">个附件）</t>
    </r>
  </si>
  <si>
    <t xml:space="preserve">2026-04-22 18:35:16</t>
  </si>
  <si>
    <t xml:space="preserve">2026-04-22 18:42:10</t>
  </si>
  <si>
    <t xml:space="preserve">2026-04-22 18:50:21</t>
  </si>
  <si>
    <t xml:space="preserve">张淑玲女士</t>
  </si>
  <si>
    <r>
      <rPr>
        <sz val="10"/>
        <rFont val="宋体"/>
        <family val="0"/>
        <charset val="134"/>
      </rPr>
      <t xml:space="preserve">手机</t>
    </r>
    <r>
      <rPr>
        <sz val="10"/>
        <rFont val="Arial"/>
        <family val="2"/>
      </rPr>
      <t xml:space="preserve">,13621266859;</t>
    </r>
  </si>
  <si>
    <r>
      <rPr>
        <sz val="10"/>
        <rFont val="宋体"/>
        <family val="0"/>
        <charset val="134"/>
      </rPr>
      <t xml:space="preserve">市民反映，自己看到</t>
    </r>
    <r>
      <rPr>
        <sz val="10"/>
        <rFont val="Arial"/>
        <family val="2"/>
      </rPr>
      <t xml:space="preserve">835</t>
    </r>
    <r>
      <rPr>
        <sz val="10"/>
        <rFont val="宋体"/>
        <family val="0"/>
        <charset val="134"/>
      </rPr>
      <t xml:space="preserve">路公交车来了，自己走错路了，莲花池公交站大门外的车杆打到自己的脑袋，给自己脑袋砸一个包，自己需要带着去照片子，保安不给解决，让自己去法院告，自己报警了，警察也让自己去上诉，来电反映公交站车杆砸自己脑袋问题。</t>
    </r>
  </si>
  <si>
    <t xml:space="preserve">2026-04-29 23:59:59</t>
  </si>
  <si>
    <t xml:space="preserve">2026-04-24</t>
  </si>
  <si>
    <t xml:space="preserve">2026-04-27 08:59:59</t>
  </si>
  <si>
    <t xml:space="preserve">集团处室</t>
  </si>
  <si>
    <r>
      <rPr>
        <sz val="10"/>
        <rFont val="宋体"/>
        <family val="0"/>
        <charset val="134"/>
      </rPr>
      <t xml:space="preserve">经核实，市民反映诉求属于北京市地面公共交通基础设施、站务设施设置类诉求。我单位西客站分中心就市民张淑玲女士反映诉求进行核实。通过复查现场录像，向当值保安员安永军核实情况，确有张淑玲女士描述的情况发生。此单符合“</t>
    </r>
    <r>
      <rPr>
        <sz val="10"/>
        <rFont val="Arial"/>
        <family val="2"/>
      </rPr>
      <t xml:space="preserve">3.17.3.</t>
    </r>
    <r>
      <rPr>
        <sz val="10"/>
        <rFont val="宋体"/>
        <family val="0"/>
        <charset val="134"/>
      </rPr>
      <t xml:space="preserve">不符合或不认可北京市地面公共交通基础设施（公交首末站、公交中心站、公交保养场）建设规划选址、线路车型配备、公交站位设置、公交线路名称或站名名称、站务设施设置等诉求”，故申请只评价响应率。</t>
    </r>
  </si>
  <si>
    <r>
      <rPr>
        <sz val="10"/>
        <rFont val="Arial"/>
        <family val="2"/>
      </rPr>
      <t xml:space="preserve">2026</t>
    </r>
    <r>
      <rPr>
        <sz val="10"/>
        <rFont val="宋体"/>
        <family val="0"/>
        <charset val="134"/>
      </rPr>
      <t xml:space="preserve">年</t>
    </r>
    <r>
      <rPr>
        <sz val="10"/>
        <rFont val="Arial"/>
        <family val="2"/>
      </rPr>
      <t xml:space="preserve">4</t>
    </r>
    <r>
      <rPr>
        <sz val="10"/>
        <rFont val="宋体"/>
        <family val="0"/>
        <charset val="134"/>
      </rPr>
      <t xml:space="preserve">月</t>
    </r>
    <r>
      <rPr>
        <sz val="10"/>
        <rFont val="Arial"/>
        <family val="2"/>
      </rPr>
      <t xml:space="preserve">24</t>
    </r>
    <r>
      <rPr>
        <sz val="10"/>
        <rFont val="宋体"/>
        <family val="0"/>
        <charset val="134"/>
      </rPr>
      <t xml:space="preserve">日，我单位西客站分中心主管安保副主任石海东致电张女士，一是询问了段女士目前身体状况，张女士表示已基本无恙，事发后，自己在同事的陪同下，到对面的电力医院进行检查，医保外的自付费用大约在</t>
    </r>
    <r>
      <rPr>
        <sz val="10"/>
        <rFont val="Arial"/>
        <family val="2"/>
      </rPr>
      <t xml:space="preserve">100</t>
    </r>
    <r>
      <rPr>
        <sz val="10"/>
        <rFont val="宋体"/>
        <family val="0"/>
        <charset val="134"/>
      </rPr>
      <t xml:space="preserve">多元。二是告知张女士如果涉及到其他赔偿诉求，可通过法律途径解决，张女士表示无过多时间处理。三是安抚张女士的情绪，针对张女士检查的费用，我们可协调保安公司的负责人与张女士联系后续具体事宜。张女士表示接受。</t>
    </r>
  </si>
  <si>
    <t xml:space="preserve">2026-04-22 18:28:02</t>
  </si>
  <si>
    <r>
      <rPr>
        <sz val="10"/>
        <rFont val="宋体"/>
        <family val="0"/>
        <charset val="134"/>
      </rPr>
      <t xml:space="preserve">热线</t>
    </r>
    <r>
      <rPr>
        <sz val="10"/>
        <rFont val="Arial"/>
        <family val="2"/>
      </rPr>
      <t xml:space="preserve">-260422-064307-4</t>
    </r>
    <r>
      <rPr>
        <sz val="10"/>
        <rFont val="宋体"/>
        <family val="0"/>
        <charset val="134"/>
      </rPr>
      <t xml:space="preserve">（</t>
    </r>
    <r>
      <rPr>
        <sz val="10"/>
        <rFont val="Arial"/>
        <family val="2"/>
      </rPr>
      <t xml:space="preserve">1</t>
    </r>
    <r>
      <rPr>
        <sz val="10"/>
        <rFont val="宋体"/>
        <family val="0"/>
        <charset val="134"/>
      </rPr>
      <t xml:space="preserve">个附件）</t>
    </r>
  </si>
  <si>
    <t xml:space="preserve">2026-04-22 18:59:55</t>
  </si>
  <si>
    <t xml:space="preserve">2026-04-22 19:01:07</t>
  </si>
  <si>
    <t xml:space="preserve">2026-04-22 19:12:18</t>
  </si>
  <si>
    <r>
      <rPr>
        <sz val="10"/>
        <rFont val="宋体"/>
        <family val="0"/>
        <charset val="134"/>
      </rPr>
      <t xml:space="preserve">手机</t>
    </r>
    <r>
      <rPr>
        <sz val="10"/>
        <rFont val="Arial"/>
        <family val="2"/>
      </rPr>
      <t xml:space="preserve">,13681220205;</t>
    </r>
  </si>
  <si>
    <r>
      <rPr>
        <sz val="10"/>
        <rFont val="宋体"/>
        <family val="0"/>
        <charset val="134"/>
      </rPr>
      <t xml:space="preserve">市民反映，自己于</t>
    </r>
    <r>
      <rPr>
        <sz val="10"/>
        <rFont val="Arial"/>
        <family val="2"/>
      </rPr>
      <t xml:space="preserve">4</t>
    </r>
    <r>
      <rPr>
        <sz val="10"/>
        <rFont val="宋体"/>
        <family val="0"/>
        <charset val="134"/>
      </rPr>
      <t xml:space="preserve">月</t>
    </r>
    <r>
      <rPr>
        <sz val="10"/>
        <rFont val="Arial"/>
        <family val="2"/>
      </rPr>
      <t xml:space="preserve">22</t>
    </r>
    <r>
      <rPr>
        <sz val="10"/>
        <rFont val="宋体"/>
        <family val="0"/>
        <charset val="134"/>
      </rPr>
      <t xml:space="preserve">日孩子放学的时候正常在</t>
    </r>
    <r>
      <rPr>
        <sz val="10"/>
        <rFont val="Arial"/>
        <family val="2"/>
      </rPr>
      <t xml:space="preserve">19</t>
    </r>
    <r>
      <rPr>
        <sz val="10"/>
        <rFont val="宋体"/>
        <family val="0"/>
        <charset val="134"/>
      </rPr>
      <t xml:space="preserve">路公交车站总站翠林小区站点等着接孩子，车牌号：京</t>
    </r>
    <r>
      <rPr>
        <sz val="10"/>
        <rFont val="Arial"/>
        <family val="2"/>
      </rPr>
      <t xml:space="preserve">AEY263</t>
    </r>
    <r>
      <rPr>
        <sz val="10"/>
        <rFont val="宋体"/>
        <family val="0"/>
        <charset val="134"/>
      </rPr>
      <t xml:space="preserve">，正常是下午</t>
    </r>
    <r>
      <rPr>
        <sz val="10"/>
        <rFont val="Arial"/>
        <family val="2"/>
      </rPr>
      <t xml:space="preserve">18</t>
    </r>
    <r>
      <rPr>
        <sz val="10"/>
        <rFont val="宋体"/>
        <family val="0"/>
        <charset val="134"/>
      </rPr>
      <t xml:space="preserve">点</t>
    </r>
    <r>
      <rPr>
        <sz val="10"/>
        <rFont val="Arial"/>
        <family val="2"/>
      </rPr>
      <t xml:space="preserve">05</t>
    </r>
    <r>
      <rPr>
        <sz val="10"/>
        <rFont val="宋体"/>
        <family val="0"/>
        <charset val="134"/>
      </rPr>
      <t xml:space="preserve">分进院，孩子上车的时候给自己打电话了，自己肯定孩子已经上车了，可是自己到车站等了好长时间都没有接到孩子，然后自己到车站院里询问了工作人员能不能看监控，工作人员让自己报警，门口的工作人员说车里不会带人进院的，然后自己就报警了，可是刚报完警就看到孩子下车了（孩子在车上睡着了），但是这个时间距离正常下车时间已经过了半个小时了，市民表示现在这个天气，如果万一再热点的天气，在车里可能会被憋死人，想要知道司机在锁门之前不会回头看一眼车上还有没有人，如果孩子在车里憋死了怎么办，在车进入院前会不会看下车上有没有人，后面如何整改，要求公交集团或者司机给自己一个合理的回复，来电反映司机下车前未查看车上是否有人导致孩子在车上被关半个小时的问题。电车安服安保科信物业</t>
    </r>
  </si>
  <si>
    <t xml:space="preserve">经核实，市民反映诉求与实际情况有所出入。我单位方庄分中心就市民反映诉求进行核实。市民所说的门口的工作人员为方庄分中心门岗职工警卫人员，警卫人员按照工作要求请市民在《进出场车辆、人员登记册》进行登记后，将市民放行进入场站，未给市民造成不便。</t>
  </si>
  <si>
    <r>
      <rPr>
        <sz val="10"/>
        <rFont val="宋体"/>
        <family val="0"/>
        <charset val="134"/>
      </rPr>
      <t xml:space="preserve">我单位</t>
    </r>
    <r>
      <rPr>
        <sz val="10"/>
        <rFont val="Arial"/>
        <family val="2"/>
      </rPr>
      <t xml:space="preserve">2026</t>
    </r>
    <r>
      <rPr>
        <sz val="10"/>
        <rFont val="宋体"/>
        <family val="0"/>
        <charset val="134"/>
      </rPr>
      <t xml:space="preserve">年</t>
    </r>
    <r>
      <rPr>
        <sz val="10"/>
        <rFont val="Arial"/>
        <family val="2"/>
      </rPr>
      <t xml:space="preserve">4</t>
    </r>
    <r>
      <rPr>
        <sz val="10"/>
        <rFont val="宋体"/>
        <family val="0"/>
        <charset val="134"/>
      </rPr>
      <t xml:space="preserve">月</t>
    </r>
    <r>
      <rPr>
        <sz val="10"/>
        <rFont val="Arial"/>
        <family val="2"/>
      </rPr>
      <t xml:space="preserve">24</t>
    </r>
    <r>
      <rPr>
        <sz val="10"/>
        <rFont val="宋体"/>
        <family val="0"/>
        <charset val="134"/>
      </rPr>
      <t xml:space="preserve">日与市民进行电话联系，告知市民诉求办理情况。市民对办结情况已知悉。</t>
    </r>
  </si>
  <si>
    <t xml:space="preserve">警卫人员按照工作要求请市民在《进出场车辆、人员登记册》进行登记后，将市民放行进入场站，未给市民造成不便。</t>
  </si>
  <si>
    <r>
      <rPr>
        <sz val="10"/>
        <rFont val="宋体"/>
        <family val="0"/>
        <charset val="134"/>
      </rPr>
      <t xml:space="preserve">经核实，市民反映诉求与实际情况有所出入。我单位方庄分中心就市民反映诉求进行核实。市民所说的门口的工作人员为方庄分中心门岗职工警卫人员，警卫人员按照工作要求请市民在《进出场车辆、人员登记册》进行登记后，将市民放行进入场站，未给市民造成不便。</t>
    </r>
    <r>
      <rPr>
        <sz val="10"/>
        <rFont val="Arial"/>
        <family val="2"/>
      </rPr>
      <t xml:space="preserve">
</t>
    </r>
    <r>
      <rPr>
        <sz val="10"/>
        <rFont val="宋体"/>
        <family val="0"/>
        <charset val="134"/>
      </rPr>
      <t xml:space="preserve">我单位</t>
    </r>
    <r>
      <rPr>
        <sz val="10"/>
        <rFont val="Arial"/>
        <family val="2"/>
      </rPr>
      <t xml:space="preserve">2026</t>
    </r>
    <r>
      <rPr>
        <sz val="10"/>
        <rFont val="宋体"/>
        <family val="0"/>
        <charset val="134"/>
      </rPr>
      <t xml:space="preserve">年</t>
    </r>
    <r>
      <rPr>
        <sz val="10"/>
        <rFont val="Arial"/>
        <family val="2"/>
      </rPr>
      <t xml:space="preserve">4</t>
    </r>
    <r>
      <rPr>
        <sz val="10"/>
        <rFont val="宋体"/>
        <family val="0"/>
        <charset val="134"/>
      </rPr>
      <t xml:space="preserve">月</t>
    </r>
    <r>
      <rPr>
        <sz val="10"/>
        <rFont val="Arial"/>
        <family val="2"/>
      </rPr>
      <t xml:space="preserve">24</t>
    </r>
    <r>
      <rPr>
        <sz val="10"/>
        <rFont val="宋体"/>
        <family val="0"/>
        <charset val="134"/>
      </rPr>
      <t xml:space="preserve">日与市民进行电话联系，告知市民诉求办理情况。市民对办结情况已知悉。处理人：方庄分中心副主任张涛。</t>
    </r>
  </si>
  <si>
    <t xml:space="preserve">2026-04-22 18:40:41</t>
  </si>
  <si>
    <r>
      <rPr>
        <sz val="10"/>
        <rFont val="宋体"/>
        <family val="0"/>
        <charset val="134"/>
      </rPr>
      <t xml:space="preserve">热线</t>
    </r>
    <r>
      <rPr>
        <sz val="10"/>
        <rFont val="Arial"/>
        <family val="2"/>
      </rPr>
      <t xml:space="preserve">-260422-074771-4</t>
    </r>
    <r>
      <rPr>
        <sz val="10"/>
        <rFont val="宋体"/>
        <family val="0"/>
        <charset val="134"/>
      </rPr>
      <t xml:space="preserve">（</t>
    </r>
    <r>
      <rPr>
        <sz val="10"/>
        <rFont val="Arial"/>
        <family val="2"/>
      </rPr>
      <t xml:space="preserve">1</t>
    </r>
    <r>
      <rPr>
        <sz val="10"/>
        <rFont val="宋体"/>
        <family val="0"/>
        <charset val="134"/>
      </rPr>
      <t xml:space="preserve">个附件）</t>
    </r>
  </si>
  <si>
    <t xml:space="preserve">2026-04-22 23:54:32</t>
  </si>
  <si>
    <t xml:space="preserve">2026-04-23 00:06:55</t>
  </si>
  <si>
    <t xml:space="preserve">2026-04-23 08:17:03</t>
  </si>
  <si>
    <r>
      <rPr>
        <sz val="10"/>
        <rFont val="宋体"/>
        <family val="0"/>
        <charset val="134"/>
      </rPr>
      <t xml:space="preserve">市民反映，</t>
    </r>
    <r>
      <rPr>
        <sz val="10"/>
        <rFont val="Arial"/>
        <family val="2"/>
      </rPr>
      <t xml:space="preserve">601</t>
    </r>
    <r>
      <rPr>
        <sz val="10"/>
        <rFont val="宋体"/>
        <family val="0"/>
        <charset val="134"/>
      </rPr>
      <t xml:space="preserve">路清华大学西门到和平东桥总站，发车时间超出规定时间，等待时间过长，站台液晶屏显示待发车，从总站北宫门过来是</t>
    </r>
    <r>
      <rPr>
        <sz val="10"/>
        <rFont val="Arial"/>
        <family val="2"/>
      </rPr>
      <t xml:space="preserve">5</t>
    </r>
    <r>
      <rPr>
        <sz val="10"/>
        <rFont val="宋体"/>
        <family val="0"/>
        <charset val="134"/>
      </rPr>
      <t xml:space="preserve">站，间隔时间过长导致液晶屏显示不准确，要求车队以及公交车技术部门分贝赔偿</t>
    </r>
    <r>
      <rPr>
        <sz val="10"/>
        <rFont val="Arial"/>
        <family val="2"/>
      </rPr>
      <t xml:space="preserve">100</t>
    </r>
    <r>
      <rPr>
        <sz val="10"/>
        <rFont val="宋体"/>
        <family val="0"/>
        <charset val="134"/>
      </rPr>
      <t xml:space="preserve">元。临近末班车导致开的速度快，市民与两个孩子身体不适恶心，要求分别</t>
    </r>
    <r>
      <rPr>
        <sz val="10"/>
        <rFont val="Arial"/>
        <family val="2"/>
      </rPr>
      <t xml:space="preserve">1000</t>
    </r>
    <r>
      <rPr>
        <sz val="10"/>
        <rFont val="宋体"/>
        <family val="0"/>
        <charset val="134"/>
      </rPr>
      <t xml:space="preserve">元赔偿，公交集团追责赔偿费用，上车后车厢内部脏乱差，地面以及座位下油污油渍以及包装纸、饮料包装、卫生纸、糖纸、杂物没有及时清理，儿童口罩在后门没有清理干净在地上来回来去刷，掉到车险外造成环卫负担，车厢活门两侧地面存在油污，司机驾驶舱内靠背椅后面对方杂物，左侧靠椅都是油渍，造成脏乱差刺鼻味道，司机驾驶位设备箱以及夹缝处存在杂物堆放，要求每人赔偿</t>
    </r>
    <r>
      <rPr>
        <sz val="10"/>
        <rFont val="Arial"/>
        <family val="2"/>
      </rPr>
      <t xml:space="preserve">700</t>
    </r>
    <r>
      <rPr>
        <sz val="10"/>
        <rFont val="宋体"/>
        <family val="0"/>
        <charset val="134"/>
      </rPr>
      <t xml:space="preserve">元，垃圾桶上面写的是保洁桶存在刺鼻异味，从桶盖以及桶身里面可以看黑的赃物痕迹，并长期未清理，座椅后面存在管材以及废弃抹布，发出阵阵恶臭，消防设备器材信息不统一，刻字红瓶压力表是连云港公司，瓶身写的是北京大兴显示不一致，保质期显示</t>
    </r>
    <r>
      <rPr>
        <sz val="10"/>
        <rFont val="Arial"/>
        <family val="2"/>
      </rPr>
      <t xml:space="preserve">3</t>
    </r>
    <r>
      <rPr>
        <sz val="10"/>
        <rFont val="宋体"/>
        <family val="0"/>
        <charset val="134"/>
      </rPr>
      <t xml:space="preserve">年，生产日期没有写明，存在失效及极大安全隐患，使用方法模糊不清，图标文字有责当，底部变形开裂且严重赃物，安全隐患严重，要求公安交通管理部门以及消防予以处罚，车辆红字编号：</t>
    </r>
    <r>
      <rPr>
        <sz val="10"/>
        <rFont val="Arial"/>
        <family val="2"/>
      </rPr>
      <t xml:space="preserve">4641604</t>
    </r>
    <r>
      <rPr>
        <sz val="10"/>
        <rFont val="宋体"/>
        <family val="0"/>
        <charset val="134"/>
      </rPr>
      <t xml:space="preserve">，司机驾驶过程中安全带没有正确佩戴，松垮的搭着没有起到保护作用，开车急停猛驶，左突有拐，要求每人赔偿</t>
    </r>
    <r>
      <rPr>
        <sz val="10"/>
        <rFont val="Arial"/>
        <family val="2"/>
      </rPr>
      <t xml:space="preserve">1000</t>
    </r>
    <r>
      <rPr>
        <sz val="10"/>
        <rFont val="宋体"/>
        <family val="0"/>
        <charset val="134"/>
      </rPr>
      <t xml:space="preserve">元，来电反映公交车赔偿问题。注：此单为拆分工单，录音详见：热线</t>
    </r>
    <r>
      <rPr>
        <sz val="10"/>
        <rFont val="Arial"/>
        <family val="2"/>
      </rPr>
      <t xml:space="preserve">-260422-067061</t>
    </r>
    <r>
      <rPr>
        <sz val="10"/>
        <rFont val="宋体"/>
        <family val="0"/>
        <charset val="134"/>
      </rPr>
      <t xml:space="preserve">。调指，科技，安服，物业，安保</t>
    </r>
  </si>
  <si>
    <r>
      <rPr>
        <sz val="10"/>
        <rFont val="宋体"/>
        <family val="0"/>
        <charset val="134"/>
      </rPr>
      <t xml:space="preserve">我分中心已于</t>
    </r>
    <r>
      <rPr>
        <sz val="10"/>
        <rFont val="Arial"/>
        <family val="2"/>
      </rPr>
      <t xml:space="preserve">2026</t>
    </r>
    <r>
      <rPr>
        <sz val="10"/>
        <rFont val="宋体"/>
        <family val="0"/>
        <charset val="134"/>
      </rPr>
      <t xml:space="preserve">年</t>
    </r>
    <r>
      <rPr>
        <sz val="10"/>
        <rFont val="Arial"/>
        <family val="2"/>
      </rPr>
      <t xml:space="preserve">4</t>
    </r>
    <r>
      <rPr>
        <sz val="10"/>
        <rFont val="宋体"/>
        <family val="0"/>
        <charset val="134"/>
      </rPr>
      <t xml:space="preserve">月</t>
    </r>
    <r>
      <rPr>
        <sz val="10"/>
        <rFont val="Arial"/>
        <family val="2"/>
      </rPr>
      <t xml:space="preserve">23</t>
    </r>
    <r>
      <rPr>
        <sz val="10"/>
        <rFont val="宋体"/>
        <family val="0"/>
        <charset val="134"/>
      </rPr>
      <t xml:space="preserve">日下午</t>
    </r>
    <r>
      <rPr>
        <sz val="10"/>
        <rFont val="Arial"/>
        <family val="2"/>
      </rPr>
      <t xml:space="preserve">17</t>
    </r>
    <r>
      <rPr>
        <sz val="10"/>
        <rFont val="宋体"/>
        <family val="0"/>
        <charset val="134"/>
      </rPr>
      <t xml:space="preserve">点</t>
    </r>
    <r>
      <rPr>
        <sz val="10"/>
        <rFont val="Arial"/>
        <family val="2"/>
      </rPr>
      <t xml:space="preserve">26</t>
    </r>
    <r>
      <rPr>
        <sz val="10"/>
        <rFont val="宋体"/>
        <family val="0"/>
        <charset val="134"/>
      </rPr>
      <t xml:space="preserve">分对您进行电话回复，通话过程中感知您日常事务繁忙，我没有对您反映的车辆卫生问题回复完整，故我冒昧给您发送短信告诉您一下我们对您反映问题的办理结果。办理人：于德海；部门：鸿运承物业管理中心西苑分中心；职务；物管副主任。审核人：郑楠；部门：鸿运承物业管理中心物管行政部；职务：物管员。</t>
    </r>
  </si>
  <si>
    <r>
      <rPr>
        <sz val="10"/>
        <rFont val="Arial"/>
        <family val="2"/>
      </rPr>
      <t xml:space="preserve">601</t>
    </r>
    <r>
      <rPr>
        <sz val="10"/>
        <rFont val="宋体"/>
        <family val="0"/>
        <charset val="134"/>
      </rPr>
      <t xml:space="preserve">路公交车我们在北宫门场站进行车厢服务工作，</t>
    </r>
    <r>
      <rPr>
        <sz val="10"/>
        <rFont val="Arial"/>
        <family val="2"/>
      </rPr>
      <t xml:space="preserve">4641604</t>
    </r>
    <r>
      <rPr>
        <sz val="10"/>
        <rFont val="宋体"/>
        <family val="0"/>
        <charset val="134"/>
      </rPr>
      <t xml:space="preserve">号车运营期间产生的卫生问题我们确实没有做到及时有效的去进行处理，非常抱歉，亚伦先生。该车辆回到我们的清洁地点后，在日常工作时段内，我们保洁员已对车内公共交通基础设施地板、座椅、垃圾桶等部位加强了清洁的频次，车辆卫生问题已清理完毕。车内异味问题保洁员在清理卫生的同时，已将车门、车窗全部打开，对车内进行了通风换气作业。您所述赔偿</t>
    </r>
    <r>
      <rPr>
        <sz val="10"/>
        <rFont val="Arial"/>
        <family val="2"/>
      </rPr>
      <t xml:space="preserve">700</t>
    </r>
    <r>
      <rPr>
        <sz val="10"/>
        <rFont val="宋体"/>
        <family val="0"/>
        <charset val="134"/>
      </rPr>
      <t xml:space="preserve">元的问题，我们作为国有企业，我们无法向您进行赔付，确实无法满足您的要求，我们建议您走法律途径进行处理，望您谅解。</t>
    </r>
  </si>
  <si>
    <r>
      <rPr>
        <sz val="10"/>
        <rFont val="宋体"/>
        <family val="0"/>
        <charset val="134"/>
      </rPr>
      <t xml:space="preserve">我们分中心及场站班组长再次与</t>
    </r>
    <r>
      <rPr>
        <sz val="10"/>
        <rFont val="Arial"/>
        <family val="2"/>
      </rPr>
      <t xml:space="preserve">601</t>
    </r>
    <r>
      <rPr>
        <sz val="10"/>
        <rFont val="宋体"/>
        <family val="0"/>
        <charset val="134"/>
      </rPr>
      <t xml:space="preserve">路的保洁人员进行了沟通，日常工作中我们要把清洁质量做的更加细致，同时加强保洁员清洁技能的培训，熟练掌握清洁方法，密切关注清洁质量，确保给您带来一个干净、整洁、空气清新的出行环境。</t>
    </r>
  </si>
  <si>
    <r>
      <rPr>
        <sz val="10"/>
        <rFont val="宋体"/>
        <family val="0"/>
        <charset val="134"/>
      </rPr>
      <t xml:space="preserve">您好，关于您反映问题的办理情况，鸿运承物业管理中心西苑分中心现对您回复如下：</t>
    </r>
    <r>
      <rPr>
        <sz val="10"/>
        <rFont val="Arial"/>
        <family val="2"/>
      </rPr>
      <t xml:space="preserve">601</t>
    </r>
    <r>
      <rPr>
        <sz val="10"/>
        <rFont val="宋体"/>
        <family val="0"/>
        <charset val="134"/>
      </rPr>
      <t xml:space="preserve">路公交车我们在北宫门场站进行车厢服务工作，</t>
    </r>
    <r>
      <rPr>
        <sz val="10"/>
        <rFont val="Arial"/>
        <family val="2"/>
      </rPr>
      <t xml:space="preserve">4641604</t>
    </r>
    <r>
      <rPr>
        <sz val="10"/>
        <rFont val="宋体"/>
        <family val="0"/>
        <charset val="134"/>
      </rPr>
      <t xml:space="preserve">号车运营期间产生的卫生问题我们确实没有做到及时有效的去进行处理，非常抱歉，亚伦先生。该车辆回到我们的清洁地点后，在日常工作时段内，我们保洁员已对车内公共交通基础设施地板、座椅、垃圾桶等部位加强了清洁的频次，车辆卫生问题已清理完毕。车内异味问题保洁员在清理卫生的同时，已将车门、车窗全部打开，对车内进行了通风换气作业。您所述赔偿</t>
    </r>
    <r>
      <rPr>
        <sz val="10"/>
        <rFont val="Arial"/>
        <family val="2"/>
      </rPr>
      <t xml:space="preserve">700</t>
    </r>
    <r>
      <rPr>
        <sz val="10"/>
        <rFont val="宋体"/>
        <family val="0"/>
        <charset val="134"/>
      </rPr>
      <t xml:space="preserve">元的问题，我们作为国有企业，我们无法向您进行赔付，确实无法满足您的要求，我们建议您走法律途径进行处理，望您谅解。我们定期会召开车辆保洁专题会议，开展车辆卫生专项检查，日常工作中我们加大巡检力度，强化制度建设，不断提高管理水平。我分中心已于</t>
    </r>
    <r>
      <rPr>
        <sz val="10"/>
        <rFont val="Arial"/>
        <family val="2"/>
      </rPr>
      <t xml:space="preserve">2026</t>
    </r>
    <r>
      <rPr>
        <sz val="10"/>
        <rFont val="宋体"/>
        <family val="0"/>
        <charset val="134"/>
      </rPr>
      <t xml:space="preserve">年</t>
    </r>
    <r>
      <rPr>
        <sz val="10"/>
        <rFont val="Arial"/>
        <family val="2"/>
      </rPr>
      <t xml:space="preserve">4</t>
    </r>
    <r>
      <rPr>
        <sz val="10"/>
        <rFont val="宋体"/>
        <family val="0"/>
        <charset val="134"/>
      </rPr>
      <t xml:space="preserve">月</t>
    </r>
    <r>
      <rPr>
        <sz val="10"/>
        <rFont val="Arial"/>
        <family val="2"/>
      </rPr>
      <t xml:space="preserve">23</t>
    </r>
    <r>
      <rPr>
        <sz val="10"/>
        <rFont val="宋体"/>
        <family val="0"/>
        <charset val="134"/>
      </rPr>
      <t xml:space="preserve">日下午</t>
    </r>
    <r>
      <rPr>
        <sz val="10"/>
        <rFont val="Arial"/>
        <family val="2"/>
      </rPr>
      <t xml:space="preserve">17</t>
    </r>
    <r>
      <rPr>
        <sz val="10"/>
        <rFont val="宋体"/>
        <family val="0"/>
        <charset val="134"/>
      </rPr>
      <t xml:space="preserve">点</t>
    </r>
    <r>
      <rPr>
        <sz val="10"/>
        <rFont val="Arial"/>
        <family val="2"/>
      </rPr>
      <t xml:space="preserve">26</t>
    </r>
    <r>
      <rPr>
        <sz val="10"/>
        <rFont val="宋体"/>
        <family val="0"/>
        <charset val="134"/>
      </rPr>
      <t xml:space="preserve">分对您进行电话回复，通话过程中感知您日常事务繁忙，我没有对您反映的车辆卫生问题回复完整，故我冒昧给您发送短信告诉您一下我们对您反映问题的办理结果。我们分中心及场站班组长再次与</t>
    </r>
    <r>
      <rPr>
        <sz val="10"/>
        <rFont val="Arial"/>
        <family val="2"/>
      </rPr>
      <t xml:space="preserve">601</t>
    </r>
    <r>
      <rPr>
        <sz val="10"/>
        <rFont val="宋体"/>
        <family val="0"/>
        <charset val="134"/>
      </rPr>
      <t xml:space="preserve">路的保洁人员进行了沟通，日常工作中我们要把清洁质量做的更加细致，同时加强保洁员清洁技能的培训，熟练掌握清洁方法，密切关注清洁质量，确保给您带来一个干净、整洁、空气清新的出行环境。欢迎您随时对我们的工作进行监督，感谢您提出宝贵意见，给您的出行带来的不便我们和您说声抱歉，谢谢您的支持与谅解。</t>
    </r>
  </si>
  <si>
    <t xml:space="preserve">2026-04-22 23:52:44</t>
  </si>
  <si>
    <r>
      <rPr>
        <sz val="10"/>
        <rFont val="宋体"/>
        <family val="0"/>
        <charset val="134"/>
      </rPr>
      <t xml:space="preserve">网络</t>
    </r>
    <r>
      <rPr>
        <sz val="10"/>
        <rFont val="Arial"/>
        <family val="2"/>
      </rPr>
      <t xml:space="preserve">-260423-028502-1</t>
    </r>
    <r>
      <rPr>
        <sz val="10"/>
        <rFont val="宋体"/>
        <family val="0"/>
        <charset val="134"/>
      </rPr>
      <t xml:space="preserve">（</t>
    </r>
    <r>
      <rPr>
        <sz val="10"/>
        <rFont val="Arial"/>
        <family val="2"/>
      </rPr>
      <t xml:space="preserve">4</t>
    </r>
    <r>
      <rPr>
        <sz val="10"/>
        <rFont val="宋体"/>
        <family val="0"/>
        <charset val="134"/>
      </rPr>
      <t xml:space="preserve">个附件）</t>
    </r>
  </si>
  <si>
    <t xml:space="preserve">2026-04-23 12:14:02</t>
  </si>
  <si>
    <t xml:space="preserve">2026-04-23 12:25:52</t>
  </si>
  <si>
    <t xml:space="preserve">2026-04-23 13:59:43</t>
  </si>
  <si>
    <t xml:space="preserve">张玮娜</t>
  </si>
  <si>
    <r>
      <rPr>
        <sz val="10"/>
        <rFont val="宋体"/>
        <family val="0"/>
        <charset val="134"/>
      </rPr>
      <t xml:space="preserve">手机</t>
    </r>
    <r>
      <rPr>
        <sz val="10"/>
        <rFont val="Arial"/>
        <family val="2"/>
      </rPr>
      <t xml:space="preserve">,13810860965;</t>
    </r>
  </si>
  <si>
    <r>
      <rPr>
        <sz val="10"/>
        <rFont val="宋体"/>
        <family val="0"/>
        <charset val="134"/>
      </rPr>
      <t xml:space="preserve">工单来源：微信服务号，此工单内容为网民留言时填写的标题及原文。 </t>
    </r>
    <r>
      <rPr>
        <sz val="10"/>
        <rFont val="Arial"/>
        <family val="2"/>
      </rPr>
      <t xml:space="preserve">============================= </t>
    </r>
    <r>
      <rPr>
        <sz val="10"/>
        <rFont val="宋体"/>
        <family val="0"/>
        <charset val="134"/>
      </rPr>
      <t xml:space="preserve">留言标题：南皋公交车站离居民楼近，灯光太刺眼留言原文：南皋公交车站离居民楼近，灯光太刺眼市民填写的详细地址为：区、街道：朝阳区崔各庄地区详细地址：南皋公交车站离居民楼很近，晚上公交车站的灯光太刺眼，并且公交车休班之后，灯光依然晃眼，影响居民休息，能否换成功率较小的灯，并且</t>
    </r>
    <r>
      <rPr>
        <sz val="10"/>
        <rFont val="Arial"/>
        <family val="2"/>
      </rPr>
      <t xml:space="preserve">10</t>
    </r>
    <r>
      <rPr>
        <sz val="10"/>
        <rFont val="宋体"/>
        <family val="0"/>
        <charset val="134"/>
      </rPr>
      <t xml:space="preserve">点之后将大灯关闭</t>
    </r>
  </si>
  <si>
    <t xml:space="preserve">2026-04-30 23:59:59</t>
  </si>
  <si>
    <t xml:space="preserve">2026-04-28 08:59:59</t>
  </si>
  <si>
    <t xml:space="preserve">二级单位</t>
  </si>
  <si>
    <t xml:space="preserve">客运单位已与市民沟通，也与市民说明为了场站安全不能拆除探照灯，但是可以调整其方位。市民表示理解。</t>
  </si>
  <si>
    <t xml:space="preserve">2026-04-23 10:36:01</t>
  </si>
  <si>
    <t xml:space="preserve">照明扰民</t>
  </si>
  <si>
    <r>
      <rPr>
        <sz val="10"/>
        <rFont val="宋体"/>
        <family val="0"/>
        <charset val="134"/>
      </rPr>
      <t xml:space="preserve">网络</t>
    </r>
    <r>
      <rPr>
        <sz val="10"/>
        <rFont val="Arial"/>
        <family val="2"/>
      </rPr>
      <t xml:space="preserve">-260423-028502-2</t>
    </r>
    <r>
      <rPr>
        <sz val="10"/>
        <rFont val="宋体"/>
        <family val="0"/>
        <charset val="134"/>
      </rPr>
      <t xml:space="preserve">（</t>
    </r>
    <r>
      <rPr>
        <sz val="10"/>
        <rFont val="Arial"/>
        <family val="2"/>
      </rPr>
      <t xml:space="preserve">4</t>
    </r>
    <r>
      <rPr>
        <sz val="10"/>
        <rFont val="宋体"/>
        <family val="0"/>
        <charset val="134"/>
      </rPr>
      <t xml:space="preserve">个附件）</t>
    </r>
  </si>
  <si>
    <t xml:space="preserve">2026-04-23 13:59:44</t>
  </si>
  <si>
    <t xml:space="preserve">此为拆单投诉，公交物业工程设备专业负责回复“灯光太刺眼、可否换成功率较小的灯”的问题。市民反映的是南皋公交场站基础设施（夜间场站照明）设置问题。公交物业和南皋客二所属车队联办。公交场站夜间照明属于公交场基础设施。南皋场站是公交首末站。经核实，反映灯光扰民诉求市民所住小区是近年启用的，确实离公交场站比较近。由于公交场站夜间安全需要，须开启夜间照明设施。公交场站夜间照明属于公交场站基础设施，夜间场站照明是保障场站车辆正常行驶必要安全设施，如果不能保证公交场站夜间照明正常，极易引发安全事故。同时夜间公交场站也要进行安全巡视，所以即使在公交场站各线路停运期间，公交场站的夜间照明灯也要正常开启。</t>
  </si>
  <si>
    <r>
      <rPr>
        <sz val="10"/>
        <rFont val="Arial"/>
        <family val="2"/>
      </rPr>
      <t xml:space="preserve">2026</t>
    </r>
    <r>
      <rPr>
        <sz val="10"/>
        <rFont val="宋体"/>
        <family val="0"/>
        <charset val="134"/>
      </rPr>
      <t xml:space="preserve">年</t>
    </r>
    <r>
      <rPr>
        <sz val="10"/>
        <rFont val="Arial"/>
        <family val="2"/>
      </rPr>
      <t xml:space="preserve">4</t>
    </r>
    <r>
      <rPr>
        <sz val="10"/>
        <rFont val="宋体"/>
        <family val="0"/>
        <charset val="134"/>
      </rPr>
      <t xml:space="preserve">月</t>
    </r>
    <r>
      <rPr>
        <sz val="10"/>
        <rFont val="Arial"/>
        <family val="2"/>
      </rPr>
      <t xml:space="preserve">24</t>
    </r>
    <r>
      <rPr>
        <sz val="10"/>
        <rFont val="宋体"/>
        <family val="0"/>
        <charset val="134"/>
      </rPr>
      <t xml:space="preserve">日客二南皋场站所属车队和市民进行电话联系与答复，反馈核实结果和办理情况。办理人：刘洪涛 鸿运承物业管理中心单店分中心 物管设备主任。审核人：华菲 工程设备部 一般管理</t>
    </r>
  </si>
  <si>
    <r>
      <rPr>
        <sz val="10"/>
        <rFont val="宋体"/>
        <family val="0"/>
        <charset val="134"/>
      </rPr>
      <t xml:space="preserve">为解决市民实际问题，我们在保证场站安全的前提下，尽可能降低夜间场站照明对周围楼宇影响。公交物业工程设备专业配合该场站管理权单位客二分公司共同进行核查，决定调整个别照明灯的投射角度，同时将向小区方向投射的照明灯做掐电处理，保持照明灯关闭状态。公交物业工程设备专业已于</t>
    </r>
    <r>
      <rPr>
        <sz val="10"/>
        <rFont val="Arial"/>
        <family val="2"/>
      </rPr>
      <t xml:space="preserve">4</t>
    </r>
    <r>
      <rPr>
        <sz val="10"/>
        <rFont val="宋体"/>
        <family val="0"/>
        <charset val="134"/>
      </rPr>
      <t xml:space="preserve">月</t>
    </r>
    <r>
      <rPr>
        <sz val="10"/>
        <rFont val="Arial"/>
        <family val="2"/>
      </rPr>
      <t xml:space="preserve">24</t>
    </r>
    <r>
      <rPr>
        <sz val="10"/>
        <rFont val="宋体"/>
        <family val="0"/>
        <charset val="134"/>
      </rPr>
      <t xml:space="preserve">日上午</t>
    </r>
    <r>
      <rPr>
        <sz val="10"/>
        <rFont val="Arial"/>
        <family val="2"/>
      </rPr>
      <t xml:space="preserve">11</t>
    </r>
    <r>
      <rPr>
        <sz val="10"/>
        <rFont val="宋体"/>
        <family val="0"/>
        <charset val="134"/>
      </rPr>
      <t xml:space="preserve">点完成探照灯角度调整及断电工作。</t>
    </r>
  </si>
  <si>
    <r>
      <rPr>
        <sz val="10"/>
        <rFont val="宋体"/>
        <family val="0"/>
        <charset val="134"/>
      </rPr>
      <t xml:space="preserve">此为拆单投诉，公交物业工程设备专业负责回复“灯光太刺眼、可否换成功率较小的灯”的问题。市民反映的是南皋公交场站基础设施（夜间场站照明）设置问题。公交物业和南皋客二所属车队联办。公交场站夜间照明属于公交场基础设施。南皋场站是公交首末站。经核实，反映灯光扰民诉求市民所住小区是近年启用的，确实离公交场站比较近。由于公交场站夜间安全需要，须开启夜间照明设施。公交场站夜间照明属于公交场站基础设施，夜间场站照明是保障场站车辆正常行驶必要安全设施，如果不能保证公交场站夜间照明正常，极易引发安全事故。同时夜间公交场站也要进行安全巡视，所以即使在公交场站各线路停运期间，公交场站的夜间照明灯也要正常开启。为解决市民实际问题，我们在保证场站安全的前提下，尽可能降低夜间场站照明对周围楼宇影响。公交物业工程设备专业配合该场站管理权单位客二分公司共同进行核查，决定调整个别照明灯的投射角度，同时将向小区方向投射的照明灯做掐电处理，保持照明灯关闭状态。公交物业工程设备专业已于</t>
    </r>
    <r>
      <rPr>
        <sz val="10"/>
        <rFont val="Arial"/>
        <family val="2"/>
      </rPr>
      <t xml:space="preserve">4</t>
    </r>
    <r>
      <rPr>
        <sz val="10"/>
        <rFont val="宋体"/>
        <family val="0"/>
        <charset val="134"/>
      </rPr>
      <t xml:space="preserve">月</t>
    </r>
    <r>
      <rPr>
        <sz val="10"/>
        <rFont val="Arial"/>
        <family val="2"/>
      </rPr>
      <t xml:space="preserve">24</t>
    </r>
    <r>
      <rPr>
        <sz val="10"/>
        <rFont val="宋体"/>
        <family val="0"/>
        <charset val="134"/>
      </rPr>
      <t xml:space="preserve">日上午</t>
    </r>
    <r>
      <rPr>
        <sz val="10"/>
        <rFont val="Arial"/>
        <family val="2"/>
      </rPr>
      <t xml:space="preserve">11</t>
    </r>
    <r>
      <rPr>
        <sz val="10"/>
        <rFont val="宋体"/>
        <family val="0"/>
        <charset val="134"/>
      </rPr>
      <t xml:space="preserve">点完成探照灯角度调整及断电工作。</t>
    </r>
    <r>
      <rPr>
        <sz val="10"/>
        <rFont val="Arial"/>
        <family val="2"/>
      </rPr>
      <t xml:space="preserve">2026</t>
    </r>
    <r>
      <rPr>
        <sz val="10"/>
        <rFont val="宋体"/>
        <family val="0"/>
        <charset val="134"/>
      </rPr>
      <t xml:space="preserve">年</t>
    </r>
    <r>
      <rPr>
        <sz val="10"/>
        <rFont val="Arial"/>
        <family val="2"/>
      </rPr>
      <t xml:space="preserve">4</t>
    </r>
    <r>
      <rPr>
        <sz val="10"/>
        <rFont val="宋体"/>
        <family val="0"/>
        <charset val="134"/>
      </rPr>
      <t xml:space="preserve">月</t>
    </r>
    <r>
      <rPr>
        <sz val="10"/>
        <rFont val="Arial"/>
        <family val="2"/>
      </rPr>
      <t xml:space="preserve">24</t>
    </r>
    <r>
      <rPr>
        <sz val="10"/>
        <rFont val="宋体"/>
        <family val="0"/>
        <charset val="134"/>
      </rPr>
      <t xml:space="preserve">日客二南皋场站所属车队和市民进行电话联系与答复，反馈核实结果和办理情况。</t>
    </r>
  </si>
  <si>
    <r>
      <rPr>
        <sz val="10"/>
        <rFont val="宋体"/>
        <family val="0"/>
        <charset val="134"/>
      </rPr>
      <t xml:space="preserve">热线</t>
    </r>
    <r>
      <rPr>
        <sz val="10"/>
        <rFont val="Arial"/>
        <family val="2"/>
      </rPr>
      <t xml:space="preserve">-260423-056674</t>
    </r>
  </si>
  <si>
    <t xml:space="preserve">2026-04-23 17:24:51</t>
  </si>
  <si>
    <t xml:space="preserve">2026-04-23 17:47:39</t>
  </si>
  <si>
    <t xml:space="preserve">2026-04-24 16:21:19</t>
  </si>
  <si>
    <r>
      <rPr>
        <sz val="10"/>
        <rFont val="宋体"/>
        <family val="0"/>
        <charset val="134"/>
      </rPr>
      <t xml:space="preserve">手机</t>
    </r>
    <r>
      <rPr>
        <sz val="10"/>
        <rFont val="Arial"/>
        <family val="2"/>
      </rPr>
      <t xml:space="preserve">,18518296292;</t>
    </r>
  </si>
  <si>
    <t xml:space="preserve">市民反映，西城区阜成门内公交总站，站里没有路灯，来电反映公交总站没有路灯问题。</t>
  </si>
  <si>
    <t xml:space="preserve">2026-04-23 17:19:27</t>
  </si>
  <si>
    <r>
      <rPr>
        <sz val="10"/>
        <rFont val="宋体"/>
        <family val="0"/>
        <charset val="134"/>
      </rPr>
      <t xml:space="preserve">热线</t>
    </r>
    <r>
      <rPr>
        <sz val="10"/>
        <rFont val="Arial"/>
        <family val="2"/>
      </rPr>
      <t xml:space="preserve">-260425-034425-2</t>
    </r>
  </si>
  <si>
    <t xml:space="preserve">2026-04-25 15:43:31</t>
  </si>
  <si>
    <t xml:space="preserve">2026-04-25 15:56:11</t>
  </si>
  <si>
    <t xml:space="preserve">2026-04-25 16:41:27</t>
  </si>
  <si>
    <t xml:space="preserve"> 王女士</t>
  </si>
  <si>
    <t xml:space="preserve">市民反映，于家园车队有一个刷车工精神有问题，刷车的时候不好好刷并且还老给公交车司机找麻烦，市民家人在该车队工作一直被找麻烦，而且其他司机也有此情况，现在需要车队把该员工开除，因为司机这个职业是有风险的，如果因为该人导致司机在路上开车的时候出意外没有人能负责，现在诉求是开除该员工，昨天反映完之后接到了车队长的回复，车队长承认了该员工有精神类问题，但是没有任何处理措施，市民不认可，要求再次反映此问题，市民要求回复，来电反映要求车队开除队内有精神疾病的员工。鸿运承安服人力 客七安服  答复不满意</t>
  </si>
  <si>
    <t xml:space="preserve">2026-05-02 23:59:59</t>
  </si>
  <si>
    <t xml:space="preserve">2026-04-30 08:59:59</t>
  </si>
  <si>
    <t xml:space="preserve">2026-04-25 15:33:52</t>
  </si>
  <si>
    <t xml:space="preserve">劳动人员调配及薪酬
（车辆保洁员）三次
同人同诉</t>
  </si>
  <si>
    <r>
      <rPr>
        <sz val="11"/>
        <color rgb="FF000000"/>
        <rFont val="宋体"/>
        <family val="0"/>
        <charset val="134"/>
      </rPr>
      <t xml:space="preserve">同人同诉：热线</t>
    </r>
    <r>
      <rPr>
        <sz val="11"/>
        <color rgb="FF000000"/>
        <rFont val="宋体"/>
        <family val="0"/>
      </rPr>
      <t xml:space="preserve">-260415-024202</t>
    </r>
    <r>
      <rPr>
        <sz val="11"/>
        <color rgb="FF000000"/>
        <rFont val="宋体"/>
        <family val="0"/>
        <charset val="134"/>
      </rPr>
      <t xml:space="preserve">、热线</t>
    </r>
    <r>
      <rPr>
        <sz val="11"/>
        <color rgb="FF000000"/>
        <rFont val="宋体"/>
        <family val="0"/>
      </rPr>
      <t xml:space="preserve">-260416-025391</t>
    </r>
    <r>
      <rPr>
        <sz val="11"/>
        <color rgb="FF000000"/>
        <rFont val="宋体"/>
        <family val="0"/>
        <charset val="134"/>
      </rPr>
      <t xml:space="preserve">、热线</t>
    </r>
    <r>
      <rPr>
        <sz val="11"/>
        <color rgb="FF000000"/>
        <rFont val="宋体"/>
        <family val="0"/>
      </rPr>
      <t xml:space="preserve">-260425-034425</t>
    </r>
  </si>
  <si>
    <r>
      <rPr>
        <sz val="10"/>
        <rFont val="宋体"/>
        <family val="0"/>
        <charset val="134"/>
      </rPr>
      <t xml:space="preserve">热线</t>
    </r>
    <r>
      <rPr>
        <sz val="10"/>
        <rFont val="Arial"/>
        <family val="2"/>
      </rPr>
      <t xml:space="preserve">-260425-034425-1</t>
    </r>
  </si>
  <si>
    <t xml:space="preserve">2026-04-25 16:41:28</t>
  </si>
  <si>
    <r>
      <rPr>
        <sz val="24"/>
        <color rgb="FF000000"/>
        <rFont val="宋体"/>
        <family val="0"/>
      </rPr>
      <t xml:space="preserve">2025</t>
    </r>
    <r>
      <rPr>
        <sz val="24"/>
        <color rgb="FF000000"/>
        <rFont val="宋体"/>
        <family val="0"/>
        <charset val="134"/>
      </rPr>
      <t xml:space="preserve">年</t>
    </r>
    <r>
      <rPr>
        <sz val="24"/>
        <color rgb="FF000000"/>
        <rFont val="宋体"/>
        <family val="0"/>
      </rPr>
      <t xml:space="preserve">12</t>
    </r>
    <r>
      <rPr>
        <sz val="24"/>
        <color rgb="FF000000"/>
        <rFont val="宋体"/>
        <family val="0"/>
        <charset val="134"/>
      </rPr>
      <t xml:space="preserve">月</t>
    </r>
    <r>
      <rPr>
        <sz val="24"/>
        <color rgb="FF000000"/>
        <rFont val="宋体"/>
        <family val="0"/>
      </rPr>
      <t xml:space="preserve">26</t>
    </r>
    <r>
      <rPr>
        <sz val="24"/>
        <color rgb="FF000000"/>
        <rFont val="宋体"/>
        <family val="0"/>
        <charset val="134"/>
      </rPr>
      <t xml:space="preserve">日至</t>
    </r>
    <r>
      <rPr>
        <sz val="24"/>
        <color rgb="FF000000"/>
        <rFont val="宋体"/>
        <family val="0"/>
      </rPr>
      <t xml:space="preserve">2026</t>
    </r>
    <r>
      <rPr>
        <sz val="24"/>
        <color rgb="FF000000"/>
        <rFont val="宋体"/>
        <family val="0"/>
        <charset val="134"/>
      </rPr>
      <t xml:space="preserve">年</t>
    </r>
    <r>
      <rPr>
        <sz val="24"/>
        <color rgb="FF000000"/>
        <rFont val="宋体"/>
        <family val="0"/>
      </rPr>
      <t xml:space="preserve">4</t>
    </r>
    <r>
      <rPr>
        <sz val="24"/>
        <color rgb="FF000000"/>
        <rFont val="宋体"/>
        <family val="0"/>
        <charset val="134"/>
      </rPr>
      <t xml:space="preserve">月</t>
    </r>
    <r>
      <rPr>
        <sz val="24"/>
        <color rgb="FF000000"/>
        <rFont val="宋体"/>
        <family val="0"/>
      </rPr>
      <t xml:space="preserve">25</t>
    </r>
    <r>
      <rPr>
        <sz val="24"/>
        <color rgb="FF000000"/>
        <rFont val="宋体"/>
        <family val="0"/>
        <charset val="134"/>
      </rPr>
      <t xml:space="preserve">日接诉即办市级统计表（</t>
    </r>
    <r>
      <rPr>
        <sz val="24"/>
        <color rgb="FF000000"/>
        <rFont val="宋体"/>
        <family val="0"/>
      </rPr>
      <t xml:space="preserve">2026</t>
    </r>
    <r>
      <rPr>
        <sz val="24"/>
        <color rgb="FF000000"/>
        <rFont val="宋体"/>
        <family val="0"/>
        <charset val="134"/>
      </rPr>
      <t xml:space="preserve">年全年台账）</t>
    </r>
  </si>
  <si>
    <t xml:space="preserve">编号</t>
  </si>
  <si>
    <t xml:space="preserve">投诉日期</t>
  </si>
  <si>
    <t xml:space="preserve">截止日期</t>
  </si>
  <si>
    <t xml:space="preserve">乘客名称</t>
  </si>
  <si>
    <t xml:space="preserve">乘客性别</t>
  </si>
  <si>
    <t xml:space="preserve">投诉内容</t>
  </si>
  <si>
    <t xml:space="preserve">是否答复</t>
  </si>
  <si>
    <t xml:space="preserve">投诉类型</t>
  </si>
  <si>
    <t xml:space="preserve">所属处室</t>
  </si>
  <si>
    <t xml:space="preserve">主题词</t>
  </si>
  <si>
    <t xml:space="preserve">投诉单位</t>
  </si>
  <si>
    <t xml:space="preserve">投诉部门</t>
  </si>
  <si>
    <t xml:space="preserve">限办时间</t>
  </si>
  <si>
    <t xml:space="preserve">原始分公司</t>
  </si>
  <si>
    <t xml:space="preserve">原始部门</t>
  </si>
  <si>
    <t xml:space="preserve">原始牌照号</t>
  </si>
  <si>
    <t xml:space="preserve">原始自编号</t>
  </si>
  <si>
    <t xml:space="preserve">原始区段</t>
  </si>
  <si>
    <t xml:space="preserve">信息来源</t>
  </si>
  <si>
    <t xml:space="preserve">信息类型</t>
  </si>
  <si>
    <t xml:space="preserve">催办次数</t>
  </si>
  <si>
    <r>
      <rPr>
        <sz val="10"/>
        <rFont val="Arial"/>
        <family val="2"/>
      </rPr>
      <t xml:space="preserve">GJ-PHONE-20251226-0037-2</t>
    </r>
    <r>
      <rPr>
        <sz val="10"/>
        <rFont val="宋体"/>
        <family val="0"/>
        <charset val="134"/>
      </rPr>
      <t xml:space="preserve">（</t>
    </r>
    <r>
      <rPr>
        <sz val="10"/>
        <rFont val="Arial"/>
        <family val="2"/>
      </rPr>
      <t xml:space="preserve">2</t>
    </r>
    <r>
      <rPr>
        <sz val="10"/>
        <rFont val="宋体"/>
        <family val="0"/>
        <charset val="134"/>
      </rPr>
      <t xml:space="preserve">个附件）</t>
    </r>
  </si>
  <si>
    <t xml:space="preserve">2025-12-26 06:19:48</t>
  </si>
  <si>
    <t xml:space="preserve">2025-12-26 15:33:38</t>
  </si>
  <si>
    <t xml:space="preserve">未留</t>
  </si>
  <si>
    <t xml:space="preserve">13521189112</t>
  </si>
  <si>
    <r>
      <rPr>
        <sz val="10"/>
        <rFont val="Arial"/>
        <family val="2"/>
      </rPr>
      <t xml:space="preserve">12</t>
    </r>
    <r>
      <rPr>
        <sz val="10"/>
        <rFont val="宋体"/>
        <family val="0"/>
        <charset val="134"/>
      </rPr>
      <t xml:space="preserve">月</t>
    </r>
    <r>
      <rPr>
        <sz val="10"/>
        <rFont val="Arial"/>
        <family val="2"/>
      </rPr>
      <t xml:space="preserve">26</t>
    </r>
    <r>
      <rPr>
        <sz val="10"/>
        <rFont val="宋体"/>
        <family val="0"/>
        <charset val="134"/>
      </rPr>
      <t xml:space="preserve">日</t>
    </r>
    <r>
      <rPr>
        <sz val="10"/>
        <rFont val="Arial"/>
        <family val="2"/>
      </rPr>
      <t xml:space="preserve">6:19</t>
    </r>
    <r>
      <rPr>
        <sz val="10"/>
        <rFont val="宋体"/>
        <family val="0"/>
        <charset val="134"/>
      </rPr>
      <t xml:space="preserve">分来电，一位先生在东直门北乘坐</t>
    </r>
    <r>
      <rPr>
        <sz val="10"/>
        <rFont val="Arial"/>
        <family val="2"/>
      </rPr>
      <t xml:space="preserve">200</t>
    </r>
    <r>
      <rPr>
        <sz val="10"/>
        <rFont val="宋体"/>
        <family val="0"/>
        <charset val="134"/>
      </rPr>
      <t xml:space="preserve">外环</t>
    </r>
    <r>
      <rPr>
        <sz val="10"/>
        <rFont val="Arial"/>
        <family val="2"/>
      </rPr>
      <t xml:space="preserve">9727437</t>
    </r>
    <r>
      <rPr>
        <sz val="10"/>
        <rFont val="宋体"/>
        <family val="0"/>
        <charset val="134"/>
      </rPr>
      <t xml:space="preserve">号车头班车去往永定门汽车站方向，其称上到二层后，车厢内有呕吐物，只是拿纸遮盖，并未清理，其不满，要求尽快答复。</t>
    </r>
  </si>
  <si>
    <t xml:space="preserve">接到投诉后，市民反映问题的办理情况，鸿运承物业管理中心大观园分中心现回复如下：</t>
  </si>
  <si>
    <r>
      <rPr>
        <sz val="10"/>
        <rFont val="宋体"/>
        <family val="0"/>
        <charset val="134"/>
      </rPr>
      <t xml:space="preserve">我分中心于</t>
    </r>
    <r>
      <rPr>
        <sz val="10"/>
        <rFont val="Arial"/>
        <family val="2"/>
      </rPr>
      <t xml:space="preserve">2025</t>
    </r>
    <r>
      <rPr>
        <sz val="10"/>
        <rFont val="宋体"/>
        <family val="0"/>
        <charset val="134"/>
      </rPr>
      <t xml:space="preserve">年</t>
    </r>
    <r>
      <rPr>
        <sz val="10"/>
        <rFont val="Arial"/>
        <family val="2"/>
      </rPr>
      <t xml:space="preserve">12</t>
    </r>
    <r>
      <rPr>
        <sz val="10"/>
        <rFont val="宋体"/>
        <family val="0"/>
        <charset val="134"/>
      </rPr>
      <t xml:space="preserve">月</t>
    </r>
    <r>
      <rPr>
        <sz val="10"/>
        <rFont val="Arial"/>
        <family val="2"/>
      </rPr>
      <t xml:space="preserve">26</t>
    </r>
    <r>
      <rPr>
        <sz val="10"/>
        <rFont val="宋体"/>
        <family val="0"/>
        <charset val="134"/>
      </rPr>
      <t xml:space="preserve">日上午</t>
    </r>
    <r>
      <rPr>
        <sz val="10"/>
        <rFont val="Arial"/>
        <family val="2"/>
      </rPr>
      <t xml:space="preserve">8</t>
    </r>
    <r>
      <rPr>
        <sz val="10"/>
        <rFont val="宋体"/>
        <family val="0"/>
        <charset val="134"/>
      </rPr>
      <t xml:space="preserve">点</t>
    </r>
    <r>
      <rPr>
        <sz val="10"/>
        <rFont val="Arial"/>
        <family val="2"/>
      </rPr>
      <t xml:space="preserve">59</t>
    </r>
    <r>
      <rPr>
        <sz val="10"/>
        <rFont val="宋体"/>
        <family val="0"/>
        <charset val="134"/>
      </rPr>
      <t xml:space="preserve">分对市民进行电话回复。办理人：王波；部门：鸿运承物业管理中心大观园分中心；职务：物管副主任。审核人：郑楠；部门：鸿运承物业管理中心物管行政部；职务：物管员。</t>
    </r>
  </si>
  <si>
    <t xml:space="preserve">经查，市民所反映的车辆卫生问题为途中产生，加之该线路为无售票员的运营线路（无人售），故我们无法第一时间对车辆卫生进行清理。我们对于运营车辆车内卫生的清洁工作是一直在做的，也从未停止，已经形成了长效的清洁机制。该线路车辆回到刷车地点后，在日常工作时段内，我们的保洁员已对车内外部卫生进行了全面清理，确保刷车点出场车辆卫生干净整洁，符合企业标准。</t>
  </si>
  <si>
    <t xml:space="preserve">公交运营线路（首末站），我们只在一个场站进行洗车服务，首末站全部安排保洁员清洗车辆目前存在一定的困难。场站班组长再次与本条线路的保洁人员进行了沟通，日常工作中要把清洁质量做的更加细致，加强清洁技能的培训，熟练掌握清洁方法。</t>
  </si>
  <si>
    <t xml:space="preserve">经分中心检查本条运营线路所有运营车辆出场前的卫生符合车辆清洁标准，我们定期召开车辆保洁专题会议，开展车辆卫生专项检查，日常工作中我们加大巡检力度，强化制度建设，不断提高管理水平。</t>
  </si>
  <si>
    <r>
      <rPr>
        <sz val="10"/>
        <rFont val="宋体"/>
        <family val="0"/>
        <charset val="134"/>
      </rPr>
      <t xml:space="preserve">接到投诉后，市民反映问题的办理情况，鸿运承物业管理中心大观园分中心现回复如下：经查，市民所反映的车辆卫生问题为途中产生，加之该线路为无售票员的运营线路（无人售），故我们无法第一时间对车辆卫生进行清理。我们对于运营车辆车内卫生的清洁工作是一直在做的，也从未停止，已经形成了长效的清洁机制。该线路车辆回到刷车地点后，在日常工作时段内，我们的保洁员已对车内外部卫生进行了全面清理，确保刷车点出场车辆卫生干净整洁，符合企业标准。经分中心检查本条运营线路所有运营车辆出场前的卫生符合车辆清洁标准，我们定期召开车辆保洁专题会议，开展车辆卫生专项检查，日常工作中我们加大巡检力度，强化制度建设，不断提高管理水平。我分中心于</t>
    </r>
    <r>
      <rPr>
        <sz val="10"/>
        <rFont val="Arial"/>
        <family val="2"/>
      </rPr>
      <t xml:space="preserve">2025</t>
    </r>
    <r>
      <rPr>
        <sz val="10"/>
        <rFont val="宋体"/>
        <family val="0"/>
        <charset val="134"/>
      </rPr>
      <t xml:space="preserve">年</t>
    </r>
    <r>
      <rPr>
        <sz val="10"/>
        <rFont val="Arial"/>
        <family val="2"/>
      </rPr>
      <t xml:space="preserve">12</t>
    </r>
    <r>
      <rPr>
        <sz val="10"/>
        <rFont val="宋体"/>
        <family val="0"/>
        <charset val="134"/>
      </rPr>
      <t xml:space="preserve">月</t>
    </r>
    <r>
      <rPr>
        <sz val="10"/>
        <rFont val="Arial"/>
        <family val="2"/>
      </rPr>
      <t xml:space="preserve">26</t>
    </r>
    <r>
      <rPr>
        <sz val="10"/>
        <rFont val="宋体"/>
        <family val="0"/>
        <charset val="134"/>
      </rPr>
      <t xml:space="preserve">日上午</t>
    </r>
    <r>
      <rPr>
        <sz val="10"/>
        <rFont val="Arial"/>
        <family val="2"/>
      </rPr>
      <t xml:space="preserve">8</t>
    </r>
    <r>
      <rPr>
        <sz val="10"/>
        <rFont val="宋体"/>
        <family val="0"/>
        <charset val="134"/>
      </rPr>
      <t xml:space="preserve">点</t>
    </r>
    <r>
      <rPr>
        <sz val="10"/>
        <rFont val="Arial"/>
        <family val="2"/>
      </rPr>
      <t xml:space="preserve">59</t>
    </r>
    <r>
      <rPr>
        <sz val="10"/>
        <rFont val="宋体"/>
        <family val="0"/>
        <charset val="134"/>
      </rPr>
      <t xml:space="preserve">分对市民进行电话回复。公交运营线路（首末站），我们只在一个场站进行洗车服务，首末站全部安排保洁员清洗车辆目前存在一定的困难。场站班组长再次与本条线路的保洁人员进行了沟通，日常工作中要把清洁质量做的更加细致，加强清洁技能的培训，熟练掌握清洁方法。欢迎市民随时对我们的工作进行监督，感谢市民提出宝贵意见，给市民的出行带来的不便我们深感歉意，谢谢市民的支持与谅解。</t>
    </r>
  </si>
  <si>
    <t xml:space="preserve">公交</t>
  </si>
  <si>
    <t xml:space="preserve">普办</t>
  </si>
  <si>
    <t xml:space="preserve">七有五性，宜居性</t>
  </si>
  <si>
    <r>
      <rPr>
        <sz val="10"/>
        <rFont val="Arial"/>
        <family val="2"/>
      </rPr>
      <t xml:space="preserve">GJ-PHONE-20251226-0137</t>
    </r>
    <r>
      <rPr>
        <sz val="10"/>
        <rFont val="宋体"/>
        <family val="0"/>
        <charset val="134"/>
      </rPr>
      <t xml:space="preserve">（</t>
    </r>
    <r>
      <rPr>
        <sz val="10"/>
        <rFont val="Arial"/>
        <family val="2"/>
      </rPr>
      <t xml:space="preserve">1</t>
    </r>
    <r>
      <rPr>
        <sz val="10"/>
        <rFont val="宋体"/>
        <family val="0"/>
        <charset val="134"/>
      </rPr>
      <t xml:space="preserve">个附件）</t>
    </r>
  </si>
  <si>
    <t xml:space="preserve">2025-12-26 07:58:55</t>
  </si>
  <si>
    <t xml:space="preserve">2025-12-26 08:04:58</t>
  </si>
  <si>
    <t xml:space="preserve">18610773178</t>
  </si>
  <si>
    <r>
      <rPr>
        <sz val="10"/>
        <rFont val="Arial"/>
        <family val="2"/>
      </rPr>
      <t xml:space="preserve">12</t>
    </r>
    <r>
      <rPr>
        <sz val="10"/>
        <rFont val="宋体"/>
        <family val="0"/>
        <charset val="134"/>
      </rPr>
      <t xml:space="preserve">月</t>
    </r>
    <r>
      <rPr>
        <sz val="10"/>
        <rFont val="Arial"/>
        <family val="2"/>
      </rPr>
      <t xml:space="preserve">26</t>
    </r>
    <r>
      <rPr>
        <sz val="10"/>
        <rFont val="宋体"/>
        <family val="0"/>
        <charset val="134"/>
      </rPr>
      <t xml:space="preserve">日</t>
    </r>
    <r>
      <rPr>
        <sz val="10"/>
        <rFont val="Arial"/>
        <family val="2"/>
      </rPr>
      <t xml:space="preserve">7:58</t>
    </r>
    <r>
      <rPr>
        <sz val="10"/>
        <rFont val="宋体"/>
        <family val="0"/>
        <charset val="134"/>
      </rPr>
      <t xml:space="preserve">分来电，赵女士来电反映：其是鲁谷路</t>
    </r>
    <r>
      <rPr>
        <sz val="10"/>
        <rFont val="Arial"/>
        <family val="2"/>
      </rPr>
      <t xml:space="preserve">55</t>
    </r>
    <r>
      <rPr>
        <sz val="10"/>
        <rFont val="宋体"/>
        <family val="0"/>
        <charset val="134"/>
      </rPr>
      <t xml:space="preserve">号保修四厂物业职工，其称上个月加了</t>
    </r>
    <r>
      <rPr>
        <sz val="10"/>
        <rFont val="Arial"/>
        <family val="2"/>
      </rPr>
      <t xml:space="preserve">4</t>
    </r>
    <r>
      <rPr>
        <sz val="10"/>
        <rFont val="宋体"/>
        <family val="0"/>
        <charset val="134"/>
      </rPr>
      <t xml:space="preserve">个人，这个月加了</t>
    </r>
    <r>
      <rPr>
        <sz val="10"/>
        <rFont val="Arial"/>
        <family val="2"/>
      </rPr>
      <t xml:space="preserve">6</t>
    </r>
    <r>
      <rPr>
        <sz val="10"/>
        <rFont val="宋体"/>
        <family val="0"/>
        <charset val="134"/>
      </rPr>
      <t xml:space="preserve">个人。但是给其小组三个人，两个人都排了年假，就让其一人干活，其他小组都是三人干活，其认为年假安排不合理，向该名班长反映，但却置之不理，其不满，要求答复。</t>
    </r>
  </si>
  <si>
    <r>
      <rPr>
        <sz val="10"/>
        <rFont val="宋体"/>
        <family val="0"/>
        <charset val="134"/>
      </rPr>
      <t xml:space="preserve">针对来电人反映的工作小组中的另外两个组员</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要休年假，让其一人干活，认为年假安排不合理，向该名班长反映，但却置之不理。我们对此事十分重视，经过核实，来电人反映的问题不属实。该职工未向班长反应该情况，场站内有替休人员，不会让该职工一人工作。</t>
    </r>
  </si>
  <si>
    <r>
      <rPr>
        <sz val="10"/>
        <rFont val="宋体"/>
        <family val="0"/>
        <charset val="134"/>
      </rPr>
      <t xml:space="preserve">针对来电人反映的工作小组中的另外两个组员</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月要休年假，让其一人干活，认为年假安排不合理，向该名班长反映，但却置之不理。我们对此事十分重视，经过核实，来电人反映的此问题不属实，来电人表示已理解单位安排，表示到时看结果。</t>
    </r>
  </si>
  <si>
    <t xml:space="preserve">经沟通，告知该职工场站内有替休人员，不会让她一人在责任区工作。</t>
  </si>
  <si>
    <t xml:space="preserve">针对此次来电人所反映的情况，分中心将进一步加强与职工的沟通工作，避免因类似情况在次造成投诉。</t>
  </si>
  <si>
    <t xml:space="preserve">劳动人员管理及劳动纪律问题
</t>
  </si>
  <si>
    <r>
      <rPr>
        <sz val="10"/>
        <rFont val="Arial"/>
        <family val="2"/>
      </rPr>
      <t xml:space="preserve">GJ-PHONE-20251226-0631</t>
    </r>
    <r>
      <rPr>
        <sz val="10"/>
        <rFont val="宋体"/>
        <family val="0"/>
        <charset val="134"/>
      </rPr>
      <t xml:space="preserve">（</t>
    </r>
    <r>
      <rPr>
        <sz val="10"/>
        <rFont val="Arial"/>
        <family val="2"/>
      </rPr>
      <t xml:space="preserve">7</t>
    </r>
    <r>
      <rPr>
        <sz val="10"/>
        <rFont val="宋体"/>
        <family val="0"/>
        <charset val="134"/>
      </rPr>
      <t xml:space="preserve">个附件）</t>
    </r>
  </si>
  <si>
    <t xml:space="preserve">2025-12-26 10:25:38</t>
  </si>
  <si>
    <t xml:space="preserve">2025-12-26 10:47:02</t>
  </si>
  <si>
    <r>
      <rPr>
        <sz val="10"/>
        <rFont val="Arial"/>
        <family val="2"/>
      </rPr>
      <t xml:space="preserve">12</t>
    </r>
    <r>
      <rPr>
        <sz val="10"/>
        <rFont val="宋体"/>
        <family val="0"/>
        <charset val="134"/>
      </rPr>
      <t xml:space="preserve">月</t>
    </r>
    <r>
      <rPr>
        <sz val="10"/>
        <rFont val="Arial"/>
        <family val="2"/>
      </rPr>
      <t xml:space="preserve">26</t>
    </r>
    <r>
      <rPr>
        <sz val="10"/>
        <rFont val="宋体"/>
        <family val="0"/>
        <charset val="134"/>
      </rPr>
      <t xml:space="preserve">日</t>
    </r>
    <r>
      <rPr>
        <sz val="10"/>
        <rFont val="Arial"/>
        <family val="2"/>
      </rPr>
      <t xml:space="preserve">10:25</t>
    </r>
    <r>
      <rPr>
        <sz val="10"/>
        <rFont val="宋体"/>
        <family val="0"/>
        <charset val="134"/>
      </rPr>
      <t xml:space="preserve">分</t>
    </r>
    <r>
      <rPr>
        <sz val="10"/>
        <rFont val="Arial"/>
        <family val="2"/>
      </rPr>
      <t xml:space="preserve">(</t>
    </r>
    <r>
      <rPr>
        <sz val="10"/>
        <rFont val="宋体"/>
        <family val="0"/>
        <charset val="134"/>
      </rPr>
      <t xml:space="preserve">来电</t>
    </r>
    <r>
      <rPr>
        <sz val="10"/>
        <rFont val="Arial"/>
        <family val="2"/>
      </rPr>
      <t xml:space="preserve">)</t>
    </r>
    <r>
      <rPr>
        <sz val="10"/>
        <rFont val="宋体"/>
        <family val="0"/>
        <charset val="134"/>
      </rPr>
      <t xml:space="preserve">一先生称：</t>
    </r>
    <r>
      <rPr>
        <sz val="10"/>
        <rFont val="Arial"/>
        <family val="2"/>
      </rPr>
      <t xml:space="preserve">5</t>
    </r>
    <r>
      <rPr>
        <sz val="10"/>
        <rFont val="宋体"/>
        <family val="0"/>
        <charset val="134"/>
      </rPr>
      <t xml:space="preserve">路菜户营桥场站进站口，</t>
    </r>
    <r>
      <rPr>
        <sz val="10"/>
        <rFont val="Arial"/>
        <family val="2"/>
      </rPr>
      <t xml:space="preserve">8:30-9:30</t>
    </r>
    <r>
      <rPr>
        <sz val="10"/>
        <rFont val="宋体"/>
        <family val="0"/>
        <charset val="134"/>
      </rPr>
      <t xml:space="preserve">分看见保安在岗亭内给电动车电池充电，且还在岗亭内睡觉。望领导调查处理。注：称是内部职工。</t>
    </r>
    <r>
      <rPr>
        <sz val="10"/>
        <rFont val="Arial"/>
        <family val="2"/>
      </rPr>
      <t xml:space="preserve">10:45</t>
    </r>
    <r>
      <rPr>
        <sz val="10"/>
        <rFont val="宋体"/>
        <family val="0"/>
        <charset val="134"/>
      </rPr>
      <t xml:space="preserve">分转办鸿运承刘师傅</t>
    </r>
  </si>
  <si>
    <r>
      <rPr>
        <sz val="10"/>
        <rFont val="宋体"/>
        <family val="0"/>
        <charset val="134"/>
      </rPr>
      <t xml:space="preserve">一先生称：</t>
    </r>
    <r>
      <rPr>
        <sz val="10"/>
        <rFont val="Arial"/>
        <family val="2"/>
      </rPr>
      <t xml:space="preserve">5</t>
    </r>
    <r>
      <rPr>
        <sz val="10"/>
        <rFont val="宋体"/>
        <family val="0"/>
        <charset val="134"/>
      </rPr>
      <t xml:space="preserve">路菜户营桥场站进站口，</t>
    </r>
    <r>
      <rPr>
        <sz val="10"/>
        <rFont val="Arial"/>
        <family val="2"/>
      </rPr>
      <t xml:space="preserve">8:30-9:30</t>
    </r>
    <r>
      <rPr>
        <sz val="10"/>
        <rFont val="宋体"/>
        <family val="0"/>
        <charset val="134"/>
      </rPr>
      <t xml:space="preserve">分看见保安在岗亭内给电动车电池充电，且还在岗亭内睡觉。接到投诉后，我分中心有安保主任杜志刚对场站进行核实，</t>
    </r>
    <r>
      <rPr>
        <sz val="10"/>
        <rFont val="Arial"/>
        <family val="2"/>
      </rPr>
      <t xml:space="preserve">2025</t>
    </r>
    <r>
      <rPr>
        <sz val="10"/>
        <rFont val="宋体"/>
        <family val="0"/>
        <charset val="134"/>
      </rPr>
      <t xml:space="preserve">年</t>
    </r>
    <r>
      <rPr>
        <sz val="10"/>
        <rFont val="Arial"/>
        <family val="2"/>
      </rPr>
      <t xml:space="preserve">12</t>
    </r>
    <r>
      <rPr>
        <sz val="10"/>
        <rFont val="宋体"/>
        <family val="0"/>
        <charset val="134"/>
      </rPr>
      <t xml:space="preserve">月</t>
    </r>
    <r>
      <rPr>
        <sz val="10"/>
        <rFont val="Arial"/>
        <family val="2"/>
      </rPr>
      <t xml:space="preserve">26</t>
    </r>
    <r>
      <rPr>
        <sz val="10"/>
        <rFont val="宋体"/>
        <family val="0"/>
        <charset val="134"/>
      </rPr>
      <t xml:space="preserve">日</t>
    </r>
    <r>
      <rPr>
        <sz val="10"/>
        <rFont val="Arial"/>
        <family val="2"/>
      </rPr>
      <t xml:space="preserve">11</t>
    </r>
    <r>
      <rPr>
        <sz val="10"/>
        <rFont val="宋体"/>
        <family val="0"/>
        <charset val="134"/>
      </rPr>
      <t xml:space="preserve">时</t>
    </r>
    <r>
      <rPr>
        <sz val="10"/>
        <rFont val="Arial"/>
        <family val="2"/>
      </rPr>
      <t xml:space="preserve">38</t>
    </r>
    <r>
      <rPr>
        <sz val="10"/>
        <rFont val="宋体"/>
        <family val="0"/>
        <charset val="134"/>
      </rPr>
      <t xml:space="preserve">分由大观园分中心安保主任杜志刚与菜户营</t>
    </r>
    <r>
      <rPr>
        <sz val="10"/>
        <rFont val="Arial"/>
        <family val="2"/>
      </rPr>
      <t xml:space="preserve">5</t>
    </r>
    <r>
      <rPr>
        <sz val="10"/>
        <rFont val="宋体"/>
        <family val="0"/>
        <charset val="134"/>
      </rPr>
      <t xml:space="preserve">路场站外协警卫班长联系了解情况，经调查场站门岗未在岗亭内充电、睡觉，投诉内容与事实不符，因来电人未留电话无法与其联系进一步核实情况。</t>
    </r>
  </si>
  <si>
    <t xml:space="preserve">因来电人未留电话无法与其联系进一步核实情况。</t>
  </si>
  <si>
    <t xml:space="preserve">分中心安保专业高度重视，要求外协单位加强警卫人员教育，分中心加大场站检查力度。</t>
  </si>
  <si>
    <r>
      <rPr>
        <sz val="10"/>
        <rFont val="宋体"/>
        <family val="0"/>
        <charset val="134"/>
      </rPr>
      <t xml:space="preserve">接到投诉后，我分中心有安保主任杜志刚对场站进行核实，</t>
    </r>
    <r>
      <rPr>
        <sz val="10"/>
        <rFont val="Arial"/>
        <family val="2"/>
      </rPr>
      <t xml:space="preserve">2025</t>
    </r>
    <r>
      <rPr>
        <sz val="10"/>
        <rFont val="宋体"/>
        <family val="0"/>
        <charset val="134"/>
      </rPr>
      <t xml:space="preserve">年</t>
    </r>
    <r>
      <rPr>
        <sz val="10"/>
        <rFont val="Arial"/>
        <family val="2"/>
      </rPr>
      <t xml:space="preserve">12</t>
    </r>
    <r>
      <rPr>
        <sz val="10"/>
        <rFont val="宋体"/>
        <family val="0"/>
        <charset val="134"/>
      </rPr>
      <t xml:space="preserve">月</t>
    </r>
    <r>
      <rPr>
        <sz val="10"/>
        <rFont val="Arial"/>
        <family val="2"/>
      </rPr>
      <t xml:space="preserve">26</t>
    </r>
    <r>
      <rPr>
        <sz val="10"/>
        <rFont val="宋体"/>
        <family val="0"/>
        <charset val="134"/>
      </rPr>
      <t xml:space="preserve">日</t>
    </r>
    <r>
      <rPr>
        <sz val="10"/>
        <rFont val="Arial"/>
        <family val="2"/>
      </rPr>
      <t xml:space="preserve">11</t>
    </r>
    <r>
      <rPr>
        <sz val="10"/>
        <rFont val="宋体"/>
        <family val="0"/>
        <charset val="134"/>
      </rPr>
      <t xml:space="preserve">时</t>
    </r>
    <r>
      <rPr>
        <sz val="10"/>
        <rFont val="Arial"/>
        <family val="2"/>
      </rPr>
      <t xml:space="preserve">38</t>
    </r>
    <r>
      <rPr>
        <sz val="10"/>
        <rFont val="宋体"/>
        <family val="0"/>
        <charset val="134"/>
      </rPr>
      <t xml:space="preserve">分由大观园分中心安保主任杜志刚与菜户营</t>
    </r>
    <r>
      <rPr>
        <sz val="10"/>
        <rFont val="Arial"/>
        <family val="2"/>
      </rPr>
      <t xml:space="preserve">5</t>
    </r>
    <r>
      <rPr>
        <sz val="10"/>
        <rFont val="宋体"/>
        <family val="0"/>
        <charset val="134"/>
      </rPr>
      <t xml:space="preserve">路场站外协警卫班长联系了解情况，经调查场站门岗未在岗亭内充电、睡觉，投诉内容与事实不符，因来电人未留电话无法与其联系进一步核实情况。分中心安保专业高度重视，要求外协单位加强警卫人员教育，分中心加大场站检查力度。</t>
    </r>
  </si>
  <si>
    <t xml:space="preserve">GJ-PHONE-20251226-1140-1</t>
  </si>
  <si>
    <t xml:space="preserve">2025-12-26 13:38:25</t>
  </si>
  <si>
    <t xml:space="preserve">2025-12-26 13:51:13</t>
  </si>
  <si>
    <r>
      <rPr>
        <sz val="10"/>
        <rFont val="Arial"/>
        <family val="2"/>
      </rPr>
      <t xml:space="preserve">12</t>
    </r>
    <r>
      <rPr>
        <sz val="10"/>
        <rFont val="宋体"/>
        <family val="0"/>
        <charset val="134"/>
      </rPr>
      <t xml:space="preserve">月</t>
    </r>
    <r>
      <rPr>
        <sz val="10"/>
        <rFont val="Arial"/>
        <family val="2"/>
      </rPr>
      <t xml:space="preserve">26</t>
    </r>
    <r>
      <rPr>
        <sz val="10"/>
        <rFont val="宋体"/>
        <family val="0"/>
        <charset val="134"/>
      </rPr>
      <t xml:space="preserve">日</t>
    </r>
    <r>
      <rPr>
        <sz val="10"/>
        <rFont val="Arial"/>
        <family val="2"/>
      </rPr>
      <t xml:space="preserve">13:00</t>
    </r>
    <r>
      <rPr>
        <sz val="10"/>
        <rFont val="宋体"/>
        <family val="0"/>
        <charset val="134"/>
      </rPr>
      <t xml:space="preserve">分来电：一位女士</t>
    </r>
    <r>
      <rPr>
        <sz val="10"/>
        <rFont val="Arial"/>
        <family val="2"/>
      </rPr>
      <t xml:space="preserve">12</t>
    </r>
    <r>
      <rPr>
        <sz val="10"/>
        <rFont val="宋体"/>
        <family val="0"/>
        <charset val="134"/>
      </rPr>
      <t xml:space="preserve">点多在苹果园南乘坐</t>
    </r>
    <r>
      <rPr>
        <sz val="10"/>
        <rFont val="Arial"/>
        <family val="2"/>
      </rPr>
      <t xml:space="preserve">325</t>
    </r>
    <r>
      <rPr>
        <sz val="10"/>
        <rFont val="宋体"/>
        <family val="0"/>
        <charset val="134"/>
      </rPr>
      <t xml:space="preserve">路到麻峪。遗失两个袋子装着猫粮，后其自己到总站，场站门口保安主动帮其寻找，现已拿回。特来电表扬。</t>
    </r>
  </si>
  <si>
    <r>
      <rPr>
        <sz val="10"/>
        <rFont val="宋体"/>
        <family val="0"/>
        <charset val="134"/>
      </rPr>
      <t xml:space="preserve">经核实，上周五</t>
    </r>
    <r>
      <rPr>
        <sz val="10"/>
        <rFont val="Arial"/>
        <family val="2"/>
      </rPr>
      <t xml:space="preserve">26</t>
    </r>
    <r>
      <rPr>
        <sz val="10"/>
        <rFont val="宋体"/>
        <family val="0"/>
        <charset val="134"/>
      </rPr>
      <t xml:space="preserve">日门岗保安员帮助失主寻找遗失物品，做到了热情服务。</t>
    </r>
  </si>
  <si>
    <t xml:space="preserve">未留电话，未回访。</t>
  </si>
  <si>
    <t xml:space="preserve">田顺庄分中心对苹果园南场站班组进行表扬，要求继续热情服务，提高服务质量，争取获得更多表扬。</t>
  </si>
  <si>
    <t xml:space="preserve">田顺庄分中心举一反三，把表扬事迹转达给外协单位，要求所有门岗热情服务，学习苹果园南场站事迹。</t>
  </si>
  <si>
    <t xml:space="preserve">GJ-PHONE-20251226-1833</t>
  </si>
  <si>
    <t xml:space="preserve">2025-12-26 18:03:18</t>
  </si>
  <si>
    <t xml:space="preserve">2025-12-26 18:35:55</t>
  </si>
  <si>
    <r>
      <rPr>
        <sz val="10"/>
        <rFont val="Arial"/>
        <family val="2"/>
      </rPr>
      <t xml:space="preserve">12</t>
    </r>
    <r>
      <rPr>
        <sz val="10"/>
        <rFont val="宋体"/>
        <family val="0"/>
        <charset val="134"/>
      </rPr>
      <t xml:space="preserve">月</t>
    </r>
    <r>
      <rPr>
        <sz val="10"/>
        <rFont val="Arial"/>
        <family val="2"/>
      </rPr>
      <t xml:space="preserve">26</t>
    </r>
    <r>
      <rPr>
        <sz val="10"/>
        <rFont val="宋体"/>
        <family val="0"/>
        <charset val="134"/>
      </rPr>
      <t xml:space="preserve">日</t>
    </r>
    <r>
      <rPr>
        <sz val="10"/>
        <rFont val="Arial"/>
        <family val="2"/>
      </rPr>
      <t xml:space="preserve">18:03</t>
    </r>
    <r>
      <rPr>
        <sz val="10"/>
        <rFont val="宋体"/>
        <family val="0"/>
        <charset val="134"/>
      </rPr>
      <t xml:space="preserve">分一女士来电称：其是鸿运承物业下属的九龙退休职工，每年报销取暖费都要上阜成门交单子，特别远，听说其他公司都是交电子版，希望九龙明年也能改成交电子版，发邮箱或微信群，特来电反映。</t>
    </r>
  </si>
  <si>
    <r>
      <rPr>
        <sz val="10"/>
        <rFont val="宋体"/>
        <family val="0"/>
        <charset val="134"/>
      </rPr>
      <t xml:space="preserve">我单位十分重视来电人反馈的意见建议，我单位集中供暖报销需提供房产证原件、身份证、发票</t>
    </r>
    <r>
      <rPr>
        <sz val="10"/>
        <rFont val="Arial"/>
        <family val="2"/>
      </rPr>
      <t xml:space="preserve">(</t>
    </r>
    <r>
      <rPr>
        <sz val="10"/>
        <rFont val="宋体"/>
        <family val="0"/>
        <charset val="134"/>
      </rPr>
      <t xml:space="preserve">北京增值税普通发票</t>
    </r>
    <r>
      <rPr>
        <sz val="10"/>
        <rFont val="Arial"/>
        <family val="2"/>
      </rPr>
      <t xml:space="preserve">)</t>
    </r>
    <r>
      <rPr>
        <sz val="10"/>
        <rFont val="宋体"/>
        <family val="0"/>
        <charset val="134"/>
      </rPr>
      <t xml:space="preserve">、缴费明细单，自采暖报销提供清洁能源分户自采暖核对证明、身份证。且根据物业管理中心财务报销相关制度要求，报销前要将电子发票进行打印，经办人携带纸质版电子发票履行报销手续，故需要职工前往退休办进行办理，若职工本人因时间等原因不便前来，可以由他人代送，材料齐全即可办理。</t>
    </r>
  </si>
  <si>
    <r>
      <rPr>
        <sz val="10"/>
        <rFont val="宋体"/>
        <family val="0"/>
        <charset val="134"/>
      </rPr>
      <t xml:space="preserve">我单位十分重视来电人反馈的意见建议，我单位集中供暖报销需提供房产证原件、身份证、发票</t>
    </r>
    <r>
      <rPr>
        <sz val="10"/>
        <rFont val="Arial"/>
        <family val="2"/>
      </rPr>
      <t xml:space="preserve">(</t>
    </r>
    <r>
      <rPr>
        <sz val="10"/>
        <rFont val="宋体"/>
        <family val="0"/>
        <charset val="134"/>
      </rPr>
      <t xml:space="preserve">北京增值税普通发票</t>
    </r>
    <r>
      <rPr>
        <sz val="10"/>
        <rFont val="Arial"/>
        <family val="2"/>
      </rPr>
      <t xml:space="preserve">)</t>
    </r>
    <r>
      <rPr>
        <sz val="10"/>
        <rFont val="宋体"/>
        <family val="0"/>
        <charset val="134"/>
      </rPr>
      <t xml:space="preserve">、缴费明细单，自采暖报销提供清洁能源分户自采暖核对证明、身份证。且根据物业管理中心财务报销相关制度要求，报销前要将电子发票进行打印，经办人携带纸质版电子发票履行报销手续，故需要职工前往退休办进行办理，若职工本人因时间等原因不便前来，可以由他人代送，材料齐全即可办理。因来电人未留姓名及联系方式，故我单位无法与来电人进行电话回复。</t>
    </r>
    <r>
      <rPr>
        <sz val="10"/>
        <rFont val="Arial"/>
        <family val="2"/>
      </rPr>
      <t xml:space="preserve">
</t>
    </r>
    <r>
      <rPr>
        <sz val="10"/>
        <rFont val="宋体"/>
        <family val="0"/>
        <charset val="134"/>
      </rPr>
      <t xml:space="preserve">办理人：王欣，部门：鸿运承物业管理中心人力资源部；</t>
    </r>
    <r>
      <rPr>
        <sz val="10"/>
        <rFont val="Arial"/>
        <family val="2"/>
      </rPr>
      <t xml:space="preserve">
</t>
    </r>
    <r>
      <rPr>
        <sz val="10"/>
        <rFont val="宋体"/>
        <family val="0"/>
        <charset val="134"/>
      </rPr>
      <t xml:space="preserve">审核人：高强，部门：鸿运承物业管理中心人力资源部，职务：中级管理。</t>
    </r>
  </si>
  <si>
    <t xml:space="preserve">因来电人未留姓名及联系方式，故我单位无法与来电人进行电话回复。</t>
  </si>
  <si>
    <r>
      <rPr>
        <sz val="10"/>
        <rFont val="宋体"/>
        <family val="0"/>
        <charset val="134"/>
      </rPr>
      <t xml:space="preserve">我单位十分重视来电人反馈的意见建议，我单位集中供暖报销需提供房产证原件、身份证、发票</t>
    </r>
    <r>
      <rPr>
        <sz val="10"/>
        <rFont val="Arial"/>
        <family val="2"/>
      </rPr>
      <t xml:space="preserve">(</t>
    </r>
    <r>
      <rPr>
        <sz val="10"/>
        <rFont val="宋体"/>
        <family val="0"/>
        <charset val="134"/>
      </rPr>
      <t xml:space="preserve">北京增值税普通发票</t>
    </r>
    <r>
      <rPr>
        <sz val="10"/>
        <rFont val="Arial"/>
        <family val="2"/>
      </rPr>
      <t xml:space="preserve">)</t>
    </r>
    <r>
      <rPr>
        <sz val="10"/>
        <rFont val="宋体"/>
        <family val="0"/>
        <charset val="134"/>
      </rPr>
      <t xml:space="preserve">、缴费明细单，自采暖报销提供清洁能源分户自采暖核对证明、身份证。且根据物业管理中心财务报销相关制度要求，报销前要将电子发票进行打印，经办人携带纸质版电子发票履行报销手续，故需要职工前往退休办进行办理，若职工本人因时间等原因不便前来，可以由他人代送，材料齐全即可办理。因来电人未留姓名及联系方式，故我单位无法与来电人进行电话回复。</t>
    </r>
  </si>
  <si>
    <t xml:space="preserve">人力相关业务办理
（供暖费、煤火费报销）</t>
  </si>
  <si>
    <r>
      <rPr>
        <sz val="10"/>
        <rFont val="Arial"/>
        <family val="2"/>
      </rPr>
      <t xml:space="preserve">GJ-PHONE-20251227-0209</t>
    </r>
    <r>
      <rPr>
        <sz val="10"/>
        <rFont val="宋体"/>
        <family val="0"/>
        <charset val="134"/>
      </rPr>
      <t xml:space="preserve">（</t>
    </r>
    <r>
      <rPr>
        <sz val="10"/>
        <rFont val="Arial"/>
        <family val="2"/>
      </rPr>
      <t xml:space="preserve">1</t>
    </r>
    <r>
      <rPr>
        <sz val="10"/>
        <rFont val="宋体"/>
        <family val="0"/>
        <charset val="134"/>
      </rPr>
      <t xml:space="preserve">个附件）</t>
    </r>
  </si>
  <si>
    <t xml:space="preserve">2025-12-27 08:22:38</t>
  </si>
  <si>
    <t xml:space="preserve">2025-12-27 09:15:46</t>
  </si>
  <si>
    <t xml:space="preserve">17532357576</t>
  </si>
  <si>
    <r>
      <rPr>
        <sz val="10"/>
        <rFont val="Arial"/>
        <family val="2"/>
      </rPr>
      <t xml:space="preserve">12</t>
    </r>
    <r>
      <rPr>
        <sz val="10"/>
        <rFont val="宋体"/>
        <family val="0"/>
        <charset val="134"/>
      </rPr>
      <t xml:space="preserve">月</t>
    </r>
    <r>
      <rPr>
        <sz val="10"/>
        <rFont val="Arial"/>
        <family val="2"/>
      </rPr>
      <t xml:space="preserve">27</t>
    </r>
    <r>
      <rPr>
        <sz val="10"/>
        <rFont val="宋体"/>
        <family val="0"/>
        <charset val="134"/>
      </rPr>
      <t xml:space="preserve">日</t>
    </r>
    <r>
      <rPr>
        <sz val="10"/>
        <rFont val="Arial"/>
        <family val="2"/>
      </rPr>
      <t xml:space="preserve">8</t>
    </r>
    <r>
      <rPr>
        <sz val="10"/>
        <rFont val="宋体"/>
        <family val="0"/>
        <charset val="134"/>
      </rPr>
      <t xml:space="preserve">：</t>
    </r>
    <r>
      <rPr>
        <sz val="10"/>
        <rFont val="Arial"/>
        <family val="2"/>
      </rPr>
      <t xml:space="preserve">23</t>
    </r>
    <r>
      <rPr>
        <sz val="10"/>
        <rFont val="宋体"/>
        <family val="0"/>
        <charset val="134"/>
      </rPr>
      <t xml:space="preserve">分一女士来电，今天</t>
    </r>
    <r>
      <rPr>
        <sz val="10"/>
        <rFont val="Arial"/>
        <family val="2"/>
      </rPr>
      <t xml:space="preserve">7:45</t>
    </r>
    <r>
      <rPr>
        <sz val="10"/>
        <rFont val="宋体"/>
        <family val="0"/>
        <charset val="134"/>
      </rPr>
      <t xml:space="preserve">分左右，其称自己想上厕所，其在七里庄</t>
    </r>
    <r>
      <rPr>
        <sz val="10"/>
        <rFont val="Arial"/>
        <family val="2"/>
      </rPr>
      <t xml:space="preserve">400</t>
    </r>
    <r>
      <rPr>
        <sz val="10"/>
        <rFont val="宋体"/>
        <family val="0"/>
        <charset val="134"/>
      </rPr>
      <t xml:space="preserve">快内总站门口问场站门口的保安，场站内是否有厕所，保安说：没有。其称自己看到场站内有厕所，如果不能让乘客上场站内的厕所，保安应该告知其是内部厕所，不能让乘客进入场站去上厕所，而不是告知其没有厕所。其不满，要求答复。</t>
    </r>
  </si>
  <si>
    <r>
      <rPr>
        <sz val="10"/>
        <rFont val="宋体"/>
        <family val="0"/>
        <charset val="134"/>
      </rPr>
      <t xml:space="preserve">西客站分中心于</t>
    </r>
    <r>
      <rPr>
        <sz val="10"/>
        <rFont val="Arial"/>
        <family val="2"/>
      </rPr>
      <t xml:space="preserve">2025</t>
    </r>
    <r>
      <rPr>
        <sz val="10"/>
        <rFont val="宋体"/>
        <family val="0"/>
        <charset val="134"/>
      </rPr>
      <t xml:space="preserve">年</t>
    </r>
    <r>
      <rPr>
        <sz val="10"/>
        <rFont val="Arial"/>
        <family val="2"/>
      </rPr>
      <t xml:space="preserve">12</t>
    </r>
    <r>
      <rPr>
        <sz val="10"/>
        <rFont val="宋体"/>
        <family val="0"/>
        <charset val="134"/>
      </rPr>
      <t xml:space="preserve">月</t>
    </r>
    <r>
      <rPr>
        <sz val="10"/>
        <rFont val="Arial"/>
        <family val="2"/>
      </rPr>
      <t xml:space="preserve">29</t>
    </r>
    <r>
      <rPr>
        <sz val="10"/>
        <rFont val="宋体"/>
        <family val="0"/>
        <charset val="134"/>
      </rPr>
      <t xml:space="preserve">日</t>
    </r>
    <r>
      <rPr>
        <sz val="10"/>
        <rFont val="Arial"/>
        <family val="2"/>
      </rPr>
      <t xml:space="preserve">9</t>
    </r>
    <r>
      <rPr>
        <sz val="10"/>
        <rFont val="宋体"/>
        <family val="0"/>
        <charset val="134"/>
      </rPr>
      <t xml:space="preserve">时由安保副主任石海东与保安公司核实此情况。经核查，当日在岗保安员隶属于公交保安公司四分部的张双红。</t>
    </r>
  </si>
  <si>
    <r>
      <rPr>
        <sz val="10"/>
        <rFont val="Arial"/>
        <family val="2"/>
      </rPr>
      <t xml:space="preserve">2025</t>
    </r>
    <r>
      <rPr>
        <sz val="10"/>
        <rFont val="宋体"/>
        <family val="0"/>
        <charset val="134"/>
      </rPr>
      <t xml:space="preserve">年</t>
    </r>
    <r>
      <rPr>
        <sz val="10"/>
        <rFont val="Arial"/>
        <family val="2"/>
      </rPr>
      <t xml:space="preserve">12</t>
    </r>
    <r>
      <rPr>
        <sz val="10"/>
        <rFont val="宋体"/>
        <family val="0"/>
        <charset val="134"/>
      </rPr>
      <t xml:space="preserve">月</t>
    </r>
    <r>
      <rPr>
        <sz val="10"/>
        <rFont val="Arial"/>
        <family val="2"/>
      </rPr>
      <t xml:space="preserve">29</t>
    </r>
    <r>
      <rPr>
        <sz val="10"/>
        <rFont val="宋体"/>
        <family val="0"/>
        <charset val="134"/>
      </rPr>
      <t xml:space="preserve">日上午</t>
    </r>
    <r>
      <rPr>
        <sz val="10"/>
        <rFont val="Arial"/>
        <family val="2"/>
      </rPr>
      <t xml:space="preserve">9:40</t>
    </r>
    <r>
      <rPr>
        <sz val="10"/>
        <rFont val="宋体"/>
        <family val="0"/>
        <charset val="134"/>
      </rPr>
      <t xml:space="preserve">，西客站分中心安保副主任石海东向来电人进行了电话回访。</t>
    </r>
  </si>
  <si>
    <t xml:space="preserve">西客站分中心安保专业已要求保安公司对保安员加强教育，杜绝再出现此类情况。</t>
  </si>
  <si>
    <r>
      <rPr>
        <sz val="10"/>
        <rFont val="宋体"/>
        <family val="0"/>
        <charset val="134"/>
      </rPr>
      <t xml:space="preserve">西客站分中心于</t>
    </r>
    <r>
      <rPr>
        <sz val="10"/>
        <rFont val="Arial"/>
        <family val="2"/>
      </rPr>
      <t xml:space="preserve">2025</t>
    </r>
    <r>
      <rPr>
        <sz val="10"/>
        <rFont val="宋体"/>
        <family val="0"/>
        <charset val="134"/>
      </rPr>
      <t xml:space="preserve">年</t>
    </r>
    <r>
      <rPr>
        <sz val="10"/>
        <rFont val="Arial"/>
        <family val="2"/>
      </rPr>
      <t xml:space="preserve">12</t>
    </r>
    <r>
      <rPr>
        <sz val="10"/>
        <rFont val="宋体"/>
        <family val="0"/>
        <charset val="134"/>
      </rPr>
      <t xml:space="preserve">月</t>
    </r>
    <r>
      <rPr>
        <sz val="10"/>
        <rFont val="Arial"/>
        <family val="2"/>
      </rPr>
      <t xml:space="preserve">29</t>
    </r>
    <r>
      <rPr>
        <sz val="10"/>
        <rFont val="宋体"/>
        <family val="0"/>
        <charset val="134"/>
      </rPr>
      <t xml:space="preserve">日</t>
    </r>
    <r>
      <rPr>
        <sz val="10"/>
        <rFont val="Arial"/>
        <family val="2"/>
      </rPr>
      <t xml:space="preserve">9</t>
    </r>
    <r>
      <rPr>
        <sz val="10"/>
        <rFont val="宋体"/>
        <family val="0"/>
        <charset val="134"/>
      </rPr>
      <t xml:space="preserve">时由安保副主任石海东与保安公司核实此情况。经核查，当日在岗保安员隶属于公交保安公司四分部的张双红。公交场站禁止行人穿行。西客站分中心安保专业已要求保安公司对保安员加强教育，杜绝再出现此类情况。处理人：西客站分中心安保副主任石海东。</t>
    </r>
  </si>
  <si>
    <t xml:space="preserve">GJ-PHONE-20251228-1995</t>
  </si>
  <si>
    <t xml:space="preserve">2025-12-28 20:18:17</t>
  </si>
  <si>
    <t xml:space="preserve">2025-12-28 20:26:14</t>
  </si>
  <si>
    <t xml:space="preserve">2026-01-02 08:59:59</t>
  </si>
  <si>
    <r>
      <rPr>
        <sz val="10"/>
        <rFont val="Arial"/>
        <family val="2"/>
      </rPr>
      <t xml:space="preserve">12</t>
    </r>
    <r>
      <rPr>
        <sz val="10"/>
        <rFont val="宋体"/>
        <family val="0"/>
        <charset val="134"/>
      </rPr>
      <t xml:space="preserve">月</t>
    </r>
    <r>
      <rPr>
        <sz val="10"/>
        <rFont val="Arial"/>
        <family val="2"/>
      </rPr>
      <t xml:space="preserve">28</t>
    </r>
    <r>
      <rPr>
        <sz val="10"/>
        <rFont val="宋体"/>
        <family val="0"/>
        <charset val="134"/>
      </rPr>
      <t xml:space="preserve">日</t>
    </r>
    <r>
      <rPr>
        <sz val="10"/>
        <rFont val="Arial"/>
        <family val="2"/>
      </rPr>
      <t xml:space="preserve">20:18</t>
    </r>
    <r>
      <rPr>
        <sz val="10"/>
        <rFont val="宋体"/>
        <family val="0"/>
        <charset val="134"/>
      </rPr>
      <t xml:space="preserve">分</t>
    </r>
    <r>
      <rPr>
        <sz val="10"/>
        <rFont val="Arial"/>
        <family val="2"/>
      </rPr>
      <t xml:space="preserve">(</t>
    </r>
    <r>
      <rPr>
        <sz val="10"/>
        <rFont val="宋体"/>
        <family val="0"/>
        <charset val="134"/>
      </rPr>
      <t xml:space="preserve">来电</t>
    </r>
    <r>
      <rPr>
        <sz val="10"/>
        <rFont val="Arial"/>
        <family val="2"/>
      </rPr>
      <t xml:space="preserve">)</t>
    </r>
    <r>
      <rPr>
        <sz val="10"/>
        <rFont val="宋体"/>
        <family val="0"/>
        <charset val="134"/>
      </rPr>
      <t xml:space="preserve">：一先生称顺义南彩场站内的鸿运承共享食堂，早餐粥有糊味， 咸菜过咸（放酱油和盐），中午菜品单一，味道不好。同时称该食堂有一名女管理员（姓程），没有管理证，什么都不会做，也不干活，管理差（不会管理），故对以上均不满，特来电反映。</t>
    </r>
  </si>
  <si>
    <r>
      <rPr>
        <sz val="10"/>
        <rFont val="宋体"/>
        <family val="0"/>
        <charset val="134"/>
      </rPr>
      <t xml:space="preserve">根据来电人反应的食堂问题经过核实问题情况如下：</t>
    </r>
    <r>
      <rPr>
        <sz val="10"/>
        <rFont val="Arial"/>
        <family val="2"/>
      </rPr>
      <t xml:space="preserve">
1</t>
    </r>
    <r>
      <rPr>
        <sz val="10"/>
        <rFont val="宋体"/>
        <family val="0"/>
        <charset val="134"/>
      </rPr>
      <t xml:space="preserve">早餐粥有糊味：因食堂使用电灶，供热为锅底中部，容易造成糊锅。</t>
    </r>
    <r>
      <rPr>
        <sz val="10"/>
        <rFont val="Arial"/>
        <family val="2"/>
      </rPr>
      <t xml:space="preserve">
2</t>
    </r>
    <r>
      <rPr>
        <sz val="10"/>
        <rFont val="宋体"/>
        <family val="0"/>
        <charset val="134"/>
      </rPr>
      <t xml:space="preserve">咸菜过咸问题：食堂严格按照腌制和调味比例进行腌制，叮嘱食堂确保口味更适宜。，</t>
    </r>
    <r>
      <rPr>
        <sz val="10"/>
        <rFont val="Arial"/>
        <family val="2"/>
      </rPr>
      <t xml:space="preserve">
3</t>
    </r>
    <r>
      <rPr>
        <sz val="10"/>
        <rFont val="宋体"/>
        <family val="0"/>
        <charset val="134"/>
      </rPr>
      <t xml:space="preserve">中午菜品单一：南彩食堂每周制定菜谱，每日不少于</t>
    </r>
    <r>
      <rPr>
        <sz val="10"/>
        <rFont val="Arial"/>
        <family val="2"/>
      </rPr>
      <t xml:space="preserve">6</t>
    </r>
    <r>
      <rPr>
        <sz val="10"/>
        <rFont val="宋体"/>
        <family val="0"/>
        <charset val="134"/>
      </rPr>
      <t xml:space="preserve">个菜，并且符合“</t>
    </r>
    <r>
      <rPr>
        <sz val="10"/>
        <rFont val="Arial"/>
        <family val="2"/>
      </rPr>
      <t xml:space="preserve">5</t>
    </r>
    <r>
      <rPr>
        <sz val="10"/>
        <rFont val="宋体"/>
        <family val="0"/>
        <charset val="134"/>
      </rPr>
      <t xml:space="preserve">、</t>
    </r>
    <r>
      <rPr>
        <sz val="10"/>
        <rFont val="Arial"/>
        <family val="2"/>
      </rPr>
      <t xml:space="preserve">6</t>
    </r>
    <r>
      <rPr>
        <sz val="10"/>
        <rFont val="宋体"/>
        <family val="0"/>
        <charset val="134"/>
      </rPr>
      <t xml:space="preserve">、</t>
    </r>
    <r>
      <rPr>
        <sz val="10"/>
        <rFont val="Arial"/>
        <family val="2"/>
      </rPr>
      <t xml:space="preserve">7”</t>
    </r>
    <r>
      <rPr>
        <sz val="10"/>
        <rFont val="宋体"/>
        <family val="0"/>
        <charset val="134"/>
      </rPr>
      <t xml:space="preserve">标准，不存在菜品单一问题。</t>
    </r>
    <r>
      <rPr>
        <sz val="10"/>
        <rFont val="Arial"/>
        <family val="2"/>
      </rPr>
      <t xml:space="preserve">
4</t>
    </r>
    <r>
      <rPr>
        <sz val="10"/>
        <rFont val="宋体"/>
        <family val="0"/>
        <charset val="134"/>
      </rPr>
      <t xml:space="preserve">食堂女管理员问题：管理员是经过内部应聘及公示，符合管理标准，通过此建议餐饮专业对食堂管理员进行专业培训，增强业务知识。</t>
    </r>
  </si>
  <si>
    <t xml:space="preserve">因来电人未留电话，无法向其说明情况。 办理人：侯映辉，东直门分中心安保主任。</t>
  </si>
  <si>
    <t xml:space="preserve">东直门分中心餐饮专业针对这件事举一反三，要求各场站负责人对职工加强培训教育，并加强监督检查力度。提高职工就餐质量。</t>
  </si>
  <si>
    <r>
      <rPr>
        <sz val="10"/>
        <rFont val="宋体"/>
        <family val="0"/>
        <charset val="134"/>
      </rPr>
      <t xml:space="preserve">根据来电人反应的食堂问题经过核实问题情况如下：</t>
    </r>
    <r>
      <rPr>
        <sz val="10"/>
        <rFont val="Arial"/>
        <family val="2"/>
      </rPr>
      <t xml:space="preserve">
1</t>
    </r>
    <r>
      <rPr>
        <sz val="10"/>
        <rFont val="宋体"/>
        <family val="0"/>
        <charset val="134"/>
      </rPr>
      <t xml:space="preserve">早餐粥有糊味：因食堂使用电灶，供热为锅底中部，容易造成糊锅。</t>
    </r>
    <r>
      <rPr>
        <sz val="10"/>
        <rFont val="Arial"/>
        <family val="2"/>
      </rPr>
      <t xml:space="preserve">
2</t>
    </r>
    <r>
      <rPr>
        <sz val="10"/>
        <rFont val="宋体"/>
        <family val="0"/>
        <charset val="134"/>
      </rPr>
      <t xml:space="preserve">咸菜过咸问题：食堂严格按照腌制和调味比例进行腌制，叮嘱食堂确保口味更适宜。，</t>
    </r>
    <r>
      <rPr>
        <sz val="10"/>
        <rFont val="Arial"/>
        <family val="2"/>
      </rPr>
      <t xml:space="preserve">
3</t>
    </r>
    <r>
      <rPr>
        <sz val="10"/>
        <rFont val="宋体"/>
        <family val="0"/>
        <charset val="134"/>
      </rPr>
      <t xml:space="preserve">中午菜品单一：南彩食堂每周制定菜谱，每日不少于</t>
    </r>
    <r>
      <rPr>
        <sz val="10"/>
        <rFont val="Arial"/>
        <family val="2"/>
      </rPr>
      <t xml:space="preserve">6</t>
    </r>
    <r>
      <rPr>
        <sz val="10"/>
        <rFont val="宋体"/>
        <family val="0"/>
        <charset val="134"/>
      </rPr>
      <t xml:space="preserve">个菜，并且符合“</t>
    </r>
    <r>
      <rPr>
        <sz val="10"/>
        <rFont val="Arial"/>
        <family val="2"/>
      </rPr>
      <t xml:space="preserve">5</t>
    </r>
    <r>
      <rPr>
        <sz val="10"/>
        <rFont val="宋体"/>
        <family val="0"/>
        <charset val="134"/>
      </rPr>
      <t xml:space="preserve">、</t>
    </r>
    <r>
      <rPr>
        <sz val="10"/>
        <rFont val="Arial"/>
        <family val="2"/>
      </rPr>
      <t xml:space="preserve">6</t>
    </r>
    <r>
      <rPr>
        <sz val="10"/>
        <rFont val="宋体"/>
        <family val="0"/>
        <charset val="134"/>
      </rPr>
      <t xml:space="preserve">、</t>
    </r>
    <r>
      <rPr>
        <sz val="10"/>
        <rFont val="Arial"/>
        <family val="2"/>
      </rPr>
      <t xml:space="preserve">7”</t>
    </r>
    <r>
      <rPr>
        <sz val="10"/>
        <rFont val="宋体"/>
        <family val="0"/>
        <charset val="134"/>
      </rPr>
      <t xml:space="preserve">标准，不存在菜品单一问题。</t>
    </r>
    <r>
      <rPr>
        <sz val="10"/>
        <rFont val="Arial"/>
        <family val="2"/>
      </rPr>
      <t xml:space="preserve">
4</t>
    </r>
    <r>
      <rPr>
        <sz val="10"/>
        <rFont val="宋体"/>
        <family val="0"/>
        <charset val="134"/>
      </rPr>
      <t xml:space="preserve">食堂女管理员问题：管理员是经过内部应聘及公示，符合管理标准，通过此建议餐饮专业对食堂管理员进行专业培训，增强业务知识。东直门分中心餐饮专业针对这件事举一反三，要求各场站负责人对职工加强培训教育，并加强监督检查力度。提高职工就餐质量。</t>
    </r>
  </si>
  <si>
    <t xml:space="preserve">七有五性，便利性、多样性</t>
  </si>
  <si>
    <t xml:space="preserve">就餐服务问题
（菜品质量）</t>
  </si>
  <si>
    <t xml:space="preserve">GJ-PHONE-20251227-0780-1</t>
  </si>
  <si>
    <t xml:space="preserve">2025-12-27 11:38:46</t>
  </si>
  <si>
    <t xml:space="preserve">2025-12-27 14:20:29</t>
  </si>
  <si>
    <r>
      <rPr>
        <sz val="10"/>
        <rFont val="Arial"/>
        <family val="2"/>
      </rPr>
      <t xml:space="preserve">12</t>
    </r>
    <r>
      <rPr>
        <sz val="10"/>
        <rFont val="宋体"/>
        <family val="0"/>
        <charset val="134"/>
      </rPr>
      <t xml:space="preserve">月</t>
    </r>
    <r>
      <rPr>
        <sz val="10"/>
        <rFont val="Arial"/>
        <family val="2"/>
      </rPr>
      <t xml:space="preserve">27</t>
    </r>
    <r>
      <rPr>
        <sz val="10"/>
        <rFont val="宋体"/>
        <family val="0"/>
        <charset val="134"/>
      </rPr>
      <t xml:space="preserve">日</t>
    </r>
    <r>
      <rPr>
        <sz val="10"/>
        <rFont val="Arial"/>
        <family val="2"/>
      </rPr>
      <t xml:space="preserve">11:38</t>
    </r>
    <r>
      <rPr>
        <sz val="10"/>
        <rFont val="宋体"/>
        <family val="0"/>
        <charset val="134"/>
      </rPr>
      <t xml:space="preserve">分</t>
    </r>
    <r>
      <rPr>
        <sz val="10"/>
        <rFont val="Arial"/>
        <family val="2"/>
      </rPr>
      <t xml:space="preserve">(</t>
    </r>
    <r>
      <rPr>
        <sz val="10"/>
        <rFont val="宋体"/>
        <family val="0"/>
        <charset val="134"/>
      </rPr>
      <t xml:space="preserve">来电</t>
    </r>
    <r>
      <rPr>
        <sz val="10"/>
        <rFont val="Arial"/>
        <family val="2"/>
      </rPr>
      <t xml:space="preserve">)</t>
    </r>
    <r>
      <rPr>
        <sz val="10"/>
        <rFont val="宋体"/>
        <family val="0"/>
        <charset val="134"/>
      </rPr>
      <t xml:space="preserve">：一先生在慧忠里场站，询问</t>
    </r>
    <r>
      <rPr>
        <sz val="10"/>
        <rFont val="Arial"/>
        <family val="2"/>
      </rPr>
      <t xml:space="preserve">2</t>
    </r>
    <r>
      <rPr>
        <sz val="10"/>
        <rFont val="宋体"/>
        <family val="0"/>
        <charset val="134"/>
      </rPr>
      <t xml:space="preserve">个人身穿蓝色工服的工作人员（不是司机的工服）在哪坐</t>
    </r>
    <r>
      <rPr>
        <sz val="10"/>
        <rFont val="Arial"/>
        <family val="2"/>
      </rPr>
      <t xml:space="preserve">142</t>
    </r>
    <r>
      <rPr>
        <sz val="10"/>
        <rFont val="宋体"/>
        <family val="0"/>
        <charset val="134"/>
      </rPr>
      <t xml:space="preserve">路，均告知不知道。建议在场站内增加指示标识，提示乘客。注：未说完挂断多次回拨不接</t>
    </r>
    <r>
      <rPr>
        <sz val="10"/>
        <rFont val="Arial"/>
        <family val="2"/>
      </rPr>
      <t xml:space="preserve">
</t>
    </r>
  </si>
  <si>
    <r>
      <rPr>
        <sz val="10"/>
        <rFont val="宋体"/>
        <family val="0"/>
        <charset val="134"/>
      </rPr>
      <t xml:space="preserve">经核实，市民提到的</t>
    </r>
    <r>
      <rPr>
        <sz val="10"/>
        <rFont val="Arial"/>
        <family val="2"/>
      </rPr>
      <t xml:space="preserve">142</t>
    </r>
    <r>
      <rPr>
        <sz val="10"/>
        <rFont val="宋体"/>
        <family val="0"/>
        <charset val="134"/>
      </rPr>
      <t xml:space="preserve">路公交车始发站，并不在慧忠里公交场站内上车，</t>
    </r>
    <r>
      <rPr>
        <sz val="10"/>
        <rFont val="Arial"/>
        <family val="2"/>
      </rPr>
      <t xml:space="preserve">142</t>
    </r>
    <r>
      <rPr>
        <sz val="10"/>
        <rFont val="宋体"/>
        <family val="0"/>
        <charset val="134"/>
      </rPr>
      <t xml:space="preserve">路仅在慧忠里公交场站内停车，</t>
    </r>
    <r>
      <rPr>
        <sz val="10"/>
        <rFont val="Arial"/>
        <family val="2"/>
      </rPr>
      <t xml:space="preserve">142</t>
    </r>
    <r>
      <rPr>
        <sz val="10"/>
        <rFont val="宋体"/>
        <family val="0"/>
        <charset val="134"/>
      </rPr>
      <t xml:space="preserve">路公交车始发站台是在慧忠里公交场站外的马路边上。</t>
    </r>
  </si>
  <si>
    <t xml:space="preserve">由于市民未留联系方式，无法进行电话答复。办理人：李留成 鸿运承物业管理中心小营分中心 物管设备主任。审核人：华菲 物管中心工程设备部 一般管理。 </t>
  </si>
  <si>
    <r>
      <rPr>
        <sz val="10"/>
        <rFont val="Arial"/>
        <family val="2"/>
      </rPr>
      <t xml:space="preserve">142</t>
    </r>
    <r>
      <rPr>
        <sz val="10"/>
        <rFont val="宋体"/>
        <family val="0"/>
        <charset val="134"/>
      </rPr>
      <t xml:space="preserve">路仅在慧忠里公交场站内停车，</t>
    </r>
    <r>
      <rPr>
        <sz val="10"/>
        <rFont val="Arial"/>
        <family val="2"/>
      </rPr>
      <t xml:space="preserve">142</t>
    </r>
    <r>
      <rPr>
        <sz val="10"/>
        <rFont val="宋体"/>
        <family val="0"/>
        <charset val="134"/>
      </rPr>
      <t xml:space="preserve">路公交车始发站台是在慧忠里公交场站外的马路边上。因为</t>
    </r>
    <r>
      <rPr>
        <sz val="10"/>
        <rFont val="Arial"/>
        <family val="2"/>
      </rPr>
      <t xml:space="preserve">142</t>
    </r>
    <r>
      <rPr>
        <sz val="10"/>
        <rFont val="宋体"/>
        <family val="0"/>
        <charset val="134"/>
      </rPr>
      <t xml:space="preserve">路公交线路不在公交场站内，所以公交物业无法在公交场站内设置</t>
    </r>
    <r>
      <rPr>
        <sz val="10"/>
        <rFont val="Arial"/>
        <family val="2"/>
      </rPr>
      <t xml:space="preserve">142</t>
    </r>
    <r>
      <rPr>
        <sz val="10"/>
        <rFont val="宋体"/>
        <family val="0"/>
        <charset val="134"/>
      </rPr>
      <t xml:space="preserve">路相应的引导标识（反而容易引起歧义）。</t>
    </r>
  </si>
  <si>
    <r>
      <rPr>
        <sz val="10"/>
        <rFont val="宋体"/>
        <family val="0"/>
        <charset val="134"/>
      </rPr>
      <t xml:space="preserve">经核实，市民提到的</t>
    </r>
    <r>
      <rPr>
        <sz val="10"/>
        <rFont val="Arial"/>
        <family val="2"/>
      </rPr>
      <t xml:space="preserve">142</t>
    </r>
    <r>
      <rPr>
        <sz val="10"/>
        <rFont val="宋体"/>
        <family val="0"/>
        <charset val="134"/>
      </rPr>
      <t xml:space="preserve">路公交车始发站，并不在慧忠里公交场站内上车，</t>
    </r>
    <r>
      <rPr>
        <sz val="10"/>
        <rFont val="Arial"/>
        <family val="2"/>
      </rPr>
      <t xml:space="preserve">142</t>
    </r>
    <r>
      <rPr>
        <sz val="10"/>
        <rFont val="宋体"/>
        <family val="0"/>
        <charset val="134"/>
      </rPr>
      <t xml:space="preserve">路仅在慧忠里公交场站内停车，</t>
    </r>
    <r>
      <rPr>
        <sz val="10"/>
        <rFont val="Arial"/>
        <family val="2"/>
      </rPr>
      <t xml:space="preserve">142</t>
    </r>
    <r>
      <rPr>
        <sz val="10"/>
        <rFont val="宋体"/>
        <family val="0"/>
        <charset val="134"/>
      </rPr>
      <t xml:space="preserve">路公交车始发站台是在慧忠里公交场站外的马路边上。因为</t>
    </r>
    <r>
      <rPr>
        <sz val="10"/>
        <rFont val="Arial"/>
        <family val="2"/>
      </rPr>
      <t xml:space="preserve">142</t>
    </r>
    <r>
      <rPr>
        <sz val="10"/>
        <rFont val="宋体"/>
        <family val="0"/>
        <charset val="134"/>
      </rPr>
      <t xml:space="preserve">路公交线路不在公交场站内，所以公交物业无法在公交场站内设置</t>
    </r>
    <r>
      <rPr>
        <sz val="10"/>
        <rFont val="Arial"/>
        <family val="2"/>
      </rPr>
      <t xml:space="preserve">142</t>
    </r>
    <r>
      <rPr>
        <sz val="10"/>
        <rFont val="宋体"/>
        <family val="0"/>
        <charset val="134"/>
      </rPr>
      <t xml:space="preserve">路相应的引导标识（反而容易引起歧义）。由于市民未留联系方式，无法进行电话答复。</t>
    </r>
  </si>
  <si>
    <t xml:space="preserve">第一客运分公司</t>
  </si>
  <si>
    <t xml:space="preserve">站务设施设置（增设指示牌）</t>
  </si>
  <si>
    <r>
      <rPr>
        <sz val="10"/>
        <rFont val="Arial"/>
        <family val="2"/>
      </rPr>
      <t xml:space="preserve">GJ-PHONE-20251227-1652</t>
    </r>
    <r>
      <rPr>
        <sz val="10"/>
        <rFont val="宋体"/>
        <family val="0"/>
        <charset val="134"/>
      </rPr>
      <t xml:space="preserve">（</t>
    </r>
    <r>
      <rPr>
        <sz val="10"/>
        <rFont val="Arial"/>
        <family val="2"/>
      </rPr>
      <t xml:space="preserve">3</t>
    </r>
    <r>
      <rPr>
        <sz val="10"/>
        <rFont val="宋体"/>
        <family val="0"/>
        <charset val="134"/>
      </rPr>
      <t xml:space="preserve">个附件）</t>
    </r>
  </si>
  <si>
    <t xml:space="preserve">2025-12-27 17:22:42</t>
  </si>
  <si>
    <t xml:space="preserve">2025-12-27 18:06:22</t>
  </si>
  <si>
    <r>
      <rPr>
        <sz val="10"/>
        <rFont val="Arial"/>
        <family val="2"/>
      </rPr>
      <t xml:space="preserve">12</t>
    </r>
    <r>
      <rPr>
        <sz val="10"/>
        <rFont val="宋体"/>
        <family val="0"/>
        <charset val="134"/>
      </rPr>
      <t xml:space="preserve">月</t>
    </r>
    <r>
      <rPr>
        <sz val="10"/>
        <rFont val="Arial"/>
        <family val="2"/>
      </rPr>
      <t xml:space="preserve">27</t>
    </r>
    <r>
      <rPr>
        <sz val="10"/>
        <rFont val="宋体"/>
        <family val="0"/>
        <charset val="134"/>
      </rPr>
      <t xml:space="preserve">日</t>
    </r>
    <r>
      <rPr>
        <sz val="10"/>
        <rFont val="Arial"/>
        <family val="2"/>
      </rPr>
      <t xml:space="preserve">17:22</t>
    </r>
    <r>
      <rPr>
        <sz val="10"/>
        <rFont val="宋体"/>
        <family val="0"/>
        <charset val="134"/>
      </rPr>
      <t xml:space="preserve">分</t>
    </r>
    <r>
      <rPr>
        <sz val="10"/>
        <rFont val="Arial"/>
        <family val="2"/>
      </rPr>
      <t xml:space="preserve">(</t>
    </r>
    <r>
      <rPr>
        <sz val="10"/>
        <rFont val="宋体"/>
        <family val="0"/>
        <charset val="134"/>
      </rPr>
      <t xml:space="preserve">来电</t>
    </r>
    <r>
      <rPr>
        <sz val="10"/>
        <rFont val="Arial"/>
        <family val="2"/>
      </rPr>
      <t xml:space="preserve">)</t>
    </r>
    <r>
      <rPr>
        <sz val="10"/>
        <rFont val="宋体"/>
        <family val="0"/>
        <charset val="134"/>
      </rPr>
      <t xml:space="preserve">，</t>
    </r>
    <r>
      <rPr>
        <sz val="10"/>
        <rFont val="Arial"/>
        <family val="2"/>
      </rPr>
      <t xml:space="preserve">14</t>
    </r>
    <r>
      <rPr>
        <sz val="10"/>
        <rFont val="宋体"/>
        <family val="0"/>
        <charset val="134"/>
      </rPr>
      <t xml:space="preserve">点，一先生在和义南站乘坐快速公交</t>
    </r>
    <r>
      <rPr>
        <sz val="10"/>
        <rFont val="Arial"/>
        <family val="2"/>
      </rPr>
      <t xml:space="preserve">1</t>
    </r>
    <r>
      <rPr>
        <sz val="10"/>
        <rFont val="宋体"/>
        <family val="0"/>
        <charset val="134"/>
      </rPr>
      <t xml:space="preserve">线到天坛西门。其看到每站的屏蔽门及挡板上都是土，望相关部门及时清理。</t>
    </r>
  </si>
  <si>
    <r>
      <rPr>
        <sz val="10"/>
        <rFont val="宋体"/>
        <family val="0"/>
        <charset val="134"/>
      </rPr>
      <t xml:space="preserve">快速公交</t>
    </r>
    <r>
      <rPr>
        <sz val="10"/>
        <rFont val="Arial"/>
        <family val="2"/>
      </rPr>
      <t xml:space="preserve">1</t>
    </r>
    <r>
      <rPr>
        <sz val="10"/>
        <rFont val="宋体"/>
        <family val="0"/>
        <charset val="134"/>
      </rPr>
      <t xml:space="preserve">线</t>
    </r>
  </si>
  <si>
    <r>
      <rPr>
        <sz val="10"/>
        <rFont val="宋体"/>
        <family val="0"/>
        <charset val="134"/>
      </rPr>
      <t xml:space="preserve">因市民没有留下电话，所以无法对其进行反馈。办理人：吴岩，部门</t>
    </r>
    <r>
      <rPr>
        <sz val="10"/>
        <rFont val="Arial"/>
        <family val="2"/>
      </rPr>
      <t xml:space="preserve">:</t>
    </r>
    <r>
      <rPr>
        <sz val="10"/>
        <rFont val="宋体"/>
        <family val="0"/>
        <charset val="134"/>
      </rPr>
      <t xml:space="preserve">明月湾分中心，职务：物管副主任。审核人：侯旭，物业管理中心机关，物管行政部，科员。</t>
    </r>
    <r>
      <rPr>
        <sz val="10"/>
        <rFont val="Arial"/>
        <family val="2"/>
      </rPr>
      <t xml:space="preserve">
</t>
    </r>
  </si>
  <si>
    <r>
      <rPr>
        <sz val="10"/>
        <rFont val="宋体"/>
        <family val="0"/>
        <charset val="134"/>
      </rPr>
      <t xml:space="preserve">经核实，市民描述的是快</t>
    </r>
    <r>
      <rPr>
        <sz val="10"/>
        <rFont val="Arial"/>
        <family val="2"/>
      </rPr>
      <t xml:space="preserve">1</t>
    </r>
    <r>
      <rPr>
        <sz val="10"/>
        <rFont val="宋体"/>
        <family val="0"/>
        <charset val="134"/>
      </rPr>
      <t xml:space="preserve">的沿途站，由于位置特殊，露天的状态，几分钟就会有车辆经过，屏蔽门及挡板很难保证时刻清洁。但是我们虚心接受市民提出的宝贵意见，已经积极整改了。</t>
    </r>
  </si>
  <si>
    <t xml:space="preserve">我们虚心接受市民提出的宝贵意见，已经积极整改了。</t>
  </si>
  <si>
    <r>
      <rPr>
        <sz val="10"/>
        <rFont val="宋体"/>
        <family val="0"/>
        <charset val="134"/>
      </rPr>
      <t xml:space="preserve">接到此投诉，我们非常重视。并立即派专人核实情况。经核实，市民描述的是快</t>
    </r>
    <r>
      <rPr>
        <sz val="10"/>
        <rFont val="Arial"/>
        <family val="2"/>
      </rPr>
      <t xml:space="preserve">1</t>
    </r>
    <r>
      <rPr>
        <sz val="10"/>
        <rFont val="宋体"/>
        <family val="0"/>
        <charset val="134"/>
      </rPr>
      <t xml:space="preserve">的沿途站，由于位置特殊，露天的状态，几分钟就会有车辆经过，屏蔽门及挡板很难保证时刻清洁。但是我们虚心接受市民提出的宝贵意见，已经积极整改了。因市民没有留下电话，所以无法对其进行反馈。办理人：吴岩，部门</t>
    </r>
    <r>
      <rPr>
        <sz val="10"/>
        <rFont val="Arial"/>
        <family val="2"/>
      </rPr>
      <t xml:space="preserve">:</t>
    </r>
    <r>
      <rPr>
        <sz val="10"/>
        <rFont val="宋体"/>
        <family val="0"/>
        <charset val="134"/>
      </rPr>
      <t xml:space="preserve">明月湾分中心，职务：物管副主任。审核人：侯旭，物业管理中心机关，物管行政部，科员。</t>
    </r>
  </si>
  <si>
    <t xml:space="preserve">电车客运分公司</t>
  </si>
  <si>
    <t xml:space="preserve">车辆卫生问题
（车内屏蔽门脏）</t>
  </si>
  <si>
    <r>
      <rPr>
        <sz val="10"/>
        <rFont val="Arial"/>
        <family val="2"/>
      </rPr>
      <t xml:space="preserve">GJ-PHONE-20251228-2128</t>
    </r>
    <r>
      <rPr>
        <sz val="10"/>
        <rFont val="宋体"/>
        <family val="0"/>
        <charset val="134"/>
      </rPr>
      <t xml:space="preserve">（</t>
    </r>
    <r>
      <rPr>
        <sz val="10"/>
        <rFont val="Arial"/>
        <family val="2"/>
      </rPr>
      <t xml:space="preserve">1</t>
    </r>
    <r>
      <rPr>
        <sz val="10"/>
        <rFont val="宋体"/>
        <family val="0"/>
        <charset val="134"/>
      </rPr>
      <t xml:space="preserve">个附件）</t>
    </r>
  </si>
  <si>
    <t xml:space="preserve">2025-12-28 22:14:55</t>
  </si>
  <si>
    <t xml:space="preserve">2025-12-29 08:59:25</t>
  </si>
  <si>
    <t xml:space="preserve">13011861934</t>
  </si>
  <si>
    <r>
      <rPr>
        <sz val="10"/>
        <rFont val="Arial"/>
        <family val="2"/>
      </rPr>
      <t xml:space="preserve">12</t>
    </r>
    <r>
      <rPr>
        <sz val="10"/>
        <rFont val="宋体"/>
        <family val="0"/>
        <charset val="134"/>
      </rPr>
      <t xml:space="preserve">月</t>
    </r>
    <r>
      <rPr>
        <sz val="10"/>
        <rFont val="Arial"/>
        <family val="2"/>
      </rPr>
      <t xml:space="preserve">28</t>
    </r>
    <r>
      <rPr>
        <sz val="10"/>
        <rFont val="宋体"/>
        <family val="0"/>
        <charset val="134"/>
      </rPr>
      <t xml:space="preserve">日</t>
    </r>
    <r>
      <rPr>
        <sz val="10"/>
        <rFont val="Arial"/>
        <family val="2"/>
      </rPr>
      <t xml:space="preserve">22:15</t>
    </r>
    <r>
      <rPr>
        <sz val="10"/>
        <rFont val="宋体"/>
        <family val="0"/>
        <charset val="134"/>
      </rPr>
      <t xml:space="preserve">分来电，一位女士在瀛海庄乘坐</t>
    </r>
    <r>
      <rPr>
        <sz val="10"/>
        <rFont val="Arial"/>
        <family val="2"/>
      </rPr>
      <t xml:space="preserve">926</t>
    </r>
    <r>
      <rPr>
        <sz val="10"/>
        <rFont val="宋体"/>
        <family val="0"/>
        <charset val="134"/>
      </rPr>
      <t xml:space="preserve">路到青云店，其称车厢内都是土且空气非常不好。故不满，要求答复。</t>
    </r>
  </si>
  <si>
    <t xml:space="preserve">接到投诉后，市民反映问题的办理情况，鸿运承物业管理中心天宫院分中心现回复如下：</t>
  </si>
  <si>
    <r>
      <rPr>
        <sz val="10"/>
        <rFont val="宋体"/>
        <family val="0"/>
        <charset val="134"/>
      </rPr>
      <t xml:space="preserve">我分中心于</t>
    </r>
    <r>
      <rPr>
        <sz val="10"/>
        <rFont val="Arial"/>
        <family val="2"/>
      </rPr>
      <t xml:space="preserve">2025</t>
    </r>
    <r>
      <rPr>
        <sz val="10"/>
        <rFont val="宋体"/>
        <family val="0"/>
        <charset val="134"/>
      </rPr>
      <t xml:space="preserve">年</t>
    </r>
    <r>
      <rPr>
        <sz val="10"/>
        <rFont val="Arial"/>
        <family val="2"/>
      </rPr>
      <t xml:space="preserve">12</t>
    </r>
    <r>
      <rPr>
        <sz val="10"/>
        <rFont val="宋体"/>
        <family val="0"/>
        <charset val="134"/>
      </rPr>
      <t xml:space="preserve">月</t>
    </r>
    <r>
      <rPr>
        <sz val="10"/>
        <rFont val="Arial"/>
        <family val="2"/>
      </rPr>
      <t xml:space="preserve">29</t>
    </r>
    <r>
      <rPr>
        <sz val="10"/>
        <rFont val="宋体"/>
        <family val="0"/>
        <charset val="134"/>
      </rPr>
      <t xml:space="preserve">日上午</t>
    </r>
    <r>
      <rPr>
        <sz val="10"/>
        <rFont val="Arial"/>
        <family val="2"/>
      </rPr>
      <t xml:space="preserve">9</t>
    </r>
    <r>
      <rPr>
        <sz val="10"/>
        <rFont val="宋体"/>
        <family val="0"/>
        <charset val="134"/>
      </rPr>
      <t xml:space="preserve">点</t>
    </r>
    <r>
      <rPr>
        <sz val="10"/>
        <rFont val="Arial"/>
        <family val="2"/>
      </rPr>
      <t xml:space="preserve">30</t>
    </r>
    <r>
      <rPr>
        <sz val="10"/>
        <rFont val="宋体"/>
        <family val="0"/>
        <charset val="134"/>
      </rPr>
      <t xml:space="preserve">分对市民进行电话回复。办理人：李虎；部门：鸿运承物业管理中心天宫院分中心；职务：物管副主任。审核人：郑楠；部门：鸿运承物业管理中心物管行政部；职务：物管员。</t>
    </r>
  </si>
  <si>
    <t xml:space="preserve">经查，市民所反映的车辆卫生问题为途中产生，加之该线路为无售票员的运营线路（无人售），故我们无法第一时间对车辆卫生进行清理。我们对于运营车辆车内卫生的清洁工作是一直在做的，也从未停止，已经形成了长效的清洁机制。该线路车辆回到刷车地点后，在日常工作时段内，我们的保洁员已对车内外部卫生进行了全面清理，确保刷车点出场车辆卫生干净整洁，符合企业标准，已整改完毕。车内异味问题，保洁员已将车门、车窗打开进行了通风换气作业。</t>
  </si>
  <si>
    <r>
      <rPr>
        <sz val="10"/>
        <rFont val="宋体"/>
        <family val="0"/>
        <charset val="134"/>
      </rPr>
      <t xml:space="preserve">接到投诉后，市民反映问题的办理情况，鸿运承物业管理中心天宫院分中心现回复如下：经查，市民所反映的车辆卫生问题为途中产生，加之该线路为无售票员的运营线路（无人售），故我们无法第一时间对车辆卫生进行清理。我们对于运营车辆车内卫生的清洁工作是一直在做的，也从未停止，已经形成了长效的清洁机制。该线路车辆回到刷车地点后，在日常工作时段内，我们的保洁员已对车内外部卫生进行了全面清理，确保刷车点出场车辆卫生干净整洁，符合企业标准，已整改完毕。车内异味问题，保洁员已将车门、车窗打开进行了通风换气作业。经分中心检查本条运营线路所有运营车辆出场前的卫生符合车辆清洁标准，我们定期召开车辆保洁专题会议，开展车辆卫生专项检查，日常工作中我们加大巡检力度，强化制度建设，不断提高管理水平。我分中心于</t>
    </r>
    <r>
      <rPr>
        <sz val="10"/>
        <rFont val="Arial"/>
        <family val="2"/>
      </rPr>
      <t xml:space="preserve">2025</t>
    </r>
    <r>
      <rPr>
        <sz val="10"/>
        <rFont val="宋体"/>
        <family val="0"/>
        <charset val="134"/>
      </rPr>
      <t xml:space="preserve">年</t>
    </r>
    <r>
      <rPr>
        <sz val="10"/>
        <rFont val="Arial"/>
        <family val="2"/>
      </rPr>
      <t xml:space="preserve">12</t>
    </r>
    <r>
      <rPr>
        <sz val="10"/>
        <rFont val="宋体"/>
        <family val="0"/>
        <charset val="134"/>
      </rPr>
      <t xml:space="preserve">月</t>
    </r>
    <r>
      <rPr>
        <sz val="10"/>
        <rFont val="Arial"/>
        <family val="2"/>
      </rPr>
      <t xml:space="preserve">29</t>
    </r>
    <r>
      <rPr>
        <sz val="10"/>
        <rFont val="宋体"/>
        <family val="0"/>
        <charset val="134"/>
      </rPr>
      <t xml:space="preserve">日上午</t>
    </r>
    <r>
      <rPr>
        <sz val="10"/>
        <rFont val="Arial"/>
        <family val="2"/>
      </rPr>
      <t xml:space="preserve">9</t>
    </r>
    <r>
      <rPr>
        <sz val="10"/>
        <rFont val="宋体"/>
        <family val="0"/>
        <charset val="134"/>
      </rPr>
      <t xml:space="preserve">点</t>
    </r>
    <r>
      <rPr>
        <sz val="10"/>
        <rFont val="Arial"/>
        <family val="2"/>
      </rPr>
      <t xml:space="preserve">30</t>
    </r>
    <r>
      <rPr>
        <sz val="10"/>
        <rFont val="宋体"/>
        <family val="0"/>
        <charset val="134"/>
      </rPr>
      <t xml:space="preserve">分对市民进行电话回复。公交运营线路（首末站），我们只在一个场站进行洗车服务，首末站全部安排保洁员清洗车辆目前存在一定的困难。场站班组长再次与本条线路的保洁人员进行了沟通，日常工作中要把清洁质量做的更加细致，加强清洁技能的培训，熟练掌握清洁方法。欢迎市民随时对我们的工作进行监督，感谢市民提出宝贵意见，给市民的出行带来的不便我们深感歉意，谢谢市民的支持与谅解。</t>
    </r>
  </si>
  <si>
    <t xml:space="preserve">GJ-PHONE-20251229-0224-1</t>
  </si>
  <si>
    <t xml:space="preserve">2025-12-29 08:23:54</t>
  </si>
  <si>
    <t xml:space="preserve">2025-12-29 09:10:04</t>
  </si>
  <si>
    <r>
      <rPr>
        <sz val="10"/>
        <rFont val="Arial"/>
        <family val="2"/>
      </rPr>
      <t xml:space="preserve">12</t>
    </r>
    <r>
      <rPr>
        <sz val="10"/>
        <rFont val="宋体"/>
        <family val="0"/>
        <charset val="134"/>
      </rPr>
      <t xml:space="preserve">月</t>
    </r>
    <r>
      <rPr>
        <sz val="10"/>
        <rFont val="Arial"/>
        <family val="2"/>
      </rPr>
      <t xml:space="preserve">29</t>
    </r>
    <r>
      <rPr>
        <sz val="10"/>
        <rFont val="宋体"/>
        <family val="0"/>
        <charset val="134"/>
      </rPr>
      <t xml:space="preserve">日</t>
    </r>
    <r>
      <rPr>
        <sz val="10"/>
        <rFont val="Arial"/>
        <family val="2"/>
      </rPr>
      <t xml:space="preserve">8:25</t>
    </r>
    <r>
      <rPr>
        <sz val="10"/>
        <rFont val="宋体"/>
        <family val="0"/>
        <charset val="134"/>
      </rPr>
      <t xml:space="preserve">分来电：希望将公交车所有车辆擦干净，特别是车尾百叶窗处擦，可以增加美观，还能让发动机更好的散热。</t>
    </r>
  </si>
  <si>
    <t xml:space="preserve">接到投诉后，市民反映问题的办理情况，鸿运承物业管理中心物管行政部现回复如下：</t>
  </si>
  <si>
    <t xml:space="preserve">因市民不要求电话回复，系统内无联系方式，我们未对市民进行电话回复。办理人：郑楠；部门：鸿运承物业管理中心物管行政部；职务：物管员。审核人：刘晨；部门：鸿运承物业管理中心物管行政部；职务：副经理。</t>
  </si>
  <si>
    <t xml:space="preserve">运营线路车辆回到刷车地点后，在日常工作时段内，我们的保洁员已对车内外部卫生进行了全面清理，确保刷车点出场车辆卫生干净整洁，符合企业标准，已整改完毕。</t>
  </si>
  <si>
    <t xml:space="preserve">各场站班组长再次与所辖线路的保洁人员进行了沟通，日常工作中要把清洁质量做的更加细致，加强清洁技能的培训，熟练掌握清洁方法。</t>
  </si>
  <si>
    <t xml:space="preserve">经各分中心检查所辖运营线路所有运营车辆出场前的卫生符合车辆清洁标准，我们定期召开车辆保洁专题会议，开展车辆卫生专项检查，日常工作中我们加大巡检力度，强化制度建设，不断提高管理水平。</t>
  </si>
  <si>
    <t xml:space="preserve">接到投诉后，市民反映问题的办理情况，鸿运承物业管理中心物管行政部现回复如下：运营线路车辆回到刷车地点后，在日常工作时段内，我们的保洁员已对车内外部卫生进行了全面清理，确保刷车点出场车辆卫生干净整洁，符合企业标准，已整改完毕。经各分中心检查所辖运营线路所有运营车辆出场前的卫生符合车辆清洁标准，我们定期召开车辆保洁专题会议，开展车辆卫生专项检查，日常工作中我们加大巡检力度，强化制度建设，不断提高管理水平。因市民不要求电话回复，系统内无联系方式，我们未对市民进行电话回复。各场站班组长再次与所辖线路的保洁人员进行了沟通，日常工作中要把清洁质量做的更加细致，加强清洁技能的培训，熟练掌握清洁方法。欢迎市民随时对我们的工作进行监督，感谢市民提出宝贵意见，给市民的出行带来的不便我们深感歉意，谢谢市民的支持与谅解。</t>
  </si>
  <si>
    <t xml:space="preserve">北京公交集团机关</t>
  </si>
  <si>
    <t xml:space="preserve">车辆卫生问题
（车身车尾百叶窗）</t>
  </si>
  <si>
    <r>
      <rPr>
        <sz val="10"/>
        <rFont val="Arial"/>
        <family val="2"/>
      </rPr>
      <t xml:space="preserve">GJ-PHONE-20251230-1549</t>
    </r>
    <r>
      <rPr>
        <sz val="10"/>
        <rFont val="宋体"/>
        <family val="0"/>
        <charset val="134"/>
      </rPr>
      <t xml:space="preserve">（</t>
    </r>
    <r>
      <rPr>
        <sz val="10"/>
        <rFont val="Arial"/>
        <family val="2"/>
      </rPr>
      <t xml:space="preserve">2</t>
    </r>
    <r>
      <rPr>
        <sz val="10"/>
        <rFont val="宋体"/>
        <family val="0"/>
        <charset val="134"/>
      </rPr>
      <t xml:space="preserve">个附件）</t>
    </r>
  </si>
  <si>
    <t xml:space="preserve">2025-12-30 15:38:13</t>
  </si>
  <si>
    <t xml:space="preserve">2025-12-30 16:01:11</t>
  </si>
  <si>
    <t xml:space="preserve">18612710997</t>
  </si>
  <si>
    <r>
      <rPr>
        <sz val="10"/>
        <rFont val="Arial"/>
        <family val="2"/>
      </rPr>
      <t xml:space="preserve">12</t>
    </r>
    <r>
      <rPr>
        <sz val="10"/>
        <rFont val="宋体"/>
        <family val="0"/>
        <charset val="134"/>
      </rPr>
      <t xml:space="preserve">月</t>
    </r>
    <r>
      <rPr>
        <sz val="10"/>
        <rFont val="Arial"/>
        <family val="2"/>
      </rPr>
      <t xml:space="preserve">30</t>
    </r>
    <r>
      <rPr>
        <sz val="10"/>
        <rFont val="宋体"/>
        <family val="0"/>
        <charset val="134"/>
      </rPr>
      <t xml:space="preserve">日</t>
    </r>
    <r>
      <rPr>
        <sz val="10"/>
        <rFont val="Arial"/>
        <family val="2"/>
      </rPr>
      <t xml:space="preserve">15</t>
    </r>
    <r>
      <rPr>
        <sz val="10"/>
        <rFont val="宋体"/>
        <family val="0"/>
        <charset val="134"/>
      </rPr>
      <t xml:space="preserve">：</t>
    </r>
    <r>
      <rPr>
        <sz val="10"/>
        <rFont val="Arial"/>
        <family val="2"/>
      </rPr>
      <t xml:space="preserve">38</t>
    </r>
    <r>
      <rPr>
        <sz val="10"/>
        <rFont val="宋体"/>
        <family val="0"/>
        <charset val="134"/>
      </rPr>
      <t xml:space="preserve">分来电：一先生拨打</t>
    </r>
    <r>
      <rPr>
        <sz val="10"/>
        <rFont val="Arial"/>
        <family val="2"/>
      </rPr>
      <t xml:space="preserve">83121150</t>
    </r>
    <r>
      <rPr>
        <sz val="10"/>
        <rFont val="宋体"/>
        <family val="0"/>
        <charset val="134"/>
      </rPr>
      <t xml:space="preserve">反映鸿运承物业九龙分公司葫芦垡公交场站（停公交报废车）员工（姓李）长期早退问题，称该员工应</t>
    </r>
    <r>
      <rPr>
        <sz val="10"/>
        <rFont val="Arial"/>
        <family val="2"/>
      </rPr>
      <t xml:space="preserve">16</t>
    </r>
    <r>
      <rPr>
        <sz val="10"/>
        <rFont val="宋体"/>
        <family val="0"/>
        <charset val="134"/>
      </rPr>
      <t xml:space="preserve">点下班，实际每天</t>
    </r>
    <r>
      <rPr>
        <sz val="10"/>
        <rFont val="Arial"/>
        <family val="2"/>
      </rPr>
      <t xml:space="preserve">15:40</t>
    </r>
    <r>
      <rPr>
        <sz val="10"/>
        <rFont val="宋体"/>
        <family val="0"/>
        <charset val="134"/>
      </rPr>
      <t xml:space="preserve">分就离开工作地点，到打卡范围边缘使用手机定位打卡下班。其接到负责人回复称九龙分公司已经受理，打卡范围是</t>
    </r>
    <r>
      <rPr>
        <sz val="10"/>
        <rFont val="Arial"/>
        <family val="2"/>
      </rPr>
      <t xml:space="preserve">500</t>
    </r>
    <r>
      <rPr>
        <sz val="10"/>
        <rFont val="宋体"/>
        <family val="0"/>
        <charset val="134"/>
      </rPr>
      <t xml:space="preserve">米，该员工打卡在范围之内，无法处罚，并问其有证据吗？其在询问何时回复时该负责人并未告知。其认为负责人未找当事人谈话，该员工属于钻空子，故对答复不满，要求必须处罚该员工并将该员工调离本场站，严肃处理并答复。</t>
    </r>
  </si>
  <si>
    <r>
      <rPr>
        <sz val="10"/>
        <rFont val="宋体"/>
        <family val="0"/>
        <charset val="134"/>
      </rPr>
      <t xml:space="preserve">接</t>
    </r>
    <r>
      <rPr>
        <sz val="10"/>
        <rFont val="Arial"/>
        <family val="2"/>
      </rPr>
      <t xml:space="preserve">96166</t>
    </r>
    <r>
      <rPr>
        <sz val="10"/>
        <rFont val="宋体"/>
        <family val="0"/>
        <charset val="134"/>
      </rPr>
      <t xml:space="preserve">热线（编号</t>
    </r>
    <r>
      <rPr>
        <sz val="10"/>
        <rFont val="Arial"/>
        <family val="2"/>
      </rPr>
      <t xml:space="preserve">1549</t>
    </r>
    <r>
      <rPr>
        <sz val="10"/>
        <rFont val="宋体"/>
        <family val="0"/>
        <charset val="134"/>
      </rPr>
      <t xml:space="preserve">，</t>
    </r>
    <r>
      <rPr>
        <sz val="10"/>
        <rFont val="Arial"/>
        <family val="2"/>
      </rPr>
      <t xml:space="preserve">2025</t>
    </r>
    <r>
      <rPr>
        <sz val="10"/>
        <rFont val="宋体"/>
        <family val="0"/>
        <charset val="134"/>
      </rPr>
      <t xml:space="preserve">年</t>
    </r>
    <r>
      <rPr>
        <sz val="10"/>
        <rFont val="Arial"/>
        <family val="2"/>
      </rPr>
      <t xml:space="preserve">12</t>
    </r>
    <r>
      <rPr>
        <sz val="10"/>
        <rFont val="宋体"/>
        <family val="0"/>
        <charset val="134"/>
      </rPr>
      <t xml:space="preserve">月</t>
    </r>
    <r>
      <rPr>
        <sz val="10"/>
        <rFont val="Arial"/>
        <family val="2"/>
      </rPr>
      <t xml:space="preserve">30</t>
    </r>
    <r>
      <rPr>
        <sz val="10"/>
        <rFont val="宋体"/>
        <family val="0"/>
        <charset val="134"/>
      </rPr>
      <t xml:space="preserve">日）投诉后，九龙分中心针对鸿运承物业九龙分公司葫芦垡公交场站员工李娜长期早退问题开展核查：调取李娜近半年打卡记录，并向分中心班长问询核实，最终确认李娜不存在长期早退行为，投诉反映情况与实际不符。</t>
    </r>
  </si>
  <si>
    <r>
      <rPr>
        <sz val="10"/>
        <rFont val="宋体"/>
        <family val="0"/>
        <charset val="134"/>
      </rPr>
      <t xml:space="preserve">于</t>
    </r>
    <r>
      <rPr>
        <sz val="10"/>
        <rFont val="Arial"/>
        <family val="2"/>
      </rPr>
      <t xml:space="preserve">2025</t>
    </r>
    <r>
      <rPr>
        <sz val="10"/>
        <rFont val="宋体"/>
        <family val="0"/>
        <charset val="134"/>
      </rPr>
      <t xml:space="preserve">年</t>
    </r>
    <r>
      <rPr>
        <sz val="10"/>
        <rFont val="Arial"/>
        <family val="2"/>
      </rPr>
      <t xml:space="preserve">12</t>
    </r>
    <r>
      <rPr>
        <sz val="10"/>
        <rFont val="宋体"/>
        <family val="0"/>
        <charset val="134"/>
      </rPr>
      <t xml:space="preserve">月</t>
    </r>
    <r>
      <rPr>
        <sz val="10"/>
        <rFont val="Arial"/>
        <family val="2"/>
      </rPr>
      <t xml:space="preserve">31</t>
    </r>
    <r>
      <rPr>
        <sz val="10"/>
        <rFont val="宋体"/>
        <family val="0"/>
        <charset val="134"/>
      </rPr>
      <t xml:space="preserve">日电话回访，告知投诉反映情况与实际不符。</t>
    </r>
  </si>
  <si>
    <r>
      <rPr>
        <sz val="10"/>
        <rFont val="宋体"/>
        <family val="0"/>
        <charset val="134"/>
      </rPr>
      <t xml:space="preserve">九龙分中心将持续强化葫芦垡公交场站员工考勤管理，定期核查员工打卡记录、开展现场巡查；同时畅通监督反馈渠道，确保考勤管理规范透明，葫芦垡职工于</t>
    </r>
    <r>
      <rPr>
        <sz val="10"/>
        <rFont val="Arial"/>
        <family val="2"/>
      </rPr>
      <t xml:space="preserve">2025</t>
    </r>
    <r>
      <rPr>
        <sz val="10"/>
        <rFont val="宋体"/>
        <family val="0"/>
        <charset val="134"/>
      </rPr>
      <t xml:space="preserve">年</t>
    </r>
    <r>
      <rPr>
        <sz val="10"/>
        <rFont val="Arial"/>
        <family val="2"/>
      </rPr>
      <t xml:space="preserve">12</t>
    </r>
    <r>
      <rPr>
        <sz val="10"/>
        <rFont val="宋体"/>
        <family val="0"/>
        <charset val="134"/>
      </rPr>
      <t xml:space="preserve">月</t>
    </r>
    <r>
      <rPr>
        <sz val="10"/>
        <rFont val="Arial"/>
        <family val="2"/>
      </rPr>
      <t xml:space="preserve">27</t>
    </r>
    <r>
      <rPr>
        <sz val="10"/>
        <rFont val="宋体"/>
        <family val="0"/>
        <charset val="134"/>
      </rPr>
      <t xml:space="preserve">日上下班门口拍照，留存图片备查。</t>
    </r>
  </si>
  <si>
    <r>
      <rPr>
        <sz val="10"/>
        <rFont val="宋体"/>
        <family val="0"/>
        <charset val="134"/>
      </rPr>
      <t xml:space="preserve">接</t>
    </r>
    <r>
      <rPr>
        <sz val="10"/>
        <rFont val="Arial"/>
        <family val="2"/>
      </rPr>
      <t xml:space="preserve">96166</t>
    </r>
    <r>
      <rPr>
        <sz val="10"/>
        <rFont val="宋体"/>
        <family val="0"/>
        <charset val="134"/>
      </rPr>
      <t xml:space="preserve">热线（编号</t>
    </r>
    <r>
      <rPr>
        <sz val="10"/>
        <rFont val="Arial"/>
        <family val="2"/>
      </rPr>
      <t xml:space="preserve">1549</t>
    </r>
    <r>
      <rPr>
        <sz val="10"/>
        <rFont val="宋体"/>
        <family val="0"/>
        <charset val="134"/>
      </rPr>
      <t xml:space="preserve">，</t>
    </r>
    <r>
      <rPr>
        <sz val="10"/>
        <rFont val="Arial"/>
        <family val="2"/>
      </rPr>
      <t xml:space="preserve">2025</t>
    </r>
    <r>
      <rPr>
        <sz val="10"/>
        <rFont val="宋体"/>
        <family val="0"/>
        <charset val="134"/>
      </rPr>
      <t xml:space="preserve">年</t>
    </r>
    <r>
      <rPr>
        <sz val="10"/>
        <rFont val="Arial"/>
        <family val="2"/>
      </rPr>
      <t xml:space="preserve">12</t>
    </r>
    <r>
      <rPr>
        <sz val="10"/>
        <rFont val="宋体"/>
        <family val="0"/>
        <charset val="134"/>
      </rPr>
      <t xml:space="preserve">月</t>
    </r>
    <r>
      <rPr>
        <sz val="10"/>
        <rFont val="Arial"/>
        <family val="2"/>
      </rPr>
      <t xml:space="preserve">30</t>
    </r>
    <r>
      <rPr>
        <sz val="10"/>
        <rFont val="宋体"/>
        <family val="0"/>
        <charset val="134"/>
      </rPr>
      <t xml:space="preserve">日）投诉后，九龙分中心针对鸿运承物业九龙分公司葫芦垡公交场站员工李娜长期早退问题开展核查：调取李娜近半年打卡记录，并向分中心班长及职工进行线下问询核实，最终确认李娜不存在早退行为，投诉反映情况与实际不符。于</t>
    </r>
    <r>
      <rPr>
        <sz val="10"/>
        <rFont val="Arial"/>
        <family val="2"/>
      </rPr>
      <t xml:space="preserve">2025</t>
    </r>
    <r>
      <rPr>
        <sz val="10"/>
        <rFont val="宋体"/>
        <family val="0"/>
        <charset val="134"/>
      </rPr>
      <t xml:space="preserve">年</t>
    </r>
    <r>
      <rPr>
        <sz val="10"/>
        <rFont val="Arial"/>
        <family val="2"/>
      </rPr>
      <t xml:space="preserve">12</t>
    </r>
    <r>
      <rPr>
        <sz val="10"/>
        <rFont val="宋体"/>
        <family val="0"/>
        <charset val="134"/>
      </rPr>
      <t xml:space="preserve">月</t>
    </r>
    <r>
      <rPr>
        <sz val="10"/>
        <rFont val="Arial"/>
        <family val="2"/>
      </rPr>
      <t xml:space="preserve">31</t>
    </r>
    <r>
      <rPr>
        <sz val="10"/>
        <rFont val="宋体"/>
        <family val="0"/>
        <charset val="134"/>
      </rPr>
      <t xml:space="preserve">日电话回访，告知投诉反映情况与实际不符。九龙分中心将持续强化葫芦垡公交场站员工考勤管理，定期核查员工打卡记录、开展现场巡查；同时畅通监督反馈渠道，确保考勤管理规范透明，葫芦垡职工于</t>
    </r>
    <r>
      <rPr>
        <sz val="10"/>
        <rFont val="Arial"/>
        <family val="2"/>
      </rPr>
      <t xml:space="preserve">2025</t>
    </r>
    <r>
      <rPr>
        <sz val="10"/>
        <rFont val="宋体"/>
        <family val="0"/>
        <charset val="134"/>
      </rPr>
      <t xml:space="preserve">年</t>
    </r>
    <r>
      <rPr>
        <sz val="10"/>
        <rFont val="Arial"/>
        <family val="2"/>
      </rPr>
      <t xml:space="preserve">12</t>
    </r>
    <r>
      <rPr>
        <sz val="10"/>
        <rFont val="宋体"/>
        <family val="0"/>
        <charset val="134"/>
      </rPr>
      <t xml:space="preserve">月</t>
    </r>
    <r>
      <rPr>
        <sz val="10"/>
        <rFont val="Arial"/>
        <family val="2"/>
      </rPr>
      <t xml:space="preserve">27</t>
    </r>
    <r>
      <rPr>
        <sz val="10"/>
        <rFont val="宋体"/>
        <family val="0"/>
        <charset val="134"/>
      </rPr>
      <t xml:space="preserve">日上下班门口拍照，留存图片备查。</t>
    </r>
  </si>
  <si>
    <t xml:space="preserve">劳动人员管理及劳动纪律问题
（出勤打卡）</t>
  </si>
  <si>
    <r>
      <rPr>
        <sz val="10"/>
        <rFont val="Arial"/>
        <family val="2"/>
      </rPr>
      <t xml:space="preserve">GJ-PHONE-20251230-1953</t>
    </r>
    <r>
      <rPr>
        <sz val="10"/>
        <rFont val="宋体"/>
        <family val="0"/>
        <charset val="134"/>
      </rPr>
      <t xml:space="preserve">（</t>
    </r>
    <r>
      <rPr>
        <sz val="10"/>
        <rFont val="Arial"/>
        <family val="2"/>
      </rPr>
      <t xml:space="preserve">1</t>
    </r>
    <r>
      <rPr>
        <sz val="10"/>
        <rFont val="宋体"/>
        <family val="0"/>
        <charset val="134"/>
      </rPr>
      <t xml:space="preserve">个附件）</t>
    </r>
  </si>
  <si>
    <t xml:space="preserve">2025-12-30 18:09:58</t>
  </si>
  <si>
    <t xml:space="preserve">2025-12-30 18:35:25</t>
  </si>
  <si>
    <t xml:space="preserve">赵先生</t>
  </si>
  <si>
    <t xml:space="preserve">18612776016</t>
  </si>
  <si>
    <r>
      <rPr>
        <sz val="10"/>
        <rFont val="Arial"/>
        <family val="2"/>
      </rPr>
      <t xml:space="preserve">12</t>
    </r>
    <r>
      <rPr>
        <sz val="10"/>
        <rFont val="宋体"/>
        <family val="0"/>
        <charset val="134"/>
      </rPr>
      <t xml:space="preserve">月</t>
    </r>
    <r>
      <rPr>
        <sz val="10"/>
        <rFont val="Arial"/>
        <family val="2"/>
      </rPr>
      <t xml:space="preserve">30</t>
    </r>
    <r>
      <rPr>
        <sz val="10"/>
        <rFont val="宋体"/>
        <family val="0"/>
        <charset val="134"/>
      </rPr>
      <t xml:space="preserve">日</t>
    </r>
    <r>
      <rPr>
        <sz val="10"/>
        <rFont val="Arial"/>
        <family val="2"/>
      </rPr>
      <t xml:space="preserve">18</t>
    </r>
    <r>
      <rPr>
        <sz val="10"/>
        <rFont val="宋体"/>
        <family val="0"/>
        <charset val="134"/>
      </rPr>
      <t xml:space="preserve">：</t>
    </r>
    <r>
      <rPr>
        <sz val="10"/>
        <rFont val="Arial"/>
        <family val="2"/>
      </rPr>
      <t xml:space="preserve">16</t>
    </r>
    <r>
      <rPr>
        <sz val="10"/>
        <rFont val="宋体"/>
        <family val="0"/>
        <charset val="134"/>
      </rPr>
      <t xml:space="preserve">分来电：赵先称驾车在</t>
    </r>
    <r>
      <rPr>
        <sz val="10"/>
        <rFont val="Arial"/>
        <family val="2"/>
      </rPr>
      <t xml:space="preserve">18</t>
    </r>
    <r>
      <rPr>
        <sz val="10"/>
        <rFont val="宋体"/>
        <family val="0"/>
        <charset val="134"/>
      </rPr>
      <t xml:space="preserve">点左右，到（永宁镇政府公共充电站去充电）在充电站旁边有一个院子是永宁公交场站。其驾车走错路开到了场站内。场站保安</t>
    </r>
    <r>
      <rPr>
        <sz val="10"/>
        <rFont val="Arial"/>
        <family val="2"/>
      </rPr>
      <t xml:space="preserve">(</t>
    </r>
    <r>
      <rPr>
        <sz val="10"/>
        <rFont val="宋体"/>
        <family val="0"/>
        <charset val="134"/>
      </rPr>
      <t xml:space="preserve">穿着保安制服、颜色天黑未能看清。）未告知其旁边的院子怎么开过去。还冲其嚷，后其离开场站时，听到此人还对其出言不逊（具体内容未提供）其对场站保安的态度不满，要求马上答复。</t>
    </r>
    <r>
      <rPr>
        <sz val="10"/>
        <rFont val="Arial"/>
        <family val="2"/>
      </rPr>
      <t xml:space="preserve">
</t>
    </r>
    <r>
      <rPr>
        <sz val="10"/>
        <rFont val="宋体"/>
        <family val="0"/>
        <charset val="134"/>
      </rPr>
      <t xml:space="preserve">注：如明天中午前未给其回复，其会拨打</t>
    </r>
    <r>
      <rPr>
        <sz val="10"/>
        <rFont val="Arial"/>
        <family val="2"/>
      </rPr>
      <t xml:space="preserve">12345</t>
    </r>
    <r>
      <rPr>
        <sz val="10"/>
        <rFont val="宋体"/>
        <family val="0"/>
        <charset val="134"/>
      </rPr>
      <t xml:space="preserve">反映。</t>
    </r>
  </si>
  <si>
    <r>
      <rPr>
        <sz val="10"/>
        <rFont val="宋体"/>
        <family val="0"/>
        <charset val="134"/>
      </rPr>
      <t xml:space="preserve">接到投诉后，我分中心由安保副主任王鹏对场站进行核实，情况不属实。 </t>
    </r>
    <r>
      <rPr>
        <sz val="10"/>
        <rFont val="Arial"/>
        <family val="2"/>
      </rPr>
      <t xml:space="preserve">12</t>
    </r>
    <r>
      <rPr>
        <sz val="10"/>
        <rFont val="宋体"/>
        <family val="0"/>
        <charset val="134"/>
      </rPr>
      <t xml:space="preserve">月</t>
    </r>
    <r>
      <rPr>
        <sz val="10"/>
        <rFont val="Arial"/>
        <family val="2"/>
      </rPr>
      <t xml:space="preserve">30</t>
    </r>
    <r>
      <rPr>
        <sz val="10"/>
        <rFont val="宋体"/>
        <family val="0"/>
        <charset val="134"/>
      </rPr>
      <t xml:space="preserve">日</t>
    </r>
    <r>
      <rPr>
        <sz val="10"/>
        <rFont val="Arial"/>
        <family val="2"/>
      </rPr>
      <t xml:space="preserve">18:16</t>
    </r>
    <r>
      <rPr>
        <sz val="10"/>
        <rFont val="宋体"/>
        <family val="0"/>
        <charset val="134"/>
      </rPr>
      <t xml:space="preserve">分来电</t>
    </r>
    <r>
      <rPr>
        <sz val="10"/>
        <rFont val="Arial"/>
        <family val="2"/>
      </rPr>
      <t xml:space="preserve">:</t>
    </r>
    <r>
      <rPr>
        <sz val="10"/>
        <rFont val="宋体"/>
        <family val="0"/>
        <charset val="134"/>
      </rPr>
      <t xml:space="preserve">赵先称驾车在</t>
    </r>
    <r>
      <rPr>
        <sz val="10"/>
        <rFont val="Arial"/>
        <family val="2"/>
      </rPr>
      <t xml:space="preserve">18</t>
    </r>
    <r>
      <rPr>
        <sz val="10"/>
        <rFont val="宋体"/>
        <family val="0"/>
        <charset val="134"/>
      </rPr>
      <t xml:space="preserve">点左右，到</t>
    </r>
    <r>
      <rPr>
        <sz val="10"/>
        <rFont val="Arial"/>
        <family val="2"/>
      </rPr>
      <t xml:space="preserve">(</t>
    </r>
    <r>
      <rPr>
        <sz val="10"/>
        <rFont val="宋体"/>
        <family val="0"/>
        <charset val="134"/>
      </rPr>
      <t xml:space="preserve">永宁销政府公共充电站去充电</t>
    </r>
    <r>
      <rPr>
        <sz val="10"/>
        <rFont val="Arial"/>
        <family val="2"/>
      </rPr>
      <t xml:space="preserve">)</t>
    </r>
    <r>
      <rPr>
        <sz val="10"/>
        <rFont val="宋体"/>
        <family val="0"/>
        <charset val="134"/>
      </rPr>
      <t xml:space="preserve">在充电站旁边有一个院子是永宁公交场站。其驾车走错路开到了场站内。场站保安</t>
    </r>
    <r>
      <rPr>
        <sz val="10"/>
        <rFont val="Arial"/>
        <family val="2"/>
      </rPr>
      <t xml:space="preserve">(</t>
    </r>
    <r>
      <rPr>
        <sz val="10"/>
        <rFont val="宋体"/>
        <family val="0"/>
        <charset val="134"/>
      </rPr>
      <t xml:space="preserve">穿着保安制服、颜色天黑未能看清。</t>
    </r>
    <r>
      <rPr>
        <sz val="10"/>
        <rFont val="Arial"/>
        <family val="2"/>
      </rPr>
      <t xml:space="preserve">)</t>
    </r>
    <r>
      <rPr>
        <sz val="10"/>
        <rFont val="宋体"/>
        <family val="0"/>
        <charset val="134"/>
      </rPr>
      <t xml:space="preserve">未告知其旁边的院子怎么开过去。还冲其嚷，后其离开场站时，听到此人还对其出言不逊</t>
    </r>
    <r>
      <rPr>
        <sz val="10"/>
        <rFont val="Arial"/>
        <family val="2"/>
      </rPr>
      <t xml:space="preserve">(</t>
    </r>
    <r>
      <rPr>
        <sz val="10"/>
        <rFont val="宋体"/>
        <family val="0"/>
        <charset val="134"/>
      </rPr>
      <t xml:space="preserve">具体内容未提供</t>
    </r>
    <r>
      <rPr>
        <sz val="10"/>
        <rFont val="Arial"/>
        <family val="2"/>
      </rPr>
      <t xml:space="preserve">)</t>
    </r>
    <r>
      <rPr>
        <sz val="10"/>
        <rFont val="宋体"/>
        <family val="0"/>
        <charset val="134"/>
      </rPr>
      <t xml:space="preserve">其对场站保安的态度不满，要求马上答复。注</t>
    </r>
    <r>
      <rPr>
        <sz val="10"/>
        <rFont val="Arial"/>
        <family val="2"/>
      </rPr>
      <t xml:space="preserve">:</t>
    </r>
    <r>
      <rPr>
        <sz val="10"/>
        <rFont val="宋体"/>
        <family val="0"/>
        <charset val="134"/>
      </rPr>
      <t xml:space="preserve">如明天中午前未给其回复，其会拨打</t>
    </r>
    <r>
      <rPr>
        <sz val="10"/>
        <rFont val="Arial"/>
        <family val="2"/>
      </rPr>
      <t xml:space="preserve">12345</t>
    </r>
    <r>
      <rPr>
        <sz val="10"/>
        <rFont val="宋体"/>
        <family val="0"/>
        <charset val="134"/>
      </rPr>
      <t xml:space="preserve">反映。经核实，因场站职工有口音，投诉人未听懂职工说话，反复要求重复。职工说话提高了声量，造成误解，但并未辱骂投诉人。情况不属实。</t>
    </r>
  </si>
  <si>
    <r>
      <rPr>
        <sz val="10"/>
        <rFont val="宋体"/>
        <family val="0"/>
        <charset val="134"/>
      </rPr>
      <t xml:space="preserve">我分中心</t>
    </r>
    <r>
      <rPr>
        <sz val="10"/>
        <rFont val="Arial"/>
        <family val="2"/>
      </rPr>
      <t xml:space="preserve">2025</t>
    </r>
    <r>
      <rPr>
        <sz val="10"/>
        <rFont val="宋体"/>
        <family val="0"/>
        <charset val="134"/>
      </rPr>
      <t xml:space="preserve">年</t>
    </r>
    <r>
      <rPr>
        <sz val="10"/>
        <rFont val="Arial"/>
        <family val="2"/>
      </rPr>
      <t xml:space="preserve">12</t>
    </r>
    <r>
      <rPr>
        <sz val="10"/>
        <rFont val="宋体"/>
        <family val="0"/>
        <charset val="134"/>
      </rPr>
      <t xml:space="preserve">月</t>
    </r>
    <r>
      <rPr>
        <sz val="10"/>
        <rFont val="Arial"/>
        <family val="2"/>
      </rPr>
      <t xml:space="preserve">31</t>
    </r>
    <r>
      <rPr>
        <sz val="10"/>
        <rFont val="宋体"/>
        <family val="0"/>
        <charset val="134"/>
      </rPr>
      <t xml:space="preserve">日</t>
    </r>
    <r>
      <rPr>
        <sz val="10"/>
        <rFont val="Arial"/>
        <family val="2"/>
      </rPr>
      <t xml:space="preserve">10</t>
    </r>
    <r>
      <rPr>
        <sz val="10"/>
        <rFont val="宋体"/>
        <family val="0"/>
        <charset val="134"/>
      </rPr>
      <t xml:space="preserve">时</t>
    </r>
    <r>
      <rPr>
        <sz val="10"/>
        <rFont val="Arial"/>
        <family val="2"/>
      </rPr>
      <t xml:space="preserve">31</t>
    </r>
    <r>
      <rPr>
        <sz val="10"/>
        <rFont val="宋体"/>
        <family val="0"/>
        <charset val="134"/>
      </rPr>
      <t xml:space="preserve">分由鸿运承物业管理中心河滩分中心安保副主任王鹏与投诉人进行电话回访。河滩分中心核实情况后，对投诉人进行回复，跟投诉人说明事情原因，投诉人发现产生误会，后经过解释，投诉人对此情况表示理解。处理人：河滩分中心安保副主任王鹏</t>
    </r>
  </si>
  <si>
    <t xml:space="preserve">分中心领导对警卫人员进行值守培训教育并强调门岗重要性，再次教育警卫人员如遇特殊情况第一时间通知班长，不能与外来人员发生冲突，说话时要礼貌用语注意措辞。</t>
  </si>
  <si>
    <t xml:space="preserve">要求全体职工遇外来人员有上厕所、接水等需求登记后放行，遇外来人员要礼貌用语。并加强叮嘱，警卫人员严格做好场站进出口值守工作。</t>
  </si>
  <si>
    <t xml:space="preserve">我分中心主管人员和场站班组长进行督查，落实场站安保工作。</t>
  </si>
  <si>
    <r>
      <rPr>
        <sz val="10"/>
        <rFont val="宋体"/>
        <family val="0"/>
        <charset val="134"/>
      </rPr>
      <t xml:space="preserve">接到投诉后，我分中心由安保副主任王鹏对该情况进行核实，情况不属实。 </t>
    </r>
    <r>
      <rPr>
        <sz val="10"/>
        <rFont val="Arial"/>
        <family val="2"/>
      </rPr>
      <t xml:space="preserve">12</t>
    </r>
    <r>
      <rPr>
        <sz val="10"/>
        <rFont val="宋体"/>
        <family val="0"/>
        <charset val="134"/>
      </rPr>
      <t xml:space="preserve">月</t>
    </r>
    <r>
      <rPr>
        <sz val="10"/>
        <rFont val="Arial"/>
        <family val="2"/>
      </rPr>
      <t xml:space="preserve">30</t>
    </r>
    <r>
      <rPr>
        <sz val="10"/>
        <rFont val="宋体"/>
        <family val="0"/>
        <charset val="134"/>
      </rPr>
      <t xml:space="preserve">日</t>
    </r>
    <r>
      <rPr>
        <sz val="10"/>
        <rFont val="Arial"/>
        <family val="2"/>
      </rPr>
      <t xml:space="preserve">18:16</t>
    </r>
    <r>
      <rPr>
        <sz val="10"/>
        <rFont val="宋体"/>
        <family val="0"/>
        <charset val="134"/>
      </rPr>
      <t xml:space="preserve">分来电</t>
    </r>
    <r>
      <rPr>
        <sz val="10"/>
        <rFont val="Arial"/>
        <family val="2"/>
      </rPr>
      <t xml:space="preserve">:</t>
    </r>
    <r>
      <rPr>
        <sz val="10"/>
        <rFont val="宋体"/>
        <family val="0"/>
        <charset val="134"/>
      </rPr>
      <t xml:space="preserve">赵先称驾车在</t>
    </r>
    <r>
      <rPr>
        <sz val="10"/>
        <rFont val="Arial"/>
        <family val="2"/>
      </rPr>
      <t xml:space="preserve">18</t>
    </r>
    <r>
      <rPr>
        <sz val="10"/>
        <rFont val="宋体"/>
        <family val="0"/>
        <charset val="134"/>
      </rPr>
      <t xml:space="preserve">点左右，到</t>
    </r>
    <r>
      <rPr>
        <sz val="10"/>
        <rFont val="Arial"/>
        <family val="2"/>
      </rPr>
      <t xml:space="preserve">(</t>
    </r>
    <r>
      <rPr>
        <sz val="10"/>
        <rFont val="宋体"/>
        <family val="0"/>
        <charset val="134"/>
      </rPr>
      <t xml:space="preserve">永宁销政府公共充电站去充电</t>
    </r>
    <r>
      <rPr>
        <sz val="10"/>
        <rFont val="Arial"/>
        <family val="2"/>
      </rPr>
      <t xml:space="preserve">)</t>
    </r>
    <r>
      <rPr>
        <sz val="10"/>
        <rFont val="宋体"/>
        <family val="0"/>
        <charset val="134"/>
      </rPr>
      <t xml:space="preserve">在充电站旁边有一个院子是永宁公交场站。其驾车走错路开到了场站内。场站保安</t>
    </r>
    <r>
      <rPr>
        <sz val="10"/>
        <rFont val="Arial"/>
        <family val="2"/>
      </rPr>
      <t xml:space="preserve">(</t>
    </r>
    <r>
      <rPr>
        <sz val="10"/>
        <rFont val="宋体"/>
        <family val="0"/>
        <charset val="134"/>
      </rPr>
      <t xml:space="preserve">穿着保安制服、颜色天黑未能看清。</t>
    </r>
    <r>
      <rPr>
        <sz val="10"/>
        <rFont val="Arial"/>
        <family val="2"/>
      </rPr>
      <t xml:space="preserve">)</t>
    </r>
    <r>
      <rPr>
        <sz val="10"/>
        <rFont val="宋体"/>
        <family val="0"/>
        <charset val="134"/>
      </rPr>
      <t xml:space="preserve">未告知其旁边的院子怎么开过去。还冲其嚷，后其离开场站时，听到此人还对其出言不逊</t>
    </r>
    <r>
      <rPr>
        <sz val="10"/>
        <rFont val="Arial"/>
        <family val="2"/>
      </rPr>
      <t xml:space="preserve">(</t>
    </r>
    <r>
      <rPr>
        <sz val="10"/>
        <rFont val="宋体"/>
        <family val="0"/>
        <charset val="134"/>
      </rPr>
      <t xml:space="preserve">具体内容未提供</t>
    </r>
    <r>
      <rPr>
        <sz val="10"/>
        <rFont val="Arial"/>
        <family val="2"/>
      </rPr>
      <t xml:space="preserve">)</t>
    </r>
    <r>
      <rPr>
        <sz val="10"/>
        <rFont val="宋体"/>
        <family val="0"/>
        <charset val="134"/>
      </rPr>
      <t xml:space="preserve">其对场站保安的态度不满，要求马上答复。注</t>
    </r>
    <r>
      <rPr>
        <sz val="10"/>
        <rFont val="Arial"/>
        <family val="2"/>
      </rPr>
      <t xml:space="preserve">:</t>
    </r>
    <r>
      <rPr>
        <sz val="10"/>
        <rFont val="宋体"/>
        <family val="0"/>
        <charset val="134"/>
      </rPr>
      <t xml:space="preserve">如明天中午前未给其回复，其会拨打</t>
    </r>
    <r>
      <rPr>
        <sz val="10"/>
        <rFont val="Arial"/>
        <family val="2"/>
      </rPr>
      <t xml:space="preserve">12345</t>
    </r>
    <r>
      <rPr>
        <sz val="10"/>
        <rFont val="宋体"/>
        <family val="0"/>
        <charset val="134"/>
      </rPr>
      <t xml:space="preserve">反映。经核实，</t>
    </r>
    <r>
      <rPr>
        <sz val="10"/>
        <rFont val="Arial"/>
        <family val="2"/>
      </rPr>
      <t xml:space="preserve">2025</t>
    </r>
    <r>
      <rPr>
        <sz val="10"/>
        <rFont val="宋体"/>
        <family val="0"/>
        <charset val="134"/>
      </rPr>
      <t xml:space="preserve">年</t>
    </r>
    <r>
      <rPr>
        <sz val="10"/>
        <rFont val="Arial"/>
        <family val="2"/>
      </rPr>
      <t xml:space="preserve">12</t>
    </r>
    <r>
      <rPr>
        <sz val="10"/>
        <rFont val="宋体"/>
        <family val="0"/>
        <charset val="134"/>
      </rPr>
      <t xml:space="preserve">月</t>
    </r>
    <r>
      <rPr>
        <sz val="10"/>
        <rFont val="Arial"/>
        <family val="2"/>
      </rPr>
      <t xml:space="preserve">30</t>
    </r>
    <r>
      <rPr>
        <sz val="10"/>
        <rFont val="宋体"/>
        <family val="0"/>
        <charset val="134"/>
      </rPr>
      <t xml:space="preserve">日</t>
    </r>
    <r>
      <rPr>
        <sz val="10"/>
        <rFont val="Arial"/>
        <family val="2"/>
      </rPr>
      <t xml:space="preserve">18</t>
    </r>
    <r>
      <rPr>
        <sz val="10"/>
        <rFont val="宋体"/>
        <family val="0"/>
        <charset val="134"/>
      </rPr>
      <t xml:space="preserve">时，公交车进入场站抬杆时，投诉人驾车尾随进入场站。职工发现外来人员进入场站，立即进行拦截登记并询问投诉人进场站原因。投诉人回答想去旁边场站充电桩充电，走错了路，职工表示充电桩不在场站内，应出站往北走。沟通过程中，因场站职工有口音，投诉人未听懂职工说话，反复要求重复。职工说话提高了声量，造成误解，但并未辱骂投诉人。</t>
    </r>
  </si>
  <si>
    <r>
      <rPr>
        <sz val="10"/>
        <rFont val="Arial"/>
        <family val="2"/>
      </rPr>
      <t xml:space="preserve">GJ-PHONE-20251231-0453</t>
    </r>
    <r>
      <rPr>
        <sz val="10"/>
        <rFont val="宋体"/>
        <family val="0"/>
        <charset val="134"/>
      </rPr>
      <t xml:space="preserve">（</t>
    </r>
    <r>
      <rPr>
        <sz val="10"/>
        <rFont val="Arial"/>
        <family val="2"/>
      </rPr>
      <t xml:space="preserve">2</t>
    </r>
    <r>
      <rPr>
        <sz val="10"/>
        <rFont val="宋体"/>
        <family val="0"/>
        <charset val="134"/>
      </rPr>
      <t xml:space="preserve">个附件）</t>
    </r>
  </si>
  <si>
    <t xml:space="preserve">2025-12-31 09:41:48</t>
  </si>
  <si>
    <t xml:space="preserve">2025-12-31 10:13:13</t>
  </si>
  <si>
    <t xml:space="preserve">18331309485</t>
  </si>
  <si>
    <r>
      <rPr>
        <sz val="10"/>
        <rFont val="Arial"/>
        <family val="2"/>
      </rPr>
      <t xml:space="preserve">12</t>
    </r>
    <r>
      <rPr>
        <sz val="10"/>
        <rFont val="宋体"/>
        <family val="0"/>
        <charset val="134"/>
      </rPr>
      <t xml:space="preserve">月</t>
    </r>
    <r>
      <rPr>
        <sz val="10"/>
        <rFont val="Arial"/>
        <family val="2"/>
      </rPr>
      <t xml:space="preserve">31</t>
    </r>
    <r>
      <rPr>
        <sz val="10"/>
        <rFont val="宋体"/>
        <family val="0"/>
        <charset val="134"/>
      </rPr>
      <t xml:space="preserve">日</t>
    </r>
    <r>
      <rPr>
        <sz val="10"/>
        <rFont val="Arial"/>
        <family val="2"/>
      </rPr>
      <t xml:space="preserve">9:41</t>
    </r>
    <r>
      <rPr>
        <sz val="10"/>
        <rFont val="宋体"/>
        <family val="0"/>
        <charset val="134"/>
      </rPr>
      <t xml:space="preserve">分</t>
    </r>
    <r>
      <rPr>
        <sz val="10"/>
        <rFont val="Arial"/>
        <family val="2"/>
      </rPr>
      <t xml:space="preserve">(</t>
    </r>
    <r>
      <rPr>
        <sz val="10"/>
        <rFont val="宋体"/>
        <family val="0"/>
        <charset val="134"/>
      </rPr>
      <t xml:space="preserve">来电</t>
    </r>
    <r>
      <rPr>
        <sz val="10"/>
        <rFont val="Arial"/>
        <family val="2"/>
      </rPr>
      <t xml:space="preserve">)</t>
    </r>
    <r>
      <rPr>
        <sz val="10"/>
        <rFont val="宋体"/>
        <family val="0"/>
        <charset val="134"/>
      </rPr>
      <t xml:space="preserve">李先生来电，其是</t>
    </r>
    <r>
      <rPr>
        <sz val="10"/>
        <rFont val="Arial"/>
        <family val="2"/>
      </rPr>
      <t xml:space="preserve">880</t>
    </r>
    <r>
      <rPr>
        <sz val="10"/>
        <rFont val="宋体"/>
        <family val="0"/>
        <charset val="134"/>
      </rPr>
      <t xml:space="preserve">路乘务管理员，称朱辛庄公交场站保安执勤室有空调没电半个月了，其曾向霍领导（负责安全）反映过此问题，只告知“帮着问问”后一直未解决。故不满，要求答复。</t>
    </r>
  </si>
  <si>
    <t xml:space="preserve">朱辛庄</t>
  </si>
  <si>
    <t xml:space="preserve">2026-01-02</t>
  </si>
  <si>
    <t xml:space="preserve">经回龙观分中心核实，市民反映的朱辛庄公交场站是客八新搬迁的公交场站。此场站公交物业并未正式承接后勤服务，同时新场站周边“无水无电”。</t>
  </si>
  <si>
    <r>
      <rPr>
        <sz val="10"/>
        <rFont val="宋体"/>
        <family val="0"/>
        <charset val="134"/>
      </rPr>
      <t xml:space="preserve">由于多次拨打市民电话，电话均未接通。回龙观分中心于</t>
    </r>
    <r>
      <rPr>
        <sz val="10"/>
        <rFont val="Arial"/>
        <family val="2"/>
      </rPr>
      <t xml:space="preserve">2025</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2</t>
    </r>
    <r>
      <rPr>
        <sz val="10"/>
        <rFont val="宋体"/>
        <family val="0"/>
        <charset val="134"/>
      </rPr>
      <t xml:space="preserve">日</t>
    </r>
    <r>
      <rPr>
        <sz val="10"/>
        <rFont val="Arial"/>
        <family val="2"/>
      </rPr>
      <t xml:space="preserve">12</t>
    </r>
    <r>
      <rPr>
        <sz val="10"/>
        <rFont val="宋体"/>
        <family val="0"/>
        <charset val="134"/>
      </rPr>
      <t xml:space="preserve">点</t>
    </r>
    <r>
      <rPr>
        <sz val="10"/>
        <rFont val="Arial"/>
        <family val="2"/>
      </rPr>
      <t xml:space="preserve">40</t>
    </r>
    <r>
      <rPr>
        <sz val="10"/>
        <rFont val="宋体"/>
        <family val="0"/>
        <charset val="134"/>
      </rPr>
      <t xml:space="preserve">分给市民发送短信进行答复。办理人：李满 鸿运承物业管理中心回龙观分中心 物管设备主任。审核人：华菲 物管中心工程设备部 一般管理。 </t>
    </r>
  </si>
  <si>
    <r>
      <rPr>
        <sz val="10"/>
        <rFont val="宋体"/>
        <family val="0"/>
        <charset val="134"/>
      </rPr>
      <t xml:space="preserve">此场站公交物业并未正式承接后勤服务，同时新场站周边“无水无电”。具体如下：</t>
    </r>
    <r>
      <rPr>
        <sz val="10"/>
        <rFont val="Arial"/>
        <family val="2"/>
      </rPr>
      <t xml:space="preserve">1.</t>
    </r>
    <r>
      <rPr>
        <sz val="10"/>
        <rFont val="宋体"/>
        <family val="0"/>
        <charset val="134"/>
      </rPr>
      <t xml:space="preserve">此保安执勤室所在区域为客运单位（客八分公司）的临时停车区域，不是在编公交场站，没有接驳接通任何水电线路。</t>
    </r>
    <r>
      <rPr>
        <sz val="10"/>
        <rFont val="Arial"/>
        <family val="2"/>
      </rPr>
      <t xml:space="preserve">2.</t>
    </r>
    <r>
      <rPr>
        <sz val="10"/>
        <rFont val="宋体"/>
        <family val="0"/>
        <charset val="134"/>
      </rPr>
      <t xml:space="preserve">物业中心没有正式承接此临时停车区域的各项物业服务，即使后期承接物业服务，没水没电的问题，也需由产权单位即客运单位协调。</t>
    </r>
  </si>
  <si>
    <t xml:space="preserve">此场站公交物业并未正式承接后勤服务，同时新场站周边“无水无电”。</t>
  </si>
  <si>
    <r>
      <rPr>
        <sz val="10"/>
        <rFont val="宋体"/>
        <family val="0"/>
        <charset val="134"/>
      </rPr>
      <t xml:space="preserve">经回龙观分中心核实，市民反映的朱辛庄公交场站是客八新搬迁的公交场站。此场站公交物业并未正式承接后勤服务，同时新场站周边“无水无电”。具体如下：</t>
    </r>
    <r>
      <rPr>
        <sz val="10"/>
        <rFont val="Arial"/>
        <family val="2"/>
      </rPr>
      <t xml:space="preserve">1.</t>
    </r>
    <r>
      <rPr>
        <sz val="10"/>
        <rFont val="宋体"/>
        <family val="0"/>
        <charset val="134"/>
      </rPr>
      <t xml:space="preserve">此保安执勤室所在区域为客运单位（客八分公司）的临时停车区域，不是在编公交场站，没有接驳接通任何水电线路。</t>
    </r>
    <r>
      <rPr>
        <sz val="10"/>
        <rFont val="Arial"/>
        <family val="2"/>
      </rPr>
      <t xml:space="preserve">2.</t>
    </r>
    <r>
      <rPr>
        <sz val="10"/>
        <rFont val="宋体"/>
        <family val="0"/>
        <charset val="134"/>
      </rPr>
      <t xml:space="preserve">物业中心没有正式承接此临时停车区域的各项物业服务，即使后期承接物业服务，没水没电的问题，也需由产权单位即客运单位协调。由于多次拨打市民电话，电话均未接通。回龙观分中心于</t>
    </r>
    <r>
      <rPr>
        <sz val="10"/>
        <rFont val="Arial"/>
        <family val="2"/>
      </rPr>
      <t xml:space="preserve">2025</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2</t>
    </r>
    <r>
      <rPr>
        <sz val="10"/>
        <rFont val="宋体"/>
        <family val="0"/>
        <charset val="134"/>
      </rPr>
      <t xml:space="preserve">日</t>
    </r>
    <r>
      <rPr>
        <sz val="10"/>
        <rFont val="Arial"/>
        <family val="2"/>
      </rPr>
      <t xml:space="preserve">12</t>
    </r>
    <r>
      <rPr>
        <sz val="10"/>
        <rFont val="宋体"/>
        <family val="0"/>
        <charset val="134"/>
      </rPr>
      <t xml:space="preserve">点</t>
    </r>
    <r>
      <rPr>
        <sz val="10"/>
        <rFont val="Arial"/>
        <family val="2"/>
      </rPr>
      <t xml:space="preserve">40</t>
    </r>
    <r>
      <rPr>
        <sz val="10"/>
        <rFont val="宋体"/>
        <family val="0"/>
        <charset val="134"/>
      </rPr>
      <t xml:space="preserve">分给市民发送短信进行答复。</t>
    </r>
  </si>
  <si>
    <t xml:space="preserve">站务设施维修
（室内空调）</t>
  </si>
  <si>
    <t xml:space="preserve">GJ-PHONE-20251231-0548</t>
  </si>
  <si>
    <t xml:space="preserve">2025-12-31 10:10:11</t>
  </si>
  <si>
    <t xml:space="preserve">2025-12-31 10:16:14</t>
  </si>
  <si>
    <r>
      <rPr>
        <sz val="10"/>
        <rFont val="Arial"/>
        <family val="2"/>
      </rPr>
      <t xml:space="preserve">12</t>
    </r>
    <r>
      <rPr>
        <sz val="10"/>
        <rFont val="宋体"/>
        <family val="0"/>
        <charset val="134"/>
      </rPr>
      <t xml:space="preserve">月</t>
    </r>
    <r>
      <rPr>
        <sz val="10"/>
        <rFont val="Arial"/>
        <family val="2"/>
      </rPr>
      <t xml:space="preserve">31</t>
    </r>
    <r>
      <rPr>
        <sz val="10"/>
        <rFont val="宋体"/>
        <family val="0"/>
        <charset val="134"/>
      </rPr>
      <t xml:space="preserve">日</t>
    </r>
    <r>
      <rPr>
        <sz val="10"/>
        <rFont val="Arial"/>
        <family val="2"/>
      </rPr>
      <t xml:space="preserve">10</t>
    </r>
    <r>
      <rPr>
        <sz val="10"/>
        <rFont val="宋体"/>
        <family val="0"/>
        <charset val="134"/>
      </rPr>
      <t xml:space="preserve">：</t>
    </r>
    <r>
      <rPr>
        <sz val="10"/>
        <rFont val="Arial"/>
        <family val="2"/>
      </rPr>
      <t xml:space="preserve">10</t>
    </r>
    <r>
      <rPr>
        <sz val="10"/>
        <rFont val="宋体"/>
        <family val="0"/>
        <charset val="134"/>
      </rPr>
      <t xml:space="preserve">分一女士来电称：今日其乘坐</t>
    </r>
    <r>
      <rPr>
        <sz val="10"/>
        <rFont val="Arial"/>
        <family val="2"/>
      </rPr>
      <t xml:space="preserve">515</t>
    </r>
    <r>
      <rPr>
        <sz val="10"/>
        <rFont val="宋体"/>
        <family val="0"/>
        <charset val="134"/>
      </rPr>
      <t xml:space="preserve">路</t>
    </r>
    <r>
      <rPr>
        <sz val="10"/>
        <rFont val="Arial"/>
        <family val="2"/>
      </rPr>
      <t xml:space="preserve">9840825</t>
    </r>
    <r>
      <rPr>
        <sz val="10"/>
        <rFont val="宋体"/>
        <family val="0"/>
        <charset val="134"/>
      </rPr>
      <t xml:space="preserve">号车时见座椅上有一堆瓜子皮，后听一女乘客说昨天乘该车时就有了。故不满，特来电反映，望相关部门尽快清理。</t>
    </r>
  </si>
  <si>
    <t xml:space="preserve">接到投诉后，市民反映问题的办理情况，鸿运承物业管理中心小营分中心现回复如下：</t>
  </si>
  <si>
    <t xml:space="preserve">因市民不要求电话回复，系统内无联系方式，我们未对市民进行电话回复。办理人：李留成；部门：鸿运承物业管理中心小营分中心；职务：物管副主任。审核人：郑楠；部门：鸿运承物业管理中心物管行政部；职务：物管员。</t>
  </si>
  <si>
    <t xml:space="preserve">经查，市民所反映的车辆卫生问题为途中产生，加之该线路为无售票员的运营线路（无人售），故我们无法第一时间对车辆卫生进行清理。我们对于运营车辆车内卫生的清洁工作是一直在做的，也从未停止，已经形成了长效的清洁机制。该线路车辆回到刷车地点后，在日常工作时段内，我们的保洁员已对车内外部卫生进行了全面清理，确保刷车点出场车辆卫生干净整洁，符合企业标准，已整改完毕。</t>
  </si>
  <si>
    <t xml:space="preserve">接到投诉后，市民反映问题的办理情况，鸿运承物业管理中心小营分中心现回复如下：经查，市民所反映的车辆卫生问题为途中产生，加之该线路为无售票员的运营线路（无人售），故我们无法第一时间对车辆卫生进行清理。我们对于运营车辆车内卫生的清洁工作是一直在做的，也从未停止，已经形成了长效的清洁机制。该线路车辆回到刷车地点后，在日常工作时段内，我们的保洁员已对车内外部卫生进行了全面清理，确保刷车点出场车辆卫生干净整洁，符合企业标准，已整改完毕。经分中心检查本条运营线路所有运营车辆出场前的卫生符合车辆清洁标准，我们定期召开车辆保洁专题会议，开展车辆卫生专项检查，日常工作中我们加大巡检力度，强化制度建设，不断提高管理水平。因市民不要求电话回复，系统内无联系方式，我们未对市民进行电话回复。公交运营线路（首末站），我们只在一个场站进行洗车服务，首末站全部安排保洁员清洗车辆目前存在一定的困难。场站班组长再次与本条线路的保洁人员进行了沟通，日常工作中要把清洁质量做的更加细致，加强清洁技能的培训，熟练掌握清洁方法。欢迎市民随时对我们的工作进行监督，感谢市民提出宝贵意见，给市民的出行带来的不便我们深感歉意，谢谢市民的支持与谅解。</t>
  </si>
  <si>
    <t xml:space="preserve">GJ-PHONE-20251231-1666</t>
  </si>
  <si>
    <t xml:space="preserve">2025-12-31 15:38:25</t>
  </si>
  <si>
    <t xml:space="preserve">2025-12-31 15:50:08</t>
  </si>
  <si>
    <r>
      <rPr>
        <sz val="10"/>
        <rFont val="Arial"/>
        <family val="2"/>
      </rPr>
      <t xml:space="preserve">12</t>
    </r>
    <r>
      <rPr>
        <sz val="10"/>
        <rFont val="宋体"/>
        <family val="0"/>
        <charset val="134"/>
      </rPr>
      <t xml:space="preserve">月</t>
    </r>
    <r>
      <rPr>
        <sz val="10"/>
        <rFont val="Arial"/>
        <family val="2"/>
      </rPr>
      <t xml:space="preserve">31</t>
    </r>
    <r>
      <rPr>
        <sz val="10"/>
        <rFont val="宋体"/>
        <family val="0"/>
        <charset val="134"/>
      </rPr>
      <t xml:space="preserve">日</t>
    </r>
    <r>
      <rPr>
        <sz val="10"/>
        <rFont val="Arial"/>
        <family val="2"/>
      </rPr>
      <t xml:space="preserve">15</t>
    </r>
    <r>
      <rPr>
        <sz val="10"/>
        <rFont val="宋体"/>
        <family val="0"/>
        <charset val="134"/>
      </rPr>
      <t xml:space="preserve">：</t>
    </r>
    <r>
      <rPr>
        <sz val="10"/>
        <rFont val="Arial"/>
        <family val="2"/>
      </rPr>
      <t xml:space="preserve">38</t>
    </r>
    <r>
      <rPr>
        <sz val="10"/>
        <rFont val="宋体"/>
        <family val="0"/>
        <charset val="134"/>
      </rPr>
      <t xml:space="preserve">分来电：一先生是城市管理办公室的工作人员，其称：原保修三厂南院内管线损坏，一直再漏自来水，已经发现一两天了，自来水公司也来看过，告知是走公交的水表，费用也是公交承担，并找到此处留守的 鸿运承物业人员，对方告知找不到人维修，且不认为是公交的，特来电告知此事。</t>
    </r>
  </si>
  <si>
    <r>
      <rPr>
        <sz val="10"/>
        <rFont val="宋体"/>
        <family val="0"/>
        <charset val="134"/>
      </rPr>
      <t xml:space="preserve">经大观园分中心核实，该区域为小区居民楼供水管线。涉事居民楼已于</t>
    </r>
    <r>
      <rPr>
        <sz val="10"/>
        <rFont val="Arial"/>
        <family val="2"/>
      </rPr>
      <t xml:space="preserve">2019</t>
    </r>
    <r>
      <rPr>
        <sz val="10"/>
        <rFont val="宋体"/>
        <family val="0"/>
        <charset val="134"/>
      </rPr>
      <t xml:space="preserve">年，应国资委要求，移交给北京首开集团，所有房屋及相关配套设施的维修维护服务与管理均由首开集团委派其名下物业公司（天运中兴物业公司）负责。</t>
    </r>
  </si>
  <si>
    <t xml:space="preserve">由于市民未留联系方式，无法进行电话答复。办理人：王波 鸿运承物业管理中心大观园分中心 物管设备主任。审核人：华菲 物管中心工程设备部 一般管理。 </t>
  </si>
  <si>
    <r>
      <rPr>
        <sz val="10"/>
        <rFont val="Arial"/>
        <family val="2"/>
      </rPr>
      <t xml:space="preserve">2019</t>
    </r>
    <r>
      <rPr>
        <sz val="10"/>
        <rFont val="宋体"/>
        <family val="0"/>
        <charset val="134"/>
      </rPr>
      <t xml:space="preserve">年应国资委要求，涉事居民楼移交给北京首开集团，所有房屋及相关配套设施的维修维护服务与管理均由首开集团委派其名下物业公司（天运中兴物业公司）负责。移交前，自来水公司一直对居民楼住户以一户一表、入户查表方式进行水费收缴，非公交集团管辖范围。综上，该供水管线相关问题，应由首开集团旗下物业公司与自来水公司协商处置。所以，城市管理办公室的工作人员所提诉求，超出公交物业服务管理范畴。</t>
    </r>
  </si>
  <si>
    <r>
      <rPr>
        <sz val="10"/>
        <rFont val="宋体"/>
        <family val="0"/>
        <charset val="134"/>
      </rPr>
      <t xml:space="preserve">经大观园分中心核实，该区域为小区居民楼供水管线。涉事居民楼已于</t>
    </r>
    <r>
      <rPr>
        <sz val="10"/>
        <rFont val="Arial"/>
        <family val="2"/>
      </rPr>
      <t xml:space="preserve">2019</t>
    </r>
    <r>
      <rPr>
        <sz val="10"/>
        <rFont val="宋体"/>
        <family val="0"/>
        <charset val="134"/>
      </rPr>
      <t xml:space="preserve">年，应国资委要求，移交给北京首开集团，所有房屋及相关配套设施的维修维护服务与管理均由首开集团委派其名下物业公司（天运中兴物业公司）负责。移交前，自来水公司一直对居民楼住户以一户一表、入户查表方式进行水费收缴，非公交集团管辖范围。综上，该供水管线相关问题，应由首开集团旗下物业公司与自来水公司协商处置。所以，城市管理办公室的工作人员所提诉求，超出公交物业服务管理范畴。由于市民未留联系方式，无法进行电话答复。</t>
    </r>
  </si>
  <si>
    <t xml:space="preserve">站务设施维修
（水管维修）</t>
  </si>
  <si>
    <t xml:space="preserve">GJ-PHONE-20260101-0595</t>
  </si>
  <si>
    <t xml:space="preserve">2026-01-01 10:50:46</t>
  </si>
  <si>
    <t xml:space="preserve">2026-01-04 10:37:50</t>
  </si>
  <si>
    <t xml:space="preserve">2026-01-06 08:59:59</t>
  </si>
  <si>
    <t xml:space="preserve">一女士</t>
  </si>
  <si>
    <r>
      <rPr>
        <sz val="10"/>
        <rFont val="Arial"/>
        <family val="2"/>
      </rPr>
      <t xml:space="preserve">1</t>
    </r>
    <r>
      <rPr>
        <sz val="10"/>
        <rFont val="宋体"/>
        <family val="0"/>
        <charset val="134"/>
      </rPr>
      <t xml:space="preserve">月</t>
    </r>
    <r>
      <rPr>
        <sz val="10"/>
        <rFont val="Arial"/>
        <family val="2"/>
      </rPr>
      <t xml:space="preserve">1</t>
    </r>
    <r>
      <rPr>
        <sz val="10"/>
        <rFont val="宋体"/>
        <family val="0"/>
        <charset val="134"/>
      </rPr>
      <t xml:space="preserve">日</t>
    </r>
    <r>
      <rPr>
        <sz val="10"/>
        <rFont val="Arial"/>
        <family val="2"/>
      </rPr>
      <t xml:space="preserve">10:50</t>
    </r>
    <r>
      <rPr>
        <sz val="10"/>
        <rFont val="宋体"/>
        <family val="0"/>
        <charset val="134"/>
      </rPr>
      <t xml:space="preserve">分一女士来电：在德胜门西乘坐</t>
    </r>
    <r>
      <rPr>
        <sz val="10"/>
        <rFont val="Arial"/>
        <family val="2"/>
      </rPr>
      <t xml:space="preserve">344</t>
    </r>
    <r>
      <rPr>
        <sz val="10"/>
        <rFont val="宋体"/>
        <family val="0"/>
        <charset val="134"/>
      </rPr>
      <t xml:space="preserve">路</t>
    </r>
    <r>
      <rPr>
        <sz val="10"/>
        <rFont val="Arial"/>
        <family val="2"/>
      </rPr>
      <t xml:space="preserve">1833908</t>
    </r>
    <r>
      <rPr>
        <sz val="10"/>
        <rFont val="宋体"/>
        <family val="0"/>
        <charset val="134"/>
      </rPr>
      <t xml:space="preserve">号车</t>
    </r>
    <r>
      <rPr>
        <sz val="10"/>
        <rFont val="Arial"/>
        <family val="2"/>
      </rPr>
      <t xml:space="preserve">10:45</t>
    </r>
    <r>
      <rPr>
        <sz val="10"/>
        <rFont val="宋体"/>
        <family val="0"/>
        <charset val="134"/>
      </rPr>
      <t xml:space="preserve">分左右到龙华园，坐在车厢左侧一位老人在车上吐了，后将呕吐物扔在垃圾桶内，其换到车厢后部，又看到两位乘客呕吐，导致车厢内异味很重，建议会场后清理消毒后在上路运营。</t>
    </r>
  </si>
  <si>
    <t xml:space="preserve">2026-01-01</t>
  </si>
  <si>
    <t xml:space="preserve">接到投诉后，市民反映问题的办理情况，鸿运承物业管理中心回龙观分中心现回复如下：</t>
  </si>
  <si>
    <t xml:space="preserve">因市民不要求电话回复，系统内无联系方式，我们未对市民进行电话回复。办理人：李满；部门：鸿运承物业管理中心回龙观分中心；职务：物管副主任。审核人：郑楠；部门：鸿运承物业管理中心物管行政部；职务：物管员。</t>
  </si>
  <si>
    <t xml:space="preserve">经查，市民所反映的车辆卫生问题为途中产生，加之该线路为无售票员的运营线路（无人售），故我们无法第一时间对车辆卫生进行清理。我们对于运营车辆车内卫生的清洁工作是一直在做的，也从未停止，已经形成了长效的清洁机制。该车辆回到刷车地点后，在日常工作时段内，我们的保洁员已对车内外部卫生进行了全面清理，确保刷车点出场车辆卫生干净整洁，符合企业标准，已整改完毕。车辆消毒工作目前我们按照每日对运营车辆消毒一次的标准认真执行。</t>
  </si>
  <si>
    <t xml:space="preserve">接到投诉后，市民反映问题的办理情况，鸿运承物业管理中心回龙观分中心现回复如下：经查，市民所反映的车辆卫生问题为途中产生，加之该线路为无售票员的运营线路（无人售），故我们无法第一时间对车辆卫生进行清理。我们对于运营车辆车内卫生的清洁工作是一直在做的，也从未停止，已经形成了长效的清洁机制。该车辆回到刷车地点后，在日常工作时段内，我们的保洁员已对车内外部卫生进行了全面清理，确保刷车点出场车辆卫生干净整洁，符合企业标准，已整改完毕。车辆消毒工作目前我们按照每日对运营车辆消毒一次的标准认真执行。经分中心检查本条运营线路所有运营车辆出场前的卫生符合车辆清洁标准，我们定期召开车辆保洁专题会议，开展车辆卫生专项检查，日常工作中我们加大巡检力度，强化制度建设，不断提高管理水平。因市民不要求电话回复，系统内无联系方式，我们未对市民进行电话回复。公交运营线路（首末站），我们只在一个场站进行洗车服务，首末站全部安排保洁员清洗车辆目前存在一定的困难。场站班组长再次与本条线路的保洁人员进行了沟通，日常工作中要把清洁质量做的更加细致，加强清洁技能的培训，熟练掌握清洁方法。欢迎市民随时对我们的工作进行监督，感谢市民提出宝贵意见，给市民的出行带来的不便我们深感歉意，谢谢市民的支持与谅解。</t>
  </si>
  <si>
    <t xml:space="preserve">GJ-PHONE-20260101-0605</t>
  </si>
  <si>
    <t xml:space="preserve">2026-01-01 10:54:30</t>
  </si>
  <si>
    <t xml:space="preserve">2026-01-01 11:02:22</t>
  </si>
  <si>
    <r>
      <rPr>
        <sz val="10"/>
        <rFont val="Arial"/>
        <family val="2"/>
      </rPr>
      <t xml:space="preserve">1</t>
    </r>
    <r>
      <rPr>
        <sz val="10"/>
        <rFont val="宋体"/>
        <family val="0"/>
        <charset val="134"/>
      </rPr>
      <t xml:space="preserve">月</t>
    </r>
    <r>
      <rPr>
        <sz val="10"/>
        <rFont val="Arial"/>
        <family val="2"/>
      </rPr>
      <t xml:space="preserve">1</t>
    </r>
    <r>
      <rPr>
        <sz val="10"/>
        <rFont val="宋体"/>
        <family val="0"/>
        <charset val="134"/>
      </rPr>
      <t xml:space="preserve">日</t>
    </r>
    <r>
      <rPr>
        <sz val="10"/>
        <rFont val="Arial"/>
        <family val="2"/>
      </rPr>
      <t xml:space="preserve">10:55</t>
    </r>
    <r>
      <rPr>
        <sz val="10"/>
        <rFont val="宋体"/>
        <family val="0"/>
        <charset val="134"/>
      </rPr>
      <t xml:space="preserve">分来电，一先生在香河新城街西口乘坐</t>
    </r>
    <r>
      <rPr>
        <sz val="10"/>
        <rFont val="Arial"/>
        <family val="2"/>
      </rPr>
      <t xml:space="preserve">823</t>
    </r>
    <r>
      <rPr>
        <sz val="10"/>
        <rFont val="宋体"/>
        <family val="0"/>
        <charset val="134"/>
      </rPr>
      <t xml:space="preserve">路</t>
    </r>
    <r>
      <rPr>
        <sz val="10"/>
        <rFont val="Arial"/>
        <family val="2"/>
      </rPr>
      <t xml:space="preserve">5839097</t>
    </r>
    <r>
      <rPr>
        <sz val="10"/>
        <rFont val="宋体"/>
        <family val="0"/>
        <charset val="134"/>
      </rPr>
      <t xml:space="preserve">号车去往郎家园。其看到该车驾驶员一路行驶平稳，车厢卫生干净。乘务管理员工作负责，安全意识强，提示乘客注意安全。其对两人的工作非常满意，特来电表扬。</t>
    </r>
  </si>
  <si>
    <t xml:space="preserve">接到市民表扬致电后，我分中心已派专人对市民的表扬内容进行核实，情况属实。</t>
  </si>
  <si>
    <t xml:space="preserve">因市民不要求电话回复，系统内无联系方式，我们未对市民进行电话回复。办理人：李学合；部门：鸿运承物业管理中心凌家庙分中心；职务：物管副主任。审核人：郑楠；部门：鸿运承物业管理中心物管行政部；职务：物管员。</t>
  </si>
  <si>
    <t xml:space="preserve">分中心领导与负责本条线路的负责人（班组长）取得了联系，我们已将市民的表扬内容转告负责人，要求将干净整洁的车厢环境要一直保持下去。</t>
  </si>
  <si>
    <t xml:space="preserve">接到市民表扬致电后，我分中心已派专人对市民的表扬内容进行核实，情况属实。分中心领导与负责本条线路的负责人（班组长）取得了联系，我们已将市民的表扬内容转告负责人，要求将干净整洁的车厢环境要一直保持下去。我们定期召开车辆保洁专题会议，开展车辆卫生专项检查，日常工作中我们加大巡检力度，强化制度建设，不断提高管理水平。因市民不要求电话回复，系统内无联系方式，我们未对市民进行电话回复。我们场站班组长再次与本条线路的保洁人员进行了沟通，要把好的经验和方法保持下去，日常的清洁与维护至关重要，日常工作中仍需要加强出场车辆卫生需符合清洁标准。欢迎市民随时对我们的工作进行监督，我们将继续努力，为市民提供一个舒适、整洁的乘车及出行环境，感谢市民对我们工作的认可。</t>
  </si>
  <si>
    <t xml:space="preserve">GJ-PHONE-20260102-0273</t>
  </si>
  <si>
    <t xml:space="preserve">2026-01-02 09:08:50</t>
  </si>
  <si>
    <t xml:space="preserve">2026-01-02 09:16:44</t>
  </si>
  <si>
    <r>
      <rPr>
        <sz val="10"/>
        <rFont val="Arial"/>
        <family val="2"/>
      </rPr>
      <t xml:space="preserve">1</t>
    </r>
    <r>
      <rPr>
        <sz val="10"/>
        <rFont val="宋体"/>
        <family val="0"/>
        <charset val="134"/>
      </rPr>
      <t xml:space="preserve">月</t>
    </r>
    <r>
      <rPr>
        <sz val="10"/>
        <rFont val="Arial"/>
        <family val="2"/>
      </rPr>
      <t xml:space="preserve">2</t>
    </r>
    <r>
      <rPr>
        <sz val="10"/>
        <rFont val="宋体"/>
        <family val="0"/>
        <charset val="134"/>
      </rPr>
      <t xml:space="preserve">日</t>
    </r>
    <r>
      <rPr>
        <sz val="10"/>
        <rFont val="Arial"/>
        <family val="2"/>
      </rPr>
      <t xml:space="preserve">9:09</t>
    </r>
    <r>
      <rPr>
        <sz val="10"/>
        <rFont val="宋体"/>
        <family val="0"/>
        <charset val="134"/>
      </rPr>
      <t xml:space="preserve">分来电：一女士乘坐</t>
    </r>
    <r>
      <rPr>
        <sz val="10"/>
        <rFont val="Arial"/>
        <family val="2"/>
      </rPr>
      <t xml:space="preserve">604</t>
    </r>
    <r>
      <rPr>
        <sz val="10"/>
        <rFont val="宋体"/>
        <family val="0"/>
        <charset val="134"/>
      </rPr>
      <t xml:space="preserve">路时发现该路大部分车辆车厢内卫生十分干净整洁</t>
    </r>
    <r>
      <rPr>
        <sz val="10"/>
        <rFont val="Arial"/>
        <family val="2"/>
      </rPr>
      <t xml:space="preserve">.</t>
    </r>
    <r>
      <rPr>
        <sz val="10"/>
        <rFont val="宋体"/>
        <family val="0"/>
        <charset val="134"/>
      </rPr>
      <t xml:space="preserve">特来电表扬</t>
    </r>
    <r>
      <rPr>
        <sz val="10"/>
        <rFont val="Arial"/>
        <family val="2"/>
      </rPr>
      <t xml:space="preserve">.</t>
    </r>
  </si>
  <si>
    <t xml:space="preserve">因市民不要求电话回复，系统内无联系方式，我们未对市民进行电话回复。办理人：左强；部门：鸿运承物业管理中心南湖分中心；职务：物管副主任。审核人：郑楠；部门：鸿运承物业管理中心物管行政部；职务：物管员。</t>
  </si>
  <si>
    <t xml:space="preserve">GJ-PHONE-20260102-0275</t>
  </si>
  <si>
    <t xml:space="preserve">2026-01-02 09:10:19</t>
  </si>
  <si>
    <t xml:space="preserve">2026-01-02 10:24:07</t>
  </si>
  <si>
    <r>
      <rPr>
        <sz val="10"/>
        <rFont val="Arial"/>
        <family val="2"/>
      </rPr>
      <t xml:space="preserve">1</t>
    </r>
    <r>
      <rPr>
        <sz val="10"/>
        <rFont val="宋体"/>
        <family val="0"/>
        <charset val="134"/>
      </rPr>
      <t xml:space="preserve">月</t>
    </r>
    <r>
      <rPr>
        <sz val="10"/>
        <rFont val="Arial"/>
        <family val="2"/>
      </rPr>
      <t xml:space="preserve">2</t>
    </r>
    <r>
      <rPr>
        <sz val="10"/>
        <rFont val="宋体"/>
        <family val="0"/>
        <charset val="134"/>
      </rPr>
      <t xml:space="preserve">日</t>
    </r>
    <r>
      <rPr>
        <sz val="10"/>
        <rFont val="Arial"/>
        <family val="2"/>
      </rPr>
      <t xml:space="preserve">9</t>
    </r>
    <r>
      <rPr>
        <sz val="10"/>
        <rFont val="宋体"/>
        <family val="0"/>
        <charset val="134"/>
      </rPr>
      <t xml:space="preserve">：</t>
    </r>
    <r>
      <rPr>
        <sz val="10"/>
        <rFont val="Arial"/>
        <family val="2"/>
      </rPr>
      <t xml:space="preserve">10</t>
    </r>
    <r>
      <rPr>
        <sz val="10"/>
        <rFont val="宋体"/>
        <family val="0"/>
        <charset val="134"/>
      </rPr>
      <t xml:space="preserve">分来电，昨日</t>
    </r>
    <r>
      <rPr>
        <sz val="10"/>
        <rFont val="Arial"/>
        <family val="2"/>
      </rPr>
      <t xml:space="preserve">8</t>
    </r>
    <r>
      <rPr>
        <sz val="10"/>
        <rFont val="宋体"/>
        <family val="0"/>
        <charset val="134"/>
      </rPr>
      <t xml:space="preserve">：</t>
    </r>
    <r>
      <rPr>
        <sz val="10"/>
        <rFont val="Arial"/>
        <family val="2"/>
      </rPr>
      <t xml:space="preserve">20</t>
    </r>
    <r>
      <rPr>
        <sz val="10"/>
        <rFont val="宋体"/>
        <family val="0"/>
        <charset val="134"/>
      </rPr>
      <t xml:space="preserve">分，郭先生在左家庄东里乘坐</t>
    </r>
    <r>
      <rPr>
        <sz val="10"/>
        <rFont val="Arial"/>
        <family val="2"/>
      </rPr>
      <t xml:space="preserve">110</t>
    </r>
    <r>
      <rPr>
        <sz val="10"/>
        <rFont val="宋体"/>
        <family val="0"/>
        <charset val="134"/>
      </rPr>
      <t xml:space="preserve">路</t>
    </r>
    <r>
      <rPr>
        <sz val="10"/>
        <rFont val="Arial"/>
        <family val="2"/>
      </rPr>
      <t xml:space="preserve">7770</t>
    </r>
    <r>
      <rPr>
        <sz val="10"/>
        <rFont val="宋体"/>
        <family val="0"/>
        <charset val="134"/>
      </rPr>
      <t xml:space="preserve">号车到地铁柳芳站，驾驶员陈冠章做到提醒服务，并给其找座位。还称行驶到终点站后，场站里的门卫保安赵红波，看到其下车，跑到车门前搀扶其下车，特来电表扬。</t>
    </r>
  </si>
  <si>
    <r>
      <rPr>
        <sz val="10"/>
        <rFont val="宋体"/>
        <family val="0"/>
        <charset val="134"/>
      </rPr>
      <t xml:space="preserve">经动物园分中心核实此情况，郭先生在</t>
    </r>
    <r>
      <rPr>
        <sz val="10"/>
        <rFont val="Arial"/>
        <family val="2"/>
      </rPr>
      <t xml:space="preserve">110</t>
    </r>
    <r>
      <rPr>
        <sz val="10"/>
        <rFont val="宋体"/>
        <family val="0"/>
        <charset val="134"/>
      </rPr>
      <t xml:space="preserve">路公交柳芳场站确实由保安赵红波主动搀扶。</t>
    </r>
  </si>
  <si>
    <t xml:space="preserve">由于表扬人未留电话，所以无法回复。处理人动物园分中心安保主任翟祺。</t>
  </si>
  <si>
    <t xml:space="preserve">通过此事件也提示其他保安员继续落实乐于助人、一心一意为乘客的精神。</t>
  </si>
  <si>
    <r>
      <rPr>
        <sz val="10"/>
        <rFont val="宋体"/>
        <family val="0"/>
        <charset val="134"/>
      </rPr>
      <t xml:space="preserve">经动物园分中心核实此情况，郭先生在</t>
    </r>
    <r>
      <rPr>
        <sz val="10"/>
        <rFont val="Arial"/>
        <family val="2"/>
      </rPr>
      <t xml:space="preserve">110</t>
    </r>
    <r>
      <rPr>
        <sz val="10"/>
        <rFont val="宋体"/>
        <family val="0"/>
        <charset val="134"/>
      </rPr>
      <t xml:space="preserve">路公交柳芳场站确实由保安赵红波主动搀扶。通过此事件也提示其他保安员继续落实乐于助人、一心一意为乘客的精神。由于表扬人未留电话，所以无法回复。处理人动物园分中心安保主任翟祺。</t>
    </r>
  </si>
  <si>
    <t xml:space="preserve">GJ-PHONE-20260103-1449</t>
  </si>
  <si>
    <t xml:space="preserve">2026-01-03 16:59:30</t>
  </si>
  <si>
    <t xml:space="preserve">2026-01-03 17:06:00</t>
  </si>
  <si>
    <r>
      <rPr>
        <sz val="10"/>
        <rFont val="Arial"/>
        <family val="2"/>
      </rPr>
      <t xml:space="preserve">1</t>
    </r>
    <r>
      <rPr>
        <sz val="10"/>
        <rFont val="宋体"/>
        <family val="0"/>
        <charset val="134"/>
      </rPr>
      <t xml:space="preserve">月</t>
    </r>
    <r>
      <rPr>
        <sz val="10"/>
        <rFont val="Arial"/>
        <family val="2"/>
      </rPr>
      <t xml:space="preserve">3</t>
    </r>
    <r>
      <rPr>
        <sz val="10"/>
        <rFont val="宋体"/>
        <family val="0"/>
        <charset val="134"/>
      </rPr>
      <t xml:space="preserve">日</t>
    </r>
    <r>
      <rPr>
        <sz val="10"/>
        <rFont val="Arial"/>
        <family val="2"/>
      </rPr>
      <t xml:space="preserve">16</t>
    </r>
    <r>
      <rPr>
        <sz val="10"/>
        <rFont val="宋体"/>
        <family val="0"/>
        <charset val="134"/>
      </rPr>
      <t xml:space="preserve">：</t>
    </r>
    <r>
      <rPr>
        <sz val="10"/>
        <rFont val="Arial"/>
        <family val="2"/>
      </rPr>
      <t xml:space="preserve">59</t>
    </r>
    <r>
      <rPr>
        <sz val="10"/>
        <rFont val="宋体"/>
        <family val="0"/>
        <charset val="134"/>
      </rPr>
      <t xml:space="preserve">分来电：一位女士乘坐快速公交</t>
    </r>
    <r>
      <rPr>
        <sz val="10"/>
        <rFont val="Arial"/>
        <family val="2"/>
      </rPr>
      <t xml:space="preserve">4</t>
    </r>
    <r>
      <rPr>
        <sz val="10"/>
        <rFont val="宋体"/>
        <family val="0"/>
        <charset val="134"/>
      </rPr>
      <t xml:space="preserve">线</t>
    </r>
    <r>
      <rPr>
        <sz val="10"/>
        <rFont val="Arial"/>
        <family val="2"/>
      </rPr>
      <t xml:space="preserve">4844372</t>
    </r>
    <r>
      <rPr>
        <sz val="10"/>
        <rFont val="宋体"/>
        <family val="0"/>
        <charset val="134"/>
      </rPr>
      <t xml:space="preserve">号车，来电时间即将到阜成门总站，该车驾驶员同侧，最后一排座椅底下有尿骚味和尿渍，请尽快清理。</t>
    </r>
    <r>
      <rPr>
        <sz val="10"/>
        <rFont val="Arial"/>
        <family val="2"/>
      </rPr>
      <t xml:space="preserve">
</t>
    </r>
  </si>
  <si>
    <t xml:space="preserve">接到投诉后，市民反映问题的办理情况，鸿运承物业管理中心河滩分中心现回复如下：</t>
  </si>
  <si>
    <t xml:space="preserve">因市民不要求电话回复，系统内无联系方式，我们未对市民进行电话回复。办理人：杨壑松；部门：鸿运承物业管理中心河滩分中心；职务：物管副主任。审核人：郑楠；部门：鸿运承物业管理中心物管行政部；职务：物管员。</t>
  </si>
  <si>
    <t xml:space="preserve">接到投诉后，市民反映问题的办理情况，鸿运承物业管理中心河滩分中心现回复如下：经查，市民所反映的车辆卫生问题为途中产生，加之该线路为无售票员的运营线路（无人售），故我们无法第一时间对车辆卫生进行清理。我们对于运营车辆车内卫生的清洁工作是一直在做的，也从未停止，已经形成了长效的清洁机制。该线路车辆回到刷车地点后，在日常工作时段内，我们的保洁员已对车内外部卫生进行了全面清理，确保刷车点出场车辆卫生干净整洁，符合企业标准，已整改完毕。经分中心检查本条运营线路所有运营车辆出场前的卫生符合车辆清洁标准，我们定期召开车辆保洁专题会议，开展车辆卫生专项检查，日常工作中我们加大巡检力度，强化制度建设，不断提高管理水平。因市民不要求电话回复，系统内无联系方式，我们未对市民进行电话回复。公交运营线路（首末站），我们只在一个场站进行洗车服务，首末站全部安排保洁员清洗车辆目前存在一定的困难。场站班组长再次与本条线路的保洁人员进行了沟通，日常工作中要把清洁质量做的更加细致，加强清洁技能的培训，熟练掌握清洁方法。欢迎市民随时对我们的工作进行监督，感谢市民提出宝贵意见，给市民的出行带来的不便我们深感歉意，谢谢市民的支持与谅解。</t>
  </si>
  <si>
    <t xml:space="preserve">车辆卫生问题
（异味）</t>
  </si>
  <si>
    <t xml:space="preserve">GJ-PHONE-20260104-1072</t>
  </si>
  <si>
    <t xml:space="preserve">2026-01-04 13:23:36</t>
  </si>
  <si>
    <t xml:space="preserve">2026-01-04 13:54:51</t>
  </si>
  <si>
    <r>
      <rPr>
        <sz val="10"/>
        <rFont val="Arial"/>
        <family val="2"/>
      </rPr>
      <t xml:space="preserve">1</t>
    </r>
    <r>
      <rPr>
        <sz val="10"/>
        <rFont val="宋体"/>
        <family val="0"/>
        <charset val="134"/>
      </rPr>
      <t xml:space="preserve">月</t>
    </r>
    <r>
      <rPr>
        <sz val="10"/>
        <rFont val="Arial"/>
        <family val="2"/>
      </rPr>
      <t xml:space="preserve">4</t>
    </r>
    <r>
      <rPr>
        <sz val="10"/>
        <rFont val="宋体"/>
        <family val="0"/>
        <charset val="134"/>
      </rPr>
      <t xml:space="preserve">日</t>
    </r>
    <r>
      <rPr>
        <sz val="10"/>
        <rFont val="Arial"/>
        <family val="2"/>
      </rPr>
      <t xml:space="preserve">13:23</t>
    </r>
    <r>
      <rPr>
        <sz val="10"/>
        <rFont val="宋体"/>
        <family val="0"/>
        <charset val="134"/>
      </rPr>
      <t xml:space="preserve">分来电，一先生（员工家属）来电反映：客二分公司第五车队刷车人员（具体场站拒绝提供），该人员早晨来了</t>
    </r>
    <r>
      <rPr>
        <sz val="10"/>
        <rFont val="Arial"/>
        <family val="2"/>
      </rPr>
      <t xml:space="preserve">20</t>
    </r>
    <r>
      <rPr>
        <sz val="10"/>
        <rFont val="宋体"/>
        <family val="0"/>
        <charset val="134"/>
      </rPr>
      <t xml:space="preserve">分钟才刷一辆车，下午</t>
    </r>
    <r>
      <rPr>
        <sz val="10"/>
        <rFont val="Arial"/>
        <family val="2"/>
      </rPr>
      <t xml:space="preserve">30</t>
    </r>
    <r>
      <rPr>
        <sz val="10"/>
        <rFont val="宋体"/>
        <family val="0"/>
        <charset val="134"/>
      </rPr>
      <t xml:space="preserve">分钟刷一辆车，该工作人员消极怠工，刷车不负责任，挣钱容易。其对刷车人员不满，特来电反映。</t>
    </r>
  </si>
  <si>
    <t xml:space="preserve">接到投诉后，鸿运承物业管理中心物管行政部现回复如下：</t>
  </si>
  <si>
    <t xml:space="preserve">因员工家属不要求电话回复，系统内无联系方式，我们未对员工家属进行电话回复。办理人：郑楠；部门：鸿运承物业管理中心物管行政部；职务：物管员。审核人：刘晨；部门：鸿运承物业管理中心物管行政部；职务：副经理。</t>
  </si>
  <si>
    <r>
      <rPr>
        <sz val="10"/>
        <rFont val="宋体"/>
        <family val="0"/>
        <charset val="134"/>
      </rPr>
      <t xml:space="preserve">员工家属所述客二</t>
    </r>
    <r>
      <rPr>
        <sz val="10"/>
        <rFont val="Arial"/>
        <family val="2"/>
      </rPr>
      <t xml:space="preserve">5</t>
    </r>
    <r>
      <rPr>
        <sz val="10"/>
        <rFont val="宋体"/>
        <family val="0"/>
        <charset val="134"/>
      </rPr>
      <t xml:space="preserve">队刷车保洁员消极怠工，刷车不负责任的问题，我们非常重视此反馈，由于我们的工作没有做好，给司机带来了不好的服务体验，实在是抱歉。我们已责成单店、辛庄分中心加强对刷车保洁员的教育工作。</t>
    </r>
  </si>
  <si>
    <t xml:space="preserve">日常工作中我们要把清洁质量做的更加细致，同时加强保洁员清洁技能的培训，熟练掌握清洁方法。</t>
  </si>
  <si>
    <r>
      <rPr>
        <sz val="10"/>
        <rFont val="宋体"/>
        <family val="0"/>
        <charset val="134"/>
      </rPr>
      <t xml:space="preserve">接到投诉后，鸿运承物业管理中心物管行政部现回复如下：员工家属所述客二</t>
    </r>
    <r>
      <rPr>
        <sz val="10"/>
        <rFont val="Arial"/>
        <family val="2"/>
      </rPr>
      <t xml:space="preserve">5</t>
    </r>
    <r>
      <rPr>
        <sz val="10"/>
        <rFont val="宋体"/>
        <family val="0"/>
        <charset val="134"/>
      </rPr>
      <t xml:space="preserve">队刷车保洁员消极怠工，刷车不负责任的问题，我们非常重视此反馈，由于我们的工作没有做好，给司机带来了不好的服务体验，实在是抱歉。我们已责成单店、辛庄分中心加强对刷车保洁员的教育工作。我们定期会召开车辆保洁专题会议，开展车辆卫生专项检查，日常工作中我们加大巡检力度，强化制度建设，不断提高管理水平。因员工家属不要求电话回复，系统内无联系方式，我们未对员工家属进行电话回复。日常工作中我们要把清洁质量做的更加细致，同时加强保洁员清洁技能的培训，熟练掌握清洁方法。感谢提出宝贵意见。</t>
    </r>
  </si>
  <si>
    <t xml:space="preserve">场站管理问题
（刷车人员工作态度）</t>
  </si>
  <si>
    <t xml:space="preserve">GJ-PHONE-20260104-1759</t>
  </si>
  <si>
    <t xml:space="preserve">2026-01-04 17:40:48</t>
  </si>
  <si>
    <t xml:space="preserve">2026-01-04 18:23:52</t>
  </si>
  <si>
    <r>
      <rPr>
        <sz val="10"/>
        <rFont val="Arial"/>
        <family val="2"/>
      </rPr>
      <t xml:space="preserve">1</t>
    </r>
    <r>
      <rPr>
        <sz val="10"/>
        <rFont val="宋体"/>
        <family val="0"/>
        <charset val="134"/>
      </rPr>
      <t xml:space="preserve">月</t>
    </r>
    <r>
      <rPr>
        <sz val="10"/>
        <rFont val="Arial"/>
        <family val="2"/>
      </rPr>
      <t xml:space="preserve">4</t>
    </r>
    <r>
      <rPr>
        <sz val="10"/>
        <rFont val="宋体"/>
        <family val="0"/>
        <charset val="134"/>
      </rPr>
      <t xml:space="preserve">日</t>
    </r>
    <r>
      <rPr>
        <sz val="10"/>
        <rFont val="Arial"/>
        <family val="2"/>
      </rPr>
      <t xml:space="preserve">17:41</t>
    </r>
    <r>
      <rPr>
        <sz val="10"/>
        <rFont val="宋体"/>
        <family val="0"/>
        <charset val="134"/>
      </rPr>
      <t xml:space="preserve">分</t>
    </r>
    <r>
      <rPr>
        <sz val="10"/>
        <rFont val="Arial"/>
        <family val="2"/>
      </rPr>
      <t xml:space="preserve">(</t>
    </r>
    <r>
      <rPr>
        <sz val="10"/>
        <rFont val="宋体"/>
        <family val="0"/>
        <charset val="134"/>
      </rPr>
      <t xml:space="preserve">来电</t>
    </r>
    <r>
      <rPr>
        <sz val="10"/>
        <rFont val="Arial"/>
        <family val="2"/>
      </rPr>
      <t xml:space="preserve">)</t>
    </r>
    <r>
      <rPr>
        <sz val="10"/>
        <rFont val="宋体"/>
        <family val="0"/>
        <charset val="134"/>
      </rPr>
      <t xml:space="preserve">，一位先生在安慧桥东乘坐</t>
    </r>
    <r>
      <rPr>
        <sz val="10"/>
        <rFont val="Arial"/>
        <family val="2"/>
      </rPr>
      <t xml:space="preserve">400</t>
    </r>
    <r>
      <rPr>
        <sz val="10"/>
        <rFont val="宋体"/>
        <family val="0"/>
        <charset val="134"/>
      </rPr>
      <t xml:space="preserve">快内京</t>
    </r>
    <r>
      <rPr>
        <sz val="10"/>
        <rFont val="Arial"/>
        <family val="2"/>
      </rPr>
      <t xml:space="preserve">ABB926</t>
    </r>
    <r>
      <rPr>
        <sz val="10"/>
        <rFont val="宋体"/>
        <family val="0"/>
        <charset val="134"/>
      </rPr>
      <t xml:space="preserve">号车到朝阳公园桥南，其称上车后闻到一楼有尿骚味（其认为有乘客在车内小便），建议有关部门出站前打扫卫生，望有关部门调查。</t>
    </r>
  </si>
  <si>
    <t xml:space="preserve">接到投诉后，市民反映问题的办理情况，鸿运承物业管理中心西客站分中心现回复如下：</t>
  </si>
  <si>
    <t xml:space="preserve">因市民不要求电话回复，系统内无联系方式，我们未对市民进行电话回复。办理人：穆鑫；部门：鸿运承物业管理中心西客站分中心；职务：物管副主任。审核人：郑楠；部门：鸿运承物业管理中心物管行政部；职务：物管员。</t>
  </si>
  <si>
    <t xml:space="preserve">运营车辆一层车内异味问题，我们非常重视市民的反馈。我们对于运营车辆车内卫生的清洁工作是一直在做的，也从未停止，已经形成了长效的清洁机制。该车辆回到刷车地点后，在日常工作时段内，我们的保洁员已对车内外部卫生进行了全面清理，确保刷车点出场车辆卫生干净整洁，符合企业标准，已整改完毕。</t>
  </si>
  <si>
    <t xml:space="preserve">接到投诉后，市民反映问题的办理情况，鸿运承物业管理中心西客站分中心现回复如下：运营车辆一层车内异味问题，我们非常重视市民的反馈。我们对于运营车辆车内卫生的清洁工作是一直在做的，也从未停止，已经形成了长效的清洁机制。该车辆回到刷车地点后，在日常工作时段内，我们的保洁员已对车内外部卫生进行了全面清理，确保刷车点出场车辆卫生干净整洁，符合企业标准，已整改完毕。经分中心检查本条运营线路所有运营车辆出场前的卫生符合车辆清洁标准，我们定期召开车辆保洁专题会议，开展车辆卫生专项检查，日常工作中我们加大巡检力度，强化制度建设，不断提高管理水平。因市民不要求电话回复，系统内无联系方式，我们未对市民进行电话回复。公交运营线路（首末站），我们只在一个场站进行洗车服务，首末站全部安排保洁员清洗车辆目前存在一定的困难。场站班组长再次与本条线路的保洁人员进行了沟通，日常工作中要把清洁质量做的更加细致，加强清洁技能的培训，熟练掌握清洁方法。欢迎市民随时对我们的工作进行监督，感谢市民提出宝贵意见，给市民的出行带来的不便我们深感歉意，谢谢市民的支持与谅解。</t>
  </si>
  <si>
    <t xml:space="preserve">GJ-PHONE-20260105-0798</t>
  </si>
  <si>
    <t xml:space="preserve">2026-01-05 11:43:03</t>
  </si>
  <si>
    <t xml:space="preserve">2026-01-05 12:01:51</t>
  </si>
  <si>
    <r>
      <rPr>
        <sz val="10"/>
        <rFont val="Arial"/>
        <family val="2"/>
      </rPr>
      <t xml:space="preserve">1</t>
    </r>
    <r>
      <rPr>
        <sz val="10"/>
        <rFont val="宋体"/>
        <family val="0"/>
        <charset val="134"/>
      </rPr>
      <t xml:space="preserve">月</t>
    </r>
    <r>
      <rPr>
        <sz val="10"/>
        <rFont val="Arial"/>
        <family val="2"/>
      </rPr>
      <t xml:space="preserve">5</t>
    </r>
    <r>
      <rPr>
        <sz val="10"/>
        <rFont val="宋体"/>
        <family val="0"/>
        <charset val="134"/>
      </rPr>
      <t xml:space="preserve">日</t>
    </r>
    <r>
      <rPr>
        <sz val="10"/>
        <rFont val="Arial"/>
        <family val="2"/>
      </rPr>
      <t xml:space="preserve">11:43</t>
    </r>
    <r>
      <rPr>
        <sz val="10"/>
        <rFont val="宋体"/>
        <family val="0"/>
        <charset val="134"/>
      </rPr>
      <t xml:space="preserve">分一位女士来电：其看到抖音号</t>
    </r>
    <r>
      <rPr>
        <sz val="10"/>
        <rFont val="Arial"/>
        <family val="2"/>
      </rPr>
      <t xml:space="preserve">DJ3122966</t>
    </r>
    <r>
      <rPr>
        <sz val="10"/>
        <rFont val="宋体"/>
        <family val="0"/>
        <charset val="134"/>
      </rPr>
      <t xml:space="preserve">（洋洋洋）发布的视频，大多都是关于公交车报废的刷卡机、票据和</t>
    </r>
    <r>
      <rPr>
        <sz val="10"/>
        <rFont val="Arial"/>
        <family val="2"/>
      </rPr>
      <t xml:space="preserve">2016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19</t>
    </r>
    <r>
      <rPr>
        <sz val="10"/>
        <rFont val="宋体"/>
        <family val="0"/>
        <charset val="134"/>
      </rPr>
      <t xml:space="preserve">日关于文明行车礼让的红头文件和场站内报废车辆视频，并且还明码标价售卖报废刷卡机，视频内还有关于如何进入公交场站的内容，质疑所有物品来源。</t>
    </r>
  </si>
  <si>
    <t xml:space="preserve">安保专业信息不详</t>
  </si>
  <si>
    <t xml:space="preserve">经观看视频核实，物业管理中心安保专业未发现视频发布者有进入公交场站不符合规定的内容。</t>
  </si>
  <si>
    <t xml:space="preserve">投诉人未留联系方式</t>
  </si>
  <si>
    <t xml:space="preserve">加强检查叮嘱，发现问题第一时间向上级单位和公安机关汇报</t>
  </si>
  <si>
    <t xml:space="preserve">经观看视频核实，物业管理中心安保专业未发现视频发布者有进入公交场站不符合规定的内容。加强检查叮嘱，发现问题第一时间向上级单位和公安机关汇报</t>
  </si>
  <si>
    <t xml:space="preserve">场站安保问题
（封存车辆设备偷盗情况）</t>
  </si>
  <si>
    <r>
      <rPr>
        <sz val="10"/>
        <rFont val="Arial"/>
        <family val="2"/>
      </rPr>
      <t xml:space="preserve">GJ-PHONE-20260105-0602</t>
    </r>
    <r>
      <rPr>
        <sz val="10"/>
        <rFont val="宋体"/>
        <family val="0"/>
        <charset val="134"/>
      </rPr>
      <t xml:space="preserve">（</t>
    </r>
    <r>
      <rPr>
        <sz val="10"/>
        <rFont val="Arial"/>
        <family val="2"/>
      </rPr>
      <t xml:space="preserve">5</t>
    </r>
    <r>
      <rPr>
        <sz val="10"/>
        <rFont val="宋体"/>
        <family val="0"/>
        <charset val="134"/>
      </rPr>
      <t xml:space="preserve">个附件）</t>
    </r>
  </si>
  <si>
    <t xml:space="preserve">2026-01-05 10:36:37</t>
  </si>
  <si>
    <t xml:space="preserve">2026-01-05 10:58:01</t>
  </si>
  <si>
    <r>
      <rPr>
        <sz val="10"/>
        <rFont val="Arial"/>
        <family val="2"/>
      </rPr>
      <t xml:space="preserve">1</t>
    </r>
    <r>
      <rPr>
        <sz val="10"/>
        <rFont val="宋体"/>
        <family val="0"/>
        <charset val="134"/>
      </rPr>
      <t xml:space="preserve">月</t>
    </r>
    <r>
      <rPr>
        <sz val="10"/>
        <rFont val="Arial"/>
        <family val="2"/>
      </rPr>
      <t xml:space="preserve">5</t>
    </r>
    <r>
      <rPr>
        <sz val="10"/>
        <rFont val="宋体"/>
        <family val="0"/>
        <charset val="134"/>
      </rPr>
      <t xml:space="preserve">日</t>
    </r>
    <r>
      <rPr>
        <sz val="10"/>
        <rFont val="Arial"/>
        <family val="2"/>
      </rPr>
      <t xml:space="preserve">10:37</t>
    </r>
    <r>
      <rPr>
        <sz val="10"/>
        <rFont val="宋体"/>
        <family val="0"/>
        <charset val="134"/>
      </rPr>
      <t xml:space="preserve">分</t>
    </r>
    <r>
      <rPr>
        <sz val="10"/>
        <rFont val="Arial"/>
        <family val="2"/>
      </rPr>
      <t xml:space="preserve">(</t>
    </r>
    <r>
      <rPr>
        <sz val="10"/>
        <rFont val="宋体"/>
        <family val="0"/>
        <charset val="134"/>
      </rPr>
      <t xml:space="preserve">来电</t>
    </r>
    <r>
      <rPr>
        <sz val="10"/>
        <rFont val="Arial"/>
        <family val="2"/>
      </rPr>
      <t xml:space="preserve">)</t>
    </r>
    <r>
      <rPr>
        <sz val="10"/>
        <rFont val="宋体"/>
        <family val="0"/>
        <charset val="134"/>
      </rPr>
      <t xml:space="preserve">一位女士（内部职工）称：</t>
    </r>
    <r>
      <rPr>
        <sz val="10"/>
        <rFont val="Arial"/>
        <family val="2"/>
      </rPr>
      <t xml:space="preserve">982</t>
    </r>
    <r>
      <rPr>
        <sz val="10"/>
        <rFont val="宋体"/>
        <family val="0"/>
        <charset val="134"/>
      </rPr>
      <t xml:space="preserve">路总站土井村西口物业烧水器坏了，和领导沟通没有解决，每天都喝冷水，望相关部门尽快维修或更换带有净水系统的热水器。</t>
    </r>
  </si>
  <si>
    <r>
      <rPr>
        <sz val="10"/>
        <rFont val="宋体"/>
        <family val="0"/>
        <charset val="134"/>
      </rPr>
      <t xml:space="preserve">经核实，市民提到的</t>
    </r>
    <r>
      <rPr>
        <sz val="10"/>
        <rFont val="Arial"/>
        <family val="2"/>
      </rPr>
      <t xml:space="preserve">982</t>
    </r>
    <r>
      <rPr>
        <sz val="10"/>
        <rFont val="宋体"/>
        <family val="0"/>
        <charset val="134"/>
      </rPr>
      <t xml:space="preserve">路总站土井村西口，公交内部称为“西北旺公交场站”。西北旺场站烧水器确实损坏，物业班组长于</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5</t>
    </r>
    <r>
      <rPr>
        <sz val="10"/>
        <rFont val="宋体"/>
        <family val="0"/>
        <charset val="134"/>
      </rPr>
      <t xml:space="preserve">日</t>
    </r>
    <r>
      <rPr>
        <sz val="10"/>
        <rFont val="Arial"/>
        <family val="2"/>
      </rPr>
      <t xml:space="preserve">8</t>
    </r>
    <r>
      <rPr>
        <sz val="10"/>
        <rFont val="宋体"/>
        <family val="0"/>
        <charset val="134"/>
      </rPr>
      <t xml:space="preserve">点</t>
    </r>
    <r>
      <rPr>
        <sz val="10"/>
        <rFont val="Arial"/>
        <family val="2"/>
      </rPr>
      <t xml:space="preserve">59</t>
    </r>
    <r>
      <rPr>
        <sz val="10"/>
        <rFont val="宋体"/>
        <family val="0"/>
        <charset val="134"/>
      </rPr>
      <t xml:space="preserve">分向分中心报修。</t>
    </r>
  </si>
  <si>
    <t xml:space="preserve">由于市民未留联系方式，无法进行电话答复。办理人：郝亚革 鸿运承物业管理中心西苑分中心 工程设备员；审核人：华菲 工程设备部 一般管理</t>
  </si>
  <si>
    <r>
      <rPr>
        <sz val="10"/>
        <rFont val="宋体"/>
        <family val="0"/>
        <charset val="134"/>
      </rPr>
      <t xml:space="preserve">西北旺场站烧水器确实损坏，物业班组长于</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5</t>
    </r>
    <r>
      <rPr>
        <sz val="10"/>
        <rFont val="宋体"/>
        <family val="0"/>
        <charset val="134"/>
      </rPr>
      <t xml:space="preserve">日</t>
    </r>
    <r>
      <rPr>
        <sz val="10"/>
        <rFont val="Arial"/>
        <family val="2"/>
      </rPr>
      <t xml:space="preserve">8</t>
    </r>
    <r>
      <rPr>
        <sz val="10"/>
        <rFont val="宋体"/>
        <family val="0"/>
        <charset val="134"/>
      </rPr>
      <t xml:space="preserve">点</t>
    </r>
    <r>
      <rPr>
        <sz val="10"/>
        <rFont val="Arial"/>
        <family val="2"/>
      </rPr>
      <t xml:space="preserve">59</t>
    </r>
    <r>
      <rPr>
        <sz val="10"/>
        <rFont val="宋体"/>
        <family val="0"/>
        <charset val="134"/>
      </rPr>
      <t xml:space="preserve">分向分中心报修。分中心于</t>
    </r>
    <r>
      <rPr>
        <sz val="10"/>
        <rFont val="Arial"/>
        <family val="2"/>
      </rPr>
      <t xml:space="preserve">9</t>
    </r>
    <r>
      <rPr>
        <sz val="10"/>
        <rFont val="宋体"/>
        <family val="0"/>
        <charset val="134"/>
      </rPr>
      <t xml:space="preserve">点</t>
    </r>
    <r>
      <rPr>
        <sz val="10"/>
        <rFont val="Arial"/>
        <family val="2"/>
      </rPr>
      <t xml:space="preserve">02</t>
    </r>
    <r>
      <rPr>
        <sz val="10"/>
        <rFont val="宋体"/>
        <family val="0"/>
        <charset val="134"/>
      </rPr>
      <t xml:space="preserve">分第一时间联系维修人员，将开水器损坏视频和场站地址发给维修工作人员，维修人员承诺当天下午维修。</t>
    </r>
    <r>
      <rPr>
        <sz val="10"/>
        <rFont val="Arial"/>
        <family val="2"/>
      </rPr>
      <t xml:space="preserve">1</t>
    </r>
    <r>
      <rPr>
        <sz val="10"/>
        <rFont val="宋体"/>
        <family val="0"/>
        <charset val="134"/>
      </rPr>
      <t xml:space="preserve">月</t>
    </r>
    <r>
      <rPr>
        <sz val="10"/>
        <rFont val="Arial"/>
        <family val="2"/>
      </rPr>
      <t xml:space="preserve">5</t>
    </r>
    <r>
      <rPr>
        <sz val="10"/>
        <rFont val="宋体"/>
        <family val="0"/>
        <charset val="134"/>
      </rPr>
      <t xml:space="preserve">日</t>
    </r>
    <r>
      <rPr>
        <sz val="10"/>
        <rFont val="Arial"/>
        <family val="2"/>
      </rPr>
      <t xml:space="preserve">13</t>
    </r>
    <r>
      <rPr>
        <sz val="10"/>
        <rFont val="宋体"/>
        <family val="0"/>
        <charset val="134"/>
      </rPr>
      <t xml:space="preserve">点</t>
    </r>
    <r>
      <rPr>
        <sz val="10"/>
        <rFont val="Arial"/>
        <family val="2"/>
      </rPr>
      <t xml:space="preserve">47</t>
    </r>
    <r>
      <rPr>
        <sz val="10"/>
        <rFont val="宋体"/>
        <family val="0"/>
        <charset val="134"/>
      </rPr>
      <t xml:space="preserve">分</t>
    </r>
    <r>
      <rPr>
        <sz val="10"/>
        <rFont val="Arial"/>
        <family val="2"/>
      </rPr>
      <t xml:space="preserve">982</t>
    </r>
    <r>
      <rPr>
        <sz val="10"/>
        <rFont val="宋体"/>
        <family val="0"/>
        <charset val="134"/>
      </rPr>
      <t xml:space="preserve">路总站土井村西口（西北旺）公交场站烧水器维修完毕并正常使用。</t>
    </r>
  </si>
  <si>
    <t xml:space="preserve">我们分中心再次与班组长。进行了沟通，日常工作中我们要把维修工作质量做的更加细致，同时加强维修人员技能的培训，确保后勤设备正常运行。</t>
  </si>
  <si>
    <t xml:space="preserve">我们定期会召开班组长会议，开展后勤设备检查，日常工作中我们加大巡检力度，强化制度建设，不断提高管理水平。</t>
  </si>
  <si>
    <r>
      <rPr>
        <sz val="10"/>
        <rFont val="宋体"/>
        <family val="0"/>
        <charset val="134"/>
      </rPr>
      <t xml:space="preserve">经核实，市民提到的</t>
    </r>
    <r>
      <rPr>
        <sz val="10"/>
        <rFont val="Arial"/>
        <family val="2"/>
      </rPr>
      <t xml:space="preserve">982</t>
    </r>
    <r>
      <rPr>
        <sz val="10"/>
        <rFont val="宋体"/>
        <family val="0"/>
        <charset val="134"/>
      </rPr>
      <t xml:space="preserve">路总站土井村西口，公交内部称为“西北旺公交场站”。西北旺场站烧水器确实损坏，物业班组长于</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5</t>
    </r>
    <r>
      <rPr>
        <sz val="10"/>
        <rFont val="宋体"/>
        <family val="0"/>
        <charset val="134"/>
      </rPr>
      <t xml:space="preserve">日</t>
    </r>
    <r>
      <rPr>
        <sz val="10"/>
        <rFont val="Arial"/>
        <family val="2"/>
      </rPr>
      <t xml:space="preserve">8</t>
    </r>
    <r>
      <rPr>
        <sz val="10"/>
        <rFont val="宋体"/>
        <family val="0"/>
        <charset val="134"/>
      </rPr>
      <t xml:space="preserve">点</t>
    </r>
    <r>
      <rPr>
        <sz val="10"/>
        <rFont val="Arial"/>
        <family val="2"/>
      </rPr>
      <t xml:space="preserve">59</t>
    </r>
    <r>
      <rPr>
        <sz val="10"/>
        <rFont val="宋体"/>
        <family val="0"/>
        <charset val="134"/>
      </rPr>
      <t xml:space="preserve">分向分中心报修。分中心于</t>
    </r>
    <r>
      <rPr>
        <sz val="10"/>
        <rFont val="Arial"/>
        <family val="2"/>
      </rPr>
      <t xml:space="preserve">9</t>
    </r>
    <r>
      <rPr>
        <sz val="10"/>
        <rFont val="宋体"/>
        <family val="0"/>
        <charset val="134"/>
      </rPr>
      <t xml:space="preserve">点</t>
    </r>
    <r>
      <rPr>
        <sz val="10"/>
        <rFont val="Arial"/>
        <family val="2"/>
      </rPr>
      <t xml:space="preserve">02</t>
    </r>
    <r>
      <rPr>
        <sz val="10"/>
        <rFont val="宋体"/>
        <family val="0"/>
        <charset val="134"/>
      </rPr>
      <t xml:space="preserve">分第一时间联系维修人员，将开水器损坏视频和场站地址发给维修工作人员，维修人员承诺当天下午维修。</t>
    </r>
    <r>
      <rPr>
        <sz val="10"/>
        <rFont val="Arial"/>
        <family val="2"/>
      </rPr>
      <t xml:space="preserve">1</t>
    </r>
    <r>
      <rPr>
        <sz val="10"/>
        <rFont val="宋体"/>
        <family val="0"/>
        <charset val="134"/>
      </rPr>
      <t xml:space="preserve">月</t>
    </r>
    <r>
      <rPr>
        <sz val="10"/>
        <rFont val="Arial"/>
        <family val="2"/>
      </rPr>
      <t xml:space="preserve">5</t>
    </r>
    <r>
      <rPr>
        <sz val="10"/>
        <rFont val="宋体"/>
        <family val="0"/>
        <charset val="134"/>
      </rPr>
      <t xml:space="preserve">日</t>
    </r>
    <r>
      <rPr>
        <sz val="10"/>
        <rFont val="Arial"/>
        <family val="2"/>
      </rPr>
      <t xml:space="preserve">13</t>
    </r>
    <r>
      <rPr>
        <sz val="10"/>
        <rFont val="宋体"/>
        <family val="0"/>
        <charset val="134"/>
      </rPr>
      <t xml:space="preserve">点</t>
    </r>
    <r>
      <rPr>
        <sz val="10"/>
        <rFont val="Arial"/>
        <family val="2"/>
      </rPr>
      <t xml:space="preserve">47</t>
    </r>
    <r>
      <rPr>
        <sz val="10"/>
        <rFont val="宋体"/>
        <family val="0"/>
        <charset val="134"/>
      </rPr>
      <t xml:space="preserve">分</t>
    </r>
    <r>
      <rPr>
        <sz val="10"/>
        <rFont val="Arial"/>
        <family val="2"/>
      </rPr>
      <t xml:space="preserve">982</t>
    </r>
    <r>
      <rPr>
        <sz val="10"/>
        <rFont val="宋体"/>
        <family val="0"/>
        <charset val="134"/>
      </rPr>
      <t xml:space="preserve">路总站土井村西口（西北旺）公交场站烧水器维修完毕并正常使用。由于市民未留联系方式，无法进行电话答复。</t>
    </r>
  </si>
  <si>
    <t xml:space="preserve">站务设施维修
（热水器维修）</t>
  </si>
  <si>
    <r>
      <rPr>
        <sz val="10"/>
        <rFont val="Arial"/>
        <family val="2"/>
      </rPr>
      <t xml:space="preserve">GJ-PHONE-20260106-1465</t>
    </r>
    <r>
      <rPr>
        <sz val="10"/>
        <rFont val="宋体"/>
        <family val="0"/>
        <charset val="134"/>
      </rPr>
      <t xml:space="preserve">（</t>
    </r>
    <r>
      <rPr>
        <sz val="10"/>
        <rFont val="Arial"/>
        <family val="2"/>
      </rPr>
      <t xml:space="preserve">1</t>
    </r>
    <r>
      <rPr>
        <sz val="10"/>
        <rFont val="宋体"/>
        <family val="0"/>
        <charset val="134"/>
      </rPr>
      <t xml:space="preserve">个附件）</t>
    </r>
  </si>
  <si>
    <t xml:space="preserve">2026-01-06 16:16:50</t>
  </si>
  <si>
    <t xml:space="preserve">2026-01-06 17:44:51</t>
  </si>
  <si>
    <t xml:space="preserve">18612578380</t>
  </si>
  <si>
    <r>
      <rPr>
        <sz val="10"/>
        <rFont val="Arial"/>
        <family val="2"/>
      </rPr>
      <t xml:space="preserve">1</t>
    </r>
    <r>
      <rPr>
        <sz val="10"/>
        <rFont val="宋体"/>
        <family val="0"/>
        <charset val="134"/>
      </rPr>
      <t xml:space="preserve">月</t>
    </r>
    <r>
      <rPr>
        <sz val="10"/>
        <rFont val="Arial"/>
        <family val="2"/>
      </rPr>
      <t xml:space="preserve">6</t>
    </r>
    <r>
      <rPr>
        <sz val="10"/>
        <rFont val="宋体"/>
        <family val="0"/>
        <charset val="134"/>
      </rPr>
      <t xml:space="preserve">日</t>
    </r>
    <r>
      <rPr>
        <sz val="10"/>
        <rFont val="Arial"/>
        <family val="2"/>
      </rPr>
      <t xml:space="preserve">16</t>
    </r>
    <r>
      <rPr>
        <sz val="10"/>
        <rFont val="宋体"/>
        <family val="0"/>
        <charset val="134"/>
      </rPr>
      <t xml:space="preserve">：</t>
    </r>
    <r>
      <rPr>
        <sz val="10"/>
        <rFont val="Arial"/>
        <family val="2"/>
      </rPr>
      <t xml:space="preserve">16</t>
    </r>
    <r>
      <rPr>
        <sz val="10"/>
        <rFont val="宋体"/>
        <family val="0"/>
        <charset val="134"/>
      </rPr>
      <t xml:space="preserve">分马先生（延庆停保中心餐厅外包厨师、非公交职工）来电反映称：延庆火车站北广场西侧的停保中心物业女工作人员（其坚持认为此人就是公交物业职工、党员、穿便装、但无法提供职务，称此人各方面工作都管，如：食堂、维修等）郭冬冬不但骂人，还让其干一些非其工作范畴内的事。</t>
    </r>
    <r>
      <rPr>
        <sz val="10"/>
        <rFont val="Arial"/>
        <family val="2"/>
      </rPr>
      <t xml:space="preserve">12</t>
    </r>
    <r>
      <rPr>
        <sz val="10"/>
        <rFont val="宋体"/>
        <family val="0"/>
        <charset val="134"/>
      </rPr>
      <t xml:space="preserve">月</t>
    </r>
    <r>
      <rPr>
        <sz val="10"/>
        <rFont val="Arial"/>
        <family val="2"/>
      </rPr>
      <t xml:space="preserve">26</t>
    </r>
    <r>
      <rPr>
        <sz val="10"/>
        <rFont val="宋体"/>
        <family val="0"/>
        <charset val="134"/>
      </rPr>
      <t xml:space="preserve">日该停保中心餐厅下水道堵了，工作人员一早便报修，但一直无人来维修。当日</t>
    </r>
    <r>
      <rPr>
        <sz val="10"/>
        <rFont val="Arial"/>
        <family val="2"/>
      </rPr>
      <t xml:space="preserve">10</t>
    </r>
    <r>
      <rPr>
        <sz val="10"/>
        <rFont val="宋体"/>
        <family val="0"/>
        <charset val="134"/>
      </rPr>
      <t xml:space="preserve">点多水溢出来，餐厅工作人员擦地收拾，后其便在工作群里发了该视频，</t>
    </r>
    <r>
      <rPr>
        <sz val="10"/>
        <rFont val="Arial"/>
        <family val="2"/>
      </rPr>
      <t xml:space="preserve">11</t>
    </r>
    <r>
      <rPr>
        <sz val="10"/>
        <rFont val="宋体"/>
        <family val="0"/>
        <charset val="134"/>
      </rPr>
      <t xml:space="preserve">点多郭冬冬过来叉着腰骂其称这是老娘的地方，且让其滚蛋（此话重复了两、三遍），而且郭冬冬还让其检查了八个月的消防设施并填报表，其中一次其忘记填表，此人也指责其。故对此人很不满，要求后天（</t>
    </r>
    <r>
      <rPr>
        <sz val="10"/>
        <rFont val="Arial"/>
        <family val="2"/>
      </rPr>
      <t xml:space="preserve">1</t>
    </r>
    <r>
      <rPr>
        <sz val="10"/>
        <rFont val="宋体"/>
        <family val="0"/>
        <charset val="134"/>
      </rPr>
      <t xml:space="preserve">月</t>
    </r>
    <r>
      <rPr>
        <sz val="10"/>
        <rFont val="Arial"/>
        <family val="2"/>
      </rPr>
      <t xml:space="preserve">8</t>
    </r>
    <r>
      <rPr>
        <sz val="10"/>
        <rFont val="宋体"/>
        <family val="0"/>
        <charset val="134"/>
      </rPr>
      <t xml:space="preserve">日）必须答复，且要求必须付给其这八个月额外工作的工资，否则其就走法律程序解决。</t>
    </r>
  </si>
  <si>
    <r>
      <rPr>
        <sz val="10"/>
        <rFont val="宋体"/>
        <family val="0"/>
        <charset val="134"/>
      </rPr>
      <t xml:space="preserve">分中心已经于</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7</t>
    </r>
    <r>
      <rPr>
        <sz val="10"/>
        <rFont val="宋体"/>
        <family val="0"/>
        <charset val="134"/>
      </rPr>
      <t xml:space="preserve">日，将处理结果告知了市民，办理人：杨壑松，部门</t>
    </r>
    <r>
      <rPr>
        <sz val="10"/>
        <rFont val="Arial"/>
        <family val="2"/>
      </rPr>
      <t xml:space="preserve">:</t>
    </r>
    <r>
      <rPr>
        <sz val="10"/>
        <rFont val="宋体"/>
        <family val="0"/>
        <charset val="134"/>
      </rPr>
      <t xml:space="preserve">方庄分中心，职务：物管副主任。审核人：侯旭，物业管理中心机关，物管行政部，科员。</t>
    </r>
    <r>
      <rPr>
        <sz val="10"/>
        <rFont val="Arial"/>
        <family val="2"/>
      </rPr>
      <t xml:space="preserve">
</t>
    </r>
  </si>
  <si>
    <r>
      <rPr>
        <sz val="10"/>
        <rFont val="宋体"/>
        <family val="0"/>
        <charset val="134"/>
      </rPr>
      <t xml:space="preserve">经核实，市民在工作中与该场站班长产生误会，市民描述的郭冬冬，是该场站的班长，工作中也没有骂他，为解除误会，安抚市民情绪，</t>
    </r>
    <r>
      <rPr>
        <sz val="10"/>
        <rFont val="Arial"/>
        <family val="2"/>
      </rPr>
      <t xml:space="preserve">1</t>
    </r>
    <r>
      <rPr>
        <sz val="10"/>
        <rFont val="宋体"/>
        <family val="0"/>
        <charset val="134"/>
      </rPr>
      <t xml:space="preserve">月</t>
    </r>
    <r>
      <rPr>
        <sz val="10"/>
        <rFont val="Arial"/>
        <family val="2"/>
      </rPr>
      <t xml:space="preserve">6</t>
    </r>
    <r>
      <rPr>
        <sz val="10"/>
        <rFont val="宋体"/>
        <family val="0"/>
        <charset val="134"/>
      </rPr>
      <t xml:space="preserve">日，已经让郭冬冬给市民马先生打过电话，道过歉了。</t>
    </r>
  </si>
  <si>
    <r>
      <rPr>
        <sz val="10"/>
        <rFont val="宋体"/>
        <family val="0"/>
        <charset val="134"/>
      </rPr>
      <t xml:space="preserve">接到此投诉，我们非常重视。并立即派专人核实情况。经核实，市民在工作中与该场站班长产生误会，市民描述的郭冬冬，是该场站的班长，工作中也没有骂他，为解除误会，安抚市民情绪，</t>
    </r>
    <r>
      <rPr>
        <sz val="10"/>
        <rFont val="Arial"/>
        <family val="2"/>
      </rPr>
      <t xml:space="preserve">1</t>
    </r>
    <r>
      <rPr>
        <sz val="10"/>
        <rFont val="宋体"/>
        <family val="0"/>
        <charset val="134"/>
      </rPr>
      <t xml:space="preserve">月</t>
    </r>
    <r>
      <rPr>
        <sz val="10"/>
        <rFont val="Arial"/>
        <family val="2"/>
      </rPr>
      <t xml:space="preserve">6</t>
    </r>
    <r>
      <rPr>
        <sz val="10"/>
        <rFont val="宋体"/>
        <family val="0"/>
        <charset val="134"/>
      </rPr>
      <t xml:space="preserve">日，已经让郭冬冬给市民马先生打过电话，道过歉了。分中心已经于</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7</t>
    </r>
    <r>
      <rPr>
        <sz val="10"/>
        <rFont val="宋体"/>
        <family val="0"/>
        <charset val="134"/>
      </rPr>
      <t xml:space="preserve">日，将处理结果告知了市民，办理人：杨壑松，部门</t>
    </r>
    <r>
      <rPr>
        <sz val="10"/>
        <rFont val="Arial"/>
        <family val="2"/>
      </rPr>
      <t xml:space="preserve">:</t>
    </r>
    <r>
      <rPr>
        <sz val="10"/>
        <rFont val="宋体"/>
        <family val="0"/>
        <charset val="134"/>
      </rPr>
      <t xml:space="preserve">方庄分中心，职务：物管副主任。审核人：侯旭，物业管理中心机关，物管行政部，科员。</t>
    </r>
    <r>
      <rPr>
        <sz val="10"/>
        <rFont val="Arial"/>
        <family val="2"/>
      </rPr>
      <t xml:space="preserve">
</t>
    </r>
  </si>
  <si>
    <t xml:space="preserve">场站管理问题
（管理人员态度）</t>
  </si>
  <si>
    <r>
      <rPr>
        <sz val="10"/>
        <rFont val="Arial"/>
        <family val="2"/>
      </rPr>
      <t xml:space="preserve">GJ-PHONE-20260106-1604</t>
    </r>
    <r>
      <rPr>
        <sz val="10"/>
        <rFont val="宋体"/>
        <family val="0"/>
        <charset val="134"/>
      </rPr>
      <t xml:space="preserve">（</t>
    </r>
    <r>
      <rPr>
        <sz val="10"/>
        <rFont val="Arial"/>
        <family val="2"/>
      </rPr>
      <t xml:space="preserve">3</t>
    </r>
    <r>
      <rPr>
        <sz val="10"/>
        <rFont val="宋体"/>
        <family val="0"/>
        <charset val="134"/>
      </rPr>
      <t xml:space="preserve">个附件）</t>
    </r>
  </si>
  <si>
    <t xml:space="preserve">2026-01-06 17:15:24</t>
  </si>
  <si>
    <t xml:space="preserve">2026-01-06 18:46:57</t>
  </si>
  <si>
    <r>
      <rPr>
        <sz val="10"/>
        <rFont val="Arial"/>
        <family val="2"/>
      </rPr>
      <t xml:space="preserve">1</t>
    </r>
    <r>
      <rPr>
        <sz val="10"/>
        <rFont val="宋体"/>
        <family val="0"/>
        <charset val="134"/>
      </rPr>
      <t xml:space="preserve">月</t>
    </r>
    <r>
      <rPr>
        <sz val="10"/>
        <rFont val="Arial"/>
        <family val="2"/>
      </rPr>
      <t xml:space="preserve">6</t>
    </r>
    <r>
      <rPr>
        <sz val="10"/>
        <rFont val="宋体"/>
        <family val="0"/>
        <charset val="134"/>
      </rPr>
      <t xml:space="preserve">日</t>
    </r>
    <r>
      <rPr>
        <sz val="10"/>
        <rFont val="Arial"/>
        <family val="2"/>
      </rPr>
      <t xml:space="preserve">17:17</t>
    </r>
    <r>
      <rPr>
        <sz val="10"/>
        <rFont val="宋体"/>
        <family val="0"/>
        <charset val="134"/>
      </rPr>
      <t xml:space="preserve">分</t>
    </r>
    <r>
      <rPr>
        <sz val="10"/>
        <rFont val="Arial"/>
        <family val="2"/>
      </rPr>
      <t xml:space="preserve">(</t>
    </r>
    <r>
      <rPr>
        <sz val="10"/>
        <rFont val="宋体"/>
        <family val="0"/>
        <charset val="134"/>
      </rPr>
      <t xml:space="preserve">来电</t>
    </r>
    <r>
      <rPr>
        <sz val="10"/>
        <rFont val="Arial"/>
        <family val="2"/>
      </rPr>
      <t xml:space="preserve">)</t>
    </r>
    <r>
      <rPr>
        <sz val="10"/>
        <rFont val="宋体"/>
        <family val="0"/>
        <charset val="134"/>
      </rPr>
      <t xml:space="preserve">，一先生（站台互助工作人员）反映：开往茶坞火车站方向的</t>
    </r>
    <r>
      <rPr>
        <sz val="10"/>
        <rFont val="Arial"/>
        <family val="2"/>
      </rPr>
      <t xml:space="preserve">942</t>
    </r>
    <r>
      <rPr>
        <sz val="10"/>
        <rFont val="宋体"/>
        <family val="0"/>
        <charset val="134"/>
      </rPr>
      <t xml:space="preserve">路，地铁芍药居站，站台前的不锈钢护栏损坏，望相关部门核实后，尽快处理，避免发生意外。</t>
    </r>
  </si>
  <si>
    <r>
      <rPr>
        <sz val="10"/>
        <rFont val="宋体"/>
        <family val="0"/>
        <charset val="134"/>
      </rPr>
      <t xml:space="preserve">经核实，</t>
    </r>
    <r>
      <rPr>
        <sz val="10"/>
        <rFont val="Arial"/>
        <family val="2"/>
      </rPr>
      <t xml:space="preserve">942</t>
    </r>
    <r>
      <rPr>
        <sz val="10"/>
        <rFont val="宋体"/>
        <family val="0"/>
        <charset val="134"/>
      </rPr>
      <t xml:space="preserve">路芍药居（出京方向）站台护栏是</t>
    </r>
    <r>
      <rPr>
        <sz val="10"/>
        <rFont val="Arial"/>
        <family val="2"/>
      </rPr>
      <t xml:space="preserve">2025</t>
    </r>
    <r>
      <rPr>
        <sz val="10"/>
        <rFont val="宋体"/>
        <family val="0"/>
        <charset val="134"/>
      </rPr>
      <t xml:space="preserve">年</t>
    </r>
    <r>
      <rPr>
        <sz val="10"/>
        <rFont val="Arial"/>
        <family val="2"/>
      </rPr>
      <t xml:space="preserve">12</t>
    </r>
    <r>
      <rPr>
        <sz val="10"/>
        <rFont val="宋体"/>
        <family val="0"/>
        <charset val="134"/>
      </rPr>
      <t xml:space="preserve">月</t>
    </r>
    <r>
      <rPr>
        <sz val="10"/>
        <rFont val="Arial"/>
        <family val="2"/>
      </rPr>
      <t xml:space="preserve">20</t>
    </r>
    <r>
      <rPr>
        <sz val="10"/>
        <rFont val="宋体"/>
        <family val="0"/>
        <charset val="134"/>
      </rPr>
      <t xml:space="preserve">日新安装，由于此站台客流量非常大，所以新装的站台护栏被上车乘客挤坏。</t>
    </r>
  </si>
  <si>
    <t xml:space="preserve">由于市民未留联系方式，无法进行电话答复。办理人：华菲 工程设备部 一般管理。 审核人：贾新宇 工程设备部 经理。</t>
  </si>
  <si>
    <r>
      <rPr>
        <sz val="10"/>
        <rFont val="Arial"/>
        <family val="2"/>
      </rPr>
      <t xml:space="preserve">942</t>
    </r>
    <r>
      <rPr>
        <sz val="10"/>
        <rFont val="宋体"/>
        <family val="0"/>
        <charset val="134"/>
      </rPr>
      <t xml:space="preserve">路芍药居（出京方向）站台护栏是</t>
    </r>
    <r>
      <rPr>
        <sz val="10"/>
        <rFont val="Arial"/>
        <family val="2"/>
      </rPr>
      <t xml:space="preserve">2025</t>
    </r>
    <r>
      <rPr>
        <sz val="10"/>
        <rFont val="宋体"/>
        <family val="0"/>
        <charset val="134"/>
      </rPr>
      <t xml:space="preserve">年</t>
    </r>
    <r>
      <rPr>
        <sz val="10"/>
        <rFont val="Arial"/>
        <family val="2"/>
      </rPr>
      <t xml:space="preserve">12</t>
    </r>
    <r>
      <rPr>
        <sz val="10"/>
        <rFont val="宋体"/>
        <family val="0"/>
        <charset val="134"/>
      </rPr>
      <t xml:space="preserve">月</t>
    </r>
    <r>
      <rPr>
        <sz val="10"/>
        <rFont val="Arial"/>
        <family val="2"/>
      </rPr>
      <t xml:space="preserve">20</t>
    </r>
    <r>
      <rPr>
        <sz val="10"/>
        <rFont val="宋体"/>
        <family val="0"/>
        <charset val="134"/>
      </rPr>
      <t xml:space="preserve">日新安装，由于此站台客流量非常大，所以新装的站台护栏被上车乘客挤坏。我们预计一周之内修复完毕。</t>
    </r>
  </si>
  <si>
    <r>
      <rPr>
        <sz val="10"/>
        <rFont val="宋体"/>
        <family val="0"/>
        <charset val="134"/>
      </rPr>
      <t xml:space="preserve">经核实，</t>
    </r>
    <r>
      <rPr>
        <sz val="10"/>
        <rFont val="Arial"/>
        <family val="2"/>
      </rPr>
      <t xml:space="preserve">942</t>
    </r>
    <r>
      <rPr>
        <sz val="10"/>
        <rFont val="宋体"/>
        <family val="0"/>
        <charset val="134"/>
      </rPr>
      <t xml:space="preserve">路芍药居（出京方向）站台护栏是</t>
    </r>
    <r>
      <rPr>
        <sz val="10"/>
        <rFont val="Arial"/>
        <family val="2"/>
      </rPr>
      <t xml:space="preserve">2025</t>
    </r>
    <r>
      <rPr>
        <sz val="10"/>
        <rFont val="宋体"/>
        <family val="0"/>
        <charset val="134"/>
      </rPr>
      <t xml:space="preserve">年</t>
    </r>
    <r>
      <rPr>
        <sz val="10"/>
        <rFont val="Arial"/>
        <family val="2"/>
      </rPr>
      <t xml:space="preserve">12</t>
    </r>
    <r>
      <rPr>
        <sz val="10"/>
        <rFont val="宋体"/>
        <family val="0"/>
        <charset val="134"/>
      </rPr>
      <t xml:space="preserve">月</t>
    </r>
    <r>
      <rPr>
        <sz val="10"/>
        <rFont val="Arial"/>
        <family val="2"/>
      </rPr>
      <t xml:space="preserve">20</t>
    </r>
    <r>
      <rPr>
        <sz val="10"/>
        <rFont val="宋体"/>
        <family val="0"/>
        <charset val="134"/>
      </rPr>
      <t xml:space="preserve">日新安装，由于此站台客流量非常大，所以新装的站台护栏被上车乘客挤坏。我们预计一周之内修复完毕。由于市民未留联系方式，无法进行电话答复。</t>
    </r>
  </si>
  <si>
    <t xml:space="preserve">GJ-PHONE-20260107-0188</t>
  </si>
  <si>
    <t xml:space="preserve">2026-01-07 08:10:11</t>
  </si>
  <si>
    <t xml:space="preserve">2026-01-07 08:16:56</t>
  </si>
  <si>
    <r>
      <rPr>
        <sz val="10"/>
        <rFont val="Arial"/>
        <family val="2"/>
      </rPr>
      <t xml:space="preserve">1</t>
    </r>
    <r>
      <rPr>
        <sz val="10"/>
        <rFont val="宋体"/>
        <family val="0"/>
        <charset val="134"/>
      </rPr>
      <t xml:space="preserve">月</t>
    </r>
    <r>
      <rPr>
        <sz val="10"/>
        <rFont val="Arial"/>
        <family val="2"/>
      </rPr>
      <t xml:space="preserve">7</t>
    </r>
    <r>
      <rPr>
        <sz val="10"/>
        <rFont val="宋体"/>
        <family val="0"/>
        <charset val="134"/>
      </rPr>
      <t xml:space="preserve">日</t>
    </r>
    <r>
      <rPr>
        <sz val="10"/>
        <rFont val="Arial"/>
        <family val="2"/>
      </rPr>
      <t xml:space="preserve">8:10</t>
    </r>
    <r>
      <rPr>
        <sz val="10"/>
        <rFont val="宋体"/>
        <family val="0"/>
        <charset val="134"/>
      </rPr>
      <t xml:space="preserve">分来电：陈先生乘坐开往英才南三街东口方向的</t>
    </r>
    <r>
      <rPr>
        <sz val="10"/>
        <rFont val="Arial"/>
        <family val="2"/>
      </rPr>
      <t xml:space="preserve">417</t>
    </r>
    <r>
      <rPr>
        <sz val="10"/>
        <rFont val="宋体"/>
        <family val="0"/>
        <charset val="134"/>
      </rPr>
      <t xml:space="preserve">路（未记车号）出行。该车车辆卫生差，座椅靠背很脏，有尘土，望有关部门尽快清理卫生。来电反映。</t>
    </r>
    <r>
      <rPr>
        <sz val="10"/>
        <rFont val="Arial"/>
        <family val="2"/>
      </rPr>
      <t xml:space="preserve">
</t>
    </r>
    <r>
      <rPr>
        <sz val="10"/>
        <rFont val="宋体"/>
        <family val="0"/>
        <charset val="134"/>
      </rPr>
      <t xml:space="preserve">注：后车</t>
    </r>
    <r>
      <rPr>
        <sz val="10"/>
        <rFont val="Arial"/>
        <family val="2"/>
      </rPr>
      <t xml:space="preserve">0928</t>
    </r>
    <r>
      <rPr>
        <sz val="10"/>
        <rFont val="宋体"/>
        <family val="0"/>
        <charset val="134"/>
      </rPr>
      <t xml:space="preserve">号车</t>
    </r>
  </si>
  <si>
    <t xml:space="preserve">接到投诉后，市民反映问题的办理情况，鸿运承物业管理中心南湖分中心现回复如下：</t>
  </si>
  <si>
    <t xml:space="preserve">接到投诉后，市民反映问题的办理情况，鸿运承物业管理中心南湖分中心现回复如下：经查，市民所反映的车辆卫生问题为途中产生，加之该线路为无售票员的运营线路（无人售），故我们无法第一时间对车辆卫生进行清理。我们对于运营车辆车内卫生的清洁工作是一直在做的，也从未停止，已经形成了长效的清洁机制。该线路车辆回到刷车地点后，在日常工作时段内，我们的保洁员已对车内外部卫生进行了全面清理，确保刷车点出场车辆卫生干净整洁，符合企业标准，已整改完毕。经分中心检查本条运营线路所有运营车辆出场前的卫生符合车辆清洁标准，我们定期召开车辆保洁专题会议，开展车辆卫生专项检查，日常工作中我们加大巡检力度，强化制度建设，不断提高管理水平。因市民不要求电话回复，系统内无联系方式，我们未对市民进行电话回复。公交运营线路（首末站），我们只在一个场站进行洗车服务，首末站全部安排保洁员清洗车辆目前存在一定的困难。场站班组长再次与本条线路的保洁人员进行了沟通，日常工作中要把清洁质量做的更加细致，加强清洁技能的培训，熟练掌握清洁方法。欢迎市民随时对我们的工作进行监督，感谢市民提出宝贵意见，给市民的出行带来的不便我们深感歉意，谢谢市民的支持与谅解。</t>
  </si>
  <si>
    <t xml:space="preserve">GJ-PHONE-20260107-0383</t>
  </si>
  <si>
    <t xml:space="preserve">2026-01-07 09:26:16</t>
  </si>
  <si>
    <t xml:space="preserve">2026-01-07 09:42:27</t>
  </si>
  <si>
    <r>
      <rPr>
        <sz val="10"/>
        <rFont val="Arial"/>
        <family val="2"/>
      </rPr>
      <t xml:space="preserve">1</t>
    </r>
    <r>
      <rPr>
        <sz val="10"/>
        <rFont val="宋体"/>
        <family val="0"/>
        <charset val="134"/>
      </rPr>
      <t xml:space="preserve">月</t>
    </r>
    <r>
      <rPr>
        <sz val="10"/>
        <rFont val="Arial"/>
        <family val="2"/>
      </rPr>
      <t xml:space="preserve">7</t>
    </r>
    <r>
      <rPr>
        <sz val="10"/>
        <rFont val="宋体"/>
        <family val="0"/>
        <charset val="134"/>
      </rPr>
      <t xml:space="preserve">日</t>
    </r>
    <r>
      <rPr>
        <sz val="10"/>
        <rFont val="Arial"/>
        <family val="2"/>
      </rPr>
      <t xml:space="preserve">9</t>
    </r>
    <r>
      <rPr>
        <sz val="10"/>
        <rFont val="宋体"/>
        <family val="0"/>
        <charset val="134"/>
      </rPr>
      <t xml:space="preserve">：</t>
    </r>
    <r>
      <rPr>
        <sz val="10"/>
        <rFont val="Arial"/>
        <family val="2"/>
      </rPr>
      <t xml:space="preserve">27</t>
    </r>
    <r>
      <rPr>
        <sz val="10"/>
        <rFont val="宋体"/>
        <family val="0"/>
        <charset val="134"/>
      </rPr>
      <t xml:space="preserve">分来电：一先生称和平东桥公交场站（</t>
    </r>
    <r>
      <rPr>
        <sz val="10"/>
        <rFont val="Arial"/>
        <family val="2"/>
      </rPr>
      <t xml:space="preserve">300</t>
    </r>
    <r>
      <rPr>
        <sz val="10"/>
        <rFont val="宋体"/>
        <family val="0"/>
        <charset val="134"/>
      </rPr>
      <t xml:space="preserve">内）出入口没有岗亭，在此执勤的多名安保（深灰色安保制服）经常去驾驶员休息室（房车），进出口经常无人值守，秩序混乱，故不满，特来电反映。</t>
    </r>
  </si>
  <si>
    <t xml:space="preserve">经动物园分中心核实此情况，投诉人所反映的问题与事实有出入，场站进出口的保安员未有脱岗的情况，每天保安员是正常到休息室接水喝。</t>
  </si>
  <si>
    <t xml:space="preserve">通过此事件也提醒场站保安员加强进出口值守，对进出场站人员和车辆严格落实“生人必问、生车必拦”，规范执行拦截、询问、登记、查验证件，确保场站安防措施落实到位，遇突发情况及时上报。</t>
  </si>
  <si>
    <t xml:space="preserve">经动物园分中心核实此情况，投诉人所反映的问题与事实有出入，场站进出口的保安员未有脱岗的情况，每天保安员是正常到休息室接水喝。通过此事件也提醒场站保安员加强进出口值守，对进出场站人员和车辆严格落实“生人必问、生车必拦”，规范执行拦截、询问、登记、查验证件，确保场站安防措施落实到位，遇突发情况及时上报。由于诉求人未留联系姓名和联系电话，无法取得联系。处理人动物园分中心安保主任翟祺。</t>
  </si>
  <si>
    <t xml:space="preserve">场站安保问题
（保安管理）</t>
  </si>
  <si>
    <r>
      <rPr>
        <sz val="10"/>
        <rFont val="Arial"/>
        <family val="2"/>
      </rPr>
      <t xml:space="preserve">GJ-PHONE-20260107-1201</t>
    </r>
    <r>
      <rPr>
        <sz val="10"/>
        <rFont val="宋体"/>
        <family val="0"/>
      </rPr>
      <t xml:space="preserve">（</t>
    </r>
    <r>
      <rPr>
        <sz val="10"/>
        <rFont val="Arial"/>
        <family val="2"/>
      </rPr>
      <t xml:space="preserve">2</t>
    </r>
    <r>
      <rPr>
        <sz val="10"/>
        <rFont val="宋体"/>
        <family val="0"/>
      </rPr>
      <t xml:space="preserve">个附件）</t>
    </r>
  </si>
  <si>
    <t xml:space="preserve">2026-01-07 14:32:08</t>
  </si>
  <si>
    <t xml:space="preserve">2026-01-07 15:08:24</t>
  </si>
  <si>
    <t xml:space="preserve">13315919882</t>
  </si>
  <si>
    <r>
      <rPr>
        <sz val="10"/>
        <rFont val="宋体"/>
        <family val="0"/>
        <charset val="134"/>
      </rPr>
      <t xml:space="preserve">原始：</t>
    </r>
    <r>
      <rPr>
        <sz val="10"/>
        <rFont val="Arial"/>
        <family val="2"/>
      </rPr>
      <t xml:space="preserve">11</t>
    </r>
    <r>
      <rPr>
        <sz val="10"/>
        <rFont val="宋体"/>
        <family val="0"/>
        <charset val="134"/>
      </rPr>
      <t xml:space="preserve">月</t>
    </r>
    <r>
      <rPr>
        <sz val="10"/>
        <rFont val="Arial"/>
        <family val="2"/>
      </rPr>
      <t xml:space="preserve">1</t>
    </r>
    <r>
      <rPr>
        <sz val="10"/>
        <rFont val="宋体"/>
        <family val="0"/>
        <charset val="134"/>
      </rPr>
      <t xml:space="preserve">日</t>
    </r>
    <r>
      <rPr>
        <sz val="10"/>
        <rFont val="Arial"/>
        <family val="2"/>
      </rPr>
      <t xml:space="preserve">14:48</t>
    </r>
    <r>
      <rPr>
        <sz val="10"/>
        <rFont val="宋体"/>
        <family val="0"/>
        <charset val="134"/>
      </rPr>
      <t xml:space="preserve">分，付先生来电：曾</t>
    </r>
    <r>
      <rPr>
        <sz val="10"/>
        <rFont val="Arial"/>
        <family val="2"/>
      </rPr>
      <t xml:space="preserve">2024</t>
    </r>
    <r>
      <rPr>
        <sz val="10"/>
        <rFont val="宋体"/>
        <family val="0"/>
        <charset val="134"/>
      </rPr>
      <t xml:space="preserve">年</t>
    </r>
    <r>
      <rPr>
        <sz val="10"/>
        <rFont val="Arial"/>
        <family val="2"/>
      </rPr>
      <t xml:space="preserve">2</t>
    </r>
    <r>
      <rPr>
        <sz val="10"/>
        <rFont val="宋体"/>
        <family val="0"/>
        <charset val="134"/>
      </rPr>
      <t xml:space="preserve">月份把招标文件丢在</t>
    </r>
    <r>
      <rPr>
        <sz val="10"/>
        <rFont val="Arial"/>
        <family val="2"/>
      </rPr>
      <t xml:space="preserve">860</t>
    </r>
    <r>
      <rPr>
        <sz val="10"/>
        <rFont val="宋体"/>
        <family val="0"/>
        <charset val="134"/>
      </rPr>
      <t xml:space="preserve">路车上，车队调度员刘芳华（</t>
    </r>
    <r>
      <rPr>
        <sz val="10"/>
        <rFont val="Arial"/>
        <family val="2"/>
      </rPr>
      <t xml:space="preserve">17710565239</t>
    </r>
    <r>
      <rPr>
        <sz val="10"/>
        <rFont val="宋体"/>
        <family val="0"/>
        <charset val="134"/>
      </rPr>
      <t xml:space="preserve">）给其打电话说有，由于其在外地出差，无法及时取回文件，回京后调度员刘芳华（</t>
    </r>
    <r>
      <rPr>
        <sz val="10"/>
        <rFont val="Arial"/>
        <family val="2"/>
      </rPr>
      <t xml:space="preserve">17710565239</t>
    </r>
    <r>
      <rPr>
        <sz val="10"/>
        <rFont val="宋体"/>
        <family val="0"/>
        <charset val="134"/>
      </rPr>
      <t xml:space="preserve">）调到物业，并把其文件一同带走，并称会个人归还给其一事，要求刘芳华本人</t>
    </r>
    <r>
      <rPr>
        <sz val="10"/>
        <rFont val="Arial"/>
        <family val="2"/>
      </rPr>
      <t xml:space="preserve">16</t>
    </r>
    <r>
      <rPr>
        <sz val="10"/>
        <rFont val="宋体"/>
        <family val="0"/>
        <charset val="134"/>
      </rPr>
      <t xml:space="preserve">点前答复。</t>
    </r>
    <r>
      <rPr>
        <sz val="10"/>
        <rFont val="Arial"/>
        <family val="2"/>
      </rPr>
      <t xml:space="preserve">14:59</t>
    </r>
    <r>
      <rPr>
        <sz val="10"/>
        <rFont val="宋体"/>
        <family val="0"/>
        <charset val="134"/>
      </rPr>
      <t xml:space="preserve">分微信已转。  </t>
    </r>
    <r>
      <rPr>
        <sz val="10"/>
        <rFont val="Arial"/>
        <family val="2"/>
      </rPr>
      <t xml:space="preserve">
1</t>
    </r>
    <r>
      <rPr>
        <sz val="10"/>
        <rFont val="宋体"/>
        <family val="0"/>
        <charset val="134"/>
      </rPr>
      <t xml:space="preserve">月</t>
    </r>
    <r>
      <rPr>
        <sz val="10"/>
        <rFont val="Arial"/>
        <family val="2"/>
      </rPr>
      <t xml:space="preserve">7</t>
    </r>
    <r>
      <rPr>
        <sz val="10"/>
        <rFont val="宋体"/>
        <family val="0"/>
        <charset val="134"/>
      </rPr>
      <t xml:space="preserve">日</t>
    </r>
    <r>
      <rPr>
        <sz val="10"/>
        <rFont val="Arial"/>
        <family val="2"/>
      </rPr>
      <t xml:space="preserve">14</t>
    </r>
    <r>
      <rPr>
        <sz val="10"/>
        <rFont val="宋体"/>
        <family val="0"/>
        <charset val="134"/>
      </rPr>
      <t xml:space="preserve">：</t>
    </r>
    <r>
      <rPr>
        <sz val="10"/>
        <rFont val="Arial"/>
        <family val="2"/>
      </rPr>
      <t xml:space="preserve">32</t>
    </r>
    <r>
      <rPr>
        <sz val="10"/>
        <rFont val="宋体"/>
        <family val="0"/>
        <charset val="134"/>
      </rPr>
      <t xml:space="preserve">分一先生来电称：就其之前反映的问题，望刘芳华尽快联系其。</t>
    </r>
  </si>
  <si>
    <t xml:space="preserve">经核实，与来电人反馈情况存在出入。来电人已知晓此前我单位职工回复情况，本次来电是希望我单位职工能再次与其领导告知情况。</t>
  </si>
  <si>
    <r>
      <rPr>
        <sz val="10"/>
        <rFont val="宋体"/>
        <family val="0"/>
        <charset val="134"/>
      </rPr>
      <t xml:space="preserve">经核实，与来电人反馈情况存在出入。来电人已知晓此前我单位职工回复情况，本次来电是希望我单位职工能再次与其领导告知情况。</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7</t>
    </r>
    <r>
      <rPr>
        <sz val="10"/>
        <rFont val="宋体"/>
        <family val="0"/>
        <charset val="134"/>
      </rPr>
      <t xml:space="preserve">日</t>
    </r>
    <r>
      <rPr>
        <sz val="10"/>
        <rFont val="Arial"/>
        <family val="2"/>
      </rPr>
      <t xml:space="preserve">15</t>
    </r>
    <r>
      <rPr>
        <sz val="10"/>
        <rFont val="宋体"/>
        <family val="0"/>
        <charset val="134"/>
      </rPr>
      <t xml:space="preserve">点</t>
    </r>
    <r>
      <rPr>
        <sz val="10"/>
        <rFont val="Arial"/>
        <family val="2"/>
      </rPr>
      <t xml:space="preserve">50</t>
    </r>
    <r>
      <rPr>
        <sz val="10"/>
        <rFont val="宋体"/>
        <family val="0"/>
        <charset val="134"/>
      </rPr>
      <t xml:space="preserve">分左右，史各庄分中心回复来电人付先生，表示稍后会让职工刘芳华单独回电做解释，明确表达职工未曾找到该招标文件。</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7</t>
    </r>
    <r>
      <rPr>
        <sz val="10"/>
        <rFont val="宋体"/>
        <family val="0"/>
        <charset val="134"/>
      </rPr>
      <t xml:space="preserve">日</t>
    </r>
    <r>
      <rPr>
        <sz val="10"/>
        <rFont val="Arial"/>
        <family val="2"/>
      </rPr>
      <t xml:space="preserve">16</t>
    </r>
    <r>
      <rPr>
        <sz val="10"/>
        <rFont val="宋体"/>
        <family val="0"/>
        <charset val="134"/>
      </rPr>
      <t xml:space="preserve">点</t>
    </r>
    <r>
      <rPr>
        <sz val="10"/>
        <rFont val="Arial"/>
        <family val="2"/>
      </rPr>
      <t xml:space="preserve">20</t>
    </r>
    <r>
      <rPr>
        <sz val="10"/>
        <rFont val="宋体"/>
        <family val="0"/>
        <charset val="134"/>
      </rPr>
      <t xml:space="preserve">分左右，职工刘芳华与付先生通话说明情况，经过与来电人沟通，来电人表示理解。</t>
    </r>
    <r>
      <rPr>
        <sz val="10"/>
        <rFont val="Arial"/>
        <family val="2"/>
      </rPr>
      <t xml:space="preserve">
</t>
    </r>
    <r>
      <rPr>
        <sz val="10"/>
        <rFont val="宋体"/>
        <family val="0"/>
        <charset val="134"/>
      </rPr>
      <t xml:space="preserve">办理人：郭盈 ；部门：鸿运承物业管理中心史各庄分中心，职务：一般管理；</t>
    </r>
    <r>
      <rPr>
        <sz val="10"/>
        <rFont val="Arial"/>
        <family val="2"/>
      </rPr>
      <t xml:space="preserve">
</t>
    </r>
    <r>
      <rPr>
        <sz val="10"/>
        <rFont val="宋体"/>
        <family val="0"/>
        <charset val="134"/>
      </rPr>
      <t xml:space="preserve">审核人：高强；部门：鸿运承物业管理中心人力资源部；职务：中级管理。</t>
    </r>
  </si>
  <si>
    <r>
      <rPr>
        <sz val="10"/>
        <rFont val="宋体"/>
        <family val="0"/>
        <charset val="134"/>
      </rPr>
      <t xml:space="preserve">来电人已知晓此前我单位职工回复情况，本次来电是希望我单位职工能再次与其领导告知情况。</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7</t>
    </r>
    <r>
      <rPr>
        <sz val="10"/>
        <rFont val="宋体"/>
        <family val="0"/>
        <charset val="134"/>
      </rPr>
      <t xml:space="preserve">日</t>
    </r>
    <r>
      <rPr>
        <sz val="10"/>
        <rFont val="Arial"/>
        <family val="2"/>
      </rPr>
      <t xml:space="preserve">15</t>
    </r>
    <r>
      <rPr>
        <sz val="10"/>
        <rFont val="宋体"/>
        <family val="0"/>
        <charset val="134"/>
      </rPr>
      <t xml:space="preserve">点</t>
    </r>
    <r>
      <rPr>
        <sz val="10"/>
        <rFont val="Arial"/>
        <family val="2"/>
      </rPr>
      <t xml:space="preserve">50</t>
    </r>
    <r>
      <rPr>
        <sz val="10"/>
        <rFont val="宋体"/>
        <family val="0"/>
        <charset val="134"/>
      </rPr>
      <t xml:space="preserve">分左右，史各庄分中心回复来电人付先生，表示稍后会让职工刘芳华单独回电做解释，明确表达职工未曾找到该招标文件。</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7</t>
    </r>
    <r>
      <rPr>
        <sz val="10"/>
        <rFont val="宋体"/>
        <family val="0"/>
        <charset val="134"/>
      </rPr>
      <t xml:space="preserve">日</t>
    </r>
    <r>
      <rPr>
        <sz val="10"/>
        <rFont val="Arial"/>
        <family val="2"/>
      </rPr>
      <t xml:space="preserve">16</t>
    </r>
    <r>
      <rPr>
        <sz val="10"/>
        <rFont val="宋体"/>
        <family val="0"/>
        <charset val="134"/>
      </rPr>
      <t xml:space="preserve">点</t>
    </r>
    <r>
      <rPr>
        <sz val="10"/>
        <rFont val="Arial"/>
        <family val="2"/>
      </rPr>
      <t xml:space="preserve">20</t>
    </r>
    <r>
      <rPr>
        <sz val="10"/>
        <rFont val="宋体"/>
        <family val="0"/>
        <charset val="134"/>
      </rPr>
      <t xml:space="preserve">分左右，职工刘芳华与付先生通话说明情况，经过与来电人沟通，来电人表示理解。</t>
    </r>
  </si>
  <si>
    <r>
      <rPr>
        <sz val="10"/>
        <rFont val="宋体"/>
        <family val="0"/>
        <charset val="134"/>
      </rPr>
      <t xml:space="preserve">经核实，与来电人反馈情况存在出入。来电人已知晓此前我单位职工回复情况，本次来电是希望我单位职工能再次与其领导告知情况。</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7</t>
    </r>
    <r>
      <rPr>
        <sz val="10"/>
        <rFont val="宋体"/>
        <family val="0"/>
        <charset val="134"/>
      </rPr>
      <t xml:space="preserve">日</t>
    </r>
    <r>
      <rPr>
        <sz val="10"/>
        <rFont val="Arial"/>
        <family val="2"/>
      </rPr>
      <t xml:space="preserve">15</t>
    </r>
    <r>
      <rPr>
        <sz val="10"/>
        <rFont val="宋体"/>
        <family val="0"/>
        <charset val="134"/>
      </rPr>
      <t xml:space="preserve">点</t>
    </r>
    <r>
      <rPr>
        <sz val="10"/>
        <rFont val="Arial"/>
        <family val="2"/>
      </rPr>
      <t xml:space="preserve">50</t>
    </r>
    <r>
      <rPr>
        <sz val="10"/>
        <rFont val="宋体"/>
        <family val="0"/>
        <charset val="134"/>
      </rPr>
      <t xml:space="preserve">分左右，史各庄分中心回复来电人付先生，表示稍后会让职工刘芳华单独回电做解释，明确表达职工未曾找到该招标文件。</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7</t>
    </r>
    <r>
      <rPr>
        <sz val="10"/>
        <rFont val="宋体"/>
        <family val="0"/>
        <charset val="134"/>
      </rPr>
      <t xml:space="preserve">日</t>
    </r>
    <r>
      <rPr>
        <sz val="10"/>
        <rFont val="Arial"/>
        <family val="2"/>
      </rPr>
      <t xml:space="preserve">16</t>
    </r>
    <r>
      <rPr>
        <sz val="10"/>
        <rFont val="宋体"/>
        <family val="0"/>
        <charset val="134"/>
      </rPr>
      <t xml:space="preserve">点</t>
    </r>
    <r>
      <rPr>
        <sz val="10"/>
        <rFont val="Arial"/>
        <family val="2"/>
      </rPr>
      <t xml:space="preserve">20</t>
    </r>
    <r>
      <rPr>
        <sz val="10"/>
        <rFont val="宋体"/>
        <family val="0"/>
        <charset val="134"/>
      </rPr>
      <t xml:space="preserve">分左右，职工刘芳华与付先生通话说明情况，经过与来电人沟通，来电人表示理解。</t>
    </r>
  </si>
  <si>
    <r>
      <rPr>
        <sz val="11"/>
        <color rgb="FF000000"/>
        <rFont val="宋体"/>
        <family val="0"/>
        <charset val="134"/>
      </rPr>
      <t xml:space="preserve">七有五性</t>
    </r>
    <r>
      <rPr>
        <sz val="11"/>
        <color rgb="FF000000"/>
        <rFont val="宋体"/>
        <family val="0"/>
      </rPr>
      <t xml:space="preserve">,</t>
    </r>
    <r>
      <rPr>
        <sz val="11"/>
        <color rgb="FF000000"/>
        <rFont val="宋体"/>
        <family val="0"/>
        <charset val="134"/>
      </rPr>
      <t xml:space="preserve">便利性、多样性</t>
    </r>
  </si>
  <si>
    <t xml:space="preserve">遗失物认领
（同人同诉 多次）</t>
  </si>
  <si>
    <r>
      <rPr>
        <sz val="9"/>
        <color rgb="FF000000"/>
        <rFont val="宋体"/>
        <family val="0"/>
        <charset val="134"/>
      </rPr>
      <t xml:space="preserve">同人同诉：</t>
    </r>
    <r>
      <rPr>
        <sz val="9"/>
        <color rgb="FF000000"/>
        <rFont val="宋体"/>
        <family val="0"/>
      </rPr>
      <t xml:space="preserve">GJ-PHONE-20260107-1201</t>
    </r>
    <r>
      <rPr>
        <sz val="9"/>
        <color rgb="FF000000"/>
        <rFont val="宋体"/>
        <family val="0"/>
        <charset val="134"/>
      </rPr>
      <t xml:space="preserve">、</t>
    </r>
  </si>
  <si>
    <t xml:space="preserve">诉求人付先生</t>
  </si>
  <si>
    <r>
      <rPr>
        <sz val="10"/>
        <rFont val="Arial"/>
        <family val="2"/>
      </rPr>
      <t xml:space="preserve">GJ-PHONE-20260107-1274</t>
    </r>
    <r>
      <rPr>
        <sz val="10"/>
        <rFont val="宋体"/>
        <family val="0"/>
      </rPr>
      <t xml:space="preserve">（</t>
    </r>
    <r>
      <rPr>
        <sz val="10"/>
        <rFont val="Arial"/>
        <family val="2"/>
      </rPr>
      <t xml:space="preserve">2</t>
    </r>
    <r>
      <rPr>
        <sz val="10"/>
        <rFont val="宋体"/>
        <family val="0"/>
      </rPr>
      <t xml:space="preserve">个附件）</t>
    </r>
  </si>
  <si>
    <t xml:space="preserve">2026-01-07 15:02:28</t>
  </si>
  <si>
    <t xml:space="preserve">2026-01-07 15:10:43</t>
  </si>
  <si>
    <t xml:space="preserve">付先生</t>
  </si>
  <si>
    <r>
      <rPr>
        <sz val="10"/>
        <rFont val="宋体"/>
        <family val="0"/>
        <charset val="134"/>
      </rPr>
      <t xml:space="preserve">原始：</t>
    </r>
    <r>
      <rPr>
        <sz val="10"/>
        <rFont val="Arial"/>
        <family val="2"/>
      </rPr>
      <t xml:space="preserve">11</t>
    </r>
    <r>
      <rPr>
        <sz val="10"/>
        <rFont val="宋体"/>
        <family val="0"/>
        <charset val="134"/>
      </rPr>
      <t xml:space="preserve">月</t>
    </r>
    <r>
      <rPr>
        <sz val="10"/>
        <rFont val="Arial"/>
        <family val="2"/>
      </rPr>
      <t xml:space="preserve">1</t>
    </r>
    <r>
      <rPr>
        <sz val="10"/>
        <rFont val="宋体"/>
        <family val="0"/>
        <charset val="134"/>
      </rPr>
      <t xml:space="preserve">日</t>
    </r>
    <r>
      <rPr>
        <sz val="10"/>
        <rFont val="Arial"/>
        <family val="2"/>
      </rPr>
      <t xml:space="preserve">14:48</t>
    </r>
    <r>
      <rPr>
        <sz val="10"/>
        <rFont val="宋体"/>
        <family val="0"/>
        <charset val="134"/>
      </rPr>
      <t xml:space="preserve">分，付先生来电：曾</t>
    </r>
    <r>
      <rPr>
        <sz val="10"/>
        <rFont val="Arial"/>
        <family val="2"/>
      </rPr>
      <t xml:space="preserve">2024</t>
    </r>
    <r>
      <rPr>
        <sz val="10"/>
        <rFont val="宋体"/>
        <family val="0"/>
        <charset val="134"/>
      </rPr>
      <t xml:space="preserve">年</t>
    </r>
    <r>
      <rPr>
        <sz val="10"/>
        <rFont val="Arial"/>
        <family val="2"/>
      </rPr>
      <t xml:space="preserve">2</t>
    </r>
    <r>
      <rPr>
        <sz val="10"/>
        <rFont val="宋体"/>
        <family val="0"/>
        <charset val="134"/>
      </rPr>
      <t xml:space="preserve">月份把招标文件丢在</t>
    </r>
    <r>
      <rPr>
        <sz val="10"/>
        <rFont val="Arial"/>
        <family val="2"/>
      </rPr>
      <t xml:space="preserve">860</t>
    </r>
    <r>
      <rPr>
        <sz val="10"/>
        <rFont val="宋体"/>
        <family val="0"/>
        <charset val="134"/>
      </rPr>
      <t xml:space="preserve">路车上，车队调度员刘芳华（</t>
    </r>
    <r>
      <rPr>
        <sz val="10"/>
        <rFont val="Arial"/>
        <family val="2"/>
      </rPr>
      <t xml:space="preserve">17710565239</t>
    </r>
    <r>
      <rPr>
        <sz val="10"/>
        <rFont val="宋体"/>
        <family val="0"/>
        <charset val="134"/>
      </rPr>
      <t xml:space="preserve">）给其打电话说有，由于其在外地出差，无法及时取回文件，回京后调度员刘芳华（</t>
    </r>
    <r>
      <rPr>
        <sz val="10"/>
        <rFont val="Arial"/>
        <family val="2"/>
      </rPr>
      <t xml:space="preserve">17710565239</t>
    </r>
    <r>
      <rPr>
        <sz val="10"/>
        <rFont val="宋体"/>
        <family val="0"/>
        <charset val="134"/>
      </rPr>
      <t xml:space="preserve">）调到物业，并把其文件一同带走，并称会个人归还给其一事，要求刘芳华本人</t>
    </r>
    <r>
      <rPr>
        <sz val="10"/>
        <rFont val="Arial"/>
        <family val="2"/>
      </rPr>
      <t xml:space="preserve">16</t>
    </r>
    <r>
      <rPr>
        <sz val="10"/>
        <rFont val="宋体"/>
        <family val="0"/>
        <charset val="134"/>
      </rPr>
      <t xml:space="preserve">点前答复。</t>
    </r>
    <r>
      <rPr>
        <sz val="10"/>
        <rFont val="Arial"/>
        <family val="2"/>
      </rPr>
      <t xml:space="preserve">14:59</t>
    </r>
    <r>
      <rPr>
        <sz val="10"/>
        <rFont val="宋体"/>
        <family val="0"/>
        <charset val="134"/>
      </rPr>
      <t xml:space="preserve">分微信已转。  </t>
    </r>
    <r>
      <rPr>
        <sz val="10"/>
        <rFont val="Arial"/>
        <family val="2"/>
      </rPr>
      <t xml:space="preserve">
1</t>
    </r>
    <r>
      <rPr>
        <sz val="10"/>
        <rFont val="宋体"/>
        <family val="0"/>
        <charset val="134"/>
      </rPr>
      <t xml:space="preserve">月</t>
    </r>
    <r>
      <rPr>
        <sz val="10"/>
        <rFont val="Arial"/>
        <family val="2"/>
      </rPr>
      <t xml:space="preserve">7</t>
    </r>
    <r>
      <rPr>
        <sz val="10"/>
        <rFont val="宋体"/>
        <family val="0"/>
        <charset val="134"/>
      </rPr>
      <t xml:space="preserve">日</t>
    </r>
    <r>
      <rPr>
        <sz val="10"/>
        <rFont val="Arial"/>
        <family val="2"/>
      </rPr>
      <t xml:space="preserve">15:03</t>
    </r>
    <r>
      <rPr>
        <sz val="10"/>
        <rFont val="宋体"/>
        <family val="0"/>
        <charset val="134"/>
      </rPr>
      <t xml:space="preserve">分</t>
    </r>
    <r>
      <rPr>
        <sz val="10"/>
        <rFont val="Arial"/>
        <family val="2"/>
      </rPr>
      <t xml:space="preserve">(</t>
    </r>
    <r>
      <rPr>
        <sz val="10"/>
        <rFont val="宋体"/>
        <family val="0"/>
        <charset val="134"/>
      </rPr>
      <t xml:space="preserve">来电</t>
    </r>
    <r>
      <rPr>
        <sz val="10"/>
        <rFont val="Arial"/>
        <family val="2"/>
      </rPr>
      <t xml:space="preserve">)</t>
    </r>
    <r>
      <rPr>
        <sz val="10"/>
        <rFont val="宋体"/>
        <family val="0"/>
        <charset val="134"/>
      </rPr>
      <t xml:space="preserve">，一先生来电称催办：之前反映的问题，望刘芳华</t>
    </r>
    <r>
      <rPr>
        <sz val="10"/>
        <rFont val="Arial"/>
        <family val="2"/>
      </rPr>
      <t xml:space="preserve">30</t>
    </r>
    <r>
      <rPr>
        <sz val="10"/>
        <rFont val="宋体"/>
        <family val="0"/>
        <charset val="134"/>
      </rPr>
      <t xml:space="preserve">分钟内答复。</t>
    </r>
  </si>
  <si>
    <r>
      <rPr>
        <sz val="9"/>
        <color rgb="FF000000"/>
        <rFont val="宋体"/>
        <family val="0"/>
        <charset val="134"/>
      </rPr>
      <t xml:space="preserve">同人同诉：</t>
    </r>
    <r>
      <rPr>
        <sz val="9"/>
        <color rgb="FF000000"/>
        <rFont val="宋体"/>
        <family val="0"/>
      </rPr>
      <t xml:space="preserve">GJ-PHONE-20260107-1201</t>
    </r>
    <r>
      <rPr>
        <sz val="9"/>
        <color rgb="FF000000"/>
        <rFont val="宋体"/>
        <family val="0"/>
        <charset val="134"/>
      </rPr>
      <t xml:space="preserve">、</t>
    </r>
    <r>
      <rPr>
        <sz val="9"/>
        <color rgb="FF000000"/>
        <rFont val="宋体"/>
        <family val="0"/>
      </rPr>
      <t xml:space="preserve">GJ-PHONE-20260107-1274</t>
    </r>
  </si>
  <si>
    <r>
      <rPr>
        <sz val="10"/>
        <rFont val="Arial"/>
        <family val="2"/>
      </rPr>
      <t xml:space="preserve">GJ-PHONE-20260107-1344</t>
    </r>
    <r>
      <rPr>
        <sz val="10"/>
        <rFont val="宋体"/>
        <family val="0"/>
      </rPr>
      <t xml:space="preserve">（</t>
    </r>
    <r>
      <rPr>
        <sz val="10"/>
        <rFont val="Arial"/>
        <family val="2"/>
      </rPr>
      <t xml:space="preserve">2</t>
    </r>
    <r>
      <rPr>
        <sz val="10"/>
        <rFont val="宋体"/>
        <family val="0"/>
      </rPr>
      <t xml:space="preserve">个附件）</t>
    </r>
  </si>
  <si>
    <t xml:space="preserve">2026-01-07 15:28:19</t>
  </si>
  <si>
    <t xml:space="preserve">2026-01-07 15:32:54</t>
  </si>
  <si>
    <r>
      <rPr>
        <sz val="10"/>
        <rFont val="Arial"/>
        <family val="2"/>
      </rPr>
      <t xml:space="preserve">1</t>
    </r>
    <r>
      <rPr>
        <sz val="10"/>
        <rFont val="宋体"/>
        <family val="0"/>
        <charset val="134"/>
      </rPr>
      <t xml:space="preserve">月</t>
    </r>
    <r>
      <rPr>
        <sz val="10"/>
        <rFont val="Arial"/>
        <family val="2"/>
      </rPr>
      <t xml:space="preserve">7</t>
    </r>
    <r>
      <rPr>
        <sz val="10"/>
        <rFont val="宋体"/>
        <family val="0"/>
        <charset val="134"/>
      </rPr>
      <t xml:space="preserve">日</t>
    </r>
    <r>
      <rPr>
        <sz val="10"/>
        <rFont val="Arial"/>
        <family val="2"/>
      </rPr>
      <t xml:space="preserve">15</t>
    </r>
    <r>
      <rPr>
        <sz val="10"/>
        <rFont val="宋体"/>
        <family val="0"/>
        <charset val="134"/>
      </rPr>
      <t xml:space="preserve">：</t>
    </r>
    <r>
      <rPr>
        <sz val="10"/>
        <rFont val="Arial"/>
        <family val="2"/>
      </rPr>
      <t xml:space="preserve">28</t>
    </r>
    <r>
      <rPr>
        <sz val="10"/>
        <rFont val="宋体"/>
        <family val="0"/>
        <charset val="134"/>
      </rPr>
      <t xml:space="preserve">分一先生再次来电催办：就之前反映的问题，望刘芳华在</t>
    </r>
    <r>
      <rPr>
        <sz val="10"/>
        <rFont val="Arial"/>
        <family val="2"/>
      </rPr>
      <t xml:space="preserve">30</t>
    </r>
    <r>
      <rPr>
        <sz val="10"/>
        <rFont val="宋体"/>
        <family val="0"/>
        <charset val="134"/>
      </rPr>
      <t xml:space="preserve">分钟内必须答复。注：微信下转。</t>
    </r>
  </si>
  <si>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7</t>
    </r>
    <r>
      <rPr>
        <sz val="10"/>
        <rFont val="宋体"/>
        <family val="0"/>
        <charset val="134"/>
      </rPr>
      <t xml:space="preserve">日</t>
    </r>
    <r>
      <rPr>
        <sz val="10"/>
        <rFont val="Arial"/>
        <family val="2"/>
      </rPr>
      <t xml:space="preserve">15</t>
    </r>
    <r>
      <rPr>
        <sz val="10"/>
        <rFont val="宋体"/>
        <family val="0"/>
        <charset val="134"/>
      </rPr>
      <t xml:space="preserve">点</t>
    </r>
    <r>
      <rPr>
        <sz val="10"/>
        <rFont val="Arial"/>
        <family val="2"/>
      </rPr>
      <t xml:space="preserve">50</t>
    </r>
    <r>
      <rPr>
        <sz val="10"/>
        <rFont val="宋体"/>
        <family val="0"/>
        <charset val="134"/>
      </rPr>
      <t xml:space="preserve">分左右，史各庄分中心回复来电人付先生，表示稍后会让职工刘芳华单独回电做解释，明确表达职工未曾找到该招标文件。</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7</t>
    </r>
    <r>
      <rPr>
        <sz val="10"/>
        <rFont val="宋体"/>
        <family val="0"/>
        <charset val="134"/>
      </rPr>
      <t xml:space="preserve">日</t>
    </r>
    <r>
      <rPr>
        <sz val="10"/>
        <rFont val="Arial"/>
        <family val="2"/>
      </rPr>
      <t xml:space="preserve">16</t>
    </r>
    <r>
      <rPr>
        <sz val="10"/>
        <rFont val="宋体"/>
        <family val="0"/>
        <charset val="134"/>
      </rPr>
      <t xml:space="preserve">点</t>
    </r>
    <r>
      <rPr>
        <sz val="10"/>
        <rFont val="Arial"/>
        <family val="2"/>
      </rPr>
      <t xml:space="preserve">20</t>
    </r>
    <r>
      <rPr>
        <sz val="10"/>
        <rFont val="宋体"/>
        <family val="0"/>
        <charset val="134"/>
      </rPr>
      <t xml:space="preserve">分左右，职工刘芳华与付先生通话说明情况，经过与来电人沟通，来电人表示理解。</t>
    </r>
  </si>
  <si>
    <r>
      <rPr>
        <sz val="9"/>
        <color rgb="FF000000"/>
        <rFont val="宋体"/>
        <family val="0"/>
        <charset val="134"/>
      </rPr>
      <t xml:space="preserve">同人同诉：</t>
    </r>
    <r>
      <rPr>
        <sz val="9"/>
        <color rgb="FF000000"/>
        <rFont val="宋体"/>
        <family val="0"/>
      </rPr>
      <t xml:space="preserve">GJ-PHONE-20260107-1201</t>
    </r>
    <r>
      <rPr>
        <sz val="9"/>
        <color rgb="FF000000"/>
        <rFont val="宋体"/>
        <family val="0"/>
        <charset val="134"/>
      </rPr>
      <t xml:space="preserve">、</t>
    </r>
    <r>
      <rPr>
        <sz val="9"/>
        <color rgb="FF000000"/>
        <rFont val="宋体"/>
        <family val="0"/>
      </rPr>
      <t xml:space="preserve">GJ-PHONE-20260107-1274</t>
    </r>
    <r>
      <rPr>
        <sz val="9"/>
        <color rgb="FF000000"/>
        <rFont val="宋体"/>
        <family val="0"/>
        <charset val="134"/>
      </rPr>
      <t xml:space="preserve">、</t>
    </r>
    <r>
      <rPr>
        <sz val="9"/>
        <color rgb="FF000000"/>
        <rFont val="宋体"/>
        <family val="0"/>
      </rPr>
      <t xml:space="preserve">GJ-PHONE-20260107-1344</t>
    </r>
  </si>
  <si>
    <r>
      <rPr>
        <sz val="10"/>
        <rFont val="Arial"/>
        <family val="2"/>
      </rPr>
      <t xml:space="preserve">GJ-PHONE-20260107-1362</t>
    </r>
    <r>
      <rPr>
        <sz val="10"/>
        <rFont val="宋体"/>
        <family val="0"/>
      </rPr>
      <t xml:space="preserve">（</t>
    </r>
    <r>
      <rPr>
        <sz val="10"/>
        <rFont val="Arial"/>
        <family val="2"/>
      </rPr>
      <t xml:space="preserve">2</t>
    </r>
    <r>
      <rPr>
        <sz val="10"/>
        <rFont val="宋体"/>
        <family val="0"/>
      </rPr>
      <t xml:space="preserve">个附件）</t>
    </r>
  </si>
  <si>
    <t xml:space="preserve">2026-01-07 15:36:22</t>
  </si>
  <si>
    <t xml:space="preserve">2026-01-07 15:41:59</t>
  </si>
  <si>
    <r>
      <rPr>
        <sz val="10"/>
        <rFont val="宋体"/>
        <family val="0"/>
        <charset val="134"/>
      </rPr>
      <t xml:space="preserve">原始：</t>
    </r>
    <r>
      <rPr>
        <sz val="10"/>
        <rFont val="Arial"/>
        <family val="2"/>
      </rPr>
      <t xml:space="preserve">11</t>
    </r>
    <r>
      <rPr>
        <sz val="10"/>
        <rFont val="宋体"/>
        <family val="0"/>
        <charset val="134"/>
      </rPr>
      <t xml:space="preserve">月</t>
    </r>
    <r>
      <rPr>
        <sz val="10"/>
        <rFont val="Arial"/>
        <family val="2"/>
      </rPr>
      <t xml:space="preserve">1</t>
    </r>
    <r>
      <rPr>
        <sz val="10"/>
        <rFont val="宋体"/>
        <family val="0"/>
        <charset val="134"/>
      </rPr>
      <t xml:space="preserve">日</t>
    </r>
    <r>
      <rPr>
        <sz val="10"/>
        <rFont val="Arial"/>
        <family val="2"/>
      </rPr>
      <t xml:space="preserve">14:48</t>
    </r>
    <r>
      <rPr>
        <sz val="10"/>
        <rFont val="宋体"/>
        <family val="0"/>
        <charset val="134"/>
      </rPr>
      <t xml:space="preserve">分，付先生来电：曾</t>
    </r>
    <r>
      <rPr>
        <sz val="10"/>
        <rFont val="Arial"/>
        <family val="2"/>
      </rPr>
      <t xml:space="preserve">2024</t>
    </r>
    <r>
      <rPr>
        <sz val="10"/>
        <rFont val="宋体"/>
        <family val="0"/>
        <charset val="134"/>
      </rPr>
      <t xml:space="preserve">年</t>
    </r>
    <r>
      <rPr>
        <sz val="10"/>
        <rFont val="Arial"/>
        <family val="2"/>
      </rPr>
      <t xml:space="preserve">2</t>
    </r>
    <r>
      <rPr>
        <sz val="10"/>
        <rFont val="宋体"/>
        <family val="0"/>
        <charset val="134"/>
      </rPr>
      <t xml:space="preserve">月份把招标文件丢在</t>
    </r>
    <r>
      <rPr>
        <sz val="10"/>
        <rFont val="Arial"/>
        <family val="2"/>
      </rPr>
      <t xml:space="preserve">860</t>
    </r>
    <r>
      <rPr>
        <sz val="10"/>
        <rFont val="宋体"/>
        <family val="0"/>
        <charset val="134"/>
      </rPr>
      <t xml:space="preserve">路车上，车队调度员刘芳华（</t>
    </r>
    <r>
      <rPr>
        <sz val="10"/>
        <rFont val="Arial"/>
        <family val="2"/>
      </rPr>
      <t xml:space="preserve">17710565239</t>
    </r>
    <r>
      <rPr>
        <sz val="10"/>
        <rFont val="宋体"/>
        <family val="0"/>
        <charset val="134"/>
      </rPr>
      <t xml:space="preserve">）给其打电话说有，由于其在外地出差，无法及时取回文件，回京后调度员刘芳华（</t>
    </r>
    <r>
      <rPr>
        <sz val="10"/>
        <rFont val="Arial"/>
        <family val="2"/>
      </rPr>
      <t xml:space="preserve">17710565239</t>
    </r>
    <r>
      <rPr>
        <sz val="10"/>
        <rFont val="宋体"/>
        <family val="0"/>
        <charset val="134"/>
      </rPr>
      <t xml:space="preserve">）调到物业，并把其文件一同带走，并称会个人归还给其一事，要求刘芳华本人</t>
    </r>
    <r>
      <rPr>
        <sz val="10"/>
        <rFont val="Arial"/>
        <family val="2"/>
      </rPr>
      <t xml:space="preserve">16</t>
    </r>
    <r>
      <rPr>
        <sz val="10"/>
        <rFont val="宋体"/>
        <family val="0"/>
        <charset val="134"/>
      </rPr>
      <t xml:space="preserve">点前答复。</t>
    </r>
    <r>
      <rPr>
        <sz val="10"/>
        <rFont val="Arial"/>
        <family val="2"/>
      </rPr>
      <t xml:space="preserve">14:59</t>
    </r>
    <r>
      <rPr>
        <sz val="10"/>
        <rFont val="宋体"/>
        <family val="0"/>
        <charset val="134"/>
      </rPr>
      <t xml:space="preserve">分微信已转。  </t>
    </r>
    <r>
      <rPr>
        <sz val="10"/>
        <rFont val="Arial"/>
        <family val="2"/>
      </rPr>
      <t xml:space="preserve">
1</t>
    </r>
    <r>
      <rPr>
        <sz val="10"/>
        <rFont val="宋体"/>
        <family val="0"/>
        <charset val="134"/>
      </rPr>
      <t xml:space="preserve">月</t>
    </r>
    <r>
      <rPr>
        <sz val="10"/>
        <rFont val="Arial"/>
        <family val="2"/>
      </rPr>
      <t xml:space="preserve">7</t>
    </r>
    <r>
      <rPr>
        <sz val="10"/>
        <rFont val="宋体"/>
        <family val="0"/>
        <charset val="134"/>
      </rPr>
      <t xml:space="preserve">日</t>
    </r>
    <r>
      <rPr>
        <sz val="10"/>
        <rFont val="Arial"/>
        <family val="2"/>
      </rPr>
      <t xml:space="preserve">15</t>
    </r>
    <r>
      <rPr>
        <sz val="10"/>
        <rFont val="宋体"/>
        <family val="0"/>
        <charset val="134"/>
      </rPr>
      <t xml:space="preserve">：</t>
    </r>
    <r>
      <rPr>
        <sz val="10"/>
        <rFont val="Arial"/>
        <family val="2"/>
      </rPr>
      <t xml:space="preserve">38</t>
    </r>
    <r>
      <rPr>
        <sz val="10"/>
        <rFont val="宋体"/>
        <family val="0"/>
        <charset val="134"/>
      </rPr>
      <t xml:space="preserve">分来电，一先生来电称催办：其称老板一会就走了，故要求马上答复。注：已微信转办</t>
    </r>
  </si>
  <si>
    <r>
      <rPr>
        <sz val="9"/>
        <color rgb="FF000000"/>
        <rFont val="宋体"/>
        <family val="0"/>
        <charset val="134"/>
      </rPr>
      <t xml:space="preserve">同人同诉：</t>
    </r>
    <r>
      <rPr>
        <sz val="9"/>
        <color rgb="FF000000"/>
        <rFont val="宋体"/>
        <family val="0"/>
      </rPr>
      <t xml:space="preserve">GJ-PHONE-20260107-1201</t>
    </r>
    <r>
      <rPr>
        <sz val="9"/>
        <color rgb="FF000000"/>
        <rFont val="宋体"/>
        <family val="0"/>
        <charset val="134"/>
      </rPr>
      <t xml:space="preserve">、</t>
    </r>
    <r>
      <rPr>
        <sz val="9"/>
        <color rgb="FF000000"/>
        <rFont val="宋体"/>
        <family val="0"/>
      </rPr>
      <t xml:space="preserve">GJ-PHONE-20260107-1274</t>
    </r>
    <r>
      <rPr>
        <sz val="9"/>
        <color rgb="FF000000"/>
        <rFont val="宋体"/>
        <family val="0"/>
        <charset val="134"/>
      </rPr>
      <t xml:space="preserve">、</t>
    </r>
    <r>
      <rPr>
        <sz val="9"/>
        <color rgb="FF000000"/>
        <rFont val="宋体"/>
        <family val="0"/>
      </rPr>
      <t xml:space="preserve">GJ-PHONE-20260107-1344</t>
    </r>
    <r>
      <rPr>
        <sz val="9"/>
        <color rgb="FF000000"/>
        <rFont val="宋体"/>
        <family val="0"/>
        <charset val="134"/>
      </rPr>
      <t xml:space="preserve">、</t>
    </r>
    <r>
      <rPr>
        <sz val="9"/>
        <color rgb="FF000000"/>
        <rFont val="宋体"/>
        <family val="0"/>
      </rPr>
      <t xml:space="preserve">GJ-PHONE-20260107-1362</t>
    </r>
  </si>
  <si>
    <t xml:space="preserve">GJ-PHONE-20260108-1295</t>
  </si>
  <si>
    <t xml:space="preserve">2026-01-08 15:00:35</t>
  </si>
  <si>
    <t xml:space="preserve">2026-01-08 15:22:56</t>
  </si>
  <si>
    <r>
      <rPr>
        <sz val="10"/>
        <rFont val="Arial"/>
        <family val="2"/>
      </rPr>
      <t xml:space="preserve">1</t>
    </r>
    <r>
      <rPr>
        <sz val="10"/>
        <rFont val="宋体"/>
        <family val="0"/>
        <charset val="134"/>
      </rPr>
      <t xml:space="preserve">月</t>
    </r>
    <r>
      <rPr>
        <sz val="10"/>
        <rFont val="Arial"/>
        <family val="2"/>
      </rPr>
      <t xml:space="preserve">8</t>
    </r>
    <r>
      <rPr>
        <sz val="10"/>
        <rFont val="宋体"/>
        <family val="0"/>
        <charset val="134"/>
      </rPr>
      <t xml:space="preserve">日</t>
    </r>
    <r>
      <rPr>
        <sz val="10"/>
        <rFont val="Arial"/>
        <family val="2"/>
      </rPr>
      <t xml:space="preserve">15:07</t>
    </r>
    <r>
      <rPr>
        <sz val="10"/>
        <rFont val="宋体"/>
        <family val="0"/>
        <charset val="134"/>
      </rPr>
      <t xml:space="preserve">分来电：一先生自称是公交客七的职工，其反映新国展场站的物业搞卫生的服务人员，早上打扫一遍卫生，一直到下班就什么多不管了，如场站卫生间的卫生不干净不管，且其 在洗脸池处洗脸时，鼻涕还没来得及冲，还有垃圾扔在门口附近时，物业的工作人员看到后态度生硬的对其说：“你干啥呢？怎么回事。”其不满，特来电反映。</t>
    </r>
  </si>
  <si>
    <t xml:space="preserve">基建行政专业作证</t>
  </si>
  <si>
    <r>
      <rPr>
        <sz val="10"/>
        <rFont val="宋体"/>
        <family val="0"/>
        <charset val="134"/>
      </rPr>
      <t xml:space="preserve">因市民没有留下电话，所以无法对其进行反馈。办理人：刘洪涛，部门</t>
    </r>
    <r>
      <rPr>
        <sz val="10"/>
        <rFont val="Arial"/>
        <family val="2"/>
      </rPr>
      <t xml:space="preserve">:</t>
    </r>
    <r>
      <rPr>
        <sz val="10"/>
        <rFont val="宋体"/>
        <family val="0"/>
        <charset val="134"/>
      </rPr>
      <t xml:space="preserve">单店分中心，职务：物管副主任。审核人：侯旭，物业管理中心机关，物管行政部，科员。</t>
    </r>
    <r>
      <rPr>
        <sz val="10"/>
        <rFont val="Arial"/>
        <family val="2"/>
      </rPr>
      <t xml:space="preserve">
</t>
    </r>
  </si>
  <si>
    <t xml:space="preserve">经核实，当时保洁职工正在打扫公共区域，客七的职工外门外扔垃圾，保洁人员说了几句吗。我们虚心接受市民提出的宝贵意见，今后会加强管理和教育，对待市民端正态度，使用文明礼貌用语。</t>
  </si>
  <si>
    <t xml:space="preserve">今后会加强管理和教育，对待市民端正态度，使用文明礼貌用语。</t>
  </si>
  <si>
    <r>
      <rPr>
        <sz val="10"/>
        <rFont val="宋体"/>
        <family val="0"/>
        <charset val="134"/>
      </rPr>
      <t xml:space="preserve">接到此投诉，我们非常重视，并立即核实情况。经核实，当时保洁职工正在打扫公共区域，客七的职工外门外扔垃圾，保洁人员说了几句吗。我们虚心接受市民提出的宝贵意见，今后会加强管理和教育，对待市民端正态度，使用文明礼貌用语。因市民没有留下电话，所以无法对其进行反馈。办理人：刘洪涛，部门</t>
    </r>
    <r>
      <rPr>
        <sz val="10"/>
        <rFont val="Arial"/>
        <family val="2"/>
      </rPr>
      <t xml:space="preserve">:</t>
    </r>
    <r>
      <rPr>
        <sz val="10"/>
        <rFont val="宋体"/>
        <family val="0"/>
        <charset val="134"/>
      </rPr>
      <t xml:space="preserve">单店分中心，职务：物管副主任。审核人：侯旭，物业管理中心机关，物管行政部，科员。</t>
    </r>
    <r>
      <rPr>
        <sz val="10"/>
        <rFont val="Arial"/>
        <family val="2"/>
      </rPr>
      <t xml:space="preserve">
</t>
    </r>
  </si>
  <si>
    <t xml:space="preserve">场站管理问题
（保洁人员工作态度）</t>
  </si>
  <si>
    <r>
      <rPr>
        <sz val="10"/>
        <rFont val="Arial"/>
        <family val="2"/>
      </rPr>
      <t xml:space="preserve">GJ-PHONE-20260108-1365</t>
    </r>
    <r>
      <rPr>
        <sz val="10"/>
        <rFont val="宋体"/>
        <family val="0"/>
        <charset val="134"/>
      </rPr>
      <t xml:space="preserve">（</t>
    </r>
    <r>
      <rPr>
        <sz val="10"/>
        <rFont val="Arial"/>
        <family val="2"/>
      </rPr>
      <t xml:space="preserve">1</t>
    </r>
    <r>
      <rPr>
        <sz val="10"/>
        <rFont val="宋体"/>
        <family val="0"/>
        <charset val="134"/>
      </rPr>
      <t xml:space="preserve">个附件）</t>
    </r>
  </si>
  <si>
    <t xml:space="preserve">2026-01-08 15:31:56</t>
  </si>
  <si>
    <t xml:space="preserve">2026-01-08 15:36:57</t>
  </si>
  <si>
    <t xml:space="preserve">18244668455</t>
  </si>
  <si>
    <r>
      <rPr>
        <sz val="10"/>
        <rFont val="Arial"/>
        <family val="2"/>
      </rPr>
      <t xml:space="preserve">1</t>
    </r>
    <r>
      <rPr>
        <sz val="10"/>
        <rFont val="宋体"/>
        <family val="0"/>
        <charset val="134"/>
      </rPr>
      <t xml:space="preserve">月</t>
    </r>
    <r>
      <rPr>
        <sz val="10"/>
        <rFont val="Arial"/>
        <family val="2"/>
      </rPr>
      <t xml:space="preserve">8</t>
    </r>
    <r>
      <rPr>
        <sz val="10"/>
        <rFont val="宋体"/>
        <family val="0"/>
        <charset val="134"/>
      </rPr>
      <t xml:space="preserve">日</t>
    </r>
    <r>
      <rPr>
        <sz val="10"/>
        <rFont val="Arial"/>
        <family val="2"/>
      </rPr>
      <t xml:space="preserve">15:33</t>
    </r>
    <r>
      <rPr>
        <sz val="10"/>
        <rFont val="宋体"/>
        <family val="0"/>
        <charset val="134"/>
      </rPr>
      <t xml:space="preserve">分</t>
    </r>
    <r>
      <rPr>
        <sz val="10"/>
        <rFont val="Arial"/>
        <family val="2"/>
      </rPr>
      <t xml:space="preserve">(</t>
    </r>
    <r>
      <rPr>
        <sz val="10"/>
        <rFont val="宋体"/>
        <family val="0"/>
        <charset val="134"/>
      </rPr>
      <t xml:space="preserve">来电</t>
    </r>
    <r>
      <rPr>
        <sz val="10"/>
        <rFont val="Arial"/>
        <family val="2"/>
      </rPr>
      <t xml:space="preserve">)</t>
    </r>
    <r>
      <rPr>
        <sz val="10"/>
        <rFont val="宋体"/>
        <family val="0"/>
        <charset val="134"/>
      </rPr>
      <t xml:space="preserve">一先生称：其是</t>
    </r>
    <r>
      <rPr>
        <sz val="10"/>
        <rFont val="Arial"/>
        <family val="2"/>
      </rPr>
      <t xml:space="preserve">940</t>
    </r>
    <r>
      <rPr>
        <sz val="10"/>
        <rFont val="宋体"/>
        <family val="0"/>
        <charset val="134"/>
      </rPr>
      <t xml:space="preserve">路的乘务管理员，经常到地铁天宫院客六场站里面的食堂吃饭，以前</t>
    </r>
    <r>
      <rPr>
        <sz val="10"/>
        <rFont val="Arial"/>
        <family val="2"/>
      </rPr>
      <t xml:space="preserve">5-6</t>
    </r>
    <r>
      <rPr>
        <sz val="10"/>
        <rFont val="宋体"/>
        <family val="0"/>
        <charset val="134"/>
      </rPr>
      <t xml:space="preserve">元就可以吃饱，但现在</t>
    </r>
    <r>
      <rPr>
        <sz val="10"/>
        <rFont val="Arial"/>
        <family val="2"/>
      </rPr>
      <t xml:space="preserve">8-14</t>
    </r>
    <r>
      <rPr>
        <sz val="10"/>
        <rFont val="宋体"/>
        <family val="0"/>
        <charset val="134"/>
      </rPr>
      <t xml:space="preserve">元才能吃饱。有时候多扣</t>
    </r>
    <r>
      <rPr>
        <sz val="10"/>
        <rFont val="Arial"/>
        <family val="2"/>
      </rPr>
      <t xml:space="preserve">2</t>
    </r>
    <r>
      <rPr>
        <sz val="10"/>
        <rFont val="宋体"/>
        <family val="0"/>
        <charset val="134"/>
      </rPr>
      <t xml:space="preserve">，有时多扣</t>
    </r>
    <r>
      <rPr>
        <sz val="10"/>
        <rFont val="Arial"/>
        <family val="2"/>
      </rPr>
      <t xml:space="preserve">3</t>
    </r>
    <r>
      <rPr>
        <sz val="10"/>
        <rFont val="宋体"/>
        <family val="0"/>
        <charset val="134"/>
      </rPr>
      <t xml:space="preserve">元，今日多扣</t>
    </r>
    <r>
      <rPr>
        <sz val="10"/>
        <rFont val="Arial"/>
        <family val="2"/>
      </rPr>
      <t xml:space="preserve">4</t>
    </r>
    <r>
      <rPr>
        <sz val="10"/>
        <rFont val="宋体"/>
        <family val="0"/>
        <charset val="134"/>
      </rPr>
      <t xml:space="preserve">元。要求答复。</t>
    </r>
  </si>
  <si>
    <t xml:space="preserve">接到投诉后，我处派专人对食堂员进行核实</t>
  </si>
  <si>
    <r>
      <rPr>
        <sz val="10"/>
        <rFont val="Arial"/>
        <family val="2"/>
      </rPr>
      <t xml:space="preserve">4.</t>
    </r>
    <r>
      <rPr>
        <sz val="10"/>
        <rFont val="宋体"/>
        <family val="0"/>
        <charset val="134"/>
      </rPr>
      <t xml:space="preserve">我天宫院分中心赵铁主任对乘客进行回访。办理人：赵铁；部门：鸿运承物业管理中心天宫院分中心；职务：餐饮副主任。</t>
    </r>
  </si>
  <si>
    <r>
      <rPr>
        <sz val="10"/>
        <rFont val="宋体"/>
        <family val="0"/>
        <charset val="134"/>
      </rPr>
      <t xml:space="preserve">针对外协人员就餐增加</t>
    </r>
    <r>
      <rPr>
        <sz val="10"/>
        <rFont val="Arial"/>
        <family val="2"/>
      </rPr>
      <t xml:space="preserve">40%</t>
    </r>
    <r>
      <rPr>
        <sz val="10"/>
        <rFont val="宋体"/>
        <family val="0"/>
        <charset val="134"/>
      </rPr>
      <t xml:space="preserve">的要求，我分中心定期已叮嘱宣传的形式，日常工作中加大宣传力度。</t>
    </r>
  </si>
  <si>
    <r>
      <rPr>
        <sz val="10"/>
        <rFont val="宋体"/>
        <family val="0"/>
        <charset val="134"/>
      </rPr>
      <t xml:space="preserve">分中心食堂工作人员严格执行物管中心外协人员就餐上涨</t>
    </r>
    <r>
      <rPr>
        <sz val="10"/>
        <rFont val="Arial"/>
        <family val="2"/>
      </rPr>
      <t xml:space="preserve">40%</t>
    </r>
    <r>
      <rPr>
        <sz val="10"/>
        <rFont val="宋体"/>
        <family val="0"/>
        <charset val="134"/>
      </rPr>
      <t xml:space="preserve">的规定，在今后日常工作中继续加大宣传解释力度，欢迎随时对我们的工作进行监督，我分中心会继续努力持续改善食堂满意度，树立良好的北京公交形象。</t>
    </r>
  </si>
  <si>
    <t xml:space="preserve">就餐服务问题
（外协人员就餐定价）</t>
  </si>
  <si>
    <t xml:space="preserve">GJ-PHONE-20260109-0290</t>
  </si>
  <si>
    <t xml:space="preserve">2026-01-09 08:53:53</t>
  </si>
  <si>
    <t xml:space="preserve">2026-01-09 09:05:00</t>
  </si>
  <si>
    <r>
      <rPr>
        <sz val="10"/>
        <rFont val="宋体"/>
        <family val="0"/>
        <charset val="134"/>
      </rPr>
      <t xml:space="preserve">一位女士</t>
    </r>
    <r>
      <rPr>
        <sz val="10"/>
        <rFont val="Arial"/>
        <family val="2"/>
      </rPr>
      <t xml:space="preserve">1</t>
    </r>
    <r>
      <rPr>
        <sz val="10"/>
        <rFont val="宋体"/>
        <family val="0"/>
        <charset val="134"/>
      </rPr>
      <t xml:space="preserve">月</t>
    </r>
    <r>
      <rPr>
        <sz val="10"/>
        <rFont val="Arial"/>
        <family val="2"/>
      </rPr>
      <t xml:space="preserve">9</t>
    </r>
    <r>
      <rPr>
        <sz val="10"/>
        <rFont val="宋体"/>
        <family val="0"/>
        <charset val="134"/>
      </rPr>
      <t xml:space="preserve">日</t>
    </r>
    <r>
      <rPr>
        <sz val="10"/>
        <rFont val="Arial"/>
        <family val="2"/>
      </rPr>
      <t xml:space="preserve">8</t>
    </r>
    <r>
      <rPr>
        <sz val="10"/>
        <rFont val="宋体"/>
        <family val="0"/>
        <charset val="134"/>
      </rPr>
      <t xml:space="preserve">：</t>
    </r>
    <r>
      <rPr>
        <sz val="10"/>
        <rFont val="Arial"/>
        <family val="2"/>
      </rPr>
      <t xml:space="preserve">54</t>
    </r>
    <r>
      <rPr>
        <sz val="10"/>
        <rFont val="宋体"/>
        <family val="0"/>
        <charset val="134"/>
      </rPr>
      <t xml:space="preserve">分来电表扬：其经常乘坐</t>
    </r>
    <r>
      <rPr>
        <sz val="10"/>
        <rFont val="Arial"/>
        <family val="2"/>
      </rPr>
      <t xml:space="preserve">366</t>
    </r>
    <r>
      <rPr>
        <sz val="10"/>
        <rFont val="宋体"/>
        <family val="0"/>
        <charset val="134"/>
      </rPr>
      <t xml:space="preserve">路公交车，其称该路大部分车辆卫生干净整洁。其很满意，特来电表扬。</t>
    </r>
  </si>
  <si>
    <t xml:space="preserve">因市民不要求电话回复，系统内无联系方式，我们未对市民进行电话回复。办理人：李虎；部门：鸿运承物业管理中心天宫院分中心；职务：物管副主任。审核人：郑楠；部门：鸿运承物业管理中心物管行政部；职务：物管员。</t>
  </si>
  <si>
    <t xml:space="preserve">GJ-PHONE-20260109-0290-1</t>
  </si>
  <si>
    <t xml:space="preserve">2026-01-09 09:05:23</t>
  </si>
  <si>
    <r>
      <rPr>
        <sz val="10"/>
        <rFont val="宋体"/>
        <family val="0"/>
        <charset val="134"/>
      </rPr>
      <t xml:space="preserve">一位女士</t>
    </r>
    <r>
      <rPr>
        <sz val="10"/>
        <rFont val="Arial"/>
        <family val="2"/>
      </rPr>
      <t xml:space="preserve">1</t>
    </r>
    <r>
      <rPr>
        <sz val="10"/>
        <rFont val="宋体"/>
        <family val="0"/>
        <charset val="134"/>
      </rPr>
      <t xml:space="preserve">月</t>
    </r>
    <r>
      <rPr>
        <sz val="10"/>
        <rFont val="Arial"/>
        <family val="2"/>
      </rPr>
      <t xml:space="preserve">9</t>
    </r>
    <r>
      <rPr>
        <sz val="10"/>
        <rFont val="宋体"/>
        <family val="0"/>
        <charset val="134"/>
      </rPr>
      <t xml:space="preserve">日</t>
    </r>
    <r>
      <rPr>
        <sz val="10"/>
        <rFont val="Arial"/>
        <family val="2"/>
      </rPr>
      <t xml:space="preserve">8</t>
    </r>
    <r>
      <rPr>
        <sz val="10"/>
        <rFont val="宋体"/>
        <family val="0"/>
        <charset val="134"/>
      </rPr>
      <t xml:space="preserve">：</t>
    </r>
    <r>
      <rPr>
        <sz val="10"/>
        <rFont val="Arial"/>
        <family val="2"/>
      </rPr>
      <t xml:space="preserve">54</t>
    </r>
    <r>
      <rPr>
        <sz val="10"/>
        <rFont val="宋体"/>
        <family val="0"/>
        <charset val="134"/>
      </rPr>
      <t xml:space="preserve">分来电反映：其经常乘坐</t>
    </r>
    <r>
      <rPr>
        <sz val="10"/>
        <rFont val="Arial"/>
        <family val="2"/>
      </rPr>
      <t xml:space="preserve">71</t>
    </r>
    <r>
      <rPr>
        <sz val="10"/>
        <rFont val="宋体"/>
        <family val="0"/>
        <charset val="134"/>
      </rPr>
      <t xml:space="preserve">路公交车，其称该路有部分车辆尾部散热百叶窗都是污渍，非常影响公交形象。故其建议保洁人员认真清洗车辆尾部的散热百叶窗，以方便乘客乘车。</t>
    </r>
    <r>
      <rPr>
        <sz val="10"/>
        <rFont val="Arial"/>
        <family val="2"/>
      </rPr>
      <t xml:space="preserve">
</t>
    </r>
  </si>
  <si>
    <t xml:space="preserve">安全服务专业信息不详</t>
  </si>
  <si>
    <t xml:space="preserve">接到投诉后，市民反映问题的办理情况，鸿运承物业管理中心方庄分中心现回复如下：</t>
  </si>
  <si>
    <t xml:space="preserve">因市民不要求电话回复，系统内无联系方式，我们未对市民进行电话回复。办理人：陈强；部门：鸿运承物业管理中心方庄分中心；职务：物管副主任。审核人：郑楠；部门：鸿运承物业管理中心物管行政部；职务：物管员。</t>
  </si>
  <si>
    <t xml:space="preserve">接到投诉后，市民反映问题的办理情况，鸿运承物业管理中心方庄分中心现回复如下：经查，市民所反映的车辆卫生问题为途中产生，加之该线路为无售票员的运营线路（无人售），故我们无法第一时间对车辆卫生进行清理。我们对于运营车辆车内卫生的清洁工作是一直在做的，也从未停止，已经形成了长效的清洁机制。该线路车辆回到刷车地点后，在日常工作时段内，我们的保洁员已对车内外部卫生进行了全面清理，确保刷车点出场车辆卫生干净整洁，符合企业标准，已整改完毕。经分中心检查本条运营线路所有运营车辆出场前的卫生符合车辆清洁标准，我们定期召开车辆保洁专题会议，开展车辆卫生专项检查，日常工作中我们加大巡检力度，强化制度建设，不断提高管理水平。因市民不要求电话回复，系统内无联系方式，我们未对市民进行电话回复。公交运营线路（首末站），我们只在一个场站进行洗车服务，首末站全部安排保洁员清洗车辆目前存在一定的困难。场站班组长再次与本条线路的保洁人员进行了沟通，日常工作中要把清洁质量做的更加细致，加强清洁技能的培训，熟练掌握清洁方法。欢迎市民随时对我们的工作进行监督，感谢市民提出宝贵意见，给市民的出行带来的不便我们深感歉意，谢谢市民的支持与谅解。</t>
  </si>
  <si>
    <r>
      <rPr>
        <sz val="10"/>
        <rFont val="Arial"/>
        <family val="2"/>
      </rPr>
      <t xml:space="preserve">GJ-PHONE-20260109-0297</t>
    </r>
    <r>
      <rPr>
        <sz val="10"/>
        <rFont val="宋体"/>
        <family val="0"/>
      </rPr>
      <t xml:space="preserve">（</t>
    </r>
    <r>
      <rPr>
        <sz val="10"/>
        <rFont val="Arial"/>
        <family val="2"/>
      </rPr>
      <t xml:space="preserve">2</t>
    </r>
    <r>
      <rPr>
        <sz val="10"/>
        <rFont val="宋体"/>
        <family val="0"/>
      </rPr>
      <t xml:space="preserve">个附件）</t>
    </r>
  </si>
  <si>
    <t xml:space="preserve">2026-01-09 08:57:10</t>
  </si>
  <si>
    <t xml:space="preserve">2026-01-09 09:08:37</t>
  </si>
  <si>
    <r>
      <rPr>
        <sz val="10"/>
        <rFont val="Arial"/>
        <family val="2"/>
      </rPr>
      <t xml:space="preserve">1</t>
    </r>
    <r>
      <rPr>
        <sz val="10"/>
        <rFont val="宋体"/>
        <family val="0"/>
        <charset val="134"/>
      </rPr>
      <t xml:space="preserve">月</t>
    </r>
    <r>
      <rPr>
        <sz val="10"/>
        <rFont val="Arial"/>
        <family val="2"/>
      </rPr>
      <t xml:space="preserve">9</t>
    </r>
    <r>
      <rPr>
        <sz val="10"/>
        <rFont val="宋体"/>
        <family val="0"/>
        <charset val="134"/>
      </rPr>
      <t xml:space="preserve">日</t>
    </r>
    <r>
      <rPr>
        <sz val="10"/>
        <rFont val="Arial"/>
        <family val="2"/>
      </rPr>
      <t xml:space="preserve">8:58</t>
    </r>
    <r>
      <rPr>
        <sz val="10"/>
        <rFont val="宋体"/>
        <family val="0"/>
        <charset val="134"/>
      </rPr>
      <t xml:space="preserve">分一先生来电催办：此事一直未回复，其称老板一会就走了，要求马上答复。注：</t>
    </r>
    <r>
      <rPr>
        <sz val="10"/>
        <rFont val="Arial"/>
        <family val="2"/>
      </rPr>
      <t xml:space="preserve">9:08</t>
    </r>
    <r>
      <rPr>
        <sz val="10"/>
        <rFont val="宋体"/>
        <family val="0"/>
        <charset val="134"/>
      </rPr>
      <t xml:space="preserve">分电话已转</t>
    </r>
    <r>
      <rPr>
        <sz val="10"/>
        <rFont val="Arial"/>
        <family val="2"/>
      </rPr>
      <t xml:space="preserve">
</t>
    </r>
    <r>
      <rPr>
        <sz val="10"/>
        <rFont val="宋体"/>
        <family val="0"/>
        <charset val="134"/>
      </rPr>
      <t xml:space="preserve">原始：</t>
    </r>
    <r>
      <rPr>
        <sz val="10"/>
        <rFont val="Arial"/>
        <family val="2"/>
      </rPr>
      <t xml:space="preserve">11</t>
    </r>
    <r>
      <rPr>
        <sz val="10"/>
        <rFont val="宋体"/>
        <family val="0"/>
        <charset val="134"/>
      </rPr>
      <t xml:space="preserve">月</t>
    </r>
    <r>
      <rPr>
        <sz val="10"/>
        <rFont val="Arial"/>
        <family val="2"/>
      </rPr>
      <t xml:space="preserve">1</t>
    </r>
    <r>
      <rPr>
        <sz val="10"/>
        <rFont val="宋体"/>
        <family val="0"/>
        <charset val="134"/>
      </rPr>
      <t xml:space="preserve">日</t>
    </r>
    <r>
      <rPr>
        <sz val="10"/>
        <rFont val="Arial"/>
        <family val="2"/>
      </rPr>
      <t xml:space="preserve">14:48</t>
    </r>
    <r>
      <rPr>
        <sz val="10"/>
        <rFont val="宋体"/>
        <family val="0"/>
        <charset val="134"/>
      </rPr>
      <t xml:space="preserve">分，付先生来电：曾</t>
    </r>
    <r>
      <rPr>
        <sz val="10"/>
        <rFont val="Arial"/>
        <family val="2"/>
      </rPr>
      <t xml:space="preserve">2024</t>
    </r>
    <r>
      <rPr>
        <sz val="10"/>
        <rFont val="宋体"/>
        <family val="0"/>
        <charset val="134"/>
      </rPr>
      <t xml:space="preserve">年</t>
    </r>
    <r>
      <rPr>
        <sz val="10"/>
        <rFont val="Arial"/>
        <family val="2"/>
      </rPr>
      <t xml:space="preserve">2</t>
    </r>
    <r>
      <rPr>
        <sz val="10"/>
        <rFont val="宋体"/>
        <family val="0"/>
        <charset val="134"/>
      </rPr>
      <t xml:space="preserve">月份把招标文件丢在</t>
    </r>
    <r>
      <rPr>
        <sz val="10"/>
        <rFont val="Arial"/>
        <family val="2"/>
      </rPr>
      <t xml:space="preserve">860</t>
    </r>
    <r>
      <rPr>
        <sz val="10"/>
        <rFont val="宋体"/>
        <family val="0"/>
        <charset val="134"/>
      </rPr>
      <t xml:space="preserve">路车上，车队调度员刘芳华（</t>
    </r>
    <r>
      <rPr>
        <sz val="10"/>
        <rFont val="Arial"/>
        <family val="2"/>
      </rPr>
      <t xml:space="preserve">17710565239</t>
    </r>
    <r>
      <rPr>
        <sz val="10"/>
        <rFont val="宋体"/>
        <family val="0"/>
        <charset val="134"/>
      </rPr>
      <t xml:space="preserve">）给其打电话说有，由于其在外地出差，无法及时取回文件，回京后调度员刘芳华（</t>
    </r>
    <r>
      <rPr>
        <sz val="10"/>
        <rFont val="Arial"/>
        <family val="2"/>
      </rPr>
      <t xml:space="preserve">17710565239</t>
    </r>
    <r>
      <rPr>
        <sz val="10"/>
        <rFont val="宋体"/>
        <family val="0"/>
        <charset val="134"/>
      </rPr>
      <t xml:space="preserve">）调到物业，并把其文件一同带走，并称会个人归还给其一事，要求刘芳华本人</t>
    </r>
    <r>
      <rPr>
        <sz val="10"/>
        <rFont val="Arial"/>
        <family val="2"/>
      </rPr>
      <t xml:space="preserve">16</t>
    </r>
    <r>
      <rPr>
        <sz val="10"/>
        <rFont val="宋体"/>
        <family val="0"/>
        <charset val="134"/>
      </rPr>
      <t xml:space="preserve">点前答复。</t>
    </r>
    <r>
      <rPr>
        <sz val="10"/>
        <rFont val="Arial"/>
        <family val="2"/>
      </rPr>
      <t xml:space="preserve">14:59</t>
    </r>
    <r>
      <rPr>
        <sz val="10"/>
        <rFont val="宋体"/>
        <family val="0"/>
        <charset val="134"/>
      </rPr>
      <t xml:space="preserve">分微信已转。  </t>
    </r>
    <r>
      <rPr>
        <sz val="10"/>
        <rFont val="Arial"/>
        <family val="2"/>
      </rPr>
      <t xml:space="preserve">
</t>
    </r>
  </si>
  <si>
    <r>
      <rPr>
        <sz val="10"/>
        <rFont val="宋体"/>
        <family val="0"/>
        <charset val="134"/>
      </rPr>
      <t xml:space="preserve">经核实，与来电人反馈情况存在出入。来电人已知晓此前我单位职工回复情况，本次来电是希望我单位职工能再次与其领导告知情况。</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9</t>
    </r>
    <r>
      <rPr>
        <sz val="10"/>
        <rFont val="宋体"/>
        <family val="0"/>
        <charset val="134"/>
      </rPr>
      <t xml:space="preserve">日</t>
    </r>
    <r>
      <rPr>
        <sz val="10"/>
        <rFont val="Arial"/>
        <family val="2"/>
      </rPr>
      <t xml:space="preserve">11</t>
    </r>
    <r>
      <rPr>
        <sz val="10"/>
        <rFont val="宋体"/>
        <family val="0"/>
        <charset val="134"/>
      </rPr>
      <t xml:space="preserve">点</t>
    </r>
    <r>
      <rPr>
        <sz val="10"/>
        <rFont val="Arial"/>
        <family val="2"/>
      </rPr>
      <t xml:space="preserve">19</t>
    </r>
    <r>
      <rPr>
        <sz val="10"/>
        <rFont val="宋体"/>
        <family val="0"/>
        <charset val="134"/>
      </rPr>
      <t xml:space="preserve">分左右，史各庄分中心回复来电人付先生，付先生称职工刘芳华已经单独回电做解释，明确表达职工未曾找到该招标文件，经过与来电人沟通，来电人表示理解。</t>
    </r>
  </si>
  <si>
    <r>
      <rPr>
        <sz val="9"/>
        <color rgb="FF000000"/>
        <rFont val="宋体"/>
        <family val="0"/>
        <charset val="134"/>
      </rPr>
      <t xml:space="preserve">同人同诉：</t>
    </r>
    <r>
      <rPr>
        <sz val="9"/>
        <color rgb="FF000000"/>
        <rFont val="宋体"/>
        <family val="0"/>
      </rPr>
      <t xml:space="preserve">GJ-PHONE-20260107-1201</t>
    </r>
    <r>
      <rPr>
        <sz val="9"/>
        <color rgb="FF000000"/>
        <rFont val="宋体"/>
        <family val="0"/>
        <charset val="134"/>
      </rPr>
      <t xml:space="preserve">、</t>
    </r>
    <r>
      <rPr>
        <sz val="9"/>
        <color rgb="FF000000"/>
        <rFont val="宋体"/>
        <family val="0"/>
      </rPr>
      <t xml:space="preserve">GJ-PHONE-20260107-1274</t>
    </r>
    <r>
      <rPr>
        <sz val="9"/>
        <color rgb="FF000000"/>
        <rFont val="宋体"/>
        <family val="0"/>
        <charset val="134"/>
      </rPr>
      <t xml:space="preserve">、</t>
    </r>
    <r>
      <rPr>
        <sz val="9"/>
        <color rgb="FF000000"/>
        <rFont val="宋体"/>
        <family val="0"/>
      </rPr>
      <t xml:space="preserve">GJ-PHONE-20260107-1344</t>
    </r>
    <r>
      <rPr>
        <sz val="9"/>
        <color rgb="FF000000"/>
        <rFont val="宋体"/>
        <family val="0"/>
        <charset val="134"/>
      </rPr>
      <t xml:space="preserve">、</t>
    </r>
    <r>
      <rPr>
        <sz val="9"/>
        <color rgb="FF000000"/>
        <rFont val="宋体"/>
        <family val="0"/>
      </rPr>
      <t xml:space="preserve">GJ-PHONE-20260107-1362</t>
    </r>
    <r>
      <rPr>
        <sz val="9"/>
        <color rgb="FF000000"/>
        <rFont val="宋体"/>
        <family val="0"/>
        <charset val="134"/>
      </rPr>
      <t xml:space="preserve">、</t>
    </r>
    <r>
      <rPr>
        <sz val="9"/>
        <color rgb="FF000000"/>
        <rFont val="宋体"/>
        <family val="0"/>
      </rPr>
      <t xml:space="preserve">GJ-PHONE-20260109-0297</t>
    </r>
  </si>
  <si>
    <r>
      <rPr>
        <sz val="10"/>
        <rFont val="Arial"/>
        <family val="2"/>
      </rPr>
      <t xml:space="preserve">GJ-PHONE-20260109-0564</t>
    </r>
    <r>
      <rPr>
        <sz val="10"/>
        <rFont val="宋体"/>
        <family val="0"/>
      </rPr>
      <t xml:space="preserve">（</t>
    </r>
    <r>
      <rPr>
        <sz val="10"/>
        <rFont val="Arial"/>
        <family val="2"/>
      </rPr>
      <t xml:space="preserve">2</t>
    </r>
    <r>
      <rPr>
        <sz val="10"/>
        <rFont val="宋体"/>
        <family val="0"/>
      </rPr>
      <t xml:space="preserve">个附件）</t>
    </r>
  </si>
  <si>
    <t xml:space="preserve">2026-01-09 10:29:36</t>
  </si>
  <si>
    <t xml:space="preserve">2026-01-09 10:51:18</t>
  </si>
  <si>
    <r>
      <rPr>
        <sz val="10"/>
        <rFont val="宋体"/>
        <family val="0"/>
        <charset val="134"/>
      </rPr>
      <t xml:space="preserve">原始：</t>
    </r>
    <r>
      <rPr>
        <sz val="10"/>
        <rFont val="Arial"/>
        <family val="2"/>
      </rPr>
      <t xml:space="preserve">11</t>
    </r>
    <r>
      <rPr>
        <sz val="10"/>
        <rFont val="宋体"/>
        <family val="0"/>
        <charset val="134"/>
      </rPr>
      <t xml:space="preserve">月</t>
    </r>
    <r>
      <rPr>
        <sz val="10"/>
        <rFont val="Arial"/>
        <family val="2"/>
      </rPr>
      <t xml:space="preserve">1</t>
    </r>
    <r>
      <rPr>
        <sz val="10"/>
        <rFont val="宋体"/>
        <family val="0"/>
        <charset val="134"/>
      </rPr>
      <t xml:space="preserve">日</t>
    </r>
    <r>
      <rPr>
        <sz val="10"/>
        <rFont val="Arial"/>
        <family val="2"/>
      </rPr>
      <t xml:space="preserve">14:48</t>
    </r>
    <r>
      <rPr>
        <sz val="10"/>
        <rFont val="宋体"/>
        <family val="0"/>
        <charset val="134"/>
      </rPr>
      <t xml:space="preserve">分，付先生来电：曾</t>
    </r>
    <r>
      <rPr>
        <sz val="10"/>
        <rFont val="Arial"/>
        <family val="2"/>
      </rPr>
      <t xml:space="preserve">2024</t>
    </r>
    <r>
      <rPr>
        <sz val="10"/>
        <rFont val="宋体"/>
        <family val="0"/>
        <charset val="134"/>
      </rPr>
      <t xml:space="preserve">年</t>
    </r>
    <r>
      <rPr>
        <sz val="10"/>
        <rFont val="Arial"/>
        <family val="2"/>
      </rPr>
      <t xml:space="preserve">2</t>
    </r>
    <r>
      <rPr>
        <sz val="10"/>
        <rFont val="宋体"/>
        <family val="0"/>
        <charset val="134"/>
      </rPr>
      <t xml:space="preserve">月份把招标文件丢在</t>
    </r>
    <r>
      <rPr>
        <sz val="10"/>
        <rFont val="Arial"/>
        <family val="2"/>
      </rPr>
      <t xml:space="preserve">860</t>
    </r>
    <r>
      <rPr>
        <sz val="10"/>
        <rFont val="宋体"/>
        <family val="0"/>
        <charset val="134"/>
      </rPr>
      <t xml:space="preserve">路车上，车队调度员刘芳华（</t>
    </r>
    <r>
      <rPr>
        <sz val="10"/>
        <rFont val="Arial"/>
        <family val="2"/>
      </rPr>
      <t xml:space="preserve">17710565239</t>
    </r>
    <r>
      <rPr>
        <sz val="10"/>
        <rFont val="宋体"/>
        <family val="0"/>
        <charset val="134"/>
      </rPr>
      <t xml:space="preserve">）给其打电话说有，由于其在外地出差，无法及时取回文件，回京后调度员刘芳华（</t>
    </r>
    <r>
      <rPr>
        <sz val="10"/>
        <rFont val="Arial"/>
        <family val="2"/>
      </rPr>
      <t xml:space="preserve">17710565239</t>
    </r>
    <r>
      <rPr>
        <sz val="10"/>
        <rFont val="宋体"/>
        <family val="0"/>
        <charset val="134"/>
      </rPr>
      <t xml:space="preserve">）调到物业，并把其文件一同带走，并称会个人归还给其一事，要求刘芳华本人</t>
    </r>
    <r>
      <rPr>
        <sz val="10"/>
        <rFont val="Arial"/>
        <family val="2"/>
      </rPr>
      <t xml:space="preserve">16</t>
    </r>
    <r>
      <rPr>
        <sz val="10"/>
        <rFont val="宋体"/>
        <family val="0"/>
        <charset val="134"/>
      </rPr>
      <t xml:space="preserve">点前答复。</t>
    </r>
    <r>
      <rPr>
        <sz val="10"/>
        <rFont val="Arial"/>
        <family val="2"/>
      </rPr>
      <t xml:space="preserve">14:59</t>
    </r>
    <r>
      <rPr>
        <sz val="10"/>
        <rFont val="宋体"/>
        <family val="0"/>
        <charset val="134"/>
      </rPr>
      <t xml:space="preserve">分微信已转。  </t>
    </r>
    <r>
      <rPr>
        <sz val="10"/>
        <rFont val="Arial"/>
        <family val="2"/>
      </rPr>
      <t xml:space="preserve">
1</t>
    </r>
    <r>
      <rPr>
        <sz val="10"/>
        <rFont val="宋体"/>
        <family val="0"/>
        <charset val="134"/>
      </rPr>
      <t xml:space="preserve">月</t>
    </r>
    <r>
      <rPr>
        <sz val="10"/>
        <rFont val="Arial"/>
        <family val="2"/>
      </rPr>
      <t xml:space="preserve">9</t>
    </r>
    <r>
      <rPr>
        <sz val="10"/>
        <rFont val="宋体"/>
        <family val="0"/>
        <charset val="134"/>
      </rPr>
      <t xml:space="preserve">日</t>
    </r>
    <r>
      <rPr>
        <sz val="10"/>
        <rFont val="Arial"/>
        <family val="2"/>
      </rPr>
      <t xml:space="preserve">10:32</t>
    </r>
    <r>
      <rPr>
        <sz val="10"/>
        <rFont val="宋体"/>
        <family val="0"/>
        <charset val="134"/>
      </rPr>
      <t xml:space="preserve">分二次来电催办：称还未答复，要求尽快答复。</t>
    </r>
    <r>
      <rPr>
        <sz val="10"/>
        <rFont val="Arial"/>
        <family val="2"/>
      </rPr>
      <t xml:space="preserve">10:50</t>
    </r>
    <r>
      <rPr>
        <sz val="10"/>
        <rFont val="宋体"/>
        <family val="0"/>
        <charset val="134"/>
      </rPr>
      <t xml:space="preserve">分转鸿运承</t>
    </r>
    <r>
      <rPr>
        <sz val="10"/>
        <rFont val="Arial"/>
        <family val="2"/>
      </rPr>
      <t xml:space="preserve">
1</t>
    </r>
    <r>
      <rPr>
        <sz val="10"/>
        <rFont val="宋体"/>
        <family val="0"/>
        <charset val="134"/>
      </rPr>
      <t xml:space="preserve">月</t>
    </r>
    <r>
      <rPr>
        <sz val="10"/>
        <rFont val="Arial"/>
        <family val="2"/>
      </rPr>
      <t xml:space="preserve">9</t>
    </r>
    <r>
      <rPr>
        <sz val="10"/>
        <rFont val="宋体"/>
        <family val="0"/>
        <charset val="134"/>
      </rPr>
      <t xml:space="preserve">日</t>
    </r>
    <r>
      <rPr>
        <sz val="10"/>
        <rFont val="Arial"/>
        <family val="2"/>
      </rPr>
      <t xml:space="preserve">10:49</t>
    </r>
    <r>
      <rPr>
        <sz val="10"/>
        <rFont val="宋体"/>
        <family val="0"/>
        <charset val="134"/>
      </rPr>
      <t xml:space="preserve">分三次来电催办：要求</t>
    </r>
    <r>
      <rPr>
        <sz val="10"/>
        <rFont val="Arial"/>
        <family val="2"/>
      </rPr>
      <t xml:space="preserve">11</t>
    </r>
    <r>
      <rPr>
        <sz val="10"/>
        <rFont val="宋体"/>
        <family val="0"/>
        <charset val="134"/>
      </rPr>
      <t xml:space="preserve">点前答复。</t>
    </r>
    <r>
      <rPr>
        <sz val="10"/>
        <rFont val="Arial"/>
        <family val="2"/>
      </rPr>
      <t xml:space="preserve">10:50</t>
    </r>
    <r>
      <rPr>
        <sz val="10"/>
        <rFont val="宋体"/>
        <family val="0"/>
        <charset val="134"/>
      </rPr>
      <t xml:space="preserve">分转鸿运承</t>
    </r>
    <r>
      <rPr>
        <sz val="10"/>
        <rFont val="Arial"/>
        <family val="2"/>
      </rPr>
      <t xml:space="preserve">
</t>
    </r>
  </si>
  <si>
    <t xml:space="preserve">经核实，与来电人反馈情况存在出入。来电人已知晓此前我单位职工回复情况，本次来电是希望我单位职工能再次与其领导告知情况</t>
  </si>
  <si>
    <r>
      <rPr>
        <sz val="9"/>
        <color rgb="FF000000"/>
        <rFont val="宋体"/>
        <family val="0"/>
        <charset val="134"/>
      </rPr>
      <t xml:space="preserve">同人同诉：</t>
    </r>
    <r>
      <rPr>
        <sz val="9"/>
        <color rgb="FF000000"/>
        <rFont val="宋体"/>
        <family val="0"/>
      </rPr>
      <t xml:space="preserve">GJ-PHONE-20260107-1201</t>
    </r>
    <r>
      <rPr>
        <sz val="9"/>
        <color rgb="FF000000"/>
        <rFont val="宋体"/>
        <family val="0"/>
        <charset val="134"/>
      </rPr>
      <t xml:space="preserve">、</t>
    </r>
    <r>
      <rPr>
        <sz val="9"/>
        <color rgb="FF000000"/>
        <rFont val="宋体"/>
        <family val="0"/>
      </rPr>
      <t xml:space="preserve">GJ-PHONE-20260107-1274</t>
    </r>
    <r>
      <rPr>
        <sz val="9"/>
        <color rgb="FF000000"/>
        <rFont val="宋体"/>
        <family val="0"/>
        <charset val="134"/>
      </rPr>
      <t xml:space="preserve">、</t>
    </r>
    <r>
      <rPr>
        <sz val="9"/>
        <color rgb="FF000000"/>
        <rFont val="宋体"/>
        <family val="0"/>
      </rPr>
      <t xml:space="preserve">GJ-PHONE-20260107-1344</t>
    </r>
    <r>
      <rPr>
        <sz val="9"/>
        <color rgb="FF000000"/>
        <rFont val="宋体"/>
        <family val="0"/>
        <charset val="134"/>
      </rPr>
      <t xml:space="preserve">、</t>
    </r>
    <r>
      <rPr>
        <sz val="9"/>
        <color rgb="FF000000"/>
        <rFont val="宋体"/>
        <family val="0"/>
      </rPr>
      <t xml:space="preserve">GJ-PHONE-20260107-1362</t>
    </r>
    <r>
      <rPr>
        <sz val="9"/>
        <color rgb="FF000000"/>
        <rFont val="宋体"/>
        <family val="0"/>
        <charset val="134"/>
      </rPr>
      <t xml:space="preserve">、</t>
    </r>
    <r>
      <rPr>
        <sz val="9"/>
        <color rgb="FF000000"/>
        <rFont val="宋体"/>
        <family val="0"/>
      </rPr>
      <t xml:space="preserve">GJ-PHONE-20260109-0297</t>
    </r>
    <r>
      <rPr>
        <sz val="9"/>
        <color rgb="FF000000"/>
        <rFont val="宋体"/>
        <family val="0"/>
        <charset val="134"/>
      </rPr>
      <t xml:space="preserve">、</t>
    </r>
    <r>
      <rPr>
        <sz val="9"/>
        <color rgb="FF000000"/>
        <rFont val="宋体"/>
        <family val="0"/>
      </rPr>
      <t xml:space="preserve">GJ-PHONE-20260109-0564</t>
    </r>
  </si>
  <si>
    <r>
      <rPr>
        <sz val="10"/>
        <rFont val="Arial"/>
        <family val="2"/>
      </rPr>
      <t xml:space="preserve">GJ-PHONE-20260109-0717</t>
    </r>
    <r>
      <rPr>
        <sz val="10"/>
        <rFont val="宋体"/>
        <family val="0"/>
        <charset val="134"/>
      </rPr>
      <t xml:space="preserve">（</t>
    </r>
    <r>
      <rPr>
        <sz val="10"/>
        <rFont val="Arial"/>
        <family val="2"/>
      </rPr>
      <t xml:space="preserve">1</t>
    </r>
    <r>
      <rPr>
        <sz val="10"/>
        <rFont val="宋体"/>
        <family val="0"/>
        <charset val="134"/>
      </rPr>
      <t xml:space="preserve">个附件）</t>
    </r>
  </si>
  <si>
    <t xml:space="preserve">2026-01-09 11:12:33</t>
  </si>
  <si>
    <t xml:space="preserve">2026-01-09 11:23:26</t>
  </si>
  <si>
    <t xml:space="preserve">18483129932</t>
  </si>
  <si>
    <r>
      <rPr>
        <sz val="10"/>
        <rFont val="Arial"/>
        <family val="2"/>
      </rPr>
      <t xml:space="preserve">1</t>
    </r>
    <r>
      <rPr>
        <sz val="10"/>
        <rFont val="宋体"/>
        <family val="0"/>
        <charset val="134"/>
      </rPr>
      <t xml:space="preserve">月</t>
    </r>
    <r>
      <rPr>
        <sz val="10"/>
        <rFont val="Arial"/>
        <family val="2"/>
      </rPr>
      <t xml:space="preserve">9</t>
    </r>
    <r>
      <rPr>
        <sz val="10"/>
        <rFont val="宋体"/>
        <family val="0"/>
        <charset val="134"/>
      </rPr>
      <t xml:space="preserve">日</t>
    </r>
    <r>
      <rPr>
        <sz val="10"/>
        <rFont val="Arial"/>
        <family val="2"/>
      </rPr>
      <t xml:space="preserve">11:12</t>
    </r>
    <r>
      <rPr>
        <sz val="10"/>
        <rFont val="宋体"/>
        <family val="0"/>
        <charset val="134"/>
      </rPr>
      <t xml:space="preserve">分</t>
    </r>
    <r>
      <rPr>
        <sz val="10"/>
        <rFont val="Arial"/>
        <family val="2"/>
      </rPr>
      <t xml:space="preserve">(</t>
    </r>
    <r>
      <rPr>
        <sz val="10"/>
        <rFont val="宋体"/>
        <family val="0"/>
        <charset val="134"/>
      </rPr>
      <t xml:space="preserve">来电</t>
    </r>
    <r>
      <rPr>
        <sz val="10"/>
        <rFont val="Arial"/>
        <family val="2"/>
      </rPr>
      <t xml:space="preserve">)</t>
    </r>
    <r>
      <rPr>
        <sz val="10"/>
        <rFont val="宋体"/>
        <family val="0"/>
        <charset val="134"/>
      </rPr>
      <t xml:space="preserve">一先生称：今日</t>
    </r>
    <r>
      <rPr>
        <sz val="10"/>
        <rFont val="Arial"/>
        <family val="2"/>
      </rPr>
      <t xml:space="preserve">10</t>
    </r>
    <r>
      <rPr>
        <sz val="10"/>
        <rFont val="宋体"/>
        <family val="0"/>
        <charset val="134"/>
      </rPr>
      <t xml:space="preserve">点多其拨打鸿运承物业</t>
    </r>
    <r>
      <rPr>
        <sz val="10"/>
        <rFont val="Arial"/>
        <family val="2"/>
      </rPr>
      <t xml:space="preserve">83121684</t>
    </r>
    <r>
      <rPr>
        <sz val="10"/>
        <rFont val="宋体"/>
        <family val="0"/>
        <charset val="134"/>
      </rPr>
      <t xml:space="preserve">咨询招聘问题，因其多问了几个问题（如工资等问题），接电的工作人员态度非常不好。其说：我要投诉你。挂断后一位女工作人员（用</t>
    </r>
    <r>
      <rPr>
        <sz val="10"/>
        <rFont val="Arial"/>
        <family val="2"/>
      </rPr>
      <t xml:space="preserve">13718500016</t>
    </r>
    <r>
      <rPr>
        <sz val="10"/>
        <rFont val="宋体"/>
        <family val="0"/>
        <charset val="134"/>
      </rPr>
      <t xml:space="preserve">）联系其，此人称是鸿运承物业管理中心的人员姓杨，此人一直指责其，后还对其出言不逊。故不满，要求答复。</t>
    </r>
  </si>
  <si>
    <r>
      <rPr>
        <sz val="10"/>
        <rFont val="宋体"/>
        <family val="0"/>
        <charset val="134"/>
      </rPr>
      <t xml:space="preserve">经核实，来电人所述电话为</t>
    </r>
    <r>
      <rPr>
        <sz val="10"/>
        <rFont val="Arial"/>
        <family val="2"/>
      </rPr>
      <t xml:space="preserve">13718500016</t>
    </r>
    <r>
      <rPr>
        <sz val="10"/>
        <rFont val="宋体"/>
        <family val="0"/>
        <charset val="134"/>
      </rPr>
      <t xml:space="preserve">的女工作人员，与我单位四惠分中心康家沟场站综合站务员</t>
    </r>
    <r>
      <rPr>
        <sz val="10"/>
        <rFont val="Arial"/>
        <family val="2"/>
      </rPr>
      <t xml:space="preserve">C</t>
    </r>
    <r>
      <rPr>
        <sz val="10"/>
        <rFont val="宋体"/>
        <family val="0"/>
        <charset val="134"/>
      </rPr>
      <t xml:space="preserve">岗职工杨雪的电话一致，经了解，职工表示当日休息，此号码不经常使用，上午未接到也未拨出任何电话，市民要求杨雪给其回复，分中心帮其进行转达。</t>
    </r>
  </si>
  <si>
    <r>
      <rPr>
        <sz val="10"/>
        <rFont val="宋体"/>
        <family val="0"/>
        <charset val="134"/>
      </rPr>
      <t xml:space="preserve">经核实，来电人所述电话为</t>
    </r>
    <r>
      <rPr>
        <sz val="10"/>
        <rFont val="Arial"/>
        <family val="2"/>
      </rPr>
      <t xml:space="preserve">13718500016</t>
    </r>
    <r>
      <rPr>
        <sz val="10"/>
        <rFont val="宋体"/>
        <family val="0"/>
        <charset val="134"/>
      </rPr>
      <t xml:space="preserve">的女工作人员，与我单位四惠分中心康家沟场站综合站务员</t>
    </r>
    <r>
      <rPr>
        <sz val="10"/>
        <rFont val="Arial"/>
        <family val="2"/>
      </rPr>
      <t xml:space="preserve">C</t>
    </r>
    <r>
      <rPr>
        <sz val="10"/>
        <rFont val="宋体"/>
        <family val="0"/>
        <charset val="134"/>
      </rPr>
      <t xml:space="preserve">岗职工杨雪的电话一致，经了解，职工表示当日休息，此号码不经常使用，上午未接到也未拨出任何电话，市民要求杨雪给其回复，分中心帮其进行转达。</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9</t>
    </r>
    <r>
      <rPr>
        <sz val="10"/>
        <rFont val="宋体"/>
        <family val="0"/>
        <charset val="134"/>
      </rPr>
      <t xml:space="preserve">日下午</t>
    </r>
    <r>
      <rPr>
        <sz val="10"/>
        <rFont val="Arial"/>
        <family val="2"/>
      </rPr>
      <t xml:space="preserve">14</t>
    </r>
    <r>
      <rPr>
        <sz val="10"/>
        <rFont val="宋体"/>
        <family val="0"/>
        <charset val="134"/>
      </rPr>
      <t xml:space="preserve">点</t>
    </r>
    <r>
      <rPr>
        <sz val="10"/>
        <rFont val="Arial"/>
        <family val="2"/>
      </rPr>
      <t xml:space="preserve">28</t>
    </r>
    <r>
      <rPr>
        <sz val="10"/>
        <rFont val="宋体"/>
        <family val="0"/>
        <charset val="134"/>
      </rPr>
      <t xml:space="preserve">分左右电话与来电人沟通，我单位欢迎市民随时对我们工作进行监督，感谢市民提出宝贵意见，谢谢市民的支持与谅解。</t>
    </r>
    <r>
      <rPr>
        <sz val="10"/>
        <rFont val="Arial"/>
        <family val="2"/>
      </rPr>
      <t xml:space="preserve">
</t>
    </r>
    <r>
      <rPr>
        <sz val="10"/>
        <rFont val="宋体"/>
        <family val="0"/>
        <charset val="134"/>
      </rPr>
      <t xml:space="preserve">办理人：张芳远 ；部门：鸿运承物业管理中心四惠分中心，职务：一般管理；</t>
    </r>
    <r>
      <rPr>
        <sz val="10"/>
        <rFont val="Arial"/>
        <family val="2"/>
      </rPr>
      <t xml:space="preserve">
</t>
    </r>
    <r>
      <rPr>
        <sz val="10"/>
        <rFont val="宋体"/>
        <family val="0"/>
        <charset val="134"/>
      </rPr>
      <t xml:space="preserve">审核人：高强；部门：鸿运承物业管理中心人力资源部；职务：中级管理。</t>
    </r>
  </si>
  <si>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9</t>
    </r>
    <r>
      <rPr>
        <sz val="10"/>
        <rFont val="宋体"/>
        <family val="0"/>
        <charset val="134"/>
      </rPr>
      <t xml:space="preserve">日下午</t>
    </r>
    <r>
      <rPr>
        <sz val="10"/>
        <rFont val="Arial"/>
        <family val="2"/>
      </rPr>
      <t xml:space="preserve">14</t>
    </r>
    <r>
      <rPr>
        <sz val="10"/>
        <rFont val="宋体"/>
        <family val="0"/>
        <charset val="134"/>
      </rPr>
      <t xml:space="preserve">点</t>
    </r>
    <r>
      <rPr>
        <sz val="10"/>
        <rFont val="Arial"/>
        <family val="2"/>
      </rPr>
      <t xml:space="preserve">28</t>
    </r>
    <r>
      <rPr>
        <sz val="10"/>
        <rFont val="宋体"/>
        <family val="0"/>
        <charset val="134"/>
      </rPr>
      <t xml:space="preserve">分左右电话与来电人沟通，我单位欢迎市民随时对我们工作进行监督，感谢市民提出宝贵意见，谢谢市民的支持与谅解。</t>
    </r>
  </si>
  <si>
    <r>
      <rPr>
        <sz val="10"/>
        <rFont val="宋体"/>
        <family val="0"/>
        <charset val="134"/>
      </rPr>
      <t xml:space="preserve">经核实，来电人所述电话为</t>
    </r>
    <r>
      <rPr>
        <sz val="10"/>
        <rFont val="Arial"/>
        <family val="2"/>
      </rPr>
      <t xml:space="preserve">13718500016</t>
    </r>
    <r>
      <rPr>
        <sz val="10"/>
        <rFont val="宋体"/>
        <family val="0"/>
        <charset val="134"/>
      </rPr>
      <t xml:space="preserve">的女工作人员，与我单位四惠分中心康家沟场站综合站务员</t>
    </r>
    <r>
      <rPr>
        <sz val="10"/>
        <rFont val="Arial"/>
        <family val="2"/>
      </rPr>
      <t xml:space="preserve">C</t>
    </r>
    <r>
      <rPr>
        <sz val="10"/>
        <rFont val="宋体"/>
        <family val="0"/>
        <charset val="134"/>
      </rPr>
      <t xml:space="preserve">岗职工杨雪的电话一致，经了解，职工表示当日休息，此号码不经常使用，上午未接到也未拨出任何电话，市民要求杨雪给其回复，分中心帮其进行转达。</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9</t>
    </r>
    <r>
      <rPr>
        <sz val="10"/>
        <rFont val="宋体"/>
        <family val="0"/>
        <charset val="134"/>
      </rPr>
      <t xml:space="preserve">日下午</t>
    </r>
    <r>
      <rPr>
        <sz val="10"/>
        <rFont val="Arial"/>
        <family val="2"/>
      </rPr>
      <t xml:space="preserve">14</t>
    </r>
    <r>
      <rPr>
        <sz val="10"/>
        <rFont val="宋体"/>
        <family val="0"/>
        <charset val="134"/>
      </rPr>
      <t xml:space="preserve">点</t>
    </r>
    <r>
      <rPr>
        <sz val="10"/>
        <rFont val="Arial"/>
        <family val="2"/>
      </rPr>
      <t xml:space="preserve">28</t>
    </r>
    <r>
      <rPr>
        <sz val="10"/>
        <rFont val="宋体"/>
        <family val="0"/>
        <charset val="134"/>
      </rPr>
      <t xml:space="preserve">分左右电话与来电人沟通，我单位欢迎市民随时对我们工作进行监督，感谢市民提出宝贵意见，谢谢市民的支持与谅解。</t>
    </r>
  </si>
  <si>
    <t xml:space="preserve">劳动人员管理及劳动纪律问题
（工作人员态度）</t>
  </si>
  <si>
    <r>
      <rPr>
        <sz val="10"/>
        <rFont val="Arial"/>
        <family val="2"/>
      </rPr>
      <t xml:space="preserve">GJ-PHONE-20260109-1668</t>
    </r>
    <r>
      <rPr>
        <sz val="10"/>
        <rFont val="宋体"/>
        <family val="0"/>
        <charset val="134"/>
      </rPr>
      <t xml:space="preserve">（</t>
    </r>
    <r>
      <rPr>
        <sz val="10"/>
        <rFont val="Arial"/>
        <family val="2"/>
      </rPr>
      <t xml:space="preserve">1</t>
    </r>
    <r>
      <rPr>
        <sz val="10"/>
        <rFont val="宋体"/>
        <family val="0"/>
        <charset val="134"/>
      </rPr>
      <t xml:space="preserve">个附件）</t>
    </r>
  </si>
  <si>
    <t xml:space="preserve">2026-01-09 17:37:13</t>
  </si>
  <si>
    <t xml:space="preserve">2026-01-09 17:44:57</t>
  </si>
  <si>
    <t xml:space="preserve">15010170931</t>
  </si>
  <si>
    <r>
      <rPr>
        <sz val="10"/>
        <rFont val="Arial"/>
        <family val="2"/>
      </rPr>
      <t xml:space="preserve">1</t>
    </r>
    <r>
      <rPr>
        <sz val="10"/>
        <rFont val="宋体"/>
        <family val="0"/>
        <charset val="134"/>
      </rPr>
      <t xml:space="preserve">月</t>
    </r>
    <r>
      <rPr>
        <sz val="10"/>
        <rFont val="Arial"/>
        <family val="2"/>
      </rPr>
      <t xml:space="preserve">9</t>
    </r>
    <r>
      <rPr>
        <sz val="10"/>
        <rFont val="宋体"/>
        <family val="0"/>
        <charset val="134"/>
      </rPr>
      <t xml:space="preserve">日</t>
    </r>
    <r>
      <rPr>
        <sz val="10"/>
        <rFont val="Arial"/>
        <family val="2"/>
      </rPr>
      <t xml:space="preserve">17:37</t>
    </r>
    <r>
      <rPr>
        <sz val="10"/>
        <rFont val="宋体"/>
        <family val="0"/>
        <charset val="134"/>
      </rPr>
      <t xml:space="preserve">分一位先生（衙门口车间工作人员）来电反映：衙门口车间澡堂开放时间</t>
    </r>
    <r>
      <rPr>
        <sz val="10"/>
        <rFont val="Arial"/>
        <family val="2"/>
      </rPr>
      <t xml:space="preserve">16:30</t>
    </r>
    <r>
      <rPr>
        <sz val="10"/>
        <rFont val="宋体"/>
        <family val="0"/>
        <charset val="134"/>
      </rPr>
      <t xml:space="preserve">分</t>
    </r>
    <r>
      <rPr>
        <sz val="10"/>
        <rFont val="Arial"/>
        <family val="2"/>
      </rPr>
      <t xml:space="preserve">-18</t>
    </r>
    <r>
      <rPr>
        <sz val="10"/>
        <rFont val="宋体"/>
        <family val="0"/>
        <charset val="134"/>
      </rPr>
      <t xml:space="preserve">点，其今天</t>
    </r>
    <r>
      <rPr>
        <sz val="10"/>
        <rFont val="Arial"/>
        <family val="2"/>
      </rPr>
      <t xml:space="preserve">17:10</t>
    </r>
    <r>
      <rPr>
        <sz val="10"/>
        <rFont val="宋体"/>
        <family val="0"/>
        <charset val="134"/>
      </rPr>
      <t xml:space="preserve">分到澡堂子，发现已经没有热水了。故不满，要求回复。</t>
    </r>
  </si>
  <si>
    <t xml:space="preserve">接受此投诉，我们非常重视，并立即核实</t>
  </si>
  <si>
    <r>
      <rPr>
        <sz val="10"/>
        <rFont val="宋体"/>
        <family val="0"/>
        <charset val="134"/>
      </rPr>
      <t xml:space="preserve">分中心已经于</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12</t>
    </r>
    <r>
      <rPr>
        <sz val="10"/>
        <rFont val="宋体"/>
        <family val="0"/>
        <charset val="134"/>
      </rPr>
      <t xml:space="preserve">日，将处理结果告知了市民，办理人：董鹏，部门</t>
    </r>
    <r>
      <rPr>
        <sz val="10"/>
        <rFont val="Arial"/>
        <family val="2"/>
      </rPr>
      <t xml:space="preserve">:</t>
    </r>
    <r>
      <rPr>
        <sz val="10"/>
        <rFont val="宋体"/>
        <family val="0"/>
        <charset val="134"/>
      </rPr>
      <t xml:space="preserve">田顺庄分中心，职务：物管副主任。审核人：侯旭，物业管理中心机关，物管行政部，科员。</t>
    </r>
    <r>
      <rPr>
        <sz val="10"/>
        <rFont val="Arial"/>
        <family val="2"/>
      </rPr>
      <t xml:space="preserve">
</t>
    </r>
  </si>
  <si>
    <t xml:space="preserve">经核实，是由于进入冬季，洗澡间管道里的水很容易冷却，洗澡人刚开启喷淋时，管道内是冷水，需要多放一会儿，热水就有了，并非是没有热水，因此产生了误会，在答复中，对给市民带来不便道歉及安抚。</t>
  </si>
  <si>
    <r>
      <rPr>
        <sz val="10"/>
        <rFont val="宋体"/>
        <family val="0"/>
        <charset val="134"/>
      </rPr>
      <t xml:space="preserve">接受此投诉，我们非常重视，并立即核实，经核实，是由于进入冬季，洗澡间管道里的水很容易冷却，洗澡人刚开启喷淋时，管道内是冷水，需要多放一会儿，热水就有了，并非是没有热水，因此产生了误会，在答复中，对给市民带来不便道歉及安抚。分中心已经于</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12</t>
    </r>
    <r>
      <rPr>
        <sz val="10"/>
        <rFont val="宋体"/>
        <family val="0"/>
        <charset val="134"/>
      </rPr>
      <t xml:space="preserve">日，将处理结果告知了市民，办理人：董鹏，部门</t>
    </r>
    <r>
      <rPr>
        <sz val="10"/>
        <rFont val="Arial"/>
        <family val="2"/>
      </rPr>
      <t xml:space="preserve">:</t>
    </r>
    <r>
      <rPr>
        <sz val="10"/>
        <rFont val="宋体"/>
        <family val="0"/>
        <charset val="134"/>
      </rPr>
      <t xml:space="preserve">田顺庄分中心，职务：物管副主任。审核人：侯旭，物业管理中心机关，物管行政部，科员。</t>
    </r>
  </si>
  <si>
    <t xml:space="preserve">场站管理问题
（浴室供水）</t>
  </si>
  <si>
    <t xml:space="preserve">GJ-PHONE-20260109-2108</t>
  </si>
  <si>
    <t xml:space="preserve">2026-01-09 20:41:17</t>
  </si>
  <si>
    <t xml:space="preserve">2026-01-09 20:45:18</t>
  </si>
  <si>
    <r>
      <rPr>
        <sz val="10"/>
        <rFont val="Arial"/>
        <family val="2"/>
      </rPr>
      <t xml:space="preserve">1</t>
    </r>
    <r>
      <rPr>
        <sz val="10"/>
        <rFont val="宋体"/>
        <family val="0"/>
        <charset val="134"/>
      </rPr>
      <t xml:space="preserve">月</t>
    </r>
    <r>
      <rPr>
        <sz val="10"/>
        <rFont val="Arial"/>
        <family val="2"/>
      </rPr>
      <t xml:space="preserve">9</t>
    </r>
    <r>
      <rPr>
        <sz val="10"/>
        <rFont val="宋体"/>
        <family val="0"/>
        <charset val="134"/>
      </rPr>
      <t xml:space="preserve">日</t>
    </r>
    <r>
      <rPr>
        <sz val="10"/>
        <rFont val="Arial"/>
        <family val="2"/>
      </rPr>
      <t xml:space="preserve">20</t>
    </r>
    <r>
      <rPr>
        <sz val="10"/>
        <rFont val="宋体"/>
        <family val="0"/>
        <charset val="134"/>
      </rPr>
      <t xml:space="preserve">：</t>
    </r>
    <r>
      <rPr>
        <sz val="10"/>
        <rFont val="Arial"/>
        <family val="2"/>
      </rPr>
      <t xml:space="preserve">41</t>
    </r>
    <r>
      <rPr>
        <sz val="10"/>
        <rFont val="宋体"/>
        <family val="0"/>
        <charset val="134"/>
      </rPr>
      <t xml:space="preserve">分一先生来电：称三营门站向北移动后，原站台护栏还在，希望尽快移除。</t>
    </r>
  </si>
  <si>
    <t xml:space="preserve">经核实，近期三营门公交上车位置移动。公交物业计划将原位置站台护栏拆除，新站台将移栽几组护栏。</t>
  </si>
  <si>
    <r>
      <rPr>
        <sz val="10"/>
        <rFont val="宋体"/>
        <family val="0"/>
        <charset val="134"/>
      </rPr>
      <t xml:space="preserve">公交物业计划将原位置站台护栏拆除，新站台将移栽几组护栏。依据北京市相关规定，站台护栏属于</t>
    </r>
    <r>
      <rPr>
        <sz val="10"/>
        <rFont val="Arial"/>
        <family val="2"/>
      </rPr>
      <t xml:space="preserve">"</t>
    </r>
    <r>
      <rPr>
        <sz val="10"/>
        <rFont val="宋体"/>
        <family val="0"/>
        <charset val="134"/>
      </rPr>
      <t xml:space="preserve">城市家具</t>
    </r>
    <r>
      <rPr>
        <sz val="10"/>
        <rFont val="Arial"/>
        <family val="2"/>
      </rPr>
      <t xml:space="preserve">"</t>
    </r>
    <r>
      <rPr>
        <sz val="10"/>
        <rFont val="宋体"/>
        <family val="0"/>
        <charset val="134"/>
      </rPr>
      <t xml:space="preserve">，无论维修拆除安装，都须到属地管理部门进行规划方案审批。预计</t>
    </r>
    <r>
      <rPr>
        <sz val="10"/>
        <rFont val="Arial"/>
        <family val="2"/>
      </rPr>
      <t xml:space="preserve">1</t>
    </r>
    <r>
      <rPr>
        <sz val="10"/>
        <rFont val="宋体"/>
        <family val="0"/>
        <charset val="134"/>
      </rPr>
      <t xml:space="preserve">月底完成移除和移栽护栏施工。</t>
    </r>
  </si>
  <si>
    <r>
      <rPr>
        <sz val="10"/>
        <rFont val="宋体"/>
        <family val="0"/>
        <charset val="134"/>
      </rPr>
      <t xml:space="preserve">经核实，近期三营门公交上车位置移动。公交物业计划将原位置站台护栏拆除，新站台将移栽几组护栏。依据北京市相关规定，站台护栏属于</t>
    </r>
    <r>
      <rPr>
        <sz val="10"/>
        <rFont val="Arial"/>
        <family val="2"/>
      </rPr>
      <t xml:space="preserve">"</t>
    </r>
    <r>
      <rPr>
        <sz val="10"/>
        <rFont val="宋体"/>
        <family val="0"/>
        <charset val="134"/>
      </rPr>
      <t xml:space="preserve">城市家具</t>
    </r>
    <r>
      <rPr>
        <sz val="10"/>
        <rFont val="Arial"/>
        <family val="2"/>
      </rPr>
      <t xml:space="preserve">"</t>
    </r>
    <r>
      <rPr>
        <sz val="10"/>
        <rFont val="宋体"/>
        <family val="0"/>
        <charset val="134"/>
      </rPr>
      <t xml:space="preserve">，无论维修拆除安装，都须到属地管理部门进行规划方案审批。预计</t>
    </r>
    <r>
      <rPr>
        <sz val="10"/>
        <rFont val="Arial"/>
        <family val="2"/>
      </rPr>
      <t xml:space="preserve">1</t>
    </r>
    <r>
      <rPr>
        <sz val="10"/>
        <rFont val="宋体"/>
        <family val="0"/>
        <charset val="134"/>
      </rPr>
      <t xml:space="preserve">月底完成移除和移栽护栏施工。由于市民未留联系方式，无法进行电话答复。</t>
    </r>
  </si>
  <si>
    <r>
      <rPr>
        <sz val="10"/>
        <rFont val="Arial"/>
        <family val="2"/>
      </rPr>
      <t xml:space="preserve">GJ-PHONE-20260110-0152</t>
    </r>
    <r>
      <rPr>
        <sz val="10"/>
        <rFont val="宋体"/>
        <family val="0"/>
        <charset val="134"/>
      </rPr>
      <t xml:space="preserve">（</t>
    </r>
    <r>
      <rPr>
        <sz val="10"/>
        <rFont val="Arial"/>
        <family val="2"/>
      </rPr>
      <t xml:space="preserve">1</t>
    </r>
    <r>
      <rPr>
        <sz val="10"/>
        <rFont val="宋体"/>
        <family val="0"/>
        <charset val="134"/>
      </rPr>
      <t xml:space="preserve">个附件）</t>
    </r>
  </si>
  <si>
    <t xml:space="preserve">2026-01-10 08:02:10</t>
  </si>
  <si>
    <t xml:space="preserve">2026-01-10 08:17:25</t>
  </si>
  <si>
    <t xml:space="preserve">17352001901</t>
  </si>
  <si>
    <r>
      <rPr>
        <sz val="10"/>
        <rFont val="Arial"/>
        <family val="2"/>
      </rPr>
      <t xml:space="preserve">1</t>
    </r>
    <r>
      <rPr>
        <sz val="10"/>
        <rFont val="宋体"/>
        <family val="0"/>
        <charset val="134"/>
      </rPr>
      <t xml:space="preserve">月</t>
    </r>
    <r>
      <rPr>
        <sz val="10"/>
        <rFont val="Arial"/>
        <family val="2"/>
      </rPr>
      <t xml:space="preserve">10</t>
    </r>
    <r>
      <rPr>
        <sz val="10"/>
        <rFont val="宋体"/>
        <family val="0"/>
        <charset val="134"/>
      </rPr>
      <t xml:space="preserve">日</t>
    </r>
    <r>
      <rPr>
        <sz val="10"/>
        <rFont val="Arial"/>
        <family val="2"/>
      </rPr>
      <t xml:space="preserve">8</t>
    </r>
    <r>
      <rPr>
        <sz val="10"/>
        <rFont val="宋体"/>
        <family val="0"/>
        <charset val="134"/>
      </rPr>
      <t xml:space="preserve">：</t>
    </r>
    <r>
      <rPr>
        <sz val="10"/>
        <rFont val="Arial"/>
        <family val="2"/>
      </rPr>
      <t xml:space="preserve">05</t>
    </r>
    <r>
      <rPr>
        <sz val="10"/>
        <rFont val="宋体"/>
        <family val="0"/>
        <charset val="134"/>
      </rPr>
      <t xml:space="preserve">分来电，赵先生反映环行铁道总站的食堂，给保安涨价百分之四十，但司机就不涨价，故不满，要求回复并解释。</t>
    </r>
  </si>
  <si>
    <r>
      <rPr>
        <sz val="10"/>
        <rFont val="宋体"/>
        <family val="0"/>
        <charset val="134"/>
      </rPr>
      <t xml:space="preserve">我单位于</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13</t>
    </r>
    <r>
      <rPr>
        <sz val="10"/>
        <rFont val="宋体"/>
        <family val="0"/>
        <charset val="134"/>
      </rPr>
      <t xml:space="preserve">日</t>
    </r>
    <r>
      <rPr>
        <sz val="10"/>
        <rFont val="Arial"/>
        <family val="2"/>
      </rPr>
      <t xml:space="preserve">14</t>
    </r>
    <r>
      <rPr>
        <sz val="10"/>
        <rFont val="宋体"/>
        <family val="0"/>
        <charset val="134"/>
      </rPr>
      <t xml:space="preserve">时</t>
    </r>
    <r>
      <rPr>
        <sz val="10"/>
        <rFont val="Arial"/>
        <family val="2"/>
      </rPr>
      <t xml:space="preserve">20</t>
    </r>
    <r>
      <rPr>
        <sz val="10"/>
        <rFont val="宋体"/>
        <family val="0"/>
        <charset val="134"/>
      </rPr>
      <t xml:space="preserve">分与当事人进行电话回访，对此问题进行说明如下：</t>
    </r>
    <r>
      <rPr>
        <sz val="10"/>
        <rFont val="Arial"/>
        <family val="2"/>
      </rPr>
      <t xml:space="preserve">
</t>
    </r>
    <r>
      <rPr>
        <sz val="10"/>
        <rFont val="宋体"/>
        <family val="0"/>
        <charset val="134"/>
      </rPr>
      <t xml:space="preserve">第一</t>
    </r>
    <r>
      <rPr>
        <sz val="10"/>
        <rFont val="Arial"/>
        <family val="2"/>
      </rPr>
      <t xml:space="preserve">:</t>
    </r>
    <r>
      <rPr>
        <sz val="10"/>
        <rFont val="宋体"/>
        <family val="0"/>
        <charset val="134"/>
      </rPr>
      <t xml:space="preserve">就餐</t>
    </r>
    <r>
      <rPr>
        <sz val="10"/>
        <rFont val="Arial"/>
        <family val="2"/>
      </rPr>
      <t xml:space="preserve">5</t>
    </r>
    <r>
      <rPr>
        <sz val="10"/>
        <rFont val="宋体"/>
        <family val="0"/>
        <charset val="134"/>
      </rPr>
      <t xml:space="preserve">元、</t>
    </r>
    <r>
      <rPr>
        <sz val="10"/>
        <rFont val="Arial"/>
        <family val="2"/>
      </rPr>
      <t xml:space="preserve">6</t>
    </r>
    <r>
      <rPr>
        <sz val="10"/>
        <rFont val="宋体"/>
        <family val="0"/>
        <charset val="134"/>
      </rPr>
      <t xml:space="preserve">元、</t>
    </r>
    <r>
      <rPr>
        <sz val="10"/>
        <rFont val="Arial"/>
        <family val="2"/>
      </rPr>
      <t xml:space="preserve">7</t>
    </r>
    <r>
      <rPr>
        <sz val="10"/>
        <rFont val="宋体"/>
        <family val="0"/>
        <charset val="134"/>
      </rPr>
      <t xml:space="preserve">元是公交集团公司对内部职工的福利；非公交员工不享受此福利，需要按正常的就餐价格支付。</t>
    </r>
    <r>
      <rPr>
        <sz val="10"/>
        <rFont val="Arial"/>
        <family val="2"/>
      </rPr>
      <t xml:space="preserve">
   </t>
    </r>
    <r>
      <rPr>
        <sz val="10"/>
        <rFont val="宋体"/>
        <family val="0"/>
        <charset val="134"/>
      </rPr>
      <t xml:space="preserve">第二</t>
    </r>
    <r>
      <rPr>
        <sz val="10"/>
        <rFont val="Arial"/>
        <family val="2"/>
      </rPr>
      <t xml:space="preserve">:</t>
    </r>
    <r>
      <rPr>
        <sz val="10"/>
        <rFont val="宋体"/>
        <family val="0"/>
        <charset val="134"/>
      </rPr>
      <t xml:space="preserve">此条规定是公交集团公司下达的政策，单店分中心环铁食堂只是执行此政策的相关要求，并非是针对某一个人，某一个场站，集团公司辖内所有食堂全部按照此标准落实，请当事人谅解。</t>
    </r>
  </si>
  <si>
    <t xml:space="preserve">根据当事人反映的问题，结合实际情况，此条投诉与事实不符。</t>
  </si>
  <si>
    <t xml:space="preserve">我单位将加大检查力度，对辖内食堂进行监管，要求食堂做好服务保障工作。欢迎广大就餐职工随时对我单位食堂工作进行监督，感谢驻站单位职工对我们提的宝贵意见。办理人：潘铁柱，鸿运承物业管理中心单店分中心，餐饮主任。审核人：赵宏晨，鸿运承物业管理中心，一般管理。</t>
  </si>
  <si>
    <r>
      <rPr>
        <sz val="10"/>
        <rFont val="Arial"/>
        <family val="2"/>
      </rPr>
      <t xml:space="preserve">GJ-PHONE-20260110-0912</t>
    </r>
    <r>
      <rPr>
        <sz val="10"/>
        <rFont val="宋体"/>
        <family val="0"/>
        <charset val="134"/>
      </rPr>
      <t xml:space="preserve">（</t>
    </r>
    <r>
      <rPr>
        <sz val="10"/>
        <rFont val="Arial"/>
        <family val="2"/>
      </rPr>
      <t xml:space="preserve">2</t>
    </r>
    <r>
      <rPr>
        <sz val="10"/>
        <rFont val="宋体"/>
        <family val="0"/>
        <charset val="134"/>
      </rPr>
      <t xml:space="preserve">个附件）</t>
    </r>
  </si>
  <si>
    <t xml:space="preserve">2026-01-10 13:08:22</t>
  </si>
  <si>
    <t xml:space="preserve">2026-01-10 13:13:40</t>
  </si>
  <si>
    <t xml:space="preserve">13611325545</t>
  </si>
  <si>
    <r>
      <rPr>
        <sz val="10"/>
        <rFont val="Arial"/>
        <family val="2"/>
      </rPr>
      <t xml:space="preserve">1</t>
    </r>
    <r>
      <rPr>
        <sz val="10"/>
        <rFont val="宋体"/>
        <family val="0"/>
        <charset val="134"/>
      </rPr>
      <t xml:space="preserve">月</t>
    </r>
    <r>
      <rPr>
        <sz val="10"/>
        <rFont val="Arial"/>
        <family val="2"/>
      </rPr>
      <t xml:space="preserve">10</t>
    </r>
    <r>
      <rPr>
        <sz val="10"/>
        <rFont val="宋体"/>
        <family val="0"/>
        <charset val="134"/>
      </rPr>
      <t xml:space="preserve">日</t>
    </r>
    <r>
      <rPr>
        <sz val="10"/>
        <rFont val="Arial"/>
        <family val="2"/>
      </rPr>
      <t xml:space="preserve">13:08</t>
    </r>
    <r>
      <rPr>
        <sz val="10"/>
        <rFont val="宋体"/>
        <family val="0"/>
        <charset val="134"/>
      </rPr>
      <t xml:space="preserve">分来电：</t>
    </r>
    <r>
      <rPr>
        <sz val="10"/>
        <rFont val="Arial"/>
        <family val="2"/>
      </rPr>
      <t xml:space="preserve">12:30</t>
    </r>
    <r>
      <rPr>
        <sz val="10"/>
        <rFont val="宋体"/>
        <family val="0"/>
        <charset val="134"/>
      </rPr>
      <t xml:space="preserve">分，一女士到常营体育公园</t>
    </r>
    <r>
      <rPr>
        <sz val="10"/>
        <rFont val="Arial"/>
        <family val="2"/>
      </rPr>
      <t xml:space="preserve">586</t>
    </r>
    <r>
      <rPr>
        <sz val="10"/>
        <rFont val="宋体"/>
        <family val="0"/>
        <charset val="134"/>
      </rPr>
      <t xml:space="preserve">路总站找其的遗失物，因此其和该路的场站保安发生争执（不能告知原因），后场站保安便对其出言不逊（无内容）。其不满，要求答复。</t>
    </r>
  </si>
  <si>
    <r>
      <rPr>
        <sz val="10"/>
        <rFont val="宋体"/>
        <family val="0"/>
        <charset val="134"/>
      </rPr>
      <t xml:space="preserve">经我单位单店分中心核实派单情况，与市民于</t>
    </r>
    <r>
      <rPr>
        <sz val="10"/>
        <rFont val="Arial"/>
        <family val="2"/>
      </rPr>
      <t xml:space="preserve">1</t>
    </r>
    <r>
      <rPr>
        <sz val="10"/>
        <rFont val="宋体"/>
        <family val="0"/>
        <charset val="134"/>
      </rPr>
      <t xml:space="preserve">月</t>
    </r>
    <r>
      <rPr>
        <sz val="10"/>
        <rFont val="Arial"/>
        <family val="2"/>
      </rPr>
      <t xml:space="preserve">11</t>
    </r>
    <r>
      <rPr>
        <sz val="10"/>
        <rFont val="宋体"/>
        <family val="0"/>
        <charset val="134"/>
      </rPr>
      <t xml:space="preserve">日晚上进行电话沟通。并于</t>
    </r>
    <r>
      <rPr>
        <sz val="10"/>
        <rFont val="Arial"/>
        <family val="2"/>
      </rPr>
      <t xml:space="preserve">1</t>
    </r>
    <r>
      <rPr>
        <sz val="10"/>
        <rFont val="宋体"/>
        <family val="0"/>
        <charset val="134"/>
      </rPr>
      <t xml:space="preserve">月</t>
    </r>
    <r>
      <rPr>
        <sz val="10"/>
        <rFont val="Arial"/>
        <family val="2"/>
      </rPr>
      <t xml:space="preserve">12</t>
    </r>
    <r>
      <rPr>
        <sz val="10"/>
        <rFont val="宋体"/>
        <family val="0"/>
        <charset val="134"/>
      </rPr>
      <t xml:space="preserve">日与市民进行面谈，面谈过程中对市民电话里所说的发生争执进行解释和沟通，并于</t>
    </r>
    <r>
      <rPr>
        <sz val="10"/>
        <rFont val="Arial"/>
        <family val="2"/>
      </rPr>
      <t xml:space="preserve">1</t>
    </r>
    <r>
      <rPr>
        <sz val="10"/>
        <rFont val="宋体"/>
        <family val="0"/>
        <charset val="134"/>
      </rPr>
      <t xml:space="preserve">月</t>
    </r>
    <r>
      <rPr>
        <sz val="10"/>
        <rFont val="Arial"/>
        <family val="2"/>
      </rPr>
      <t xml:space="preserve">13</t>
    </r>
    <r>
      <rPr>
        <sz val="10"/>
        <rFont val="宋体"/>
        <family val="0"/>
        <charset val="134"/>
      </rPr>
      <t xml:space="preserve">日对市民再次进行电话回访，并说明以后会对场站员工进行叮嘱，市民最终表示满意。</t>
    </r>
  </si>
  <si>
    <r>
      <rPr>
        <sz val="10"/>
        <rFont val="宋体"/>
        <family val="0"/>
        <charset val="134"/>
      </rPr>
      <t xml:space="preserve">分中心安保专业与市民于</t>
    </r>
    <r>
      <rPr>
        <sz val="10"/>
        <rFont val="Arial"/>
        <family val="2"/>
      </rPr>
      <t xml:space="preserve">1</t>
    </r>
    <r>
      <rPr>
        <sz val="10"/>
        <rFont val="宋体"/>
        <family val="0"/>
        <charset val="134"/>
      </rPr>
      <t xml:space="preserve">月</t>
    </r>
    <r>
      <rPr>
        <sz val="10"/>
        <rFont val="Arial"/>
        <family val="2"/>
      </rPr>
      <t xml:space="preserve">11</t>
    </r>
    <r>
      <rPr>
        <sz val="10"/>
        <rFont val="宋体"/>
        <family val="0"/>
        <charset val="134"/>
      </rPr>
      <t xml:space="preserve">日晚上进行电话沟通。并于</t>
    </r>
    <r>
      <rPr>
        <sz val="10"/>
        <rFont val="Arial"/>
        <family val="2"/>
      </rPr>
      <t xml:space="preserve">1</t>
    </r>
    <r>
      <rPr>
        <sz val="10"/>
        <rFont val="宋体"/>
        <family val="0"/>
        <charset val="134"/>
      </rPr>
      <t xml:space="preserve">月</t>
    </r>
    <r>
      <rPr>
        <sz val="10"/>
        <rFont val="Arial"/>
        <family val="2"/>
      </rPr>
      <t xml:space="preserve">12</t>
    </r>
    <r>
      <rPr>
        <sz val="10"/>
        <rFont val="宋体"/>
        <family val="0"/>
        <charset val="134"/>
      </rPr>
      <t xml:space="preserve">日与市民进行面谈</t>
    </r>
    <r>
      <rPr>
        <sz val="10"/>
        <rFont val="Arial"/>
        <family val="2"/>
      </rPr>
      <t xml:space="preserve">(</t>
    </r>
    <r>
      <rPr>
        <sz val="10"/>
        <rFont val="宋体"/>
        <family val="0"/>
        <charset val="134"/>
      </rPr>
      <t xml:space="preserve">单店分中心），面谈过程中对市民电话里所说的发生争执进行解释和沟通，并于</t>
    </r>
    <r>
      <rPr>
        <sz val="10"/>
        <rFont val="Arial"/>
        <family val="2"/>
      </rPr>
      <t xml:space="preserve">1</t>
    </r>
    <r>
      <rPr>
        <sz val="10"/>
        <rFont val="宋体"/>
        <family val="0"/>
        <charset val="134"/>
      </rPr>
      <t xml:space="preserve">月</t>
    </r>
    <r>
      <rPr>
        <sz val="10"/>
        <rFont val="Arial"/>
        <family val="2"/>
      </rPr>
      <t xml:space="preserve">13</t>
    </r>
    <r>
      <rPr>
        <sz val="10"/>
        <rFont val="宋体"/>
        <family val="0"/>
        <charset val="134"/>
      </rPr>
      <t xml:space="preserve">日对市民再次进行电话回访，并说明以后会对场站员工进行叮嘱，市民最终表示满意。</t>
    </r>
  </si>
  <si>
    <t xml:space="preserve">面谈过程中对市民电话里所说的发生争执进行解释和沟通，并说明以后会对场站员工进行叮嘱。市民最终表示满意。</t>
  </si>
  <si>
    <t xml:space="preserve">面谈过程中对市民电话里所说的发生争执进行解释和沟通，并说明以后会对场站员工进行叮嘱。</t>
  </si>
  <si>
    <t xml:space="preserve">GJ-PHONE-20260110-1178</t>
  </si>
  <si>
    <t xml:space="preserve">2026-01-10 15:03:13</t>
  </si>
  <si>
    <t xml:space="preserve">2026-01-10 15:17:12</t>
  </si>
  <si>
    <r>
      <rPr>
        <sz val="10"/>
        <rFont val="Arial"/>
        <family val="2"/>
      </rPr>
      <t xml:space="preserve">01</t>
    </r>
    <r>
      <rPr>
        <sz val="10"/>
        <rFont val="宋体"/>
        <family val="0"/>
        <charset val="134"/>
      </rPr>
      <t xml:space="preserve">月</t>
    </r>
    <r>
      <rPr>
        <sz val="10"/>
        <rFont val="Arial"/>
        <family val="2"/>
      </rPr>
      <t xml:space="preserve">10</t>
    </r>
    <r>
      <rPr>
        <sz val="10"/>
        <rFont val="宋体"/>
        <family val="0"/>
        <charset val="134"/>
      </rPr>
      <t xml:space="preserve">日</t>
    </r>
    <r>
      <rPr>
        <sz val="10"/>
        <rFont val="Arial"/>
        <family val="2"/>
      </rPr>
      <t xml:space="preserve">15:03</t>
    </r>
    <r>
      <rPr>
        <sz val="10"/>
        <rFont val="宋体"/>
        <family val="0"/>
        <charset val="134"/>
      </rPr>
      <t xml:space="preserve">分</t>
    </r>
    <r>
      <rPr>
        <sz val="10"/>
        <rFont val="Arial"/>
        <family val="2"/>
      </rPr>
      <t xml:space="preserve">(</t>
    </r>
    <r>
      <rPr>
        <sz val="10"/>
        <rFont val="宋体"/>
        <family val="0"/>
        <charset val="134"/>
      </rPr>
      <t xml:space="preserve">来电</t>
    </r>
    <r>
      <rPr>
        <sz val="10"/>
        <rFont val="Arial"/>
        <family val="2"/>
      </rPr>
      <t xml:space="preserve">)</t>
    </r>
    <r>
      <rPr>
        <sz val="10"/>
        <rFont val="宋体"/>
        <family val="0"/>
        <charset val="134"/>
      </rPr>
      <t xml:space="preserve">刚下车：一位先生在西安门乘坐</t>
    </r>
    <r>
      <rPr>
        <sz val="10"/>
        <rFont val="Arial"/>
        <family val="2"/>
      </rPr>
      <t xml:space="preserve">14</t>
    </r>
    <r>
      <rPr>
        <sz val="10"/>
        <rFont val="宋体"/>
        <family val="0"/>
        <charset val="134"/>
      </rPr>
      <t xml:space="preserve">路</t>
    </r>
    <r>
      <rPr>
        <sz val="10"/>
        <rFont val="Arial"/>
        <family val="2"/>
      </rPr>
      <t xml:space="preserve">9833479</t>
    </r>
    <r>
      <rPr>
        <sz val="10"/>
        <rFont val="宋体"/>
        <family val="0"/>
        <charset val="134"/>
      </rPr>
      <t xml:space="preserve">号车到六部口。其称后门扶手杆都是粘的，望有关部门尽快清理。</t>
    </r>
  </si>
  <si>
    <t xml:space="preserve">接到投诉后，市民反映问题的办理情况，鸿运承物业管理中心城南嘉园分中心现回复如下：</t>
  </si>
  <si>
    <t xml:space="preserve">因市民不要求电话回复，系统内无联系方式，我们未对市民进行电话回复。办理人：李健；部门：鸿运承物业管理中心城南嘉园分中心；职务：物管副主任。审核人：郑楠；部门：鸿运承物业管理中心物管行政部；职务：物管员。</t>
  </si>
  <si>
    <t xml:space="preserve">经查，市民所反映的车辆扶手发粘问题为途中产生，加之该线路为无售票员的运营线路（无人售），故我们无法第一时间对车辆扶手卫生进行清理。我们对于运营车辆车内卫生的清洁工作是一直在做的，也从未停止，已经形成了长效的清洁机制。该线路车辆回到刷车地点后，在日常工作时段内，我们的保洁员已对车内扶手卫生进行了全面清理，确保刷车点出场车辆卫生干净整洁，符合企业标准，已整改完毕。</t>
  </si>
  <si>
    <t xml:space="preserve">接到投诉后，市民反映问题的办理情况，鸿运承物业管理中心城南嘉园分中心现回复如下：经查，市民所反映的车辆扶手发粘问题为途中产生，加之该线路为无售票员的运营线路（无人售），故我们无法第一时间对车辆扶手卫生进行清理。我们对于运营车辆车内卫生的清洁工作是一直在做的，也从未停止，已经形成了长效的清洁机制。该线路车辆回到刷车地点后，在日常工作时段内，我们的保洁员已对车内扶手卫生进行了全面清理，确保刷车点出场车辆卫生干净整洁，符合企业标准，已整改完毕。经分中心检查本条运营线路所有运营车辆出场前的卫生符合车辆清洁标准，我们定期召开车辆保洁专题会议，开展车辆卫生专项检查，日常工作中我们加大巡检力度，强化制度建设，不断提高管理水平。因市民不要求电话回复，系统内无联系方式，我们未对市民进行电话回复。公交运营线路（首末站），我们只在一个场站进行洗车服务，首末站全部安排保洁员清洗车辆目前存在一定的困难。场站班组长再次与本条线路的保洁人员进行了沟通，日常工作中要把清洁质量做的更加细致，加强清洁技能的培训，熟练掌握清洁方法。欢迎市民随时对我们的工作进行监督，感谢市民提出宝贵意见，给市民的出行带来的不便我们深感歉意，谢谢市民的支持与谅解。</t>
  </si>
  <si>
    <t xml:space="preserve">GJ-PHONE-20260110-1661</t>
  </si>
  <si>
    <t xml:space="preserve">2026-01-10 19:01:28</t>
  </si>
  <si>
    <t xml:space="preserve">2026-01-10 19:26:04</t>
  </si>
  <si>
    <r>
      <rPr>
        <sz val="10"/>
        <rFont val="Arial"/>
        <family val="2"/>
      </rPr>
      <t xml:space="preserve">1</t>
    </r>
    <r>
      <rPr>
        <sz val="10"/>
        <rFont val="宋体"/>
        <family val="0"/>
        <charset val="134"/>
      </rPr>
      <t xml:space="preserve">月</t>
    </r>
    <r>
      <rPr>
        <sz val="10"/>
        <rFont val="Arial"/>
        <family val="2"/>
      </rPr>
      <t xml:space="preserve">10</t>
    </r>
    <r>
      <rPr>
        <sz val="10"/>
        <rFont val="宋体"/>
        <family val="0"/>
        <charset val="134"/>
      </rPr>
      <t xml:space="preserve">日</t>
    </r>
    <r>
      <rPr>
        <sz val="10"/>
        <rFont val="Arial"/>
        <family val="2"/>
      </rPr>
      <t xml:space="preserve">19</t>
    </r>
    <r>
      <rPr>
        <sz val="10"/>
        <rFont val="宋体"/>
        <family val="0"/>
        <charset val="134"/>
      </rPr>
      <t xml:space="preserve">：</t>
    </r>
    <r>
      <rPr>
        <sz val="10"/>
        <rFont val="Arial"/>
        <family val="2"/>
      </rPr>
      <t xml:space="preserve">01</t>
    </r>
    <r>
      <rPr>
        <sz val="10"/>
        <rFont val="宋体"/>
        <family val="0"/>
        <charset val="134"/>
      </rPr>
      <t xml:space="preserve">分一先生来电称：</t>
    </r>
    <r>
      <rPr>
        <sz val="10"/>
        <rFont val="Arial"/>
        <family val="2"/>
      </rPr>
      <t xml:space="preserve">865</t>
    </r>
    <r>
      <rPr>
        <sz val="10"/>
        <rFont val="宋体"/>
        <family val="0"/>
        <charset val="134"/>
      </rPr>
      <t xml:space="preserve">路</t>
    </r>
    <r>
      <rPr>
        <sz val="10"/>
        <rFont val="Arial"/>
        <family val="2"/>
      </rPr>
      <t xml:space="preserve">43267</t>
    </r>
    <r>
      <rPr>
        <sz val="10"/>
        <rFont val="宋体"/>
        <family val="0"/>
        <charset val="134"/>
      </rPr>
      <t xml:space="preserve">号车，右侧车身玻璃上有胶印，望尽快清理。</t>
    </r>
  </si>
  <si>
    <t xml:space="preserve">接到投诉后，市民反映问题的办理情况，鸿运承物业管理中心明月湾分中心现回复如下：</t>
  </si>
  <si>
    <t xml:space="preserve">因市民不要求电话回复，系统内无联系方式，我们未对市民进行电话回复。办理人：吴岩；部门：鸿运承物业管理中心明月湾分中心；职务：物管副主任。审核人：郑楠；部门：鸿运承物业管理中心物管行政部；职务：物管员。</t>
  </si>
  <si>
    <t xml:space="preserve">该车辆回到刷车地点后，在日常工作时段内，我们的保洁员已对车内外部卫生进行了全面清理，胶印进行了清除，已整改完毕。</t>
  </si>
  <si>
    <t xml:space="preserve">场站班组长再次与本条线路的保洁人员进行了沟通，日常工作中要把清洁质量做的更加细致，加强清洁技能的培训，熟练掌握清洁方法。</t>
  </si>
  <si>
    <t xml:space="preserve">接到投诉后，市民反映问题的办理情况，鸿运承物业管理中心明月湾分中心现回复如下：该车辆回到刷车地点后，在日常工作时段内，我们的保洁员已对车内外部卫生进行了全面清理，胶印进行了清除，已整改完毕。经分中心检查本条运营线路所有运营车辆出场前的卫生符合车辆清洁标准，我们定期召开车辆保洁专题会议，开展车辆卫生专项检查，日常工作中我们加大巡检力度，强化制度建设，不断提高管理水平。因市民不要求电话回复，系统内无联系方式，我们未对市民进行电话回复。场站班组长再次与本条线路的保洁人员进行了沟通，日常工作中要把清洁质量做的更加细致，加强清洁技能的培训，熟练掌握清洁方法。欢迎市民随时对我们的工作进行监督，感谢市民提出宝贵意见，给市民的出行带来的不便我们深感歉意，谢谢市民的支持与谅解。</t>
  </si>
  <si>
    <t xml:space="preserve">车辆卫生问题（玻璃）</t>
  </si>
  <si>
    <r>
      <rPr>
        <sz val="10"/>
        <rFont val="Arial"/>
        <family val="2"/>
      </rPr>
      <t xml:space="preserve">GJ-PHONE-20260111-0012</t>
    </r>
    <r>
      <rPr>
        <sz val="10"/>
        <rFont val="宋体"/>
        <family val="0"/>
      </rPr>
      <t xml:space="preserve">（</t>
    </r>
    <r>
      <rPr>
        <sz val="10"/>
        <rFont val="Arial"/>
        <family val="2"/>
      </rPr>
      <t xml:space="preserve">2</t>
    </r>
    <r>
      <rPr>
        <sz val="10"/>
        <rFont val="宋体"/>
        <family val="0"/>
      </rPr>
      <t xml:space="preserve">个附件）</t>
    </r>
  </si>
  <si>
    <t xml:space="preserve">2026-01-11 05:17:38</t>
  </si>
  <si>
    <t xml:space="preserve">2026-01-11 06:49:56</t>
  </si>
  <si>
    <t xml:space="preserve">13691137098</t>
  </si>
  <si>
    <r>
      <rPr>
        <sz val="10"/>
        <rFont val="Arial"/>
        <family val="2"/>
      </rPr>
      <t xml:space="preserve">1</t>
    </r>
    <r>
      <rPr>
        <sz val="10"/>
        <rFont val="宋体"/>
        <family val="0"/>
        <charset val="134"/>
      </rPr>
      <t xml:space="preserve">月</t>
    </r>
    <r>
      <rPr>
        <sz val="10"/>
        <rFont val="Arial"/>
        <family val="2"/>
      </rPr>
      <t xml:space="preserve">11</t>
    </r>
    <r>
      <rPr>
        <sz val="10"/>
        <rFont val="宋体"/>
        <family val="0"/>
        <charset val="134"/>
      </rPr>
      <t xml:space="preserve">日</t>
    </r>
    <r>
      <rPr>
        <sz val="10"/>
        <rFont val="Arial"/>
        <family val="2"/>
      </rPr>
      <t xml:space="preserve">5:17</t>
    </r>
    <r>
      <rPr>
        <sz val="10"/>
        <rFont val="宋体"/>
        <family val="0"/>
        <charset val="134"/>
      </rPr>
      <t xml:space="preserve">分来电：一先生来电：其称公交集团明悦湾分公司负责人吴岩（男，手机号码</t>
    </r>
    <r>
      <rPr>
        <sz val="10"/>
        <rFont val="Arial"/>
        <family val="2"/>
      </rPr>
      <t xml:space="preserve">133916233614</t>
    </r>
    <r>
      <rPr>
        <sz val="10"/>
        <rFont val="宋体"/>
        <family val="0"/>
        <charset val="134"/>
      </rPr>
      <t xml:space="preserve">），市民热线查到的分公司地址：大兴区旧宫镇南小街五福堂北路</t>
    </r>
    <r>
      <rPr>
        <sz val="10"/>
        <rFont val="Arial"/>
        <family val="2"/>
      </rPr>
      <t xml:space="preserve">1</t>
    </r>
    <r>
      <rPr>
        <sz val="10"/>
        <rFont val="宋体"/>
        <family val="0"/>
        <charset val="134"/>
      </rPr>
      <t xml:space="preserve">号（吴岩告知其是开发区），该公司是负责打扫</t>
    </r>
    <r>
      <rPr>
        <sz val="10"/>
        <rFont val="Arial"/>
        <family val="2"/>
      </rPr>
      <t xml:space="preserve">599</t>
    </r>
    <r>
      <rPr>
        <sz val="10"/>
        <rFont val="宋体"/>
        <family val="0"/>
        <charset val="134"/>
      </rPr>
      <t xml:space="preserve">路车的物业公司，问题是欺骗乘客缺德。市民热线工单号微</t>
    </r>
    <r>
      <rPr>
        <sz val="10"/>
        <rFont val="Arial"/>
        <family val="2"/>
      </rPr>
      <t xml:space="preserve">251223-002648</t>
    </r>
    <r>
      <rPr>
        <sz val="10"/>
        <rFont val="宋体"/>
        <family val="0"/>
        <charset val="134"/>
      </rPr>
      <t xml:space="preserve">（</t>
    </r>
    <r>
      <rPr>
        <sz val="10"/>
        <rFont val="Arial"/>
        <family val="2"/>
      </rPr>
      <t xml:space="preserve">25</t>
    </r>
    <r>
      <rPr>
        <sz val="10"/>
        <rFont val="宋体"/>
        <family val="0"/>
        <charset val="134"/>
      </rPr>
      <t xml:space="preserve">年</t>
    </r>
    <r>
      <rPr>
        <sz val="10"/>
        <rFont val="Arial"/>
        <family val="2"/>
      </rPr>
      <t xml:space="preserve">12</t>
    </r>
    <r>
      <rPr>
        <sz val="10"/>
        <rFont val="宋体"/>
        <family val="0"/>
        <charset val="134"/>
      </rPr>
      <t xml:space="preserve">月</t>
    </r>
    <r>
      <rPr>
        <sz val="10"/>
        <rFont val="Arial"/>
        <family val="2"/>
      </rPr>
      <t xml:space="preserve">23</t>
    </r>
    <r>
      <rPr>
        <sz val="10"/>
        <rFont val="宋体"/>
        <family val="0"/>
        <charset val="134"/>
      </rPr>
      <t xml:space="preserve">日），其反映</t>
    </r>
    <r>
      <rPr>
        <sz val="10"/>
        <rFont val="Arial"/>
        <family val="2"/>
      </rPr>
      <t xml:space="preserve">599</t>
    </r>
    <r>
      <rPr>
        <sz val="10"/>
        <rFont val="宋体"/>
        <family val="0"/>
        <charset val="134"/>
      </rPr>
      <t xml:space="preserve">路</t>
    </r>
    <r>
      <rPr>
        <sz val="10"/>
        <rFont val="Arial"/>
        <family val="2"/>
      </rPr>
      <t xml:space="preserve">3628334</t>
    </r>
    <r>
      <rPr>
        <sz val="10"/>
        <rFont val="宋体"/>
        <family val="0"/>
        <charset val="134"/>
      </rPr>
      <t xml:space="preserve">号车车内窗户窗外全是肮脏没人打扫，后其通过市民热线反映派单，吴岩给其回复，告知其已经清理完，谢谢您的支持。其认为确实做了这个事，为了证实此问题，</t>
    </r>
    <r>
      <rPr>
        <sz val="10"/>
        <rFont val="Arial"/>
        <family val="2"/>
      </rPr>
      <t xml:space="preserve">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7</t>
    </r>
    <r>
      <rPr>
        <sz val="10"/>
        <rFont val="宋体"/>
        <family val="0"/>
        <charset val="134"/>
      </rPr>
      <t xml:space="preserve">日</t>
    </r>
    <r>
      <rPr>
        <sz val="10"/>
        <rFont val="Arial"/>
        <family val="2"/>
      </rPr>
      <t xml:space="preserve">16:30</t>
    </r>
    <r>
      <rPr>
        <sz val="10"/>
        <rFont val="宋体"/>
        <family val="0"/>
        <charset val="134"/>
      </rPr>
      <t xml:space="preserve">分乘坐</t>
    </r>
    <r>
      <rPr>
        <sz val="10"/>
        <rFont val="Arial"/>
        <family val="2"/>
      </rPr>
      <t xml:space="preserve">599</t>
    </r>
    <r>
      <rPr>
        <sz val="10"/>
        <rFont val="宋体"/>
        <family val="0"/>
        <charset val="134"/>
      </rPr>
      <t xml:space="preserve">路到旧宫西口下车（西行），站在中门保安的前面，发现同号码同车同区域同位置依然肮脏，根本未清理。称吴岩是骗子，欺骗市民。后其又给市民热线将照片和图片发过去，这回没有消息了。后又拨打市民热线，工单号微</t>
    </r>
    <r>
      <rPr>
        <sz val="10"/>
        <rFont val="Arial"/>
        <family val="2"/>
      </rPr>
      <t xml:space="preserve">260109--003217</t>
    </r>
    <r>
      <rPr>
        <sz val="10"/>
        <rFont val="宋体"/>
        <family val="0"/>
        <charset val="134"/>
      </rPr>
      <t xml:space="preserve">（</t>
    </r>
    <r>
      <rPr>
        <sz val="10"/>
        <rFont val="Arial"/>
        <family val="2"/>
      </rPr>
      <t xml:space="preserve">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9</t>
    </r>
    <r>
      <rPr>
        <sz val="10"/>
        <rFont val="宋体"/>
        <family val="0"/>
        <charset val="134"/>
      </rPr>
      <t xml:space="preserve">日），这回没有消息了。称分公司负责人吴岩和下边相关职能部门人员以及清洁车辆的人员不尽责，没有德且诓骗不作为，不称职，认为吴岩应该换了。其有记录有照片有录音，并称吴岩第一次给其回复，其就要求三件事，第一：给了电子邮件信箱，把书面文件发过来，发书面道歉信。第二：情况属实说明书，第三：补偿款（因打电话，发电子邮件要花钱），后续没有消息了。其称笔记本上，文字上，录音上，照片上全有，要依法办事，其等待处理结果。其通过来电证明就是说谎，望有关部门核实，告知怎么处理怎么解决，并答复。</t>
    </r>
  </si>
  <si>
    <r>
      <rPr>
        <sz val="10"/>
        <rFont val="宋体"/>
        <family val="0"/>
        <charset val="134"/>
      </rPr>
      <t xml:space="preserve">我分中心于</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12</t>
    </r>
    <r>
      <rPr>
        <sz val="10"/>
        <rFont val="宋体"/>
        <family val="0"/>
        <charset val="134"/>
      </rPr>
      <t xml:space="preserve">日上午</t>
    </r>
    <r>
      <rPr>
        <sz val="10"/>
        <rFont val="Arial"/>
        <family val="2"/>
      </rPr>
      <t xml:space="preserve">10</t>
    </r>
    <r>
      <rPr>
        <sz val="10"/>
        <rFont val="宋体"/>
        <family val="0"/>
        <charset val="134"/>
      </rPr>
      <t xml:space="preserve">点</t>
    </r>
    <r>
      <rPr>
        <sz val="10"/>
        <rFont val="Arial"/>
        <family val="2"/>
      </rPr>
      <t xml:space="preserve">06</t>
    </r>
    <r>
      <rPr>
        <sz val="10"/>
        <rFont val="宋体"/>
        <family val="0"/>
        <charset val="134"/>
      </rPr>
      <t xml:space="preserve">分对市民进行电话回复。办理人：吴岩；部门：鸿运承物业管理中心明月湾分中心；职务：物管副主任。审核人：郑楠；部门：鸿运承物业管理中心物管行政部；职务：物管员。</t>
    </r>
  </si>
  <si>
    <r>
      <rPr>
        <sz val="10"/>
        <rFont val="宋体"/>
        <family val="0"/>
        <charset val="134"/>
      </rPr>
      <t xml:space="preserve">市民</t>
    </r>
    <r>
      <rPr>
        <sz val="10"/>
        <rFont val="Arial"/>
        <family val="2"/>
      </rPr>
      <t xml:space="preserve">2025</t>
    </r>
    <r>
      <rPr>
        <sz val="10"/>
        <rFont val="宋体"/>
        <family val="0"/>
        <charset val="134"/>
      </rPr>
      <t xml:space="preserve">年</t>
    </r>
    <r>
      <rPr>
        <sz val="10"/>
        <rFont val="Arial"/>
        <family val="2"/>
      </rPr>
      <t xml:space="preserve">12</t>
    </r>
    <r>
      <rPr>
        <sz val="10"/>
        <rFont val="宋体"/>
        <family val="0"/>
        <charset val="134"/>
      </rPr>
      <t xml:space="preserve">月</t>
    </r>
    <r>
      <rPr>
        <sz val="10"/>
        <rFont val="Arial"/>
        <family val="2"/>
      </rPr>
      <t xml:space="preserve">23</t>
    </r>
    <r>
      <rPr>
        <sz val="10"/>
        <rFont val="宋体"/>
        <family val="0"/>
        <charset val="134"/>
      </rPr>
      <t xml:space="preserve">日反馈</t>
    </r>
    <r>
      <rPr>
        <sz val="10"/>
        <rFont val="Arial"/>
        <family val="2"/>
      </rPr>
      <t xml:space="preserve">599</t>
    </r>
    <r>
      <rPr>
        <sz val="10"/>
        <rFont val="宋体"/>
        <family val="0"/>
        <charset val="134"/>
      </rPr>
      <t xml:space="preserve">路</t>
    </r>
    <r>
      <rPr>
        <sz val="10"/>
        <rFont val="Arial"/>
        <family val="2"/>
      </rPr>
      <t xml:space="preserve">3628334</t>
    </r>
    <r>
      <rPr>
        <sz val="10"/>
        <rFont val="宋体"/>
        <family val="0"/>
        <charset val="134"/>
      </rPr>
      <t xml:space="preserve">号车，发现有许多区域肮脏</t>
    </r>
    <r>
      <rPr>
        <sz val="10"/>
        <rFont val="Arial"/>
        <family val="2"/>
      </rPr>
      <t xml:space="preserve">.</t>
    </r>
    <r>
      <rPr>
        <sz val="10"/>
        <rFont val="宋体"/>
        <family val="0"/>
        <charset val="134"/>
      </rPr>
      <t xml:space="preserve">不雅</t>
    </r>
    <r>
      <rPr>
        <sz val="10"/>
        <rFont val="Arial"/>
        <family val="2"/>
      </rPr>
      <t xml:space="preserve">.</t>
    </r>
    <r>
      <rPr>
        <sz val="10"/>
        <rFont val="宋体"/>
        <family val="0"/>
        <charset val="134"/>
      </rPr>
      <t xml:space="preserve">上座前还需本人自行清理的问题，我们接到市民诉求后，已立即整改了相关卫生问题，并提供了相关清理卫生的视频佐证，我方明月湾分中心物管主任吴岩未说谎。我们</t>
    </r>
    <r>
      <rPr>
        <sz val="10"/>
        <rFont val="Arial"/>
        <family val="2"/>
      </rPr>
      <t xml:space="preserve">2025</t>
    </r>
    <r>
      <rPr>
        <sz val="10"/>
        <rFont val="宋体"/>
        <family val="0"/>
        <charset val="134"/>
      </rPr>
      <t xml:space="preserve">年</t>
    </r>
    <r>
      <rPr>
        <sz val="10"/>
        <rFont val="Arial"/>
        <family val="2"/>
      </rPr>
      <t xml:space="preserve">12</t>
    </r>
    <r>
      <rPr>
        <sz val="10"/>
        <rFont val="宋体"/>
        <family val="0"/>
        <charset val="134"/>
      </rPr>
      <t xml:space="preserve">月</t>
    </r>
    <r>
      <rPr>
        <sz val="10"/>
        <rFont val="Arial"/>
        <family val="2"/>
      </rPr>
      <t xml:space="preserve">24</t>
    </r>
    <r>
      <rPr>
        <sz val="10"/>
        <rFont val="宋体"/>
        <family val="0"/>
        <charset val="134"/>
      </rPr>
      <t xml:space="preserve">日向市民进行了电话回复，对方情绪激动，我们未答复完，对方直接挂断了我们的来电。我们已向市民发送了短信，告知了市民我们的办理结果，并已向其致歉，我们承担了管理方责任，并未推诿，与市民描述不符。该市民</t>
    </r>
    <r>
      <rPr>
        <sz val="10"/>
        <rFont val="Arial"/>
        <family val="2"/>
      </rPr>
      <t xml:space="preserve">1</t>
    </r>
    <r>
      <rPr>
        <sz val="10"/>
        <rFont val="宋体"/>
        <family val="0"/>
        <charset val="134"/>
      </rPr>
      <t xml:space="preserve">月</t>
    </r>
    <r>
      <rPr>
        <sz val="10"/>
        <rFont val="Arial"/>
        <family val="2"/>
      </rPr>
      <t xml:space="preserve">7</t>
    </r>
    <r>
      <rPr>
        <sz val="10"/>
        <rFont val="宋体"/>
        <family val="0"/>
        <charset val="134"/>
      </rPr>
      <t xml:space="preserve">日再次反馈</t>
    </r>
    <r>
      <rPr>
        <sz val="10"/>
        <rFont val="Arial"/>
        <family val="2"/>
      </rPr>
      <t xml:space="preserve">599</t>
    </r>
    <r>
      <rPr>
        <sz val="10"/>
        <rFont val="宋体"/>
        <family val="0"/>
        <charset val="134"/>
      </rPr>
      <t xml:space="preserve">路车辆卫生问题，称车内发现情况依旧，车内卫生状况差的问题，我们非常重视市民的反馈。</t>
    </r>
    <r>
      <rPr>
        <sz val="10"/>
        <rFont val="Arial"/>
        <family val="2"/>
      </rPr>
      <t xml:space="preserve">599</t>
    </r>
    <r>
      <rPr>
        <sz val="10"/>
        <rFont val="宋体"/>
        <family val="0"/>
        <charset val="134"/>
      </rPr>
      <t xml:space="preserve">路公交车我们在泰和园三里场站进行车厢服务工作，车辆运营中多种因素会导致车辆卫生脏，我们确实对车辆卫生的清理不是很及时有效。该线路车辆回到我们的清洁地点后（泰和园三里），日常工作时段内，我们保洁员已对车辆内外部的卫生进行了全面的清理，已整改完毕。我们对于车辆公共交通基础设施玻璃、内壁、座椅等部位的清洁工作是一直在做的，也从未停止，已经形成了长效的清洁机制，但有时候卫生清洁工作我们做的还有不尽人意之处，今后我们将再次优化日常的清洁流程，加强清洁的频次，尽最大努力去改善车辆的清洁质量，避免类似问题的发生。</t>
    </r>
    <r>
      <rPr>
        <sz val="10"/>
        <rFont val="Arial"/>
        <family val="2"/>
      </rPr>
      <t xml:space="preserve">1</t>
    </r>
    <r>
      <rPr>
        <sz val="10"/>
        <rFont val="宋体"/>
        <family val="0"/>
        <charset val="134"/>
      </rPr>
      <t xml:space="preserve">月</t>
    </r>
    <r>
      <rPr>
        <sz val="10"/>
        <rFont val="Arial"/>
        <family val="2"/>
      </rPr>
      <t xml:space="preserve">11</t>
    </r>
    <r>
      <rPr>
        <sz val="10"/>
        <rFont val="宋体"/>
        <family val="0"/>
        <charset val="134"/>
      </rPr>
      <t xml:space="preserve">日市民再次致电</t>
    </r>
    <r>
      <rPr>
        <sz val="10"/>
        <rFont val="Arial"/>
        <family val="2"/>
      </rPr>
      <t xml:space="preserve">96166</t>
    </r>
    <r>
      <rPr>
        <sz val="10"/>
        <rFont val="宋体"/>
        <family val="0"/>
        <charset val="134"/>
      </rPr>
      <t xml:space="preserve">热线，依然反馈此问题，我们对其回复，市民不能我们的回复，直接挂断来电。市民要求我们提供书面道歉信、情况属实说明书的问题，我们做为国有企业，结合国企服务工作的规范流程，目前暂无法满足其要求，我们始终将市民的意见作为提升服务质量的重要依据，后续会持续跟踪车辆卫生整改效果。补偿款的问题我们建议市民走法律途径解决处理。</t>
    </r>
  </si>
  <si>
    <r>
      <rPr>
        <sz val="10"/>
        <rFont val="宋体"/>
        <family val="0"/>
        <charset val="134"/>
      </rPr>
      <t xml:space="preserve">接到投诉后，市民反映问题的办理情况，鸿运承物业管理中心明月湾分中心现回复如下：市民</t>
    </r>
    <r>
      <rPr>
        <sz val="10"/>
        <rFont val="Arial"/>
        <family val="2"/>
      </rPr>
      <t xml:space="preserve">2025</t>
    </r>
    <r>
      <rPr>
        <sz val="10"/>
        <rFont val="宋体"/>
        <family val="0"/>
        <charset val="134"/>
      </rPr>
      <t xml:space="preserve">年</t>
    </r>
    <r>
      <rPr>
        <sz val="10"/>
        <rFont val="Arial"/>
        <family val="2"/>
      </rPr>
      <t xml:space="preserve">12</t>
    </r>
    <r>
      <rPr>
        <sz val="10"/>
        <rFont val="宋体"/>
        <family val="0"/>
        <charset val="134"/>
      </rPr>
      <t xml:space="preserve">月</t>
    </r>
    <r>
      <rPr>
        <sz val="10"/>
        <rFont val="Arial"/>
        <family val="2"/>
      </rPr>
      <t xml:space="preserve">23</t>
    </r>
    <r>
      <rPr>
        <sz val="10"/>
        <rFont val="宋体"/>
        <family val="0"/>
        <charset val="134"/>
      </rPr>
      <t xml:space="preserve">日反馈</t>
    </r>
    <r>
      <rPr>
        <sz val="10"/>
        <rFont val="Arial"/>
        <family val="2"/>
      </rPr>
      <t xml:space="preserve">599</t>
    </r>
    <r>
      <rPr>
        <sz val="10"/>
        <rFont val="宋体"/>
        <family val="0"/>
        <charset val="134"/>
      </rPr>
      <t xml:space="preserve">路</t>
    </r>
    <r>
      <rPr>
        <sz val="10"/>
        <rFont val="Arial"/>
        <family val="2"/>
      </rPr>
      <t xml:space="preserve">3628334</t>
    </r>
    <r>
      <rPr>
        <sz val="10"/>
        <rFont val="宋体"/>
        <family val="0"/>
        <charset val="134"/>
      </rPr>
      <t xml:space="preserve">号车，发现有许多区域肮脏</t>
    </r>
    <r>
      <rPr>
        <sz val="10"/>
        <rFont val="Arial"/>
        <family val="2"/>
      </rPr>
      <t xml:space="preserve">.</t>
    </r>
    <r>
      <rPr>
        <sz val="10"/>
        <rFont val="宋体"/>
        <family val="0"/>
        <charset val="134"/>
      </rPr>
      <t xml:space="preserve">不雅</t>
    </r>
    <r>
      <rPr>
        <sz val="10"/>
        <rFont val="Arial"/>
        <family val="2"/>
      </rPr>
      <t xml:space="preserve">.</t>
    </r>
    <r>
      <rPr>
        <sz val="10"/>
        <rFont val="宋体"/>
        <family val="0"/>
        <charset val="134"/>
      </rPr>
      <t xml:space="preserve">上座前还需本人自行清理的问题，我们接到市民诉求后，已立即整改了相关卫生问题，并提供了相关清理卫生的视频佐证，我方明月湾分中心物管主任吴岩未说谎。我们</t>
    </r>
    <r>
      <rPr>
        <sz val="10"/>
        <rFont val="Arial"/>
        <family val="2"/>
      </rPr>
      <t xml:space="preserve">2025</t>
    </r>
    <r>
      <rPr>
        <sz val="10"/>
        <rFont val="宋体"/>
        <family val="0"/>
        <charset val="134"/>
      </rPr>
      <t xml:space="preserve">年</t>
    </r>
    <r>
      <rPr>
        <sz val="10"/>
        <rFont val="Arial"/>
        <family val="2"/>
      </rPr>
      <t xml:space="preserve">12</t>
    </r>
    <r>
      <rPr>
        <sz val="10"/>
        <rFont val="宋体"/>
        <family val="0"/>
        <charset val="134"/>
      </rPr>
      <t xml:space="preserve">月</t>
    </r>
    <r>
      <rPr>
        <sz val="10"/>
        <rFont val="Arial"/>
        <family val="2"/>
      </rPr>
      <t xml:space="preserve">24</t>
    </r>
    <r>
      <rPr>
        <sz val="10"/>
        <rFont val="宋体"/>
        <family val="0"/>
        <charset val="134"/>
      </rPr>
      <t xml:space="preserve">日向市民进行了电话回复，对方情绪激动，我们未答复完，对方直接挂断了我们的来电。我们已向市民发送了短信，告知了市民我们的办理结果，并已向其致歉，我们承担了管理方责任，并未推诿，与市民描述不符。该市民</t>
    </r>
    <r>
      <rPr>
        <sz val="10"/>
        <rFont val="Arial"/>
        <family val="2"/>
      </rPr>
      <t xml:space="preserve">1</t>
    </r>
    <r>
      <rPr>
        <sz val="10"/>
        <rFont val="宋体"/>
        <family val="0"/>
        <charset val="134"/>
      </rPr>
      <t xml:space="preserve">月</t>
    </r>
    <r>
      <rPr>
        <sz val="10"/>
        <rFont val="Arial"/>
        <family val="2"/>
      </rPr>
      <t xml:space="preserve">7</t>
    </r>
    <r>
      <rPr>
        <sz val="10"/>
        <rFont val="宋体"/>
        <family val="0"/>
        <charset val="134"/>
      </rPr>
      <t xml:space="preserve">日再次反馈</t>
    </r>
    <r>
      <rPr>
        <sz val="10"/>
        <rFont val="Arial"/>
        <family val="2"/>
      </rPr>
      <t xml:space="preserve">599</t>
    </r>
    <r>
      <rPr>
        <sz val="10"/>
        <rFont val="宋体"/>
        <family val="0"/>
        <charset val="134"/>
      </rPr>
      <t xml:space="preserve">路车辆卫生问题，称车内发现情况依旧，车内卫生状况差的问题，我们非常重视市民的反馈。</t>
    </r>
    <r>
      <rPr>
        <sz val="10"/>
        <rFont val="Arial"/>
        <family val="2"/>
      </rPr>
      <t xml:space="preserve">599</t>
    </r>
    <r>
      <rPr>
        <sz val="10"/>
        <rFont val="宋体"/>
        <family val="0"/>
        <charset val="134"/>
      </rPr>
      <t xml:space="preserve">路公交车我们在泰和园三里场站进行车厢服务工作，车辆运营中多种因素会导致车辆卫生脏，我们确实对车辆卫生的清理不是很及时有效。该线路车辆回到我们的清洁地点后（泰和园三里），日常工作时段内，我们保洁员已对车辆内外部的卫生进行了全面的清理，已整改完毕。我们对于车辆公共交通基础设施玻璃、内壁、座椅等部位的清洁工作是一直在做的，也从未停止，已经形成了长效的清洁机制，但有时候卫生清洁工作我们做的还有不尽人意之处，今后我们将再次优化日常的清洁流程，加强清洁的频次，尽最大努力去改善车辆的清洁质量，避免类似问题的发生。</t>
    </r>
    <r>
      <rPr>
        <sz val="10"/>
        <rFont val="Arial"/>
        <family val="2"/>
      </rPr>
      <t xml:space="preserve">1</t>
    </r>
    <r>
      <rPr>
        <sz val="10"/>
        <rFont val="宋体"/>
        <family val="0"/>
        <charset val="134"/>
      </rPr>
      <t xml:space="preserve">月</t>
    </r>
    <r>
      <rPr>
        <sz val="10"/>
        <rFont val="Arial"/>
        <family val="2"/>
      </rPr>
      <t xml:space="preserve">11</t>
    </r>
    <r>
      <rPr>
        <sz val="10"/>
        <rFont val="宋体"/>
        <family val="0"/>
        <charset val="134"/>
      </rPr>
      <t xml:space="preserve">日市民再次致电</t>
    </r>
    <r>
      <rPr>
        <sz val="10"/>
        <rFont val="Arial"/>
        <family val="2"/>
      </rPr>
      <t xml:space="preserve">96166</t>
    </r>
    <r>
      <rPr>
        <sz val="10"/>
        <rFont val="宋体"/>
        <family val="0"/>
        <charset val="134"/>
      </rPr>
      <t xml:space="preserve">热线，依然反馈此问题，我们对其回复，市民不能我们的回复，直接挂断来电。市民要求我们提供书面道歉信、情况属实说明书的问题，我们做为国有企业，结合国企服务工作的规范流程，目前暂无法满足其要求，我们始终将市民的意见作为提升服务质量的重要依据，后续会持续跟踪车辆卫生整改效果。补偿款的问题我们建议市民走法律途径解决处理。经分中心检查本条运营线路所有运营车辆出场前的卫生符合车辆清洁标准，我们定期召开车辆保洁专题会议，开展车辆卫生专项检查，日常工作中我们加大巡检力度，强化制度建设，不断提高管理水平。我分中心于</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12</t>
    </r>
    <r>
      <rPr>
        <sz val="10"/>
        <rFont val="宋体"/>
        <family val="0"/>
        <charset val="134"/>
      </rPr>
      <t xml:space="preserve">日上午</t>
    </r>
    <r>
      <rPr>
        <sz val="10"/>
        <rFont val="Arial"/>
        <family val="2"/>
      </rPr>
      <t xml:space="preserve">10</t>
    </r>
    <r>
      <rPr>
        <sz val="10"/>
        <rFont val="宋体"/>
        <family val="0"/>
        <charset val="134"/>
      </rPr>
      <t xml:space="preserve">点</t>
    </r>
    <r>
      <rPr>
        <sz val="10"/>
        <rFont val="Arial"/>
        <family val="2"/>
      </rPr>
      <t xml:space="preserve">06</t>
    </r>
    <r>
      <rPr>
        <sz val="10"/>
        <rFont val="宋体"/>
        <family val="0"/>
        <charset val="134"/>
      </rPr>
      <t xml:space="preserve">分对市民进行电话回复。公交运营线路（首末站），我们只在一个场站进行洗车服务，首末站全部安排保洁员清洗车辆目前存在一定的困难。场站班组长再次与本条线路的保洁人员进行了沟通，日常工作中要把清洁质量做的更加细致，加强清洁技能的培训，熟练掌握清洁方法。欢迎市民随时对我们的工作进行监督，感谢市民提出宝贵意见，给市民的出行带来的不便我们深感歉意，谢谢市民的支持与谅解。</t>
    </r>
  </si>
  <si>
    <r>
      <rPr>
        <sz val="10"/>
        <rFont val="Arial"/>
        <family val="2"/>
      </rPr>
      <t xml:space="preserve">GJ-PHONE-20260111-0066</t>
    </r>
    <r>
      <rPr>
        <sz val="10"/>
        <rFont val="宋体"/>
        <family val="0"/>
      </rPr>
      <t xml:space="preserve">（</t>
    </r>
    <r>
      <rPr>
        <sz val="10"/>
        <rFont val="Arial"/>
        <family val="2"/>
      </rPr>
      <t xml:space="preserve">2</t>
    </r>
    <r>
      <rPr>
        <sz val="10"/>
        <rFont val="宋体"/>
        <family val="0"/>
      </rPr>
      <t xml:space="preserve">个附件）</t>
    </r>
  </si>
  <si>
    <t xml:space="preserve">2026-01-11 07:23:15</t>
  </si>
  <si>
    <t xml:space="preserve">2026-01-11 07:29:20</t>
  </si>
  <si>
    <r>
      <rPr>
        <sz val="10"/>
        <rFont val="Arial"/>
        <family val="2"/>
      </rPr>
      <t xml:space="preserve">1</t>
    </r>
    <r>
      <rPr>
        <sz val="10"/>
        <rFont val="宋体"/>
        <family val="0"/>
        <charset val="134"/>
      </rPr>
      <t xml:space="preserve">月</t>
    </r>
    <r>
      <rPr>
        <sz val="10"/>
        <rFont val="Arial"/>
        <family val="2"/>
      </rPr>
      <t xml:space="preserve">10</t>
    </r>
    <r>
      <rPr>
        <sz val="10"/>
        <rFont val="宋体"/>
        <family val="0"/>
        <charset val="134"/>
      </rPr>
      <t xml:space="preserve">日</t>
    </r>
    <r>
      <rPr>
        <sz val="10"/>
        <rFont val="Arial"/>
        <family val="2"/>
      </rPr>
      <t xml:space="preserve">13:08</t>
    </r>
    <r>
      <rPr>
        <sz val="10"/>
        <rFont val="宋体"/>
        <family val="0"/>
        <charset val="134"/>
      </rPr>
      <t xml:space="preserve">分来电：</t>
    </r>
    <r>
      <rPr>
        <sz val="10"/>
        <rFont val="Arial"/>
        <family val="2"/>
      </rPr>
      <t xml:space="preserve">12:30</t>
    </r>
    <r>
      <rPr>
        <sz val="10"/>
        <rFont val="宋体"/>
        <family val="0"/>
        <charset val="134"/>
      </rPr>
      <t xml:space="preserve">分，一女士到常营体育公园</t>
    </r>
    <r>
      <rPr>
        <sz val="10"/>
        <rFont val="Arial"/>
        <family val="2"/>
      </rPr>
      <t xml:space="preserve">586</t>
    </r>
    <r>
      <rPr>
        <sz val="10"/>
        <rFont val="宋体"/>
        <family val="0"/>
        <charset val="134"/>
      </rPr>
      <t xml:space="preserve">路总站找其的遗失物，因此其和该路的场站保安发生争执（不能告知原因），后场站保安便对其出言不逊（无内容）。其不满，要求答复。</t>
    </r>
    <r>
      <rPr>
        <sz val="10"/>
        <rFont val="Arial"/>
        <family val="2"/>
      </rPr>
      <t xml:space="preserve">
1</t>
    </r>
    <r>
      <rPr>
        <sz val="10"/>
        <rFont val="宋体"/>
        <family val="0"/>
        <charset val="134"/>
      </rPr>
      <t xml:space="preserve">月</t>
    </r>
    <r>
      <rPr>
        <sz val="10"/>
        <rFont val="Arial"/>
        <family val="2"/>
      </rPr>
      <t xml:space="preserve">11</t>
    </r>
    <r>
      <rPr>
        <sz val="10"/>
        <rFont val="宋体"/>
        <family val="0"/>
        <charset val="134"/>
      </rPr>
      <t xml:space="preserve">日</t>
    </r>
    <r>
      <rPr>
        <sz val="10"/>
        <rFont val="Arial"/>
        <family val="2"/>
      </rPr>
      <t xml:space="preserve">7</t>
    </r>
    <r>
      <rPr>
        <sz val="10"/>
        <rFont val="宋体"/>
        <family val="0"/>
        <charset val="134"/>
      </rPr>
      <t xml:space="preserve">：</t>
    </r>
    <r>
      <rPr>
        <sz val="10"/>
        <rFont val="Arial"/>
        <family val="2"/>
      </rPr>
      <t xml:space="preserve">24</t>
    </r>
    <r>
      <rPr>
        <sz val="10"/>
        <rFont val="宋体"/>
        <family val="0"/>
        <charset val="134"/>
      </rPr>
      <t xml:space="preserve">分来电催办，其称一直未得到答复，要求尽快答复。</t>
    </r>
  </si>
  <si>
    <t xml:space="preserve">场站安保问题
（寻找遗失物，反映工作人员态度）
同人同诉 一次</t>
  </si>
  <si>
    <r>
      <rPr>
        <sz val="11"/>
        <color rgb="FF000000"/>
        <rFont val="宋体"/>
        <family val="0"/>
        <charset val="134"/>
      </rPr>
      <t xml:space="preserve">同人同诉：</t>
    </r>
    <r>
      <rPr>
        <sz val="11"/>
        <color rgb="FF000000"/>
        <rFont val="宋体"/>
        <family val="0"/>
      </rPr>
      <t xml:space="preserve">GJ-PHONE-20260111-0066</t>
    </r>
    <r>
      <rPr>
        <sz val="11"/>
        <color rgb="FF000000"/>
        <rFont val="宋体"/>
        <family val="0"/>
        <charset val="134"/>
      </rPr>
      <t xml:space="preserve">、</t>
    </r>
    <r>
      <rPr>
        <sz val="11"/>
        <color rgb="FF000000"/>
        <rFont val="宋体"/>
        <family val="0"/>
      </rPr>
      <t xml:space="preserve">GJ-PHONE-20260111-1575</t>
    </r>
  </si>
  <si>
    <r>
      <rPr>
        <sz val="10"/>
        <rFont val="Arial"/>
        <family val="2"/>
      </rPr>
      <t xml:space="preserve">GJ-PHONE-20260111-1575</t>
    </r>
    <r>
      <rPr>
        <sz val="10"/>
        <rFont val="宋体"/>
        <family val="0"/>
      </rPr>
      <t xml:space="preserve">（</t>
    </r>
    <r>
      <rPr>
        <sz val="10"/>
        <rFont val="Arial"/>
        <family val="2"/>
      </rPr>
      <t xml:space="preserve">2</t>
    </r>
    <r>
      <rPr>
        <sz val="10"/>
        <rFont val="宋体"/>
        <family val="0"/>
      </rPr>
      <t xml:space="preserve">个附件）</t>
    </r>
  </si>
  <si>
    <t xml:space="preserve">2026-01-11 18:08:44</t>
  </si>
  <si>
    <t xml:space="preserve">2026-01-11 18:34:07</t>
  </si>
  <si>
    <r>
      <rPr>
        <sz val="10"/>
        <rFont val="宋体"/>
        <family val="0"/>
        <charset val="134"/>
      </rPr>
      <t xml:space="preserve">原始</t>
    </r>
    <r>
      <rPr>
        <sz val="10"/>
        <rFont val="Arial"/>
        <family val="2"/>
      </rPr>
      <t xml:space="preserve">-1</t>
    </r>
    <r>
      <rPr>
        <sz val="10"/>
        <rFont val="宋体"/>
        <family val="0"/>
        <charset val="134"/>
      </rPr>
      <t xml:space="preserve">月</t>
    </r>
    <r>
      <rPr>
        <sz val="10"/>
        <rFont val="Arial"/>
        <family val="2"/>
      </rPr>
      <t xml:space="preserve">10</t>
    </r>
    <r>
      <rPr>
        <sz val="10"/>
        <rFont val="宋体"/>
        <family val="0"/>
        <charset val="134"/>
      </rPr>
      <t xml:space="preserve">日</t>
    </r>
    <r>
      <rPr>
        <sz val="10"/>
        <rFont val="Arial"/>
        <family val="2"/>
      </rPr>
      <t xml:space="preserve">13:08</t>
    </r>
    <r>
      <rPr>
        <sz val="10"/>
        <rFont val="宋体"/>
        <family val="0"/>
        <charset val="134"/>
      </rPr>
      <t xml:space="preserve">分来电：</t>
    </r>
    <r>
      <rPr>
        <sz val="10"/>
        <rFont val="Arial"/>
        <family val="2"/>
      </rPr>
      <t xml:space="preserve">12:30</t>
    </r>
    <r>
      <rPr>
        <sz val="10"/>
        <rFont val="宋体"/>
        <family val="0"/>
        <charset val="134"/>
      </rPr>
      <t xml:space="preserve">分，一女士到常营体育公园</t>
    </r>
    <r>
      <rPr>
        <sz val="10"/>
        <rFont val="Arial"/>
        <family val="2"/>
      </rPr>
      <t xml:space="preserve">586</t>
    </r>
    <r>
      <rPr>
        <sz val="10"/>
        <rFont val="宋体"/>
        <family val="0"/>
        <charset val="134"/>
      </rPr>
      <t xml:space="preserve">路总站找其的遗失物，因此其和该路的场站保安发生争执（不能告知原因），后场站保安便对其出言不逊（无内容）。其不满，要求答复。</t>
    </r>
    <r>
      <rPr>
        <sz val="10"/>
        <rFont val="Arial"/>
        <family val="2"/>
      </rPr>
      <t xml:space="preserve">
1</t>
    </r>
    <r>
      <rPr>
        <sz val="10"/>
        <rFont val="宋体"/>
        <family val="0"/>
        <charset val="134"/>
      </rPr>
      <t xml:space="preserve">月</t>
    </r>
    <r>
      <rPr>
        <sz val="10"/>
        <rFont val="Arial"/>
        <family val="2"/>
      </rPr>
      <t xml:space="preserve">11</t>
    </r>
    <r>
      <rPr>
        <sz val="10"/>
        <rFont val="宋体"/>
        <family val="0"/>
        <charset val="134"/>
      </rPr>
      <t xml:space="preserve">日</t>
    </r>
    <r>
      <rPr>
        <sz val="10"/>
        <rFont val="Arial"/>
        <family val="2"/>
      </rPr>
      <t xml:space="preserve">18</t>
    </r>
    <r>
      <rPr>
        <sz val="10"/>
        <rFont val="宋体"/>
        <family val="0"/>
        <charset val="134"/>
      </rPr>
      <t xml:space="preserve">：</t>
    </r>
    <r>
      <rPr>
        <sz val="10"/>
        <rFont val="Arial"/>
        <family val="2"/>
      </rPr>
      <t xml:space="preserve">08</t>
    </r>
    <r>
      <rPr>
        <sz val="10"/>
        <rFont val="宋体"/>
        <family val="0"/>
        <charset val="134"/>
      </rPr>
      <t xml:space="preserve">分其再次来电催办称：仍无人回复，故望马上答复，再不答复就向其他渠道反映。注：</t>
    </r>
    <r>
      <rPr>
        <sz val="10"/>
        <rFont val="Arial"/>
        <family val="2"/>
      </rPr>
      <t xml:space="preserve">18:32</t>
    </r>
    <r>
      <rPr>
        <sz val="10"/>
        <rFont val="宋体"/>
        <family val="0"/>
        <charset val="134"/>
      </rPr>
      <t xml:space="preserve">分于微信下转。</t>
    </r>
  </si>
  <si>
    <t xml:space="preserve">场站安保问题
（寻找遗失物，反映工作人员态度）
同人同诉 二次</t>
  </si>
  <si>
    <t xml:space="preserve">GJ-PHONE-20260112-0223</t>
  </si>
  <si>
    <t xml:space="preserve">2026-01-12 08:29:24</t>
  </si>
  <si>
    <t xml:space="preserve">2026-01-12 08:37:15</t>
  </si>
  <si>
    <r>
      <rPr>
        <sz val="10"/>
        <rFont val="Arial"/>
        <family val="2"/>
      </rPr>
      <t xml:space="preserve">1</t>
    </r>
    <r>
      <rPr>
        <sz val="10"/>
        <rFont val="宋体"/>
        <family val="0"/>
        <charset val="134"/>
      </rPr>
      <t xml:space="preserve">月</t>
    </r>
    <r>
      <rPr>
        <sz val="10"/>
        <rFont val="Arial"/>
        <family val="2"/>
      </rPr>
      <t xml:space="preserve">12</t>
    </r>
    <r>
      <rPr>
        <sz val="10"/>
        <rFont val="宋体"/>
        <family val="0"/>
        <charset val="134"/>
      </rPr>
      <t xml:space="preserve">日</t>
    </r>
    <r>
      <rPr>
        <sz val="10"/>
        <rFont val="Arial"/>
        <family val="2"/>
      </rPr>
      <t xml:space="preserve">8:29</t>
    </r>
    <r>
      <rPr>
        <sz val="10"/>
        <rFont val="宋体"/>
        <family val="0"/>
        <charset val="134"/>
      </rPr>
      <t xml:space="preserve">分来电：一女士乘坐</t>
    </r>
    <r>
      <rPr>
        <sz val="10"/>
        <rFont val="Arial"/>
        <family val="2"/>
      </rPr>
      <t xml:space="preserve">300</t>
    </r>
    <r>
      <rPr>
        <sz val="10"/>
        <rFont val="宋体"/>
        <family val="0"/>
        <charset val="134"/>
      </rPr>
      <t xml:space="preserve">外</t>
    </r>
    <r>
      <rPr>
        <sz val="10"/>
        <rFont val="Arial"/>
        <family val="2"/>
      </rPr>
      <t xml:space="preserve">1126402</t>
    </r>
    <r>
      <rPr>
        <sz val="10"/>
        <rFont val="宋体"/>
        <family val="0"/>
        <charset val="134"/>
      </rPr>
      <t xml:space="preserve">号车时，发现该车车厢内卫生十分不干净，地面垃圾过多，其希望公交公司及时清理，特来电反映</t>
    </r>
    <r>
      <rPr>
        <sz val="10"/>
        <rFont val="Arial"/>
        <family val="2"/>
      </rPr>
      <t xml:space="preserve">.</t>
    </r>
  </si>
  <si>
    <r>
      <rPr>
        <sz val="10"/>
        <rFont val="Arial"/>
        <family val="2"/>
      </rPr>
      <t xml:space="preserve">GJ-PHONE-20260111-1443</t>
    </r>
    <r>
      <rPr>
        <sz val="10"/>
        <rFont val="宋体"/>
        <family val="0"/>
        <charset val="134"/>
      </rPr>
      <t xml:space="preserve">（</t>
    </r>
    <r>
      <rPr>
        <sz val="10"/>
        <rFont val="Arial"/>
        <family val="2"/>
      </rPr>
      <t xml:space="preserve">1</t>
    </r>
    <r>
      <rPr>
        <sz val="10"/>
        <rFont val="宋体"/>
        <family val="0"/>
        <charset val="134"/>
      </rPr>
      <t xml:space="preserve">个附件）</t>
    </r>
  </si>
  <si>
    <t xml:space="preserve">2026-01-11 17:07:31</t>
  </si>
  <si>
    <t xml:space="preserve">2026-01-12 10:05:57</t>
  </si>
  <si>
    <t xml:space="preserve">顾女士</t>
  </si>
  <si>
    <t xml:space="preserve">18500202978</t>
  </si>
  <si>
    <r>
      <rPr>
        <sz val="10"/>
        <rFont val="Arial"/>
        <family val="2"/>
      </rPr>
      <t xml:space="preserve">1</t>
    </r>
    <r>
      <rPr>
        <sz val="10"/>
        <rFont val="宋体"/>
        <family val="0"/>
        <charset val="134"/>
      </rPr>
      <t xml:space="preserve">月</t>
    </r>
    <r>
      <rPr>
        <sz val="10"/>
        <rFont val="Arial"/>
        <family val="2"/>
      </rPr>
      <t xml:space="preserve">11</t>
    </r>
    <r>
      <rPr>
        <sz val="10"/>
        <rFont val="宋体"/>
        <family val="0"/>
        <charset val="134"/>
      </rPr>
      <t xml:space="preserve">日</t>
    </r>
    <r>
      <rPr>
        <sz val="10"/>
        <rFont val="Arial"/>
        <family val="2"/>
      </rPr>
      <t xml:space="preserve">17:07</t>
    </r>
    <r>
      <rPr>
        <sz val="10"/>
        <rFont val="宋体"/>
        <family val="0"/>
        <charset val="134"/>
      </rPr>
      <t xml:space="preserve">分来电： 顾女士在二里沟东口乘坐</t>
    </r>
    <r>
      <rPr>
        <sz val="10"/>
        <rFont val="Arial"/>
        <family val="2"/>
      </rPr>
      <t xml:space="preserve">693</t>
    </r>
    <r>
      <rPr>
        <sz val="10"/>
        <rFont val="宋体"/>
        <family val="0"/>
        <charset val="134"/>
      </rPr>
      <t xml:space="preserve">路到三塔寺，</t>
    </r>
    <r>
      <rPr>
        <sz val="10"/>
        <rFont val="Arial"/>
        <family val="2"/>
      </rPr>
      <t xml:space="preserve">16:58</t>
    </r>
    <r>
      <rPr>
        <sz val="10"/>
        <rFont val="宋体"/>
        <family val="0"/>
        <charset val="134"/>
      </rPr>
      <t xml:space="preserve">分左右下车，其坐在左侧中部内侧座位，但此处有污物，导致其好几千的衣服脏了。故不满，要求马上答复。</t>
    </r>
    <r>
      <rPr>
        <sz val="10"/>
        <rFont val="Arial"/>
        <family val="2"/>
      </rPr>
      <t xml:space="preserve">17:14</t>
    </r>
    <r>
      <rPr>
        <sz val="10"/>
        <rFont val="宋体"/>
        <family val="0"/>
        <charset val="134"/>
      </rPr>
      <t xml:space="preserve">分转客四</t>
    </r>
  </si>
  <si>
    <r>
      <rPr>
        <sz val="10"/>
        <rFont val="宋体"/>
        <family val="0"/>
        <charset val="134"/>
      </rPr>
      <t xml:space="preserve">我分中心于</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12</t>
    </r>
    <r>
      <rPr>
        <sz val="10"/>
        <rFont val="宋体"/>
        <family val="0"/>
        <charset val="134"/>
      </rPr>
      <t xml:space="preserve">日上午</t>
    </r>
    <r>
      <rPr>
        <sz val="10"/>
        <rFont val="Arial"/>
        <family val="2"/>
      </rPr>
      <t xml:space="preserve">9</t>
    </r>
    <r>
      <rPr>
        <sz val="10"/>
        <rFont val="宋体"/>
        <family val="0"/>
        <charset val="134"/>
      </rPr>
      <t xml:space="preserve">点</t>
    </r>
    <r>
      <rPr>
        <sz val="10"/>
        <rFont val="Arial"/>
        <family val="2"/>
      </rPr>
      <t xml:space="preserve">34</t>
    </r>
    <r>
      <rPr>
        <sz val="10"/>
        <rFont val="宋体"/>
        <family val="0"/>
        <charset val="134"/>
      </rPr>
      <t xml:space="preserve">分对市民进行电话回复。办理人：李留成；部门：鸿运承物业管理中心小营分中心；职务：物管副主任。审核人：郑楠；部门：鸿运承物业管理中心物管行政部；职务：物管员。</t>
    </r>
  </si>
  <si>
    <t xml:space="preserve">经查，市民所反映的车辆卫生问题为途中产生，加之该线路为无售票员的运营线路（无人售），故我们无法第一时间对车辆卫生进行清理。我们对于运营车辆车内卫生的清洁工作是一直在做的，也从未停止，已经形成了长效的清洁机制。该线路车辆回到刷车地点后，在日常工作时段内，我们的保洁员已对车内外部卫生进行了全面清理，确保刷车点出场车辆卫生干净整洁，符合企业标准，已整改完毕。我们已对市民进行了安抚，市民表示理解，我们持续跟进后续相关工作。</t>
  </si>
  <si>
    <r>
      <rPr>
        <sz val="10"/>
        <rFont val="宋体"/>
        <family val="0"/>
        <charset val="134"/>
      </rPr>
      <t xml:space="preserve">接到投诉后，市民反映问题的办理情况，鸿运承物业管理中心小营分中心现回复如下：经查，市民所反映的车辆卫生问题为途中产生，加之该线路为无售票员的运营线路（无人售），故我们无法第一时间对车辆卫生进行清理。我们对于运营车辆车内卫生的清洁工作是一直在做的，也从未停止，已经形成了长效的清洁机制。该线路车辆回到刷车地点后，在日常工作时段内，我们的保洁员已对车内外部卫生进行了全面清理，确保刷车点出场车辆卫生干净整洁，符合企业标准，已整改完毕。我们已对市民进行了安抚，市民表示理解，我们持续跟进后续相关工作。经分中心检查本条运营线路所有运营车辆出场前的卫生符合车辆清洁标准，我们定期召开车辆保洁专题会议，开展车辆卫生专项检查，日常工作中我们加大巡检力度，强化制度建设，不断提高管理水平。我分中心于</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12</t>
    </r>
    <r>
      <rPr>
        <sz val="10"/>
        <rFont val="宋体"/>
        <family val="0"/>
        <charset val="134"/>
      </rPr>
      <t xml:space="preserve">日上午</t>
    </r>
    <r>
      <rPr>
        <sz val="10"/>
        <rFont val="Arial"/>
        <family val="2"/>
      </rPr>
      <t xml:space="preserve">9</t>
    </r>
    <r>
      <rPr>
        <sz val="10"/>
        <rFont val="宋体"/>
        <family val="0"/>
        <charset val="134"/>
      </rPr>
      <t xml:space="preserve">点</t>
    </r>
    <r>
      <rPr>
        <sz val="10"/>
        <rFont val="Arial"/>
        <family val="2"/>
      </rPr>
      <t xml:space="preserve">34</t>
    </r>
    <r>
      <rPr>
        <sz val="10"/>
        <rFont val="宋体"/>
        <family val="0"/>
        <charset val="134"/>
      </rPr>
      <t xml:space="preserve">分对市民进行电话回复。公交运营线路（首末站），我们只在一个场站进行洗车服务，首末站全部安排保洁员清洗车辆目前存在一定的困难。场站班组长再次与本条线路的保洁人员进行了沟通，日常工作中要把清洁质量做的更加细致，加强清洁技能的培训，熟练掌握清洁方法。欢迎市民随时对我们的工作进行监督，感谢市民提出宝贵意见，给市民的出行带来的不便我们深感歉意，谢谢市民的支持与谅解。</t>
    </r>
  </si>
  <si>
    <r>
      <rPr>
        <sz val="10"/>
        <rFont val="Arial"/>
        <family val="2"/>
      </rPr>
      <t xml:space="preserve">GJ-PHONE-20260112-1243</t>
    </r>
    <r>
      <rPr>
        <sz val="10"/>
        <rFont val="宋体"/>
        <family val="0"/>
      </rPr>
      <t xml:space="preserve">（</t>
    </r>
    <r>
      <rPr>
        <sz val="10"/>
        <rFont val="Arial"/>
        <family val="2"/>
      </rPr>
      <t xml:space="preserve">1</t>
    </r>
    <r>
      <rPr>
        <sz val="10"/>
        <rFont val="宋体"/>
        <family val="0"/>
      </rPr>
      <t xml:space="preserve">个附件）</t>
    </r>
  </si>
  <si>
    <t xml:space="preserve">2026-01-12 14:18:09</t>
  </si>
  <si>
    <t xml:space="preserve">2026-01-12 14:32:58</t>
  </si>
  <si>
    <t xml:space="preserve">15317867420</t>
  </si>
  <si>
    <r>
      <rPr>
        <sz val="10"/>
        <rFont val="Arial"/>
        <family val="2"/>
      </rPr>
      <t xml:space="preserve">1</t>
    </r>
    <r>
      <rPr>
        <sz val="10"/>
        <rFont val="宋体"/>
        <family val="0"/>
        <charset val="134"/>
      </rPr>
      <t xml:space="preserve">月</t>
    </r>
    <r>
      <rPr>
        <sz val="10"/>
        <rFont val="Arial"/>
        <family val="2"/>
      </rPr>
      <t xml:space="preserve">12</t>
    </r>
    <r>
      <rPr>
        <sz val="10"/>
        <rFont val="宋体"/>
        <family val="0"/>
        <charset val="134"/>
      </rPr>
      <t xml:space="preserve">日</t>
    </r>
    <r>
      <rPr>
        <sz val="10"/>
        <rFont val="Arial"/>
        <family val="2"/>
      </rPr>
      <t xml:space="preserve">14:18</t>
    </r>
    <r>
      <rPr>
        <sz val="10"/>
        <rFont val="宋体"/>
        <family val="0"/>
        <charset val="134"/>
      </rPr>
      <t xml:space="preserve">分来电，一位先生曾拨打鸿运承物业人事部门的电话应聘，在通话过程中与人事部门发生争执，后在</t>
    </r>
    <r>
      <rPr>
        <sz val="10"/>
        <rFont val="Arial"/>
        <family val="2"/>
      </rPr>
      <t xml:space="preserve">96166</t>
    </r>
    <r>
      <rPr>
        <sz val="10"/>
        <rFont val="宋体"/>
        <family val="0"/>
        <charset val="134"/>
      </rPr>
      <t xml:space="preserve">进行投诉，一位代替人事部门的工作人员杨雪给其回复，回复过程中产生了不愉快，故又投诉了此工作人员，今日接到手机号：</t>
    </r>
    <r>
      <rPr>
        <sz val="10"/>
        <rFont val="Arial"/>
        <family val="2"/>
      </rPr>
      <t xml:space="preserve">18601233010</t>
    </r>
    <r>
      <rPr>
        <sz val="10"/>
        <rFont val="宋体"/>
        <family val="0"/>
        <charset val="134"/>
      </rPr>
      <t xml:space="preserve">的工作人员联系其，自称是鸿运承的劳务人员说：杨雪今天不上班，之后再联系。其的要求是杨雪给其道歉并回复。</t>
    </r>
    <r>
      <rPr>
        <sz val="10"/>
        <rFont val="Arial"/>
        <family val="2"/>
      </rPr>
      <t xml:space="preserve">
</t>
    </r>
    <r>
      <rPr>
        <sz val="10"/>
        <rFont val="宋体"/>
        <family val="0"/>
        <charset val="134"/>
      </rPr>
      <t xml:space="preserve">注：由于其拒绝提供之前所用手机号码，故无法查询投诉记录。</t>
    </r>
  </si>
  <si>
    <r>
      <rPr>
        <sz val="10"/>
        <rFont val="宋体"/>
        <family val="0"/>
        <charset val="134"/>
      </rPr>
      <t xml:space="preserve">接到投诉后，市民反映问题的办理情况，鸿运承物业管理中心四惠分中心现回复如下：经分中心核实，杨雪为四惠分中心康家沟场站综合站务员</t>
    </r>
    <r>
      <rPr>
        <sz val="10"/>
        <rFont val="Arial"/>
        <family val="2"/>
      </rPr>
      <t xml:space="preserve">C</t>
    </r>
    <r>
      <rPr>
        <sz val="10"/>
        <rFont val="宋体"/>
        <family val="0"/>
        <charset val="134"/>
      </rPr>
      <t xml:space="preserve">岗职工，未与任何男士在电话里产生冲突，将核实结果告知来电市民，市民要求杨雪给其打电话回复并道歉，分中心帮其进行转达</t>
    </r>
  </si>
  <si>
    <r>
      <rPr>
        <sz val="10"/>
        <rFont val="宋体"/>
        <family val="0"/>
        <charset val="134"/>
      </rPr>
      <t xml:space="preserve">经分中心核实，杨雪为四惠分中心康家沟场站综合站务员</t>
    </r>
    <r>
      <rPr>
        <sz val="10"/>
        <rFont val="Arial"/>
        <family val="2"/>
      </rPr>
      <t xml:space="preserve">C</t>
    </r>
    <r>
      <rPr>
        <sz val="10"/>
        <rFont val="宋体"/>
        <family val="0"/>
        <charset val="134"/>
      </rPr>
      <t xml:space="preserve">岗职工，未与任何男士在电话里产生冲突，对市民进行电话回复，将核实结果告知来电市民，市民要求杨雪给其打电话回复并道歉，分中心帮其进行转达</t>
    </r>
  </si>
  <si>
    <r>
      <rPr>
        <sz val="10"/>
        <rFont val="宋体"/>
        <family val="0"/>
        <charset val="134"/>
      </rPr>
      <t xml:space="preserve">经分中心核实，杨雪为四惠分中心康家沟场站综合站务员</t>
    </r>
    <r>
      <rPr>
        <sz val="10"/>
        <rFont val="Arial"/>
        <family val="2"/>
      </rPr>
      <t xml:space="preserve">C</t>
    </r>
    <r>
      <rPr>
        <sz val="10"/>
        <rFont val="宋体"/>
        <family val="0"/>
        <charset val="134"/>
      </rPr>
      <t xml:space="preserve">岗职工，未与任何男士在电话里产生冲突，并且表示不认识来电的市民。对市民进行电话回复，将核实结果告知来电市民，市民要求杨雪给其打电话回复并道歉，分中心帮其进行转达</t>
    </r>
  </si>
  <si>
    <r>
      <rPr>
        <sz val="10"/>
        <rFont val="宋体"/>
        <family val="0"/>
        <charset val="134"/>
      </rPr>
      <t xml:space="preserve">经分中心核实，杨雪为四惠分中心康家沟场站综合站务员</t>
    </r>
    <r>
      <rPr>
        <sz val="10"/>
        <rFont val="Arial"/>
        <family val="2"/>
      </rPr>
      <t xml:space="preserve">C</t>
    </r>
    <r>
      <rPr>
        <sz val="10"/>
        <rFont val="宋体"/>
        <family val="0"/>
        <charset val="134"/>
      </rPr>
      <t xml:space="preserve">岗职工，未与任何男士在电话里产生冲突，并且表示不认识来电的市民，近期也没收到陌生来电</t>
    </r>
  </si>
  <si>
    <r>
      <rPr>
        <sz val="10"/>
        <rFont val="宋体"/>
        <family val="0"/>
        <charset val="134"/>
      </rPr>
      <t xml:space="preserve">经分中心核实，杨雪为四惠分中心康家沟场站综合站务员</t>
    </r>
    <r>
      <rPr>
        <sz val="10"/>
        <rFont val="Arial"/>
        <family val="2"/>
      </rPr>
      <t xml:space="preserve">C</t>
    </r>
    <r>
      <rPr>
        <sz val="10"/>
        <rFont val="宋体"/>
        <family val="0"/>
        <charset val="134"/>
      </rPr>
      <t xml:space="preserve">岗职工，未与任何男士在电话里产生冲突，并且表示不认识来电的市民。对市民进行电话回复，将核实结果告知来电市民，市民要求杨雪给其打电话回复并道歉，分中心帮其进行转达。欢迎市民随时对我们工作进行监督，感谢市民提出宝贵意见，给市民带来的不便我们深感歉意，谢谢市民的支持与谅解。</t>
    </r>
  </si>
  <si>
    <r>
      <rPr>
        <sz val="11"/>
        <color rgb="FF000000"/>
        <rFont val="宋体"/>
        <family val="0"/>
        <charset val="134"/>
      </rPr>
      <t xml:space="preserve">多渠道同人同诉：热线</t>
    </r>
    <r>
      <rPr>
        <sz val="11"/>
        <color rgb="FF000000"/>
        <rFont val="宋体"/>
        <family val="0"/>
      </rPr>
      <t xml:space="preserve">-260113-048837</t>
    </r>
    <r>
      <rPr>
        <sz val="11"/>
        <color rgb="FF000000"/>
        <rFont val="宋体"/>
        <family val="0"/>
        <charset val="134"/>
      </rPr>
      <t xml:space="preserve">、</t>
    </r>
    <r>
      <rPr>
        <sz val="11"/>
        <color rgb="FF000000"/>
        <rFont val="宋体"/>
        <family val="0"/>
      </rPr>
      <t xml:space="preserve">GJ-PHONE-20260112-1243</t>
    </r>
  </si>
  <si>
    <t xml:space="preserve">GJ-PHONE-20260113-0201</t>
  </si>
  <si>
    <t xml:space="preserve">2026-01-13 08:24:36</t>
  </si>
  <si>
    <t xml:space="preserve">2026-01-13 08:30:21</t>
  </si>
  <si>
    <r>
      <rPr>
        <sz val="10"/>
        <rFont val="Arial"/>
        <family val="2"/>
      </rPr>
      <t xml:space="preserve">1</t>
    </r>
    <r>
      <rPr>
        <sz val="10"/>
        <rFont val="宋体"/>
        <family val="0"/>
        <charset val="134"/>
      </rPr>
      <t xml:space="preserve">月</t>
    </r>
    <r>
      <rPr>
        <sz val="10"/>
        <rFont val="Arial"/>
        <family val="2"/>
      </rPr>
      <t xml:space="preserve">13</t>
    </r>
    <r>
      <rPr>
        <sz val="10"/>
        <rFont val="宋体"/>
        <family val="0"/>
        <charset val="134"/>
      </rPr>
      <t xml:space="preserve">日</t>
    </r>
    <r>
      <rPr>
        <sz val="10"/>
        <rFont val="Arial"/>
        <family val="2"/>
      </rPr>
      <t xml:space="preserve">8</t>
    </r>
    <r>
      <rPr>
        <sz val="10"/>
        <rFont val="宋体"/>
        <family val="0"/>
        <charset val="134"/>
      </rPr>
      <t xml:space="preserve">：</t>
    </r>
    <r>
      <rPr>
        <sz val="10"/>
        <rFont val="Arial"/>
        <family val="2"/>
      </rPr>
      <t xml:space="preserve">25</t>
    </r>
    <r>
      <rPr>
        <sz val="10"/>
        <rFont val="宋体"/>
        <family val="0"/>
        <charset val="134"/>
      </rPr>
      <t xml:space="preserve">分来电，一女士在九龙山乘坐</t>
    </r>
    <r>
      <rPr>
        <sz val="10"/>
        <rFont val="Arial"/>
        <family val="2"/>
      </rPr>
      <t xml:space="preserve">11</t>
    </r>
    <r>
      <rPr>
        <sz val="10"/>
        <rFont val="宋体"/>
        <family val="0"/>
        <charset val="134"/>
      </rPr>
      <t xml:space="preserve">路</t>
    </r>
    <r>
      <rPr>
        <sz val="10"/>
        <rFont val="Arial"/>
        <family val="2"/>
      </rPr>
      <t xml:space="preserve">2838137</t>
    </r>
    <r>
      <rPr>
        <sz val="10"/>
        <rFont val="宋体"/>
        <family val="0"/>
        <charset val="134"/>
      </rPr>
      <t xml:space="preserve">号车到郎家园。看到驾驶员一路开车平稳，礼让车辆，文明驾驶，暖风适度，并且车厢卫生也非常干净。其非常满意，特来电表扬。 </t>
    </r>
  </si>
  <si>
    <t xml:space="preserve">因市民不要求电话回复，系统内无联系方式，我们未对市民进行电话回复。办理人：王铁鑫；部门：鸿运承物业管理中心四惠分中心；职务：物管副主任。审核人：郑楠；部门：鸿运承物业管理中心物管行政部；职务：物管员。</t>
  </si>
  <si>
    <t xml:space="preserve">11</t>
  </si>
  <si>
    <t xml:space="preserve">GJ-PHONE-20260113-0186</t>
  </si>
  <si>
    <t xml:space="preserve">2026-01-13 08:19:40</t>
  </si>
  <si>
    <t xml:space="preserve">2026-01-13 08:31:18</t>
  </si>
  <si>
    <r>
      <rPr>
        <sz val="10"/>
        <rFont val="Arial"/>
        <family val="2"/>
      </rPr>
      <t xml:space="preserve">1</t>
    </r>
    <r>
      <rPr>
        <sz val="10"/>
        <rFont val="宋体"/>
        <family val="0"/>
        <charset val="134"/>
      </rPr>
      <t xml:space="preserve">月</t>
    </r>
    <r>
      <rPr>
        <sz val="10"/>
        <rFont val="Arial"/>
        <family val="2"/>
      </rPr>
      <t xml:space="preserve">13</t>
    </r>
    <r>
      <rPr>
        <sz val="10"/>
        <rFont val="宋体"/>
        <family val="0"/>
        <charset val="134"/>
      </rPr>
      <t xml:space="preserve">日</t>
    </r>
    <r>
      <rPr>
        <sz val="10"/>
        <rFont val="Arial"/>
        <family val="2"/>
      </rPr>
      <t xml:space="preserve">8</t>
    </r>
    <r>
      <rPr>
        <sz val="10"/>
        <rFont val="宋体"/>
        <family val="0"/>
        <charset val="134"/>
      </rPr>
      <t xml:space="preserve">：</t>
    </r>
    <r>
      <rPr>
        <sz val="10"/>
        <rFont val="Arial"/>
        <family val="2"/>
      </rPr>
      <t xml:space="preserve">20</t>
    </r>
    <r>
      <rPr>
        <sz val="10"/>
        <rFont val="宋体"/>
        <family val="0"/>
        <charset val="134"/>
      </rPr>
      <t xml:space="preserve">分来电，一女士在平乐园北乘</t>
    </r>
    <r>
      <rPr>
        <sz val="10"/>
        <rFont val="Arial"/>
        <family val="2"/>
      </rPr>
      <t xml:space="preserve">486</t>
    </r>
    <r>
      <rPr>
        <sz val="10"/>
        <rFont val="宋体"/>
        <family val="0"/>
        <charset val="134"/>
      </rPr>
      <t xml:space="preserve">路</t>
    </r>
    <r>
      <rPr>
        <sz val="10"/>
        <rFont val="Arial"/>
        <family val="2"/>
      </rPr>
      <t xml:space="preserve">2635863</t>
    </r>
    <r>
      <rPr>
        <sz val="10"/>
        <rFont val="宋体"/>
        <family val="0"/>
        <charset val="134"/>
      </rPr>
      <t xml:space="preserve">号车到九龙山。其的老年卡使用不了了，驾驶员耐心向其解释并先生要激活了。并且一路驾驶平稳 ，暖风适度，服务周到，车厢卫生也非常干净。其非常满意，特来电表扬。 </t>
    </r>
  </si>
  <si>
    <t xml:space="preserve">因市民不要求电话回复，系统内无联系方式，我们未对市民进行电话回复。办理人：钱静；部门：鸿运承物业管理中心辛庄分中心；职务：物管副主任。审核人：郑楠；部门：鸿运承物业管理中心物管行政部；职务：物管员。</t>
  </si>
  <si>
    <r>
      <rPr>
        <sz val="10"/>
        <rFont val="Arial"/>
        <family val="2"/>
      </rPr>
      <t xml:space="preserve">GJ-PHONE-20260113-0611</t>
    </r>
    <r>
      <rPr>
        <sz val="10"/>
        <rFont val="宋体"/>
        <family val="0"/>
      </rPr>
      <t xml:space="preserve">（</t>
    </r>
    <r>
      <rPr>
        <sz val="10"/>
        <rFont val="Arial"/>
        <family val="2"/>
      </rPr>
      <t xml:space="preserve">1</t>
    </r>
    <r>
      <rPr>
        <sz val="10"/>
        <rFont val="宋体"/>
        <family val="0"/>
      </rPr>
      <t xml:space="preserve">个附件）</t>
    </r>
  </si>
  <si>
    <t xml:space="preserve">2026-01-13 10:43:12</t>
  </si>
  <si>
    <t xml:space="preserve">2026-01-13 10:54:23</t>
  </si>
  <si>
    <r>
      <rPr>
        <sz val="10"/>
        <rFont val="Arial"/>
        <family val="2"/>
      </rPr>
      <t xml:space="preserve">1</t>
    </r>
    <r>
      <rPr>
        <sz val="10"/>
        <rFont val="宋体"/>
        <family val="0"/>
        <charset val="134"/>
      </rPr>
      <t xml:space="preserve">月</t>
    </r>
    <r>
      <rPr>
        <sz val="10"/>
        <rFont val="Arial"/>
        <family val="2"/>
      </rPr>
      <t xml:space="preserve">13</t>
    </r>
    <r>
      <rPr>
        <sz val="10"/>
        <rFont val="宋体"/>
        <family val="0"/>
        <charset val="134"/>
      </rPr>
      <t xml:space="preserve">日</t>
    </r>
    <r>
      <rPr>
        <sz val="10"/>
        <rFont val="Arial"/>
        <family val="2"/>
      </rPr>
      <t xml:space="preserve">10:43</t>
    </r>
    <r>
      <rPr>
        <sz val="10"/>
        <rFont val="宋体"/>
        <family val="0"/>
        <charset val="134"/>
      </rPr>
      <t xml:space="preserve">分一位先生来电反映：</t>
    </r>
    <r>
      <rPr>
        <sz val="10"/>
        <rFont val="Arial"/>
        <family val="2"/>
      </rPr>
      <t xml:space="preserve">12</t>
    </r>
    <r>
      <rPr>
        <sz val="10"/>
        <rFont val="宋体"/>
        <family val="0"/>
        <charset val="134"/>
      </rPr>
      <t xml:space="preserve">日上午其多次拨打鸿运承物业人力</t>
    </r>
    <r>
      <rPr>
        <sz val="10"/>
        <rFont val="Arial"/>
        <family val="2"/>
      </rPr>
      <t xml:space="preserve">83121684</t>
    </r>
    <r>
      <rPr>
        <sz val="10"/>
        <rFont val="宋体"/>
        <family val="0"/>
        <charset val="134"/>
      </rPr>
      <t xml:space="preserve">电话咨询问题，人力杨雪使用私人电话给其回复，骂人态度差，辱骂其。故不满，要求回复。</t>
    </r>
  </si>
  <si>
    <t xml:space="preserve">经与来电市民联系，市民说之前搞错了，撤销一切关于杨雪的投诉</t>
  </si>
  <si>
    <r>
      <rPr>
        <sz val="10"/>
        <rFont val="宋体"/>
        <family val="0"/>
        <charset val="134"/>
      </rPr>
      <t xml:space="preserve">经核实，来电人所述杨雪为四惠分中心康家沟场站综合站务员</t>
    </r>
    <r>
      <rPr>
        <sz val="10"/>
        <rFont val="Arial"/>
        <family val="2"/>
      </rPr>
      <t xml:space="preserve">C</t>
    </r>
    <r>
      <rPr>
        <sz val="10"/>
        <rFont val="宋体"/>
        <family val="0"/>
        <charset val="134"/>
      </rPr>
      <t xml:space="preserve">岗职工，经了解职工当日休息，此号码不经常使用，上午未接到也未拨出任何电话，市民要求杨雪给其回复，分中心帮其进行转达，后市民表示搞错了，撤销之前的投诉。欢迎市民随时对我们工作进行监督，感谢市民提出宝贵意见，谢谢市民的支持与谅解。</t>
    </r>
  </si>
  <si>
    <r>
      <rPr>
        <sz val="11"/>
        <color rgb="FF000000"/>
        <rFont val="宋体"/>
        <family val="0"/>
        <charset val="134"/>
      </rPr>
      <t xml:space="preserve">多渠道同人同诉：热线</t>
    </r>
    <r>
      <rPr>
        <sz val="11"/>
        <color rgb="FF000000"/>
        <rFont val="宋体"/>
        <family val="0"/>
      </rPr>
      <t xml:space="preserve">-260113-048837</t>
    </r>
    <r>
      <rPr>
        <sz val="11"/>
        <color rgb="FF000000"/>
        <rFont val="宋体"/>
        <family val="0"/>
        <charset val="134"/>
      </rPr>
      <t xml:space="preserve">、</t>
    </r>
    <r>
      <rPr>
        <sz val="11"/>
        <color rgb="FF000000"/>
        <rFont val="宋体"/>
        <family val="0"/>
      </rPr>
      <t xml:space="preserve">GJ-PHONE-20260112-1243</t>
    </r>
    <r>
      <rPr>
        <sz val="11"/>
        <color rgb="FF000000"/>
        <rFont val="宋体"/>
        <family val="0"/>
        <charset val="134"/>
      </rPr>
      <t xml:space="preserve">、</t>
    </r>
    <r>
      <rPr>
        <sz val="11"/>
        <color rgb="FF000000"/>
        <rFont val="宋体"/>
        <family val="0"/>
      </rPr>
      <t xml:space="preserve">GJ-PHONE-20260113-0611</t>
    </r>
  </si>
  <si>
    <t xml:space="preserve">GJ-PHONE-20260113-0771</t>
  </si>
  <si>
    <t xml:space="preserve">2026-01-13 11:35:37</t>
  </si>
  <si>
    <t xml:space="preserve">2026-01-13 12:00:11</t>
  </si>
  <si>
    <r>
      <rPr>
        <sz val="10"/>
        <rFont val="Arial"/>
        <family val="2"/>
      </rPr>
      <t xml:space="preserve">1</t>
    </r>
    <r>
      <rPr>
        <sz val="10"/>
        <rFont val="宋体"/>
        <family val="0"/>
        <charset val="134"/>
      </rPr>
      <t xml:space="preserve">月</t>
    </r>
    <r>
      <rPr>
        <sz val="10"/>
        <rFont val="Arial"/>
        <family val="2"/>
      </rPr>
      <t xml:space="preserve">13</t>
    </r>
    <r>
      <rPr>
        <sz val="10"/>
        <rFont val="宋体"/>
        <family val="0"/>
        <charset val="134"/>
      </rPr>
      <t xml:space="preserve">日</t>
    </r>
    <r>
      <rPr>
        <sz val="10"/>
        <rFont val="Arial"/>
        <family val="2"/>
      </rPr>
      <t xml:space="preserve">11:35</t>
    </r>
    <r>
      <rPr>
        <sz val="10"/>
        <rFont val="宋体"/>
        <family val="0"/>
        <charset val="134"/>
      </rPr>
      <t xml:space="preserve">分来电：一先生反映：来电时间手机没电了打不开，想在左家庄调度室给手机充电，保安不让其进入，其未听劝阻，后保安将车队的领导安全队长找来，将其的手机充电器拔了，故不满，特来电反映。</t>
    </r>
  </si>
  <si>
    <t xml:space="preserve">左家庄桥下</t>
  </si>
  <si>
    <t xml:space="preserve">经动物园分中心核实此情况，投诉人所说的调度室是公交内部职工休息的保障车，非本单位人员不允许进入，场站保安员对其正常进行劝阻后该市民仍不听劝阻强行闯入保障车对自己的手机进行充电，该车队安全队长发现后，为了保障场站安全，按照规章制度正常对其进行了劝阻并将其手机充电器拔掉。</t>
  </si>
  <si>
    <t xml:space="preserve">通过此事件也提醒场站保安员加强进出口值守，对进出场站人员和车辆严格落实“生人必问、生车必拦”，规范执行拦截、询问、登记、查验证件，确保场站安防措施落实到位，遇突发情况及时上报并及时报警。</t>
  </si>
  <si>
    <t xml:space="preserve">经动物园分中心核实此情况，投诉人所说的调度室是公交内部职工休息的保障车，非本单位人员不允许进入，场站保安员对其正常进行劝阻后该市民仍不听劝阻强行闯入保障车对自己的手机进行充电，该车队安全队长发现后，为了保障场站安全，按照规章制度正常对其进行了劝阻并将其手机充电器拔掉。通过此事件也提醒场站保安员加强进出口值守，对进出场站人员和车辆严格落实“生人必问、生车必拦”，规范执行拦截、询问、登记、查验证件，确保场站安防措施落实到位，遇突发情况及时上报并及时报警。由于诉求人未留联系姓名和联系电话，无法取得联系。处理人动物园分中心安保主任翟祺。</t>
  </si>
  <si>
    <r>
      <rPr>
        <sz val="10"/>
        <rFont val="Arial"/>
        <family val="2"/>
      </rPr>
      <t xml:space="preserve">GJ-PHONE-20260113-1234</t>
    </r>
    <r>
      <rPr>
        <sz val="10"/>
        <rFont val="宋体"/>
        <family val="0"/>
      </rPr>
      <t xml:space="preserve">（</t>
    </r>
    <r>
      <rPr>
        <sz val="10"/>
        <rFont val="Arial"/>
        <family val="2"/>
      </rPr>
      <t xml:space="preserve">1</t>
    </r>
    <r>
      <rPr>
        <sz val="10"/>
        <rFont val="宋体"/>
        <family val="0"/>
      </rPr>
      <t xml:space="preserve">个附件）</t>
    </r>
  </si>
  <si>
    <t xml:space="preserve">2026-01-13 14:39:36</t>
  </si>
  <si>
    <t xml:space="preserve">2026-01-13 14:50:19</t>
  </si>
  <si>
    <r>
      <rPr>
        <sz val="10"/>
        <rFont val="宋体"/>
        <family val="0"/>
        <charset val="134"/>
      </rPr>
      <t xml:space="preserve">原始</t>
    </r>
    <r>
      <rPr>
        <sz val="10"/>
        <rFont val="Arial"/>
        <family val="2"/>
      </rPr>
      <t xml:space="preserve">
1</t>
    </r>
    <r>
      <rPr>
        <sz val="10"/>
        <rFont val="宋体"/>
        <family val="0"/>
        <charset val="134"/>
      </rPr>
      <t xml:space="preserve">月</t>
    </r>
    <r>
      <rPr>
        <sz val="10"/>
        <rFont val="Arial"/>
        <family val="2"/>
      </rPr>
      <t xml:space="preserve">13</t>
    </r>
    <r>
      <rPr>
        <sz val="10"/>
        <rFont val="宋体"/>
        <family val="0"/>
        <charset val="134"/>
      </rPr>
      <t xml:space="preserve">日</t>
    </r>
    <r>
      <rPr>
        <sz val="10"/>
        <rFont val="Arial"/>
        <family val="2"/>
      </rPr>
      <t xml:space="preserve">14</t>
    </r>
    <r>
      <rPr>
        <sz val="10"/>
        <rFont val="宋体"/>
        <family val="0"/>
        <charset val="134"/>
      </rPr>
      <t xml:space="preserve">：</t>
    </r>
    <r>
      <rPr>
        <sz val="10"/>
        <rFont val="Arial"/>
        <family val="2"/>
      </rPr>
      <t xml:space="preserve">40</t>
    </r>
    <r>
      <rPr>
        <sz val="10"/>
        <rFont val="宋体"/>
        <family val="0"/>
        <charset val="134"/>
      </rPr>
      <t xml:space="preserve">分来电称：</t>
    </r>
    <r>
      <rPr>
        <sz val="10"/>
        <rFont val="Arial"/>
        <family val="2"/>
      </rPr>
      <t xml:space="preserve">1</t>
    </r>
    <r>
      <rPr>
        <sz val="10"/>
        <rFont val="宋体"/>
        <family val="0"/>
        <charset val="134"/>
      </rPr>
      <t xml:space="preserve">月</t>
    </r>
    <r>
      <rPr>
        <sz val="10"/>
        <rFont val="Arial"/>
        <family val="2"/>
      </rPr>
      <t xml:space="preserve">12</t>
    </r>
    <r>
      <rPr>
        <sz val="10"/>
        <rFont val="宋体"/>
        <family val="0"/>
        <charset val="134"/>
      </rPr>
      <t xml:space="preserve">日</t>
    </r>
    <r>
      <rPr>
        <sz val="10"/>
        <rFont val="Arial"/>
        <family val="2"/>
      </rPr>
      <t xml:space="preserve">14:18</t>
    </r>
    <r>
      <rPr>
        <sz val="10"/>
        <rFont val="宋体"/>
        <family val="0"/>
        <charset val="134"/>
      </rPr>
      <t xml:space="preserve">分来电，一位先生曾拨打鸿运承物业人事部门的电话应聘，在通话过程中与人事部门发生争执，后在</t>
    </r>
    <r>
      <rPr>
        <sz val="10"/>
        <rFont val="Arial"/>
        <family val="2"/>
      </rPr>
      <t xml:space="preserve">96166</t>
    </r>
    <r>
      <rPr>
        <sz val="10"/>
        <rFont val="宋体"/>
        <family val="0"/>
        <charset val="134"/>
      </rPr>
      <t xml:space="preserve">进行投诉，一位代替人事部门的工作人员杨雪给其回复，回复过程中产生了不愉快，故又投诉了此工作人员，今日接到手机号：</t>
    </r>
    <r>
      <rPr>
        <sz val="10"/>
        <rFont val="Arial"/>
        <family val="2"/>
      </rPr>
      <t xml:space="preserve">18601233010</t>
    </r>
    <r>
      <rPr>
        <sz val="10"/>
        <rFont val="宋体"/>
        <family val="0"/>
        <charset val="134"/>
      </rPr>
      <t xml:space="preserve">的工作人员联系其，自称是鸿运承的劳务人员说：杨雪今天不上班，之后再联系。其的要求是杨雪给其道歉并回复。</t>
    </r>
    <r>
      <rPr>
        <sz val="10"/>
        <rFont val="Arial"/>
        <family val="2"/>
      </rPr>
      <t xml:space="preserve">
1</t>
    </r>
    <r>
      <rPr>
        <sz val="10"/>
        <rFont val="宋体"/>
        <family val="0"/>
        <charset val="134"/>
      </rPr>
      <t xml:space="preserve">月</t>
    </r>
    <r>
      <rPr>
        <sz val="10"/>
        <rFont val="Arial"/>
        <family val="2"/>
      </rPr>
      <t xml:space="preserve">13</t>
    </r>
    <r>
      <rPr>
        <sz val="10"/>
        <rFont val="宋体"/>
        <family val="0"/>
        <charset val="134"/>
      </rPr>
      <t xml:space="preserve">日</t>
    </r>
    <r>
      <rPr>
        <sz val="10"/>
        <rFont val="Arial"/>
        <family val="2"/>
      </rPr>
      <t xml:space="preserve">14</t>
    </r>
    <r>
      <rPr>
        <sz val="10"/>
        <rFont val="宋体"/>
        <family val="0"/>
        <charset val="134"/>
      </rPr>
      <t xml:space="preserve">：</t>
    </r>
    <r>
      <rPr>
        <sz val="10"/>
        <rFont val="Arial"/>
        <family val="2"/>
      </rPr>
      <t xml:space="preserve">43</t>
    </r>
    <r>
      <rPr>
        <sz val="10"/>
        <rFont val="宋体"/>
        <family val="0"/>
        <charset val="134"/>
      </rPr>
      <t xml:space="preserve">分来电称：今日</t>
    </r>
    <r>
      <rPr>
        <sz val="10"/>
        <rFont val="Arial"/>
        <family val="2"/>
      </rPr>
      <t xml:space="preserve">14:30</t>
    </r>
    <r>
      <rPr>
        <sz val="10"/>
        <rFont val="宋体"/>
        <family val="0"/>
        <charset val="134"/>
      </rPr>
      <t xml:space="preserve">分，杨雪电话联系答复其称没有错为什么要道歉 。其称班长已经记录清楚了。杨雪称手里没有任何记录，已经恢复出厂设置并挂断电话。故不满，要求杨雪的领导出面解决此事。</t>
    </r>
    <r>
      <rPr>
        <sz val="10"/>
        <rFont val="Arial"/>
        <family val="2"/>
      </rPr>
      <t xml:space="preserve">
</t>
    </r>
    <r>
      <rPr>
        <sz val="10"/>
        <rFont val="宋体"/>
        <family val="0"/>
        <charset val="134"/>
      </rPr>
      <t xml:space="preserve">注：如果拒不承认，要求到杨雪的单位播放录音。</t>
    </r>
  </si>
  <si>
    <r>
      <rPr>
        <sz val="10"/>
        <rFont val="宋体"/>
        <family val="0"/>
        <charset val="134"/>
      </rPr>
      <t xml:space="preserve">经核实，来电人所述杨雪为四惠分中心康家沟场站综合站务员</t>
    </r>
    <r>
      <rPr>
        <sz val="10"/>
        <rFont val="Arial"/>
        <family val="2"/>
      </rPr>
      <t xml:space="preserve">C</t>
    </r>
    <r>
      <rPr>
        <sz val="10"/>
        <rFont val="宋体"/>
        <family val="0"/>
        <charset val="134"/>
      </rPr>
      <t xml:space="preserve">岗职工，经了解职工当日休息，此号码不经常使用，上午未接到也未拨出任何电话，市民要求杨雪给其回复，分中心帮其进行转达，后市民表示搞错了，撤销之前一切对杨雪的投诉。</t>
    </r>
  </si>
  <si>
    <t xml:space="preserve">经与市民核实，其表示之前搞错了，撤销一切对杨雪的投诉</t>
  </si>
  <si>
    <r>
      <rPr>
        <sz val="11"/>
        <color rgb="FF000000"/>
        <rFont val="宋体"/>
        <family val="0"/>
        <charset val="134"/>
      </rPr>
      <t xml:space="preserve">多渠道同人同诉：热线</t>
    </r>
    <r>
      <rPr>
        <sz val="11"/>
        <color rgb="FF000000"/>
        <rFont val="宋体"/>
        <family val="0"/>
      </rPr>
      <t xml:space="preserve">-260113-048837</t>
    </r>
    <r>
      <rPr>
        <sz val="11"/>
        <color rgb="FF000000"/>
        <rFont val="宋体"/>
        <family val="0"/>
        <charset val="134"/>
      </rPr>
      <t xml:space="preserve">、</t>
    </r>
    <r>
      <rPr>
        <sz val="11"/>
        <color rgb="FF000000"/>
        <rFont val="宋体"/>
        <family val="0"/>
      </rPr>
      <t xml:space="preserve">GJ-PHONE-20260112-1243</t>
    </r>
    <r>
      <rPr>
        <sz val="11"/>
        <color rgb="FF000000"/>
        <rFont val="宋体"/>
        <family val="0"/>
        <charset val="134"/>
      </rPr>
      <t xml:space="preserve">、</t>
    </r>
    <r>
      <rPr>
        <sz val="11"/>
        <color rgb="FF000000"/>
        <rFont val="宋体"/>
        <family val="0"/>
      </rPr>
      <t xml:space="preserve">GJ-PHONE-20260113-0611</t>
    </r>
    <r>
      <rPr>
        <sz val="11"/>
        <color rgb="FF000000"/>
        <rFont val="宋体"/>
        <family val="0"/>
        <charset val="134"/>
      </rPr>
      <t xml:space="preserve">、</t>
    </r>
    <r>
      <rPr>
        <sz val="11"/>
        <color rgb="FF000000"/>
        <rFont val="宋体"/>
        <family val="0"/>
      </rPr>
      <t xml:space="preserve">GJ-PHONE-20260113-1234</t>
    </r>
  </si>
  <si>
    <r>
      <rPr>
        <sz val="10"/>
        <rFont val="Arial"/>
        <family val="2"/>
      </rPr>
      <t xml:space="preserve">GJ-PHONE-20260113-1476</t>
    </r>
    <r>
      <rPr>
        <sz val="10"/>
        <rFont val="宋体"/>
        <family val="0"/>
      </rPr>
      <t xml:space="preserve">（</t>
    </r>
    <r>
      <rPr>
        <sz val="10"/>
        <rFont val="Arial"/>
        <family val="2"/>
      </rPr>
      <t xml:space="preserve">1</t>
    </r>
    <r>
      <rPr>
        <sz val="10"/>
        <rFont val="宋体"/>
        <family val="0"/>
      </rPr>
      <t xml:space="preserve">个附件）</t>
    </r>
  </si>
  <si>
    <t xml:space="preserve">2026-01-13 16:16:36</t>
  </si>
  <si>
    <t xml:space="preserve">2026-01-13 17:04:07</t>
  </si>
  <si>
    <t xml:space="preserve">13581970173</t>
  </si>
  <si>
    <r>
      <rPr>
        <sz val="10"/>
        <rFont val="Arial"/>
        <family val="2"/>
      </rPr>
      <t xml:space="preserve">1</t>
    </r>
    <r>
      <rPr>
        <sz val="10"/>
        <rFont val="宋体"/>
        <family val="0"/>
        <charset val="134"/>
      </rPr>
      <t xml:space="preserve">月</t>
    </r>
    <r>
      <rPr>
        <sz val="10"/>
        <rFont val="Arial"/>
        <family val="2"/>
      </rPr>
      <t xml:space="preserve">13</t>
    </r>
    <r>
      <rPr>
        <sz val="10"/>
        <rFont val="宋体"/>
        <family val="0"/>
        <charset val="134"/>
      </rPr>
      <t xml:space="preserve">日</t>
    </r>
    <r>
      <rPr>
        <sz val="10"/>
        <rFont val="Arial"/>
        <family val="2"/>
      </rPr>
      <t xml:space="preserve">16:16</t>
    </r>
    <r>
      <rPr>
        <sz val="10"/>
        <rFont val="宋体"/>
        <family val="0"/>
        <charset val="134"/>
      </rPr>
      <t xml:space="preserve">分来电一位女士（</t>
    </r>
    <r>
      <rPr>
        <sz val="10"/>
        <rFont val="Arial"/>
        <family val="2"/>
      </rPr>
      <t xml:space="preserve">60</t>
    </r>
    <r>
      <rPr>
        <sz val="10"/>
        <rFont val="宋体"/>
        <family val="0"/>
        <charset val="134"/>
      </rPr>
      <t xml:space="preserve">岁）反映：</t>
    </r>
    <r>
      <rPr>
        <sz val="10"/>
        <rFont val="Arial"/>
        <family val="2"/>
      </rPr>
      <t xml:space="preserve">16:06</t>
    </r>
    <r>
      <rPr>
        <sz val="10"/>
        <rFont val="宋体"/>
        <family val="0"/>
        <charset val="134"/>
      </rPr>
      <t xml:space="preserve">分进入木樨园场站报销医药费，其每年都来此报销医药费，当时场站门口没有保安，其往里面走的时候，门岗屋子里出来两位女性（</t>
    </r>
    <r>
      <rPr>
        <sz val="10"/>
        <rFont val="Arial"/>
        <family val="2"/>
      </rPr>
      <t xml:space="preserve">2</t>
    </r>
    <r>
      <rPr>
        <sz val="10"/>
        <rFont val="宋体"/>
        <family val="0"/>
        <charset val="134"/>
      </rPr>
      <t xml:space="preserve">位女士一个蓝色公交羽绒服，一个穿着保安马甲），用严厉的口气询问其：你干嘛的啊进来，随后双方产生争吵，其称工作人员有言语辱骂，故不满，要求马上答复。注：其要求调取当时监控，此事不解决满意誓不罢休，其先去楼上报销医药费等待负责人回复。</t>
    </r>
    <r>
      <rPr>
        <sz val="10"/>
        <rFont val="Arial"/>
        <family val="2"/>
      </rPr>
      <t xml:space="preserve">17:03</t>
    </r>
    <r>
      <rPr>
        <sz val="10"/>
        <rFont val="宋体"/>
        <family val="0"/>
        <charset val="134"/>
      </rPr>
      <t xml:space="preserve">分微信已转</t>
    </r>
  </si>
  <si>
    <t xml:space="preserve">木樨园</t>
  </si>
  <si>
    <t xml:space="preserve">经我单位方庄分中心核实此情况，投诉人所反映的保安为物业职工警卫，警卫人员严格按照物业管理中心工作要求落实门岗工作，仅是答复内容简单，造成误解。</t>
  </si>
  <si>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15</t>
    </r>
    <r>
      <rPr>
        <sz val="10"/>
        <rFont val="宋体"/>
        <family val="0"/>
        <charset val="134"/>
      </rPr>
      <t xml:space="preserve">日</t>
    </r>
    <r>
      <rPr>
        <sz val="10"/>
        <rFont val="Arial"/>
        <family val="2"/>
      </rPr>
      <t xml:space="preserve">8</t>
    </r>
    <r>
      <rPr>
        <sz val="10"/>
        <rFont val="宋体"/>
        <family val="0"/>
        <charset val="134"/>
      </rPr>
      <t xml:space="preserve">点</t>
    </r>
    <r>
      <rPr>
        <sz val="10"/>
        <rFont val="Arial"/>
        <family val="2"/>
      </rPr>
      <t xml:space="preserve">59</t>
    </r>
    <r>
      <rPr>
        <sz val="10"/>
        <rFont val="宋体"/>
        <family val="0"/>
        <charset val="134"/>
      </rPr>
      <t xml:space="preserve">分，由我单位方庄分中心安保主任张涛与来电人进行电话沟通，向来电人讲明情况，来电人表示知晓。</t>
    </r>
  </si>
  <si>
    <t xml:space="preserve">经过此事后也提醒门岗警卫人员，遇有人员需要进入场站时及时拦截，并做好解释工作，使用文明用语，注意语气态度，避免类似事件发生。</t>
  </si>
  <si>
    <r>
      <rPr>
        <sz val="10"/>
        <rFont val="宋体"/>
        <family val="0"/>
        <charset val="134"/>
      </rPr>
      <t xml:space="preserve">经我单位方庄分中心核实此情况，投诉人所反映的保安为物业职工警卫，警卫人员严格按照物业管理中心工作要求落实门岗工作，仅是答复内容简单，造成误解。经过此事后也提醒门岗警卫人员，遇有人员需要进入场站时及时拦截，并做好解释工作，使用文明用语，注意语气态度，避免类似事件发生。</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15</t>
    </r>
    <r>
      <rPr>
        <sz val="10"/>
        <rFont val="宋体"/>
        <family val="0"/>
        <charset val="134"/>
      </rPr>
      <t xml:space="preserve">日</t>
    </r>
    <r>
      <rPr>
        <sz val="10"/>
        <rFont val="Arial"/>
        <family val="2"/>
      </rPr>
      <t xml:space="preserve">8</t>
    </r>
    <r>
      <rPr>
        <sz val="10"/>
        <rFont val="宋体"/>
        <family val="0"/>
        <charset val="134"/>
      </rPr>
      <t xml:space="preserve">点</t>
    </r>
    <r>
      <rPr>
        <sz val="10"/>
        <rFont val="Arial"/>
        <family val="2"/>
      </rPr>
      <t xml:space="preserve">59</t>
    </r>
    <r>
      <rPr>
        <sz val="10"/>
        <rFont val="宋体"/>
        <family val="0"/>
        <charset val="134"/>
      </rPr>
      <t xml:space="preserve">分，由我单位方庄分中心安保主任张涛与来电人进行电话沟通，向来电人讲明情况，来电人表示知晓。处理人：方庄分中心副主任张涛</t>
    </r>
  </si>
  <si>
    <t xml:space="preserve">场站安保问题
（门岗劝阻）
同人同诉一次</t>
  </si>
  <si>
    <r>
      <rPr>
        <sz val="11"/>
        <color rgb="FF000000"/>
        <rFont val="宋体"/>
        <family val="0"/>
        <charset val="134"/>
      </rPr>
      <t xml:space="preserve">同人同诉：</t>
    </r>
    <r>
      <rPr>
        <sz val="11"/>
        <color rgb="FF000000"/>
        <rFont val="宋体"/>
        <family val="0"/>
      </rPr>
      <t xml:space="preserve">GJ-PHONE-20260113-1476</t>
    </r>
  </si>
  <si>
    <r>
      <rPr>
        <sz val="10"/>
        <rFont val="Arial"/>
        <family val="2"/>
      </rPr>
      <t xml:space="preserve">GJ-PHONE-20260114-1140</t>
    </r>
    <r>
      <rPr>
        <sz val="10"/>
        <rFont val="宋体"/>
        <family val="0"/>
      </rPr>
      <t xml:space="preserve">（</t>
    </r>
    <r>
      <rPr>
        <sz val="10"/>
        <rFont val="Arial"/>
        <family val="2"/>
      </rPr>
      <t xml:space="preserve">1</t>
    </r>
    <r>
      <rPr>
        <sz val="10"/>
        <rFont val="宋体"/>
        <family val="0"/>
      </rPr>
      <t xml:space="preserve">个附件）</t>
    </r>
  </si>
  <si>
    <t xml:space="preserve">2026-01-14 14:26:24</t>
  </si>
  <si>
    <t xml:space="preserve">2026-01-14 14:29:44</t>
  </si>
  <si>
    <r>
      <rPr>
        <sz val="10"/>
        <rFont val="宋体"/>
        <family val="0"/>
        <charset val="134"/>
      </rPr>
      <t xml:space="preserve">原始：</t>
    </r>
    <r>
      <rPr>
        <sz val="10"/>
        <rFont val="Arial"/>
        <family val="2"/>
      </rPr>
      <t xml:space="preserve">1</t>
    </r>
    <r>
      <rPr>
        <sz val="10"/>
        <rFont val="宋体"/>
        <family val="0"/>
        <charset val="134"/>
      </rPr>
      <t xml:space="preserve">月</t>
    </r>
    <r>
      <rPr>
        <sz val="10"/>
        <rFont val="Arial"/>
        <family val="2"/>
      </rPr>
      <t xml:space="preserve">13</t>
    </r>
    <r>
      <rPr>
        <sz val="10"/>
        <rFont val="宋体"/>
        <family val="0"/>
        <charset val="134"/>
      </rPr>
      <t xml:space="preserve">日</t>
    </r>
    <r>
      <rPr>
        <sz val="10"/>
        <rFont val="Arial"/>
        <family val="2"/>
      </rPr>
      <t xml:space="preserve">14</t>
    </r>
    <r>
      <rPr>
        <sz val="10"/>
        <rFont val="宋体"/>
        <family val="0"/>
        <charset val="134"/>
      </rPr>
      <t xml:space="preserve">：</t>
    </r>
    <r>
      <rPr>
        <sz val="10"/>
        <rFont val="Arial"/>
        <family val="2"/>
      </rPr>
      <t xml:space="preserve">40</t>
    </r>
    <r>
      <rPr>
        <sz val="10"/>
        <rFont val="宋体"/>
        <family val="0"/>
        <charset val="134"/>
      </rPr>
      <t xml:space="preserve">分来电称：</t>
    </r>
    <r>
      <rPr>
        <sz val="10"/>
        <rFont val="Arial"/>
        <family val="2"/>
      </rPr>
      <t xml:space="preserve">1</t>
    </r>
    <r>
      <rPr>
        <sz val="10"/>
        <rFont val="宋体"/>
        <family val="0"/>
        <charset val="134"/>
      </rPr>
      <t xml:space="preserve">月</t>
    </r>
    <r>
      <rPr>
        <sz val="10"/>
        <rFont val="Arial"/>
        <family val="2"/>
      </rPr>
      <t xml:space="preserve">12</t>
    </r>
    <r>
      <rPr>
        <sz val="10"/>
        <rFont val="宋体"/>
        <family val="0"/>
        <charset val="134"/>
      </rPr>
      <t xml:space="preserve">日</t>
    </r>
    <r>
      <rPr>
        <sz val="10"/>
        <rFont val="Arial"/>
        <family val="2"/>
      </rPr>
      <t xml:space="preserve">14:18</t>
    </r>
    <r>
      <rPr>
        <sz val="10"/>
        <rFont val="宋体"/>
        <family val="0"/>
        <charset val="134"/>
      </rPr>
      <t xml:space="preserve">分来电，一位先生曾拨打鸿运承物业人事部门的电话应聘，在通话过程中与人事部门发生争执，后在</t>
    </r>
    <r>
      <rPr>
        <sz val="10"/>
        <rFont val="Arial"/>
        <family val="2"/>
      </rPr>
      <t xml:space="preserve">96166</t>
    </r>
    <r>
      <rPr>
        <sz val="10"/>
        <rFont val="宋体"/>
        <family val="0"/>
        <charset val="134"/>
      </rPr>
      <t xml:space="preserve">进行投诉，一位代替人事部门的工作人员杨雪给其回复，回复过程中产生了不愉快，故又投诉了此工作人员，今日接到手机号：</t>
    </r>
    <r>
      <rPr>
        <sz val="10"/>
        <rFont val="Arial"/>
        <family val="2"/>
      </rPr>
      <t xml:space="preserve">18601233010</t>
    </r>
    <r>
      <rPr>
        <sz val="10"/>
        <rFont val="宋体"/>
        <family val="0"/>
        <charset val="134"/>
      </rPr>
      <t xml:space="preserve">的工作人员联系其，自称是鸿运承的劳务人员说：杨雪今天不上班，之后再联系。其的要求是杨雪给其道歉并回复。</t>
    </r>
    <r>
      <rPr>
        <sz val="10"/>
        <rFont val="Arial"/>
        <family val="2"/>
      </rPr>
      <t xml:space="preserve">
1</t>
    </r>
    <r>
      <rPr>
        <sz val="10"/>
        <rFont val="宋体"/>
        <family val="0"/>
        <charset val="134"/>
      </rPr>
      <t xml:space="preserve">月</t>
    </r>
    <r>
      <rPr>
        <sz val="10"/>
        <rFont val="Arial"/>
        <family val="2"/>
      </rPr>
      <t xml:space="preserve">14</t>
    </r>
    <r>
      <rPr>
        <sz val="10"/>
        <rFont val="宋体"/>
        <family val="0"/>
        <charset val="134"/>
      </rPr>
      <t xml:space="preserve">日</t>
    </r>
    <r>
      <rPr>
        <sz val="10"/>
        <rFont val="Arial"/>
        <family val="2"/>
      </rPr>
      <t xml:space="preserve">14:27</t>
    </r>
    <r>
      <rPr>
        <sz val="10"/>
        <rFont val="宋体"/>
        <family val="0"/>
        <charset val="134"/>
      </rPr>
      <t xml:space="preserve">分</t>
    </r>
    <r>
      <rPr>
        <sz val="10"/>
        <rFont val="Arial"/>
        <family val="2"/>
      </rPr>
      <t xml:space="preserve">(</t>
    </r>
    <r>
      <rPr>
        <sz val="10"/>
        <rFont val="宋体"/>
        <family val="0"/>
        <charset val="134"/>
      </rPr>
      <t xml:space="preserve">来电</t>
    </r>
    <r>
      <rPr>
        <sz val="10"/>
        <rFont val="Arial"/>
        <family val="2"/>
      </rPr>
      <t xml:space="preserve">)</t>
    </r>
    <r>
      <rPr>
        <sz val="10"/>
        <rFont val="宋体"/>
        <family val="0"/>
        <charset val="134"/>
      </rPr>
      <t xml:space="preserve">称：投诉后工作人员已答复，其对答复满意了，特来电撤诉。</t>
    </r>
    <r>
      <rPr>
        <sz val="10"/>
        <rFont val="Arial"/>
        <family val="2"/>
      </rPr>
      <t xml:space="preserve">
</t>
    </r>
  </si>
  <si>
    <t xml:space="preserve">人力资源方面撤诉</t>
  </si>
  <si>
    <r>
      <rPr>
        <sz val="11"/>
        <color rgb="FF000000"/>
        <rFont val="宋体"/>
        <family val="0"/>
        <charset val="134"/>
      </rPr>
      <t xml:space="preserve">多渠道同人同诉：热线</t>
    </r>
    <r>
      <rPr>
        <sz val="11"/>
        <color rgb="FF000000"/>
        <rFont val="宋体"/>
        <family val="0"/>
      </rPr>
      <t xml:space="preserve">-260113-048837</t>
    </r>
    <r>
      <rPr>
        <sz val="11"/>
        <color rgb="FF000000"/>
        <rFont val="宋体"/>
        <family val="0"/>
        <charset val="134"/>
      </rPr>
      <t xml:space="preserve">、</t>
    </r>
    <r>
      <rPr>
        <sz val="11"/>
        <color rgb="FF000000"/>
        <rFont val="宋体"/>
        <family val="0"/>
      </rPr>
      <t xml:space="preserve">GJ-PHONE-20260112-1243</t>
    </r>
    <r>
      <rPr>
        <sz val="11"/>
        <color rgb="FF000000"/>
        <rFont val="宋体"/>
        <family val="0"/>
        <charset val="134"/>
      </rPr>
      <t xml:space="preserve">、</t>
    </r>
    <r>
      <rPr>
        <sz val="11"/>
        <color rgb="FF000000"/>
        <rFont val="宋体"/>
        <family val="0"/>
      </rPr>
      <t xml:space="preserve">GJ-PHONE-20260113-0611</t>
    </r>
    <r>
      <rPr>
        <sz val="11"/>
        <color rgb="FF000000"/>
        <rFont val="宋体"/>
        <family val="0"/>
        <charset val="134"/>
      </rPr>
      <t xml:space="preserve">、</t>
    </r>
    <r>
      <rPr>
        <sz val="11"/>
        <color rgb="FF000000"/>
        <rFont val="宋体"/>
        <family val="0"/>
      </rPr>
      <t xml:space="preserve">GJ-PHONE-20260113-1234</t>
    </r>
    <r>
      <rPr>
        <sz val="11"/>
        <color rgb="FF000000"/>
        <rFont val="宋体"/>
        <family val="0"/>
        <charset val="134"/>
      </rPr>
      <t xml:space="preserve">、</t>
    </r>
    <r>
      <rPr>
        <sz val="11"/>
        <color rgb="FF000000"/>
        <rFont val="宋体"/>
        <family val="0"/>
      </rPr>
      <t xml:space="preserve">GJ-PHONE-20260114-1140</t>
    </r>
  </si>
  <si>
    <r>
      <rPr>
        <sz val="10"/>
        <rFont val="Arial"/>
        <family val="2"/>
      </rPr>
      <t xml:space="preserve">GJ-PHONE-20260114-1148</t>
    </r>
    <r>
      <rPr>
        <sz val="10"/>
        <rFont val="宋体"/>
        <family val="0"/>
      </rPr>
      <t xml:space="preserve">（</t>
    </r>
    <r>
      <rPr>
        <sz val="10"/>
        <rFont val="Arial"/>
        <family val="2"/>
      </rPr>
      <t xml:space="preserve">1</t>
    </r>
    <r>
      <rPr>
        <sz val="10"/>
        <rFont val="宋体"/>
        <family val="0"/>
      </rPr>
      <t xml:space="preserve">个附件）</t>
    </r>
  </si>
  <si>
    <t xml:space="preserve">2026-01-14 14:29:26</t>
  </si>
  <si>
    <t xml:space="preserve">2026-01-14 14:31:12</t>
  </si>
  <si>
    <r>
      <rPr>
        <sz val="10"/>
        <rFont val="Arial"/>
        <family val="2"/>
      </rPr>
      <t xml:space="preserve">1</t>
    </r>
    <r>
      <rPr>
        <sz val="10"/>
        <rFont val="宋体"/>
        <family val="0"/>
        <charset val="134"/>
      </rPr>
      <t xml:space="preserve">月</t>
    </r>
    <r>
      <rPr>
        <sz val="10"/>
        <rFont val="Arial"/>
        <family val="2"/>
      </rPr>
      <t xml:space="preserve">14</t>
    </r>
    <r>
      <rPr>
        <sz val="10"/>
        <rFont val="宋体"/>
        <family val="0"/>
        <charset val="134"/>
      </rPr>
      <t xml:space="preserve">日</t>
    </r>
    <r>
      <rPr>
        <sz val="10"/>
        <rFont val="Arial"/>
        <family val="2"/>
      </rPr>
      <t xml:space="preserve">14</t>
    </r>
    <r>
      <rPr>
        <sz val="10"/>
        <rFont val="宋体"/>
        <family val="0"/>
        <charset val="134"/>
      </rPr>
      <t xml:space="preserve">：</t>
    </r>
    <r>
      <rPr>
        <sz val="10"/>
        <rFont val="Arial"/>
        <family val="2"/>
      </rPr>
      <t xml:space="preserve">29</t>
    </r>
    <r>
      <rPr>
        <sz val="10"/>
        <rFont val="宋体"/>
        <family val="0"/>
        <charset val="134"/>
      </rPr>
      <t xml:space="preserve">分来电称：撤销对鸿运承物业人力工作人员杨雪的所有投诉。</t>
    </r>
  </si>
  <si>
    <t xml:space="preserve">GJ-PHONE-20260114-1415</t>
  </si>
  <si>
    <t xml:space="preserve">2026-01-14 16:12:33</t>
  </si>
  <si>
    <t xml:space="preserve">2026-01-14 16:26:55</t>
  </si>
  <si>
    <t xml:space="preserve">65209000</t>
  </si>
  <si>
    <r>
      <rPr>
        <sz val="10"/>
        <rFont val="Arial"/>
        <family val="2"/>
      </rPr>
      <t xml:space="preserve">1</t>
    </r>
    <r>
      <rPr>
        <sz val="10"/>
        <rFont val="宋体"/>
        <family val="0"/>
        <charset val="134"/>
      </rPr>
      <t xml:space="preserve">月</t>
    </r>
    <r>
      <rPr>
        <sz val="10"/>
        <rFont val="Arial"/>
        <family val="2"/>
      </rPr>
      <t xml:space="preserve">14</t>
    </r>
    <r>
      <rPr>
        <sz val="10"/>
        <rFont val="宋体"/>
        <family val="0"/>
        <charset val="134"/>
      </rPr>
      <t xml:space="preserve">日</t>
    </r>
    <r>
      <rPr>
        <sz val="10"/>
        <rFont val="Arial"/>
        <family val="2"/>
      </rPr>
      <t xml:space="preserve">13:30</t>
    </r>
    <r>
      <rPr>
        <sz val="10"/>
        <rFont val="宋体"/>
        <family val="0"/>
        <charset val="134"/>
      </rPr>
      <t xml:space="preserve">分左右</t>
    </r>
    <r>
      <rPr>
        <sz val="10"/>
        <rFont val="Arial"/>
        <family val="2"/>
      </rPr>
      <t xml:space="preserve">,</t>
    </r>
    <r>
      <rPr>
        <sz val="10"/>
        <rFont val="宋体"/>
        <family val="0"/>
        <charset val="134"/>
      </rPr>
      <t xml:space="preserve">一先生在北京体育馆乘坐</t>
    </r>
    <r>
      <rPr>
        <sz val="10"/>
        <rFont val="Arial"/>
        <family val="2"/>
      </rPr>
      <t xml:space="preserve">60</t>
    </r>
    <r>
      <rPr>
        <sz val="10"/>
        <rFont val="宋体"/>
        <family val="0"/>
        <charset val="134"/>
      </rPr>
      <t xml:space="preserve">路</t>
    </r>
    <r>
      <rPr>
        <sz val="10"/>
        <rFont val="Arial"/>
        <family val="2"/>
      </rPr>
      <t xml:space="preserve">6928458</t>
    </r>
    <r>
      <rPr>
        <sz val="10"/>
        <rFont val="宋体"/>
        <family val="0"/>
        <charset val="134"/>
      </rPr>
      <t xml:space="preserve">号车到黄寺总政大院</t>
    </r>
    <r>
      <rPr>
        <sz val="10"/>
        <rFont val="Arial"/>
        <family val="2"/>
      </rPr>
      <t xml:space="preserve">,</t>
    </r>
    <r>
      <rPr>
        <sz val="10"/>
        <rFont val="宋体"/>
        <family val="0"/>
        <charset val="134"/>
      </rPr>
      <t xml:space="preserve">其反映车厢内</t>
    </r>
    <r>
      <rPr>
        <sz val="10"/>
        <rFont val="Arial"/>
        <family val="2"/>
      </rPr>
      <t xml:space="preserve">(</t>
    </r>
    <r>
      <rPr>
        <sz val="10"/>
        <rFont val="宋体"/>
        <family val="0"/>
        <charset val="134"/>
      </rPr>
      <t xml:space="preserve">前后</t>
    </r>
    <r>
      <rPr>
        <sz val="10"/>
        <rFont val="Arial"/>
        <family val="2"/>
      </rPr>
      <t xml:space="preserve">)</t>
    </r>
    <r>
      <rPr>
        <sz val="10"/>
        <rFont val="宋体"/>
        <family val="0"/>
        <charset val="134"/>
      </rPr>
      <t xml:space="preserve">有很多垃圾</t>
    </r>
    <r>
      <rPr>
        <sz val="10"/>
        <rFont val="Arial"/>
        <family val="2"/>
      </rPr>
      <t xml:space="preserve">,</t>
    </r>
    <r>
      <rPr>
        <sz val="10"/>
        <rFont val="宋体"/>
        <family val="0"/>
        <charset val="134"/>
      </rPr>
      <t xml:space="preserve">故不满</t>
    </r>
    <r>
      <rPr>
        <sz val="10"/>
        <rFont val="Arial"/>
        <family val="2"/>
      </rPr>
      <t xml:space="preserve">,</t>
    </r>
    <r>
      <rPr>
        <sz val="10"/>
        <rFont val="宋体"/>
        <family val="0"/>
        <charset val="134"/>
      </rPr>
      <t xml:space="preserve">要求答复</t>
    </r>
    <r>
      <rPr>
        <sz val="10"/>
        <rFont val="Arial"/>
        <family val="2"/>
      </rPr>
      <t xml:space="preserve">.</t>
    </r>
  </si>
  <si>
    <r>
      <rPr>
        <sz val="10"/>
        <rFont val="宋体"/>
        <family val="0"/>
        <charset val="134"/>
      </rPr>
      <t xml:space="preserve">我分中心于</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15</t>
    </r>
    <r>
      <rPr>
        <sz val="10"/>
        <rFont val="宋体"/>
        <family val="0"/>
        <charset val="134"/>
      </rPr>
      <t xml:space="preserve">日上午</t>
    </r>
    <r>
      <rPr>
        <sz val="10"/>
        <rFont val="Arial"/>
        <family val="2"/>
      </rPr>
      <t xml:space="preserve">10</t>
    </r>
    <r>
      <rPr>
        <sz val="10"/>
        <rFont val="宋体"/>
        <family val="0"/>
        <charset val="134"/>
      </rPr>
      <t xml:space="preserve">点</t>
    </r>
    <r>
      <rPr>
        <sz val="10"/>
        <rFont val="Arial"/>
        <family val="2"/>
      </rPr>
      <t xml:space="preserve">43</t>
    </r>
    <r>
      <rPr>
        <sz val="10"/>
        <rFont val="宋体"/>
        <family val="0"/>
        <charset val="134"/>
      </rPr>
      <t xml:space="preserve">分对市民进行电话回复。办理人：陈强；部门：鸿运承物业管理中心方庄分中心；职务：物管副主任。审核人：郑楠；部门：鸿运承物业管理中心物管行政部；职务：物管员。</t>
    </r>
  </si>
  <si>
    <t xml:space="preserve">欢迎市民随时对我们的工作进行监督，感谢市民提出宝贵意见，给市民的出行带来的不便我们深感歉意，谢谢市民的支持与谅解。</t>
  </si>
  <si>
    <r>
      <rPr>
        <sz val="10"/>
        <rFont val="Arial"/>
        <family val="2"/>
      </rPr>
      <t xml:space="preserve">GJ-PHONE-20260114-1475</t>
    </r>
    <r>
      <rPr>
        <sz val="10"/>
        <rFont val="宋体"/>
        <family val="0"/>
      </rPr>
      <t xml:space="preserve">（</t>
    </r>
    <r>
      <rPr>
        <sz val="10"/>
        <rFont val="Arial"/>
        <family val="2"/>
      </rPr>
      <t xml:space="preserve">1</t>
    </r>
    <r>
      <rPr>
        <sz val="10"/>
        <rFont val="宋体"/>
        <family val="0"/>
      </rPr>
      <t xml:space="preserve">个附件）</t>
    </r>
  </si>
  <si>
    <t xml:space="preserve">2026-01-14 16:38:22</t>
  </si>
  <si>
    <t xml:space="preserve">2026-01-14 16:49:58</t>
  </si>
  <si>
    <r>
      <rPr>
        <sz val="10"/>
        <rFont val="Arial"/>
        <family val="2"/>
      </rPr>
      <t xml:space="preserve">1</t>
    </r>
    <r>
      <rPr>
        <sz val="10"/>
        <rFont val="宋体"/>
        <family val="0"/>
        <charset val="134"/>
      </rPr>
      <t xml:space="preserve">月</t>
    </r>
    <r>
      <rPr>
        <sz val="10"/>
        <rFont val="Arial"/>
        <family val="2"/>
      </rPr>
      <t xml:space="preserve">13</t>
    </r>
    <r>
      <rPr>
        <sz val="10"/>
        <rFont val="宋体"/>
        <family val="0"/>
        <charset val="134"/>
      </rPr>
      <t xml:space="preserve">日</t>
    </r>
    <r>
      <rPr>
        <sz val="10"/>
        <rFont val="Arial"/>
        <family val="2"/>
      </rPr>
      <t xml:space="preserve">16:16</t>
    </r>
    <r>
      <rPr>
        <sz val="10"/>
        <rFont val="宋体"/>
        <family val="0"/>
        <charset val="134"/>
      </rPr>
      <t xml:space="preserve">分来电一位女士（</t>
    </r>
    <r>
      <rPr>
        <sz val="10"/>
        <rFont val="Arial"/>
        <family val="2"/>
      </rPr>
      <t xml:space="preserve">60</t>
    </r>
    <r>
      <rPr>
        <sz val="10"/>
        <rFont val="宋体"/>
        <family val="0"/>
        <charset val="134"/>
      </rPr>
      <t xml:space="preserve">岁）反映：</t>
    </r>
    <r>
      <rPr>
        <sz val="10"/>
        <rFont val="Arial"/>
        <family val="2"/>
      </rPr>
      <t xml:space="preserve">16:06</t>
    </r>
    <r>
      <rPr>
        <sz val="10"/>
        <rFont val="宋体"/>
        <family val="0"/>
        <charset val="134"/>
      </rPr>
      <t xml:space="preserve">分进入木樨园场站报销医药费，其每年都来此报销医药费，当时场站门口没有保安，其往里面走的时候，门岗屋子里出来两位女性（</t>
    </r>
    <r>
      <rPr>
        <sz val="10"/>
        <rFont val="Arial"/>
        <family val="2"/>
      </rPr>
      <t xml:space="preserve">2</t>
    </r>
    <r>
      <rPr>
        <sz val="10"/>
        <rFont val="宋体"/>
        <family val="0"/>
        <charset val="134"/>
      </rPr>
      <t xml:space="preserve">位女士一个蓝色公交羽绒服，一个穿着保安马甲），用严厉的口气询问其：你干嘛的啊进来，随后双方产生争吵，其称工作人员有言语辱骂，故不满，要求马上答复。注：其要求调取当时监控，此事不解决满意誓不罢休，其先去楼上报销医药费等待负责人回复。</t>
    </r>
    <r>
      <rPr>
        <sz val="10"/>
        <rFont val="Arial"/>
        <family val="2"/>
      </rPr>
      <t xml:space="preserve">17:03</t>
    </r>
    <r>
      <rPr>
        <sz val="10"/>
        <rFont val="宋体"/>
        <family val="0"/>
        <charset val="134"/>
      </rPr>
      <t xml:space="preserve">分微信已转</t>
    </r>
    <r>
      <rPr>
        <sz val="10"/>
        <rFont val="Arial"/>
        <family val="2"/>
      </rPr>
      <t xml:space="preserve">
1</t>
    </r>
    <r>
      <rPr>
        <sz val="10"/>
        <rFont val="宋体"/>
        <family val="0"/>
        <charset val="134"/>
      </rPr>
      <t xml:space="preserve">月</t>
    </r>
    <r>
      <rPr>
        <sz val="10"/>
        <rFont val="Arial"/>
        <family val="2"/>
      </rPr>
      <t xml:space="preserve">14</t>
    </r>
    <r>
      <rPr>
        <sz val="10"/>
        <rFont val="宋体"/>
        <family val="0"/>
        <charset val="134"/>
      </rPr>
      <t xml:space="preserve">日</t>
    </r>
    <r>
      <rPr>
        <sz val="10"/>
        <rFont val="Arial"/>
        <family val="2"/>
      </rPr>
      <t xml:space="preserve">16:38</t>
    </r>
    <r>
      <rPr>
        <sz val="10"/>
        <rFont val="宋体"/>
        <family val="0"/>
        <charset val="134"/>
      </rPr>
      <t xml:space="preserve">分</t>
    </r>
    <r>
      <rPr>
        <sz val="10"/>
        <rFont val="Arial"/>
        <family val="2"/>
      </rPr>
      <t xml:space="preserve">(</t>
    </r>
    <r>
      <rPr>
        <sz val="10"/>
        <rFont val="宋体"/>
        <family val="0"/>
        <charset val="134"/>
      </rPr>
      <t xml:space="preserve">来电</t>
    </r>
    <r>
      <rPr>
        <sz val="10"/>
        <rFont val="Arial"/>
        <family val="2"/>
      </rPr>
      <t xml:space="preserve">)</t>
    </r>
    <r>
      <rPr>
        <sz val="10"/>
        <rFont val="宋体"/>
        <family val="0"/>
        <charset val="134"/>
      </rPr>
      <t xml:space="preserve">一位女士补充：至今未有人联系其，其想知道门卫是屋里站岗还是门外站岗，到底是几个人站岗，当时工作人员有骂人的情况怎么处理，并称当时工作人员给其录像了认为要是发到网上是违法行为，至今未有负责人联系，要再不联系就拨打市长热线反映，要求马上答复。</t>
    </r>
    <r>
      <rPr>
        <sz val="10"/>
        <rFont val="Arial"/>
        <family val="2"/>
      </rPr>
      <t xml:space="preserve">16:49</t>
    </r>
    <r>
      <rPr>
        <sz val="10"/>
        <rFont val="宋体"/>
        <family val="0"/>
        <charset val="134"/>
      </rPr>
      <t xml:space="preserve">分微信已转</t>
    </r>
  </si>
  <si>
    <r>
      <rPr>
        <sz val="11"/>
        <color rgb="FF000000"/>
        <rFont val="宋体"/>
        <family val="0"/>
        <charset val="134"/>
      </rPr>
      <t xml:space="preserve">同人同诉：</t>
    </r>
    <r>
      <rPr>
        <sz val="11"/>
        <color rgb="FF000000"/>
        <rFont val="宋体"/>
        <family val="0"/>
      </rPr>
      <t xml:space="preserve">GJ-PHONE-20260113-1476</t>
    </r>
    <r>
      <rPr>
        <sz val="11"/>
        <color rgb="FF000000"/>
        <rFont val="宋体"/>
        <family val="0"/>
        <charset val="134"/>
      </rPr>
      <t xml:space="preserve">、</t>
    </r>
    <r>
      <rPr>
        <sz val="11"/>
        <color rgb="FF000000"/>
        <rFont val="宋体"/>
        <family val="0"/>
      </rPr>
      <t xml:space="preserve">GJ-PHONE-20260114-1475</t>
    </r>
  </si>
  <si>
    <r>
      <rPr>
        <sz val="10"/>
        <rFont val="Arial"/>
        <family val="2"/>
      </rPr>
      <t xml:space="preserve">GJ-PHONE-20260114-2143</t>
    </r>
    <r>
      <rPr>
        <sz val="10"/>
        <rFont val="宋体"/>
        <family val="0"/>
        <charset val="134"/>
      </rPr>
      <t xml:space="preserve">（</t>
    </r>
    <r>
      <rPr>
        <sz val="10"/>
        <rFont val="Arial"/>
        <family val="2"/>
      </rPr>
      <t xml:space="preserve">1</t>
    </r>
    <r>
      <rPr>
        <sz val="10"/>
        <rFont val="宋体"/>
        <family val="0"/>
        <charset val="134"/>
      </rPr>
      <t xml:space="preserve">个附件）</t>
    </r>
  </si>
  <si>
    <t xml:space="preserve">2026-01-14 22:37:50</t>
  </si>
  <si>
    <t xml:space="preserve">2026-01-15 09:08:05</t>
  </si>
  <si>
    <t xml:space="preserve">15611396945</t>
  </si>
  <si>
    <r>
      <rPr>
        <sz val="10"/>
        <rFont val="Arial"/>
        <family val="2"/>
      </rPr>
      <t xml:space="preserve">1</t>
    </r>
    <r>
      <rPr>
        <sz val="10"/>
        <rFont val="宋体"/>
        <family val="0"/>
        <charset val="134"/>
      </rPr>
      <t xml:space="preserve">月</t>
    </r>
    <r>
      <rPr>
        <sz val="10"/>
        <rFont val="Arial"/>
        <family val="2"/>
      </rPr>
      <t xml:space="preserve">14</t>
    </r>
    <r>
      <rPr>
        <sz val="10"/>
        <rFont val="宋体"/>
        <family val="0"/>
        <charset val="134"/>
      </rPr>
      <t xml:space="preserve">日</t>
    </r>
    <r>
      <rPr>
        <sz val="10"/>
        <rFont val="Arial"/>
        <family val="2"/>
      </rPr>
      <t xml:space="preserve">22</t>
    </r>
    <r>
      <rPr>
        <sz val="10"/>
        <rFont val="宋体"/>
        <family val="0"/>
        <charset val="134"/>
      </rPr>
      <t xml:space="preserve">：</t>
    </r>
    <r>
      <rPr>
        <sz val="10"/>
        <rFont val="Arial"/>
        <family val="2"/>
      </rPr>
      <t xml:space="preserve">37</t>
    </r>
    <r>
      <rPr>
        <sz val="10"/>
        <rFont val="宋体"/>
        <family val="0"/>
        <charset val="134"/>
      </rPr>
      <t xml:space="preserve">分来电下车，一先生反映：</t>
    </r>
    <r>
      <rPr>
        <sz val="10"/>
        <rFont val="Arial"/>
        <family val="2"/>
      </rPr>
      <t xml:space="preserve">114</t>
    </r>
    <r>
      <rPr>
        <sz val="10"/>
        <rFont val="宋体"/>
        <family val="0"/>
        <charset val="134"/>
      </rPr>
      <t xml:space="preserve">路</t>
    </r>
    <r>
      <rPr>
        <sz val="10"/>
        <rFont val="Arial"/>
        <family val="2"/>
      </rPr>
      <t xml:space="preserve">ACE170</t>
    </r>
    <r>
      <rPr>
        <sz val="10"/>
        <rFont val="宋体"/>
        <family val="0"/>
        <charset val="134"/>
      </rPr>
      <t xml:space="preserve">号车，其坐在中后部，看见地面有很多的卫生纸，其不满，特来电反映。</t>
    </r>
    <r>
      <rPr>
        <sz val="10"/>
        <rFont val="Arial"/>
        <family val="2"/>
      </rPr>
      <t xml:space="preserve">
</t>
    </r>
    <r>
      <rPr>
        <sz val="10"/>
        <rFont val="宋体"/>
        <family val="0"/>
        <charset val="134"/>
      </rPr>
      <t xml:space="preserve">注：</t>
    </r>
    <r>
      <rPr>
        <sz val="10"/>
        <rFont val="Arial"/>
        <family val="2"/>
      </rPr>
      <t xml:space="preserve">1</t>
    </r>
    <r>
      <rPr>
        <sz val="10"/>
        <rFont val="宋体"/>
        <family val="0"/>
        <charset val="134"/>
      </rPr>
      <t xml:space="preserve">月</t>
    </r>
    <r>
      <rPr>
        <sz val="10"/>
        <rFont val="Arial"/>
        <family val="2"/>
      </rPr>
      <t xml:space="preserve">19</t>
    </r>
    <r>
      <rPr>
        <sz val="10"/>
        <rFont val="宋体"/>
        <family val="0"/>
        <charset val="134"/>
      </rPr>
      <t xml:space="preserve">日下午以后联系其。</t>
    </r>
  </si>
  <si>
    <t xml:space="preserve">接到投诉后，市民反映问题的办理情况，鸿运承物业管理中心阜成门分中心现回复如下：</t>
  </si>
  <si>
    <r>
      <rPr>
        <sz val="10"/>
        <rFont val="宋体"/>
        <family val="0"/>
        <charset val="134"/>
      </rPr>
      <t xml:space="preserve">我分中心于</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15</t>
    </r>
    <r>
      <rPr>
        <sz val="10"/>
        <rFont val="宋体"/>
        <family val="0"/>
        <charset val="134"/>
      </rPr>
      <t xml:space="preserve">日上午</t>
    </r>
    <r>
      <rPr>
        <sz val="10"/>
        <rFont val="Arial"/>
        <family val="2"/>
      </rPr>
      <t xml:space="preserve">10</t>
    </r>
    <r>
      <rPr>
        <sz val="10"/>
        <rFont val="宋体"/>
        <family val="0"/>
        <charset val="134"/>
      </rPr>
      <t xml:space="preserve">点</t>
    </r>
    <r>
      <rPr>
        <sz val="10"/>
        <rFont val="Arial"/>
        <family val="2"/>
      </rPr>
      <t xml:space="preserve">38</t>
    </r>
    <r>
      <rPr>
        <sz val="10"/>
        <rFont val="宋体"/>
        <family val="0"/>
        <charset val="134"/>
      </rPr>
      <t xml:space="preserve">分对市民进行电话回复。办理人：李营；部门：鸿运承物业管理中心阜成门分中心；职务：物管副主任。审核人：郑楠；部门：鸿运承物业管理中心物管行政部；职务：物管员。</t>
    </r>
  </si>
  <si>
    <t xml:space="preserve">经查，市民所反映的车辆卫生问题为途中产生，加之该线路为无售票员的运营线路（无人售），加之市民反馈问题的时段非保洁员工作时段，故我们无法第一时间对车辆卫生进行清理。我们对于运营车辆车内卫生的清洁工作是一直在做的，也从未停止，已经形成了长效的清洁机制。该线路车辆回到刷车地点后，在日常工作时段内，我们的保洁员已对车内外部卫生进行了全面清理，确保刷车点出场车辆卫生干净整洁，符合企业标准，已整改完毕。运营车辆消毒工作目前我们每日对运营车辆消毒一次的标准认真执行。</t>
  </si>
  <si>
    <r>
      <rPr>
        <sz val="10"/>
        <rFont val="宋体"/>
        <family val="0"/>
        <charset val="134"/>
      </rPr>
      <t xml:space="preserve">接到投诉后，市民反映问题的办理情况，鸿运承物业管理中心阜成门分中心现回复如下：经查，市民所反映的车辆卫生问题为途中产生，加之该线路为无售票员的运营线路（无人售），加之市民反馈问题的时段非保洁员工作时段，故我们无法第一时间对车辆卫生进行清理。我们对于运营车辆车内卫生的清洁工作是一直在做的，也从未停止，已经形成了长效的清洁机制。该线路车辆回到刷车地点后，在日常工作时段内，我们的保洁员已对车内外部卫生进行了全面清理，确保刷车点出场车辆卫生干净整洁，符合企业标准，已整改完毕。运营车辆消毒工作目前我们每日对运营车辆消毒一次的标准认真执行。经分中心检查本条运营线路所有运营车辆出场前的卫生符合车辆清洁标准，我们定期召开车辆保洁专题会议，开展车辆卫生专项检查，日常工作中我们加大巡检力度，强化制度建设，不断提高管理水平。我分中心于</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15</t>
    </r>
    <r>
      <rPr>
        <sz val="10"/>
        <rFont val="宋体"/>
        <family val="0"/>
        <charset val="134"/>
      </rPr>
      <t xml:space="preserve">日上午</t>
    </r>
    <r>
      <rPr>
        <sz val="10"/>
        <rFont val="Arial"/>
        <family val="2"/>
      </rPr>
      <t xml:space="preserve">10</t>
    </r>
    <r>
      <rPr>
        <sz val="10"/>
        <rFont val="宋体"/>
        <family val="0"/>
        <charset val="134"/>
      </rPr>
      <t xml:space="preserve">点</t>
    </r>
    <r>
      <rPr>
        <sz val="10"/>
        <rFont val="Arial"/>
        <family val="2"/>
      </rPr>
      <t xml:space="preserve">38</t>
    </r>
    <r>
      <rPr>
        <sz val="10"/>
        <rFont val="宋体"/>
        <family val="0"/>
        <charset val="134"/>
      </rPr>
      <t xml:space="preserve">分对市民进行电话回复。公交运营线路（首末站），我们只在一个场站进行洗车服务，首末站全部安排保洁员清洗车辆目前存在一定的困难。场站班组长再次与本条线路的保洁人员进行了沟通，日常工作中要把清洁质量做的更加细致，加强清洁技能的培训，熟练掌握清洁方法。欢迎市民随时对我们的工作进行监督，感谢市民提出宝贵意见，给市民的出行带来的不便我们深感歉意，谢谢市民的支持与谅解。</t>
    </r>
  </si>
  <si>
    <r>
      <rPr>
        <sz val="10"/>
        <rFont val="Arial"/>
        <family val="2"/>
      </rPr>
      <t xml:space="preserve">GJ-PHONE-20260115-0983</t>
    </r>
    <r>
      <rPr>
        <sz val="10"/>
        <rFont val="宋体"/>
        <family val="0"/>
        <charset val="134"/>
      </rPr>
      <t xml:space="preserve">（</t>
    </r>
    <r>
      <rPr>
        <sz val="10"/>
        <rFont val="Arial"/>
        <family val="2"/>
      </rPr>
      <t xml:space="preserve">1</t>
    </r>
    <r>
      <rPr>
        <sz val="10"/>
        <rFont val="宋体"/>
        <family val="0"/>
        <charset val="134"/>
      </rPr>
      <t xml:space="preserve">个附件）</t>
    </r>
  </si>
  <si>
    <t xml:space="preserve">2026-01-15 12:37:11</t>
  </si>
  <si>
    <t xml:space="preserve">2026-01-15 12:47:14</t>
  </si>
  <si>
    <t xml:space="preserve">13261814903</t>
  </si>
  <si>
    <r>
      <rPr>
        <sz val="10"/>
        <rFont val="Arial"/>
        <family val="2"/>
      </rPr>
      <t xml:space="preserve">1</t>
    </r>
    <r>
      <rPr>
        <sz val="10"/>
        <rFont val="宋体"/>
        <family val="0"/>
        <charset val="134"/>
      </rPr>
      <t xml:space="preserve">月</t>
    </r>
    <r>
      <rPr>
        <sz val="10"/>
        <rFont val="Arial"/>
        <family val="2"/>
      </rPr>
      <t xml:space="preserve">15</t>
    </r>
    <r>
      <rPr>
        <sz val="10"/>
        <rFont val="宋体"/>
        <family val="0"/>
        <charset val="134"/>
      </rPr>
      <t xml:space="preserve">日</t>
    </r>
    <r>
      <rPr>
        <sz val="10"/>
        <rFont val="Arial"/>
        <family val="2"/>
      </rPr>
      <t xml:space="preserve">12:37</t>
    </r>
    <r>
      <rPr>
        <sz val="10"/>
        <rFont val="宋体"/>
        <family val="0"/>
        <charset val="134"/>
      </rPr>
      <t xml:space="preserve">分</t>
    </r>
    <r>
      <rPr>
        <sz val="10"/>
        <rFont val="Arial"/>
        <family val="2"/>
      </rPr>
      <t xml:space="preserve">(</t>
    </r>
    <r>
      <rPr>
        <sz val="10"/>
        <rFont val="宋体"/>
        <family val="0"/>
        <charset val="134"/>
      </rPr>
      <t xml:space="preserve">来电</t>
    </r>
    <r>
      <rPr>
        <sz val="10"/>
        <rFont val="Arial"/>
        <family val="2"/>
      </rPr>
      <t xml:space="preserve">)</t>
    </r>
    <r>
      <rPr>
        <sz val="10"/>
        <rFont val="宋体"/>
        <family val="0"/>
        <charset val="134"/>
      </rPr>
      <t xml:space="preserve">，一女士在东直门外等乘古北水镇专线，其称</t>
    </r>
    <r>
      <rPr>
        <sz val="10"/>
        <rFont val="Arial"/>
        <family val="2"/>
      </rPr>
      <t xml:space="preserve">359</t>
    </r>
    <r>
      <rPr>
        <sz val="10"/>
        <rFont val="宋体"/>
        <family val="0"/>
        <charset val="134"/>
      </rPr>
      <t xml:space="preserve">路场站内有一个厕所， 每次都能进去，今天安保人员不让其进，其现在憋的不行了，要求马上答复。注：</t>
    </r>
    <r>
      <rPr>
        <sz val="10"/>
        <rFont val="Arial"/>
        <family val="2"/>
      </rPr>
      <t xml:space="preserve">12:43</t>
    </r>
    <r>
      <rPr>
        <sz val="10"/>
        <rFont val="宋体"/>
        <family val="0"/>
        <charset val="134"/>
      </rPr>
      <t xml:space="preserve">分已转鸿运承</t>
    </r>
  </si>
  <si>
    <t xml:space="preserve">经动物园分中心核实此情况，当班保安员为了场站安全，所以对该女士进行了拦截。</t>
  </si>
  <si>
    <r>
      <rPr>
        <sz val="10"/>
        <rFont val="宋体"/>
        <family val="0"/>
        <charset val="134"/>
      </rPr>
      <t xml:space="preserve">分中心于</t>
    </r>
    <r>
      <rPr>
        <sz val="10"/>
        <rFont val="Arial"/>
        <family val="2"/>
      </rPr>
      <t xml:space="preserve">1</t>
    </r>
    <r>
      <rPr>
        <sz val="10"/>
        <rFont val="宋体"/>
        <family val="0"/>
        <charset val="134"/>
      </rPr>
      <t xml:space="preserve">月</t>
    </r>
    <r>
      <rPr>
        <sz val="10"/>
        <rFont val="Arial"/>
        <family val="2"/>
      </rPr>
      <t xml:space="preserve">15</t>
    </r>
    <r>
      <rPr>
        <sz val="10"/>
        <rFont val="宋体"/>
        <family val="0"/>
        <charset val="134"/>
      </rPr>
      <t xml:space="preserve">日</t>
    </r>
    <r>
      <rPr>
        <sz val="10"/>
        <rFont val="Arial"/>
        <family val="2"/>
      </rPr>
      <t xml:space="preserve">13</t>
    </r>
    <r>
      <rPr>
        <sz val="10"/>
        <rFont val="宋体"/>
        <family val="0"/>
        <charset val="134"/>
      </rPr>
      <t xml:space="preserve">点</t>
    </r>
    <r>
      <rPr>
        <sz val="10"/>
        <rFont val="Arial"/>
        <family val="2"/>
      </rPr>
      <t xml:space="preserve">03</t>
    </r>
    <r>
      <rPr>
        <sz val="10"/>
        <rFont val="宋体"/>
        <family val="0"/>
        <charset val="134"/>
      </rPr>
      <t xml:space="preserve">分对投诉人进行电话回复，并做好解释工作，处理人动物园分中心安保主任翟祺。</t>
    </r>
  </si>
  <si>
    <t xml:space="preserve">通过此事件，与公交四部保安公司负责人进行了沟通，若今后再遇此情况酌情处理，同时在今后日常工作中对该场站加强值守、加强巡视，遇有外来人员、车辆及时做好询问、拦截、查验、登记工作，使用文明用语，遇劝阻无效者，及时报警。</t>
  </si>
  <si>
    <r>
      <rPr>
        <sz val="10"/>
        <rFont val="宋体"/>
        <family val="0"/>
        <charset val="134"/>
      </rPr>
      <t xml:space="preserve">经动物园分中心核实此情况，当班保安员为了场站安全，所以对该女士进行了拦截。通过此事件，与公交四部保安公司负责人进行了沟通，若今后再遇此情况酌情处理，同时在今后日常工作中对该场站加强值守、加强巡视，遇有外来人员、车辆及时做好询问、拦截、查验、登记工作，使用文明用语，遇劝阻无效者，及时报警。分中心于</t>
    </r>
    <r>
      <rPr>
        <sz val="10"/>
        <rFont val="Arial"/>
        <family val="2"/>
      </rPr>
      <t xml:space="preserve">1</t>
    </r>
    <r>
      <rPr>
        <sz val="10"/>
        <rFont val="宋体"/>
        <family val="0"/>
        <charset val="134"/>
      </rPr>
      <t xml:space="preserve">月</t>
    </r>
    <r>
      <rPr>
        <sz val="10"/>
        <rFont val="Arial"/>
        <family val="2"/>
      </rPr>
      <t xml:space="preserve">15</t>
    </r>
    <r>
      <rPr>
        <sz val="10"/>
        <rFont val="宋体"/>
        <family val="0"/>
        <charset val="134"/>
      </rPr>
      <t xml:space="preserve">日</t>
    </r>
    <r>
      <rPr>
        <sz val="10"/>
        <rFont val="Arial"/>
        <family val="2"/>
      </rPr>
      <t xml:space="preserve">13</t>
    </r>
    <r>
      <rPr>
        <sz val="10"/>
        <rFont val="宋体"/>
        <family val="0"/>
        <charset val="134"/>
      </rPr>
      <t xml:space="preserve">点</t>
    </r>
    <r>
      <rPr>
        <sz val="10"/>
        <rFont val="Arial"/>
        <family val="2"/>
      </rPr>
      <t xml:space="preserve">03</t>
    </r>
    <r>
      <rPr>
        <sz val="10"/>
        <rFont val="宋体"/>
        <family val="0"/>
        <charset val="134"/>
      </rPr>
      <t xml:space="preserve">分对投诉人进行电话回复，并做好解释工作，处理人动物园分中心安保主任翟祺。</t>
    </r>
  </si>
  <si>
    <t xml:space="preserve">场站安保问题
（门岗劝阻、站内如厕）</t>
  </si>
  <si>
    <t xml:space="preserve">GJ-PHONE-20260115-0652</t>
  </si>
  <si>
    <t xml:space="preserve">2026-01-15 10:36:41</t>
  </si>
  <si>
    <t xml:space="preserve">2026-01-15 13:14:56</t>
  </si>
  <si>
    <r>
      <rPr>
        <sz val="10"/>
        <rFont val="Arial"/>
        <family val="2"/>
      </rPr>
      <t xml:space="preserve">1</t>
    </r>
    <r>
      <rPr>
        <sz val="10"/>
        <rFont val="宋体"/>
        <family val="0"/>
        <charset val="134"/>
      </rPr>
      <t xml:space="preserve">月</t>
    </r>
    <r>
      <rPr>
        <sz val="10"/>
        <rFont val="Arial"/>
        <family val="2"/>
      </rPr>
      <t xml:space="preserve">15</t>
    </r>
    <r>
      <rPr>
        <sz val="10"/>
        <rFont val="宋体"/>
        <family val="0"/>
        <charset val="134"/>
      </rPr>
      <t xml:space="preserve">日</t>
    </r>
    <r>
      <rPr>
        <sz val="10"/>
        <rFont val="Arial"/>
        <family val="2"/>
      </rPr>
      <t xml:space="preserve">10:36</t>
    </r>
    <r>
      <rPr>
        <sz val="10"/>
        <rFont val="宋体"/>
        <family val="0"/>
        <charset val="134"/>
      </rPr>
      <t xml:space="preserve">分一先生（</t>
    </r>
    <r>
      <rPr>
        <sz val="10"/>
        <rFont val="Arial"/>
        <family val="2"/>
      </rPr>
      <t xml:space="preserve">F83</t>
    </r>
    <r>
      <rPr>
        <sz val="10"/>
        <rFont val="宋体"/>
        <family val="0"/>
        <charset val="134"/>
      </rPr>
      <t xml:space="preserve">路内部职工）来电：在梨村公交场站找保洁人员刷车，但无人理会，故不满，特来电反映。</t>
    </r>
  </si>
  <si>
    <t xml:space="preserve">接到投诉后，车队职工反映问题的办理情况，鸿运承物业管理中心九龙分中心现回复如下：</t>
  </si>
  <si>
    <t xml:space="preserve">因车队职工不要求电话回复，系统内无联系方式，我们未对其进行电话回复。办理人：潘志清；部门：鸿运承物业管理中心九龙分中心；职务：物管副主任。审核人：郑楠；部门：鸿运承物业管理中心物管行政部；职务：物管员。</t>
  </si>
  <si>
    <t xml:space="preserve">车队人员反馈黎村站内未发现刷车工作人员，经我们核实，当时站内保洁员在清理即将出场运营车辆的车内卫生，故司机未看到站内刷车保洁员。</t>
  </si>
  <si>
    <t xml:space="preserve">接到投诉后，车队职工反映问题的办理情况，鸿运承物业管理中心九龙分中心现回复如下：车队人员反馈黎村站内未发现刷车工作人员，经我们核实，当时站内保洁员在清理即将出场运营车辆的车内卫生，故司机未看到站内刷车保洁员。我们定期召开车辆保洁专题会议，开展车辆卫生专项检查，日常工作中我们加大巡检力度，强化制度建设，不断提高管理水平。因车队职工不要求电话回复，系统内无联系方式，我们未对其进行电话回复。场站班组长再次与本条线路的保洁人员进行了沟通，日常工作中要把清洁质量做的更加细致，加强清洁技能的培训，熟练掌握清洁方法。欢迎车队职工随时对我们的工作进行监督。</t>
  </si>
  <si>
    <r>
      <rPr>
        <sz val="10"/>
        <rFont val="Arial"/>
        <family val="2"/>
      </rPr>
      <t xml:space="preserve">GJ-PHONE-20260115-1333</t>
    </r>
    <r>
      <rPr>
        <sz val="10"/>
        <rFont val="宋体"/>
        <family val="0"/>
        <charset val="134"/>
      </rPr>
      <t xml:space="preserve">（</t>
    </r>
    <r>
      <rPr>
        <sz val="10"/>
        <rFont val="Arial"/>
        <family val="2"/>
      </rPr>
      <t xml:space="preserve">1</t>
    </r>
    <r>
      <rPr>
        <sz val="10"/>
        <rFont val="宋体"/>
        <family val="0"/>
        <charset val="134"/>
      </rPr>
      <t xml:space="preserve">个附件）</t>
    </r>
  </si>
  <si>
    <t xml:space="preserve">2026-01-15 14:44:21</t>
  </si>
  <si>
    <t xml:space="preserve">2026-01-15 15:36:46</t>
  </si>
  <si>
    <t xml:space="preserve">18611905538</t>
  </si>
  <si>
    <r>
      <rPr>
        <sz val="10"/>
        <rFont val="Arial"/>
        <family val="2"/>
      </rPr>
      <t xml:space="preserve">1</t>
    </r>
    <r>
      <rPr>
        <sz val="10"/>
        <rFont val="宋体"/>
        <family val="0"/>
        <charset val="134"/>
      </rPr>
      <t xml:space="preserve">月</t>
    </r>
    <r>
      <rPr>
        <sz val="10"/>
        <rFont val="Arial"/>
        <family val="2"/>
      </rPr>
      <t xml:space="preserve">15</t>
    </r>
    <r>
      <rPr>
        <sz val="10"/>
        <rFont val="宋体"/>
        <family val="0"/>
        <charset val="134"/>
      </rPr>
      <t xml:space="preserve">日</t>
    </r>
    <r>
      <rPr>
        <sz val="10"/>
        <rFont val="Arial"/>
        <family val="2"/>
      </rPr>
      <t xml:space="preserve">14:44</t>
    </r>
    <r>
      <rPr>
        <sz val="10"/>
        <rFont val="宋体"/>
        <family val="0"/>
        <charset val="134"/>
      </rPr>
      <t xml:space="preserve">分</t>
    </r>
    <r>
      <rPr>
        <sz val="10"/>
        <rFont val="Arial"/>
        <family val="2"/>
      </rPr>
      <t xml:space="preserve">(</t>
    </r>
    <r>
      <rPr>
        <sz val="10"/>
        <rFont val="宋体"/>
        <family val="0"/>
        <charset val="134"/>
      </rPr>
      <t xml:space="preserve">来电</t>
    </r>
    <r>
      <rPr>
        <sz val="10"/>
        <rFont val="Arial"/>
        <family val="2"/>
      </rPr>
      <t xml:space="preserve">)</t>
    </r>
    <r>
      <rPr>
        <sz val="10"/>
        <rFont val="宋体"/>
        <family val="0"/>
        <charset val="134"/>
      </rPr>
      <t xml:space="preserve">一位男士反映：其乘坐</t>
    </r>
    <r>
      <rPr>
        <sz val="10"/>
        <rFont val="Arial"/>
        <family val="2"/>
      </rPr>
      <t xml:space="preserve">425</t>
    </r>
    <r>
      <rPr>
        <sz val="10"/>
        <rFont val="宋体"/>
        <family val="0"/>
        <charset val="134"/>
      </rPr>
      <t xml:space="preserve">路丢失提兜内有婴儿用品，</t>
    </r>
    <r>
      <rPr>
        <sz val="10"/>
        <rFont val="Arial"/>
        <family val="2"/>
      </rPr>
      <t xml:space="preserve">14</t>
    </r>
    <r>
      <rPr>
        <sz val="10"/>
        <rFont val="宋体"/>
        <family val="0"/>
        <charset val="134"/>
      </rPr>
      <t xml:space="preserve">点左右其到</t>
    </r>
    <r>
      <rPr>
        <sz val="10"/>
        <rFont val="Arial"/>
        <family val="2"/>
      </rPr>
      <t xml:space="preserve">425</t>
    </r>
    <r>
      <rPr>
        <sz val="10"/>
        <rFont val="宋体"/>
        <family val="0"/>
        <charset val="134"/>
      </rPr>
      <t xml:space="preserve">路和</t>
    </r>
    <r>
      <rPr>
        <sz val="10"/>
        <rFont val="Arial"/>
        <family val="2"/>
      </rPr>
      <t xml:space="preserve">114</t>
    </r>
    <r>
      <rPr>
        <sz val="10"/>
        <rFont val="宋体"/>
        <family val="0"/>
        <charset val="134"/>
      </rPr>
      <t xml:space="preserve">路南坞西黄庄总站入口闸机（岗亭）和</t>
    </r>
    <r>
      <rPr>
        <sz val="10"/>
        <rFont val="Arial"/>
        <family val="2"/>
      </rPr>
      <t xml:space="preserve">50</t>
    </r>
    <r>
      <rPr>
        <sz val="10"/>
        <rFont val="宋体"/>
        <family val="0"/>
        <charset val="134"/>
      </rPr>
      <t xml:space="preserve">多岁男值班员（蓝色工作服有）说明情况，其填电话姓名时来了一个私家车，听到找工会主席，值班人员和开私家车人聊天，其说：能不能让我进去，我着急，工作人员不紧不慢打电话，挂电话后不理其，为什么不能让其直接进去问，其说：我能进去吗？还是送出来，工作人员说：我没说什么呀？认为工作人员为难其、态度不好，投诉工作人员，并要求答复。</t>
    </r>
  </si>
  <si>
    <r>
      <rPr>
        <sz val="10"/>
        <rFont val="宋体"/>
        <family val="0"/>
        <charset val="134"/>
      </rPr>
      <t xml:space="preserve">阜成门分中心于</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19</t>
    </r>
    <r>
      <rPr>
        <sz val="10"/>
        <rFont val="宋体"/>
        <family val="0"/>
        <charset val="134"/>
      </rPr>
      <t xml:space="preserve">日</t>
    </r>
    <r>
      <rPr>
        <sz val="10"/>
        <rFont val="Arial"/>
        <family val="2"/>
      </rPr>
      <t xml:space="preserve">9</t>
    </r>
    <r>
      <rPr>
        <sz val="10"/>
        <rFont val="宋体"/>
        <family val="0"/>
        <charset val="134"/>
      </rPr>
      <t xml:space="preserve">时由鸿运承物业管理中心阜成门分中心安保副主任苏承骙与场站核实此情况，经与场站班长现场对</t>
    </r>
    <r>
      <rPr>
        <sz val="10"/>
        <rFont val="Arial"/>
        <family val="2"/>
      </rPr>
      <t xml:space="preserve">15</t>
    </r>
    <r>
      <rPr>
        <sz val="10"/>
        <rFont val="宋体"/>
        <family val="0"/>
        <charset val="134"/>
      </rPr>
      <t xml:space="preserve">号当班职工警卫了解当时情况，投诉人想进场站寻找丢失物，职工警卫让其登记后，按照规定给车队领导打电话，询问其投诉人能否进入场站寻找丢失物。恰巧此时，有有外部车辆想进入场站找车队工会主席办事，职工警卫有马上电话联系车队工会主席，造成冷落了投诉人。</t>
    </r>
  </si>
  <si>
    <r>
      <rPr>
        <sz val="10"/>
        <rFont val="宋体"/>
        <family val="0"/>
        <charset val="134"/>
      </rPr>
      <t xml:space="preserve">进行核实后，阜成门分中心安保副主任苏承骙对场站班长及职工警卫值守情况进行再叮嘱再教育，现场对门岗做好（拦、问、查、记）等岗位职责进行现场培训。出现具体情况具体分析，如遇进场站等问题一定文明用语、认真做好记录，告知进场人员注意交通安全。避免造成此类事件再次发生。阜成门分中心于</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19</t>
    </r>
    <r>
      <rPr>
        <sz val="10"/>
        <rFont val="宋体"/>
        <family val="0"/>
        <charset val="134"/>
      </rPr>
      <t xml:space="preserve">日</t>
    </r>
    <r>
      <rPr>
        <sz val="10"/>
        <rFont val="Arial"/>
        <family val="2"/>
      </rPr>
      <t xml:space="preserve">10</t>
    </r>
    <r>
      <rPr>
        <sz val="10"/>
        <rFont val="宋体"/>
        <family val="0"/>
        <charset val="134"/>
      </rPr>
      <t xml:space="preserve">时</t>
    </r>
    <r>
      <rPr>
        <sz val="10"/>
        <rFont val="Arial"/>
        <family val="2"/>
      </rPr>
      <t xml:space="preserve">37</t>
    </r>
    <r>
      <rPr>
        <sz val="10"/>
        <rFont val="宋体"/>
        <family val="0"/>
        <charset val="134"/>
      </rPr>
      <t xml:space="preserve">分由鸿运承物业管理中心阜成门分中心安保副主任苏承骙给投诉人进行回复，取得投诉人谅解并对回复表示满意。</t>
    </r>
  </si>
  <si>
    <t xml:space="preserve">阜成门分中心安保副主任苏承骙对场站班长及职工警卫值守情况进行再叮嘱再教育，现场对门岗做好（拦、问、查、记）等岗位职责进行现场培训。出现具体情况具体分析，如遇进场站等问题一定文明用语、认真做好记录，告知进场人员注意交通安全。避免造成此类事件再次发生。</t>
  </si>
  <si>
    <t xml:space="preserve">现场对门岗做好（拦、问、查、记）等岗位职责进行现场培训。出现具体情况具体分析，如遇进场站等问题一定文明用语、认真做好记录，告知进场人员注意交通安全。避免造成此类事件再次发生。分中心加大力度对门岗值守进行检查。</t>
  </si>
  <si>
    <t xml:space="preserve">分中心对门岗持续进行叮嘱及教育，并联合场站班长对门岗加大力度进行检查。</t>
  </si>
  <si>
    <r>
      <rPr>
        <sz val="10"/>
        <rFont val="宋体"/>
        <family val="0"/>
        <charset val="134"/>
      </rPr>
      <t xml:space="preserve">阜成门分中心于</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19</t>
    </r>
    <r>
      <rPr>
        <sz val="10"/>
        <rFont val="宋体"/>
        <family val="0"/>
        <charset val="134"/>
      </rPr>
      <t xml:space="preserve">日</t>
    </r>
    <r>
      <rPr>
        <sz val="10"/>
        <rFont val="Arial"/>
        <family val="2"/>
      </rPr>
      <t xml:space="preserve">9</t>
    </r>
    <r>
      <rPr>
        <sz val="10"/>
        <rFont val="宋体"/>
        <family val="0"/>
        <charset val="134"/>
      </rPr>
      <t xml:space="preserve">时由鸿运承物业管理中心阜成门分中心安保副主任苏承骙与场站核实此情况，经与场站班长现场对</t>
    </r>
    <r>
      <rPr>
        <sz val="10"/>
        <rFont val="Arial"/>
        <family val="2"/>
      </rPr>
      <t xml:space="preserve">15</t>
    </r>
    <r>
      <rPr>
        <sz val="10"/>
        <rFont val="宋体"/>
        <family val="0"/>
        <charset val="134"/>
      </rPr>
      <t xml:space="preserve">号当班职工警卫了解当时情况，投诉人想进场站寻找丢失物，职工警卫让其登记后，按照规定给车队领导打电话，询问其投诉人能否进入场站寻找丢失物。恰巧此时，有有外部车辆想进入场站找车队工会主席办事，职工警卫有马上电话联系车队工会主席，造成冷落了投诉人。进行核实后，阜成门分中心安保副主任苏承骙对场站班长及职工警卫值守情况进行再叮嘱再教育，现场对门岗做好（拦、问、查、记）等岗位职责进行现场培训。出现具体情况具体分析，如遇进场站等问题一定文明用语、认真做好记录，告知进场人员注意交通安全。避免造成此类事件再次发生。分中心加大力度对门岗值守进行检查。阜成门分中心于</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19</t>
    </r>
    <r>
      <rPr>
        <sz val="10"/>
        <rFont val="宋体"/>
        <family val="0"/>
        <charset val="134"/>
      </rPr>
      <t xml:space="preserve">日</t>
    </r>
    <r>
      <rPr>
        <sz val="10"/>
        <rFont val="Arial"/>
        <family val="2"/>
      </rPr>
      <t xml:space="preserve">10</t>
    </r>
    <r>
      <rPr>
        <sz val="10"/>
        <rFont val="宋体"/>
        <family val="0"/>
        <charset val="134"/>
      </rPr>
      <t xml:space="preserve">时</t>
    </r>
    <r>
      <rPr>
        <sz val="10"/>
        <rFont val="Arial"/>
        <family val="2"/>
      </rPr>
      <t xml:space="preserve">37</t>
    </r>
    <r>
      <rPr>
        <sz val="10"/>
        <rFont val="宋体"/>
        <family val="0"/>
        <charset val="134"/>
      </rPr>
      <t xml:space="preserve">分由鸿运承物业管理中心阜成门分中心安保副主任苏承骙给投诉人进行回复，取得投诉人谅解并对回复表示满意。处理人：阜成门分中心安保副主任苏承骙。</t>
    </r>
    <r>
      <rPr>
        <sz val="10"/>
        <rFont val="Arial"/>
        <family val="2"/>
      </rPr>
      <t xml:space="preserve">
</t>
    </r>
  </si>
  <si>
    <t xml:space="preserve">乘坐</t>
  </si>
  <si>
    <r>
      <rPr>
        <sz val="10"/>
        <rFont val="Arial"/>
        <family val="2"/>
      </rPr>
      <t xml:space="preserve">GJ-PHONE-20260116-0271</t>
    </r>
    <r>
      <rPr>
        <sz val="10"/>
        <rFont val="宋体"/>
        <family val="0"/>
        <charset val="134"/>
      </rPr>
      <t xml:space="preserve">（</t>
    </r>
    <r>
      <rPr>
        <sz val="10"/>
        <rFont val="Arial"/>
        <family val="2"/>
      </rPr>
      <t xml:space="preserve">1</t>
    </r>
    <r>
      <rPr>
        <sz val="10"/>
        <rFont val="宋体"/>
        <family val="0"/>
        <charset val="134"/>
      </rPr>
      <t xml:space="preserve">个附件）</t>
    </r>
  </si>
  <si>
    <t xml:space="preserve">2026-01-16 08:50:26</t>
  </si>
  <si>
    <t xml:space="preserve">2026-01-16 08:54:27</t>
  </si>
  <si>
    <r>
      <rPr>
        <sz val="10"/>
        <rFont val="Arial"/>
        <family val="2"/>
      </rPr>
      <t xml:space="preserve">1</t>
    </r>
    <r>
      <rPr>
        <sz val="10"/>
        <rFont val="宋体"/>
        <family val="0"/>
        <charset val="134"/>
      </rPr>
      <t xml:space="preserve">月</t>
    </r>
    <r>
      <rPr>
        <sz val="10"/>
        <rFont val="Arial"/>
        <family val="2"/>
      </rPr>
      <t xml:space="preserve">16</t>
    </r>
    <r>
      <rPr>
        <sz val="10"/>
        <rFont val="宋体"/>
        <family val="0"/>
        <charset val="134"/>
      </rPr>
      <t xml:space="preserve">日</t>
    </r>
    <r>
      <rPr>
        <sz val="10"/>
        <rFont val="Arial"/>
        <family val="2"/>
      </rPr>
      <t xml:space="preserve">8:50</t>
    </r>
    <r>
      <rPr>
        <sz val="10"/>
        <rFont val="宋体"/>
        <family val="0"/>
        <charset val="134"/>
      </rPr>
      <t xml:space="preserve">分来电：王先生（客二十七车队职工）反映环行铁道食堂门口有一根</t>
    </r>
    <r>
      <rPr>
        <sz val="10"/>
        <rFont val="Arial"/>
        <family val="2"/>
      </rPr>
      <t xml:space="preserve">2</t>
    </r>
    <r>
      <rPr>
        <sz val="10"/>
        <rFont val="宋体"/>
        <family val="0"/>
        <charset val="134"/>
      </rPr>
      <t xml:space="preserve">米长的棍子，存在安全隐患，容易绊倒路人，建议尽快处理。</t>
    </r>
  </si>
  <si>
    <t xml:space="preserve">经核实当事人所描述的应该为开水间的隔挡杆，除此以外食堂门口没有任何类似杆子的两米长物体。此开水间位置并非位于食堂就餐间及食堂范围内。申请退回。</t>
  </si>
  <si>
    <t xml:space="preserve">站务设施维修
（拆除挡水条）</t>
  </si>
  <si>
    <r>
      <rPr>
        <sz val="10"/>
        <rFont val="Arial"/>
        <family val="2"/>
      </rPr>
      <t xml:space="preserve">GJ-PHONE-20260116-1361</t>
    </r>
    <r>
      <rPr>
        <sz val="10"/>
        <rFont val="宋体"/>
        <family val="0"/>
      </rPr>
      <t xml:space="preserve">（</t>
    </r>
    <r>
      <rPr>
        <sz val="10"/>
        <rFont val="Arial"/>
        <family val="2"/>
      </rPr>
      <t xml:space="preserve">1</t>
    </r>
    <r>
      <rPr>
        <sz val="10"/>
        <rFont val="宋体"/>
        <family val="0"/>
      </rPr>
      <t xml:space="preserve">个附件）</t>
    </r>
  </si>
  <si>
    <t xml:space="preserve">2026-01-16 15:04:05</t>
  </si>
  <si>
    <t xml:space="preserve">2026-01-16 15:40:57</t>
  </si>
  <si>
    <t xml:space="preserve">18311165948</t>
  </si>
  <si>
    <r>
      <rPr>
        <sz val="10"/>
        <rFont val="Arial"/>
        <family val="2"/>
      </rPr>
      <t xml:space="preserve">1</t>
    </r>
    <r>
      <rPr>
        <sz val="10"/>
        <rFont val="宋体"/>
        <family val="0"/>
        <charset val="134"/>
      </rPr>
      <t xml:space="preserve">月</t>
    </r>
    <r>
      <rPr>
        <sz val="10"/>
        <rFont val="Arial"/>
        <family val="2"/>
      </rPr>
      <t xml:space="preserve">16</t>
    </r>
    <r>
      <rPr>
        <sz val="10"/>
        <rFont val="宋体"/>
        <family val="0"/>
        <charset val="134"/>
      </rPr>
      <t xml:space="preserve">日</t>
    </r>
    <r>
      <rPr>
        <sz val="10"/>
        <rFont val="Arial"/>
        <family val="2"/>
      </rPr>
      <t xml:space="preserve">15</t>
    </r>
    <r>
      <rPr>
        <sz val="10"/>
        <rFont val="宋体"/>
        <family val="0"/>
        <charset val="134"/>
      </rPr>
      <t xml:space="preserve">：</t>
    </r>
    <r>
      <rPr>
        <sz val="10"/>
        <rFont val="Arial"/>
        <family val="2"/>
      </rPr>
      <t xml:space="preserve">04</t>
    </r>
    <r>
      <rPr>
        <sz val="10"/>
        <rFont val="宋体"/>
        <family val="0"/>
        <charset val="134"/>
      </rPr>
      <t xml:space="preserve">分来电：王先生骑电动车去于家园总站，领取遗失在</t>
    </r>
    <r>
      <rPr>
        <sz val="10"/>
        <rFont val="Arial"/>
        <family val="2"/>
      </rPr>
      <t xml:space="preserve">H36</t>
    </r>
    <r>
      <rPr>
        <sz val="10"/>
        <rFont val="宋体"/>
        <family val="0"/>
        <charset val="134"/>
      </rPr>
      <t xml:space="preserve">路的物品，不知道场站里不让进电动车，其已经骑进去了，此时一位女门卫（穿公交棉服）在门亭冲其说：不知道院里不能骑电动车，其说：我知道了，车头都调过来了马上走，门卫指着其说：出去出去，出去后门卫没完没了的一直说，其说：我都出去了，你还没完没了干嘛，并说了一句激动的话，门卫说：那我报警，等警察时，场站里几位女士一直在嘟囔（具体内容不详），其说：你就是在浪费社会资源，警察来了调节后说：这事儿至于吗？双方道歉就算了，其跟门卫说：我说了一句你好像有病似的，我给你道个歉，你这上班呢，我这弄孩子呢，但门卫不愿意，警察将其叫到一旁说：遇到这样的没办法，警察又跟门卫沟通无果，警察说：你要不愿意就去派出所吧，其说：没问题，但我先给孩子送上车，老人在车站等着呢，回来我跟您去派出所，门卫不愿意的说：你要让他走，我也回家，我家还有孩子呢，其跟警察说：孩子</t>
    </r>
    <r>
      <rPr>
        <sz val="10"/>
        <rFont val="Arial"/>
        <family val="2"/>
      </rPr>
      <t xml:space="preserve">9</t>
    </r>
    <r>
      <rPr>
        <sz val="10"/>
        <rFont val="宋体"/>
        <family val="0"/>
        <charset val="134"/>
      </rPr>
      <t xml:space="preserve">岁，大冷天老人等着，咱们找一个平台作证，我先送孩子上车，我肯定会去派出所，故来电反映此事，王先生挂断电话马上去派出所，后续解决完还会来电，希望门卫领导了解此事并回复。</t>
    </r>
    <r>
      <rPr>
        <sz val="10"/>
        <rFont val="Arial"/>
        <family val="2"/>
      </rPr>
      <t xml:space="preserve">15:38</t>
    </r>
    <r>
      <rPr>
        <sz val="10"/>
        <rFont val="宋体"/>
        <family val="0"/>
        <charset val="134"/>
      </rPr>
      <t xml:space="preserve">分已转。</t>
    </r>
  </si>
  <si>
    <t xml:space="preserve">经核实，市民反映场站职工警卫工作态度生硬问题，经了解因该市民反应的是自己丢东西了来这里找东西，因门口的值班人员说话声音大，造成市民误会。</t>
  </si>
  <si>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19</t>
    </r>
    <r>
      <rPr>
        <sz val="10"/>
        <rFont val="宋体"/>
        <family val="0"/>
        <charset val="134"/>
      </rPr>
      <t xml:space="preserve">日</t>
    </r>
    <r>
      <rPr>
        <sz val="10"/>
        <rFont val="Arial"/>
        <family val="2"/>
      </rPr>
      <t xml:space="preserve">08</t>
    </r>
    <r>
      <rPr>
        <sz val="10"/>
        <rFont val="宋体"/>
        <family val="0"/>
        <charset val="134"/>
      </rPr>
      <t xml:space="preserve">点</t>
    </r>
    <r>
      <rPr>
        <sz val="10"/>
        <rFont val="Arial"/>
        <family val="2"/>
      </rPr>
      <t xml:space="preserve">51</t>
    </r>
    <r>
      <rPr>
        <sz val="10"/>
        <rFont val="宋体"/>
        <family val="0"/>
        <charset val="134"/>
      </rPr>
      <t xml:space="preserve">分，安保主任对投诉人员进行了电话回复，说明了原因。 办理人：侯映辉，东直门分中心安保主任。</t>
    </r>
  </si>
  <si>
    <t xml:space="preserve">经核实，市民反映场站职工警卫工作态度生硬不满问题，经了解因该市民反应的是是自己丢东西了来这里找东西，因门口的值班人员说话声音大，造成市民误会。东直门分中心安保专业针对这件事举一反三，要求各场站负责人对职工加强培训教育，并加强监督检查力度。</t>
  </si>
  <si>
    <t xml:space="preserve">场站安保问题
（寻找遗失物，反映工作人员态度）</t>
  </si>
  <si>
    <r>
      <rPr>
        <sz val="11"/>
        <color rgb="FF000000"/>
        <rFont val="宋体"/>
        <family val="0"/>
        <charset val="134"/>
      </rPr>
      <t xml:space="preserve">同人同诉派单：</t>
    </r>
    <r>
      <rPr>
        <sz val="11"/>
        <color rgb="FF000000"/>
        <rFont val="宋体"/>
        <family val="0"/>
      </rPr>
      <t xml:space="preserve">GJ-PHONE-20260116-1361</t>
    </r>
    <r>
      <rPr>
        <sz val="11"/>
        <color rgb="FF000000"/>
        <rFont val="宋体"/>
        <family val="0"/>
        <charset val="134"/>
      </rPr>
      <t xml:space="preserve">、</t>
    </r>
    <r>
      <rPr>
        <sz val="11"/>
        <color rgb="FF000000"/>
        <rFont val="宋体"/>
        <family val="0"/>
      </rPr>
      <t xml:space="preserve">GJ-PHONE-20260128-1058</t>
    </r>
  </si>
  <si>
    <r>
      <rPr>
        <sz val="10"/>
        <rFont val="Arial"/>
        <family val="2"/>
      </rPr>
      <t xml:space="preserve">GJ-PHONE-20260117-1429</t>
    </r>
    <r>
      <rPr>
        <sz val="10"/>
        <rFont val="宋体"/>
        <family val="0"/>
      </rPr>
      <t xml:space="preserve">（</t>
    </r>
    <r>
      <rPr>
        <sz val="10"/>
        <rFont val="Arial"/>
        <family val="2"/>
      </rPr>
      <t xml:space="preserve">1</t>
    </r>
    <r>
      <rPr>
        <sz val="10"/>
        <rFont val="宋体"/>
        <family val="0"/>
        <charset val="134"/>
      </rPr>
      <t xml:space="preserve">个附件）</t>
    </r>
  </si>
  <si>
    <t xml:space="preserve">2026-01-17 14:06:09</t>
  </si>
  <si>
    <t xml:space="preserve">2026-01-17 14:36:21</t>
  </si>
  <si>
    <t xml:space="preserve">13811055725</t>
  </si>
  <si>
    <r>
      <rPr>
        <sz val="10"/>
        <rFont val="Arial"/>
        <family val="2"/>
      </rPr>
      <t xml:space="preserve">1</t>
    </r>
    <r>
      <rPr>
        <sz val="10"/>
        <rFont val="宋体"/>
        <family val="0"/>
        <charset val="134"/>
      </rPr>
      <t xml:space="preserve">月</t>
    </r>
    <r>
      <rPr>
        <sz val="10"/>
        <rFont val="Arial"/>
        <family val="2"/>
      </rPr>
      <t xml:space="preserve">17</t>
    </r>
    <r>
      <rPr>
        <sz val="10"/>
        <rFont val="宋体"/>
        <family val="0"/>
        <charset val="134"/>
      </rPr>
      <t xml:space="preserve">日</t>
    </r>
    <r>
      <rPr>
        <sz val="10"/>
        <rFont val="Arial"/>
        <family val="2"/>
      </rPr>
      <t xml:space="preserve">14</t>
    </r>
    <r>
      <rPr>
        <sz val="10"/>
        <rFont val="宋体"/>
        <family val="0"/>
        <charset val="134"/>
      </rPr>
      <t xml:space="preserve">：</t>
    </r>
    <r>
      <rPr>
        <sz val="10"/>
        <rFont val="Arial"/>
        <family val="2"/>
      </rPr>
      <t xml:space="preserve">06</t>
    </r>
    <r>
      <rPr>
        <sz val="10"/>
        <rFont val="宋体"/>
        <family val="0"/>
        <charset val="134"/>
      </rPr>
      <t xml:space="preserve">分来电：李先生（</t>
    </r>
    <r>
      <rPr>
        <sz val="10"/>
        <rFont val="Arial"/>
        <family val="2"/>
      </rPr>
      <t xml:space="preserve">437</t>
    </r>
    <r>
      <rPr>
        <sz val="10"/>
        <rFont val="宋体"/>
        <family val="0"/>
        <charset val="134"/>
      </rPr>
      <t xml:space="preserve">路驾驶员）今日上班时因下雪鞋湿了便放在男更衣室暖气上，西苑分中心安河桥北公交场站一名姓付的男工作人员在未征得其同意的情况下，将其的鞋扔进垃圾桶，其与物业值班人员经过很久才在垃圾桶内找到了已经很脏的鞋，其称该名工作人员自始至终未露面，未向其道歉，反而理直气壮的说：“我给扔了，仍进垃圾桶了。”原本</t>
    </r>
    <r>
      <rPr>
        <sz val="10"/>
        <rFont val="Arial"/>
        <family val="2"/>
      </rPr>
      <t xml:space="preserve">13</t>
    </r>
    <r>
      <rPr>
        <sz val="10"/>
        <rFont val="宋体"/>
        <family val="0"/>
        <charset val="134"/>
      </rPr>
      <t xml:space="preserve">点下班，因此事直至来电时间仍未回家，其很气愤，望相关部门领导核查并给予答复。</t>
    </r>
  </si>
  <si>
    <r>
      <rPr>
        <sz val="10"/>
        <rFont val="宋体"/>
        <family val="0"/>
        <charset val="134"/>
      </rPr>
      <t xml:space="preserve">分中心已经于</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19</t>
    </r>
    <r>
      <rPr>
        <sz val="10"/>
        <rFont val="宋体"/>
        <family val="0"/>
        <charset val="134"/>
      </rPr>
      <t xml:space="preserve">日，将处理结果告知了市民，办理人：于德海，部门</t>
    </r>
    <r>
      <rPr>
        <sz val="10"/>
        <rFont val="Arial"/>
        <family val="2"/>
      </rPr>
      <t xml:space="preserve">:</t>
    </r>
    <r>
      <rPr>
        <sz val="10"/>
        <rFont val="宋体"/>
        <family val="0"/>
        <charset val="134"/>
      </rPr>
      <t xml:space="preserve">西苑分中心，职务：物管副主任。审核人：侯旭，物业管理中心机关，物管行政部，科员。</t>
    </r>
    <r>
      <rPr>
        <sz val="10"/>
        <rFont val="Arial"/>
        <family val="2"/>
      </rPr>
      <t xml:space="preserve">
</t>
    </r>
  </si>
  <si>
    <t xml:space="preserve">经核实，当天市民将脱下的湿鞋直接放到男更衣室暖气上，据相关规定，暖气上面不得覆盖物品，不得烘烤湿衣物或湿鞋，保洁员付师傅发现后，将鞋扔到垃圾桶了，做法确实有点过激了，分中心其他保洁人员及时找回还给了司机李先生，我们在答复中向李先生道歉并安抚，希望能得到他的谅解，今后我们也会教育职工，发现类似情况，耐心劝阻，或找运营车队沟通，做法不能过激。</t>
  </si>
  <si>
    <t xml:space="preserve">教育职工，发现类似情况，耐心劝阻，或找运营车队沟通，做法不能过激。</t>
  </si>
  <si>
    <r>
      <rPr>
        <sz val="10"/>
        <rFont val="宋体"/>
        <family val="0"/>
        <charset val="134"/>
      </rPr>
      <t xml:space="preserve">接到此投诉，我们非常重视，并立即核实。经核实，当天市民将脱下的湿鞋直接放到男更衣室暖气上，据相关规定，暖气上面不得覆盖物品，不得烘烤湿衣物或湿鞋，保洁员付师傅发现后，将鞋扔到垃圾桶了，做法确实有点过激了，分中心其他保洁人员及时找回还给了司机李先生，我们在答复中向李先生道歉并安抚，希望能得到他的谅解，今后我们也会教育职工，发现类似情况，耐心劝阻，或找运营车队沟通，做法不能过激。分中心已经于</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19</t>
    </r>
    <r>
      <rPr>
        <sz val="10"/>
        <rFont val="宋体"/>
        <family val="0"/>
        <charset val="134"/>
      </rPr>
      <t xml:space="preserve">日，将处理结果告知了市民，办理人：于德海，部门</t>
    </r>
    <r>
      <rPr>
        <sz val="10"/>
        <rFont val="Arial"/>
        <family val="2"/>
      </rPr>
      <t xml:space="preserve">:</t>
    </r>
    <r>
      <rPr>
        <sz val="10"/>
        <rFont val="宋体"/>
        <family val="0"/>
        <charset val="134"/>
      </rPr>
      <t xml:space="preserve">西苑分中心，职务：物管副主任。审核人：侯旭，物业管理中心机关，物管行政部，科员。</t>
    </r>
  </si>
  <si>
    <t xml:space="preserve">场站管理问题
（引发问题纠纷）</t>
  </si>
  <si>
    <r>
      <rPr>
        <sz val="11"/>
        <color rgb="FF000000"/>
        <rFont val="宋体"/>
        <family val="0"/>
        <charset val="134"/>
      </rPr>
      <t xml:space="preserve">同人同诉问题：</t>
    </r>
    <r>
      <rPr>
        <sz val="11"/>
        <color rgb="FF000000"/>
        <rFont val="宋体"/>
        <family val="0"/>
      </rPr>
      <t xml:space="preserve">GJ-PHONE-20260117-1429</t>
    </r>
    <r>
      <rPr>
        <sz val="11"/>
        <color rgb="FF000000"/>
        <rFont val="宋体"/>
        <family val="0"/>
        <charset val="134"/>
      </rPr>
      <t xml:space="preserve">、</t>
    </r>
    <r>
      <rPr>
        <sz val="11"/>
        <color rgb="FF000000"/>
        <rFont val="宋体"/>
        <family val="0"/>
      </rPr>
      <t xml:space="preserve">GJ-PHONE-20260119-0742</t>
    </r>
  </si>
  <si>
    <t xml:space="preserve">GJ-PHONE-20260119-0406</t>
  </si>
  <si>
    <t xml:space="preserve">2026-01-19 08:22:44</t>
  </si>
  <si>
    <t xml:space="preserve">2026-01-19 08:36:04</t>
  </si>
  <si>
    <r>
      <rPr>
        <sz val="10"/>
        <rFont val="Arial"/>
        <family val="2"/>
      </rPr>
      <t xml:space="preserve">1</t>
    </r>
    <r>
      <rPr>
        <sz val="10"/>
        <rFont val="宋体"/>
        <family val="0"/>
        <charset val="134"/>
      </rPr>
      <t xml:space="preserve">月</t>
    </r>
    <r>
      <rPr>
        <sz val="10"/>
        <rFont val="Arial"/>
        <family val="2"/>
      </rPr>
      <t xml:space="preserve">19</t>
    </r>
    <r>
      <rPr>
        <sz val="10"/>
        <rFont val="宋体"/>
        <family val="0"/>
        <charset val="134"/>
      </rPr>
      <t xml:space="preserve">日</t>
    </r>
    <r>
      <rPr>
        <sz val="10"/>
        <rFont val="Arial"/>
        <family val="2"/>
      </rPr>
      <t xml:space="preserve">8</t>
    </r>
    <r>
      <rPr>
        <sz val="10"/>
        <rFont val="宋体"/>
        <family val="0"/>
        <charset val="134"/>
      </rPr>
      <t xml:space="preserve">：</t>
    </r>
    <r>
      <rPr>
        <sz val="10"/>
        <rFont val="Arial"/>
        <family val="2"/>
      </rPr>
      <t xml:space="preserve">22</t>
    </r>
    <r>
      <rPr>
        <sz val="10"/>
        <rFont val="宋体"/>
        <family val="0"/>
        <charset val="134"/>
      </rPr>
      <t xml:space="preserve">分一位女士来电反映：</t>
    </r>
    <r>
      <rPr>
        <sz val="10"/>
        <rFont val="Arial"/>
        <family val="2"/>
      </rPr>
      <t xml:space="preserve">980</t>
    </r>
    <r>
      <rPr>
        <sz val="10"/>
        <rFont val="宋体"/>
        <family val="0"/>
        <charset val="134"/>
      </rPr>
      <t xml:space="preserve">路的座椅套很脏，建议定期清洗维护。</t>
    </r>
  </si>
  <si>
    <t xml:space="preserve">接到投诉后，市民反映问题的办理情况，鸿运承物业管理中心东直门分中心现回复如下：</t>
  </si>
  <si>
    <t xml:space="preserve">因市民不要求电话回复，系统内无联系方式，我们未对市民进行电话回复。办理人：敖文哲；部门：鸿运承物业管理中心东直门分中心；职务：物管副主任。审核人：郑楠；部门：鸿运承物业管理中心物管行政部；职务：物管员。</t>
  </si>
  <si>
    <t xml:space="preserve">该线路车辆回到刷车地点后，在日常工作时段内，我们的保洁员已对车内外部卫生及座套进行了全面清理及更换，确保刷车点出场车辆卫生干净整洁，符合企业标准，已整改完毕。</t>
  </si>
  <si>
    <t xml:space="preserve">接到投诉后，市民反映问题的办理情况，鸿运承物业管理中心东直门分中心现回复如下：该线路车辆回到刷车地点后，在日常工作时段内，我们的保洁员已对车内外部卫生及座套进行了全面清理及更换，确保刷车点出场车辆卫生干净整洁，符合企业标准，已整改完毕。经分中心检查本条运营线路所有运营车辆出场前的卫生符合车辆清洁标准，我们定期召开车辆保洁专题会议，开展车辆卫生专项检查，日常工作中我们加大巡检力度，强化制度建设，不断提高管理水平。因市民不要求电话回复，系统内无联系方式，我们未对市民进行电话回复。场站班组长再次与本条线路的保洁人员进行了沟通，日常工作中要把清洁质量做的更加细致，加强清洁技能的培训，熟练掌握清洁方法。欢迎市民随时对我们的工作进行监督，感谢市民提出宝贵意见，给市民的出行带来的不便我们深感歉意，谢谢市民的支持与谅解。</t>
  </si>
  <si>
    <r>
      <rPr>
        <sz val="10"/>
        <rFont val="Arial"/>
        <family val="2"/>
      </rPr>
      <t xml:space="preserve">GJ-PHONE-20260118-1114</t>
    </r>
    <r>
      <rPr>
        <sz val="10"/>
        <rFont val="宋体"/>
        <family val="0"/>
        <charset val="134"/>
      </rPr>
      <t xml:space="preserve">（</t>
    </r>
    <r>
      <rPr>
        <sz val="10"/>
        <rFont val="Arial"/>
        <family val="2"/>
      </rPr>
      <t xml:space="preserve">2</t>
    </r>
    <r>
      <rPr>
        <sz val="10"/>
        <rFont val="宋体"/>
        <family val="0"/>
        <charset val="134"/>
      </rPr>
      <t xml:space="preserve">个附件）</t>
    </r>
  </si>
  <si>
    <t xml:space="preserve">2026-01-18 09:38:55</t>
  </si>
  <si>
    <t xml:space="preserve">2026-01-19 08:59:35</t>
  </si>
  <si>
    <t xml:space="preserve">13371607830</t>
  </si>
  <si>
    <r>
      <rPr>
        <sz val="10"/>
        <rFont val="Arial"/>
        <family val="2"/>
      </rPr>
      <t xml:space="preserve">1</t>
    </r>
    <r>
      <rPr>
        <sz val="10"/>
        <rFont val="宋体"/>
        <family val="0"/>
        <charset val="134"/>
      </rPr>
      <t xml:space="preserve">月</t>
    </r>
    <r>
      <rPr>
        <sz val="10"/>
        <rFont val="Arial"/>
        <family val="2"/>
      </rPr>
      <t xml:space="preserve">18</t>
    </r>
    <r>
      <rPr>
        <sz val="10"/>
        <rFont val="宋体"/>
        <family val="0"/>
        <charset val="134"/>
      </rPr>
      <t xml:space="preserve">日</t>
    </r>
    <r>
      <rPr>
        <sz val="10"/>
        <rFont val="Arial"/>
        <family val="2"/>
      </rPr>
      <t xml:space="preserve">9:38</t>
    </r>
    <r>
      <rPr>
        <sz val="10"/>
        <rFont val="宋体"/>
        <family val="0"/>
        <charset val="134"/>
      </rPr>
      <t xml:space="preserve">分来电：一先生在西二旗乘坐</t>
    </r>
    <r>
      <rPr>
        <sz val="10"/>
        <rFont val="Arial"/>
        <family val="2"/>
      </rPr>
      <t xml:space="preserve">362</t>
    </r>
    <r>
      <rPr>
        <sz val="10"/>
        <rFont val="宋体"/>
        <family val="0"/>
        <charset val="134"/>
      </rPr>
      <t xml:space="preserve">路（自编尾号</t>
    </r>
    <r>
      <rPr>
        <sz val="10"/>
        <rFont val="Arial"/>
        <family val="2"/>
      </rPr>
      <t xml:space="preserve">197</t>
    </r>
    <r>
      <rPr>
        <sz val="10"/>
        <rFont val="宋体"/>
        <family val="0"/>
        <charset val="134"/>
      </rPr>
      <t xml:space="preserve">，黄牌尾号</t>
    </r>
    <r>
      <rPr>
        <sz val="10"/>
        <rFont val="Arial"/>
        <family val="2"/>
      </rPr>
      <t xml:space="preserve">966</t>
    </r>
    <r>
      <rPr>
        <sz val="10"/>
        <rFont val="宋体"/>
        <family val="0"/>
        <charset val="134"/>
      </rPr>
      <t xml:space="preserve">）到万泉庄</t>
    </r>
    <r>
      <rPr>
        <sz val="10"/>
        <rFont val="Arial"/>
        <family val="2"/>
      </rPr>
      <t xml:space="preserve">9:35</t>
    </r>
    <r>
      <rPr>
        <sz val="10"/>
        <rFont val="宋体"/>
        <family val="0"/>
        <charset val="134"/>
      </rPr>
      <t xml:space="preserve">分下车。称该车地面上都是盐粒子（或融雪剂），二层座位上也有，其对该车地面和座椅脏不满，要求答复。</t>
    </r>
  </si>
  <si>
    <t xml:space="preserve">接到投诉后，市民反映问题的办理情况，鸿运承物业管理中心动物园分中心现回复如下：</t>
  </si>
  <si>
    <r>
      <rPr>
        <sz val="10"/>
        <rFont val="宋体"/>
        <family val="0"/>
        <charset val="134"/>
      </rPr>
      <t xml:space="preserve">我分中心于</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18</t>
    </r>
    <r>
      <rPr>
        <sz val="10"/>
        <rFont val="宋体"/>
        <family val="0"/>
        <charset val="134"/>
      </rPr>
      <t xml:space="preserve">日上午</t>
    </r>
    <r>
      <rPr>
        <sz val="10"/>
        <rFont val="Arial"/>
        <family val="2"/>
      </rPr>
      <t xml:space="preserve">11</t>
    </r>
    <r>
      <rPr>
        <sz val="10"/>
        <rFont val="宋体"/>
        <family val="0"/>
        <charset val="134"/>
      </rPr>
      <t xml:space="preserve">点</t>
    </r>
    <r>
      <rPr>
        <sz val="10"/>
        <rFont val="Arial"/>
        <family val="2"/>
      </rPr>
      <t xml:space="preserve">27</t>
    </r>
    <r>
      <rPr>
        <sz val="10"/>
        <rFont val="宋体"/>
        <family val="0"/>
        <charset val="134"/>
      </rPr>
      <t xml:space="preserve">分对市民进行电话回复。办理人：杜伟；部门：鸿运承物业管理中心动物园分中心；职务：物管副主任。审核人：郑楠；部门：鸿运承物业管理中心物管行政部；职务：物管员。</t>
    </r>
  </si>
  <si>
    <t xml:space="preserve">车内地面上都是盐粒子（或融雪剂）为车队司机所遗撒，其目的是为了防止摔伤乘客，雪停后，运营车辆回场后，我们的保洁员已对车内的卫生进行了全面的清理，已整改完毕。</t>
  </si>
  <si>
    <r>
      <rPr>
        <sz val="10"/>
        <rFont val="宋体"/>
        <family val="0"/>
        <charset val="134"/>
      </rPr>
      <t xml:space="preserve">接到投诉后，市民反映问题的办理情况，鸿运承物业管理中心动物园分中心现回复如下：车内地面上都是盐粒子（或融雪剂）为车队司机所遗撒，其目的是为了防止摔伤乘客，雪停后，运营车辆回场后，我们的保洁员已对车内的卫生进行了全面的清理，已整改完毕。经分中心检查本条运营线路所有运营车辆出场前的卫生符合车辆清洁标准，我们定期召开车辆保洁专题会议，开展车辆卫生专项检查，日常工作中我们加大巡检力度，强化制度建设，不断提高管理水平。我分中心于</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18</t>
    </r>
    <r>
      <rPr>
        <sz val="10"/>
        <rFont val="宋体"/>
        <family val="0"/>
        <charset val="134"/>
      </rPr>
      <t xml:space="preserve">日上午</t>
    </r>
    <r>
      <rPr>
        <sz val="10"/>
        <rFont val="Arial"/>
        <family val="2"/>
      </rPr>
      <t xml:space="preserve">11</t>
    </r>
    <r>
      <rPr>
        <sz val="10"/>
        <rFont val="宋体"/>
        <family val="0"/>
        <charset val="134"/>
      </rPr>
      <t xml:space="preserve">点</t>
    </r>
    <r>
      <rPr>
        <sz val="10"/>
        <rFont val="Arial"/>
        <family val="2"/>
      </rPr>
      <t xml:space="preserve">27</t>
    </r>
    <r>
      <rPr>
        <sz val="10"/>
        <rFont val="宋体"/>
        <family val="0"/>
        <charset val="134"/>
      </rPr>
      <t xml:space="preserve">分对市民进行电话回复。场站班组长再次与本条线路的保洁人员进行了沟通，日常工作中要把清洁质量做的更加细致，加强清洁技能的培训，熟练掌握清洁方法。欢迎市民随时对我们的工作进行监督，感谢市民提出宝贵意见，给市民的出行带来的不便我们深感歉意，谢谢市民的支持与谅解。</t>
    </r>
  </si>
  <si>
    <t xml:space="preserve">车辆卫生问题
（车内地面、座椅脏）</t>
  </si>
  <si>
    <t xml:space="preserve">GJ-PHONE-20260118-1656</t>
  </si>
  <si>
    <t xml:space="preserve">2026-01-18 11:11:42</t>
  </si>
  <si>
    <t xml:space="preserve">2026-01-19 09:00:03</t>
  </si>
  <si>
    <r>
      <rPr>
        <sz val="10"/>
        <rFont val="Arial"/>
        <family val="2"/>
      </rPr>
      <t xml:space="preserve">1</t>
    </r>
    <r>
      <rPr>
        <sz val="10"/>
        <rFont val="宋体"/>
        <family val="0"/>
        <charset val="134"/>
      </rPr>
      <t xml:space="preserve">月</t>
    </r>
    <r>
      <rPr>
        <sz val="10"/>
        <rFont val="Arial"/>
        <family val="2"/>
      </rPr>
      <t xml:space="preserve">18</t>
    </r>
    <r>
      <rPr>
        <sz val="10"/>
        <rFont val="宋体"/>
        <family val="0"/>
        <charset val="134"/>
      </rPr>
      <t xml:space="preserve">日</t>
    </r>
    <r>
      <rPr>
        <sz val="10"/>
        <rFont val="Arial"/>
        <family val="2"/>
      </rPr>
      <t xml:space="preserve">11:12</t>
    </r>
    <r>
      <rPr>
        <sz val="10"/>
        <rFont val="宋体"/>
        <family val="0"/>
        <charset val="134"/>
      </rPr>
      <t xml:space="preserve">分来电</t>
    </r>
    <r>
      <rPr>
        <sz val="10"/>
        <rFont val="Arial"/>
        <family val="2"/>
      </rPr>
      <t xml:space="preserve">(</t>
    </r>
    <r>
      <rPr>
        <sz val="10"/>
        <rFont val="宋体"/>
        <family val="0"/>
        <charset val="134"/>
      </rPr>
      <t xml:space="preserve">雪天</t>
    </r>
    <r>
      <rPr>
        <sz val="10"/>
        <rFont val="Arial"/>
        <family val="2"/>
      </rPr>
      <t xml:space="preserve">)</t>
    </r>
    <r>
      <rPr>
        <sz val="10"/>
        <rFont val="宋体"/>
        <family val="0"/>
        <charset val="134"/>
      </rPr>
      <t xml:space="preserve">：一先生刚刚在天桥乘坐</t>
    </r>
    <r>
      <rPr>
        <sz val="10"/>
        <rFont val="Arial"/>
        <family val="2"/>
      </rPr>
      <t xml:space="preserve">105</t>
    </r>
    <r>
      <rPr>
        <sz val="10"/>
        <rFont val="宋体"/>
        <family val="0"/>
        <charset val="134"/>
      </rPr>
      <t xml:space="preserve">路</t>
    </r>
    <r>
      <rPr>
        <sz val="10"/>
        <rFont val="Arial"/>
        <family val="2"/>
      </rPr>
      <t xml:space="preserve">9532337</t>
    </r>
    <r>
      <rPr>
        <sz val="10"/>
        <rFont val="宋体"/>
        <family val="0"/>
        <charset val="134"/>
      </rPr>
      <t xml:space="preserve">号车</t>
    </r>
    <r>
      <rPr>
        <sz val="10"/>
        <rFont val="Arial"/>
        <family val="2"/>
      </rPr>
      <t xml:space="preserve">,</t>
    </r>
    <r>
      <rPr>
        <sz val="10"/>
        <rFont val="宋体"/>
        <family val="0"/>
        <charset val="134"/>
      </rPr>
      <t xml:space="preserve">其称车厢内上下车台阶都是水</t>
    </r>
    <r>
      <rPr>
        <sz val="10"/>
        <rFont val="Arial"/>
        <family val="2"/>
      </rPr>
      <t xml:space="preserve">,</t>
    </r>
    <r>
      <rPr>
        <sz val="10"/>
        <rFont val="宋体"/>
        <family val="0"/>
        <charset val="134"/>
      </rPr>
      <t xml:space="preserve">请尽快清理</t>
    </r>
    <r>
      <rPr>
        <sz val="10"/>
        <rFont val="Arial"/>
        <family val="2"/>
      </rPr>
      <t xml:space="preserve">,</t>
    </r>
    <r>
      <rPr>
        <sz val="10"/>
        <rFont val="宋体"/>
        <family val="0"/>
        <charset val="134"/>
      </rPr>
      <t xml:space="preserve">避免乘客滑倒</t>
    </r>
    <r>
      <rPr>
        <sz val="10"/>
        <rFont val="Arial"/>
        <family val="2"/>
      </rPr>
      <t xml:space="preserve">.</t>
    </r>
  </si>
  <si>
    <t xml:space="preserve">因市民不要求电话回复，系统内无联系方式，我们未对市民进行电话回复。办理人：杜伟；部门：鸿运承物业管理中心动物园分中心；职务：物管副主任。审核人：郑楠；部门：鸿运承物业管理中心物管行政部；职务：物管员。</t>
  </si>
  <si>
    <t xml:space="preserve">雪天路面湿滑且泥泞，车内水渍为乘车市民路上所携带至车内，运营中我们确实对车辆内部卫生的清理不是很及时有效，该车辆回到刷车地点后，我们的保洁员已对车内水渍进行了清理，已整改完毕。</t>
  </si>
  <si>
    <t xml:space="preserve">接到投诉后，市民反映问题的办理情况，鸿运承物业管理中心动物园分中心现回复如下：雪天路面湿滑且泥泞，车内水渍为乘车市民路上所携带至车内，运营中我们确实对车辆内部卫生的清理不是很及时有效，该车辆回到刷车地点后，我们的保洁员已对车内水渍进行了清理，已整改完毕。经分中心检查本条运营线路所有运营车辆出场前的卫生符合车辆清洁标准，我们定期召开车辆保洁专题会议，开展车辆卫生专项检查，日常工作中我们加大巡检力度，强化制度建设，不断提高管理水平。因市民不要求电话回复，系统内无联系方式，我们未对市民进行电话回复。场站班组长再次与本条线路的保洁人员进行了沟通，日常工作中要把清洁质量做的更加细致，加强清洁技能的培训，熟练掌握清洁方法。欢迎市民随时对我们的工作进行监督，感谢市民提出宝贵意见，给市民的出行带来的不便我们深感歉意，谢谢市民的支持与谅解。</t>
  </si>
  <si>
    <t xml:space="preserve">车辆卫生问题
（清除车内地面、台阶雪水）</t>
  </si>
  <si>
    <t xml:space="preserve">GJ-PHONE-20260118-1560</t>
  </si>
  <si>
    <t xml:space="preserve">2026-01-18 10:53:42</t>
  </si>
  <si>
    <t xml:space="preserve">2026-01-19 09:00:32</t>
  </si>
  <si>
    <r>
      <rPr>
        <sz val="10"/>
        <rFont val="Arial"/>
        <family val="2"/>
      </rPr>
      <t xml:space="preserve">1</t>
    </r>
    <r>
      <rPr>
        <sz val="10"/>
        <rFont val="宋体"/>
        <family val="0"/>
        <charset val="134"/>
      </rPr>
      <t xml:space="preserve">月</t>
    </r>
    <r>
      <rPr>
        <sz val="10"/>
        <rFont val="Arial"/>
        <family val="2"/>
      </rPr>
      <t xml:space="preserve">18</t>
    </r>
    <r>
      <rPr>
        <sz val="10"/>
        <rFont val="宋体"/>
        <family val="0"/>
        <charset val="134"/>
      </rPr>
      <t xml:space="preserve">日</t>
    </r>
    <r>
      <rPr>
        <sz val="10"/>
        <rFont val="Arial"/>
        <family val="2"/>
      </rPr>
      <t xml:space="preserve">10:53</t>
    </r>
    <r>
      <rPr>
        <sz val="10"/>
        <rFont val="宋体"/>
        <family val="0"/>
        <charset val="134"/>
      </rPr>
      <t xml:space="preserve">分</t>
    </r>
    <r>
      <rPr>
        <sz val="10"/>
        <rFont val="Arial"/>
        <family val="2"/>
      </rPr>
      <t xml:space="preserve">(</t>
    </r>
    <r>
      <rPr>
        <sz val="10"/>
        <rFont val="宋体"/>
        <family val="0"/>
        <charset val="134"/>
      </rPr>
      <t xml:space="preserve">来电</t>
    </r>
    <r>
      <rPr>
        <sz val="10"/>
        <rFont val="Arial"/>
        <family val="2"/>
      </rPr>
      <t xml:space="preserve">)</t>
    </r>
    <r>
      <rPr>
        <sz val="10"/>
        <rFont val="宋体"/>
        <family val="0"/>
        <charset val="134"/>
      </rPr>
      <t xml:space="preserve">：刘先生在刘家窑桥东</t>
    </r>
    <r>
      <rPr>
        <sz val="10"/>
        <rFont val="Arial"/>
        <family val="2"/>
      </rPr>
      <t xml:space="preserve">10</t>
    </r>
    <r>
      <rPr>
        <sz val="10"/>
        <rFont val="宋体"/>
        <family val="0"/>
        <charset val="134"/>
      </rPr>
      <t xml:space="preserve">点左右乘坐</t>
    </r>
    <r>
      <rPr>
        <sz val="10"/>
        <rFont val="Arial"/>
        <family val="2"/>
      </rPr>
      <t xml:space="preserve">2</t>
    </r>
    <r>
      <rPr>
        <sz val="10"/>
        <rFont val="宋体"/>
        <family val="0"/>
        <charset val="134"/>
      </rPr>
      <t xml:space="preserve">路</t>
    </r>
    <r>
      <rPr>
        <sz val="10"/>
        <rFont val="Arial"/>
        <family val="2"/>
      </rPr>
      <t xml:space="preserve">9838425</t>
    </r>
    <r>
      <rPr>
        <sz val="10"/>
        <rFont val="宋体"/>
        <family val="0"/>
        <charset val="134"/>
      </rPr>
      <t xml:space="preserve">号车到天桥。上车发现车厢内地面全是水，且地面非常湿滑。望尽快清理，来电反映。</t>
    </r>
  </si>
  <si>
    <t xml:space="preserve">接到投诉后，市民反映问题的办理情况，鸿运承物业管理中心方庄分中心现回复如下：雪天路面湿滑且泥泞，车内水渍为乘车市民路上所携带至车内，运营中我们确实对车辆内部卫生的清理不是很及时有效，该车辆回到刷车地点后，我们的保洁员已对车内水渍进行了清理，已整改完毕。经分中心检查本条运营线路所有运营车辆出场前的卫生符合车辆清洁标准，我们定期召开车辆保洁专题会议，开展车辆卫生专项检查，日常工作中我们加大巡检力度，强化制度建设，不断提高管理水平。因市民不要求电话回复，系统内无联系方式，我们未对市民进行电话回复。场站班组长再次与本条线路的保洁人员进行了沟通，日常工作中要把清洁质量做的更加细致，加强清洁技能的培训，熟练掌握清洁方法。欢迎市民随时对我们的工作进行监督，感谢市民提出宝贵意见，给市民的出行带来的不便我们深感歉意，谢谢市民的支持与谅解。</t>
  </si>
  <si>
    <r>
      <rPr>
        <sz val="10"/>
        <rFont val="Arial"/>
        <family val="2"/>
      </rPr>
      <t xml:space="preserve">GJ-PHONE-20260119-0742</t>
    </r>
    <r>
      <rPr>
        <sz val="10"/>
        <rFont val="宋体"/>
        <family val="0"/>
        <charset val="134"/>
      </rPr>
      <t xml:space="preserve">（</t>
    </r>
    <r>
      <rPr>
        <sz val="10"/>
        <rFont val="Arial"/>
        <family val="2"/>
      </rPr>
      <t xml:space="preserve">1</t>
    </r>
    <r>
      <rPr>
        <sz val="10"/>
        <rFont val="宋体"/>
        <family val="0"/>
        <charset val="134"/>
      </rPr>
      <t xml:space="preserve">个附件）</t>
    </r>
  </si>
  <si>
    <t xml:space="preserve">2026-01-19 09:40:41</t>
  </si>
  <si>
    <t xml:space="preserve">2026-01-19 09:43:41</t>
  </si>
  <si>
    <r>
      <rPr>
        <sz val="10"/>
        <rFont val="宋体"/>
        <family val="0"/>
        <charset val="134"/>
      </rPr>
      <t xml:space="preserve">原始：</t>
    </r>
    <r>
      <rPr>
        <sz val="10"/>
        <rFont val="Arial"/>
        <family val="2"/>
      </rPr>
      <t xml:space="preserve">1</t>
    </r>
    <r>
      <rPr>
        <sz val="10"/>
        <rFont val="宋体"/>
        <family val="0"/>
        <charset val="134"/>
      </rPr>
      <t xml:space="preserve">月</t>
    </r>
    <r>
      <rPr>
        <sz val="10"/>
        <rFont val="Arial"/>
        <family val="2"/>
      </rPr>
      <t xml:space="preserve">17</t>
    </r>
    <r>
      <rPr>
        <sz val="10"/>
        <rFont val="宋体"/>
        <family val="0"/>
        <charset val="134"/>
      </rPr>
      <t xml:space="preserve">日</t>
    </r>
    <r>
      <rPr>
        <sz val="10"/>
        <rFont val="Arial"/>
        <family val="2"/>
      </rPr>
      <t xml:space="preserve">14</t>
    </r>
    <r>
      <rPr>
        <sz val="10"/>
        <rFont val="宋体"/>
        <family val="0"/>
        <charset val="134"/>
      </rPr>
      <t xml:space="preserve">：</t>
    </r>
    <r>
      <rPr>
        <sz val="10"/>
        <rFont val="Arial"/>
        <family val="2"/>
      </rPr>
      <t xml:space="preserve">06</t>
    </r>
    <r>
      <rPr>
        <sz val="10"/>
        <rFont val="宋体"/>
        <family val="0"/>
        <charset val="134"/>
      </rPr>
      <t xml:space="preserve">分来电：李先生（</t>
    </r>
    <r>
      <rPr>
        <sz val="10"/>
        <rFont val="Arial"/>
        <family val="2"/>
      </rPr>
      <t xml:space="preserve">437</t>
    </r>
    <r>
      <rPr>
        <sz val="10"/>
        <rFont val="宋体"/>
        <family val="0"/>
        <charset val="134"/>
      </rPr>
      <t xml:space="preserve">路驾驶员）今日上班时因下雪鞋湿了便放在男更衣室暖气上，西苑分中心安河桥北公交场站一名姓付的男工作人员在未征得其同意的情况下，将其的鞋扔进垃圾桶，其与物业值班人员经过很久才在垃圾桶内找到了已经很脏的鞋，其称该名工作人员自始至终未露面，未向其道歉，反而理直气壮的说：“我给扔了，仍进垃圾桶了。”原本</t>
    </r>
    <r>
      <rPr>
        <sz val="10"/>
        <rFont val="Arial"/>
        <family val="2"/>
      </rPr>
      <t xml:space="preserve">13</t>
    </r>
    <r>
      <rPr>
        <sz val="10"/>
        <rFont val="宋体"/>
        <family val="0"/>
        <charset val="134"/>
      </rPr>
      <t xml:space="preserve">点下班，因此事直至来电时间仍未回家，其很气愤，望相关部门领导核查并给予答复。</t>
    </r>
    <r>
      <rPr>
        <sz val="10"/>
        <rFont val="Arial"/>
        <family val="2"/>
      </rPr>
      <t xml:space="preserve">
1</t>
    </r>
    <r>
      <rPr>
        <sz val="10"/>
        <rFont val="宋体"/>
        <family val="0"/>
        <charset val="134"/>
      </rPr>
      <t xml:space="preserve">月</t>
    </r>
    <r>
      <rPr>
        <sz val="10"/>
        <rFont val="Arial"/>
        <family val="2"/>
      </rPr>
      <t xml:space="preserve">19</t>
    </r>
    <r>
      <rPr>
        <sz val="10"/>
        <rFont val="宋体"/>
        <family val="0"/>
        <charset val="134"/>
      </rPr>
      <t xml:space="preserve">日</t>
    </r>
    <r>
      <rPr>
        <sz val="10"/>
        <rFont val="Arial"/>
        <family val="2"/>
      </rPr>
      <t xml:space="preserve">9</t>
    </r>
    <r>
      <rPr>
        <sz val="10"/>
        <rFont val="宋体"/>
        <family val="0"/>
        <charset val="134"/>
      </rPr>
      <t xml:space="preserve">：</t>
    </r>
    <r>
      <rPr>
        <sz val="10"/>
        <rFont val="Arial"/>
        <family val="2"/>
      </rPr>
      <t xml:space="preserve">40</t>
    </r>
    <r>
      <rPr>
        <sz val="10"/>
        <rFont val="宋体"/>
        <family val="0"/>
        <charset val="134"/>
      </rPr>
      <t xml:space="preserve">分今日来电称：一直未答复，要求马上答复。</t>
    </r>
  </si>
  <si>
    <r>
      <rPr>
        <sz val="10"/>
        <rFont val="宋体"/>
        <family val="0"/>
        <charset val="134"/>
      </rPr>
      <t xml:space="preserve">分中心已经于</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19</t>
    </r>
    <r>
      <rPr>
        <sz val="10"/>
        <rFont val="宋体"/>
        <family val="0"/>
        <charset val="134"/>
      </rPr>
      <t xml:space="preserve">日，将处理结果告知了市民，办理人：于德海，部门</t>
    </r>
    <r>
      <rPr>
        <sz val="10"/>
        <rFont val="Arial"/>
        <family val="2"/>
      </rPr>
      <t xml:space="preserve">:</t>
    </r>
    <r>
      <rPr>
        <sz val="10"/>
        <rFont val="宋体"/>
        <family val="0"/>
        <charset val="134"/>
      </rPr>
      <t xml:space="preserve">西苑分中心，职务：物管副主任。审核人：侯旭，物业管理中心机关，物管行政部，科员。</t>
    </r>
  </si>
  <si>
    <t xml:space="preserve">场站管理问题
（引发问题纠纷）
同人同诉二次</t>
  </si>
  <si>
    <r>
      <rPr>
        <sz val="10"/>
        <rFont val="Arial"/>
        <family val="2"/>
      </rPr>
      <t xml:space="preserve">GJ-PHONE-20260119-0906</t>
    </r>
    <r>
      <rPr>
        <sz val="10"/>
        <rFont val="宋体"/>
        <family val="0"/>
        <charset val="134"/>
      </rPr>
      <t xml:space="preserve">（</t>
    </r>
    <r>
      <rPr>
        <sz val="10"/>
        <rFont val="Arial"/>
        <family val="2"/>
      </rPr>
      <t xml:space="preserve">5</t>
    </r>
    <r>
      <rPr>
        <sz val="10"/>
        <rFont val="宋体"/>
        <family val="0"/>
        <charset val="134"/>
      </rPr>
      <t xml:space="preserve">个附件）</t>
    </r>
  </si>
  <si>
    <t xml:space="preserve">2026-01-19 10:17:49</t>
  </si>
  <si>
    <t xml:space="preserve">2026-01-19 10:57:50</t>
  </si>
  <si>
    <r>
      <rPr>
        <sz val="10"/>
        <rFont val="Arial"/>
        <family val="2"/>
      </rPr>
      <t xml:space="preserve">1</t>
    </r>
    <r>
      <rPr>
        <sz val="10"/>
        <rFont val="宋体"/>
        <family val="0"/>
        <charset val="134"/>
      </rPr>
      <t xml:space="preserve">月</t>
    </r>
    <r>
      <rPr>
        <sz val="10"/>
        <rFont val="Arial"/>
        <family val="2"/>
      </rPr>
      <t xml:space="preserve">19</t>
    </r>
    <r>
      <rPr>
        <sz val="10"/>
        <rFont val="宋体"/>
        <family val="0"/>
        <charset val="134"/>
      </rPr>
      <t xml:space="preserve">日</t>
    </r>
    <r>
      <rPr>
        <sz val="10"/>
        <rFont val="Arial"/>
        <family val="2"/>
      </rPr>
      <t xml:space="preserve">10</t>
    </r>
    <r>
      <rPr>
        <sz val="10"/>
        <rFont val="宋体"/>
        <family val="0"/>
        <charset val="134"/>
      </rPr>
      <t xml:space="preserve">：</t>
    </r>
    <r>
      <rPr>
        <sz val="10"/>
        <rFont val="Arial"/>
        <family val="2"/>
      </rPr>
      <t xml:space="preserve">18</t>
    </r>
    <r>
      <rPr>
        <sz val="10"/>
        <rFont val="宋体"/>
        <family val="0"/>
        <charset val="134"/>
      </rPr>
      <t xml:space="preserve">分来电：一位先生反映保修分公司六车间（鲁谷路</t>
    </r>
    <r>
      <rPr>
        <sz val="10"/>
        <rFont val="Arial"/>
        <family val="2"/>
      </rPr>
      <t xml:space="preserve">55</t>
    </r>
    <r>
      <rPr>
        <sz val="10"/>
        <rFont val="宋体"/>
        <family val="0"/>
        <charset val="134"/>
      </rPr>
      <t xml:space="preserve">号），场站内职工男厕所堵了三个多星期了，无保洁人员疏通，导致厕所无法使用，要求尽快疏通，特来电反映。</t>
    </r>
  </si>
  <si>
    <r>
      <rPr>
        <sz val="10"/>
        <rFont val="宋体"/>
        <family val="0"/>
        <charset val="134"/>
      </rPr>
      <t xml:space="preserve">经核实，市民反映场站为鲁谷保修四厂公交场站，该场站于</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6</t>
    </r>
    <r>
      <rPr>
        <sz val="10"/>
        <rFont val="宋体"/>
        <family val="0"/>
        <charset val="134"/>
      </rPr>
      <t xml:space="preserve">日报修厕所下水道堵塞问题，我分中心接到报修后立即安排自施维修工尝试疏通，但因堵塞严重无法通开。之后联系专业下水道疏通单位进行疏通，但该单位因年初人少活多，需要等待排期，所以未能及时疏通，我分中心也多次联系该单位尽快疏通。鲁谷保修四厂公交场站保修职工不爱护使用公共设施，人员素质有待提高，厕所已经多次因乱扔东西导致下水堵塞，疏通出来的物品有折的墩布棍、砖头、抹布、瓶子等。</t>
    </r>
    <r>
      <rPr>
        <sz val="10"/>
        <rFont val="Arial"/>
        <family val="2"/>
      </rPr>
      <t xml:space="preserve">2025</t>
    </r>
    <r>
      <rPr>
        <sz val="10"/>
        <rFont val="宋体"/>
        <family val="0"/>
        <charset val="134"/>
      </rPr>
      <t xml:space="preserve">年全年为该场站疏通下水</t>
    </r>
    <r>
      <rPr>
        <sz val="10"/>
        <rFont val="Arial"/>
        <family val="2"/>
      </rPr>
      <t xml:space="preserve">6</t>
    </r>
    <r>
      <rPr>
        <sz val="10"/>
        <rFont val="宋体"/>
        <family val="0"/>
        <charset val="134"/>
      </rPr>
      <t xml:space="preserve">次，费用共计</t>
    </r>
    <r>
      <rPr>
        <sz val="10"/>
        <rFont val="Arial"/>
        <family val="2"/>
      </rPr>
      <t xml:space="preserve">9000</t>
    </r>
    <r>
      <rPr>
        <sz val="10"/>
        <rFont val="宋体"/>
        <family val="0"/>
        <charset val="134"/>
      </rPr>
      <t xml:space="preserve">元，已占物业田顺庄分中心所有</t>
    </r>
    <r>
      <rPr>
        <sz val="10"/>
        <rFont val="Arial"/>
        <family val="2"/>
      </rPr>
      <t xml:space="preserve">31</t>
    </r>
    <r>
      <rPr>
        <sz val="10"/>
        <rFont val="宋体"/>
        <family val="0"/>
        <charset val="134"/>
      </rPr>
      <t xml:space="preserve">处场站全年下水疏通费用的</t>
    </r>
    <r>
      <rPr>
        <sz val="10"/>
        <rFont val="Arial"/>
        <family val="2"/>
      </rPr>
      <t xml:space="preserve">1/2</t>
    </r>
    <r>
      <rPr>
        <sz val="10"/>
        <rFont val="宋体"/>
        <family val="0"/>
        <charset val="134"/>
      </rPr>
      <t xml:space="preserve">，分中心反复提醒并劝阻仍然未见好转。</t>
    </r>
  </si>
  <si>
    <t xml:space="preserve">由于市民未留联系方式，无法进行电话答复。办理人：董鹏 田顺庄分中心工程设备副主任。审核人：华菲 物管中心工程设备部 一般管理。</t>
  </si>
  <si>
    <t xml:space="preserve">已联系专业下水道疏通单位进行疏通。</t>
  </si>
  <si>
    <r>
      <rPr>
        <sz val="10"/>
        <rFont val="宋体"/>
        <family val="0"/>
        <charset val="134"/>
      </rPr>
      <t xml:space="preserve">依据集团公司</t>
    </r>
    <r>
      <rPr>
        <sz val="10"/>
        <rFont val="Arial"/>
        <family val="2"/>
      </rPr>
      <t xml:space="preserve">366</t>
    </r>
    <r>
      <rPr>
        <sz val="10"/>
        <rFont val="宋体"/>
        <family val="0"/>
        <charset val="134"/>
      </rPr>
      <t xml:space="preserve">号文件职责划分，公交物业负责卫生间清洁和维修，但是使用单位也有负责教育监督职工及乘务安全员保持卫生间内卫生及设施完好的责任。作为一名公交职工，更应该爱护维护公交场站公共设施，设施状态良好才能为大家提供更好的后勤服务保障，形成良性循环。公交物业会做好职责内工作，同时也会再次在场站管委会呼吁此问题，请使用单位做好职工的教育引导工作。</t>
    </r>
  </si>
  <si>
    <t xml:space="preserve">我们将持续关注该场站保修工对厕所的爱护使用情况。</t>
  </si>
  <si>
    <r>
      <rPr>
        <sz val="10"/>
        <rFont val="宋体"/>
        <family val="0"/>
        <charset val="134"/>
      </rPr>
      <t xml:space="preserve">经核实，市民反映场站为鲁谷保修四厂公交场站，该场站于</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6</t>
    </r>
    <r>
      <rPr>
        <sz val="10"/>
        <rFont val="宋体"/>
        <family val="0"/>
        <charset val="134"/>
      </rPr>
      <t xml:space="preserve">日报修厕所下水道堵塞问题，我分中心接到报修后立即安排自施维修工尝试疏通，但因堵塞严重无法通开。之后联系专业下水道疏通单位进行疏通，但该单位因年初人少活多，需要等待排期，所以未能及时疏通，我分中心也多次联系该单位尽快疏通。鲁谷保修四厂公交场站保修职工不爱护使用公共设施，人员素质有待提高，厕所已经多次因乱扔东西导致下水堵塞，疏通出来的物品有折的墩布棍、砖头、抹布、瓶子等。</t>
    </r>
    <r>
      <rPr>
        <sz val="10"/>
        <rFont val="Arial"/>
        <family val="2"/>
      </rPr>
      <t xml:space="preserve">2025</t>
    </r>
    <r>
      <rPr>
        <sz val="10"/>
        <rFont val="宋体"/>
        <family val="0"/>
        <charset val="134"/>
      </rPr>
      <t xml:space="preserve">年全年为该场站疏通下水</t>
    </r>
    <r>
      <rPr>
        <sz val="10"/>
        <rFont val="Arial"/>
        <family val="2"/>
      </rPr>
      <t xml:space="preserve">6</t>
    </r>
    <r>
      <rPr>
        <sz val="10"/>
        <rFont val="宋体"/>
        <family val="0"/>
        <charset val="134"/>
      </rPr>
      <t xml:space="preserve">次，费用共计</t>
    </r>
    <r>
      <rPr>
        <sz val="10"/>
        <rFont val="Arial"/>
        <family val="2"/>
      </rPr>
      <t xml:space="preserve">9000</t>
    </r>
    <r>
      <rPr>
        <sz val="10"/>
        <rFont val="宋体"/>
        <family val="0"/>
        <charset val="134"/>
      </rPr>
      <t xml:space="preserve">元，已占物业田顺庄分中心所有</t>
    </r>
    <r>
      <rPr>
        <sz val="10"/>
        <rFont val="Arial"/>
        <family val="2"/>
      </rPr>
      <t xml:space="preserve">31</t>
    </r>
    <r>
      <rPr>
        <sz val="10"/>
        <rFont val="宋体"/>
        <family val="0"/>
        <charset val="134"/>
      </rPr>
      <t xml:space="preserve">处场站全年下水疏通费用的</t>
    </r>
    <r>
      <rPr>
        <sz val="10"/>
        <rFont val="Arial"/>
        <family val="2"/>
      </rPr>
      <t xml:space="preserve">1/2</t>
    </r>
    <r>
      <rPr>
        <sz val="10"/>
        <rFont val="宋体"/>
        <family val="0"/>
        <charset val="134"/>
      </rPr>
      <t xml:space="preserve">，分中心反复提醒并劝阻仍然未见好转。依据集团公司</t>
    </r>
    <r>
      <rPr>
        <sz val="10"/>
        <rFont val="Arial"/>
        <family val="2"/>
      </rPr>
      <t xml:space="preserve">366</t>
    </r>
    <r>
      <rPr>
        <sz val="10"/>
        <rFont val="宋体"/>
        <family val="0"/>
        <charset val="134"/>
      </rPr>
      <t xml:space="preserve">号文件职责划分，公交物业负责卫生间清洁和维修，但是使用单位也有负责教育监督职工及乘务安全员保持卫生间内卫生及设施完好的责任。作为一名公交职工，更应该爱护维护公交场站公共设施，设施状态良好才能为大家提供更好的后勤服务保障，形成良性循环。公交物业会做好职责内工作，同时也会再次在场站管委会呼吁此问题，请使用单位做好职工的教育引导工作。由于市民未留联系方式，无法进行电话答复。</t>
    </r>
  </si>
  <si>
    <t xml:space="preserve">站务设施维修
（疏通厕所）一次</t>
  </si>
  <si>
    <r>
      <rPr>
        <sz val="11"/>
        <color rgb="FF000000"/>
        <rFont val="宋体"/>
        <family val="0"/>
        <charset val="134"/>
      </rPr>
      <t xml:space="preserve">相同诉求：</t>
    </r>
    <r>
      <rPr>
        <sz val="11"/>
        <color rgb="FF000000"/>
        <rFont val="宋体"/>
        <family val="0"/>
      </rPr>
      <t xml:space="preserve">GJ-PHONE-20260119-0906</t>
    </r>
    <r>
      <rPr>
        <sz val="11"/>
        <color rgb="FF000000"/>
        <rFont val="宋体"/>
        <family val="0"/>
        <charset val="134"/>
      </rPr>
      <t xml:space="preserve">、</t>
    </r>
    <r>
      <rPr>
        <sz val="11"/>
        <color rgb="FF000000"/>
        <rFont val="宋体"/>
        <family val="0"/>
      </rPr>
      <t xml:space="preserve">GJ-PHONE-20260119-1692</t>
    </r>
  </si>
  <si>
    <t xml:space="preserve">GJ-PHONE-20260119-1647-1</t>
  </si>
  <si>
    <t xml:space="preserve">2026-01-19 13:50:03</t>
  </si>
  <si>
    <t xml:space="preserve">2026-01-19 13:56:45</t>
  </si>
  <si>
    <t xml:space="preserve">一先生</t>
  </si>
  <si>
    <r>
      <rPr>
        <sz val="10"/>
        <rFont val="Arial"/>
        <family val="2"/>
      </rPr>
      <t xml:space="preserve">1</t>
    </r>
    <r>
      <rPr>
        <sz val="10"/>
        <rFont val="宋体"/>
        <family val="0"/>
        <charset val="134"/>
      </rPr>
      <t xml:space="preserve">月</t>
    </r>
    <r>
      <rPr>
        <sz val="10"/>
        <rFont val="Arial"/>
        <family val="2"/>
      </rPr>
      <t xml:space="preserve">19</t>
    </r>
    <r>
      <rPr>
        <sz val="10"/>
        <rFont val="宋体"/>
        <family val="0"/>
        <charset val="134"/>
      </rPr>
      <t xml:space="preserve">日</t>
    </r>
    <r>
      <rPr>
        <sz val="10"/>
        <rFont val="Arial"/>
        <family val="2"/>
      </rPr>
      <t xml:space="preserve">13</t>
    </r>
    <r>
      <rPr>
        <sz val="10"/>
        <rFont val="宋体"/>
        <family val="0"/>
        <charset val="134"/>
      </rPr>
      <t xml:space="preserve">：</t>
    </r>
    <r>
      <rPr>
        <sz val="10"/>
        <rFont val="Arial"/>
        <family val="2"/>
      </rPr>
      <t xml:space="preserve">50</t>
    </r>
    <r>
      <rPr>
        <sz val="10"/>
        <rFont val="宋体"/>
        <family val="0"/>
        <charset val="134"/>
      </rPr>
      <t xml:space="preserve">分来电，一先生在中门寺街乘坐快速公交</t>
    </r>
    <r>
      <rPr>
        <sz val="10"/>
        <rFont val="Arial"/>
        <family val="2"/>
      </rPr>
      <t xml:space="preserve">4</t>
    </r>
    <r>
      <rPr>
        <sz val="10"/>
        <rFont val="宋体"/>
        <family val="0"/>
        <charset val="134"/>
      </rPr>
      <t xml:space="preserve">线路往阜成门方向，其称普遍车内和车身都是泥，还称该站台的屏蔽门特别脏，请相关部门尽快清理。</t>
    </r>
  </si>
  <si>
    <t xml:space="preserve">车辆卫生问题
（车内卫生、车身）</t>
  </si>
  <si>
    <r>
      <rPr>
        <sz val="10"/>
        <rFont val="Arial"/>
        <family val="2"/>
      </rPr>
      <t xml:space="preserve">GJ-PHONE-20260119-1583</t>
    </r>
    <r>
      <rPr>
        <sz val="10"/>
        <rFont val="宋体"/>
        <family val="0"/>
        <charset val="134"/>
      </rPr>
      <t xml:space="preserve">（</t>
    </r>
    <r>
      <rPr>
        <sz val="10"/>
        <rFont val="Arial"/>
        <family val="2"/>
      </rPr>
      <t xml:space="preserve">1</t>
    </r>
    <r>
      <rPr>
        <sz val="10"/>
        <rFont val="宋体"/>
        <family val="0"/>
        <charset val="134"/>
      </rPr>
      <t xml:space="preserve">个附件）</t>
    </r>
  </si>
  <si>
    <t xml:space="preserve">2026-01-19 13:24:18</t>
  </si>
  <si>
    <t xml:space="preserve">2026-01-19 14:09:13</t>
  </si>
  <si>
    <t xml:space="preserve">13120012156</t>
  </si>
  <si>
    <r>
      <rPr>
        <sz val="10"/>
        <rFont val="Arial"/>
        <family val="2"/>
      </rPr>
      <t xml:space="preserve">1</t>
    </r>
    <r>
      <rPr>
        <sz val="10"/>
        <rFont val="宋体"/>
        <family val="0"/>
        <charset val="134"/>
      </rPr>
      <t xml:space="preserve">月</t>
    </r>
    <r>
      <rPr>
        <sz val="10"/>
        <rFont val="Arial"/>
        <family val="2"/>
      </rPr>
      <t xml:space="preserve">19</t>
    </r>
    <r>
      <rPr>
        <sz val="10"/>
        <rFont val="宋体"/>
        <family val="0"/>
        <charset val="134"/>
      </rPr>
      <t xml:space="preserve">日</t>
    </r>
    <r>
      <rPr>
        <sz val="10"/>
        <rFont val="Arial"/>
        <family val="2"/>
      </rPr>
      <t xml:space="preserve">13:24</t>
    </r>
    <r>
      <rPr>
        <sz val="10"/>
        <rFont val="宋体"/>
        <family val="0"/>
        <charset val="134"/>
      </rPr>
      <t xml:space="preserve">分</t>
    </r>
    <r>
      <rPr>
        <sz val="10"/>
        <rFont val="Arial"/>
        <family val="2"/>
      </rPr>
      <t xml:space="preserve">(</t>
    </r>
    <r>
      <rPr>
        <sz val="10"/>
        <rFont val="宋体"/>
        <family val="0"/>
        <charset val="134"/>
      </rPr>
      <t xml:space="preserve">来电</t>
    </r>
    <r>
      <rPr>
        <sz val="10"/>
        <rFont val="Arial"/>
        <family val="2"/>
      </rPr>
      <t xml:space="preserve">)</t>
    </r>
    <r>
      <rPr>
        <sz val="10"/>
        <rFont val="宋体"/>
        <family val="0"/>
        <charset val="134"/>
      </rPr>
      <t xml:space="preserve">，一先生称：家门口有</t>
    </r>
    <r>
      <rPr>
        <sz val="10"/>
        <rFont val="Arial"/>
        <family val="2"/>
      </rPr>
      <t xml:space="preserve">369</t>
    </r>
    <r>
      <rPr>
        <sz val="10"/>
        <rFont val="宋体"/>
        <family val="0"/>
        <charset val="134"/>
      </rPr>
      <t xml:space="preserve">路、</t>
    </r>
    <r>
      <rPr>
        <sz val="10"/>
        <rFont val="Arial"/>
        <family val="2"/>
      </rPr>
      <t xml:space="preserve">957</t>
    </r>
    <r>
      <rPr>
        <sz val="10"/>
        <rFont val="宋体"/>
        <family val="0"/>
        <charset val="134"/>
      </rPr>
      <t xml:space="preserve">路、</t>
    </r>
    <r>
      <rPr>
        <sz val="10"/>
        <rFont val="Arial"/>
        <family val="2"/>
      </rPr>
      <t xml:space="preserve">954</t>
    </r>
    <r>
      <rPr>
        <sz val="10"/>
        <rFont val="宋体"/>
        <family val="0"/>
        <charset val="134"/>
      </rPr>
      <t xml:space="preserve">路，其看到车内显示屏内容有今日已消毒。其想知道每天消毒有没有规定，现在是否仍每天消毒，如何消毒。其感觉没消毒，若没做到看看能否改进，并就此事要求答复。</t>
    </r>
  </si>
  <si>
    <r>
      <rPr>
        <sz val="10"/>
        <rFont val="宋体"/>
        <family val="0"/>
        <charset val="134"/>
      </rPr>
      <t xml:space="preserve">我分中心于</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20</t>
    </r>
    <r>
      <rPr>
        <sz val="10"/>
        <rFont val="宋体"/>
        <family val="0"/>
        <charset val="134"/>
      </rPr>
      <t xml:space="preserve">日上午</t>
    </r>
    <r>
      <rPr>
        <sz val="10"/>
        <rFont val="Arial"/>
        <family val="2"/>
      </rPr>
      <t xml:space="preserve">8</t>
    </r>
    <r>
      <rPr>
        <sz val="10"/>
        <rFont val="宋体"/>
        <family val="0"/>
        <charset val="134"/>
      </rPr>
      <t xml:space="preserve">点</t>
    </r>
    <r>
      <rPr>
        <sz val="10"/>
        <rFont val="Arial"/>
        <family val="2"/>
      </rPr>
      <t xml:space="preserve">39</t>
    </r>
    <r>
      <rPr>
        <sz val="10"/>
        <rFont val="宋体"/>
        <family val="0"/>
        <charset val="134"/>
      </rPr>
      <t xml:space="preserve">分对市民进行电话回复。办理人：李虎；部门：鸿运承物业管理中心天宫院分中心；职务：物管副主任。审核人：郑楠；部门：鸿运承物业管理中心物管行政部；职务：物管员。</t>
    </r>
  </si>
  <si>
    <r>
      <rPr>
        <sz val="10"/>
        <rFont val="宋体"/>
        <family val="0"/>
        <charset val="134"/>
      </rPr>
      <t xml:space="preserve">市民反映</t>
    </r>
    <r>
      <rPr>
        <sz val="10"/>
        <rFont val="Arial"/>
        <family val="2"/>
      </rPr>
      <t xml:space="preserve">369</t>
    </r>
    <r>
      <rPr>
        <sz val="10"/>
        <rFont val="宋体"/>
        <family val="0"/>
        <charset val="134"/>
      </rPr>
      <t xml:space="preserve">路、</t>
    </r>
    <r>
      <rPr>
        <sz val="10"/>
        <rFont val="Arial"/>
        <family val="2"/>
      </rPr>
      <t xml:space="preserve">957</t>
    </r>
    <r>
      <rPr>
        <sz val="10"/>
        <rFont val="宋体"/>
        <family val="0"/>
        <charset val="134"/>
      </rPr>
      <t xml:space="preserve">路、</t>
    </r>
    <r>
      <rPr>
        <sz val="10"/>
        <rFont val="Arial"/>
        <family val="2"/>
      </rPr>
      <t xml:space="preserve">954</t>
    </r>
    <r>
      <rPr>
        <sz val="10"/>
        <rFont val="宋体"/>
        <family val="0"/>
        <charset val="134"/>
      </rPr>
      <t xml:space="preserve">路公交车，现在是否仍每天消毒，如何消毒的问题。</t>
    </r>
    <r>
      <rPr>
        <sz val="10"/>
        <rFont val="Arial"/>
        <family val="2"/>
      </rPr>
      <t xml:space="preserve">957</t>
    </r>
    <r>
      <rPr>
        <sz val="10"/>
        <rFont val="宋体"/>
        <family val="0"/>
        <charset val="134"/>
      </rPr>
      <t xml:space="preserve">路、</t>
    </r>
    <r>
      <rPr>
        <sz val="10"/>
        <rFont val="Arial"/>
        <family val="2"/>
      </rPr>
      <t xml:space="preserve">954</t>
    </r>
    <r>
      <rPr>
        <sz val="10"/>
        <rFont val="宋体"/>
        <family val="0"/>
        <charset val="134"/>
      </rPr>
      <t xml:space="preserve">路我们的消毒地点为大兴一职场站，</t>
    </r>
    <r>
      <rPr>
        <sz val="10"/>
        <rFont val="Arial"/>
        <family val="2"/>
      </rPr>
      <t xml:space="preserve">369</t>
    </r>
    <r>
      <rPr>
        <sz val="10"/>
        <rFont val="宋体"/>
        <family val="0"/>
        <charset val="134"/>
      </rPr>
      <t xml:space="preserve">路我们的消毒地点为黄村火车站场站，我们目前仍然按照每日对运营车辆消毒一次的标准认真执行，我们配备</t>
    </r>
    <r>
      <rPr>
        <sz val="10"/>
        <rFont val="Arial"/>
        <family val="2"/>
      </rPr>
      <t xml:space="preserve">1</t>
    </r>
    <r>
      <rPr>
        <sz val="10"/>
        <rFont val="宋体"/>
        <family val="0"/>
        <charset val="134"/>
      </rPr>
      <t xml:space="preserve">比</t>
    </r>
    <r>
      <rPr>
        <sz val="10"/>
        <rFont val="Arial"/>
        <family val="2"/>
      </rPr>
      <t xml:space="preserve">40</t>
    </r>
    <r>
      <rPr>
        <sz val="10"/>
        <rFont val="宋体"/>
        <family val="0"/>
        <charset val="134"/>
      </rPr>
      <t xml:space="preserve">的含氯消毒液，地板我们为喷洒消毒的方式，座椅、扶手、设施等部位我们为擦拭消毒的方式。我们已向市民进行了说明，市民表示认可。</t>
    </r>
  </si>
  <si>
    <t xml:space="preserve">场站班组长再次与消毒人员进行了沟通，日常工作中持续把消毒工作做的更加细致，加强技能的培训，熟练掌握消毒方法。</t>
  </si>
  <si>
    <r>
      <rPr>
        <sz val="10"/>
        <rFont val="宋体"/>
        <family val="0"/>
        <charset val="134"/>
      </rPr>
      <t xml:space="preserve">经分中心检查</t>
    </r>
    <r>
      <rPr>
        <sz val="10"/>
        <rFont val="Arial"/>
        <family val="2"/>
      </rPr>
      <t xml:space="preserve">3</t>
    </r>
    <r>
      <rPr>
        <sz val="10"/>
        <rFont val="宋体"/>
        <family val="0"/>
        <charset val="134"/>
      </rPr>
      <t xml:space="preserve">条运营线路所有运营车辆每天已完成了一次车辆消毒工作，符合消毒标准。我们定期召开车辆消毒专题会议，开展车辆消毒专项检查，日常工作中我们加大巡检力度，强化制度建设，不断提高管理水平。</t>
    </r>
  </si>
  <si>
    <r>
      <rPr>
        <sz val="10"/>
        <rFont val="宋体"/>
        <family val="0"/>
        <charset val="134"/>
      </rPr>
      <t xml:space="preserve">接到投诉后，市民反映问题的办理情况，鸿运承物业管理中心天宫院分中心现回复如下：市民反映</t>
    </r>
    <r>
      <rPr>
        <sz val="10"/>
        <rFont val="Arial"/>
        <family val="2"/>
      </rPr>
      <t xml:space="preserve">369</t>
    </r>
    <r>
      <rPr>
        <sz val="10"/>
        <rFont val="宋体"/>
        <family val="0"/>
        <charset val="134"/>
      </rPr>
      <t xml:space="preserve">路、</t>
    </r>
    <r>
      <rPr>
        <sz val="10"/>
        <rFont val="Arial"/>
        <family val="2"/>
      </rPr>
      <t xml:space="preserve">957</t>
    </r>
    <r>
      <rPr>
        <sz val="10"/>
        <rFont val="宋体"/>
        <family val="0"/>
        <charset val="134"/>
      </rPr>
      <t xml:space="preserve">路、</t>
    </r>
    <r>
      <rPr>
        <sz val="10"/>
        <rFont val="Arial"/>
        <family val="2"/>
      </rPr>
      <t xml:space="preserve">954</t>
    </r>
    <r>
      <rPr>
        <sz val="10"/>
        <rFont val="宋体"/>
        <family val="0"/>
        <charset val="134"/>
      </rPr>
      <t xml:space="preserve">路公交车，现在是否仍每天消毒，如何消毒的问题。</t>
    </r>
    <r>
      <rPr>
        <sz val="10"/>
        <rFont val="Arial"/>
        <family val="2"/>
      </rPr>
      <t xml:space="preserve">957</t>
    </r>
    <r>
      <rPr>
        <sz val="10"/>
        <rFont val="宋体"/>
        <family val="0"/>
        <charset val="134"/>
      </rPr>
      <t xml:space="preserve">路、</t>
    </r>
    <r>
      <rPr>
        <sz val="10"/>
        <rFont val="Arial"/>
        <family val="2"/>
      </rPr>
      <t xml:space="preserve">954</t>
    </r>
    <r>
      <rPr>
        <sz val="10"/>
        <rFont val="宋体"/>
        <family val="0"/>
        <charset val="134"/>
      </rPr>
      <t xml:space="preserve">路我们的消毒地点为大兴一职场站，</t>
    </r>
    <r>
      <rPr>
        <sz val="10"/>
        <rFont val="Arial"/>
        <family val="2"/>
      </rPr>
      <t xml:space="preserve">369</t>
    </r>
    <r>
      <rPr>
        <sz val="10"/>
        <rFont val="宋体"/>
        <family val="0"/>
        <charset val="134"/>
      </rPr>
      <t xml:space="preserve">路我们的消毒地点为黄村火车站场站，我们目前仍然按照每日对运营车辆消毒一次的标准认真执行，我们配备</t>
    </r>
    <r>
      <rPr>
        <sz val="10"/>
        <rFont val="Arial"/>
        <family val="2"/>
      </rPr>
      <t xml:space="preserve">1</t>
    </r>
    <r>
      <rPr>
        <sz val="10"/>
        <rFont val="宋体"/>
        <family val="0"/>
        <charset val="134"/>
      </rPr>
      <t xml:space="preserve">比</t>
    </r>
    <r>
      <rPr>
        <sz val="10"/>
        <rFont val="Arial"/>
        <family val="2"/>
      </rPr>
      <t xml:space="preserve">40</t>
    </r>
    <r>
      <rPr>
        <sz val="10"/>
        <rFont val="宋体"/>
        <family val="0"/>
        <charset val="134"/>
      </rPr>
      <t xml:space="preserve">的含氯消毒液，地板我们为喷洒消毒的方式，座椅、扶手、设施等部位我们为擦拭消毒的方式。我们已向市民进行了说明，市民表示认可。经分中心检查</t>
    </r>
    <r>
      <rPr>
        <sz val="10"/>
        <rFont val="Arial"/>
        <family val="2"/>
      </rPr>
      <t xml:space="preserve">3</t>
    </r>
    <r>
      <rPr>
        <sz val="10"/>
        <rFont val="宋体"/>
        <family val="0"/>
        <charset val="134"/>
      </rPr>
      <t xml:space="preserve">条运营线路所有运营车辆每天已完成了一次车辆消毒工作，符合消毒标准。我们定期召开车辆消毒专题会议，开展车辆消毒专项检查，日常工作中我们加大巡检力度，强化制度建设，不断提高管理水平。我分中心于</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20</t>
    </r>
    <r>
      <rPr>
        <sz val="10"/>
        <rFont val="宋体"/>
        <family val="0"/>
        <charset val="134"/>
      </rPr>
      <t xml:space="preserve">日上午</t>
    </r>
    <r>
      <rPr>
        <sz val="10"/>
        <rFont val="Arial"/>
        <family val="2"/>
      </rPr>
      <t xml:space="preserve">8</t>
    </r>
    <r>
      <rPr>
        <sz val="10"/>
        <rFont val="宋体"/>
        <family val="0"/>
        <charset val="134"/>
      </rPr>
      <t xml:space="preserve">点</t>
    </r>
    <r>
      <rPr>
        <sz val="10"/>
        <rFont val="Arial"/>
        <family val="2"/>
      </rPr>
      <t xml:space="preserve">39</t>
    </r>
    <r>
      <rPr>
        <sz val="10"/>
        <rFont val="宋体"/>
        <family val="0"/>
        <charset val="134"/>
      </rPr>
      <t xml:space="preserve">分对市民进行电话回复。场站班组长再次与消毒人员进行了沟通，日常工作中持续把消毒工作做的更加细致，加强技能的培训，熟练掌握消毒方法。欢迎您随时对我们的工作进行监督，感谢您提出宝贵意见，给您的出行带来的不便我们深感歉意，谢谢您的支持与谅解。</t>
    </r>
  </si>
  <si>
    <t xml:space="preserve">车辆卫生问题
（车内消毒）</t>
  </si>
  <si>
    <r>
      <rPr>
        <sz val="10"/>
        <rFont val="Arial"/>
        <family val="2"/>
      </rPr>
      <t xml:space="preserve">GJ-PHONE-20260119-1692</t>
    </r>
    <r>
      <rPr>
        <sz val="10"/>
        <rFont val="宋体"/>
        <family val="0"/>
        <charset val="134"/>
      </rPr>
      <t xml:space="preserve">（</t>
    </r>
    <r>
      <rPr>
        <sz val="10"/>
        <rFont val="Arial"/>
        <family val="2"/>
      </rPr>
      <t xml:space="preserve">5</t>
    </r>
    <r>
      <rPr>
        <sz val="10"/>
        <rFont val="宋体"/>
        <family val="0"/>
        <charset val="134"/>
      </rPr>
      <t xml:space="preserve">个附件）</t>
    </r>
  </si>
  <si>
    <t xml:space="preserve">2026-01-19 14:04:04</t>
  </si>
  <si>
    <t xml:space="preserve">2026-01-19 14:37:35</t>
  </si>
  <si>
    <r>
      <rPr>
        <sz val="10"/>
        <rFont val="Arial"/>
        <family val="2"/>
      </rPr>
      <t xml:space="preserve">1</t>
    </r>
    <r>
      <rPr>
        <sz val="10"/>
        <rFont val="宋体"/>
        <family val="0"/>
        <charset val="134"/>
      </rPr>
      <t xml:space="preserve">月</t>
    </r>
    <r>
      <rPr>
        <sz val="10"/>
        <rFont val="Arial"/>
        <family val="2"/>
      </rPr>
      <t xml:space="preserve">19</t>
    </r>
    <r>
      <rPr>
        <sz val="10"/>
        <rFont val="宋体"/>
        <family val="0"/>
        <charset val="134"/>
      </rPr>
      <t xml:space="preserve">日</t>
    </r>
    <r>
      <rPr>
        <sz val="10"/>
        <rFont val="Arial"/>
        <family val="2"/>
      </rPr>
      <t xml:space="preserve">14</t>
    </r>
    <r>
      <rPr>
        <sz val="10"/>
        <rFont val="宋体"/>
        <family val="0"/>
        <charset val="134"/>
      </rPr>
      <t xml:space="preserve">：</t>
    </r>
    <r>
      <rPr>
        <sz val="10"/>
        <rFont val="Arial"/>
        <family val="2"/>
      </rPr>
      <t xml:space="preserve">04</t>
    </r>
    <r>
      <rPr>
        <sz val="10"/>
        <rFont val="宋体"/>
        <family val="0"/>
        <charset val="134"/>
      </rPr>
      <t xml:space="preserve">分一先生（内部职工）来电称：保修分公司六车间（位于鲁谷）厕所下水道坏了三个星期，导致职工无法使用。故不满，特来电反映，望尽快处理。</t>
    </r>
  </si>
  <si>
    <t xml:space="preserve">站务设施维修
（疏通厕所）二次</t>
  </si>
  <si>
    <r>
      <rPr>
        <sz val="10"/>
        <rFont val="Arial"/>
        <family val="2"/>
      </rPr>
      <t xml:space="preserve">GJ-PHONE-20260120-0684</t>
    </r>
    <r>
      <rPr>
        <sz val="10"/>
        <rFont val="宋体"/>
        <family val="0"/>
        <charset val="134"/>
      </rPr>
      <t xml:space="preserve">（</t>
    </r>
    <r>
      <rPr>
        <sz val="10"/>
        <rFont val="Arial"/>
        <family val="2"/>
      </rPr>
      <t xml:space="preserve">3</t>
    </r>
    <r>
      <rPr>
        <sz val="10"/>
        <rFont val="宋体"/>
        <family val="0"/>
        <charset val="134"/>
      </rPr>
      <t xml:space="preserve">个附件）</t>
    </r>
  </si>
  <si>
    <t xml:space="preserve">2026-01-20 10:28:54</t>
  </si>
  <si>
    <t xml:space="preserve">2026-01-20 12:16:53</t>
  </si>
  <si>
    <t xml:space="preserve">18201205610</t>
  </si>
  <si>
    <r>
      <rPr>
        <sz val="10"/>
        <rFont val="Arial"/>
        <family val="2"/>
      </rPr>
      <t xml:space="preserve">1</t>
    </r>
    <r>
      <rPr>
        <sz val="10"/>
        <rFont val="宋体"/>
        <family val="0"/>
        <charset val="134"/>
      </rPr>
      <t xml:space="preserve">月</t>
    </r>
    <r>
      <rPr>
        <sz val="10"/>
        <rFont val="Arial"/>
        <family val="2"/>
      </rPr>
      <t xml:space="preserve">20</t>
    </r>
    <r>
      <rPr>
        <sz val="10"/>
        <rFont val="宋体"/>
        <family val="0"/>
        <charset val="134"/>
      </rPr>
      <t xml:space="preserve">日</t>
    </r>
    <r>
      <rPr>
        <sz val="10"/>
        <rFont val="Arial"/>
        <family val="2"/>
      </rPr>
      <t xml:space="preserve">10:29</t>
    </r>
    <r>
      <rPr>
        <sz val="10"/>
        <rFont val="宋体"/>
        <family val="0"/>
        <charset val="134"/>
      </rPr>
      <t xml:space="preserve">分来电、一位先生</t>
    </r>
    <r>
      <rPr>
        <sz val="10"/>
        <rFont val="Arial"/>
        <family val="2"/>
      </rPr>
      <t xml:space="preserve">10:10</t>
    </r>
    <r>
      <rPr>
        <sz val="10"/>
        <rFont val="宋体"/>
        <family val="0"/>
        <charset val="134"/>
      </rPr>
      <t xml:space="preserve">在阜玉路口北乘坐快速公交</t>
    </r>
    <r>
      <rPr>
        <sz val="10"/>
        <rFont val="Arial"/>
        <family val="2"/>
      </rPr>
      <t xml:space="preserve">4</t>
    </r>
    <r>
      <rPr>
        <sz val="10"/>
        <rFont val="宋体"/>
        <family val="0"/>
        <charset val="134"/>
      </rPr>
      <t xml:space="preserve">路</t>
    </r>
    <r>
      <rPr>
        <sz val="10"/>
        <rFont val="Arial"/>
        <family val="2"/>
      </rPr>
      <t xml:space="preserve">4844361</t>
    </r>
    <r>
      <rPr>
        <sz val="10"/>
        <rFont val="宋体"/>
        <family val="0"/>
        <charset val="134"/>
      </rPr>
      <t xml:space="preserve">号车到杨庄，其称该车车身外很脏，其今天新穿的衣服，故不满，要求答复。</t>
    </r>
  </si>
  <si>
    <r>
      <rPr>
        <sz val="10"/>
        <rFont val="宋体"/>
        <family val="0"/>
        <charset val="134"/>
      </rPr>
      <t xml:space="preserve">我分中心于</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20</t>
    </r>
    <r>
      <rPr>
        <sz val="10"/>
        <rFont val="宋体"/>
        <family val="0"/>
        <charset val="134"/>
      </rPr>
      <t xml:space="preserve">日上午</t>
    </r>
    <r>
      <rPr>
        <sz val="10"/>
        <rFont val="Arial"/>
        <family val="2"/>
      </rPr>
      <t xml:space="preserve">11</t>
    </r>
    <r>
      <rPr>
        <sz val="10"/>
        <rFont val="宋体"/>
        <family val="0"/>
        <charset val="134"/>
      </rPr>
      <t xml:space="preserve">点</t>
    </r>
    <r>
      <rPr>
        <sz val="10"/>
        <rFont val="Arial"/>
        <family val="2"/>
      </rPr>
      <t xml:space="preserve">38</t>
    </r>
    <r>
      <rPr>
        <sz val="10"/>
        <rFont val="宋体"/>
        <family val="0"/>
        <charset val="134"/>
      </rPr>
      <t xml:space="preserve">分对市民进行电话回复。办理人：杨壑松；部门：鸿运承物业管理中心河滩分中心；职务：物管副主任。审核人：郑楠；部门：鸿运承物业管理中心物管行政部；职务：物管员。</t>
    </r>
  </si>
  <si>
    <r>
      <rPr>
        <sz val="10"/>
        <rFont val="Arial"/>
        <family val="2"/>
      </rPr>
      <t xml:space="preserve">BRT4</t>
    </r>
    <r>
      <rPr>
        <sz val="10"/>
        <rFont val="宋体"/>
        <family val="0"/>
        <charset val="134"/>
      </rPr>
      <t xml:space="preserve">路车身外很脏的问题，该线路行驶路线路面有明显泥责，加之上午气温较低，刷车出现上冻情况，导致我们对车身的清理不是很及时有效，中午气温相对较高时，我们已抓紧时间对车辆外部卫生进行了清理，已整改完毕。</t>
    </r>
  </si>
  <si>
    <r>
      <rPr>
        <sz val="10"/>
        <rFont val="宋体"/>
        <family val="0"/>
        <charset val="134"/>
      </rPr>
      <t xml:space="preserve">接到投诉后，市民反映问题的办理情况，鸿运承物业管理中心河滩分中心现回复如下：</t>
    </r>
    <r>
      <rPr>
        <sz val="10"/>
        <rFont val="Arial"/>
        <family val="2"/>
      </rPr>
      <t xml:space="preserve">BRT4</t>
    </r>
    <r>
      <rPr>
        <sz val="10"/>
        <rFont val="宋体"/>
        <family val="0"/>
        <charset val="134"/>
      </rPr>
      <t xml:space="preserve">路车身外很脏的问题，该线路行驶路线路面有明显泥责，加之上午气温较低，刷车出现上冻情况，导致我们对车身的清理不是很及时有效，中午气温相对较高时，我们已抓紧时间对车辆外部卫生进行了清理，已整改完毕。经分中心检查本条运营线路所有运营车辆出场前的卫生符合车辆清洁标准，我们定期召开车辆保洁专题会议，开展车辆卫生专项检查，日常工作中我们加大巡检力度，强化制度建设，不断提高管理水平。我分中心于</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20</t>
    </r>
    <r>
      <rPr>
        <sz val="10"/>
        <rFont val="宋体"/>
        <family val="0"/>
        <charset val="134"/>
      </rPr>
      <t xml:space="preserve">日上午</t>
    </r>
    <r>
      <rPr>
        <sz val="10"/>
        <rFont val="Arial"/>
        <family val="2"/>
      </rPr>
      <t xml:space="preserve">11</t>
    </r>
    <r>
      <rPr>
        <sz val="10"/>
        <rFont val="宋体"/>
        <family val="0"/>
        <charset val="134"/>
      </rPr>
      <t xml:space="preserve">点</t>
    </r>
    <r>
      <rPr>
        <sz val="10"/>
        <rFont val="Arial"/>
        <family val="2"/>
      </rPr>
      <t xml:space="preserve">38</t>
    </r>
    <r>
      <rPr>
        <sz val="10"/>
        <rFont val="宋体"/>
        <family val="0"/>
        <charset val="134"/>
      </rPr>
      <t xml:space="preserve">分对市民进行电话回复。公交运营线路（首末站），我们只在一个场站进行洗车服务，首末站全部安排保洁员清洗车辆目前存在一定的困难。场站班组长再次与本条线路的保洁人员进行了沟通，日常工作中要把清洁质量做的更加细致，加强清洁技能的培训，熟练掌握清洁方法。欢迎市民随时对我们的工作进行监督，感谢市民提出宝贵意见，给市民的出行带来的不便我们深感歉意，谢谢市民的支持与谅解。</t>
    </r>
  </si>
  <si>
    <t xml:space="preserve">GJ-PHONE-20260121-1061</t>
  </si>
  <si>
    <t xml:space="preserve">2026-01-21 12:40:51</t>
  </si>
  <si>
    <t xml:space="preserve">2026-01-21 12:45:06</t>
  </si>
  <si>
    <t xml:space="preserve">15011450362</t>
  </si>
  <si>
    <r>
      <rPr>
        <sz val="10"/>
        <rFont val="Arial"/>
        <family val="2"/>
      </rPr>
      <t xml:space="preserve">1</t>
    </r>
    <r>
      <rPr>
        <sz val="10"/>
        <rFont val="宋体"/>
        <family val="0"/>
        <charset val="134"/>
      </rPr>
      <t xml:space="preserve">月</t>
    </r>
    <r>
      <rPr>
        <sz val="10"/>
        <rFont val="Arial"/>
        <family val="2"/>
      </rPr>
      <t xml:space="preserve">21</t>
    </r>
    <r>
      <rPr>
        <sz val="10"/>
        <rFont val="宋体"/>
        <family val="0"/>
        <charset val="134"/>
      </rPr>
      <t xml:space="preserve">日</t>
    </r>
    <r>
      <rPr>
        <sz val="10"/>
        <rFont val="Arial"/>
        <family val="2"/>
      </rPr>
      <t xml:space="preserve">12:42</t>
    </r>
    <r>
      <rPr>
        <sz val="10"/>
        <rFont val="宋体"/>
        <family val="0"/>
        <charset val="134"/>
      </rPr>
      <t xml:space="preserve">分来电：一女士反映云岗公交场站卫生间比较脏乱差，纸篓满了无人处理，希望尽快清理，要求尽快答复</t>
    </r>
    <r>
      <rPr>
        <sz val="10"/>
        <rFont val="Arial"/>
        <family val="2"/>
      </rPr>
      <t xml:space="preserve">.</t>
    </r>
  </si>
  <si>
    <r>
      <rPr>
        <sz val="10"/>
        <rFont val="宋体"/>
        <family val="0"/>
        <charset val="134"/>
      </rPr>
      <t xml:space="preserve">分中心已经于</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22</t>
    </r>
    <r>
      <rPr>
        <sz val="10"/>
        <rFont val="宋体"/>
        <family val="0"/>
        <charset val="134"/>
      </rPr>
      <t xml:space="preserve">日，将处理结果告知了市民，办理人：燕京，部门</t>
    </r>
    <r>
      <rPr>
        <sz val="10"/>
        <rFont val="Arial"/>
        <family val="2"/>
      </rPr>
      <t xml:space="preserve">:</t>
    </r>
    <r>
      <rPr>
        <sz val="10"/>
        <rFont val="宋体"/>
        <family val="0"/>
        <charset val="134"/>
      </rPr>
      <t xml:space="preserve">岳各庄分中心，职务：物管副主任。审核人：侯旭，物业管理中心机关，物管行政部，科员。</t>
    </r>
    <r>
      <rPr>
        <sz val="10"/>
        <rFont val="Arial"/>
        <family val="2"/>
      </rPr>
      <t xml:space="preserve">
</t>
    </r>
  </si>
  <si>
    <t xml:space="preserve">经核实，市民反映的问题，我们虚心接受，场站内卫生间，正常情况下是定期打扫确实做不到实时清扫和倾倒垃圾，我们一定增加打扫频次，确保卫生间清洁质量达标。</t>
  </si>
  <si>
    <t xml:space="preserve">增加打扫频次，确保卫生间清洁质量达标。</t>
  </si>
  <si>
    <r>
      <rPr>
        <sz val="10"/>
        <rFont val="宋体"/>
        <family val="0"/>
        <charset val="134"/>
      </rPr>
      <t xml:space="preserve">接到此投诉，我们非常重视。并立即派专人核实情况。经核实，市民反映的问题，我们虚心接受，场站内卫生间，正常情况下是定期打扫确实做不到实时清扫和倾倒垃圾，我们一定增加打扫频次，确保卫生间清洁质量达标。分中心已经于</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22</t>
    </r>
    <r>
      <rPr>
        <sz val="10"/>
        <rFont val="宋体"/>
        <family val="0"/>
        <charset val="134"/>
      </rPr>
      <t xml:space="preserve">日，将处理结果告知了市民，办理人：燕京，部门</t>
    </r>
    <r>
      <rPr>
        <sz val="10"/>
        <rFont val="Arial"/>
        <family val="2"/>
      </rPr>
      <t xml:space="preserve">:</t>
    </r>
    <r>
      <rPr>
        <sz val="10"/>
        <rFont val="宋体"/>
        <family val="0"/>
        <charset val="134"/>
      </rPr>
      <t xml:space="preserve">岳各庄分中心，职务：物管副主任。审核人：侯旭，物业管理中心机关，物管行政部，科员。</t>
    </r>
  </si>
  <si>
    <t xml:space="preserve">场站（站台）卫生问题
（场站卫生间脏乱）</t>
  </si>
  <si>
    <r>
      <rPr>
        <sz val="10"/>
        <rFont val="Arial"/>
        <family val="2"/>
      </rPr>
      <t xml:space="preserve">GJ-PHONE-20260122-0225</t>
    </r>
    <r>
      <rPr>
        <sz val="10"/>
        <rFont val="宋体"/>
        <family val="0"/>
        <charset val="134"/>
      </rPr>
      <t xml:space="preserve">（</t>
    </r>
    <r>
      <rPr>
        <sz val="10"/>
        <rFont val="Arial"/>
        <family val="2"/>
      </rPr>
      <t xml:space="preserve">1</t>
    </r>
    <r>
      <rPr>
        <sz val="10"/>
        <rFont val="宋体"/>
        <family val="0"/>
        <charset val="134"/>
      </rPr>
      <t xml:space="preserve">个附件）</t>
    </r>
  </si>
  <si>
    <t xml:space="preserve">2026-01-22 08:28:53</t>
  </si>
  <si>
    <t xml:space="preserve">2026-01-22 10:32:37</t>
  </si>
  <si>
    <t xml:space="preserve">13381021883</t>
  </si>
  <si>
    <r>
      <rPr>
        <sz val="10"/>
        <rFont val="Arial"/>
        <family val="2"/>
      </rPr>
      <t xml:space="preserve">1</t>
    </r>
    <r>
      <rPr>
        <sz val="10"/>
        <rFont val="宋体"/>
        <family val="0"/>
        <charset val="134"/>
      </rPr>
      <t xml:space="preserve">月</t>
    </r>
    <r>
      <rPr>
        <sz val="10"/>
        <rFont val="Arial"/>
        <family val="2"/>
      </rPr>
      <t xml:space="preserve">22</t>
    </r>
    <r>
      <rPr>
        <sz val="10"/>
        <rFont val="宋体"/>
        <family val="0"/>
        <charset val="134"/>
      </rPr>
      <t xml:space="preserve">日</t>
    </r>
    <r>
      <rPr>
        <sz val="10"/>
        <rFont val="Arial"/>
        <family val="2"/>
      </rPr>
      <t xml:space="preserve">8:29</t>
    </r>
    <r>
      <rPr>
        <sz val="10"/>
        <rFont val="宋体"/>
        <family val="0"/>
        <charset val="134"/>
      </rPr>
      <t xml:space="preserve">分来电，</t>
    </r>
    <r>
      <rPr>
        <sz val="10"/>
        <rFont val="Arial"/>
        <family val="2"/>
      </rPr>
      <t xml:space="preserve">8:29</t>
    </r>
    <r>
      <rPr>
        <sz val="10"/>
        <rFont val="宋体"/>
        <family val="0"/>
        <charset val="134"/>
      </rPr>
      <t xml:space="preserve">分，一女士在白纸坊桥北乘坐</t>
    </r>
    <r>
      <rPr>
        <sz val="10"/>
        <rFont val="Arial"/>
        <family val="2"/>
      </rPr>
      <t xml:space="preserve">200</t>
    </r>
    <r>
      <rPr>
        <sz val="10"/>
        <rFont val="宋体"/>
        <family val="0"/>
        <charset val="134"/>
      </rPr>
      <t xml:space="preserve">内到阜成门北方向。该车车厢卫生非常脏，故不满， 要求回复。 </t>
    </r>
  </si>
  <si>
    <r>
      <rPr>
        <sz val="10"/>
        <rFont val="宋体"/>
        <family val="0"/>
        <charset val="134"/>
      </rPr>
      <t xml:space="preserve">我分中心于</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22</t>
    </r>
    <r>
      <rPr>
        <sz val="10"/>
        <rFont val="宋体"/>
        <family val="0"/>
        <charset val="134"/>
      </rPr>
      <t xml:space="preserve">日上午</t>
    </r>
    <r>
      <rPr>
        <sz val="10"/>
        <rFont val="Arial"/>
        <family val="2"/>
      </rPr>
      <t xml:space="preserve">9</t>
    </r>
    <r>
      <rPr>
        <sz val="10"/>
        <rFont val="宋体"/>
        <family val="0"/>
        <charset val="134"/>
      </rPr>
      <t xml:space="preserve">点</t>
    </r>
    <r>
      <rPr>
        <sz val="10"/>
        <rFont val="Arial"/>
        <family val="2"/>
      </rPr>
      <t xml:space="preserve">16</t>
    </r>
    <r>
      <rPr>
        <sz val="10"/>
        <rFont val="宋体"/>
        <family val="0"/>
        <charset val="134"/>
      </rPr>
      <t xml:space="preserve">分对市民进行电话回复。办理人：王波；部门：鸿运承物业管理中心大观园分中心；职务：物管副主任。审核人：郑楠；部门：鸿运承物业管理中心物管行政部；职务：物管员。</t>
    </r>
  </si>
  <si>
    <t xml:space="preserve">我们向市民进行了回复，通话中市民未提及车辆卫生不干净，全程在描述车内未开空调问题。经核查，该线路车辆卫生符合清洁标准。无论市民是否提及车辆卫生不干净，我们也将密切关注车内清洁质量，做好日常的清洁工作。</t>
  </si>
  <si>
    <r>
      <rPr>
        <sz val="10"/>
        <rFont val="宋体"/>
        <family val="0"/>
        <charset val="134"/>
      </rPr>
      <t xml:space="preserve">接到投诉后，市民反映问题的办理情况，鸿运承物业管理中心大观园分中心现回复如下：我们向市民进行了回复，通话中市民未提及车辆卫生不干净，全程在描述车内未开空调问题。经核查，该线路车辆卫生符合清洁标准。无论市民是否提及车辆卫生不干净，我们也将密切关注车内清洁质量，做好日常的清洁工作。经分中心检查本条运营线路所有运营车辆出场前的卫生符合车辆清洁标准，我们定期召开车辆保洁专题会议，开展车辆卫生专项检查，日常工作中我们加大巡检力度，强化制度建设，不断提高管理水平。我分中心于</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22</t>
    </r>
    <r>
      <rPr>
        <sz val="10"/>
        <rFont val="宋体"/>
        <family val="0"/>
        <charset val="134"/>
      </rPr>
      <t xml:space="preserve">日上午</t>
    </r>
    <r>
      <rPr>
        <sz val="10"/>
        <rFont val="Arial"/>
        <family val="2"/>
      </rPr>
      <t xml:space="preserve">9</t>
    </r>
    <r>
      <rPr>
        <sz val="10"/>
        <rFont val="宋体"/>
        <family val="0"/>
        <charset val="134"/>
      </rPr>
      <t xml:space="preserve">点</t>
    </r>
    <r>
      <rPr>
        <sz val="10"/>
        <rFont val="Arial"/>
        <family val="2"/>
      </rPr>
      <t xml:space="preserve">16</t>
    </r>
    <r>
      <rPr>
        <sz val="10"/>
        <rFont val="宋体"/>
        <family val="0"/>
        <charset val="134"/>
      </rPr>
      <t xml:space="preserve">分对市民进行电话回复。场站班组长再次与本条线路的保洁人员进行了沟通，日常工作中要把清洁质量做的更加细致，加强清洁技能的培训，熟练掌握清洁方法。欢迎市民随时对我们的工作进行监督，感谢市民提出宝贵意见，给市民的出行带来的不便我们深感歉意，谢谢市民的支持与谅解。</t>
    </r>
  </si>
  <si>
    <t xml:space="preserve">车辆卫生问题
（车厢卫生）</t>
  </si>
  <si>
    <r>
      <rPr>
        <sz val="10"/>
        <rFont val="Arial"/>
        <family val="2"/>
      </rPr>
      <t xml:space="preserve">GJ-PHONE-20260122-0615</t>
    </r>
    <r>
      <rPr>
        <sz val="10"/>
        <rFont val="宋体"/>
        <family val="0"/>
        <charset val="134"/>
      </rPr>
      <t xml:space="preserve">（</t>
    </r>
    <r>
      <rPr>
        <sz val="10"/>
        <rFont val="Arial"/>
        <family val="2"/>
      </rPr>
      <t xml:space="preserve">1</t>
    </r>
    <r>
      <rPr>
        <sz val="10"/>
        <rFont val="宋体"/>
        <family val="0"/>
        <charset val="134"/>
      </rPr>
      <t xml:space="preserve">个附件）</t>
    </r>
  </si>
  <si>
    <t xml:space="preserve">2026-01-22 10:22:11</t>
  </si>
  <si>
    <t xml:space="preserve">2026-01-22 11:02:38</t>
  </si>
  <si>
    <t xml:space="preserve">15510506105</t>
  </si>
  <si>
    <r>
      <rPr>
        <sz val="10"/>
        <rFont val="Arial"/>
        <family val="2"/>
      </rPr>
      <t xml:space="preserve">1</t>
    </r>
    <r>
      <rPr>
        <sz val="10"/>
        <rFont val="宋体"/>
        <family val="0"/>
        <charset val="134"/>
      </rPr>
      <t xml:space="preserve">月</t>
    </r>
    <r>
      <rPr>
        <sz val="10"/>
        <rFont val="Arial"/>
        <family val="2"/>
      </rPr>
      <t xml:space="preserve">22</t>
    </r>
    <r>
      <rPr>
        <sz val="10"/>
        <rFont val="宋体"/>
        <family val="0"/>
        <charset val="134"/>
      </rPr>
      <t xml:space="preserve">日</t>
    </r>
    <r>
      <rPr>
        <sz val="10"/>
        <rFont val="Arial"/>
        <family val="2"/>
      </rPr>
      <t xml:space="preserve">10:23</t>
    </r>
    <r>
      <rPr>
        <sz val="10"/>
        <rFont val="宋体"/>
        <family val="0"/>
        <charset val="134"/>
      </rPr>
      <t xml:space="preserve">分来电，高先生反映天坛南门永定门东街</t>
    </r>
    <r>
      <rPr>
        <sz val="10"/>
        <rFont val="Arial"/>
        <family val="2"/>
      </rPr>
      <t xml:space="preserve">3</t>
    </r>
    <r>
      <rPr>
        <sz val="10"/>
        <rFont val="宋体"/>
        <family val="0"/>
        <charset val="134"/>
      </rPr>
      <t xml:space="preserve">号的公交保修厂，门前三包做的不行，小门位置往外流脏水，影响行人通过，针对此事，要求回复。</t>
    </r>
  </si>
  <si>
    <r>
      <rPr>
        <sz val="10"/>
        <rFont val="宋体"/>
        <family val="0"/>
        <charset val="134"/>
      </rPr>
      <t xml:space="preserve">分中心已经于</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22</t>
    </r>
    <r>
      <rPr>
        <sz val="10"/>
        <rFont val="宋体"/>
        <family val="0"/>
        <charset val="134"/>
      </rPr>
      <t xml:space="preserve">日，将处理结果告知了市民，办理人：王波，部门</t>
    </r>
    <r>
      <rPr>
        <sz val="10"/>
        <rFont val="Arial"/>
        <family val="2"/>
      </rPr>
      <t xml:space="preserve">:</t>
    </r>
    <r>
      <rPr>
        <sz val="10"/>
        <rFont val="宋体"/>
        <family val="0"/>
        <charset val="134"/>
      </rPr>
      <t xml:space="preserve">大观园分中心，职务：物管副主任。审核人：侯旭，物业管理中心机关，物管行政部，科员。</t>
    </r>
    <r>
      <rPr>
        <sz val="10"/>
        <rFont val="Arial"/>
        <family val="2"/>
      </rPr>
      <t xml:space="preserve">
</t>
    </r>
  </si>
  <si>
    <t xml:space="preserve">市民反映小门位置往外流脏水的情况，经核实并到实地勘察，是近期由于降雪后化雪产生的少量雪水，而且非常少，已经在答复中跟市民解释清楚了，希望市民能够理解。</t>
  </si>
  <si>
    <r>
      <rPr>
        <sz val="10"/>
        <rFont val="宋体"/>
        <family val="0"/>
        <charset val="134"/>
      </rPr>
      <t xml:space="preserve">接到此投诉，我们非常重视。并立即派专人核实情况。市民反映小门位置往外流脏水的情况，经核实并到实地勘察，是近期由于降雪后化雪产生的少量雪水，而且非常少，已经在答复中跟市民解释清楚了，希望市民能够理解。分中心已经于</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22</t>
    </r>
    <r>
      <rPr>
        <sz val="10"/>
        <rFont val="宋体"/>
        <family val="0"/>
        <charset val="134"/>
      </rPr>
      <t xml:space="preserve">日，将处理结果告知了市民，办理人：王波，部门</t>
    </r>
    <r>
      <rPr>
        <sz val="10"/>
        <rFont val="Arial"/>
        <family val="2"/>
      </rPr>
      <t xml:space="preserve">:</t>
    </r>
    <r>
      <rPr>
        <sz val="10"/>
        <rFont val="宋体"/>
        <family val="0"/>
        <charset val="134"/>
      </rPr>
      <t xml:space="preserve">大观园分中心，职务：物管副主任。审核人：侯旭，物业管理中心机关，物管行政部，科员。</t>
    </r>
  </si>
  <si>
    <t xml:space="preserve">场站（站台）卫生问题
（门前三包）</t>
  </si>
  <si>
    <r>
      <rPr>
        <sz val="10"/>
        <rFont val="Arial"/>
        <family val="2"/>
      </rPr>
      <t xml:space="preserve">GJ-PHONE-20260123-1176</t>
    </r>
    <r>
      <rPr>
        <sz val="10"/>
        <rFont val="宋体"/>
        <family val="0"/>
        <charset val="134"/>
      </rPr>
      <t xml:space="preserve">（</t>
    </r>
    <r>
      <rPr>
        <sz val="10"/>
        <rFont val="Arial"/>
        <family val="2"/>
      </rPr>
      <t xml:space="preserve">1</t>
    </r>
    <r>
      <rPr>
        <sz val="10"/>
        <rFont val="宋体"/>
        <family val="0"/>
        <charset val="134"/>
      </rPr>
      <t xml:space="preserve">个附件）</t>
    </r>
  </si>
  <si>
    <t xml:space="preserve">2026-01-23 13:33:17</t>
  </si>
  <si>
    <t xml:space="preserve">2026-01-23 14:00:08</t>
  </si>
  <si>
    <t xml:space="preserve">华先生</t>
  </si>
  <si>
    <t xml:space="preserve">13911109859</t>
  </si>
  <si>
    <r>
      <rPr>
        <sz val="10"/>
        <rFont val="Arial"/>
        <family val="2"/>
      </rPr>
      <t xml:space="preserve">1</t>
    </r>
    <r>
      <rPr>
        <sz val="10"/>
        <rFont val="宋体"/>
        <family val="0"/>
        <charset val="134"/>
      </rPr>
      <t xml:space="preserve">月</t>
    </r>
    <r>
      <rPr>
        <sz val="10"/>
        <rFont val="Arial"/>
        <family val="2"/>
      </rPr>
      <t xml:space="preserve">23</t>
    </r>
    <r>
      <rPr>
        <sz val="10"/>
        <rFont val="宋体"/>
        <family val="0"/>
        <charset val="134"/>
      </rPr>
      <t xml:space="preserve">日</t>
    </r>
    <r>
      <rPr>
        <sz val="10"/>
        <rFont val="Arial"/>
        <family val="2"/>
      </rPr>
      <t xml:space="preserve">13:34</t>
    </r>
    <r>
      <rPr>
        <sz val="10"/>
        <rFont val="宋体"/>
        <family val="0"/>
        <charset val="134"/>
      </rPr>
      <t xml:space="preserve">分来电，华生泉先生是客四</t>
    </r>
    <r>
      <rPr>
        <sz val="10"/>
        <rFont val="Arial"/>
        <family val="2"/>
      </rPr>
      <t xml:space="preserve">21</t>
    </r>
    <r>
      <rPr>
        <sz val="10"/>
        <rFont val="宋体"/>
        <family val="0"/>
        <charset val="134"/>
      </rPr>
      <t xml:space="preserve">队员工：一周前，其在永丰场站食堂准备就餐，发现员工卡内的</t>
    </r>
    <r>
      <rPr>
        <sz val="10"/>
        <rFont val="Arial"/>
        <family val="2"/>
      </rPr>
      <t xml:space="preserve">14.5</t>
    </r>
    <r>
      <rPr>
        <sz val="10"/>
        <rFont val="宋体"/>
        <family val="0"/>
        <charset val="134"/>
      </rPr>
      <t xml:space="preserve">元钱被冻结，昨天员工卡解冻了，但卡内的钱没有了，其不满，要求答复。</t>
    </r>
  </si>
  <si>
    <r>
      <rPr>
        <sz val="10"/>
        <rFont val="宋体"/>
        <family val="0"/>
        <charset val="134"/>
      </rPr>
      <t xml:space="preserve">西苑分中心于</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26</t>
    </r>
    <r>
      <rPr>
        <sz val="10"/>
        <rFont val="宋体"/>
        <family val="0"/>
        <charset val="134"/>
      </rPr>
      <t xml:space="preserve">日</t>
    </r>
    <r>
      <rPr>
        <sz val="10"/>
        <rFont val="Arial"/>
        <family val="2"/>
      </rPr>
      <t xml:space="preserve">16</t>
    </r>
    <r>
      <rPr>
        <sz val="10"/>
        <rFont val="宋体"/>
        <family val="0"/>
        <charset val="134"/>
      </rPr>
      <t xml:space="preserve">点</t>
    </r>
    <r>
      <rPr>
        <sz val="10"/>
        <rFont val="Arial"/>
        <family val="2"/>
      </rPr>
      <t xml:space="preserve">25</t>
    </r>
    <r>
      <rPr>
        <sz val="10"/>
        <rFont val="宋体"/>
        <family val="0"/>
        <charset val="134"/>
      </rPr>
      <t xml:space="preserve">分对华先生进行电话回访，经沟通，现</t>
    </r>
    <r>
      <rPr>
        <sz val="10"/>
        <rFont val="Arial"/>
        <family val="2"/>
      </rPr>
      <t xml:space="preserve">14.5</t>
    </r>
    <r>
      <rPr>
        <sz val="10"/>
        <rFont val="宋体"/>
        <family val="0"/>
        <charset val="134"/>
      </rPr>
      <t xml:space="preserve">元己回到华先生银行卡内，不存在员工卡被冻结的情况。</t>
    </r>
  </si>
  <si>
    <r>
      <rPr>
        <sz val="10"/>
        <rFont val="宋体"/>
        <family val="0"/>
        <charset val="134"/>
      </rPr>
      <t xml:space="preserve">华先生表示充值到</t>
    </r>
    <r>
      <rPr>
        <sz val="10"/>
        <rFont val="Arial"/>
        <family val="2"/>
      </rPr>
      <t xml:space="preserve">14.5</t>
    </r>
    <r>
      <rPr>
        <sz val="10"/>
        <rFont val="宋体"/>
        <family val="0"/>
        <charset val="134"/>
      </rPr>
      <t xml:space="preserve">元后并未进行其他操作，但现实情况是就餐卡内金额己退回到华先生银行卡内，说明华先生无意中进行了退款操作，按照系统规定，退款会在</t>
    </r>
    <r>
      <rPr>
        <sz val="10"/>
        <rFont val="Arial"/>
        <family val="2"/>
      </rPr>
      <t xml:space="preserve">7</t>
    </r>
    <r>
      <rPr>
        <sz val="10"/>
        <rFont val="宋体"/>
        <family val="0"/>
        <charset val="134"/>
      </rPr>
      <t xml:space="preserve">个工作日后返回银行卡内，期间在系统上显示己冻结。但其并未发现此情况，误以为卡被冻结。现己将此事与华先生进行沟通，确保其在食堂内正常就餐。</t>
    </r>
  </si>
  <si>
    <t xml:space="preserve">就餐服务问题
（就餐卡）</t>
  </si>
  <si>
    <r>
      <rPr>
        <sz val="10"/>
        <rFont val="Arial"/>
        <family val="2"/>
      </rPr>
      <t xml:space="preserve">GJ-PHONE-20260123-1564</t>
    </r>
    <r>
      <rPr>
        <sz val="10"/>
        <rFont val="宋体"/>
        <family val="0"/>
        <charset val="134"/>
      </rPr>
      <t xml:space="preserve">（</t>
    </r>
    <r>
      <rPr>
        <sz val="10"/>
        <rFont val="Arial"/>
        <family val="2"/>
      </rPr>
      <t xml:space="preserve">1</t>
    </r>
    <r>
      <rPr>
        <sz val="10"/>
        <rFont val="宋体"/>
        <family val="0"/>
        <charset val="134"/>
      </rPr>
      <t xml:space="preserve">个附件）</t>
    </r>
  </si>
  <si>
    <t xml:space="preserve">2026-01-23 15:56:40</t>
  </si>
  <si>
    <t xml:space="preserve">2026-01-23 16:20:46</t>
  </si>
  <si>
    <t xml:space="preserve">15510110032</t>
  </si>
  <si>
    <r>
      <rPr>
        <sz val="10"/>
        <rFont val="Arial"/>
        <family val="2"/>
      </rPr>
      <t xml:space="preserve">1</t>
    </r>
    <r>
      <rPr>
        <sz val="10"/>
        <rFont val="宋体"/>
        <family val="0"/>
        <charset val="134"/>
      </rPr>
      <t xml:space="preserve">月</t>
    </r>
    <r>
      <rPr>
        <sz val="10"/>
        <rFont val="Arial"/>
        <family val="2"/>
      </rPr>
      <t xml:space="preserve">23</t>
    </r>
    <r>
      <rPr>
        <sz val="10"/>
        <rFont val="宋体"/>
        <family val="0"/>
        <charset val="134"/>
      </rPr>
      <t xml:space="preserve">日</t>
    </r>
    <r>
      <rPr>
        <sz val="10"/>
        <rFont val="Arial"/>
        <family val="2"/>
      </rPr>
      <t xml:space="preserve">15</t>
    </r>
    <r>
      <rPr>
        <sz val="10"/>
        <rFont val="宋体"/>
        <family val="0"/>
        <charset val="134"/>
      </rPr>
      <t xml:space="preserve">：</t>
    </r>
    <r>
      <rPr>
        <sz val="10"/>
        <rFont val="Arial"/>
        <family val="2"/>
      </rPr>
      <t xml:space="preserve">57</t>
    </r>
    <r>
      <rPr>
        <sz val="10"/>
        <rFont val="宋体"/>
        <family val="0"/>
        <charset val="134"/>
      </rPr>
      <t xml:space="preserve">分来电，一先生称：其想在马泉营公交场站门口拍照，但场站女保安不要其拍。故不满，要求尽快答复。</t>
    </r>
  </si>
  <si>
    <r>
      <rPr>
        <sz val="10"/>
        <rFont val="宋体"/>
        <family val="0"/>
        <charset val="134"/>
      </rPr>
      <t xml:space="preserve">经分中心核实，于</t>
    </r>
    <r>
      <rPr>
        <sz val="10"/>
        <rFont val="Arial"/>
        <family val="2"/>
      </rPr>
      <t xml:space="preserve">1</t>
    </r>
    <r>
      <rPr>
        <sz val="10"/>
        <rFont val="宋体"/>
        <family val="0"/>
        <charset val="134"/>
      </rPr>
      <t xml:space="preserve">月</t>
    </r>
    <r>
      <rPr>
        <sz val="10"/>
        <rFont val="Arial"/>
        <family val="2"/>
      </rPr>
      <t xml:space="preserve">25</t>
    </r>
    <r>
      <rPr>
        <sz val="10"/>
        <rFont val="宋体"/>
        <family val="0"/>
        <charset val="134"/>
      </rPr>
      <t xml:space="preserve">日</t>
    </r>
    <r>
      <rPr>
        <sz val="10"/>
        <rFont val="Arial"/>
        <family val="2"/>
      </rPr>
      <t xml:space="preserve">13</t>
    </r>
    <r>
      <rPr>
        <sz val="10"/>
        <rFont val="宋体"/>
        <family val="0"/>
        <charset val="134"/>
      </rPr>
      <t xml:space="preserve">点</t>
    </r>
    <r>
      <rPr>
        <sz val="10"/>
        <rFont val="Arial"/>
        <family val="2"/>
      </rPr>
      <t xml:space="preserve">05</t>
    </r>
    <r>
      <rPr>
        <sz val="10"/>
        <rFont val="宋体"/>
        <family val="0"/>
        <charset val="134"/>
      </rPr>
      <t xml:space="preserve">分与投诉人员联系后，已解释清楚。分中心依据《物业管理中心百日行动》方案工作要求，针对门岗对外来人员需要拦截、询问、查验员工卡，无证件人员严禁进入场站。已与投诉人员解释清楚。</t>
    </r>
  </si>
  <si>
    <r>
      <rPr>
        <sz val="10"/>
        <rFont val="宋体"/>
        <family val="0"/>
        <charset val="134"/>
      </rPr>
      <t xml:space="preserve">经分中心核实，于</t>
    </r>
    <r>
      <rPr>
        <sz val="10"/>
        <rFont val="Arial"/>
        <family val="2"/>
      </rPr>
      <t xml:space="preserve">1</t>
    </r>
    <r>
      <rPr>
        <sz val="10"/>
        <rFont val="宋体"/>
        <family val="0"/>
        <charset val="134"/>
      </rPr>
      <t xml:space="preserve">月</t>
    </r>
    <r>
      <rPr>
        <sz val="10"/>
        <rFont val="Arial"/>
        <family val="2"/>
      </rPr>
      <t xml:space="preserve">25</t>
    </r>
    <r>
      <rPr>
        <sz val="10"/>
        <rFont val="宋体"/>
        <family val="0"/>
        <charset val="134"/>
      </rPr>
      <t xml:space="preserve">日</t>
    </r>
    <r>
      <rPr>
        <sz val="10"/>
        <rFont val="Arial"/>
        <family val="2"/>
      </rPr>
      <t xml:space="preserve">13</t>
    </r>
    <r>
      <rPr>
        <sz val="10"/>
        <rFont val="宋体"/>
        <family val="0"/>
        <charset val="134"/>
      </rPr>
      <t xml:space="preserve">点</t>
    </r>
    <r>
      <rPr>
        <sz val="10"/>
        <rFont val="Arial"/>
        <family val="2"/>
      </rPr>
      <t xml:space="preserve">05</t>
    </r>
    <r>
      <rPr>
        <sz val="10"/>
        <rFont val="宋体"/>
        <family val="0"/>
        <charset val="134"/>
      </rPr>
      <t xml:space="preserve">分与投诉人员联系后，已解释清楚。分中心依据《物业管理中心百日行动》方案工作要求，针对门岗对外来人员需要拦截、询问、查验员工卡，无证件人员严禁进入场站。已与投诉人员解释清楚。并叮嘱场站门岗严格执行 物业管理中心工作要求，落实各项规章制度，严禁出现不拦截、不询问等违纪问题发生。做好门岗岗位职责，确保场站值守安全。</t>
    </r>
  </si>
  <si>
    <t xml:space="preserve">场站安保问题
（场站拍照）</t>
  </si>
  <si>
    <r>
      <rPr>
        <sz val="10"/>
        <rFont val="Arial"/>
        <family val="2"/>
      </rPr>
      <t xml:space="preserve">GJ-PHONE-20260124-0190</t>
    </r>
    <r>
      <rPr>
        <sz val="10"/>
        <rFont val="宋体"/>
        <family val="0"/>
        <charset val="134"/>
      </rPr>
      <t xml:space="preserve">（</t>
    </r>
    <r>
      <rPr>
        <sz val="10"/>
        <rFont val="Arial"/>
        <family val="2"/>
      </rPr>
      <t xml:space="preserve">1</t>
    </r>
    <r>
      <rPr>
        <sz val="10"/>
        <rFont val="宋体"/>
        <family val="0"/>
        <charset val="134"/>
      </rPr>
      <t xml:space="preserve">个附件）</t>
    </r>
  </si>
  <si>
    <t xml:space="preserve">2026-01-24 08:23:49</t>
  </si>
  <si>
    <t xml:space="preserve">2026-01-24 08:40:54</t>
  </si>
  <si>
    <r>
      <rPr>
        <sz val="10"/>
        <rFont val="Arial"/>
        <family val="2"/>
      </rPr>
      <t xml:space="preserve">1</t>
    </r>
    <r>
      <rPr>
        <sz val="10"/>
        <rFont val="宋体"/>
        <family val="0"/>
        <charset val="134"/>
      </rPr>
      <t xml:space="preserve">月</t>
    </r>
    <r>
      <rPr>
        <sz val="10"/>
        <rFont val="Arial"/>
        <family val="2"/>
      </rPr>
      <t xml:space="preserve">24</t>
    </r>
    <r>
      <rPr>
        <sz val="10"/>
        <rFont val="宋体"/>
        <family val="0"/>
        <charset val="134"/>
      </rPr>
      <t xml:space="preserve">日</t>
    </r>
    <r>
      <rPr>
        <sz val="10"/>
        <rFont val="Arial"/>
        <family val="2"/>
      </rPr>
      <t xml:space="preserve">8:23</t>
    </r>
    <r>
      <rPr>
        <sz val="10"/>
        <rFont val="宋体"/>
        <family val="0"/>
        <charset val="134"/>
      </rPr>
      <t xml:space="preserve">分</t>
    </r>
    <r>
      <rPr>
        <sz val="10"/>
        <rFont val="Arial"/>
        <family val="2"/>
      </rPr>
      <t xml:space="preserve">(</t>
    </r>
    <r>
      <rPr>
        <sz val="10"/>
        <rFont val="宋体"/>
        <family val="0"/>
        <charset val="134"/>
      </rPr>
      <t xml:space="preserve">来电</t>
    </r>
    <r>
      <rPr>
        <sz val="10"/>
        <rFont val="Arial"/>
        <family val="2"/>
      </rPr>
      <t xml:space="preserve">)</t>
    </r>
    <r>
      <rPr>
        <sz val="10"/>
        <rFont val="宋体"/>
        <family val="0"/>
        <charset val="134"/>
      </rPr>
      <t xml:space="preserve">赵女士称：其是鲁谷公交场站内部职工（保四物业），投诉物业班长，称场站保洁员共</t>
    </r>
    <r>
      <rPr>
        <sz val="10"/>
        <rFont val="Arial"/>
        <family val="2"/>
      </rPr>
      <t xml:space="preserve">26</t>
    </r>
    <r>
      <rPr>
        <sz val="10"/>
        <rFont val="宋体"/>
        <family val="0"/>
        <charset val="134"/>
      </rPr>
      <t xml:space="preserve">人，每天需要站门岗，有人总是上午班，其总是中午班，认为排班非常不合理，建议轮流排岗。其向中心站反映过此问题，中心站找到班长说过此事但未解决。希望尽快解决，特来电反映。</t>
    </r>
  </si>
  <si>
    <t xml:space="preserve">鲁谷路保修四厂</t>
  </si>
  <si>
    <r>
      <rPr>
        <sz val="10"/>
        <rFont val="宋体"/>
        <family val="0"/>
        <charset val="134"/>
      </rPr>
      <t xml:space="preserve">接到诉求后我分中心十分重视，经与保四班组长付冬核实，来电人所述情况不相符。据班长所述，在班前会上征求过大家的意见，没有人提出意见与建议才按此执行。付冬班长提供了每日的站岗人员及时间，大约</t>
    </r>
    <r>
      <rPr>
        <sz val="10"/>
        <rFont val="Arial"/>
        <family val="2"/>
      </rPr>
      <t xml:space="preserve">2-3</t>
    </r>
    <r>
      <rPr>
        <sz val="10"/>
        <rFont val="宋体"/>
        <family val="0"/>
        <charset val="134"/>
      </rPr>
      <t xml:space="preserve">天能轮到一次，时间也是不一样的。</t>
    </r>
  </si>
  <si>
    <r>
      <rPr>
        <sz val="10"/>
        <rFont val="宋体"/>
        <family val="0"/>
        <charset val="134"/>
      </rPr>
      <t xml:space="preserve">接到诉求后我分中心十分重视，经与保四班组长付冬核实，来电人所述情况不相符。据班长所述，在班前会上征求过大家的意见，没有人提出意见与建议才按此执行。付冬班长提供了每日的站岗人员及时间，大约</t>
    </r>
    <r>
      <rPr>
        <sz val="10"/>
        <rFont val="Arial"/>
        <family val="2"/>
      </rPr>
      <t xml:space="preserve">2-3</t>
    </r>
    <r>
      <rPr>
        <sz val="10"/>
        <rFont val="宋体"/>
        <family val="0"/>
        <charset val="134"/>
      </rPr>
      <t xml:space="preserve">天能轮到一次，时间也是不一样的。因来电人未留姓名及联系方式，故我单位无法与来电人进行电话回复。田顺庄分中心领导班子、人力专业高度重视此类问题，会进一步关注此类问题。</t>
    </r>
    <r>
      <rPr>
        <sz val="10"/>
        <rFont val="Arial"/>
        <family val="2"/>
      </rPr>
      <t xml:space="preserve">
</t>
    </r>
    <r>
      <rPr>
        <sz val="10"/>
        <rFont val="宋体"/>
        <family val="0"/>
        <charset val="134"/>
      </rPr>
      <t xml:space="preserve">办理人：尚天石；部门：鸿运承物业管理中心田顺庄分中心，职务：一般管理；</t>
    </r>
    <r>
      <rPr>
        <sz val="10"/>
        <rFont val="Arial"/>
        <family val="2"/>
      </rPr>
      <t xml:space="preserve">
</t>
    </r>
    <r>
      <rPr>
        <sz val="10"/>
        <rFont val="宋体"/>
        <family val="0"/>
        <charset val="134"/>
      </rPr>
      <t xml:space="preserve">审核人：高强；部门：鸿运承物业管理中心人力资源部，职务：中级管理；</t>
    </r>
  </si>
  <si>
    <t xml:space="preserve">因来电人未留姓名及联系方式，故我单位无法与来电人进行电话回复。田顺庄分中心领导班子、人力专业高度重视此类问题，会进一步关注此类问题。</t>
  </si>
  <si>
    <r>
      <rPr>
        <sz val="10"/>
        <rFont val="宋体"/>
        <family val="0"/>
        <charset val="134"/>
      </rPr>
      <t xml:space="preserve">接到诉求后我分中心十分重视，经与保四班组长付冬核实，来电人所述情况不相符。据班长所述，在班前会上征求过大家的意见，没有人提出意见与建议才按此执行。付冬班长提供了每日的站岗人员及时间，大约</t>
    </r>
    <r>
      <rPr>
        <sz val="10"/>
        <rFont val="Arial"/>
        <family val="2"/>
      </rPr>
      <t xml:space="preserve">2-3</t>
    </r>
    <r>
      <rPr>
        <sz val="10"/>
        <rFont val="宋体"/>
        <family val="0"/>
        <charset val="134"/>
      </rPr>
      <t xml:space="preserve">天能轮到一次，时间也是不一样的。因来电人未留姓名及联系方式，故我单位无法与来电人进行电话回复。田顺庄分中心领导班子、人力专业高度重视此类问题，会进一步关注此类问题。</t>
    </r>
  </si>
  <si>
    <r>
      <rPr>
        <sz val="11"/>
        <color rgb="FF000000"/>
        <rFont val="宋体"/>
        <family val="0"/>
        <charset val="134"/>
      </rPr>
      <t xml:space="preserve">劳动人员调配及薪酬问题
</t>
    </r>
    <r>
      <rPr>
        <sz val="11"/>
        <color rgb="FF000000"/>
        <rFont val="宋体"/>
        <family val="0"/>
      </rPr>
      <t xml:space="preserve">(</t>
    </r>
    <r>
      <rPr>
        <sz val="11"/>
        <color rgb="FF000000"/>
        <rFont val="宋体"/>
        <family val="0"/>
        <charset val="134"/>
      </rPr>
      <t xml:space="preserve">排班问题</t>
    </r>
    <r>
      <rPr>
        <sz val="11"/>
        <color rgb="FF000000"/>
        <rFont val="宋体"/>
        <family val="0"/>
      </rPr>
      <t xml:space="preserve">)</t>
    </r>
  </si>
  <si>
    <r>
      <rPr>
        <sz val="10"/>
        <rFont val="Arial"/>
        <family val="2"/>
      </rPr>
      <t xml:space="preserve">GJ-PHONE-20260124-0228</t>
    </r>
    <r>
      <rPr>
        <sz val="10"/>
        <rFont val="宋体"/>
        <family val="0"/>
        <charset val="134"/>
      </rPr>
      <t xml:space="preserve">（</t>
    </r>
    <r>
      <rPr>
        <sz val="10"/>
        <rFont val="Arial"/>
        <family val="2"/>
      </rPr>
      <t xml:space="preserve">6</t>
    </r>
    <r>
      <rPr>
        <sz val="10"/>
        <rFont val="宋体"/>
        <family val="0"/>
        <charset val="134"/>
      </rPr>
      <t xml:space="preserve">个附件）</t>
    </r>
  </si>
  <si>
    <t xml:space="preserve">2026-01-24 08:40:00</t>
  </si>
  <si>
    <t xml:space="preserve">2026-01-24 08:55:14</t>
  </si>
  <si>
    <t xml:space="preserve">13911878075</t>
  </si>
  <si>
    <r>
      <rPr>
        <sz val="10"/>
        <rFont val="宋体"/>
        <family val="0"/>
        <charset val="134"/>
      </rPr>
      <t xml:space="preserve">李先生（内部职工）</t>
    </r>
    <r>
      <rPr>
        <sz val="10"/>
        <rFont val="Arial"/>
        <family val="2"/>
      </rPr>
      <t xml:space="preserve">1</t>
    </r>
    <r>
      <rPr>
        <sz val="10"/>
        <rFont val="宋体"/>
        <family val="0"/>
        <charset val="134"/>
      </rPr>
      <t xml:space="preserve">月</t>
    </r>
    <r>
      <rPr>
        <sz val="10"/>
        <rFont val="Arial"/>
        <family val="2"/>
      </rPr>
      <t xml:space="preserve">24</t>
    </r>
    <r>
      <rPr>
        <sz val="10"/>
        <rFont val="宋体"/>
        <family val="0"/>
        <charset val="134"/>
      </rPr>
      <t xml:space="preserve">日</t>
    </r>
    <r>
      <rPr>
        <sz val="10"/>
        <rFont val="Arial"/>
        <family val="2"/>
      </rPr>
      <t xml:space="preserve">8</t>
    </r>
    <r>
      <rPr>
        <sz val="10"/>
        <rFont val="宋体"/>
        <family val="0"/>
        <charset val="134"/>
      </rPr>
      <t xml:space="preserve">：</t>
    </r>
    <r>
      <rPr>
        <sz val="10"/>
        <rFont val="Arial"/>
        <family val="2"/>
      </rPr>
      <t xml:space="preserve">40</t>
    </r>
    <r>
      <rPr>
        <sz val="10"/>
        <rFont val="宋体"/>
        <family val="0"/>
        <charset val="134"/>
      </rPr>
      <t xml:space="preserve">分来电反映：其称保修四厂物业组长（拒绝提供姓名）不但乱搞男女关系，而且排班工作都下放给女同事（小三）处理，其称自己是负责卫生方面的工作人员，给其的工作排班非常不合理。其不满，要求答复。</t>
    </r>
    <r>
      <rPr>
        <sz val="10"/>
        <rFont val="Arial"/>
        <family val="2"/>
      </rPr>
      <t xml:space="preserve">
</t>
    </r>
    <r>
      <rPr>
        <sz val="10"/>
        <rFont val="宋体"/>
        <family val="0"/>
        <charset val="134"/>
      </rPr>
      <t xml:space="preserve">二次来电补充：鲁谷路</t>
    </r>
    <r>
      <rPr>
        <sz val="10"/>
        <rFont val="Arial"/>
        <family val="2"/>
      </rPr>
      <t xml:space="preserve">55</t>
    </r>
    <r>
      <rPr>
        <sz val="10"/>
        <rFont val="宋体"/>
        <family val="0"/>
        <charset val="134"/>
      </rPr>
      <t xml:space="preserve">号，物业班长付东（男）。</t>
    </r>
  </si>
  <si>
    <r>
      <rPr>
        <sz val="10"/>
        <rFont val="宋体"/>
        <family val="0"/>
        <charset val="134"/>
      </rPr>
      <t xml:space="preserve">接到诉求后我分中心十分重视，经与保四班组长付冬核实来电人所述情况不相符。据班长所述，在班前会上征求过大家的意见，没有人提出意见与建议才按此执行。付冬班长提供了每日的站岗人员及时间，大约</t>
    </r>
    <r>
      <rPr>
        <sz val="10"/>
        <rFont val="Arial"/>
        <family val="2"/>
      </rPr>
      <t xml:space="preserve">2-3</t>
    </r>
    <r>
      <rPr>
        <sz val="10"/>
        <rFont val="宋体"/>
        <family val="0"/>
        <charset val="134"/>
      </rPr>
      <t xml:space="preserve">天能轮到一次，时间也是不一样的。</t>
    </r>
  </si>
  <si>
    <r>
      <rPr>
        <sz val="10"/>
        <rFont val="宋体"/>
        <family val="0"/>
        <charset val="134"/>
      </rPr>
      <t xml:space="preserve">接到诉求后我分中心十分重视，经与保四班组长付冬核实来电人所述情况不相符。据班长所述，在班前会上征求过大家的意见，没有人提出意见与建议才按此执行。付冬班长提供了每日的站岗人员及时间，大约</t>
    </r>
    <r>
      <rPr>
        <sz val="10"/>
        <rFont val="Arial"/>
        <family val="2"/>
      </rPr>
      <t xml:space="preserve">2-3</t>
    </r>
    <r>
      <rPr>
        <sz val="10"/>
        <rFont val="宋体"/>
        <family val="0"/>
        <charset val="134"/>
      </rPr>
      <t xml:space="preserve">天能轮到一次，时间也是不一样的。我单位田顺庄分中心在</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26</t>
    </r>
    <r>
      <rPr>
        <sz val="10"/>
        <rFont val="宋体"/>
        <family val="0"/>
        <charset val="134"/>
      </rPr>
      <t xml:space="preserve">日下午</t>
    </r>
    <r>
      <rPr>
        <sz val="10"/>
        <rFont val="Arial"/>
        <family val="2"/>
      </rPr>
      <t xml:space="preserve">16</t>
    </r>
    <r>
      <rPr>
        <sz val="10"/>
        <rFont val="宋体"/>
        <family val="0"/>
        <charset val="134"/>
      </rPr>
      <t xml:space="preserve">点</t>
    </r>
    <r>
      <rPr>
        <sz val="10"/>
        <rFont val="Arial"/>
        <family val="2"/>
      </rPr>
      <t xml:space="preserve">04</t>
    </r>
    <r>
      <rPr>
        <sz val="10"/>
        <rFont val="宋体"/>
        <family val="0"/>
        <charset val="134"/>
      </rPr>
      <t xml:space="preserve">分和</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26</t>
    </r>
    <r>
      <rPr>
        <sz val="10"/>
        <rFont val="宋体"/>
        <family val="0"/>
        <charset val="134"/>
      </rPr>
      <t xml:space="preserve">日晚上</t>
    </r>
    <r>
      <rPr>
        <sz val="10"/>
        <rFont val="Arial"/>
        <family val="2"/>
      </rPr>
      <t xml:space="preserve">20</t>
    </r>
    <r>
      <rPr>
        <sz val="10"/>
        <rFont val="宋体"/>
        <family val="0"/>
        <charset val="134"/>
      </rPr>
      <t xml:space="preserve">点</t>
    </r>
    <r>
      <rPr>
        <sz val="10"/>
        <rFont val="Arial"/>
        <family val="2"/>
      </rPr>
      <t xml:space="preserve">46</t>
    </r>
    <r>
      <rPr>
        <sz val="10"/>
        <rFont val="宋体"/>
        <family val="0"/>
        <charset val="134"/>
      </rPr>
      <t xml:space="preserve">分和</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27</t>
    </r>
    <r>
      <rPr>
        <sz val="10"/>
        <rFont val="宋体"/>
        <family val="0"/>
        <charset val="134"/>
      </rPr>
      <t xml:space="preserve">日上午</t>
    </r>
    <r>
      <rPr>
        <sz val="10"/>
        <rFont val="Arial"/>
        <family val="2"/>
      </rPr>
      <t xml:space="preserve">10</t>
    </r>
    <r>
      <rPr>
        <sz val="10"/>
        <rFont val="宋体"/>
        <family val="0"/>
        <charset val="134"/>
      </rPr>
      <t xml:space="preserve">点</t>
    </r>
    <r>
      <rPr>
        <sz val="10"/>
        <rFont val="Arial"/>
        <family val="2"/>
      </rPr>
      <t xml:space="preserve">54</t>
    </r>
    <r>
      <rPr>
        <sz val="10"/>
        <rFont val="宋体"/>
        <family val="0"/>
        <charset val="134"/>
      </rPr>
      <t xml:space="preserve">分给来电人进行电话回复均未接听，故只能以短信形式回复来电人。</t>
    </r>
    <r>
      <rPr>
        <sz val="10"/>
        <rFont val="Arial"/>
        <family val="2"/>
      </rPr>
      <t xml:space="preserve">
</t>
    </r>
    <r>
      <rPr>
        <sz val="10"/>
        <rFont val="宋体"/>
        <family val="0"/>
        <charset val="134"/>
      </rPr>
      <t xml:space="preserve">办理人：尚天石；部门：鸿运承物业管理中心田顺庄分中心，职务：一般管理</t>
    </r>
    <r>
      <rPr>
        <sz val="10"/>
        <rFont val="Arial"/>
        <family val="2"/>
      </rPr>
      <t xml:space="preserve">
</t>
    </r>
    <r>
      <rPr>
        <sz val="10"/>
        <rFont val="宋体"/>
        <family val="0"/>
        <charset val="134"/>
      </rPr>
      <t xml:space="preserve">审核人：高强；部门：鸿运承物业管理中心人力资源部，职务：中级管理</t>
    </r>
  </si>
  <si>
    <r>
      <rPr>
        <sz val="10"/>
        <rFont val="宋体"/>
        <family val="0"/>
        <charset val="134"/>
      </rPr>
      <t xml:space="preserve">我单位田顺庄分中心在</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26</t>
    </r>
    <r>
      <rPr>
        <sz val="10"/>
        <rFont val="宋体"/>
        <family val="0"/>
        <charset val="134"/>
      </rPr>
      <t xml:space="preserve">日下午</t>
    </r>
    <r>
      <rPr>
        <sz val="10"/>
        <rFont val="Arial"/>
        <family val="2"/>
      </rPr>
      <t xml:space="preserve">16</t>
    </r>
    <r>
      <rPr>
        <sz val="10"/>
        <rFont val="宋体"/>
        <family val="0"/>
        <charset val="134"/>
      </rPr>
      <t xml:space="preserve">点</t>
    </r>
    <r>
      <rPr>
        <sz val="10"/>
        <rFont val="Arial"/>
        <family val="2"/>
      </rPr>
      <t xml:space="preserve">04</t>
    </r>
    <r>
      <rPr>
        <sz val="10"/>
        <rFont val="宋体"/>
        <family val="0"/>
        <charset val="134"/>
      </rPr>
      <t xml:space="preserve">分和</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26</t>
    </r>
    <r>
      <rPr>
        <sz val="10"/>
        <rFont val="宋体"/>
        <family val="0"/>
        <charset val="134"/>
      </rPr>
      <t xml:space="preserve">日晚上</t>
    </r>
    <r>
      <rPr>
        <sz val="10"/>
        <rFont val="Arial"/>
        <family val="2"/>
      </rPr>
      <t xml:space="preserve">20</t>
    </r>
    <r>
      <rPr>
        <sz val="10"/>
        <rFont val="宋体"/>
        <family val="0"/>
        <charset val="134"/>
      </rPr>
      <t xml:space="preserve">点</t>
    </r>
    <r>
      <rPr>
        <sz val="10"/>
        <rFont val="Arial"/>
        <family val="2"/>
      </rPr>
      <t xml:space="preserve">46</t>
    </r>
    <r>
      <rPr>
        <sz val="10"/>
        <rFont val="宋体"/>
        <family val="0"/>
        <charset val="134"/>
      </rPr>
      <t xml:space="preserve">分和</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27</t>
    </r>
    <r>
      <rPr>
        <sz val="10"/>
        <rFont val="宋体"/>
        <family val="0"/>
        <charset val="134"/>
      </rPr>
      <t xml:space="preserve">日上午</t>
    </r>
    <r>
      <rPr>
        <sz val="10"/>
        <rFont val="Arial"/>
        <family val="2"/>
      </rPr>
      <t xml:space="preserve">10</t>
    </r>
    <r>
      <rPr>
        <sz val="10"/>
        <rFont val="宋体"/>
        <family val="0"/>
        <charset val="134"/>
      </rPr>
      <t xml:space="preserve">点</t>
    </r>
    <r>
      <rPr>
        <sz val="10"/>
        <rFont val="Arial"/>
        <family val="2"/>
      </rPr>
      <t xml:space="preserve">54</t>
    </r>
    <r>
      <rPr>
        <sz val="10"/>
        <rFont val="宋体"/>
        <family val="0"/>
        <charset val="134"/>
      </rPr>
      <t xml:space="preserve">分给来电人进行电话回复均未接听，故只能以短信形式回复来电人。</t>
    </r>
  </si>
  <si>
    <r>
      <rPr>
        <sz val="10"/>
        <rFont val="宋体"/>
        <family val="0"/>
        <charset val="134"/>
      </rPr>
      <t xml:space="preserve">接到诉求后我分中心十分重视，经与保四班组长付冬核实来电人所述情况不相符。据班长所述，在班前会上征求过大家的意见，没有人提出意见与建议才按此执行。付冬班长提供了每日的站岗人员及时间，大约</t>
    </r>
    <r>
      <rPr>
        <sz val="10"/>
        <rFont val="Arial"/>
        <family val="2"/>
      </rPr>
      <t xml:space="preserve">2-3</t>
    </r>
    <r>
      <rPr>
        <sz val="10"/>
        <rFont val="宋体"/>
        <family val="0"/>
        <charset val="134"/>
      </rPr>
      <t xml:space="preserve">天能轮到一次，时间也是不一样的。我单位田顺庄分中心在</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26</t>
    </r>
    <r>
      <rPr>
        <sz val="10"/>
        <rFont val="宋体"/>
        <family val="0"/>
        <charset val="134"/>
      </rPr>
      <t xml:space="preserve">日下午</t>
    </r>
    <r>
      <rPr>
        <sz val="10"/>
        <rFont val="Arial"/>
        <family val="2"/>
      </rPr>
      <t xml:space="preserve">16</t>
    </r>
    <r>
      <rPr>
        <sz val="10"/>
        <rFont val="宋体"/>
        <family val="0"/>
        <charset val="134"/>
      </rPr>
      <t xml:space="preserve">点</t>
    </r>
    <r>
      <rPr>
        <sz val="10"/>
        <rFont val="Arial"/>
        <family val="2"/>
      </rPr>
      <t xml:space="preserve">04</t>
    </r>
    <r>
      <rPr>
        <sz val="10"/>
        <rFont val="宋体"/>
        <family val="0"/>
        <charset val="134"/>
      </rPr>
      <t xml:space="preserve">分和</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26</t>
    </r>
    <r>
      <rPr>
        <sz val="10"/>
        <rFont val="宋体"/>
        <family val="0"/>
        <charset val="134"/>
      </rPr>
      <t xml:space="preserve">日晚上</t>
    </r>
    <r>
      <rPr>
        <sz val="10"/>
        <rFont val="Arial"/>
        <family val="2"/>
      </rPr>
      <t xml:space="preserve">20</t>
    </r>
    <r>
      <rPr>
        <sz val="10"/>
        <rFont val="宋体"/>
        <family val="0"/>
        <charset val="134"/>
      </rPr>
      <t xml:space="preserve">点</t>
    </r>
    <r>
      <rPr>
        <sz val="10"/>
        <rFont val="Arial"/>
        <family val="2"/>
      </rPr>
      <t xml:space="preserve">46</t>
    </r>
    <r>
      <rPr>
        <sz val="10"/>
        <rFont val="宋体"/>
        <family val="0"/>
        <charset val="134"/>
      </rPr>
      <t xml:space="preserve">分和</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27</t>
    </r>
    <r>
      <rPr>
        <sz val="10"/>
        <rFont val="宋体"/>
        <family val="0"/>
        <charset val="134"/>
      </rPr>
      <t xml:space="preserve">日上午</t>
    </r>
    <r>
      <rPr>
        <sz val="10"/>
        <rFont val="Arial"/>
        <family val="2"/>
      </rPr>
      <t xml:space="preserve">10</t>
    </r>
    <r>
      <rPr>
        <sz val="10"/>
        <rFont val="宋体"/>
        <family val="0"/>
        <charset val="134"/>
      </rPr>
      <t xml:space="preserve">点</t>
    </r>
    <r>
      <rPr>
        <sz val="10"/>
        <rFont val="Arial"/>
        <family val="2"/>
      </rPr>
      <t xml:space="preserve">54</t>
    </r>
    <r>
      <rPr>
        <sz val="10"/>
        <rFont val="宋体"/>
        <family val="0"/>
        <charset val="134"/>
      </rPr>
      <t xml:space="preserve">分给来电人进行电话回复均未接听，故只能以短信形式回复来电人。</t>
    </r>
  </si>
  <si>
    <r>
      <rPr>
        <sz val="10"/>
        <rFont val="Arial"/>
        <family val="2"/>
      </rPr>
      <t xml:space="preserve">GJ-PHONE-20260124-0281</t>
    </r>
    <r>
      <rPr>
        <sz val="10"/>
        <rFont val="宋体"/>
        <family val="0"/>
        <charset val="134"/>
      </rPr>
      <t xml:space="preserve">（</t>
    </r>
    <r>
      <rPr>
        <sz val="10"/>
        <rFont val="Arial"/>
        <family val="2"/>
      </rPr>
      <t xml:space="preserve">7</t>
    </r>
    <r>
      <rPr>
        <sz val="10"/>
        <rFont val="宋体"/>
        <family val="0"/>
        <charset val="134"/>
      </rPr>
      <t xml:space="preserve">个附件）</t>
    </r>
  </si>
  <si>
    <t xml:space="preserve">2026-01-24 09:03:27</t>
  </si>
  <si>
    <t xml:space="preserve">2026-01-24 09:38:04</t>
  </si>
  <si>
    <t xml:space="preserve">吕先生</t>
  </si>
  <si>
    <t xml:space="preserve">18618137971</t>
  </si>
  <si>
    <r>
      <rPr>
        <sz val="10"/>
        <rFont val="Arial"/>
        <family val="2"/>
      </rPr>
      <t xml:space="preserve">1</t>
    </r>
    <r>
      <rPr>
        <sz val="10"/>
        <rFont val="宋体"/>
        <family val="0"/>
        <charset val="134"/>
      </rPr>
      <t xml:space="preserve">月</t>
    </r>
    <r>
      <rPr>
        <sz val="10"/>
        <rFont val="Arial"/>
        <family val="2"/>
      </rPr>
      <t xml:space="preserve">24</t>
    </r>
    <r>
      <rPr>
        <sz val="10"/>
        <rFont val="宋体"/>
        <family val="0"/>
        <charset val="134"/>
      </rPr>
      <t xml:space="preserve">日</t>
    </r>
    <r>
      <rPr>
        <sz val="10"/>
        <rFont val="Arial"/>
        <family val="2"/>
      </rPr>
      <t xml:space="preserve">9:08</t>
    </r>
    <r>
      <rPr>
        <sz val="10"/>
        <rFont val="宋体"/>
        <family val="0"/>
        <charset val="134"/>
      </rPr>
      <t xml:space="preserve">分来电：吕先生称是鲁谷路</t>
    </r>
    <r>
      <rPr>
        <sz val="10"/>
        <rFont val="Arial"/>
        <family val="2"/>
      </rPr>
      <t xml:space="preserve">55</t>
    </r>
    <r>
      <rPr>
        <sz val="10"/>
        <rFont val="宋体"/>
        <family val="0"/>
        <charset val="134"/>
      </rPr>
      <t xml:space="preserve">号保养四厂的保洁人员。物业班长付东排班不合理。让女同事帮着排班。导致给其排站门岗的时间经常在中午</t>
    </r>
    <r>
      <rPr>
        <sz val="10"/>
        <rFont val="Arial"/>
        <family val="2"/>
      </rPr>
      <t xml:space="preserve">11</t>
    </r>
    <r>
      <rPr>
        <sz val="10"/>
        <rFont val="宋体"/>
        <family val="0"/>
        <charset val="134"/>
      </rPr>
      <t xml:space="preserve">点到</t>
    </r>
    <r>
      <rPr>
        <sz val="10"/>
        <rFont val="Arial"/>
        <family val="2"/>
      </rPr>
      <t xml:space="preserve">12</t>
    </r>
    <r>
      <rPr>
        <sz val="10"/>
        <rFont val="宋体"/>
        <family val="0"/>
        <charset val="134"/>
      </rPr>
      <t xml:space="preserve">点，或</t>
    </r>
    <r>
      <rPr>
        <sz val="10"/>
        <rFont val="Arial"/>
        <family val="2"/>
      </rPr>
      <t xml:space="preserve">12</t>
    </r>
    <r>
      <rPr>
        <sz val="10"/>
        <rFont val="宋体"/>
        <family val="0"/>
        <charset val="134"/>
      </rPr>
      <t xml:space="preserve">点到</t>
    </r>
    <r>
      <rPr>
        <sz val="10"/>
        <rFont val="Arial"/>
        <family val="2"/>
      </rPr>
      <t xml:space="preserve">13</t>
    </r>
    <r>
      <rPr>
        <sz val="10"/>
        <rFont val="宋体"/>
        <family val="0"/>
        <charset val="134"/>
      </rPr>
      <t xml:space="preserve">点，导致其中午经常吃不上饭。其建议排站门岗时。每天以顺延时间的方式站岗。其不满，要求尽快答复。</t>
    </r>
  </si>
  <si>
    <r>
      <rPr>
        <sz val="10"/>
        <rFont val="宋体"/>
        <family val="0"/>
        <charset val="134"/>
      </rPr>
      <t xml:space="preserve">接到诉求后我分中心十分重视，经与保四班组长付冬核实来电人所述情况不相符。据班长所述，在班前会上征求过大家的意见，没有人提出意见与建议才按此执行。付冬班长提供了每日的站岗人员及时间，大约</t>
    </r>
    <r>
      <rPr>
        <sz val="10"/>
        <rFont val="Arial"/>
        <family val="2"/>
      </rPr>
      <t xml:space="preserve">2-3</t>
    </r>
    <r>
      <rPr>
        <sz val="10"/>
        <rFont val="宋体"/>
        <family val="0"/>
        <charset val="134"/>
      </rPr>
      <t xml:space="preserve">天能轮到一次，时间也是不一样的。我单位田顺庄分中心在</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26</t>
    </r>
    <r>
      <rPr>
        <sz val="10"/>
        <rFont val="宋体"/>
        <family val="0"/>
        <charset val="134"/>
      </rPr>
      <t xml:space="preserve">日下午</t>
    </r>
    <r>
      <rPr>
        <sz val="10"/>
        <rFont val="Arial"/>
        <family val="2"/>
      </rPr>
      <t xml:space="preserve">15</t>
    </r>
    <r>
      <rPr>
        <sz val="10"/>
        <rFont val="宋体"/>
        <family val="0"/>
        <charset val="134"/>
      </rPr>
      <t xml:space="preserve">点</t>
    </r>
    <r>
      <rPr>
        <sz val="10"/>
        <rFont val="Arial"/>
        <family val="2"/>
      </rPr>
      <t xml:space="preserve">56</t>
    </r>
    <r>
      <rPr>
        <sz val="10"/>
        <rFont val="宋体"/>
        <family val="0"/>
        <charset val="134"/>
      </rPr>
      <t xml:space="preserve">分、</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26</t>
    </r>
    <r>
      <rPr>
        <sz val="10"/>
        <rFont val="宋体"/>
        <family val="0"/>
        <charset val="134"/>
      </rPr>
      <t xml:space="preserve">日晚上</t>
    </r>
    <r>
      <rPr>
        <sz val="10"/>
        <rFont val="Arial"/>
        <family val="2"/>
      </rPr>
      <t xml:space="preserve">20</t>
    </r>
    <r>
      <rPr>
        <sz val="10"/>
        <rFont val="宋体"/>
        <family val="0"/>
        <charset val="134"/>
      </rPr>
      <t xml:space="preserve">点</t>
    </r>
    <r>
      <rPr>
        <sz val="10"/>
        <rFont val="Arial"/>
        <family val="2"/>
      </rPr>
      <t xml:space="preserve">51</t>
    </r>
    <r>
      <rPr>
        <sz val="10"/>
        <rFont val="宋体"/>
        <family val="0"/>
        <charset val="134"/>
      </rPr>
      <t xml:space="preserve">分和</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27</t>
    </r>
    <r>
      <rPr>
        <sz val="10"/>
        <rFont val="宋体"/>
        <family val="0"/>
        <charset val="134"/>
      </rPr>
      <t xml:space="preserve">日上午</t>
    </r>
    <r>
      <rPr>
        <sz val="10"/>
        <rFont val="Arial"/>
        <family val="2"/>
      </rPr>
      <t xml:space="preserve">10</t>
    </r>
    <r>
      <rPr>
        <sz val="10"/>
        <rFont val="宋体"/>
        <family val="0"/>
        <charset val="134"/>
      </rPr>
      <t xml:space="preserve">点</t>
    </r>
    <r>
      <rPr>
        <sz val="10"/>
        <rFont val="Arial"/>
        <family val="2"/>
      </rPr>
      <t xml:space="preserve">57</t>
    </r>
    <r>
      <rPr>
        <sz val="10"/>
        <rFont val="宋体"/>
        <family val="0"/>
        <charset val="134"/>
      </rPr>
      <t xml:space="preserve">分给来电人进行电话回复均未接听，故只能以短信形式回复来电人。</t>
    </r>
    <r>
      <rPr>
        <sz val="10"/>
        <rFont val="Arial"/>
        <family val="2"/>
      </rPr>
      <t xml:space="preserve">
</t>
    </r>
    <r>
      <rPr>
        <sz val="10"/>
        <rFont val="宋体"/>
        <family val="0"/>
        <charset val="134"/>
      </rPr>
      <t xml:space="preserve">办理人：尚天石；部门：鸿运承物业管理中心田顺庄分中心，职务：一般管理</t>
    </r>
    <r>
      <rPr>
        <sz val="10"/>
        <rFont val="Arial"/>
        <family val="2"/>
      </rPr>
      <t xml:space="preserve">
</t>
    </r>
    <r>
      <rPr>
        <sz val="10"/>
        <rFont val="宋体"/>
        <family val="0"/>
        <charset val="134"/>
      </rPr>
      <t xml:space="preserve">审核人：高强；部门：鸿运承物业管理中心人力资源部，职务：中级管理</t>
    </r>
  </si>
  <si>
    <r>
      <rPr>
        <sz val="10"/>
        <rFont val="宋体"/>
        <family val="0"/>
        <charset val="134"/>
      </rPr>
      <t xml:space="preserve">我单位田顺庄分中心在</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26</t>
    </r>
    <r>
      <rPr>
        <sz val="10"/>
        <rFont val="宋体"/>
        <family val="0"/>
        <charset val="134"/>
      </rPr>
      <t xml:space="preserve">日下午</t>
    </r>
    <r>
      <rPr>
        <sz val="10"/>
        <rFont val="Arial"/>
        <family val="2"/>
      </rPr>
      <t xml:space="preserve">15</t>
    </r>
    <r>
      <rPr>
        <sz val="10"/>
        <rFont val="宋体"/>
        <family val="0"/>
        <charset val="134"/>
      </rPr>
      <t xml:space="preserve">点</t>
    </r>
    <r>
      <rPr>
        <sz val="10"/>
        <rFont val="Arial"/>
        <family val="2"/>
      </rPr>
      <t xml:space="preserve">56</t>
    </r>
    <r>
      <rPr>
        <sz val="10"/>
        <rFont val="宋体"/>
        <family val="0"/>
        <charset val="134"/>
      </rPr>
      <t xml:space="preserve">分、</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26</t>
    </r>
    <r>
      <rPr>
        <sz val="10"/>
        <rFont val="宋体"/>
        <family val="0"/>
        <charset val="134"/>
      </rPr>
      <t xml:space="preserve">日晚上</t>
    </r>
    <r>
      <rPr>
        <sz val="10"/>
        <rFont val="Arial"/>
        <family val="2"/>
      </rPr>
      <t xml:space="preserve">20</t>
    </r>
    <r>
      <rPr>
        <sz val="10"/>
        <rFont val="宋体"/>
        <family val="0"/>
        <charset val="134"/>
      </rPr>
      <t xml:space="preserve">点</t>
    </r>
    <r>
      <rPr>
        <sz val="10"/>
        <rFont val="Arial"/>
        <family val="2"/>
      </rPr>
      <t xml:space="preserve">51</t>
    </r>
    <r>
      <rPr>
        <sz val="10"/>
        <rFont val="宋体"/>
        <family val="0"/>
        <charset val="134"/>
      </rPr>
      <t xml:space="preserve">分和</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27</t>
    </r>
    <r>
      <rPr>
        <sz val="10"/>
        <rFont val="宋体"/>
        <family val="0"/>
        <charset val="134"/>
      </rPr>
      <t xml:space="preserve">日上午</t>
    </r>
    <r>
      <rPr>
        <sz val="10"/>
        <rFont val="Arial"/>
        <family val="2"/>
      </rPr>
      <t xml:space="preserve">10</t>
    </r>
    <r>
      <rPr>
        <sz val="10"/>
        <rFont val="宋体"/>
        <family val="0"/>
        <charset val="134"/>
      </rPr>
      <t xml:space="preserve">点</t>
    </r>
    <r>
      <rPr>
        <sz val="10"/>
        <rFont val="Arial"/>
        <family val="2"/>
      </rPr>
      <t xml:space="preserve">57</t>
    </r>
    <r>
      <rPr>
        <sz val="10"/>
        <rFont val="宋体"/>
        <family val="0"/>
        <charset val="134"/>
      </rPr>
      <t xml:space="preserve">分给来电人进行电话回复均未接听，故只能以短信形式回复来电人。</t>
    </r>
  </si>
  <si>
    <r>
      <rPr>
        <sz val="10"/>
        <rFont val="宋体"/>
        <family val="0"/>
        <charset val="134"/>
      </rPr>
      <t xml:space="preserve">接到诉求后我分中心十分重视，经与保四班组长付冬核实来电人所述情况不相符。据班长所述，在班前会上征求过大家的意见，没有人提出意见与建议才按此执行。付冬班长提供了每日的站岗人员及时间，大约</t>
    </r>
    <r>
      <rPr>
        <sz val="10"/>
        <rFont val="Arial"/>
        <family val="2"/>
      </rPr>
      <t xml:space="preserve">2-3</t>
    </r>
    <r>
      <rPr>
        <sz val="10"/>
        <rFont val="宋体"/>
        <family val="0"/>
        <charset val="134"/>
      </rPr>
      <t xml:space="preserve">天能轮到一次，时间也是不一样的。我单位田顺庄分中心在</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26</t>
    </r>
    <r>
      <rPr>
        <sz val="10"/>
        <rFont val="宋体"/>
        <family val="0"/>
        <charset val="134"/>
      </rPr>
      <t xml:space="preserve">日下午</t>
    </r>
    <r>
      <rPr>
        <sz val="10"/>
        <rFont val="Arial"/>
        <family val="2"/>
      </rPr>
      <t xml:space="preserve">15</t>
    </r>
    <r>
      <rPr>
        <sz val="10"/>
        <rFont val="宋体"/>
        <family val="0"/>
        <charset val="134"/>
      </rPr>
      <t xml:space="preserve">点</t>
    </r>
    <r>
      <rPr>
        <sz val="10"/>
        <rFont val="Arial"/>
        <family val="2"/>
      </rPr>
      <t xml:space="preserve">56</t>
    </r>
    <r>
      <rPr>
        <sz val="10"/>
        <rFont val="宋体"/>
        <family val="0"/>
        <charset val="134"/>
      </rPr>
      <t xml:space="preserve">分、</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26</t>
    </r>
    <r>
      <rPr>
        <sz val="10"/>
        <rFont val="宋体"/>
        <family val="0"/>
        <charset val="134"/>
      </rPr>
      <t xml:space="preserve">日晚上</t>
    </r>
    <r>
      <rPr>
        <sz val="10"/>
        <rFont val="Arial"/>
        <family val="2"/>
      </rPr>
      <t xml:space="preserve">20</t>
    </r>
    <r>
      <rPr>
        <sz val="10"/>
        <rFont val="宋体"/>
        <family val="0"/>
        <charset val="134"/>
      </rPr>
      <t xml:space="preserve">点</t>
    </r>
    <r>
      <rPr>
        <sz val="10"/>
        <rFont val="Arial"/>
        <family val="2"/>
      </rPr>
      <t xml:space="preserve">51</t>
    </r>
    <r>
      <rPr>
        <sz val="10"/>
        <rFont val="宋体"/>
        <family val="0"/>
        <charset val="134"/>
      </rPr>
      <t xml:space="preserve">分和</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27</t>
    </r>
    <r>
      <rPr>
        <sz val="10"/>
        <rFont val="宋体"/>
        <family val="0"/>
        <charset val="134"/>
      </rPr>
      <t xml:space="preserve">日上午</t>
    </r>
    <r>
      <rPr>
        <sz val="10"/>
        <rFont val="Arial"/>
        <family val="2"/>
      </rPr>
      <t xml:space="preserve">10</t>
    </r>
    <r>
      <rPr>
        <sz val="10"/>
        <rFont val="宋体"/>
        <family val="0"/>
        <charset val="134"/>
      </rPr>
      <t xml:space="preserve">点</t>
    </r>
    <r>
      <rPr>
        <sz val="10"/>
        <rFont val="Arial"/>
        <family val="2"/>
      </rPr>
      <t xml:space="preserve">57</t>
    </r>
    <r>
      <rPr>
        <sz val="10"/>
        <rFont val="宋体"/>
        <family val="0"/>
        <charset val="134"/>
      </rPr>
      <t xml:space="preserve">分给来电人进行电话回复均未接听，故只能以短信形式回复来电人。</t>
    </r>
  </si>
  <si>
    <r>
      <rPr>
        <sz val="10"/>
        <rFont val="Arial"/>
        <family val="2"/>
      </rPr>
      <t xml:space="preserve">GJ-PHONE-20260125-0761</t>
    </r>
    <r>
      <rPr>
        <sz val="10"/>
        <rFont val="宋体"/>
        <family val="0"/>
        <charset val="134"/>
      </rPr>
      <t xml:space="preserve">（</t>
    </r>
    <r>
      <rPr>
        <sz val="10"/>
        <rFont val="Arial"/>
        <family val="2"/>
      </rPr>
      <t xml:space="preserve">1</t>
    </r>
    <r>
      <rPr>
        <sz val="10"/>
        <rFont val="宋体"/>
        <family val="0"/>
        <charset val="134"/>
      </rPr>
      <t xml:space="preserve">个附件）</t>
    </r>
  </si>
  <si>
    <t xml:space="preserve">2026-01-25 12:34:33</t>
  </si>
  <si>
    <t xml:space="preserve">2026-01-25 12:47:52</t>
  </si>
  <si>
    <t xml:space="preserve">周先生</t>
  </si>
  <si>
    <t xml:space="preserve">15001081903</t>
  </si>
  <si>
    <r>
      <rPr>
        <sz val="10"/>
        <rFont val="Arial"/>
        <family val="2"/>
      </rPr>
      <t xml:space="preserve">1</t>
    </r>
    <r>
      <rPr>
        <sz val="10"/>
        <rFont val="宋体"/>
        <family val="0"/>
        <charset val="134"/>
      </rPr>
      <t xml:space="preserve">月</t>
    </r>
    <r>
      <rPr>
        <sz val="10"/>
        <rFont val="Arial"/>
        <family val="2"/>
      </rPr>
      <t xml:space="preserve">25</t>
    </r>
    <r>
      <rPr>
        <sz val="10"/>
        <rFont val="宋体"/>
        <family val="0"/>
        <charset val="134"/>
      </rPr>
      <t xml:space="preserve">日</t>
    </r>
    <r>
      <rPr>
        <sz val="10"/>
        <rFont val="Arial"/>
        <family val="2"/>
      </rPr>
      <t xml:space="preserve">12</t>
    </r>
    <r>
      <rPr>
        <sz val="10"/>
        <rFont val="宋体"/>
        <family val="0"/>
        <charset val="134"/>
      </rPr>
      <t xml:space="preserve">；</t>
    </r>
    <r>
      <rPr>
        <sz val="10"/>
        <rFont val="Arial"/>
        <family val="2"/>
      </rPr>
      <t xml:space="preserve">37</t>
    </r>
    <r>
      <rPr>
        <sz val="10"/>
        <rFont val="宋体"/>
        <family val="0"/>
        <charset val="134"/>
      </rPr>
      <t xml:space="preserve">分来电：周先生称在</t>
    </r>
    <r>
      <rPr>
        <sz val="10"/>
        <rFont val="Arial"/>
        <family val="2"/>
      </rPr>
      <t xml:space="preserve">1</t>
    </r>
    <r>
      <rPr>
        <sz val="10"/>
        <rFont val="宋体"/>
        <family val="0"/>
        <charset val="134"/>
      </rPr>
      <t xml:space="preserve">月</t>
    </r>
    <r>
      <rPr>
        <sz val="10"/>
        <rFont val="Arial"/>
        <family val="2"/>
      </rPr>
      <t xml:space="preserve">23</t>
    </r>
    <r>
      <rPr>
        <sz val="10"/>
        <rFont val="宋体"/>
        <family val="0"/>
        <charset val="134"/>
      </rPr>
      <t xml:space="preserve">日</t>
    </r>
    <r>
      <rPr>
        <sz val="10"/>
        <rFont val="Arial"/>
        <family val="2"/>
      </rPr>
      <t xml:space="preserve">15:55</t>
    </r>
    <r>
      <rPr>
        <sz val="10"/>
        <rFont val="宋体"/>
        <family val="0"/>
        <charset val="134"/>
      </rPr>
      <t xml:space="preserve">分，到马泉营公交场站去拍公交车。场站保安未让其拍，且告知有规定，其称在别的场站拍照就可以。其对场站保安的说法不满，望有关部门给其马上答复。（告知是否有此规定）</t>
    </r>
  </si>
  <si>
    <r>
      <rPr>
        <sz val="10"/>
        <rFont val="宋体"/>
        <family val="0"/>
        <charset val="134"/>
      </rPr>
      <t xml:space="preserve">经分中心核实，于</t>
    </r>
    <r>
      <rPr>
        <sz val="10"/>
        <rFont val="Arial"/>
        <family val="2"/>
      </rPr>
      <t xml:space="preserve">1</t>
    </r>
    <r>
      <rPr>
        <sz val="10"/>
        <rFont val="宋体"/>
        <family val="0"/>
        <charset val="134"/>
      </rPr>
      <t xml:space="preserve">月</t>
    </r>
    <r>
      <rPr>
        <sz val="10"/>
        <rFont val="Arial"/>
        <family val="2"/>
      </rPr>
      <t xml:space="preserve">26</t>
    </r>
    <r>
      <rPr>
        <sz val="10"/>
        <rFont val="宋体"/>
        <family val="0"/>
        <charset val="134"/>
      </rPr>
      <t xml:space="preserve">日</t>
    </r>
    <r>
      <rPr>
        <sz val="10"/>
        <rFont val="Arial"/>
        <family val="2"/>
      </rPr>
      <t xml:space="preserve">93</t>
    </r>
    <r>
      <rPr>
        <sz val="10"/>
        <rFont val="宋体"/>
        <family val="0"/>
        <charset val="134"/>
      </rPr>
      <t xml:space="preserve">点</t>
    </r>
    <r>
      <rPr>
        <sz val="10"/>
        <rFont val="Arial"/>
        <family val="2"/>
      </rPr>
      <t xml:space="preserve">12</t>
    </r>
    <r>
      <rPr>
        <sz val="10"/>
        <rFont val="宋体"/>
        <family val="0"/>
        <charset val="134"/>
      </rPr>
      <t xml:space="preserve">分与投诉人员联系后，已解释清楚。分中心依据《物业管理中心百日行动》方案工作要求，针对门岗对外来人员需要拦截、询问、查验员工卡，无证件人员严禁进入场站。且近断时期有公交迷进入场站拆卸公交车设备，门岗人员发现该人无任何证件，所以不得进入场站内。已与投诉人员解释清楚。并叮嘱场站门岗严格执行 物业管理中心工作要求，落实各项规章制度，严禁出现不拦截、不询问等违纪问题发生。做好门岗岗位职责，确保场站值守安全。后经过工作人员沟通，市民对此情况表示理解。</t>
    </r>
  </si>
  <si>
    <t xml:space="preserve">且近断时期有公交迷进入场站拆卸公交车设备，门岗人员发现该人无任何证件，所以不得进入场站内。已与投诉人员解释清楚。并叮嘱场站门岗严格执行 物业管理中心工作要求，落实各项规章制度，严禁出现不拦截、不询问等违纪问题发生。做好门岗岗位职责，确保场站值守安全。后经过工作人员沟通，市民对此情况表示理解。</t>
  </si>
  <si>
    <t xml:space="preserve">分中心依据《物业管理中心百日行动》方案工作要求，针对门岗对外来人员需要拦截、询问、查验员工卡，无证件人员严禁进入场站。且近断时期有公交迷进入场站拆卸公交车设备，门岗人员发现该人无任何证件，所以不得进入场站内。已与投诉人员解释清楚。并叮嘱场站门岗严格执行 物业管理中心工作要求，落实各项规章制度，严禁出现不拦截、不询问等违纪问题发生。做好门岗岗位职责，确保场站值守安全。后经过工作人员沟通，市民对此情况表示理解。</t>
  </si>
  <si>
    <r>
      <rPr>
        <sz val="10"/>
        <rFont val="Arial"/>
        <family val="2"/>
      </rPr>
      <t xml:space="preserve">1</t>
    </r>
    <r>
      <rPr>
        <sz val="10"/>
        <rFont val="宋体"/>
        <family val="0"/>
        <charset val="134"/>
      </rPr>
      <t xml:space="preserve">月</t>
    </r>
    <r>
      <rPr>
        <sz val="10"/>
        <rFont val="Arial"/>
        <family val="2"/>
      </rPr>
      <t xml:space="preserve">25</t>
    </r>
    <r>
      <rPr>
        <sz val="10"/>
        <rFont val="宋体"/>
        <family val="0"/>
        <charset val="134"/>
      </rPr>
      <t xml:space="preserve">日</t>
    </r>
    <r>
      <rPr>
        <sz val="10"/>
        <rFont val="Arial"/>
        <family val="2"/>
      </rPr>
      <t xml:space="preserve">12</t>
    </r>
    <r>
      <rPr>
        <sz val="10"/>
        <rFont val="宋体"/>
        <family val="0"/>
        <charset val="134"/>
      </rPr>
      <t xml:space="preserve">；</t>
    </r>
    <r>
      <rPr>
        <sz val="10"/>
        <rFont val="Arial"/>
        <family val="2"/>
      </rPr>
      <t xml:space="preserve">37</t>
    </r>
    <r>
      <rPr>
        <sz val="10"/>
        <rFont val="宋体"/>
        <family val="0"/>
        <charset val="134"/>
      </rPr>
      <t xml:space="preserve">分来电：周先生称在</t>
    </r>
    <r>
      <rPr>
        <sz val="10"/>
        <rFont val="Arial"/>
        <family val="2"/>
      </rPr>
      <t xml:space="preserve">1</t>
    </r>
    <r>
      <rPr>
        <sz val="10"/>
        <rFont val="宋体"/>
        <family val="0"/>
        <charset val="134"/>
      </rPr>
      <t xml:space="preserve">月</t>
    </r>
    <r>
      <rPr>
        <sz val="10"/>
        <rFont val="Arial"/>
        <family val="2"/>
      </rPr>
      <t xml:space="preserve">23</t>
    </r>
    <r>
      <rPr>
        <sz val="10"/>
        <rFont val="宋体"/>
        <family val="0"/>
        <charset val="134"/>
      </rPr>
      <t xml:space="preserve">日</t>
    </r>
    <r>
      <rPr>
        <sz val="10"/>
        <rFont val="Arial"/>
        <family val="2"/>
      </rPr>
      <t xml:space="preserve">15:55</t>
    </r>
    <r>
      <rPr>
        <sz val="10"/>
        <rFont val="宋体"/>
        <family val="0"/>
        <charset val="134"/>
      </rPr>
      <t xml:space="preserve">分，到马泉营公交场站去拍公交车。场站保安未让其拍，且告知有规定，其称在别的场站拍照就可以。其对场站保安的说法不满，望有关部门给其马上答复。（告知是否有此规定）。经分中心核实，于</t>
    </r>
    <r>
      <rPr>
        <sz val="10"/>
        <rFont val="Arial"/>
        <family val="2"/>
      </rPr>
      <t xml:space="preserve">1</t>
    </r>
    <r>
      <rPr>
        <sz val="10"/>
        <rFont val="宋体"/>
        <family val="0"/>
        <charset val="134"/>
      </rPr>
      <t xml:space="preserve">月</t>
    </r>
    <r>
      <rPr>
        <sz val="10"/>
        <rFont val="Arial"/>
        <family val="2"/>
      </rPr>
      <t xml:space="preserve">26</t>
    </r>
    <r>
      <rPr>
        <sz val="10"/>
        <rFont val="宋体"/>
        <family val="0"/>
        <charset val="134"/>
      </rPr>
      <t xml:space="preserve">日</t>
    </r>
    <r>
      <rPr>
        <sz val="10"/>
        <rFont val="Arial"/>
        <family val="2"/>
      </rPr>
      <t xml:space="preserve">93</t>
    </r>
    <r>
      <rPr>
        <sz val="10"/>
        <rFont val="宋体"/>
        <family val="0"/>
        <charset val="134"/>
      </rPr>
      <t xml:space="preserve">点</t>
    </r>
    <r>
      <rPr>
        <sz val="10"/>
        <rFont val="Arial"/>
        <family val="2"/>
      </rPr>
      <t xml:space="preserve">12</t>
    </r>
    <r>
      <rPr>
        <sz val="10"/>
        <rFont val="宋体"/>
        <family val="0"/>
        <charset val="134"/>
      </rPr>
      <t xml:space="preserve">分与投诉人员联系后，已解释清楚。分中心依据《物业管理中心百日行动》方案工作要求，针对门岗对外来人员需要拦截、询问、查验员工卡，无证件人员严禁进入场站。且近断时期有公交迷进入场站拆卸公交车设备，门岗人员发现该人无任何证件，所以不得进入场站内。已与投诉人员解释清楚。并叮嘱场站门岗严格执行 物业管理中心工作要求，落实各项规章制度，严禁出现不拦截、不询问等违纪问题发生。做好门岗岗位职责，确保场站值守安全。后经过工作人员沟通，市民对此情况表示理解。</t>
    </r>
  </si>
  <si>
    <r>
      <rPr>
        <sz val="10"/>
        <rFont val="Arial"/>
        <family val="2"/>
      </rPr>
      <t xml:space="preserve">GJ-PHONE-20260125-1171</t>
    </r>
    <r>
      <rPr>
        <sz val="10"/>
        <rFont val="宋体"/>
        <family val="0"/>
        <charset val="134"/>
      </rPr>
      <t xml:space="preserve">（</t>
    </r>
    <r>
      <rPr>
        <sz val="10"/>
        <rFont val="Arial"/>
        <family val="2"/>
      </rPr>
      <t xml:space="preserve">2</t>
    </r>
    <r>
      <rPr>
        <sz val="10"/>
        <rFont val="宋体"/>
        <family val="0"/>
        <charset val="134"/>
      </rPr>
      <t xml:space="preserve">个附件）</t>
    </r>
  </si>
  <si>
    <t xml:space="preserve">2026-01-25 15:05:03</t>
  </si>
  <si>
    <t xml:space="preserve">2026-01-26 11:03:22</t>
  </si>
  <si>
    <r>
      <rPr>
        <sz val="10"/>
        <rFont val="Arial"/>
        <family val="2"/>
      </rPr>
      <t xml:space="preserve">1</t>
    </r>
    <r>
      <rPr>
        <sz val="10"/>
        <rFont val="宋体"/>
        <family val="0"/>
        <charset val="134"/>
      </rPr>
      <t xml:space="preserve">月</t>
    </r>
    <r>
      <rPr>
        <sz val="10"/>
        <rFont val="Arial"/>
        <family val="2"/>
      </rPr>
      <t xml:space="preserve">25</t>
    </r>
    <r>
      <rPr>
        <sz val="10"/>
        <rFont val="宋体"/>
        <family val="0"/>
        <charset val="134"/>
      </rPr>
      <t xml:space="preserve">日</t>
    </r>
    <r>
      <rPr>
        <sz val="10"/>
        <rFont val="Arial"/>
        <family val="2"/>
      </rPr>
      <t xml:space="preserve">15:09</t>
    </r>
    <r>
      <rPr>
        <sz val="10"/>
        <rFont val="宋体"/>
        <family val="0"/>
        <charset val="134"/>
      </rPr>
      <t xml:space="preserve">分来电：一女士反映有人在慧忠里场院偷东西</t>
    </r>
    <r>
      <rPr>
        <sz val="10"/>
        <rFont val="Arial"/>
        <family val="2"/>
      </rPr>
      <t xml:space="preserve">,</t>
    </r>
    <r>
      <rPr>
        <sz val="10"/>
        <rFont val="宋体"/>
        <family val="0"/>
        <charset val="134"/>
      </rPr>
      <t xml:space="preserve">如</t>
    </r>
    <r>
      <rPr>
        <sz val="10"/>
        <rFont val="Arial"/>
        <family val="2"/>
      </rPr>
      <t xml:space="preserve">:</t>
    </r>
    <r>
      <rPr>
        <sz val="10"/>
        <rFont val="宋体"/>
        <family val="0"/>
        <charset val="134"/>
      </rPr>
      <t xml:space="preserve">报废车里的开关按键都被偷了</t>
    </r>
    <r>
      <rPr>
        <sz val="10"/>
        <rFont val="Arial"/>
        <family val="2"/>
      </rPr>
      <t xml:space="preserve">.</t>
    </r>
    <r>
      <rPr>
        <sz val="10"/>
        <rFont val="宋体"/>
        <family val="0"/>
        <charset val="134"/>
      </rPr>
      <t xml:space="preserve">特来电反映</t>
    </r>
    <r>
      <rPr>
        <sz val="10"/>
        <rFont val="Arial"/>
        <family val="2"/>
      </rPr>
      <t xml:space="preserve">.</t>
    </r>
  </si>
  <si>
    <r>
      <rPr>
        <sz val="10"/>
        <rFont val="宋体"/>
        <family val="0"/>
        <charset val="134"/>
      </rPr>
      <t xml:space="preserve">核实后：此车辆所属权是客一</t>
    </r>
    <r>
      <rPr>
        <sz val="10"/>
        <rFont val="Arial"/>
        <family val="2"/>
      </rPr>
      <t xml:space="preserve">2</t>
    </r>
    <r>
      <rPr>
        <sz val="10"/>
        <rFont val="宋体"/>
        <family val="0"/>
        <charset val="134"/>
      </rPr>
      <t xml:space="preserve">队，且车辆停到此处后车队相关人员并没有告知物业单位工作人员，及维修车间相关工作人员，投诉人也没有留下姓名及相关联系电话，故无法与投诉人取得联系。</t>
    </r>
  </si>
  <si>
    <r>
      <rPr>
        <sz val="10"/>
        <rFont val="Arial"/>
        <family val="2"/>
      </rPr>
      <t xml:space="preserve">
</t>
    </r>
    <r>
      <rPr>
        <sz val="10"/>
        <rFont val="宋体"/>
        <family val="0"/>
        <charset val="134"/>
      </rPr>
      <t xml:space="preserve">因投诉人没有留下姓名及电话，故无法与投诉人取得联系。</t>
    </r>
  </si>
  <si>
    <t xml:space="preserve">要求门岗警卫人员继续加强生车必拦，生人必问，登记拦截工作，分中心继续加强场站门岗管理制度。</t>
  </si>
  <si>
    <r>
      <rPr>
        <sz val="10"/>
        <rFont val="Arial"/>
        <family val="2"/>
      </rPr>
      <t xml:space="preserve">
  </t>
    </r>
    <r>
      <rPr>
        <sz val="10"/>
        <rFont val="宋体"/>
        <family val="0"/>
        <charset val="134"/>
      </rPr>
      <t xml:space="preserve">对场站所有的警卫职工，在岗期间继续履行好自己的岗位职责。</t>
    </r>
  </si>
  <si>
    <r>
      <rPr>
        <sz val="10"/>
        <rFont val="Arial"/>
        <family val="2"/>
      </rPr>
      <t xml:space="preserve">  
</t>
    </r>
    <r>
      <rPr>
        <sz val="10"/>
        <rFont val="宋体"/>
        <family val="0"/>
        <charset val="134"/>
      </rPr>
      <t xml:space="preserve">分中心再次对门岗警卫值守加强检查，及时发现问题后立即作出相关处理。</t>
    </r>
  </si>
  <si>
    <r>
      <rPr>
        <sz val="10"/>
        <rFont val="宋体"/>
        <family val="0"/>
        <charset val="134"/>
      </rPr>
      <t xml:space="preserve">核实后：因此车辆所属权是客一</t>
    </r>
    <r>
      <rPr>
        <sz val="10"/>
        <rFont val="Arial"/>
        <family val="2"/>
      </rPr>
      <t xml:space="preserve">2</t>
    </r>
    <r>
      <rPr>
        <sz val="10"/>
        <rFont val="宋体"/>
        <family val="0"/>
        <charset val="134"/>
      </rPr>
      <t xml:space="preserve">队，且车辆停到此处后车队相关人员并没有告知物业单位工作人员，及维修车间相关工作人员，投诉人也没有留下姓名及相关联系电话，故无法与投诉人取得联系。</t>
    </r>
  </si>
  <si>
    <t xml:space="preserve">场站安保问题
（报废车辆）</t>
  </si>
  <si>
    <t xml:space="preserve">GJ-PHONE-20260126-0855-1</t>
  </si>
  <si>
    <t xml:space="preserve">2026-01-26 11:32:13</t>
  </si>
  <si>
    <t xml:space="preserve">2026-01-26 11:36:20</t>
  </si>
  <si>
    <r>
      <rPr>
        <sz val="10"/>
        <rFont val="Arial"/>
        <family val="2"/>
      </rPr>
      <t xml:space="preserve">1</t>
    </r>
    <r>
      <rPr>
        <sz val="10"/>
        <rFont val="宋体"/>
        <family val="0"/>
        <charset val="134"/>
      </rPr>
      <t xml:space="preserve">月</t>
    </r>
    <r>
      <rPr>
        <sz val="10"/>
        <rFont val="Arial"/>
        <family val="2"/>
      </rPr>
      <t xml:space="preserve">26</t>
    </r>
    <r>
      <rPr>
        <sz val="10"/>
        <rFont val="宋体"/>
        <family val="0"/>
        <charset val="134"/>
      </rPr>
      <t xml:space="preserve">日</t>
    </r>
    <r>
      <rPr>
        <sz val="10"/>
        <rFont val="Arial"/>
        <family val="2"/>
      </rPr>
      <t xml:space="preserve">11:32</t>
    </r>
    <r>
      <rPr>
        <sz val="10"/>
        <rFont val="宋体"/>
        <family val="0"/>
        <charset val="134"/>
      </rPr>
      <t xml:space="preserve">分来电：</t>
    </r>
    <r>
      <rPr>
        <sz val="10"/>
        <rFont val="Arial"/>
        <family val="2"/>
      </rPr>
      <t xml:space="preserve">11:28</t>
    </r>
    <r>
      <rPr>
        <sz val="10"/>
        <rFont val="宋体"/>
        <family val="0"/>
        <charset val="134"/>
      </rPr>
      <t xml:space="preserve">分一位女士在郎家园乘坐</t>
    </r>
    <r>
      <rPr>
        <sz val="10"/>
        <rFont val="Arial"/>
        <family val="2"/>
      </rPr>
      <t xml:space="preserve">1</t>
    </r>
    <r>
      <rPr>
        <sz val="10"/>
        <rFont val="宋体"/>
        <family val="0"/>
        <charset val="134"/>
      </rPr>
      <t xml:space="preserve">路</t>
    </r>
    <r>
      <rPr>
        <sz val="10"/>
        <rFont val="Arial"/>
        <family val="2"/>
      </rPr>
      <t xml:space="preserve">4730688</t>
    </r>
    <r>
      <rPr>
        <sz val="10"/>
        <rFont val="宋体"/>
        <family val="0"/>
        <charset val="134"/>
      </rPr>
      <t xml:space="preserve">号车西行，车辆一路驾驶平稳，卫生干净，乘务员报站清晰。其非常满意，特来电表扬。</t>
    </r>
  </si>
  <si>
    <t xml:space="preserve">因市民不要求电话回复，系统内无联系方式，我们未对市民进行电话回复。办理人：董鹏；部门：鸿运承物业管理中心田顺庄分中心；职务：物管副主任。审核人：郑楠；部门：鸿运承物业管理中心物管行政部；职务：物管员。</t>
  </si>
  <si>
    <t xml:space="preserve">GJ-PHONE-20260127-0345</t>
  </si>
  <si>
    <t xml:space="preserve">2026-01-27 09:10:05</t>
  </si>
  <si>
    <t xml:space="preserve">2026-01-27 09:16:00</t>
  </si>
  <si>
    <r>
      <rPr>
        <sz val="10"/>
        <rFont val="Arial"/>
        <family val="2"/>
      </rPr>
      <t xml:space="preserve">1</t>
    </r>
    <r>
      <rPr>
        <sz val="10"/>
        <rFont val="宋体"/>
        <family val="0"/>
        <charset val="134"/>
      </rPr>
      <t xml:space="preserve">月</t>
    </r>
    <r>
      <rPr>
        <sz val="10"/>
        <rFont val="Arial"/>
        <family val="2"/>
      </rPr>
      <t xml:space="preserve">27</t>
    </r>
    <r>
      <rPr>
        <sz val="10"/>
        <rFont val="宋体"/>
        <family val="0"/>
        <charset val="134"/>
      </rPr>
      <t xml:space="preserve">日</t>
    </r>
    <r>
      <rPr>
        <sz val="10"/>
        <rFont val="Arial"/>
        <family val="2"/>
      </rPr>
      <t xml:space="preserve">9</t>
    </r>
    <r>
      <rPr>
        <sz val="10"/>
        <rFont val="宋体"/>
        <family val="0"/>
        <charset val="134"/>
      </rPr>
      <t xml:space="preserve">：</t>
    </r>
    <r>
      <rPr>
        <sz val="10"/>
        <rFont val="Arial"/>
        <family val="2"/>
      </rPr>
      <t xml:space="preserve">11</t>
    </r>
    <r>
      <rPr>
        <sz val="10"/>
        <rFont val="宋体"/>
        <family val="0"/>
        <charset val="134"/>
      </rPr>
      <t xml:space="preserve">分来电，一先生反映保修分公司六车间（鲁谷路</t>
    </r>
    <r>
      <rPr>
        <sz val="10"/>
        <rFont val="Arial"/>
        <family val="2"/>
      </rPr>
      <t xml:space="preserve">55</t>
    </r>
    <r>
      <rPr>
        <sz val="10"/>
        <rFont val="宋体"/>
        <family val="0"/>
        <charset val="134"/>
      </rPr>
      <t xml:space="preserve">号），场站内职工男厕所大便池堵了一个多月，无保洁人员疏通，导致厕所无法使用，要求尽快疏通，特来电反映。</t>
    </r>
    <r>
      <rPr>
        <sz val="10"/>
        <rFont val="Arial"/>
        <family val="2"/>
      </rPr>
      <t xml:space="preserve">
</t>
    </r>
    <r>
      <rPr>
        <sz val="10"/>
        <rFont val="宋体"/>
        <family val="0"/>
        <charset val="134"/>
      </rPr>
      <t xml:space="preserve">注：在不疏通拨打</t>
    </r>
    <r>
      <rPr>
        <sz val="10"/>
        <rFont val="Arial"/>
        <family val="2"/>
      </rPr>
      <t xml:space="preserve">12345</t>
    </r>
  </si>
  <si>
    <r>
      <rPr>
        <sz val="10"/>
        <rFont val="宋体"/>
        <family val="0"/>
        <charset val="134"/>
      </rPr>
      <t xml:space="preserve">因市民没有留下电话，所以无法对其进行反馈。办理人：董鹏，部门</t>
    </r>
    <r>
      <rPr>
        <sz val="10"/>
        <rFont val="Arial"/>
        <family val="2"/>
      </rPr>
      <t xml:space="preserve">:</t>
    </r>
    <r>
      <rPr>
        <sz val="10"/>
        <rFont val="宋体"/>
        <family val="0"/>
        <charset val="134"/>
      </rPr>
      <t xml:space="preserve">田顺庄分中心，职务：物管副主任。审核人：侯旭，物业管理中心机关，物管行政部，科员。</t>
    </r>
    <r>
      <rPr>
        <sz val="10"/>
        <rFont val="Arial"/>
        <family val="2"/>
      </rPr>
      <t xml:space="preserve">
</t>
    </r>
  </si>
  <si>
    <t xml:space="preserve">经核实，市民反映场站为鲁谷保修四厂公交场站，厕所下水道堵塞问题，我分中心接到报修后立即安排自施维修工尝试疏通，但因堵塞严重无法通开。之后联系专业下水道疏通单位进行疏通，但该单位因年初人员较少，需要等待排期，所以未能及时疏通，给市民带来不便，深表歉意。</t>
  </si>
  <si>
    <r>
      <rPr>
        <sz val="10"/>
        <rFont val="宋体"/>
        <family val="0"/>
        <charset val="134"/>
      </rPr>
      <t xml:space="preserve">接到此投诉，我们非常重视，并立即核实。经核实，市民反映场站为鲁谷保修四厂公交场站，厕所下水道堵塞问题，我分中心接到报修后立即安排自施维修工尝试疏通，但因堵塞严重无法通开。之后联系专业下水道疏通单位进行疏通，但该单位因年初人员较少，需要等待排期，所以未能及时疏通，给市民带来不便，深表歉意。因市民没有留下电话，所以无法对其进行反馈。办理人：董鹏，部门</t>
    </r>
    <r>
      <rPr>
        <sz val="10"/>
        <rFont val="Arial"/>
        <family val="2"/>
      </rPr>
      <t xml:space="preserve">:</t>
    </r>
    <r>
      <rPr>
        <sz val="10"/>
        <rFont val="宋体"/>
        <family val="0"/>
        <charset val="134"/>
      </rPr>
      <t xml:space="preserve">田顺庄分中心，职务：物管副主任。审核人：侯旭，物业管理中心机关，物管行政部，科员。</t>
    </r>
  </si>
  <si>
    <t xml:space="preserve">场站管理问题
（疏通厕所）三次</t>
  </si>
  <si>
    <r>
      <rPr>
        <sz val="10"/>
        <rFont val="Arial"/>
        <family val="2"/>
      </rPr>
      <t xml:space="preserve">GJ-PHONE-20260127-0877</t>
    </r>
    <r>
      <rPr>
        <sz val="10"/>
        <rFont val="宋体"/>
        <family val="0"/>
        <charset val="134"/>
      </rPr>
      <t xml:space="preserve">（</t>
    </r>
    <r>
      <rPr>
        <sz val="10"/>
        <rFont val="Arial"/>
        <family val="2"/>
      </rPr>
      <t xml:space="preserve">2</t>
    </r>
    <r>
      <rPr>
        <sz val="10"/>
        <rFont val="宋体"/>
        <family val="0"/>
        <charset val="134"/>
      </rPr>
      <t xml:space="preserve">个附件）</t>
    </r>
  </si>
  <si>
    <t xml:space="preserve">2026-01-27 12:04:43</t>
  </si>
  <si>
    <t xml:space="preserve">2026-01-27 12:18:14</t>
  </si>
  <si>
    <r>
      <rPr>
        <sz val="10"/>
        <rFont val="Arial"/>
        <family val="2"/>
      </rPr>
      <t xml:space="preserve">1</t>
    </r>
    <r>
      <rPr>
        <sz val="10"/>
        <rFont val="宋体"/>
        <family val="0"/>
        <charset val="134"/>
      </rPr>
      <t xml:space="preserve">月</t>
    </r>
    <r>
      <rPr>
        <sz val="10"/>
        <rFont val="Arial"/>
        <family val="2"/>
      </rPr>
      <t xml:space="preserve">27</t>
    </r>
    <r>
      <rPr>
        <sz val="10"/>
        <rFont val="宋体"/>
        <family val="0"/>
        <charset val="134"/>
      </rPr>
      <t xml:space="preserve">日</t>
    </r>
    <r>
      <rPr>
        <sz val="10"/>
        <rFont val="Arial"/>
        <family val="2"/>
      </rPr>
      <t xml:space="preserve">12:04</t>
    </r>
    <r>
      <rPr>
        <sz val="10"/>
        <rFont val="宋体"/>
        <family val="0"/>
        <charset val="134"/>
      </rPr>
      <t xml:space="preserve">分来电：一先生（内部职工）：反映第四客运分公司衙门口总站食堂，食堂做饭量不够，</t>
    </r>
    <r>
      <rPr>
        <sz val="10"/>
        <rFont val="Arial"/>
        <family val="2"/>
      </rPr>
      <t xml:space="preserve">12:05</t>
    </r>
    <r>
      <rPr>
        <sz val="10"/>
        <rFont val="宋体"/>
        <family val="0"/>
        <charset val="134"/>
      </rPr>
      <t xml:space="preserve">分来吃饭时，就已经剩下一个菜了，经常有会外部人员来吃饭，导致后面来吃饭的工作人员都无饭可打，希望改善此情况，特来电反映。</t>
    </r>
  </si>
  <si>
    <r>
      <rPr>
        <sz val="10"/>
        <rFont val="宋体"/>
        <family val="0"/>
        <charset val="134"/>
      </rPr>
      <t xml:space="preserve">经核实，该食堂的午餐营业时间为：</t>
    </r>
    <r>
      <rPr>
        <sz val="10"/>
        <rFont val="Arial"/>
        <family val="2"/>
      </rPr>
      <t xml:space="preserve">10</t>
    </r>
    <r>
      <rPr>
        <sz val="10"/>
        <rFont val="宋体"/>
        <family val="0"/>
        <charset val="134"/>
      </rPr>
      <t xml:space="preserve">点</t>
    </r>
    <r>
      <rPr>
        <sz val="10"/>
        <rFont val="Arial"/>
        <family val="2"/>
      </rPr>
      <t xml:space="preserve">30</t>
    </r>
    <r>
      <rPr>
        <sz val="10"/>
        <rFont val="宋体"/>
        <family val="0"/>
        <charset val="134"/>
      </rPr>
      <t xml:space="preserve">分至</t>
    </r>
    <r>
      <rPr>
        <sz val="10"/>
        <rFont val="Arial"/>
        <family val="2"/>
      </rPr>
      <t xml:space="preserve">13</t>
    </r>
    <r>
      <rPr>
        <sz val="10"/>
        <rFont val="宋体"/>
        <family val="0"/>
        <charset val="134"/>
      </rPr>
      <t xml:space="preserve">点</t>
    </r>
    <r>
      <rPr>
        <sz val="10"/>
        <rFont val="Arial"/>
        <family val="2"/>
      </rPr>
      <t xml:space="preserve">00</t>
    </r>
    <r>
      <rPr>
        <sz val="10"/>
        <rFont val="宋体"/>
        <family val="0"/>
        <charset val="134"/>
      </rPr>
      <t xml:space="preserve">分闭餐，投诉人反应在</t>
    </r>
    <r>
      <rPr>
        <sz val="10"/>
        <rFont val="Arial"/>
        <family val="2"/>
      </rPr>
      <t xml:space="preserve">12:05</t>
    </r>
    <r>
      <rPr>
        <sz val="10"/>
        <rFont val="宋体"/>
        <family val="0"/>
        <charset val="134"/>
      </rPr>
      <t xml:space="preserve">分来食堂吃饭时，就剩下一个菜。由于该食堂就餐者有客四机关和保修厂职工，实行分时间错峰就餐。食堂菜品后厨还在陆续炒制，少炒，勤炒保证职工吃到新鲜热乎的饭菜，食堂有两荤两素</t>
    </r>
    <r>
      <rPr>
        <sz val="10"/>
        <rFont val="Arial"/>
        <family val="2"/>
      </rPr>
      <t xml:space="preserve">5</t>
    </r>
    <r>
      <rPr>
        <sz val="10"/>
        <rFont val="宋体"/>
        <family val="0"/>
        <charset val="134"/>
      </rPr>
      <t xml:space="preserve">、</t>
    </r>
    <r>
      <rPr>
        <sz val="10"/>
        <rFont val="Arial"/>
        <family val="2"/>
      </rPr>
      <t xml:space="preserve">6</t>
    </r>
    <r>
      <rPr>
        <sz val="10"/>
        <rFont val="宋体"/>
        <family val="0"/>
        <charset val="134"/>
      </rPr>
      <t xml:space="preserve">、</t>
    </r>
    <r>
      <rPr>
        <sz val="10"/>
        <rFont val="Arial"/>
        <family val="2"/>
      </rPr>
      <t xml:space="preserve">7</t>
    </r>
    <r>
      <rPr>
        <sz val="10"/>
        <rFont val="宋体"/>
        <family val="0"/>
        <charset val="134"/>
      </rPr>
      <t xml:space="preserve">元套餐，还有四种特色菜品可供职工自行挑选，主食还有馒头、米饭等。 该职工反映的问题与事实有出入。</t>
    </r>
  </si>
  <si>
    <t xml:space="preserve">投诉人未留电话及姓名，无法回访。</t>
  </si>
  <si>
    <t xml:space="preserve">叮嘱该食堂炊事员和职工积极做好沟通工作，避免造成误会。</t>
  </si>
  <si>
    <t xml:space="preserve">叮嘱该食堂炊事员做好解释，今后避免发生类似投诉事件。</t>
  </si>
  <si>
    <t xml:space="preserve">田顺庄分中心餐饮专业不定期对该食堂进行抽查。</t>
  </si>
  <si>
    <r>
      <rPr>
        <sz val="10"/>
        <rFont val="宋体"/>
        <family val="0"/>
        <charset val="134"/>
      </rPr>
      <t xml:space="preserve">经核实，该食堂的午餐营业时间为：</t>
    </r>
    <r>
      <rPr>
        <sz val="10"/>
        <rFont val="Arial"/>
        <family val="2"/>
      </rPr>
      <t xml:space="preserve">10</t>
    </r>
    <r>
      <rPr>
        <sz val="10"/>
        <rFont val="宋体"/>
        <family val="0"/>
        <charset val="134"/>
      </rPr>
      <t xml:space="preserve">点</t>
    </r>
    <r>
      <rPr>
        <sz val="10"/>
        <rFont val="Arial"/>
        <family val="2"/>
      </rPr>
      <t xml:space="preserve">30</t>
    </r>
    <r>
      <rPr>
        <sz val="10"/>
        <rFont val="宋体"/>
        <family val="0"/>
        <charset val="134"/>
      </rPr>
      <t xml:space="preserve">分至</t>
    </r>
    <r>
      <rPr>
        <sz val="10"/>
        <rFont val="Arial"/>
        <family val="2"/>
      </rPr>
      <t xml:space="preserve">13</t>
    </r>
    <r>
      <rPr>
        <sz val="10"/>
        <rFont val="宋体"/>
        <family val="0"/>
        <charset val="134"/>
      </rPr>
      <t xml:space="preserve">点</t>
    </r>
    <r>
      <rPr>
        <sz val="10"/>
        <rFont val="Arial"/>
        <family val="2"/>
      </rPr>
      <t xml:space="preserve">00</t>
    </r>
    <r>
      <rPr>
        <sz val="10"/>
        <rFont val="宋体"/>
        <family val="0"/>
        <charset val="134"/>
      </rPr>
      <t xml:space="preserve">分闭餐，投诉人反应在</t>
    </r>
    <r>
      <rPr>
        <sz val="10"/>
        <rFont val="Arial"/>
        <family val="2"/>
      </rPr>
      <t xml:space="preserve">12:05</t>
    </r>
    <r>
      <rPr>
        <sz val="10"/>
        <rFont val="宋体"/>
        <family val="0"/>
        <charset val="134"/>
      </rPr>
      <t xml:space="preserve">分来食堂吃饭时，就剩下一个菜。由于该食堂就餐者有客四机关和保修厂职工，实行分时间错峰就餐。食堂菜品后厨还在陆续炒制，少炒，勤炒保证职工吃到新鲜热乎的饭菜，食堂有两荤两素</t>
    </r>
    <r>
      <rPr>
        <sz val="10"/>
        <rFont val="Arial"/>
        <family val="2"/>
      </rPr>
      <t xml:space="preserve">5</t>
    </r>
    <r>
      <rPr>
        <sz val="10"/>
        <rFont val="宋体"/>
        <family val="0"/>
        <charset val="134"/>
      </rPr>
      <t xml:space="preserve">、</t>
    </r>
    <r>
      <rPr>
        <sz val="10"/>
        <rFont val="Arial"/>
        <family val="2"/>
      </rPr>
      <t xml:space="preserve">6</t>
    </r>
    <r>
      <rPr>
        <sz val="10"/>
        <rFont val="宋体"/>
        <family val="0"/>
        <charset val="134"/>
      </rPr>
      <t xml:space="preserve">、</t>
    </r>
    <r>
      <rPr>
        <sz val="10"/>
        <rFont val="Arial"/>
        <family val="2"/>
      </rPr>
      <t xml:space="preserve">7</t>
    </r>
    <r>
      <rPr>
        <sz val="10"/>
        <rFont val="宋体"/>
        <family val="0"/>
        <charset val="134"/>
      </rPr>
      <t xml:space="preserve">元套餐，还有四种特色菜品可供职工自行挑选，主食还有馒头、米饭等。 该职工反映的问题与事实有出入。投诉人未留电话及姓名，无法回访。叮嘱该食堂炊事员和职工积极做好沟通工作，避免造成误会。叮嘱该食堂炊事员做好解释，今后避免发生类似投诉事件。田顺庄分中心餐饮专业不定期对该食堂进行抽查。</t>
    </r>
    <r>
      <rPr>
        <sz val="10"/>
        <rFont val="Arial"/>
        <family val="2"/>
      </rPr>
      <t xml:space="preserve">
</t>
    </r>
    <r>
      <rPr>
        <sz val="10"/>
        <rFont val="宋体"/>
        <family val="0"/>
        <charset val="134"/>
      </rPr>
      <t xml:space="preserve">办理人：田顺庄分中心餐饮副主任：史长江。</t>
    </r>
    <r>
      <rPr>
        <sz val="10"/>
        <rFont val="Arial"/>
        <family val="2"/>
      </rPr>
      <t xml:space="preserve">
</t>
    </r>
    <r>
      <rPr>
        <sz val="10"/>
        <rFont val="宋体"/>
        <family val="0"/>
        <charset val="134"/>
      </rPr>
      <t xml:space="preserve">审核人：鸿运承物业管理中心餐饮部一般管理：赵弘晨。</t>
    </r>
  </si>
  <si>
    <t xml:space="preserve">就餐服务问题
（菜量配餐问题）</t>
  </si>
  <si>
    <r>
      <rPr>
        <sz val="10"/>
        <rFont val="Arial"/>
        <family val="2"/>
      </rPr>
      <t xml:space="preserve">GJ-PHONE-20260127-1674</t>
    </r>
    <r>
      <rPr>
        <sz val="10"/>
        <rFont val="宋体"/>
        <family val="0"/>
      </rPr>
      <t xml:space="preserve">（</t>
    </r>
    <r>
      <rPr>
        <sz val="10"/>
        <rFont val="Arial"/>
        <family val="2"/>
      </rPr>
      <t xml:space="preserve">1</t>
    </r>
    <r>
      <rPr>
        <sz val="10"/>
        <rFont val="宋体"/>
        <family val="0"/>
      </rPr>
      <t xml:space="preserve">个附件）</t>
    </r>
  </si>
  <si>
    <t xml:space="preserve">2026-01-27 17:05:42</t>
  </si>
  <si>
    <t xml:space="preserve">2026-01-27 17:12:57</t>
  </si>
  <si>
    <t xml:space="preserve">13520335307</t>
  </si>
  <si>
    <r>
      <rPr>
        <sz val="10"/>
        <rFont val="Arial"/>
        <family val="2"/>
      </rPr>
      <t xml:space="preserve">1</t>
    </r>
    <r>
      <rPr>
        <sz val="10"/>
        <rFont val="宋体"/>
        <family val="0"/>
        <charset val="134"/>
      </rPr>
      <t xml:space="preserve">月</t>
    </r>
    <r>
      <rPr>
        <sz val="10"/>
        <rFont val="Arial"/>
        <family val="2"/>
      </rPr>
      <t xml:space="preserve">27</t>
    </r>
    <r>
      <rPr>
        <sz val="10"/>
        <rFont val="宋体"/>
        <family val="0"/>
        <charset val="134"/>
      </rPr>
      <t xml:space="preserve">日</t>
    </r>
    <r>
      <rPr>
        <sz val="10"/>
        <rFont val="Arial"/>
        <family val="2"/>
      </rPr>
      <t xml:space="preserve">17:06</t>
    </r>
    <r>
      <rPr>
        <sz val="10"/>
        <rFont val="宋体"/>
        <family val="0"/>
        <charset val="134"/>
      </rPr>
      <t xml:space="preserve">分来电，一位女士反映</t>
    </r>
    <r>
      <rPr>
        <sz val="10"/>
        <rFont val="Arial"/>
        <family val="2"/>
      </rPr>
      <t xml:space="preserve">28</t>
    </r>
    <r>
      <rPr>
        <sz val="10"/>
        <rFont val="宋体"/>
        <family val="0"/>
        <charset val="134"/>
      </rPr>
      <t xml:space="preserve">路弘燕公交场站总站的场站保安，因其到总站寻找遗失物，在咨询保安的过程中，由于保安口音较重，其未听懂，这时保安便态度不好的一直在大喊大叫。故不满，要求回复。</t>
    </r>
  </si>
  <si>
    <r>
      <rPr>
        <sz val="10"/>
        <rFont val="宋体"/>
        <family val="0"/>
        <charset val="134"/>
      </rPr>
      <t xml:space="preserve">分中心于</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28</t>
    </r>
    <r>
      <rPr>
        <sz val="10"/>
        <rFont val="宋体"/>
        <family val="0"/>
        <charset val="134"/>
      </rPr>
      <t xml:space="preserve">日上午</t>
    </r>
    <r>
      <rPr>
        <sz val="10"/>
        <rFont val="Arial"/>
        <family val="2"/>
      </rPr>
      <t xml:space="preserve">11</t>
    </r>
    <r>
      <rPr>
        <sz val="10"/>
        <rFont val="宋体"/>
        <family val="0"/>
        <charset val="134"/>
      </rPr>
      <t xml:space="preserve">点</t>
    </r>
    <r>
      <rPr>
        <sz val="10"/>
        <rFont val="Arial"/>
        <family val="2"/>
      </rPr>
      <t xml:space="preserve">00</t>
    </r>
    <r>
      <rPr>
        <sz val="10"/>
        <rFont val="宋体"/>
        <family val="0"/>
        <charset val="134"/>
      </rPr>
      <t xml:space="preserve">与投诉人进行电话回复，向投诉人说明情况。办理人：王勇；部门：鸿运承物业管理中心辛庄分中心；职务：安保副主任。审核人：张耕；部门：鸿运承物业管理中心安全保卫部；职务：安保员。</t>
    </r>
  </si>
  <si>
    <r>
      <rPr>
        <sz val="10"/>
        <rFont val="宋体"/>
        <family val="0"/>
        <charset val="134"/>
      </rPr>
      <t xml:space="preserve">经核实一女子，东西丢失，车辆行驶至大门口卸客后，乘客跑步进入场站，警卫人员进行拦截，并多次叫喊，由于该女子戴着耳机，没听见，进入车队后询问无果后，在场站内巡查丢失物品的车辆，保安员上前询问，由于该女子戴着耳机听不到，所以声音较大，误认为态度不好，并且告知其该车辆不在本场站，由于保安员带口音，解释不清造成误会。分中心于</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28</t>
    </r>
    <r>
      <rPr>
        <sz val="10"/>
        <rFont val="宋体"/>
        <family val="0"/>
        <charset val="134"/>
      </rPr>
      <t xml:space="preserve">日上午</t>
    </r>
    <r>
      <rPr>
        <sz val="10"/>
        <rFont val="Arial"/>
        <family val="2"/>
      </rPr>
      <t xml:space="preserve">11</t>
    </r>
    <r>
      <rPr>
        <sz val="10"/>
        <rFont val="宋体"/>
        <family val="0"/>
        <charset val="134"/>
      </rPr>
      <t xml:space="preserve">点</t>
    </r>
    <r>
      <rPr>
        <sz val="10"/>
        <rFont val="Arial"/>
        <family val="2"/>
      </rPr>
      <t xml:space="preserve">00</t>
    </r>
    <r>
      <rPr>
        <sz val="10"/>
        <rFont val="宋体"/>
        <family val="0"/>
        <charset val="134"/>
      </rPr>
      <t xml:space="preserve">与投诉人进行电话回复，向投诉人说明情况。分中心领导与场站负责人取得了联系，要求其对此投诉进行通报，要求对全体警卫人员进行培训，在日常的工作执勤中，注意说话方式方法，避免生冷硬，遇事认真不较真，人性化执勤。分中心定期召开专题会议，将此次问题举一反三，开展安保专项检查，日常工作中加大巡检力度。在日常工作中特别注意提示保安员遇事注意方式方法，杜绝生冷硬，言语中避免激化矛盾。加大检查力度，发现问题及时整改。在本周保安员例会上教育所有保安员熟知各项规章制度，履职尽责</t>
    </r>
    <r>
      <rPr>
        <sz val="10"/>
        <rFont val="Arial"/>
        <family val="2"/>
      </rPr>
      <t xml:space="preserve">.
</t>
    </r>
  </si>
  <si>
    <r>
      <rPr>
        <sz val="10"/>
        <rFont val="Arial"/>
        <family val="2"/>
      </rPr>
      <t xml:space="preserve">GJ-PHONE-20260127-2178</t>
    </r>
    <r>
      <rPr>
        <sz val="10"/>
        <rFont val="宋体"/>
        <family val="0"/>
        <charset val="134"/>
      </rPr>
      <t xml:space="preserve">（</t>
    </r>
    <r>
      <rPr>
        <sz val="10"/>
        <rFont val="Arial"/>
        <family val="2"/>
      </rPr>
      <t xml:space="preserve">2</t>
    </r>
    <r>
      <rPr>
        <sz val="10"/>
        <rFont val="宋体"/>
        <family val="0"/>
        <charset val="134"/>
      </rPr>
      <t xml:space="preserve">个附件）</t>
    </r>
  </si>
  <si>
    <t xml:space="preserve">2026-01-27 20:45:44</t>
  </si>
  <si>
    <t xml:space="preserve">2026-01-27 20:51:30</t>
  </si>
  <si>
    <t xml:space="preserve">16630261781</t>
  </si>
  <si>
    <r>
      <rPr>
        <sz val="10"/>
        <rFont val="Arial"/>
        <family val="2"/>
      </rPr>
      <t xml:space="preserve">1</t>
    </r>
    <r>
      <rPr>
        <sz val="10"/>
        <rFont val="宋体"/>
        <family val="0"/>
        <charset val="134"/>
      </rPr>
      <t xml:space="preserve">月</t>
    </r>
    <r>
      <rPr>
        <sz val="10"/>
        <rFont val="Arial"/>
        <family val="2"/>
      </rPr>
      <t xml:space="preserve">27</t>
    </r>
    <r>
      <rPr>
        <sz val="10"/>
        <rFont val="宋体"/>
        <family val="0"/>
        <charset val="134"/>
      </rPr>
      <t xml:space="preserve">日</t>
    </r>
    <r>
      <rPr>
        <sz val="10"/>
        <rFont val="Arial"/>
        <family val="2"/>
      </rPr>
      <t xml:space="preserve">20:47</t>
    </r>
    <r>
      <rPr>
        <sz val="10"/>
        <rFont val="宋体"/>
        <family val="0"/>
        <charset val="134"/>
      </rPr>
      <t xml:space="preserve">分来电，一位女士（自称公交职工家属）反映鸿运承物业九龙分公司保洁人员（李娜）上班迟到，下班早退，和班长关系好，打扫卫生不彻底。故不满，要求回复。</t>
    </r>
  </si>
  <si>
    <r>
      <rPr>
        <sz val="10"/>
        <rFont val="宋体"/>
        <family val="0"/>
        <charset val="134"/>
      </rPr>
      <t xml:space="preserve">分中心已经于</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27</t>
    </r>
    <r>
      <rPr>
        <sz val="10"/>
        <rFont val="宋体"/>
        <family val="0"/>
        <charset val="134"/>
      </rPr>
      <t xml:space="preserve">日和</t>
    </r>
    <r>
      <rPr>
        <sz val="10"/>
        <rFont val="Arial"/>
        <family val="2"/>
      </rPr>
      <t xml:space="preserve">28</t>
    </r>
    <r>
      <rPr>
        <sz val="10"/>
        <rFont val="宋体"/>
        <family val="0"/>
        <charset val="134"/>
      </rPr>
      <t xml:space="preserve">日，多次拨打市民电话，市民均未接听，分中心用短信的方式告知了市民办理结果，办理人：潘志清，部门</t>
    </r>
    <r>
      <rPr>
        <sz val="10"/>
        <rFont val="Arial"/>
        <family val="2"/>
      </rPr>
      <t xml:space="preserve">:</t>
    </r>
    <r>
      <rPr>
        <sz val="10"/>
        <rFont val="宋体"/>
        <family val="0"/>
        <charset val="134"/>
      </rPr>
      <t xml:space="preserve">九龙分中心，职务：物管科员。审核人：侯旭，物业管理中心机关，物管行政部，科员。</t>
    </r>
    <r>
      <rPr>
        <sz val="10"/>
        <rFont val="Arial"/>
        <family val="2"/>
      </rPr>
      <t xml:space="preserve">
</t>
    </r>
  </si>
  <si>
    <t xml:space="preserve">经核实，保洁人员（李娜）并没有迟到早退，她每天的打卡记录非常清晰，没有迟到早退记录，据了解，她日常打扫卫生也很认真负责，但是我们依然虚心接受市民提出的意见，加强培训和教育，遵守劳动纪律，认真负责的做好本职工作。</t>
  </si>
  <si>
    <t xml:space="preserve">加强培训和教育，遵守劳动纪律，认真负责的做好本职工作。</t>
  </si>
  <si>
    <r>
      <rPr>
        <sz val="10"/>
        <rFont val="宋体"/>
        <family val="0"/>
        <charset val="134"/>
      </rPr>
      <t xml:space="preserve">接到此投诉，我们非常重视，并立即核实。经核实，保洁人员（李娜）并没有迟到早退，她每天的打卡记录非常清晰，没有迟到早退记录，据了解，她日常打扫卫生也很认真负责，但是我们依然虚心接受市民提出的意见，加强培训和教育，遵守劳动纪律，认真负责的做好本职工作。分中心已经于</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27</t>
    </r>
    <r>
      <rPr>
        <sz val="10"/>
        <rFont val="宋体"/>
        <family val="0"/>
        <charset val="134"/>
      </rPr>
      <t xml:space="preserve">日和</t>
    </r>
    <r>
      <rPr>
        <sz val="10"/>
        <rFont val="Arial"/>
        <family val="2"/>
      </rPr>
      <t xml:space="preserve">28</t>
    </r>
    <r>
      <rPr>
        <sz val="10"/>
        <rFont val="宋体"/>
        <family val="0"/>
        <charset val="134"/>
      </rPr>
      <t xml:space="preserve">日，多次拨打市民电话，市民均未接听，分中心用短信的方式告知了市民办理结果，办理人：潘志清，部门</t>
    </r>
    <r>
      <rPr>
        <sz val="10"/>
        <rFont val="Arial"/>
        <family val="2"/>
      </rPr>
      <t xml:space="preserve">:</t>
    </r>
    <r>
      <rPr>
        <sz val="10"/>
        <rFont val="宋体"/>
        <family val="0"/>
        <charset val="134"/>
      </rPr>
      <t xml:space="preserve">九龙分中心，职务：物管科员。审核人：侯旭，物业管理中心机关，物管行政部，科员。</t>
    </r>
    <r>
      <rPr>
        <sz val="10"/>
        <rFont val="Arial"/>
        <family val="2"/>
      </rPr>
      <t xml:space="preserve">
</t>
    </r>
  </si>
  <si>
    <t xml:space="preserve">劳动人员管理及劳动纪律问题
（保洁员出勤）</t>
  </si>
  <si>
    <t xml:space="preserve">GJ-PHONE-20260128-0450</t>
  </si>
  <si>
    <t xml:space="preserve">2026-01-28 09:56:03</t>
  </si>
  <si>
    <t xml:space="preserve">2026-01-28 10:06:48</t>
  </si>
  <si>
    <r>
      <rPr>
        <sz val="10"/>
        <rFont val="Arial"/>
        <family val="2"/>
      </rPr>
      <t xml:space="preserve">1</t>
    </r>
    <r>
      <rPr>
        <sz val="10"/>
        <rFont val="宋体"/>
        <family val="0"/>
        <charset val="134"/>
      </rPr>
      <t xml:space="preserve">月</t>
    </r>
    <r>
      <rPr>
        <sz val="10"/>
        <rFont val="Arial"/>
        <family val="2"/>
      </rPr>
      <t xml:space="preserve">28</t>
    </r>
    <r>
      <rPr>
        <sz val="10"/>
        <rFont val="宋体"/>
        <family val="0"/>
        <charset val="134"/>
      </rPr>
      <t xml:space="preserve">日</t>
    </r>
    <r>
      <rPr>
        <sz val="10"/>
        <rFont val="Arial"/>
        <family val="2"/>
      </rPr>
      <t xml:space="preserve">9:56</t>
    </r>
    <r>
      <rPr>
        <sz val="10"/>
        <rFont val="宋体"/>
        <family val="0"/>
        <charset val="134"/>
      </rPr>
      <t xml:space="preserve">分来电：一女士投诉鸿运承物业管理中心接线员李师傅（电话</t>
    </r>
    <r>
      <rPr>
        <sz val="10"/>
        <rFont val="Arial"/>
        <family val="2"/>
      </rPr>
      <t xml:space="preserve">83121150</t>
    </r>
    <r>
      <rPr>
        <sz val="10"/>
        <rFont val="宋体"/>
        <family val="0"/>
        <charset val="134"/>
      </rPr>
      <t xml:space="preserve">），该工作人员态度不好，特来电反映</t>
    </r>
    <r>
      <rPr>
        <sz val="10"/>
        <rFont val="Arial"/>
        <family val="2"/>
      </rPr>
      <t xml:space="preserve">.</t>
    </r>
  </si>
  <si>
    <t xml:space="preserve">办公室（党委办公室、董事会办公室、经理办公室、督查室、“接诉即办”管理中心）</t>
  </si>
  <si>
    <t xml:space="preserve">工作中发生的问题</t>
  </si>
  <si>
    <t xml:space="preserve">接线人员态度</t>
  </si>
  <si>
    <t xml:space="preserve">办公室（质量监查、客服中心、督查室）</t>
  </si>
  <si>
    <r>
      <rPr>
        <sz val="10"/>
        <rFont val="宋体"/>
        <family val="0"/>
        <charset val="134"/>
      </rPr>
      <t xml:space="preserve">经核实，“一女士投诉鸿运承物业管理中心接线员李师傅（电话</t>
    </r>
    <r>
      <rPr>
        <sz val="10"/>
        <rFont val="Arial"/>
        <family val="2"/>
      </rPr>
      <t xml:space="preserve">83121150</t>
    </r>
    <r>
      <rPr>
        <sz val="10"/>
        <rFont val="宋体"/>
        <family val="0"/>
        <charset val="134"/>
      </rPr>
      <t xml:space="preserve">），该工作人员态度不好，特来电反映</t>
    </r>
    <r>
      <rPr>
        <sz val="10"/>
        <rFont val="Arial"/>
        <family val="2"/>
      </rPr>
      <t xml:space="preserve">.”</t>
    </r>
    <r>
      <rPr>
        <sz val="10"/>
        <rFont val="宋体"/>
        <family val="0"/>
        <charset val="134"/>
      </rPr>
      <t xml:space="preserve">的诉求，与实际情况不一致。</t>
    </r>
    <r>
      <rPr>
        <sz val="10"/>
        <rFont val="Arial"/>
        <family val="2"/>
      </rPr>
      <t xml:space="preserve">
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28</t>
    </r>
    <r>
      <rPr>
        <sz val="10"/>
        <rFont val="宋体"/>
        <family val="0"/>
        <charset val="134"/>
      </rPr>
      <t xml:space="preserve">日上午</t>
    </r>
    <r>
      <rPr>
        <sz val="10"/>
        <rFont val="Arial"/>
        <family val="2"/>
      </rPr>
      <t xml:space="preserve">9:52</t>
    </r>
    <r>
      <rPr>
        <sz val="10"/>
        <rFont val="宋体"/>
        <family val="0"/>
        <charset val="134"/>
      </rPr>
      <t xml:space="preserve">，来电人（一女士、有口语）拨打我单位办公电话</t>
    </r>
    <r>
      <rPr>
        <sz val="10"/>
        <rFont val="Arial"/>
        <family val="2"/>
      </rPr>
      <t xml:space="preserve">83121150</t>
    </r>
    <r>
      <rPr>
        <sz val="10"/>
        <rFont val="宋体"/>
        <family val="0"/>
        <charset val="134"/>
      </rPr>
      <t xml:space="preserve">。电话中，要求找我单位物业管理中心消防工作管理人员，并且还要求找我单位物业管理中心韩孝强</t>
    </r>
    <r>
      <rPr>
        <sz val="10"/>
        <rFont val="Arial"/>
        <family val="2"/>
      </rPr>
      <t xml:space="preserve">(</t>
    </r>
    <r>
      <rPr>
        <sz val="10"/>
        <rFont val="宋体"/>
        <family val="0"/>
        <charset val="134"/>
      </rPr>
      <t xml:space="preserve">总经理</t>
    </r>
    <r>
      <rPr>
        <sz val="10"/>
        <rFont val="Arial"/>
        <family val="2"/>
      </rPr>
      <t xml:space="preserve">)</t>
    </r>
    <r>
      <rPr>
        <sz val="10"/>
        <rFont val="宋体"/>
        <family val="0"/>
        <charset val="134"/>
      </rPr>
      <t xml:space="preserve">。我单位工作人员李师傅询问来电人个人身份，对方自称是街道办事处的人员。我单位工作人员李师傅，进一步想确认来电人身份，问其是哪个街道办事处，来电人不说。工作人员李师傅随即确认来电人想找具体哪个人，找负责消防工作的人员或我单位总经理什么事情，来电人不说。反问工作人员李师傅什么级别、干什么的，此时来电人态度非常不好。言语纠缠几分钟后，来电人仍不配合提供个人信息、与我单位接洽事由。以我单位工作人员李师傅态度不好为由，说要投诉我单位工作人员李师傅，挂断了电话。</t>
    </r>
    <r>
      <rPr>
        <sz val="10"/>
        <rFont val="Arial"/>
        <family val="2"/>
      </rPr>
      <t xml:space="preserve">
</t>
    </r>
    <r>
      <rPr>
        <sz val="10"/>
        <rFont val="宋体"/>
        <family val="0"/>
        <charset val="134"/>
      </rPr>
      <t xml:space="preserve">因来电人情绪失控，且不配合提供与我单位接洽具体事由。故没有反馈相关专业与其对接业务办理。</t>
    </r>
  </si>
  <si>
    <t xml:space="preserve">来电人（女士）未留联系方式，故无法回复。</t>
  </si>
  <si>
    <r>
      <rPr>
        <sz val="10"/>
        <rFont val="宋体"/>
        <family val="0"/>
        <charset val="134"/>
      </rPr>
      <t xml:space="preserve">经核查，来电人“一女士投诉鸿运承物业管理中心接线员李师傅（电话</t>
    </r>
    <r>
      <rPr>
        <sz val="10"/>
        <rFont val="Arial"/>
        <family val="2"/>
      </rPr>
      <t xml:space="preserve">83121150</t>
    </r>
    <r>
      <rPr>
        <sz val="10"/>
        <rFont val="宋体"/>
        <family val="0"/>
        <charset val="134"/>
      </rPr>
      <t xml:space="preserve">），该工作人员态度不好，特来电反映”的诉求不属实。</t>
    </r>
  </si>
  <si>
    <t xml:space="preserve">工作人员态度问题
（恶意电话）</t>
  </si>
  <si>
    <t xml:space="preserve">办公室</t>
  </si>
  <si>
    <r>
      <rPr>
        <sz val="10"/>
        <rFont val="Arial"/>
        <family val="2"/>
      </rPr>
      <t xml:space="preserve">GJ-PHONE-20260128-1058</t>
    </r>
    <r>
      <rPr>
        <sz val="10"/>
        <rFont val="宋体"/>
        <family val="0"/>
      </rPr>
      <t xml:space="preserve">（</t>
    </r>
    <r>
      <rPr>
        <sz val="10"/>
        <rFont val="Arial"/>
        <family val="2"/>
      </rPr>
      <t xml:space="preserve">1</t>
    </r>
    <r>
      <rPr>
        <sz val="10"/>
        <rFont val="宋体"/>
        <family val="0"/>
      </rPr>
      <t xml:space="preserve">个附件）</t>
    </r>
  </si>
  <si>
    <t xml:space="preserve">2026-01-28 13:16:58</t>
  </si>
  <si>
    <t xml:space="preserve">2026-01-28 13:31:17</t>
  </si>
  <si>
    <r>
      <rPr>
        <sz val="10"/>
        <rFont val="Arial"/>
        <family val="2"/>
      </rPr>
      <t xml:space="preserve">1</t>
    </r>
    <r>
      <rPr>
        <sz val="10"/>
        <rFont val="宋体"/>
        <family val="0"/>
        <charset val="134"/>
      </rPr>
      <t xml:space="preserve">月</t>
    </r>
    <r>
      <rPr>
        <sz val="10"/>
        <rFont val="Arial"/>
        <family val="2"/>
      </rPr>
      <t xml:space="preserve">28</t>
    </r>
    <r>
      <rPr>
        <sz val="10"/>
        <rFont val="宋体"/>
        <family val="0"/>
        <charset val="134"/>
      </rPr>
      <t xml:space="preserve">日</t>
    </r>
    <r>
      <rPr>
        <sz val="10"/>
        <rFont val="Arial"/>
        <family val="2"/>
      </rPr>
      <t xml:space="preserve">13:16</t>
    </r>
    <r>
      <rPr>
        <sz val="10"/>
        <rFont val="宋体"/>
        <family val="0"/>
        <charset val="134"/>
      </rPr>
      <t xml:space="preserve">分来电，王先生来电反映：其称反映</t>
    </r>
    <r>
      <rPr>
        <sz val="10"/>
        <rFont val="Arial"/>
        <family val="2"/>
      </rPr>
      <t xml:space="preserve">H36</t>
    </r>
    <r>
      <rPr>
        <sz val="10"/>
        <rFont val="宋体"/>
        <family val="0"/>
        <charset val="134"/>
      </rPr>
      <t xml:space="preserve">路一事，当时工作人员告知其</t>
    </r>
    <r>
      <rPr>
        <sz val="10"/>
        <rFont val="Arial"/>
        <family val="2"/>
      </rPr>
      <t xml:space="preserve">1</t>
    </r>
    <r>
      <rPr>
        <sz val="10"/>
        <rFont val="宋体"/>
        <family val="0"/>
        <charset val="134"/>
      </rPr>
      <t xml:space="preserve">天或者</t>
    </r>
    <r>
      <rPr>
        <sz val="10"/>
        <rFont val="Arial"/>
        <family val="2"/>
      </rPr>
      <t xml:space="preserve">3</t>
    </r>
    <r>
      <rPr>
        <sz val="10"/>
        <rFont val="宋体"/>
        <family val="0"/>
        <charset val="134"/>
      </rPr>
      <t xml:space="preserve">天内给其答复，至今无人答复。并且当天到派出所后，该名门卫刚开始要求其道歉，又要求其赔偿</t>
    </r>
    <r>
      <rPr>
        <sz val="10"/>
        <rFont val="Arial"/>
        <family val="2"/>
      </rPr>
      <t xml:space="preserve">200</t>
    </r>
    <r>
      <rPr>
        <sz val="10"/>
        <rFont val="宋体"/>
        <family val="0"/>
        <charset val="134"/>
      </rPr>
      <t xml:space="preserve">元，最后要求其赔偿</t>
    </r>
    <r>
      <rPr>
        <sz val="10"/>
        <rFont val="Arial"/>
        <family val="2"/>
      </rPr>
      <t xml:space="preserve">3000</t>
    </r>
    <r>
      <rPr>
        <sz val="10"/>
        <rFont val="宋体"/>
        <family val="0"/>
        <charset val="134"/>
      </rPr>
      <t xml:space="preserve">元。其没同意，对其进行了行政处罚，随后其行政复议了，撤销了其处罚，并且其觉得有碰瓷讹诈行为，期间去了三四次派出所，派出所民警告诉其，其不是第一位发车这种情况的人，之前也发生过类似情况。称当时矛盾发生时，好几位工作人员把其围住，其认为团伙行为。其不满，要求答复。注：其称如不解决，其将每天拨打</t>
    </r>
    <r>
      <rPr>
        <sz val="10"/>
        <rFont val="Arial"/>
        <family val="2"/>
      </rPr>
      <t xml:space="preserve">12345</t>
    </r>
    <r>
      <rPr>
        <sz val="10"/>
        <rFont val="宋体"/>
        <family val="0"/>
        <charset val="134"/>
      </rPr>
      <t xml:space="preserve">反映此事。</t>
    </r>
  </si>
  <si>
    <r>
      <rPr>
        <sz val="10"/>
        <rFont val="宋体"/>
        <family val="0"/>
        <charset val="134"/>
      </rPr>
      <t xml:space="preserve">经核实，市民反映</t>
    </r>
    <r>
      <rPr>
        <sz val="10"/>
        <rFont val="Arial"/>
        <family val="2"/>
      </rPr>
      <t xml:space="preserve">H36</t>
    </r>
    <r>
      <rPr>
        <sz val="10"/>
        <rFont val="宋体"/>
        <family val="0"/>
        <charset val="134"/>
      </rPr>
      <t xml:space="preserve">路一事，因当时发生矛盾时报警处理，无碰瓷讹诈行为，矛盾发生时有一名保洁员正在扫地，一名司机路过，还有一名门岗执勤人员，不存在把其围住的团伙行为，因当时在现场人员较多，造成来电人误会。</t>
    </r>
  </si>
  <si>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30</t>
    </r>
    <r>
      <rPr>
        <sz val="10"/>
        <rFont val="宋体"/>
        <family val="0"/>
        <charset val="134"/>
      </rPr>
      <t xml:space="preserve">日</t>
    </r>
    <r>
      <rPr>
        <sz val="10"/>
        <rFont val="Arial"/>
        <family val="2"/>
      </rPr>
      <t xml:space="preserve">9</t>
    </r>
    <r>
      <rPr>
        <sz val="10"/>
        <rFont val="宋体"/>
        <family val="0"/>
        <charset val="134"/>
      </rPr>
      <t xml:space="preserve">点</t>
    </r>
    <r>
      <rPr>
        <sz val="10"/>
        <rFont val="Arial"/>
        <family val="2"/>
      </rPr>
      <t xml:space="preserve">31</t>
    </r>
    <r>
      <rPr>
        <sz val="10"/>
        <rFont val="宋体"/>
        <family val="0"/>
        <charset val="134"/>
      </rPr>
      <t xml:space="preserve">分，安保主任对投诉人员进行了电话回复，说明了原因。 办理人：侯映辉，东直门分中心安保主任。</t>
    </r>
  </si>
  <si>
    <r>
      <rPr>
        <sz val="10"/>
        <rFont val="宋体"/>
        <family val="0"/>
        <charset val="134"/>
      </rPr>
      <t xml:space="preserve">经核实，市民反映</t>
    </r>
    <r>
      <rPr>
        <sz val="10"/>
        <rFont val="Arial"/>
        <family val="2"/>
      </rPr>
      <t xml:space="preserve">H36</t>
    </r>
    <r>
      <rPr>
        <sz val="10"/>
        <rFont val="宋体"/>
        <family val="0"/>
        <charset val="134"/>
      </rPr>
      <t xml:space="preserve">路一事，因当时发生矛盾时报警处理，无碰瓷讹诈行为，矛盾发生时有一名保洁员正在扫地，一名司机路过，还有一名门岗执勤人员，不存在把其围住的团伙行为，因当时在现场人员较多，造成来电人误会。东直门分中心安保专业针对这件事举一反三，要求各场站负责人对职工加强培训教育，并加强监督检查力度。</t>
    </r>
  </si>
  <si>
    <t xml:space="preserve">场站安保问题
（寻找遗失物，反映工作人员态度）诉求延展
同人同诉二次</t>
  </si>
  <si>
    <r>
      <rPr>
        <sz val="11"/>
        <color rgb="FF000000"/>
        <rFont val="宋体"/>
        <family val="0"/>
        <charset val="134"/>
      </rPr>
      <t xml:space="preserve">同人同诉派单：</t>
    </r>
    <r>
      <rPr>
        <sz val="11"/>
        <color rgb="FF000000"/>
        <rFont val="宋体"/>
        <family val="0"/>
      </rPr>
      <t xml:space="preserve">GJ-PHONE-20260116-1361</t>
    </r>
    <r>
      <rPr>
        <sz val="11"/>
        <color rgb="FF000000"/>
        <rFont val="宋体"/>
        <family val="0"/>
        <charset val="134"/>
      </rPr>
      <t xml:space="preserve">、</t>
    </r>
    <r>
      <rPr>
        <sz val="11"/>
        <color rgb="FF000000"/>
        <rFont val="宋体"/>
        <family val="0"/>
      </rPr>
      <t xml:space="preserve">GJ-PHONE-20260128-1058</t>
    </r>
    <r>
      <rPr>
        <sz val="11"/>
        <color rgb="FF000000"/>
        <rFont val="宋体"/>
        <family val="0"/>
        <charset val="134"/>
      </rPr>
      <t xml:space="preserve">；
场站安保问题引发的其他问题</t>
    </r>
  </si>
  <si>
    <r>
      <rPr>
        <sz val="10"/>
        <rFont val="Arial"/>
        <family val="2"/>
      </rPr>
      <t xml:space="preserve">GJ-PHONE-20260128-1899</t>
    </r>
    <r>
      <rPr>
        <sz val="10"/>
        <rFont val="宋体"/>
        <family val="0"/>
        <charset val="134"/>
      </rPr>
      <t xml:space="preserve">（</t>
    </r>
    <r>
      <rPr>
        <sz val="10"/>
        <rFont val="Arial"/>
        <family val="2"/>
      </rPr>
      <t xml:space="preserve">2</t>
    </r>
    <r>
      <rPr>
        <sz val="10"/>
        <rFont val="宋体"/>
        <family val="0"/>
        <charset val="134"/>
      </rPr>
      <t xml:space="preserve">个附件）</t>
    </r>
  </si>
  <si>
    <t xml:space="preserve">2026-01-28 18:33:10</t>
  </si>
  <si>
    <t xml:space="preserve">2026-01-28 18:57:31</t>
  </si>
  <si>
    <r>
      <rPr>
        <sz val="10"/>
        <rFont val="Arial"/>
        <family val="2"/>
      </rPr>
      <t xml:space="preserve">1</t>
    </r>
    <r>
      <rPr>
        <sz val="10"/>
        <rFont val="宋体"/>
        <family val="0"/>
        <charset val="134"/>
      </rPr>
      <t xml:space="preserve">月</t>
    </r>
    <r>
      <rPr>
        <sz val="10"/>
        <rFont val="Arial"/>
        <family val="2"/>
      </rPr>
      <t xml:space="preserve">28</t>
    </r>
    <r>
      <rPr>
        <sz val="10"/>
        <rFont val="宋体"/>
        <family val="0"/>
        <charset val="134"/>
      </rPr>
      <t xml:space="preserve">日</t>
    </r>
    <r>
      <rPr>
        <sz val="10"/>
        <rFont val="Arial"/>
        <family val="2"/>
      </rPr>
      <t xml:space="preserve">18:33</t>
    </r>
    <r>
      <rPr>
        <sz val="10"/>
        <rFont val="宋体"/>
        <family val="0"/>
        <charset val="134"/>
      </rPr>
      <t xml:space="preserve">分一先生（内部职工）来电： 称</t>
    </r>
    <r>
      <rPr>
        <sz val="10"/>
        <rFont val="Arial"/>
        <family val="2"/>
      </rPr>
      <t xml:space="preserve">84</t>
    </r>
    <r>
      <rPr>
        <sz val="10"/>
        <rFont val="宋体"/>
        <family val="0"/>
        <charset val="134"/>
      </rPr>
      <t xml:space="preserve">路，惠新东桥南的食堂，早餐所有主食类，都用的是是预制菜。其食用后很不舒服，故不满，特来电反映。 </t>
    </r>
  </si>
  <si>
    <t xml:space="preserve">经核实，食堂早点是厨师现做的，不是预制菜</t>
  </si>
  <si>
    <r>
      <rPr>
        <sz val="10"/>
        <rFont val="宋体"/>
        <family val="0"/>
        <charset val="134"/>
      </rPr>
      <t xml:space="preserve">因投诉人未留联系方式，我们未能对市民进行电话回复。办理人：谭琳，鸿运承物业管理中心小营分中心，餐饮员。审核人：赵弘晨，鸿运承物业管理中心，一般管理。</t>
    </r>
    <r>
      <rPr>
        <sz val="10"/>
        <rFont val="Arial"/>
        <family val="2"/>
      </rPr>
      <t xml:space="preserve">
</t>
    </r>
  </si>
  <si>
    <r>
      <rPr>
        <sz val="10"/>
        <rFont val="宋体"/>
        <family val="0"/>
        <charset val="134"/>
      </rPr>
      <t xml:space="preserve">经核实，食堂早点是厨师现做的，不是预制菜。因投诉人未留联系方式，我们未能对市民进行电话回复。办理人：谭琳，鸿运承物业管理中心小营分中心，餐饮员。审核人：赵弘晨，鸿运承物业管理中心，一般管理。</t>
    </r>
    <r>
      <rPr>
        <sz val="10"/>
        <rFont val="Arial"/>
        <family val="2"/>
      </rPr>
      <t xml:space="preserve">
</t>
    </r>
  </si>
  <si>
    <t xml:space="preserve">GJ-PHONE-20260129-0210-1</t>
  </si>
  <si>
    <t xml:space="preserve">2026-01-29 08:19:10</t>
  </si>
  <si>
    <t xml:space="preserve">2026-01-29 08:28:11</t>
  </si>
  <si>
    <r>
      <rPr>
        <sz val="10"/>
        <rFont val="Arial"/>
        <family val="2"/>
      </rPr>
      <t xml:space="preserve">1</t>
    </r>
    <r>
      <rPr>
        <sz val="10"/>
        <rFont val="宋体"/>
        <family val="0"/>
        <charset val="134"/>
      </rPr>
      <t xml:space="preserve">月</t>
    </r>
    <r>
      <rPr>
        <sz val="10"/>
        <rFont val="Arial"/>
        <family val="2"/>
      </rPr>
      <t xml:space="preserve">29</t>
    </r>
    <r>
      <rPr>
        <sz val="10"/>
        <rFont val="宋体"/>
        <family val="0"/>
        <charset val="134"/>
      </rPr>
      <t xml:space="preserve">日</t>
    </r>
    <r>
      <rPr>
        <sz val="10"/>
        <rFont val="Arial"/>
        <family val="2"/>
      </rPr>
      <t xml:space="preserve">8:20</t>
    </r>
    <r>
      <rPr>
        <sz val="10"/>
        <rFont val="宋体"/>
        <family val="0"/>
        <charset val="134"/>
      </rPr>
      <t xml:space="preserve">分来电，</t>
    </r>
    <r>
      <rPr>
        <sz val="10"/>
        <rFont val="Arial"/>
        <family val="2"/>
      </rPr>
      <t xml:space="preserve">1</t>
    </r>
    <r>
      <rPr>
        <sz val="10"/>
        <rFont val="宋体"/>
        <family val="0"/>
        <charset val="134"/>
      </rPr>
      <t xml:space="preserve">月</t>
    </r>
    <r>
      <rPr>
        <sz val="10"/>
        <rFont val="Arial"/>
        <family val="2"/>
      </rPr>
      <t xml:space="preserve">28</t>
    </r>
    <r>
      <rPr>
        <sz val="10"/>
        <rFont val="宋体"/>
        <family val="0"/>
        <charset val="134"/>
      </rPr>
      <t xml:space="preserve">日，一先生在下西市乘</t>
    </r>
    <r>
      <rPr>
        <sz val="10"/>
        <rFont val="Arial"/>
        <family val="2"/>
      </rPr>
      <t xml:space="preserve">942</t>
    </r>
    <r>
      <rPr>
        <sz val="10"/>
        <rFont val="宋体"/>
        <family val="0"/>
        <charset val="134"/>
      </rPr>
      <t xml:space="preserve">路到东直门，车厢卫生非常干净，特来电表扬。</t>
    </r>
    <r>
      <rPr>
        <sz val="10"/>
        <rFont val="Arial"/>
        <family val="2"/>
      </rPr>
      <t xml:space="preserve">
 </t>
    </r>
  </si>
  <si>
    <r>
      <rPr>
        <sz val="10"/>
        <rFont val="Arial"/>
        <family val="2"/>
      </rPr>
      <t xml:space="preserve">GJ-PHONE-20260129-0825-1</t>
    </r>
    <r>
      <rPr>
        <sz val="10"/>
        <rFont val="宋体"/>
        <family val="0"/>
        <charset val="134"/>
      </rPr>
      <t xml:space="preserve">（</t>
    </r>
    <r>
      <rPr>
        <sz val="10"/>
        <rFont val="Arial"/>
        <family val="2"/>
      </rPr>
      <t xml:space="preserve">3</t>
    </r>
    <r>
      <rPr>
        <sz val="10"/>
        <rFont val="宋体"/>
        <family val="0"/>
        <charset val="134"/>
      </rPr>
      <t xml:space="preserve">个附件）</t>
    </r>
  </si>
  <si>
    <t xml:space="preserve">2026-01-29 11:44:08</t>
  </si>
  <si>
    <t xml:space="preserve">2026-01-29 13:08:42</t>
  </si>
  <si>
    <r>
      <rPr>
        <sz val="10"/>
        <rFont val="Arial"/>
        <family val="2"/>
      </rPr>
      <t xml:space="preserve">1</t>
    </r>
    <r>
      <rPr>
        <sz val="10"/>
        <rFont val="宋体"/>
        <family val="0"/>
        <charset val="134"/>
      </rPr>
      <t xml:space="preserve">月</t>
    </r>
    <r>
      <rPr>
        <sz val="10"/>
        <rFont val="Arial"/>
        <family val="2"/>
      </rPr>
      <t xml:space="preserve">29</t>
    </r>
    <r>
      <rPr>
        <sz val="10"/>
        <rFont val="宋体"/>
        <family val="0"/>
        <charset val="134"/>
      </rPr>
      <t xml:space="preserve">日</t>
    </r>
    <r>
      <rPr>
        <sz val="10"/>
        <rFont val="Arial"/>
        <family val="2"/>
      </rPr>
      <t xml:space="preserve">11:44</t>
    </r>
    <r>
      <rPr>
        <sz val="10"/>
        <rFont val="宋体"/>
        <family val="0"/>
        <charset val="134"/>
      </rPr>
      <t xml:space="preserve">分一女士来电：建议动物园枢纽内每个通道上方的线路指示牌合并在一起，方便乘客识别，还可避免浪费资源。</t>
    </r>
  </si>
  <si>
    <t xml:space="preserve">乘客反映的动物园公交枢纽场站（指示牌）站务设施设置问题。动物园公交枢纽场站是公交首末站。经核实，目前公交场站一层乘车区域每个跑道的南口、北口跑道柱外侧，均设置公交线路指示牌、标识清晰完整。</t>
  </si>
  <si>
    <t xml:space="preserve">由于乘客联系方式保密，无法进行电话答复。办理人：杜伟 鸿运承物业管理中心动物园分中心物管设备主任。审核人：华菲 物管中心工程设备部 一般管理。</t>
  </si>
  <si>
    <t xml:space="preserve">动物园枢纽公交场站是公交首末站。经核实，目前公交场站一层乘车区域每个跑道的南口、北口跑道柱外侧，均设置公交线路指示牌、标识清晰完整。感谢乘客的建议，我们将在日后的工作中更加完善场站设施和服务。</t>
  </si>
  <si>
    <t xml:space="preserve">针对此次投诉人反映的情况，分中心要求各场站进一步细化服务工作。</t>
  </si>
  <si>
    <t xml:space="preserve">收到乘客反馈，我们会再次对场站设施进行核查，避免类似情况造成投诉</t>
  </si>
  <si>
    <t xml:space="preserve">乘客反映的动物园公交枢纽场站（指示牌）站务设施设置问题。动物园公交枢纽场站是公交首末站。经核实，目前公交场站一层乘车区域每个跑道的南口、北口跑道柱外侧，均设置公交线路指示牌、标识清晰完整。收到乘客反馈，我们会再次对场站设施进行核查，避免类似情况造成投诉针。对此次投诉人反映的情况，分中心要求各场站进一步细化服务工作。由于乘客联系方式保密，无法进行电话答复。</t>
  </si>
  <si>
    <t xml:space="preserve">站务设施设置
（建议调整指示牌）</t>
  </si>
  <si>
    <t xml:space="preserve">GJ-PHONE-20260129-1067</t>
  </si>
  <si>
    <t xml:space="preserve">2026-01-29 13:15:35</t>
  </si>
  <si>
    <t xml:space="preserve">2026-01-29 13:57:21</t>
  </si>
  <si>
    <r>
      <rPr>
        <sz val="10"/>
        <rFont val="宋体"/>
        <family val="0"/>
        <charset val="134"/>
      </rPr>
      <t xml:space="preserve">陈女士</t>
    </r>
    <r>
      <rPr>
        <sz val="10"/>
        <rFont val="Arial"/>
        <family val="2"/>
      </rPr>
      <t xml:space="preserve">1</t>
    </r>
    <r>
      <rPr>
        <sz val="10"/>
        <rFont val="宋体"/>
        <family val="0"/>
        <charset val="134"/>
      </rPr>
      <t xml:space="preserve">月</t>
    </r>
    <r>
      <rPr>
        <sz val="10"/>
        <rFont val="Arial"/>
        <family val="2"/>
      </rPr>
      <t xml:space="preserve">29</t>
    </r>
    <r>
      <rPr>
        <sz val="10"/>
        <rFont val="宋体"/>
        <family val="0"/>
        <charset val="134"/>
      </rPr>
      <t xml:space="preserve">日</t>
    </r>
    <r>
      <rPr>
        <sz val="10"/>
        <rFont val="Arial"/>
        <family val="2"/>
      </rPr>
      <t xml:space="preserve">13</t>
    </r>
    <r>
      <rPr>
        <sz val="10"/>
        <rFont val="宋体"/>
        <family val="0"/>
        <charset val="134"/>
      </rPr>
      <t xml:space="preserve">：</t>
    </r>
    <r>
      <rPr>
        <sz val="10"/>
        <rFont val="Arial"/>
        <family val="2"/>
      </rPr>
      <t xml:space="preserve">15</t>
    </r>
    <r>
      <rPr>
        <sz val="10"/>
        <rFont val="宋体"/>
        <family val="0"/>
        <charset val="134"/>
      </rPr>
      <t xml:space="preserve">分来电反映：其称地铁园博园公交场站内饲养了几条狗，因狗都没有栓绳其每次途经此位置时场站内的狗都会跟随着其，其非常害怕被咬。其不满，特来电反映。</t>
    </r>
    <r>
      <rPr>
        <sz val="10"/>
        <rFont val="Arial"/>
        <family val="2"/>
      </rPr>
      <t xml:space="preserve">
</t>
    </r>
  </si>
  <si>
    <r>
      <rPr>
        <sz val="10"/>
        <rFont val="宋体"/>
        <family val="0"/>
        <charset val="134"/>
      </rPr>
      <t xml:space="preserve">因市民没有留下电话，所以无法对其进行反馈。办理人：燕京，部门</t>
    </r>
    <r>
      <rPr>
        <sz val="10"/>
        <rFont val="Arial"/>
        <family val="2"/>
      </rPr>
      <t xml:space="preserve">:</t>
    </r>
    <r>
      <rPr>
        <sz val="10"/>
        <rFont val="宋体"/>
        <family val="0"/>
        <charset val="134"/>
      </rPr>
      <t xml:space="preserve">岳各庄分中心，职务：物管副主任。审核人：侯旭，物业管理中心机关，物管行政部，科员。</t>
    </r>
    <r>
      <rPr>
        <sz val="10"/>
        <rFont val="Arial"/>
        <family val="2"/>
      </rPr>
      <t xml:space="preserve">
</t>
    </r>
  </si>
  <si>
    <t xml:space="preserve">经核实及实地勘察，发现该场站属于开放式场站，周围没有院墙或栅栏围挡，市民描述的狗是野狗，并非有人饲养，之前驱赶过一次，但野狗居无定所，时长有返回的现象。我们已经要求该场站班长继续驱赶，尽量做到场站区域不出现野狗滞留的现象。</t>
  </si>
  <si>
    <t xml:space="preserve">要求该场站班长继续驱赶，尽量做到场站区域不出现野狗滞留的现象。</t>
  </si>
  <si>
    <r>
      <rPr>
        <sz val="10"/>
        <rFont val="宋体"/>
        <family val="0"/>
        <charset val="134"/>
      </rPr>
      <t xml:space="preserve">接到此投诉，我们非常重视，并立即核实。经核实及实地勘察，发现该场站属于开放式场站，周围没有院墙或栅栏围挡，市民描述的狗是野狗，并非有人饲养，之前驱赶过一次，但野狗居无定所，时长有返回的现象。我们已经要求该场站班长继续驱赶，尽量做到场站区域不出现野狗滞留的现象。因市民没有留下电话，所以无法对其进行反馈。办理人：燕京，部门</t>
    </r>
    <r>
      <rPr>
        <sz val="10"/>
        <rFont val="Arial"/>
        <family val="2"/>
      </rPr>
      <t xml:space="preserve">:</t>
    </r>
    <r>
      <rPr>
        <sz val="10"/>
        <rFont val="宋体"/>
        <family val="0"/>
        <charset val="134"/>
      </rPr>
      <t xml:space="preserve">岳各庄分中心，职务：物管副主任。审核人：侯旭，物业管理中心机关，物管行政部，科员。</t>
    </r>
  </si>
  <si>
    <t xml:space="preserve">场站管理问题
（养犬管理）</t>
  </si>
  <si>
    <r>
      <rPr>
        <sz val="10"/>
        <rFont val="Arial"/>
        <family val="2"/>
      </rPr>
      <t xml:space="preserve">GJ-PHONE-20260129-1290</t>
    </r>
    <r>
      <rPr>
        <sz val="10"/>
        <rFont val="宋体"/>
        <family val="0"/>
        <charset val="134"/>
      </rPr>
      <t xml:space="preserve">（</t>
    </r>
    <r>
      <rPr>
        <sz val="10"/>
        <rFont val="Arial"/>
        <family val="2"/>
      </rPr>
      <t xml:space="preserve">3</t>
    </r>
    <r>
      <rPr>
        <sz val="10"/>
        <rFont val="宋体"/>
        <family val="0"/>
        <charset val="134"/>
      </rPr>
      <t xml:space="preserve">个附件）</t>
    </r>
  </si>
  <si>
    <t xml:space="preserve">2026-01-29 14:35:47</t>
  </si>
  <si>
    <t xml:space="preserve">2026-01-29 15:03:10</t>
  </si>
  <si>
    <r>
      <rPr>
        <sz val="10"/>
        <rFont val="Arial"/>
        <family val="2"/>
      </rPr>
      <t xml:space="preserve">1</t>
    </r>
    <r>
      <rPr>
        <sz val="10"/>
        <rFont val="宋体"/>
        <family val="0"/>
        <charset val="134"/>
      </rPr>
      <t xml:space="preserve">月</t>
    </r>
    <r>
      <rPr>
        <sz val="10"/>
        <rFont val="Arial"/>
        <family val="2"/>
      </rPr>
      <t xml:space="preserve">29</t>
    </r>
    <r>
      <rPr>
        <sz val="10"/>
        <rFont val="宋体"/>
        <family val="0"/>
        <charset val="134"/>
      </rPr>
      <t xml:space="preserve">日</t>
    </r>
    <r>
      <rPr>
        <sz val="10"/>
        <rFont val="Arial"/>
        <family val="2"/>
      </rPr>
      <t xml:space="preserve">14:36</t>
    </r>
    <r>
      <rPr>
        <sz val="10"/>
        <rFont val="宋体"/>
        <family val="0"/>
        <charset val="134"/>
      </rPr>
      <t xml:space="preserve">分</t>
    </r>
    <r>
      <rPr>
        <sz val="10"/>
        <rFont val="Arial"/>
        <family val="2"/>
      </rPr>
      <t xml:space="preserve">(</t>
    </r>
    <r>
      <rPr>
        <sz val="10"/>
        <rFont val="宋体"/>
        <family val="0"/>
        <charset val="134"/>
      </rPr>
      <t xml:space="preserve">来电</t>
    </r>
    <r>
      <rPr>
        <sz val="10"/>
        <rFont val="Arial"/>
        <family val="2"/>
      </rPr>
      <t xml:space="preserve">)</t>
    </r>
    <r>
      <rPr>
        <sz val="10"/>
        <rFont val="宋体"/>
        <family val="0"/>
        <charset val="134"/>
      </rPr>
      <t xml:space="preserve">：</t>
    </r>
    <r>
      <rPr>
        <sz val="10"/>
        <rFont val="Arial"/>
        <family val="2"/>
      </rPr>
      <t xml:space="preserve">1</t>
    </r>
    <r>
      <rPr>
        <sz val="10"/>
        <rFont val="宋体"/>
        <family val="0"/>
        <charset val="134"/>
      </rPr>
      <t xml:space="preserve">日</t>
    </r>
    <r>
      <rPr>
        <sz val="10"/>
        <rFont val="Arial"/>
        <family val="2"/>
      </rPr>
      <t xml:space="preserve">26</t>
    </r>
    <r>
      <rPr>
        <sz val="10"/>
        <rFont val="宋体"/>
        <family val="0"/>
        <charset val="134"/>
      </rPr>
      <t xml:space="preserve">日，一女士乘坐</t>
    </r>
    <r>
      <rPr>
        <sz val="10"/>
        <rFont val="Arial"/>
        <family val="2"/>
      </rPr>
      <t xml:space="preserve">954</t>
    </r>
    <r>
      <rPr>
        <sz val="10"/>
        <rFont val="宋体"/>
        <family val="0"/>
        <charset val="134"/>
      </rPr>
      <t xml:space="preserve">路（车号未记）</t>
    </r>
    <r>
      <rPr>
        <sz val="10"/>
        <rFont val="Arial"/>
        <family val="2"/>
      </rPr>
      <t xml:space="preserve">19:20</t>
    </r>
    <r>
      <rPr>
        <sz val="10"/>
        <rFont val="宋体"/>
        <family val="0"/>
        <charset val="134"/>
      </rPr>
      <t xml:space="preserve">分左右在刘家窑桥西下车，司机在刘家窑桥西停的位置后门对着垃圾桶，下车不便。从后门下车时，车门关闭后，其的衣服被刮坏了。认为司机停靠车站时，应躲开垃圾桶。且同时称：</t>
    </r>
    <r>
      <rPr>
        <sz val="10"/>
        <rFont val="Arial"/>
        <family val="2"/>
      </rPr>
      <t xml:space="preserve">954</t>
    </r>
    <r>
      <rPr>
        <sz val="10"/>
        <rFont val="宋体"/>
        <family val="0"/>
        <charset val="134"/>
      </rPr>
      <t xml:space="preserve">路刘家窑桥西上车站位，地上划线和别的车画在一起，建议</t>
    </r>
    <r>
      <rPr>
        <sz val="10"/>
        <rFont val="Arial"/>
        <family val="2"/>
      </rPr>
      <t xml:space="preserve">954</t>
    </r>
    <r>
      <rPr>
        <sz val="10"/>
        <rFont val="宋体"/>
        <family val="0"/>
        <charset val="134"/>
      </rPr>
      <t xml:space="preserve">路单独划线。还建议：将</t>
    </r>
    <r>
      <rPr>
        <sz val="10"/>
        <rFont val="Arial"/>
        <family val="2"/>
      </rPr>
      <t xml:space="preserve">954</t>
    </r>
    <r>
      <rPr>
        <sz val="10"/>
        <rFont val="宋体"/>
        <family val="0"/>
        <charset val="134"/>
      </rPr>
      <t xml:space="preserve">路刘家窑桥西双方向站台护栏改造，认为现有护栏不合理，导致乘客上下车不便。特来电反映。</t>
    </r>
  </si>
  <si>
    <t xml:space="preserve">针对市民诉求我们到现场进行勘察，决定对护栏进行局部调整，并且重新施画停车标线和乘车排队线，解决市民反映问题。</t>
  </si>
  <si>
    <r>
      <rPr>
        <sz val="10"/>
        <rFont val="Arial"/>
        <family val="2"/>
      </rPr>
      <t xml:space="preserve">1</t>
    </r>
    <r>
      <rPr>
        <sz val="10"/>
        <rFont val="宋体"/>
        <family val="0"/>
        <charset val="134"/>
      </rPr>
      <t xml:space="preserve">月</t>
    </r>
    <r>
      <rPr>
        <sz val="10"/>
        <rFont val="Arial"/>
        <family val="2"/>
      </rPr>
      <t xml:space="preserve">29</t>
    </r>
    <r>
      <rPr>
        <sz val="10"/>
        <rFont val="宋体"/>
        <family val="0"/>
        <charset val="134"/>
      </rPr>
      <t xml:space="preserve">日夜间完成护栏调整施工。</t>
    </r>
  </si>
  <si>
    <r>
      <rPr>
        <sz val="10"/>
        <rFont val="宋体"/>
        <family val="0"/>
        <charset val="134"/>
      </rPr>
      <t xml:space="preserve">针对市民诉求我们到现场进行勘察，决定对护栏进行局部调整，并且重新施画停车标线和乘车排队线，解决市民反映问题。</t>
    </r>
    <r>
      <rPr>
        <sz val="10"/>
        <rFont val="Arial"/>
        <family val="2"/>
      </rPr>
      <t xml:space="preserve">1</t>
    </r>
    <r>
      <rPr>
        <sz val="10"/>
        <rFont val="宋体"/>
        <family val="0"/>
        <charset val="134"/>
      </rPr>
      <t xml:space="preserve">月</t>
    </r>
    <r>
      <rPr>
        <sz val="10"/>
        <rFont val="Arial"/>
        <family val="2"/>
      </rPr>
      <t xml:space="preserve">29</t>
    </r>
    <r>
      <rPr>
        <sz val="10"/>
        <rFont val="宋体"/>
        <family val="0"/>
        <charset val="134"/>
      </rPr>
      <t xml:space="preserve">日夜间完成护栏调整施工。由于市民未留联系方式，无法进行电话答复。</t>
    </r>
  </si>
  <si>
    <t xml:space="preserve">站务设施设置
（站台垃圾桶设置）</t>
  </si>
  <si>
    <r>
      <rPr>
        <sz val="10"/>
        <rFont val="Arial"/>
        <family val="2"/>
      </rPr>
      <t xml:space="preserve">GJ-PHONE-20260129-1343</t>
    </r>
    <r>
      <rPr>
        <sz val="10"/>
        <rFont val="宋体"/>
        <family val="0"/>
        <charset val="134"/>
      </rPr>
      <t xml:space="preserve">（</t>
    </r>
    <r>
      <rPr>
        <sz val="10"/>
        <rFont val="Arial"/>
        <family val="2"/>
      </rPr>
      <t xml:space="preserve">5</t>
    </r>
    <r>
      <rPr>
        <sz val="10"/>
        <rFont val="宋体"/>
        <family val="0"/>
        <charset val="134"/>
      </rPr>
      <t xml:space="preserve">个附件）</t>
    </r>
  </si>
  <si>
    <t xml:space="preserve">2026-01-29 14:59:01</t>
  </si>
  <si>
    <t xml:space="preserve">2026-01-29 15:09:05</t>
  </si>
  <si>
    <t xml:space="preserve">18831698425</t>
  </si>
  <si>
    <r>
      <rPr>
        <sz val="10"/>
        <rFont val="宋体"/>
        <family val="0"/>
        <charset val="134"/>
      </rPr>
      <t xml:space="preserve">原始记录：</t>
    </r>
    <r>
      <rPr>
        <sz val="10"/>
        <rFont val="Arial"/>
        <family val="2"/>
      </rPr>
      <t xml:space="preserve">2025</t>
    </r>
    <r>
      <rPr>
        <sz val="10"/>
        <rFont val="宋体"/>
        <family val="0"/>
        <charset val="134"/>
      </rPr>
      <t xml:space="preserve">年</t>
    </r>
    <r>
      <rPr>
        <sz val="10"/>
        <rFont val="Arial"/>
        <family val="2"/>
      </rPr>
      <t xml:space="preserve">4</t>
    </r>
    <r>
      <rPr>
        <sz val="10"/>
        <rFont val="宋体"/>
        <family val="0"/>
        <charset val="134"/>
      </rPr>
      <t xml:space="preserve">月</t>
    </r>
    <r>
      <rPr>
        <sz val="10"/>
        <rFont val="Arial"/>
        <family val="2"/>
      </rPr>
      <t xml:space="preserve">30</t>
    </r>
    <r>
      <rPr>
        <sz val="10"/>
        <rFont val="宋体"/>
        <family val="0"/>
        <charset val="134"/>
      </rPr>
      <t xml:space="preserve">日</t>
    </r>
    <r>
      <rPr>
        <sz val="10"/>
        <rFont val="Arial"/>
        <family val="2"/>
      </rPr>
      <t xml:space="preserve">15:40</t>
    </r>
    <r>
      <rPr>
        <sz val="10"/>
        <rFont val="宋体"/>
        <family val="0"/>
        <charset val="134"/>
      </rPr>
      <t xml:space="preserve">分来电，一位先生（内部退休职工）曾于</t>
    </r>
    <r>
      <rPr>
        <sz val="10"/>
        <rFont val="Arial"/>
        <family val="2"/>
      </rPr>
      <t xml:space="preserve">4</t>
    </r>
    <r>
      <rPr>
        <sz val="10"/>
        <rFont val="宋体"/>
        <family val="0"/>
        <charset val="134"/>
      </rPr>
      <t xml:space="preserve">月</t>
    </r>
    <r>
      <rPr>
        <sz val="10"/>
        <rFont val="Arial"/>
        <family val="2"/>
      </rPr>
      <t xml:space="preserve">29</t>
    </r>
    <r>
      <rPr>
        <sz val="10"/>
        <rFont val="宋体"/>
        <family val="0"/>
        <charset val="134"/>
      </rPr>
      <t xml:space="preserve">日反映鸿运承不给补缴公积金一事。</t>
    </r>
    <r>
      <rPr>
        <sz val="10"/>
        <rFont val="Arial"/>
        <family val="2"/>
      </rPr>
      <t xml:space="preserve">4</t>
    </r>
    <r>
      <rPr>
        <sz val="10"/>
        <rFont val="宋体"/>
        <family val="0"/>
        <charset val="134"/>
      </rPr>
      <t xml:space="preserve">月</t>
    </r>
    <r>
      <rPr>
        <sz val="10"/>
        <rFont val="Arial"/>
        <family val="2"/>
      </rPr>
      <t xml:space="preserve">29</t>
    </r>
    <r>
      <rPr>
        <sz val="10"/>
        <rFont val="宋体"/>
        <family val="0"/>
        <charset val="134"/>
      </rPr>
      <t xml:space="preserve">日</t>
    </r>
    <r>
      <rPr>
        <sz val="10"/>
        <rFont val="Arial"/>
        <family val="2"/>
      </rPr>
      <t xml:space="preserve">15:30</t>
    </r>
    <r>
      <rPr>
        <sz val="10"/>
        <rFont val="宋体"/>
        <family val="0"/>
        <charset val="134"/>
      </rPr>
      <t xml:space="preserve">分工作人员回复称：因为其是农民户口，根据相关政策无法缴纳公积金。其对此回复不满，要求重新答复。</t>
    </r>
    <r>
      <rPr>
        <sz val="10"/>
        <rFont val="Arial"/>
        <family val="2"/>
      </rPr>
      <t xml:space="preserve">
1</t>
    </r>
    <r>
      <rPr>
        <sz val="10"/>
        <rFont val="宋体"/>
        <family val="0"/>
        <charset val="134"/>
      </rPr>
      <t xml:space="preserve">月</t>
    </r>
    <r>
      <rPr>
        <sz val="10"/>
        <rFont val="Arial"/>
        <family val="2"/>
      </rPr>
      <t xml:space="preserve">29</t>
    </r>
    <r>
      <rPr>
        <sz val="10"/>
        <rFont val="宋体"/>
        <family val="0"/>
        <charset val="134"/>
      </rPr>
      <t xml:space="preserve">日</t>
    </r>
    <r>
      <rPr>
        <sz val="10"/>
        <rFont val="Arial"/>
        <family val="2"/>
      </rPr>
      <t xml:space="preserve">15:03</t>
    </r>
    <r>
      <rPr>
        <sz val="10"/>
        <rFont val="宋体"/>
        <family val="0"/>
        <charset val="134"/>
      </rPr>
      <t xml:space="preserve">分来电，其称</t>
    </r>
    <r>
      <rPr>
        <sz val="10"/>
        <rFont val="Arial"/>
        <family val="2"/>
      </rPr>
      <t xml:space="preserve">24</t>
    </r>
    <r>
      <rPr>
        <sz val="10"/>
        <rFont val="宋体"/>
        <family val="0"/>
        <charset val="134"/>
      </rPr>
      <t xml:space="preserve">年反映：鸿运承不给补缴公积金一事，一直未解决，其对鸿运承不满，要求再次答复。</t>
    </r>
  </si>
  <si>
    <r>
      <rPr>
        <sz val="10"/>
        <rFont val="宋体"/>
        <family val="0"/>
        <charset val="134"/>
      </rPr>
      <t xml:space="preserve">经核实，与来电人反应情况不符，并不存在来电人反馈的情况，</t>
    </r>
    <r>
      <rPr>
        <sz val="10"/>
        <rFont val="Arial"/>
        <family val="2"/>
      </rPr>
      <t xml:space="preserve">2026</t>
    </r>
    <r>
      <rPr>
        <sz val="10"/>
        <rFont val="宋体"/>
        <family val="0"/>
        <charset val="134"/>
      </rPr>
      <t xml:space="preserve">年</t>
    </r>
    <r>
      <rPr>
        <sz val="10"/>
        <rFont val="Arial"/>
        <family val="2"/>
      </rPr>
      <t xml:space="preserve">2</t>
    </r>
    <r>
      <rPr>
        <sz val="10"/>
        <rFont val="宋体"/>
        <family val="0"/>
        <charset val="134"/>
      </rPr>
      <t xml:space="preserve">月</t>
    </r>
    <r>
      <rPr>
        <sz val="10"/>
        <rFont val="Arial"/>
        <family val="2"/>
      </rPr>
      <t xml:space="preserve">2</t>
    </r>
    <r>
      <rPr>
        <sz val="10"/>
        <rFont val="宋体"/>
        <family val="0"/>
        <charset val="134"/>
      </rPr>
      <t xml:space="preserve">日</t>
    </r>
    <r>
      <rPr>
        <sz val="10"/>
        <rFont val="Arial"/>
        <family val="2"/>
      </rPr>
      <t xml:space="preserve">9:31</t>
    </r>
    <r>
      <rPr>
        <sz val="10"/>
        <rFont val="宋体"/>
        <family val="0"/>
        <charset val="134"/>
      </rPr>
      <t xml:space="preserve">分回复，职工戴振海（身份证：</t>
    </r>
    <r>
      <rPr>
        <sz val="10"/>
        <rFont val="Arial"/>
        <family val="2"/>
      </rPr>
      <t xml:space="preserve">131082196503157918</t>
    </r>
    <r>
      <rPr>
        <sz val="10"/>
        <rFont val="宋体"/>
        <family val="0"/>
        <charset val="134"/>
      </rPr>
      <t xml:space="preserve">）职工档案核实 </t>
    </r>
    <r>
      <rPr>
        <sz val="10"/>
        <rFont val="Arial"/>
        <family val="2"/>
      </rPr>
      <t xml:space="preserve">2005</t>
    </r>
    <r>
      <rPr>
        <sz val="10"/>
        <rFont val="宋体"/>
        <family val="0"/>
        <charset val="134"/>
      </rPr>
      <t xml:space="preserve">年</t>
    </r>
    <r>
      <rPr>
        <sz val="10"/>
        <rFont val="Arial"/>
        <family val="2"/>
      </rPr>
      <t xml:space="preserve">3</t>
    </r>
    <r>
      <rPr>
        <sz val="10"/>
        <rFont val="宋体"/>
        <family val="0"/>
        <charset val="134"/>
      </rPr>
      <t xml:space="preserve">月职工户籍为农业家庭户，依据《住房公积金管理条例》第一条，为促进城镇住房建设，提高城销居民的居住水平，制定本条例。城镇职工需强制缴纳住房公积金。来电人不符合相关要求。北京市住房公积金丰台管理部已于</t>
    </r>
    <r>
      <rPr>
        <sz val="10"/>
        <rFont val="Arial"/>
        <family val="2"/>
      </rPr>
      <t xml:space="preserve">2025</t>
    </r>
    <r>
      <rPr>
        <sz val="10"/>
        <rFont val="宋体"/>
        <family val="0"/>
        <charset val="134"/>
      </rPr>
      <t xml:space="preserve">年</t>
    </r>
    <r>
      <rPr>
        <sz val="10"/>
        <rFont val="Arial"/>
        <family val="2"/>
      </rPr>
      <t xml:space="preserve">11</t>
    </r>
    <r>
      <rPr>
        <sz val="10"/>
        <rFont val="宋体"/>
        <family val="0"/>
        <charset val="134"/>
      </rPr>
      <t xml:space="preserve">月</t>
    </r>
    <r>
      <rPr>
        <sz val="10"/>
        <rFont val="Arial"/>
        <family val="2"/>
      </rPr>
      <t xml:space="preserve">25</t>
    </r>
    <r>
      <rPr>
        <sz val="10"/>
        <rFont val="宋体"/>
        <family val="0"/>
        <charset val="134"/>
      </rPr>
      <t xml:space="preserve">日出具《北京住房公积金管理中心不予立案通知书（京房公积金不立</t>
    </r>
    <r>
      <rPr>
        <sz val="10"/>
        <rFont val="Arial"/>
        <family val="2"/>
      </rPr>
      <t xml:space="preserve">[2025]107000068</t>
    </r>
    <r>
      <rPr>
        <sz val="10"/>
        <rFont val="宋体"/>
        <family val="0"/>
        <charset val="134"/>
      </rPr>
      <t xml:space="preserve">）号》明确“投诉人追缴期间户籍性质为农业，单位不存在违法行为”。</t>
    </r>
  </si>
  <si>
    <r>
      <rPr>
        <sz val="10"/>
        <rFont val="宋体"/>
        <family val="0"/>
        <charset val="134"/>
      </rPr>
      <t xml:space="preserve">经核实，与来电人反应情况不符，并不存在来电人反馈的情况，</t>
    </r>
    <r>
      <rPr>
        <sz val="10"/>
        <rFont val="Arial"/>
        <family val="2"/>
      </rPr>
      <t xml:space="preserve">2026</t>
    </r>
    <r>
      <rPr>
        <sz val="10"/>
        <rFont val="宋体"/>
        <family val="0"/>
        <charset val="134"/>
      </rPr>
      <t xml:space="preserve">年</t>
    </r>
    <r>
      <rPr>
        <sz val="10"/>
        <rFont val="Arial"/>
        <family val="2"/>
      </rPr>
      <t xml:space="preserve">2</t>
    </r>
    <r>
      <rPr>
        <sz val="10"/>
        <rFont val="宋体"/>
        <family val="0"/>
        <charset val="134"/>
      </rPr>
      <t xml:space="preserve">月</t>
    </r>
    <r>
      <rPr>
        <sz val="10"/>
        <rFont val="Arial"/>
        <family val="2"/>
      </rPr>
      <t xml:space="preserve">2</t>
    </r>
    <r>
      <rPr>
        <sz val="10"/>
        <rFont val="宋体"/>
        <family val="0"/>
        <charset val="134"/>
      </rPr>
      <t xml:space="preserve">日</t>
    </r>
    <r>
      <rPr>
        <sz val="10"/>
        <rFont val="Arial"/>
        <family val="2"/>
      </rPr>
      <t xml:space="preserve">9:31</t>
    </r>
    <r>
      <rPr>
        <sz val="10"/>
        <rFont val="宋体"/>
        <family val="0"/>
        <charset val="134"/>
      </rPr>
      <t xml:space="preserve">分回复，职工戴振海（身份证：</t>
    </r>
    <r>
      <rPr>
        <sz val="10"/>
        <rFont val="Arial"/>
        <family val="2"/>
      </rPr>
      <t xml:space="preserve">131082196503157918</t>
    </r>
    <r>
      <rPr>
        <sz val="10"/>
        <rFont val="宋体"/>
        <family val="0"/>
        <charset val="134"/>
      </rPr>
      <t xml:space="preserve">）职工档案核实 </t>
    </r>
    <r>
      <rPr>
        <sz val="10"/>
        <rFont val="Arial"/>
        <family val="2"/>
      </rPr>
      <t xml:space="preserve">2005</t>
    </r>
    <r>
      <rPr>
        <sz val="10"/>
        <rFont val="宋体"/>
        <family val="0"/>
        <charset val="134"/>
      </rPr>
      <t xml:space="preserve">年</t>
    </r>
    <r>
      <rPr>
        <sz val="10"/>
        <rFont val="Arial"/>
        <family val="2"/>
      </rPr>
      <t xml:space="preserve">3</t>
    </r>
    <r>
      <rPr>
        <sz val="10"/>
        <rFont val="宋体"/>
        <family val="0"/>
        <charset val="134"/>
      </rPr>
      <t xml:space="preserve">月职工户籍为农业家庭户，依据《住房公积金管理条例》第一条，为促进城镇住房建设，提高城销居民的居住水平，制定本条例。城镇职工需强制缴纳住房公积金。来电人不符合相关要求。北京市住房公积金丰台管理部已于</t>
    </r>
    <r>
      <rPr>
        <sz val="10"/>
        <rFont val="Arial"/>
        <family val="2"/>
      </rPr>
      <t xml:space="preserve">2025</t>
    </r>
    <r>
      <rPr>
        <sz val="10"/>
        <rFont val="宋体"/>
        <family val="0"/>
        <charset val="134"/>
      </rPr>
      <t xml:space="preserve">年</t>
    </r>
    <r>
      <rPr>
        <sz val="10"/>
        <rFont val="Arial"/>
        <family val="2"/>
      </rPr>
      <t xml:space="preserve">11</t>
    </r>
    <r>
      <rPr>
        <sz val="10"/>
        <rFont val="宋体"/>
        <family val="0"/>
        <charset val="134"/>
      </rPr>
      <t xml:space="preserve">月</t>
    </r>
    <r>
      <rPr>
        <sz val="10"/>
        <rFont val="Arial"/>
        <family val="2"/>
      </rPr>
      <t xml:space="preserve">25</t>
    </r>
    <r>
      <rPr>
        <sz val="10"/>
        <rFont val="宋体"/>
        <family val="0"/>
        <charset val="134"/>
      </rPr>
      <t xml:space="preserve">日出具《北京住房公积金管理中心不予立案通知书（京房公积金不立</t>
    </r>
    <r>
      <rPr>
        <sz val="10"/>
        <rFont val="Arial"/>
        <family val="2"/>
      </rPr>
      <t xml:space="preserve">[2025]107000068</t>
    </r>
    <r>
      <rPr>
        <sz val="10"/>
        <rFont val="宋体"/>
        <family val="0"/>
        <charset val="134"/>
      </rPr>
      <t xml:space="preserve">）号》明确“投诉人追缴期间户籍性质为农业，单位不存在违法行为”。</t>
    </r>
    <r>
      <rPr>
        <sz val="10"/>
        <rFont val="Arial"/>
        <family val="2"/>
      </rPr>
      <t xml:space="preserve">2026</t>
    </r>
    <r>
      <rPr>
        <sz val="10"/>
        <rFont val="宋体"/>
        <family val="0"/>
        <charset val="134"/>
      </rPr>
      <t xml:space="preserve">年</t>
    </r>
    <r>
      <rPr>
        <sz val="10"/>
        <rFont val="Arial"/>
        <family val="2"/>
      </rPr>
      <t xml:space="preserve">2</t>
    </r>
    <r>
      <rPr>
        <sz val="10"/>
        <rFont val="宋体"/>
        <family val="0"/>
        <charset val="134"/>
      </rPr>
      <t xml:space="preserve">月</t>
    </r>
    <r>
      <rPr>
        <sz val="10"/>
        <rFont val="Arial"/>
        <family val="2"/>
      </rPr>
      <t xml:space="preserve">2</t>
    </r>
    <r>
      <rPr>
        <sz val="10"/>
        <rFont val="宋体"/>
        <family val="0"/>
        <charset val="134"/>
      </rPr>
      <t xml:space="preserve">日上午</t>
    </r>
    <r>
      <rPr>
        <sz val="10"/>
        <rFont val="Arial"/>
        <family val="2"/>
      </rPr>
      <t xml:space="preserve">9</t>
    </r>
    <r>
      <rPr>
        <sz val="10"/>
        <rFont val="宋体"/>
        <family val="0"/>
        <charset val="134"/>
      </rPr>
      <t xml:space="preserve">点</t>
    </r>
    <r>
      <rPr>
        <sz val="10"/>
        <rFont val="Arial"/>
        <family val="2"/>
      </rPr>
      <t xml:space="preserve">31</t>
    </r>
    <r>
      <rPr>
        <sz val="10"/>
        <rFont val="宋体"/>
        <family val="0"/>
        <charset val="134"/>
      </rPr>
      <t xml:space="preserve">分电话回复来电人，经过与来电人沟通，来电人表示已知晓。我单位欢迎市民随时对我们工作进行监督，感谢市民提出宝贵意见，谢谢市民的支持与谅解。</t>
    </r>
    <r>
      <rPr>
        <sz val="10"/>
        <rFont val="Arial"/>
        <family val="2"/>
      </rPr>
      <t xml:space="preserve">
</t>
    </r>
    <r>
      <rPr>
        <sz val="10"/>
        <rFont val="宋体"/>
        <family val="0"/>
        <charset val="134"/>
      </rPr>
      <t xml:space="preserve">办理人：张浩宇；部门：鸿运承物业管理中心人力资源部，职务：一般管理</t>
    </r>
    <r>
      <rPr>
        <sz val="10"/>
        <rFont val="Arial"/>
        <family val="2"/>
      </rPr>
      <t xml:space="preserve">
</t>
    </r>
    <r>
      <rPr>
        <sz val="10"/>
        <rFont val="宋体"/>
        <family val="0"/>
        <charset val="134"/>
      </rPr>
      <t xml:space="preserve">办理人：高强；部门：鸿运承物业管理中心人力资源部，职务：中级管理</t>
    </r>
  </si>
  <si>
    <r>
      <rPr>
        <sz val="10"/>
        <rFont val="Arial"/>
        <family val="2"/>
      </rPr>
      <t xml:space="preserve">2026</t>
    </r>
    <r>
      <rPr>
        <sz val="10"/>
        <rFont val="宋体"/>
        <family val="0"/>
        <charset val="134"/>
      </rPr>
      <t xml:space="preserve">年</t>
    </r>
    <r>
      <rPr>
        <sz val="10"/>
        <rFont val="Arial"/>
        <family val="2"/>
      </rPr>
      <t xml:space="preserve">2</t>
    </r>
    <r>
      <rPr>
        <sz val="10"/>
        <rFont val="宋体"/>
        <family val="0"/>
        <charset val="134"/>
      </rPr>
      <t xml:space="preserve">月</t>
    </r>
    <r>
      <rPr>
        <sz val="10"/>
        <rFont val="Arial"/>
        <family val="2"/>
      </rPr>
      <t xml:space="preserve">2</t>
    </r>
    <r>
      <rPr>
        <sz val="10"/>
        <rFont val="宋体"/>
        <family val="0"/>
        <charset val="134"/>
      </rPr>
      <t xml:space="preserve">日上午</t>
    </r>
    <r>
      <rPr>
        <sz val="10"/>
        <rFont val="Arial"/>
        <family val="2"/>
      </rPr>
      <t xml:space="preserve">9</t>
    </r>
    <r>
      <rPr>
        <sz val="10"/>
        <rFont val="宋体"/>
        <family val="0"/>
        <charset val="134"/>
      </rPr>
      <t xml:space="preserve">点</t>
    </r>
    <r>
      <rPr>
        <sz val="10"/>
        <rFont val="Arial"/>
        <family val="2"/>
      </rPr>
      <t xml:space="preserve">31</t>
    </r>
    <r>
      <rPr>
        <sz val="10"/>
        <rFont val="宋体"/>
        <family val="0"/>
        <charset val="134"/>
      </rPr>
      <t xml:space="preserve">分电话回复来电人，经过与来电人沟通，来电人表示已知晓。我单位欢迎市民随时对我们工作进行监督，感谢市民提出宝贵意见，谢谢市民的支持与谅解。</t>
    </r>
  </si>
  <si>
    <r>
      <rPr>
        <sz val="10"/>
        <rFont val="宋体"/>
        <family val="0"/>
        <charset val="134"/>
      </rPr>
      <t xml:space="preserve">经核实，与来电人反应情况不符，并不存在来电人反馈的情况，</t>
    </r>
    <r>
      <rPr>
        <sz val="10"/>
        <rFont val="Arial"/>
        <family val="2"/>
      </rPr>
      <t xml:space="preserve">2026</t>
    </r>
    <r>
      <rPr>
        <sz val="10"/>
        <rFont val="宋体"/>
        <family val="0"/>
        <charset val="134"/>
      </rPr>
      <t xml:space="preserve">年</t>
    </r>
    <r>
      <rPr>
        <sz val="10"/>
        <rFont val="Arial"/>
        <family val="2"/>
      </rPr>
      <t xml:space="preserve">2</t>
    </r>
    <r>
      <rPr>
        <sz val="10"/>
        <rFont val="宋体"/>
        <family val="0"/>
        <charset val="134"/>
      </rPr>
      <t xml:space="preserve">月</t>
    </r>
    <r>
      <rPr>
        <sz val="10"/>
        <rFont val="Arial"/>
        <family val="2"/>
      </rPr>
      <t xml:space="preserve">2</t>
    </r>
    <r>
      <rPr>
        <sz val="10"/>
        <rFont val="宋体"/>
        <family val="0"/>
        <charset val="134"/>
      </rPr>
      <t xml:space="preserve">日</t>
    </r>
    <r>
      <rPr>
        <sz val="10"/>
        <rFont val="Arial"/>
        <family val="2"/>
      </rPr>
      <t xml:space="preserve">9:31</t>
    </r>
    <r>
      <rPr>
        <sz val="10"/>
        <rFont val="宋体"/>
        <family val="0"/>
        <charset val="134"/>
      </rPr>
      <t xml:space="preserve">分回复，职工戴振海（身份证：</t>
    </r>
    <r>
      <rPr>
        <sz val="10"/>
        <rFont val="Arial"/>
        <family val="2"/>
      </rPr>
      <t xml:space="preserve">131082196503157918</t>
    </r>
    <r>
      <rPr>
        <sz val="10"/>
        <rFont val="宋体"/>
        <family val="0"/>
        <charset val="134"/>
      </rPr>
      <t xml:space="preserve">）职工档案核实 </t>
    </r>
    <r>
      <rPr>
        <sz val="10"/>
        <rFont val="Arial"/>
        <family val="2"/>
      </rPr>
      <t xml:space="preserve">2005</t>
    </r>
    <r>
      <rPr>
        <sz val="10"/>
        <rFont val="宋体"/>
        <family val="0"/>
        <charset val="134"/>
      </rPr>
      <t xml:space="preserve">年</t>
    </r>
    <r>
      <rPr>
        <sz val="10"/>
        <rFont val="Arial"/>
        <family val="2"/>
      </rPr>
      <t xml:space="preserve">3</t>
    </r>
    <r>
      <rPr>
        <sz val="10"/>
        <rFont val="宋体"/>
        <family val="0"/>
        <charset val="134"/>
      </rPr>
      <t xml:space="preserve">月职工户籍为农业家庭户，依据《住房公积金管理条例》第一条，为促进城镇住房建设，提高城销居民的居住水平，制定本条例。城镇职工需强制缴纳住房公积金。来电人不符合相关要求。北京市住房公积金丰台管理部已于</t>
    </r>
    <r>
      <rPr>
        <sz val="10"/>
        <rFont val="Arial"/>
        <family val="2"/>
      </rPr>
      <t xml:space="preserve">2025</t>
    </r>
    <r>
      <rPr>
        <sz val="10"/>
        <rFont val="宋体"/>
        <family val="0"/>
        <charset val="134"/>
      </rPr>
      <t xml:space="preserve">年</t>
    </r>
    <r>
      <rPr>
        <sz val="10"/>
        <rFont val="Arial"/>
        <family val="2"/>
      </rPr>
      <t xml:space="preserve">11</t>
    </r>
    <r>
      <rPr>
        <sz val="10"/>
        <rFont val="宋体"/>
        <family val="0"/>
        <charset val="134"/>
      </rPr>
      <t xml:space="preserve">月</t>
    </r>
    <r>
      <rPr>
        <sz val="10"/>
        <rFont val="Arial"/>
        <family val="2"/>
      </rPr>
      <t xml:space="preserve">25</t>
    </r>
    <r>
      <rPr>
        <sz val="10"/>
        <rFont val="宋体"/>
        <family val="0"/>
        <charset val="134"/>
      </rPr>
      <t xml:space="preserve">日出具《北京住房公积金管理中心不予立案通知书（京房公积金不立</t>
    </r>
    <r>
      <rPr>
        <sz val="10"/>
        <rFont val="Arial"/>
        <family val="2"/>
      </rPr>
      <t xml:space="preserve">[2025]107000068</t>
    </r>
    <r>
      <rPr>
        <sz val="10"/>
        <rFont val="宋体"/>
        <family val="0"/>
        <charset val="134"/>
      </rPr>
      <t xml:space="preserve">）号》明确“投诉人追缴期间户籍性质为农业，单位不存在违法行为”。</t>
    </r>
    <r>
      <rPr>
        <sz val="10"/>
        <rFont val="Arial"/>
        <family val="2"/>
      </rPr>
      <t xml:space="preserve">2026</t>
    </r>
    <r>
      <rPr>
        <sz val="10"/>
        <rFont val="宋体"/>
        <family val="0"/>
        <charset val="134"/>
      </rPr>
      <t xml:space="preserve">年</t>
    </r>
    <r>
      <rPr>
        <sz val="10"/>
        <rFont val="Arial"/>
        <family val="2"/>
      </rPr>
      <t xml:space="preserve">2</t>
    </r>
    <r>
      <rPr>
        <sz val="10"/>
        <rFont val="宋体"/>
        <family val="0"/>
        <charset val="134"/>
      </rPr>
      <t xml:space="preserve">月</t>
    </r>
    <r>
      <rPr>
        <sz val="10"/>
        <rFont val="Arial"/>
        <family val="2"/>
      </rPr>
      <t xml:space="preserve">2</t>
    </r>
    <r>
      <rPr>
        <sz val="10"/>
        <rFont val="宋体"/>
        <family val="0"/>
        <charset val="134"/>
      </rPr>
      <t xml:space="preserve">日上午</t>
    </r>
    <r>
      <rPr>
        <sz val="10"/>
        <rFont val="Arial"/>
        <family val="2"/>
      </rPr>
      <t xml:space="preserve">9</t>
    </r>
    <r>
      <rPr>
        <sz val="10"/>
        <rFont val="宋体"/>
        <family val="0"/>
        <charset val="134"/>
      </rPr>
      <t xml:space="preserve">点</t>
    </r>
    <r>
      <rPr>
        <sz val="10"/>
        <rFont val="Arial"/>
        <family val="2"/>
      </rPr>
      <t xml:space="preserve">31</t>
    </r>
    <r>
      <rPr>
        <sz val="10"/>
        <rFont val="宋体"/>
        <family val="0"/>
        <charset val="134"/>
      </rPr>
      <t xml:space="preserve">分电话回复来电人，经过与来电人沟通，来电人表示已知晓。我单位欢迎市民随时对我们工作进行监督，感谢市民提出宝贵意见，谢谢市民的支持与谅解。</t>
    </r>
  </si>
  <si>
    <t xml:space="preserve">人力相关业务办理
（住房公积金办理）多次</t>
  </si>
  <si>
    <r>
      <rPr>
        <sz val="11"/>
        <color rgb="FF000000"/>
        <rFont val="宋体"/>
        <family val="0"/>
        <charset val="134"/>
      </rPr>
      <t xml:space="preserve">该诉求</t>
    </r>
    <r>
      <rPr>
        <sz val="11"/>
        <color rgb="FF000000"/>
        <rFont val="宋体"/>
        <family val="0"/>
      </rPr>
      <t xml:space="preserve">2025</t>
    </r>
    <r>
      <rPr>
        <sz val="11"/>
        <color rgb="FF000000"/>
        <rFont val="宋体"/>
        <family val="0"/>
        <charset val="134"/>
      </rPr>
      <t xml:space="preserve">年多次反映：</t>
    </r>
    <r>
      <rPr>
        <sz val="11"/>
        <color rgb="FF000000"/>
        <rFont val="宋体"/>
        <family val="0"/>
      </rPr>
      <t xml:space="preserve">GJ-PHONE-20260129-1343</t>
    </r>
    <r>
      <rPr>
        <sz val="11"/>
        <color rgb="FF000000"/>
        <rFont val="宋体"/>
        <family val="0"/>
        <charset val="134"/>
      </rPr>
      <t xml:space="preserve">、</t>
    </r>
    <r>
      <rPr>
        <sz val="11"/>
        <color rgb="FF000000"/>
        <rFont val="宋体"/>
        <family val="0"/>
      </rPr>
      <t xml:space="preserve">GJ-PHONE-20260130-1545</t>
    </r>
  </si>
  <si>
    <t xml:space="preserve">GJ-PHONE-20260129-2211</t>
  </si>
  <si>
    <t xml:space="preserve">2026-01-29 21:13:33</t>
  </si>
  <si>
    <t xml:space="preserve">2026-01-29 21:25:23</t>
  </si>
  <si>
    <r>
      <rPr>
        <sz val="10"/>
        <rFont val="Arial"/>
        <family val="2"/>
      </rPr>
      <t xml:space="preserve">1</t>
    </r>
    <r>
      <rPr>
        <sz val="10"/>
        <rFont val="宋体"/>
        <family val="0"/>
        <charset val="134"/>
      </rPr>
      <t xml:space="preserve">月</t>
    </r>
    <r>
      <rPr>
        <sz val="10"/>
        <rFont val="Arial"/>
        <family val="2"/>
      </rPr>
      <t xml:space="preserve">29</t>
    </r>
    <r>
      <rPr>
        <sz val="10"/>
        <rFont val="宋体"/>
        <family val="0"/>
        <charset val="134"/>
      </rPr>
      <t xml:space="preserve">日</t>
    </r>
    <r>
      <rPr>
        <sz val="10"/>
        <rFont val="Arial"/>
        <family val="2"/>
      </rPr>
      <t xml:space="preserve">21:13</t>
    </r>
    <r>
      <rPr>
        <sz val="10"/>
        <rFont val="宋体"/>
        <family val="0"/>
        <charset val="134"/>
      </rPr>
      <t xml:space="preserve">分来电：一先生反映：朝阳医院，东大桥路口北，幸福三村，这几站双方向的站台护栏比较老化有破损现象，希望相关部门尽快更新或修复，特来电反映。</t>
    </r>
  </si>
  <si>
    <r>
      <rPr>
        <sz val="10"/>
        <rFont val="宋体"/>
        <family val="0"/>
        <charset val="134"/>
      </rPr>
      <t xml:space="preserve">经核实，市民反映的问题属实，公交集团物业公司已经在护栏自检自查中发现，并已经列入</t>
    </r>
    <r>
      <rPr>
        <sz val="10"/>
        <rFont val="Arial"/>
        <family val="2"/>
      </rPr>
      <t xml:space="preserve">2026</t>
    </r>
    <r>
      <rPr>
        <sz val="10"/>
        <rFont val="宋体"/>
        <family val="0"/>
        <charset val="134"/>
      </rPr>
      <t xml:space="preserve">年护栏维修计划。</t>
    </r>
  </si>
  <si>
    <r>
      <rPr>
        <sz val="10"/>
        <rFont val="宋体"/>
        <family val="0"/>
        <charset val="134"/>
      </rPr>
      <t xml:space="preserve">公交集团物业公司已经在护栏自检自查中发现，并已经列入</t>
    </r>
    <r>
      <rPr>
        <sz val="10"/>
        <rFont val="Arial"/>
        <family val="2"/>
      </rPr>
      <t xml:space="preserve">2026</t>
    </r>
    <r>
      <rPr>
        <sz val="10"/>
        <rFont val="宋体"/>
        <family val="0"/>
        <charset val="134"/>
      </rPr>
      <t xml:space="preserve">年护栏维修计划。</t>
    </r>
  </si>
  <si>
    <r>
      <rPr>
        <sz val="10"/>
        <rFont val="宋体"/>
        <family val="0"/>
        <charset val="134"/>
      </rPr>
      <t xml:space="preserve">依据北京市相关规定，站台护栏属于</t>
    </r>
    <r>
      <rPr>
        <sz val="10"/>
        <rFont val="Arial"/>
        <family val="2"/>
      </rPr>
      <t xml:space="preserve">"</t>
    </r>
    <r>
      <rPr>
        <sz val="10"/>
        <rFont val="宋体"/>
        <family val="0"/>
        <charset val="134"/>
      </rPr>
      <t xml:space="preserve">城市家具</t>
    </r>
    <r>
      <rPr>
        <sz val="10"/>
        <rFont val="Arial"/>
        <family val="2"/>
      </rPr>
      <t xml:space="preserve">"</t>
    </r>
    <r>
      <rPr>
        <sz val="10"/>
        <rFont val="宋体"/>
        <family val="0"/>
        <charset val="134"/>
      </rPr>
      <t xml:space="preserve">，无论维修拆除安装，都须到属地管理部门进行规划方案审批。公交集团递交方案申请后，政府管理部门需立项、形成方案议题、开现场会、最后报市里审批。在政府管理部门内部运作的审批流程，公交集团无权也无法控制，我们只能等待政府管理部门答复。公交集团非常重视本次市民诉求，我们将按流程进行申报。站台护栏维修施工进度，取决于各类手续办理情况。公交集团将根据审批进度实时跟进，护栏整改完成时间暂时无法向市民承诺。</t>
    </r>
  </si>
  <si>
    <t xml:space="preserve">我们会持续关注此事进展，也请市民理解谅解。</t>
  </si>
  <si>
    <r>
      <rPr>
        <sz val="10"/>
        <rFont val="宋体"/>
        <family val="0"/>
        <charset val="134"/>
      </rPr>
      <t xml:space="preserve">经核实，市民反映的问题属实，公交集团物业公司已经在护栏自检自查中发现，并已经列入</t>
    </r>
    <r>
      <rPr>
        <sz val="10"/>
        <rFont val="Arial"/>
        <family val="2"/>
      </rPr>
      <t xml:space="preserve">2026</t>
    </r>
    <r>
      <rPr>
        <sz val="10"/>
        <rFont val="宋体"/>
        <family val="0"/>
        <charset val="134"/>
      </rPr>
      <t xml:space="preserve">年护栏维修计划。依据北京市相关规定，站台护栏属于</t>
    </r>
    <r>
      <rPr>
        <sz val="10"/>
        <rFont val="Arial"/>
        <family val="2"/>
      </rPr>
      <t xml:space="preserve">"</t>
    </r>
    <r>
      <rPr>
        <sz val="10"/>
        <rFont val="宋体"/>
        <family val="0"/>
        <charset val="134"/>
      </rPr>
      <t xml:space="preserve">城市家具</t>
    </r>
    <r>
      <rPr>
        <sz val="10"/>
        <rFont val="Arial"/>
        <family val="2"/>
      </rPr>
      <t xml:space="preserve">"</t>
    </r>
    <r>
      <rPr>
        <sz val="10"/>
        <rFont val="宋体"/>
        <family val="0"/>
        <charset val="134"/>
      </rPr>
      <t xml:space="preserve">，无论维修拆除安装，都须到属地管理部门进行规划方案审批。公交集团递交方案申请后，政府管理部门需立项、形成方案议题、开现场会、最后报市里审批。在政府管理部门内部运作的审批流程，公交集团无权也无法控制，我们只能等待政府管理部门答复。公交集团非常重视本次市民诉求，我们将按流程进行申报。站台护栏维修施工进度，取决于各类手续办理情况。公交集团将根据审批进度实时跟进，护栏整改完成时间暂时无法向市民承诺。我们会持续关注此事进展，也请市民理解谅解。由于市民未留联系方式，无法进行电话答复。</t>
    </r>
  </si>
  <si>
    <t xml:space="preserve">GJ-PHONE-20260130-0245</t>
  </si>
  <si>
    <t xml:space="preserve">2026-01-30 08:44:30</t>
  </si>
  <si>
    <t xml:space="preserve">2026-01-30 10:34:51</t>
  </si>
  <si>
    <t xml:space="preserve">2026-02-04 08:59:59</t>
  </si>
  <si>
    <r>
      <rPr>
        <sz val="10"/>
        <rFont val="Arial"/>
        <family val="2"/>
      </rPr>
      <t xml:space="preserve">1</t>
    </r>
    <r>
      <rPr>
        <sz val="10"/>
        <rFont val="宋体"/>
        <family val="0"/>
        <charset val="134"/>
      </rPr>
      <t xml:space="preserve">月</t>
    </r>
    <r>
      <rPr>
        <sz val="10"/>
        <rFont val="Arial"/>
        <family val="2"/>
      </rPr>
      <t xml:space="preserve">30</t>
    </r>
    <r>
      <rPr>
        <sz val="10"/>
        <rFont val="宋体"/>
        <family val="0"/>
        <charset val="134"/>
      </rPr>
      <t xml:space="preserve">日</t>
    </r>
    <r>
      <rPr>
        <sz val="10"/>
        <rFont val="Arial"/>
        <family val="2"/>
      </rPr>
      <t xml:space="preserve">8:44</t>
    </r>
    <r>
      <rPr>
        <sz val="10"/>
        <rFont val="宋体"/>
        <family val="0"/>
        <charset val="134"/>
      </rPr>
      <t xml:space="preserve">分一先生来电称：其经常乘坐</t>
    </r>
    <r>
      <rPr>
        <sz val="10"/>
        <rFont val="Arial"/>
        <family val="2"/>
      </rPr>
      <t xml:space="preserve">850</t>
    </r>
    <r>
      <rPr>
        <sz val="10"/>
        <rFont val="宋体"/>
        <family val="0"/>
        <charset val="134"/>
      </rPr>
      <t xml:space="preserve">路，该路车辆卫生差，地上有痰，希望车辆到站后第一时间清理卫生，特来电反映。</t>
    </r>
  </si>
  <si>
    <t xml:space="preserve">接到投诉后，市民反映问题的办理情况，鸿运承物业管理中心东直门分中心现回复如下：经查，市民所反映的车辆卫生问题为途中产生，加之该线路为无售票员的运营线路（无人售），故我们无法第一时间对车辆卫生进行清理。我们对于运营车辆车内卫生的清洁工作是一直在做的，也从未停止，已经形成了长效的清洁机制。该线路车辆回到刷车地点后，在日常工作时段内，我们的保洁员已对车内外部卫生进行了全面清理，确保刷车点出场车辆卫生干净整洁，符合企业标准，已整改完毕。经分中心检查本条运营线路所有运营车辆出场前的卫生符合车辆清洁标准，我们定期召开车辆保洁专题会议，开展车辆卫生专项检查，日常工作中我们加大巡检力度，强化制度建设，不断提高管理水平。因市民不要求电话回复，系统内无联系方式，我们未对市民进行电话回复。公交运营线路（首末站），我们只在一个场站进行洗车服务，首末站全部安排保洁员清洗车辆目前存在一定的困难。场站班组长再次与本条线路的保洁人员进行了沟通，日常工作中要把清洁质量做的更加细致，加强清洁技能的培训，熟练掌握清洁方法。欢迎市民随时对我们的工作进行监督，感谢市民提出宝贵意见，给市民的出行带来的不便我们深感歉意，谢谢市民的支持与谅解。</t>
  </si>
  <si>
    <t xml:space="preserve">车辆卫生问题（车内卫生差）</t>
  </si>
  <si>
    <r>
      <rPr>
        <sz val="10"/>
        <rFont val="Arial"/>
        <family val="2"/>
      </rPr>
      <t xml:space="preserve">GJ-PHONE-20260130-1545</t>
    </r>
    <r>
      <rPr>
        <sz val="10"/>
        <rFont val="宋体"/>
        <family val="0"/>
        <charset val="134"/>
      </rPr>
      <t xml:space="preserve">（</t>
    </r>
    <r>
      <rPr>
        <sz val="10"/>
        <rFont val="Arial"/>
        <family val="2"/>
      </rPr>
      <t xml:space="preserve">5</t>
    </r>
    <r>
      <rPr>
        <sz val="10"/>
        <rFont val="宋体"/>
        <family val="0"/>
        <charset val="134"/>
      </rPr>
      <t xml:space="preserve">个附件）</t>
    </r>
  </si>
  <si>
    <t xml:space="preserve">2026-01-30 15:56:21</t>
  </si>
  <si>
    <t xml:space="preserve">2026-01-30 16:03:52</t>
  </si>
  <si>
    <r>
      <rPr>
        <sz val="10"/>
        <rFont val="宋体"/>
        <family val="0"/>
        <charset val="134"/>
      </rPr>
      <t xml:space="preserve">原始记录：</t>
    </r>
    <r>
      <rPr>
        <sz val="10"/>
        <rFont val="Arial"/>
        <family val="2"/>
      </rPr>
      <t xml:space="preserve">2025</t>
    </r>
    <r>
      <rPr>
        <sz val="10"/>
        <rFont val="宋体"/>
        <family val="0"/>
        <charset val="134"/>
      </rPr>
      <t xml:space="preserve">年</t>
    </r>
    <r>
      <rPr>
        <sz val="10"/>
        <rFont val="Arial"/>
        <family val="2"/>
      </rPr>
      <t xml:space="preserve">4</t>
    </r>
    <r>
      <rPr>
        <sz val="10"/>
        <rFont val="宋体"/>
        <family val="0"/>
        <charset val="134"/>
      </rPr>
      <t xml:space="preserve">月</t>
    </r>
    <r>
      <rPr>
        <sz val="10"/>
        <rFont val="Arial"/>
        <family val="2"/>
      </rPr>
      <t xml:space="preserve">30</t>
    </r>
    <r>
      <rPr>
        <sz val="10"/>
        <rFont val="宋体"/>
        <family val="0"/>
        <charset val="134"/>
      </rPr>
      <t xml:space="preserve">日</t>
    </r>
    <r>
      <rPr>
        <sz val="10"/>
        <rFont val="Arial"/>
        <family val="2"/>
      </rPr>
      <t xml:space="preserve">15:40</t>
    </r>
    <r>
      <rPr>
        <sz val="10"/>
        <rFont val="宋体"/>
        <family val="0"/>
        <charset val="134"/>
      </rPr>
      <t xml:space="preserve">分来电，一位先生（内部退休职工）曾于</t>
    </r>
    <r>
      <rPr>
        <sz val="10"/>
        <rFont val="Arial"/>
        <family val="2"/>
      </rPr>
      <t xml:space="preserve">4</t>
    </r>
    <r>
      <rPr>
        <sz val="10"/>
        <rFont val="宋体"/>
        <family val="0"/>
        <charset val="134"/>
      </rPr>
      <t xml:space="preserve">月</t>
    </r>
    <r>
      <rPr>
        <sz val="10"/>
        <rFont val="Arial"/>
        <family val="2"/>
      </rPr>
      <t xml:space="preserve">29</t>
    </r>
    <r>
      <rPr>
        <sz val="10"/>
        <rFont val="宋体"/>
        <family val="0"/>
        <charset val="134"/>
      </rPr>
      <t xml:space="preserve">日反映鸿运承不给补缴公积金一事。</t>
    </r>
    <r>
      <rPr>
        <sz val="10"/>
        <rFont val="Arial"/>
        <family val="2"/>
      </rPr>
      <t xml:space="preserve">4</t>
    </r>
    <r>
      <rPr>
        <sz val="10"/>
        <rFont val="宋体"/>
        <family val="0"/>
        <charset val="134"/>
      </rPr>
      <t xml:space="preserve">月</t>
    </r>
    <r>
      <rPr>
        <sz val="10"/>
        <rFont val="Arial"/>
        <family val="2"/>
      </rPr>
      <t xml:space="preserve">29</t>
    </r>
    <r>
      <rPr>
        <sz val="10"/>
        <rFont val="宋体"/>
        <family val="0"/>
        <charset val="134"/>
      </rPr>
      <t xml:space="preserve">日</t>
    </r>
    <r>
      <rPr>
        <sz val="10"/>
        <rFont val="Arial"/>
        <family val="2"/>
      </rPr>
      <t xml:space="preserve">15:30</t>
    </r>
    <r>
      <rPr>
        <sz val="10"/>
        <rFont val="宋体"/>
        <family val="0"/>
        <charset val="134"/>
      </rPr>
      <t xml:space="preserve">分工作人员回复称：因为其是农民户口，根据相关政策无法缴纳公积金。其对此回复不满，要求重新答复。</t>
    </r>
    <r>
      <rPr>
        <sz val="10"/>
        <rFont val="Arial"/>
        <family val="2"/>
      </rPr>
      <t xml:space="preserve">
1</t>
    </r>
    <r>
      <rPr>
        <sz val="10"/>
        <rFont val="宋体"/>
        <family val="0"/>
        <charset val="134"/>
      </rPr>
      <t xml:space="preserve">月</t>
    </r>
    <r>
      <rPr>
        <sz val="10"/>
        <rFont val="Arial"/>
        <family val="2"/>
      </rPr>
      <t xml:space="preserve">30</t>
    </r>
    <r>
      <rPr>
        <sz val="10"/>
        <rFont val="宋体"/>
        <family val="0"/>
        <charset val="134"/>
      </rPr>
      <t xml:space="preserve">日</t>
    </r>
    <r>
      <rPr>
        <sz val="10"/>
        <rFont val="Arial"/>
        <family val="2"/>
      </rPr>
      <t xml:space="preserve">15:56</t>
    </r>
    <r>
      <rPr>
        <sz val="10"/>
        <rFont val="宋体"/>
        <family val="0"/>
        <charset val="134"/>
      </rPr>
      <t xml:space="preserve">分一先生来电：多次反映鸿运承不给补缴公积金一事，一直未给解决，老是在扯皮，其很不满，要求相关部门能处理解决并尽快答复。</t>
    </r>
  </si>
  <si>
    <r>
      <rPr>
        <sz val="10"/>
        <rFont val="Arial"/>
        <family val="2"/>
      </rPr>
      <t xml:space="preserve">GJ-PHONE-20260131-1159</t>
    </r>
    <r>
      <rPr>
        <sz val="10"/>
        <rFont val="宋体"/>
        <family val="0"/>
        <charset val="134"/>
      </rPr>
      <t xml:space="preserve">（</t>
    </r>
    <r>
      <rPr>
        <sz val="10"/>
        <rFont val="Arial"/>
        <family val="2"/>
      </rPr>
      <t xml:space="preserve">1</t>
    </r>
    <r>
      <rPr>
        <sz val="10"/>
        <rFont val="宋体"/>
        <family val="0"/>
        <charset val="134"/>
      </rPr>
      <t xml:space="preserve">个附件）</t>
    </r>
  </si>
  <si>
    <t xml:space="preserve">2026-01-31 14:33:39</t>
  </si>
  <si>
    <t xml:space="preserve">2026-01-31 14:47:57</t>
  </si>
  <si>
    <t xml:space="preserve">13581710551</t>
  </si>
  <si>
    <r>
      <rPr>
        <sz val="10"/>
        <rFont val="Arial"/>
        <family val="2"/>
      </rPr>
      <t xml:space="preserve">1</t>
    </r>
    <r>
      <rPr>
        <sz val="10"/>
        <rFont val="宋体"/>
        <family val="0"/>
        <charset val="134"/>
      </rPr>
      <t xml:space="preserve">月</t>
    </r>
    <r>
      <rPr>
        <sz val="10"/>
        <rFont val="Arial"/>
        <family val="2"/>
      </rPr>
      <t xml:space="preserve">31</t>
    </r>
    <r>
      <rPr>
        <sz val="10"/>
        <rFont val="宋体"/>
        <family val="0"/>
        <charset val="134"/>
      </rPr>
      <t xml:space="preserve">日</t>
    </r>
    <r>
      <rPr>
        <sz val="10"/>
        <rFont val="Arial"/>
        <family val="2"/>
      </rPr>
      <t xml:space="preserve">14:33</t>
    </r>
    <r>
      <rPr>
        <sz val="10"/>
        <rFont val="宋体"/>
        <family val="0"/>
        <charset val="134"/>
      </rPr>
      <t xml:space="preserve">分</t>
    </r>
    <r>
      <rPr>
        <sz val="10"/>
        <rFont val="Arial"/>
        <family val="2"/>
      </rPr>
      <t xml:space="preserve">(</t>
    </r>
    <r>
      <rPr>
        <sz val="10"/>
        <rFont val="宋体"/>
        <family val="0"/>
        <charset val="134"/>
      </rPr>
      <t xml:space="preserve">来电</t>
    </r>
    <r>
      <rPr>
        <sz val="10"/>
        <rFont val="Arial"/>
        <family val="2"/>
      </rPr>
      <t xml:space="preserve">)</t>
    </r>
    <r>
      <rPr>
        <sz val="10"/>
        <rFont val="宋体"/>
        <family val="0"/>
        <charset val="134"/>
      </rPr>
      <t xml:space="preserve">王女士称：其乘坐</t>
    </r>
    <r>
      <rPr>
        <sz val="10"/>
        <rFont val="Arial"/>
        <family val="2"/>
      </rPr>
      <t xml:space="preserve">923</t>
    </r>
    <r>
      <rPr>
        <sz val="10"/>
        <rFont val="宋体"/>
        <family val="0"/>
        <charset val="134"/>
      </rPr>
      <t xml:space="preserve">路到未来中心公交场站。</t>
    </r>
    <r>
      <rPr>
        <sz val="10"/>
        <rFont val="Arial"/>
        <family val="2"/>
      </rPr>
      <t xml:space="preserve">14</t>
    </r>
    <r>
      <rPr>
        <sz val="10"/>
        <rFont val="宋体"/>
        <family val="0"/>
        <charset val="134"/>
      </rPr>
      <t xml:space="preserve">：</t>
    </r>
    <r>
      <rPr>
        <sz val="10"/>
        <rFont val="Arial"/>
        <family val="2"/>
      </rPr>
      <t xml:space="preserve">30</t>
    </r>
    <r>
      <rPr>
        <sz val="10"/>
        <rFont val="宋体"/>
        <family val="0"/>
        <charset val="134"/>
      </rPr>
      <t xml:space="preserve">分其想进场站上厕所，询问出站口场站保安，被告知“这有摄像头，不能进入上厕所。”其想询问是否只能给内部职工使用，不能让乘客使用，要求马上答复。</t>
    </r>
    <r>
      <rPr>
        <sz val="10"/>
        <rFont val="Arial"/>
        <family val="2"/>
      </rPr>
      <t xml:space="preserve">14</t>
    </r>
    <r>
      <rPr>
        <sz val="10"/>
        <rFont val="宋体"/>
        <family val="0"/>
        <charset val="134"/>
      </rPr>
      <t xml:space="preserve">：</t>
    </r>
    <r>
      <rPr>
        <sz val="10"/>
        <rFont val="Arial"/>
        <family val="2"/>
      </rPr>
      <t xml:space="preserve">44</t>
    </r>
    <r>
      <rPr>
        <sz val="10"/>
        <rFont val="宋体"/>
        <family val="0"/>
        <charset val="134"/>
      </rPr>
      <t xml:space="preserve">分转鸿运承孙师傅</t>
    </r>
  </si>
  <si>
    <t xml:space="preserve">2026-01-31</t>
  </si>
  <si>
    <r>
      <rPr>
        <sz val="10"/>
        <rFont val="宋体"/>
        <family val="0"/>
        <charset val="134"/>
      </rPr>
      <t xml:space="preserve">经分中心核实，于</t>
    </r>
    <r>
      <rPr>
        <sz val="10"/>
        <rFont val="Arial"/>
        <family val="2"/>
      </rPr>
      <t xml:space="preserve">1</t>
    </r>
    <r>
      <rPr>
        <sz val="10"/>
        <rFont val="宋体"/>
        <family val="0"/>
        <charset val="134"/>
      </rPr>
      <t xml:space="preserve">月</t>
    </r>
    <r>
      <rPr>
        <sz val="10"/>
        <rFont val="Arial"/>
        <family val="2"/>
      </rPr>
      <t xml:space="preserve">31</t>
    </r>
    <r>
      <rPr>
        <sz val="10"/>
        <rFont val="宋体"/>
        <family val="0"/>
        <charset val="134"/>
      </rPr>
      <t xml:space="preserve">日</t>
    </r>
    <r>
      <rPr>
        <sz val="10"/>
        <rFont val="Arial"/>
        <family val="2"/>
      </rPr>
      <t xml:space="preserve">15</t>
    </r>
    <r>
      <rPr>
        <sz val="10"/>
        <rFont val="宋体"/>
        <family val="0"/>
        <charset val="134"/>
      </rPr>
      <t xml:space="preserve">点</t>
    </r>
    <r>
      <rPr>
        <sz val="10"/>
        <rFont val="Arial"/>
        <family val="2"/>
      </rPr>
      <t xml:space="preserve">01</t>
    </r>
    <r>
      <rPr>
        <sz val="10"/>
        <rFont val="宋体"/>
        <family val="0"/>
        <charset val="134"/>
      </rPr>
      <t xml:space="preserve">分与投诉人员联系后，已解释清楚。分中心依据《物业管理中心百日行动》方案工作要求及物业管理中心安全生产工作会会议精神，加强警卫人员常态化叮嘱检查，提高敏感意识，严格执行非本站人员、车辆入场拦截、询问、核验、登记制度，（本场站工作上班人员可直接放行，非本站工作上班人员及车辆进入场站需要进场人与站内人员打电话到门口接入场站或站内人员与警卫人员通过电话进行确认沟通，登记后方可放行）。</t>
    </r>
  </si>
  <si>
    <r>
      <rPr>
        <sz val="10"/>
        <rFont val="宋体"/>
        <family val="0"/>
        <charset val="134"/>
      </rPr>
      <t xml:space="preserve">经分中心核实，于</t>
    </r>
    <r>
      <rPr>
        <sz val="10"/>
        <rFont val="Arial"/>
        <family val="2"/>
      </rPr>
      <t xml:space="preserve">1</t>
    </r>
    <r>
      <rPr>
        <sz val="10"/>
        <rFont val="宋体"/>
        <family val="0"/>
      </rPr>
      <t xml:space="preserve">月</t>
    </r>
    <r>
      <rPr>
        <sz val="10"/>
        <rFont val="Arial"/>
        <family val="2"/>
      </rPr>
      <t xml:space="preserve">31</t>
    </r>
    <r>
      <rPr>
        <sz val="10"/>
        <rFont val="宋体"/>
        <family val="0"/>
      </rPr>
      <t xml:space="preserve">日</t>
    </r>
    <r>
      <rPr>
        <sz val="10"/>
        <rFont val="Arial"/>
        <family val="2"/>
      </rPr>
      <t xml:space="preserve">15</t>
    </r>
    <r>
      <rPr>
        <sz val="10"/>
        <rFont val="宋体"/>
        <family val="0"/>
      </rPr>
      <t xml:space="preserve">点</t>
    </r>
    <r>
      <rPr>
        <sz val="10"/>
        <rFont val="Arial"/>
        <family val="2"/>
      </rPr>
      <t xml:space="preserve">01</t>
    </r>
    <r>
      <rPr>
        <sz val="10"/>
        <rFont val="宋体"/>
        <family val="0"/>
      </rPr>
      <t xml:space="preserve">分与投诉人员联系后，已解释清楚。分中心依据《物业管理中心百日行动》方案工作要求及物业管理中心安全生产工作会会议精神，加强警卫人员常态化叮嘱检查，提高敏感意识，严格执行非本站人员、车辆入场拦截、询问、核验、登记制度，（本场站工作上班人员可直接放行，非本站工作上班人员及车辆进入场站需要进场人与站内人员打电话到门口接入场站或站内人员与警卫人员通过电话进行确认沟通，登记后方可放行）。已与投诉人员解释清楚。</t>
    </r>
  </si>
  <si>
    <t xml:space="preserve">并叮嘱场站门岗严格执行物业管理中心工作要求，落实各项规章制度，严禁出现不拦截、不询问等违纪问题发生。做好门岗岗位职责，确保场站值守安全。后经过工作人员沟通，市民对此情况表示理解。</t>
  </si>
  <si>
    <r>
      <rPr>
        <sz val="10"/>
        <rFont val="宋体"/>
        <family val="0"/>
        <charset val="134"/>
      </rPr>
      <t xml:space="preserve">经分中心核实，于</t>
    </r>
    <r>
      <rPr>
        <sz val="10"/>
        <rFont val="Arial"/>
        <family val="2"/>
      </rPr>
      <t xml:space="preserve">1</t>
    </r>
    <r>
      <rPr>
        <sz val="10"/>
        <rFont val="宋体"/>
        <family val="0"/>
        <charset val="134"/>
      </rPr>
      <t xml:space="preserve">月</t>
    </r>
    <r>
      <rPr>
        <sz val="10"/>
        <rFont val="Arial"/>
        <family val="2"/>
      </rPr>
      <t xml:space="preserve">31</t>
    </r>
    <r>
      <rPr>
        <sz val="10"/>
        <rFont val="宋体"/>
        <family val="0"/>
        <charset val="134"/>
      </rPr>
      <t xml:space="preserve">日</t>
    </r>
    <r>
      <rPr>
        <sz val="10"/>
        <rFont val="Arial"/>
        <family val="2"/>
      </rPr>
      <t xml:space="preserve">15</t>
    </r>
    <r>
      <rPr>
        <sz val="10"/>
        <rFont val="宋体"/>
        <family val="0"/>
        <charset val="134"/>
      </rPr>
      <t xml:space="preserve">点</t>
    </r>
    <r>
      <rPr>
        <sz val="10"/>
        <rFont val="Arial"/>
        <family val="2"/>
      </rPr>
      <t xml:space="preserve">01</t>
    </r>
    <r>
      <rPr>
        <sz val="10"/>
        <rFont val="宋体"/>
        <family val="0"/>
        <charset val="134"/>
      </rPr>
      <t xml:space="preserve">分与投诉人员联系后，已解释清楚。分中心依据《物业管理中心百日行动》方案工作要求及物业管理中心安全生产工作会会议精神，加强警卫人员常态化叮嘱检查，提高敏感意识，严格执行非本站人员、车辆入场拦截、询问、核验、登记制度，（本场站工作上班人员可直接放行，非本站工作上班人员及车辆进入场站需要进场人与站内人员打电话到门口接入场站或站内人员与警卫人员通过电话进行确认沟通，登记后方可放行）。已与投诉人员解释清楚。</t>
    </r>
  </si>
  <si>
    <r>
      <rPr>
        <sz val="10"/>
        <rFont val="宋体"/>
        <family val="0"/>
        <charset val="134"/>
      </rPr>
      <t xml:space="preserve">经分中心核实，于</t>
    </r>
    <r>
      <rPr>
        <sz val="10"/>
        <rFont val="Arial"/>
        <family val="2"/>
      </rPr>
      <t xml:space="preserve">1</t>
    </r>
    <r>
      <rPr>
        <sz val="10"/>
        <rFont val="宋体"/>
        <family val="0"/>
        <charset val="134"/>
      </rPr>
      <t xml:space="preserve">月</t>
    </r>
    <r>
      <rPr>
        <sz val="10"/>
        <rFont val="Arial"/>
        <family val="2"/>
      </rPr>
      <t xml:space="preserve">31</t>
    </r>
    <r>
      <rPr>
        <sz val="10"/>
        <rFont val="宋体"/>
        <family val="0"/>
        <charset val="134"/>
      </rPr>
      <t xml:space="preserve">日</t>
    </r>
    <r>
      <rPr>
        <sz val="10"/>
        <rFont val="Arial"/>
        <family val="2"/>
      </rPr>
      <t xml:space="preserve">15</t>
    </r>
    <r>
      <rPr>
        <sz val="10"/>
        <rFont val="宋体"/>
        <family val="0"/>
        <charset val="134"/>
      </rPr>
      <t xml:space="preserve">点</t>
    </r>
    <r>
      <rPr>
        <sz val="10"/>
        <rFont val="Arial"/>
        <family val="2"/>
      </rPr>
      <t xml:space="preserve">01</t>
    </r>
    <r>
      <rPr>
        <sz val="10"/>
        <rFont val="宋体"/>
        <family val="0"/>
        <charset val="134"/>
      </rPr>
      <t xml:space="preserve">分与投诉人员联系后，已解释清楚。分中心依据《物业管理中心百日行动》方案工作要求及物业管理中心安全生产工作会会议精神，加强警卫人员常态化叮嘱检查，提高敏感意识，严格执行非本站人员、车辆入场拦截、询问、核验、登记制度，（本场站工作上班人员可直接放行，非本站工作上班人员及车辆进入场站需要进场人与站内人员打电话到门口接入场站或站内人员与警卫人员通过电话进行确认沟通，登记后方可放行）。已与投诉人员解释清楚。并叮嘱场站门岗严格执行物业管理中心工作要求，落实各项规章制度，严禁出现不拦截、不询问等违纪问题发生。做好门岗岗位职责，确保场站值守安全。后经过工作人员沟通，市民对此情况表示理解。</t>
    </r>
  </si>
  <si>
    <t xml:space="preserve">GJ-PHONE-20260131-1326</t>
  </si>
  <si>
    <t xml:space="preserve">2026-01-31 15:37:19</t>
  </si>
  <si>
    <t xml:space="preserve">2026-01-31 15:49:17</t>
  </si>
  <si>
    <r>
      <rPr>
        <sz val="10"/>
        <rFont val="Arial"/>
        <family val="2"/>
      </rPr>
      <t xml:space="preserve">1</t>
    </r>
    <r>
      <rPr>
        <sz val="10"/>
        <rFont val="宋体"/>
        <family val="0"/>
        <charset val="134"/>
      </rPr>
      <t xml:space="preserve">月</t>
    </r>
    <r>
      <rPr>
        <sz val="10"/>
        <rFont val="Arial"/>
        <family val="2"/>
      </rPr>
      <t xml:space="preserve">31</t>
    </r>
    <r>
      <rPr>
        <sz val="10"/>
        <rFont val="宋体"/>
        <family val="0"/>
        <charset val="134"/>
      </rPr>
      <t xml:space="preserve">日</t>
    </r>
    <r>
      <rPr>
        <sz val="10"/>
        <rFont val="Arial"/>
        <family val="2"/>
      </rPr>
      <t xml:space="preserve">15</t>
    </r>
    <r>
      <rPr>
        <sz val="10"/>
        <rFont val="宋体"/>
        <family val="0"/>
        <charset val="134"/>
      </rPr>
      <t xml:space="preserve">：</t>
    </r>
    <r>
      <rPr>
        <sz val="10"/>
        <rFont val="Arial"/>
        <family val="2"/>
      </rPr>
      <t xml:space="preserve">37</t>
    </r>
    <r>
      <rPr>
        <sz val="10"/>
        <rFont val="宋体"/>
        <family val="0"/>
        <charset val="134"/>
      </rPr>
      <t xml:space="preserve">分来电：一先生称</t>
    </r>
    <r>
      <rPr>
        <sz val="10"/>
        <rFont val="Arial"/>
        <family val="2"/>
      </rPr>
      <t xml:space="preserve">907</t>
    </r>
    <r>
      <rPr>
        <sz val="10"/>
        <rFont val="宋体"/>
        <family val="0"/>
        <charset val="134"/>
      </rPr>
      <t xml:space="preserve">路地铁望京西总站挪移后此处不锈钢护栏还未拆除，望相关部门及时处理，特来电反映。</t>
    </r>
  </si>
  <si>
    <r>
      <rPr>
        <sz val="10"/>
        <rFont val="宋体"/>
        <family val="0"/>
        <charset val="134"/>
      </rPr>
      <t xml:space="preserve">经核实，因为望京西交通枢纽启用，所以部分线路始发站进行调整。公交集团已经计划</t>
    </r>
    <r>
      <rPr>
        <sz val="10"/>
        <rFont val="Arial"/>
        <family val="2"/>
      </rPr>
      <t xml:space="preserve">2</t>
    </r>
    <r>
      <rPr>
        <sz val="10"/>
        <rFont val="宋体"/>
        <family val="0"/>
        <charset val="134"/>
      </rPr>
      <t xml:space="preserve">月</t>
    </r>
    <r>
      <rPr>
        <sz val="10"/>
        <rFont val="Arial"/>
        <family val="2"/>
      </rPr>
      <t xml:space="preserve">4</t>
    </r>
    <r>
      <rPr>
        <sz val="10"/>
        <rFont val="宋体"/>
        <family val="0"/>
        <charset val="134"/>
      </rPr>
      <t xml:space="preserve">日夜间拆除原上车位置站台护栏。依据北京市相关规定，站台护栏属于</t>
    </r>
    <r>
      <rPr>
        <sz val="10"/>
        <rFont val="Arial"/>
        <family val="2"/>
      </rPr>
      <t xml:space="preserve">"</t>
    </r>
    <r>
      <rPr>
        <sz val="10"/>
        <rFont val="宋体"/>
        <family val="0"/>
        <charset val="134"/>
      </rPr>
      <t xml:space="preserve">城市家具</t>
    </r>
    <r>
      <rPr>
        <sz val="10"/>
        <rFont val="Arial"/>
        <family val="2"/>
      </rPr>
      <t xml:space="preserve">"</t>
    </r>
    <r>
      <rPr>
        <sz val="10"/>
        <rFont val="宋体"/>
        <family val="0"/>
        <charset val="134"/>
      </rPr>
      <t xml:space="preserve">，无论维修拆除安装，都须到属地管理部门进行规划方案审批。目前我们正在向政府相关管理部门提交资料，办理各类手续。</t>
    </r>
  </si>
  <si>
    <r>
      <rPr>
        <sz val="10"/>
        <rFont val="宋体"/>
        <family val="0"/>
        <charset val="134"/>
      </rPr>
      <t xml:space="preserve">公交集团已经计划</t>
    </r>
    <r>
      <rPr>
        <sz val="10"/>
        <rFont val="Arial"/>
        <family val="2"/>
      </rPr>
      <t xml:space="preserve">2</t>
    </r>
    <r>
      <rPr>
        <sz val="10"/>
        <rFont val="宋体"/>
        <family val="0"/>
        <charset val="134"/>
      </rPr>
      <t xml:space="preserve">月</t>
    </r>
    <r>
      <rPr>
        <sz val="10"/>
        <rFont val="Arial"/>
        <family val="2"/>
      </rPr>
      <t xml:space="preserve">4</t>
    </r>
    <r>
      <rPr>
        <sz val="10"/>
        <rFont val="宋体"/>
        <family val="0"/>
        <charset val="134"/>
      </rPr>
      <t xml:space="preserve">日夜间拆除原上车位置站台护栏。依据北京市相关规定，站台护栏属于</t>
    </r>
    <r>
      <rPr>
        <sz val="10"/>
        <rFont val="Arial"/>
        <family val="2"/>
      </rPr>
      <t xml:space="preserve">"</t>
    </r>
    <r>
      <rPr>
        <sz val="10"/>
        <rFont val="宋体"/>
        <family val="0"/>
        <charset val="134"/>
      </rPr>
      <t xml:space="preserve">城市家具</t>
    </r>
    <r>
      <rPr>
        <sz val="10"/>
        <rFont val="Arial"/>
        <family val="2"/>
      </rPr>
      <t xml:space="preserve">"</t>
    </r>
    <r>
      <rPr>
        <sz val="10"/>
        <rFont val="宋体"/>
        <family val="0"/>
        <charset val="134"/>
      </rPr>
      <t xml:space="preserve">，无论维修拆除安装，都须到属地管理部门进行规划方案审批。目前我们正在向政府相关管理部门提交资料，办理各类手续，争取按期完工。</t>
    </r>
  </si>
  <si>
    <r>
      <rPr>
        <sz val="10"/>
        <rFont val="宋体"/>
        <family val="0"/>
        <charset val="134"/>
      </rPr>
      <t xml:space="preserve">依据北京市相关规定，站台护栏属于</t>
    </r>
    <r>
      <rPr>
        <sz val="10"/>
        <rFont val="Arial"/>
        <family val="2"/>
      </rPr>
      <t xml:space="preserve">"</t>
    </r>
    <r>
      <rPr>
        <sz val="10"/>
        <rFont val="宋体"/>
        <family val="0"/>
        <charset val="134"/>
      </rPr>
      <t xml:space="preserve">城市家具</t>
    </r>
    <r>
      <rPr>
        <sz val="10"/>
        <rFont val="Arial"/>
        <family val="2"/>
      </rPr>
      <t xml:space="preserve">"</t>
    </r>
    <r>
      <rPr>
        <sz val="10"/>
        <rFont val="宋体"/>
        <family val="0"/>
        <charset val="134"/>
      </rPr>
      <t xml:space="preserve">，无论维修拆除安装，都须到属地管理部门进行规划方案审批。目前我们正在向政府相关管理部门提交资料，办理各类手续，争取按期完工。</t>
    </r>
  </si>
  <si>
    <r>
      <rPr>
        <sz val="10"/>
        <rFont val="宋体"/>
        <family val="0"/>
        <charset val="134"/>
      </rPr>
      <t xml:space="preserve">经核实，因为望京西交通枢纽启用，所以部分线路始发站进行调整。公交集团已经计划</t>
    </r>
    <r>
      <rPr>
        <sz val="10"/>
        <rFont val="Arial"/>
        <family val="2"/>
      </rPr>
      <t xml:space="preserve">2</t>
    </r>
    <r>
      <rPr>
        <sz val="10"/>
        <rFont val="宋体"/>
        <family val="0"/>
        <charset val="134"/>
      </rPr>
      <t xml:space="preserve">月</t>
    </r>
    <r>
      <rPr>
        <sz val="10"/>
        <rFont val="Arial"/>
        <family val="2"/>
      </rPr>
      <t xml:space="preserve">4</t>
    </r>
    <r>
      <rPr>
        <sz val="10"/>
        <rFont val="宋体"/>
        <family val="0"/>
        <charset val="134"/>
      </rPr>
      <t xml:space="preserve">日夜间拆除原上车位置站台护栏。依据北京市相关规定，站台护栏属于</t>
    </r>
    <r>
      <rPr>
        <sz val="10"/>
        <rFont val="Arial"/>
        <family val="2"/>
      </rPr>
      <t xml:space="preserve">"</t>
    </r>
    <r>
      <rPr>
        <sz val="10"/>
        <rFont val="宋体"/>
        <family val="0"/>
        <charset val="134"/>
      </rPr>
      <t xml:space="preserve">城市家具</t>
    </r>
    <r>
      <rPr>
        <sz val="10"/>
        <rFont val="Arial"/>
        <family val="2"/>
      </rPr>
      <t xml:space="preserve">"</t>
    </r>
    <r>
      <rPr>
        <sz val="10"/>
        <rFont val="宋体"/>
        <family val="0"/>
        <charset val="134"/>
      </rPr>
      <t xml:space="preserve">，无论维修拆除安装，都须到属地管理部门进行规划方案审批。目前我们正在向政府相关管理部门提交资料，办理各类手续，争取按期完工。我们会持续关注此事进展，也请市民理解谅解。由于市民未留联系方式，无法进行电话答复。</t>
    </r>
  </si>
  <si>
    <r>
      <rPr>
        <sz val="10"/>
        <rFont val="Arial"/>
        <family val="2"/>
      </rPr>
      <t xml:space="preserve">GJ-PHONE-20260131-1410</t>
    </r>
    <r>
      <rPr>
        <sz val="10"/>
        <rFont val="宋体"/>
        <family val="0"/>
        <charset val="134"/>
      </rPr>
      <t xml:space="preserve">（</t>
    </r>
    <r>
      <rPr>
        <sz val="10"/>
        <rFont val="Arial"/>
        <family val="2"/>
      </rPr>
      <t xml:space="preserve">1</t>
    </r>
    <r>
      <rPr>
        <sz val="10"/>
        <rFont val="宋体"/>
        <family val="0"/>
        <charset val="134"/>
      </rPr>
      <t xml:space="preserve">个附件）</t>
    </r>
  </si>
  <si>
    <t xml:space="preserve">2026-01-31 16:06:20</t>
  </si>
  <si>
    <t xml:space="preserve">2026-01-31 17:19:59</t>
  </si>
  <si>
    <t xml:space="preserve">13661336577</t>
  </si>
  <si>
    <r>
      <rPr>
        <sz val="10"/>
        <rFont val="Arial"/>
        <family val="2"/>
      </rPr>
      <t xml:space="preserve">1</t>
    </r>
    <r>
      <rPr>
        <sz val="10"/>
        <rFont val="宋体"/>
        <family val="0"/>
        <charset val="134"/>
      </rPr>
      <t xml:space="preserve">月</t>
    </r>
    <r>
      <rPr>
        <sz val="10"/>
        <rFont val="Arial"/>
        <family val="2"/>
      </rPr>
      <t xml:space="preserve">31</t>
    </r>
    <r>
      <rPr>
        <sz val="10"/>
        <rFont val="宋体"/>
        <family val="0"/>
        <charset val="134"/>
      </rPr>
      <t xml:space="preserve">日</t>
    </r>
    <r>
      <rPr>
        <sz val="10"/>
        <rFont val="Arial"/>
        <family val="2"/>
      </rPr>
      <t xml:space="preserve">16</t>
    </r>
    <r>
      <rPr>
        <sz val="10"/>
        <rFont val="宋体"/>
        <family val="0"/>
        <charset val="134"/>
      </rPr>
      <t xml:space="preserve">：</t>
    </r>
    <r>
      <rPr>
        <sz val="10"/>
        <rFont val="Arial"/>
        <family val="2"/>
      </rPr>
      <t xml:space="preserve">06</t>
    </r>
    <r>
      <rPr>
        <sz val="10"/>
        <rFont val="宋体"/>
        <family val="0"/>
        <charset val="134"/>
      </rPr>
      <t xml:space="preserve">分一女士来电，其称自己是残疾人，其使用残疾证不用预约就能参观北京公交馆，其看到百度上提示北京公交馆周六日</t>
    </r>
    <r>
      <rPr>
        <sz val="10"/>
        <rFont val="Arial"/>
        <family val="2"/>
      </rPr>
      <t xml:space="preserve">16:30</t>
    </r>
    <r>
      <rPr>
        <sz val="10"/>
        <rFont val="宋体"/>
        <family val="0"/>
        <charset val="134"/>
      </rPr>
      <t xml:space="preserve">分截止参观，今天其</t>
    </r>
    <r>
      <rPr>
        <sz val="10"/>
        <rFont val="Arial"/>
        <family val="2"/>
      </rPr>
      <t xml:space="preserve">16:01</t>
    </r>
    <r>
      <rPr>
        <sz val="10"/>
        <rFont val="宋体"/>
        <family val="0"/>
        <charset val="134"/>
      </rPr>
      <t xml:space="preserve">分到了北京公交馆，但参观入口的保安（负责登记的保安）告知其：已经到点了，停止参观了，不允许进入了。其称自己从通州来的，换乘了三趟车，自己又是残疾人，来一趟非常不便，但保安还劲劲的对其讲话。其称北京公交馆的一个男的主任（有点歇顶）正好出来，告知其门口的牌子上写着时间</t>
    </r>
    <r>
      <rPr>
        <sz val="10"/>
        <rFont val="Arial"/>
        <family val="2"/>
      </rPr>
      <t xml:space="preserve">16</t>
    </r>
    <r>
      <rPr>
        <sz val="10"/>
        <rFont val="宋体"/>
        <family val="0"/>
        <charset val="134"/>
      </rPr>
      <t xml:space="preserve">点截止。其称自己是残疾人，不用预约，其只能看百度上面提供的时间。该公交馆的主任对其也是爱搭不理的，告知其：预约时就公布了参观时间，不能进入了。其称自己使用残疾证不需要预约，该公交馆的主任说：那就不知道了，后就急匆匆的走了，没有解决问题。其称自己不用预约，也没有其他渠道知道北京公交馆的参观时间，只能看百度上面的时间，自己来一趟还非常不容易，但参观入口的保安和该公交馆的主任，对其的态度还都不好，其均不满，要求尽快答复。注：其称如果不尽快答复其，其还要打</t>
    </r>
    <r>
      <rPr>
        <sz val="10"/>
        <rFont val="Arial"/>
        <family val="2"/>
      </rPr>
      <t xml:space="preserve">12345</t>
    </r>
    <r>
      <rPr>
        <sz val="10"/>
        <rFont val="宋体"/>
        <family val="0"/>
        <charset val="134"/>
      </rPr>
      <t xml:space="preserve">进行投诉。</t>
    </r>
  </si>
  <si>
    <t xml:space="preserve">大厦分中心</t>
  </si>
  <si>
    <r>
      <rPr>
        <sz val="10"/>
        <rFont val="宋体"/>
        <family val="0"/>
        <charset val="134"/>
      </rPr>
      <t xml:space="preserve">我单位大厦分中心就市民反映诉求进行核实。衷心感谢您对北京公交馆的关注与支持，并对您此次未能顺利入馆参观深表歉意。北京公交馆位于马官营公交场站立体停车楼的三层，参观人员在场站南大门进行预约身份识别后、进入公交场站，从立体停车楼的东厅入口进入停车楼，经安检后，乘专属电梯到三层进入公交馆参观。北京公交馆目前开放时间为每周二至周五上午</t>
    </r>
    <r>
      <rPr>
        <sz val="10"/>
        <rFont val="Arial"/>
        <family val="2"/>
      </rPr>
      <t xml:space="preserve">09:00--11:30</t>
    </r>
    <r>
      <rPr>
        <sz val="10"/>
        <rFont val="宋体"/>
        <family val="0"/>
        <charset val="134"/>
      </rPr>
      <t xml:space="preserve">下午</t>
    </r>
    <r>
      <rPr>
        <sz val="10"/>
        <rFont val="Arial"/>
        <family val="2"/>
      </rPr>
      <t xml:space="preserve">14:00--16:30</t>
    </r>
    <r>
      <rPr>
        <sz val="10"/>
        <rFont val="宋体"/>
        <family val="0"/>
        <charset val="134"/>
      </rPr>
      <t xml:space="preserve">开馆；周六、周日上午</t>
    </r>
    <r>
      <rPr>
        <sz val="10"/>
        <rFont val="Arial"/>
        <family val="2"/>
      </rPr>
      <t xml:space="preserve">09:00--11:30</t>
    </r>
    <r>
      <rPr>
        <sz val="10"/>
        <rFont val="宋体"/>
        <family val="0"/>
        <charset val="134"/>
      </rPr>
      <t xml:space="preserve">下午</t>
    </r>
    <r>
      <rPr>
        <sz val="10"/>
        <rFont val="Arial"/>
        <family val="2"/>
      </rPr>
      <t xml:space="preserve">13:00--16:00</t>
    </r>
    <r>
      <rPr>
        <sz val="10"/>
        <rFont val="宋体"/>
        <family val="0"/>
        <charset val="134"/>
      </rPr>
      <t xml:space="preserve">，且需提前预约方可入馆。您于</t>
    </r>
    <r>
      <rPr>
        <sz val="10"/>
        <rFont val="Arial"/>
        <family val="2"/>
      </rPr>
      <t xml:space="preserve">1</t>
    </r>
    <r>
      <rPr>
        <sz val="10"/>
        <rFont val="宋体"/>
        <family val="0"/>
        <charset val="134"/>
      </rPr>
      <t xml:space="preserve">月</t>
    </r>
    <r>
      <rPr>
        <sz val="10"/>
        <rFont val="Arial"/>
        <family val="2"/>
      </rPr>
      <t xml:space="preserve">31</t>
    </r>
    <r>
      <rPr>
        <sz val="10"/>
        <rFont val="宋体"/>
        <family val="0"/>
        <charset val="134"/>
      </rPr>
      <t xml:space="preserve">日（星期六）</t>
    </r>
    <r>
      <rPr>
        <sz val="10"/>
        <rFont val="Arial"/>
        <family val="2"/>
      </rPr>
      <t xml:space="preserve">16:05</t>
    </r>
    <r>
      <rPr>
        <sz val="10"/>
        <rFont val="宋体"/>
        <family val="0"/>
        <charset val="134"/>
      </rPr>
      <t xml:space="preserve">抵达我馆时，按照周六、周日展馆开放时间，场馆确已闭馆，故无法接待参观。对此给您带来的不便，我们向您表示歉意。关于您反映的现场工作人员及保安员服务态度欠佳的问题，我大厦分中心高度重视，我们也将加强对保安人员的服务培训，做好沟通解释工作。再次感谢您的反馈，并诚挚欢迎您在北京公交馆正常开放的时间段内，通过官方渠道预约后再次前来参观。</t>
    </r>
    <r>
      <rPr>
        <sz val="10"/>
        <rFont val="Arial"/>
        <family val="2"/>
      </rPr>
      <t xml:space="preserve">2026</t>
    </r>
    <r>
      <rPr>
        <sz val="10"/>
        <rFont val="宋体"/>
        <family val="0"/>
        <charset val="134"/>
      </rPr>
      <t xml:space="preserve">年</t>
    </r>
    <r>
      <rPr>
        <sz val="10"/>
        <rFont val="Arial"/>
        <family val="2"/>
      </rPr>
      <t xml:space="preserve">2</t>
    </r>
    <r>
      <rPr>
        <sz val="10"/>
        <rFont val="宋体"/>
        <family val="0"/>
        <charset val="134"/>
      </rPr>
      <t xml:space="preserve">月</t>
    </r>
    <r>
      <rPr>
        <sz val="10"/>
        <rFont val="Arial"/>
        <family val="2"/>
      </rPr>
      <t xml:space="preserve">2</t>
    </r>
    <r>
      <rPr>
        <sz val="10"/>
        <rFont val="宋体"/>
        <family val="0"/>
        <charset val="134"/>
      </rPr>
      <t xml:space="preserve">日</t>
    </r>
    <r>
      <rPr>
        <sz val="10"/>
        <rFont val="Arial"/>
        <family val="2"/>
      </rPr>
      <t xml:space="preserve">15</t>
    </r>
    <r>
      <rPr>
        <sz val="10"/>
        <rFont val="宋体"/>
        <family val="0"/>
        <charset val="134"/>
      </rPr>
      <t xml:space="preserve">点</t>
    </r>
    <r>
      <rPr>
        <sz val="10"/>
        <rFont val="Arial"/>
        <family val="2"/>
      </rPr>
      <t xml:space="preserve">41</t>
    </r>
    <r>
      <rPr>
        <sz val="10"/>
        <rFont val="宋体"/>
        <family val="0"/>
        <charset val="134"/>
      </rPr>
      <t xml:space="preserve">分，由我单位大厦分中心安保主任张耀武与来电人进行电话沟通，向来电人讲明情况，来电人对答复情况表示满意。</t>
    </r>
  </si>
  <si>
    <t xml:space="preserve">大厦分中心联合相关部门，要求保安班组做好服务工作。并对场站警卫人员加强礼貌用语专项教育培训，提高服务水平，提升参观人员的满意度。</t>
  </si>
  <si>
    <t xml:space="preserve">并对场站警卫人员加强礼貌用语专项教育培训，提高服务水平，提升参观人员的满意度。</t>
  </si>
  <si>
    <r>
      <rPr>
        <sz val="11"/>
        <color rgb="FF000000"/>
        <rFont val="宋体"/>
        <family val="0"/>
        <charset val="134"/>
      </rPr>
      <t xml:space="preserve">场站安保问题
（门岗劝阻</t>
    </r>
    <r>
      <rPr>
        <sz val="11"/>
        <color rgb="FF000000"/>
        <rFont val="宋体"/>
        <family val="0"/>
      </rPr>
      <t xml:space="preserve">-</t>
    </r>
    <r>
      <rPr>
        <sz val="11"/>
        <color rgb="FF000000"/>
        <rFont val="宋体"/>
        <family val="0"/>
        <charset val="134"/>
      </rPr>
      <t xml:space="preserve">参观）</t>
    </r>
  </si>
  <si>
    <r>
      <rPr>
        <sz val="10"/>
        <rFont val="Arial"/>
        <family val="2"/>
      </rPr>
      <t xml:space="preserve">GJ-PHONE-20260201-0760</t>
    </r>
    <r>
      <rPr>
        <sz val="10"/>
        <rFont val="宋体"/>
        <family val="0"/>
        <charset val="134"/>
      </rPr>
      <t xml:space="preserve">（</t>
    </r>
    <r>
      <rPr>
        <sz val="10"/>
        <rFont val="Arial"/>
        <family val="2"/>
      </rPr>
      <t xml:space="preserve">1</t>
    </r>
    <r>
      <rPr>
        <sz val="10"/>
        <rFont val="宋体"/>
        <family val="0"/>
        <charset val="134"/>
      </rPr>
      <t xml:space="preserve">个附件）</t>
    </r>
  </si>
  <si>
    <t xml:space="preserve">2026-02-01 11:50:19</t>
  </si>
  <si>
    <t xml:space="preserve">2026-02-02 11:15:47</t>
  </si>
  <si>
    <t xml:space="preserve">15901198757</t>
  </si>
  <si>
    <r>
      <rPr>
        <sz val="10"/>
        <rFont val="Arial"/>
        <family val="2"/>
      </rPr>
      <t xml:space="preserve">2</t>
    </r>
    <r>
      <rPr>
        <sz val="10"/>
        <rFont val="宋体"/>
        <family val="0"/>
        <charset val="134"/>
      </rPr>
      <t xml:space="preserve">月</t>
    </r>
    <r>
      <rPr>
        <sz val="10"/>
        <rFont val="Arial"/>
        <family val="2"/>
      </rPr>
      <t xml:space="preserve">1</t>
    </r>
    <r>
      <rPr>
        <sz val="10"/>
        <rFont val="宋体"/>
        <family val="0"/>
        <charset val="134"/>
      </rPr>
      <t xml:space="preserve">日</t>
    </r>
    <r>
      <rPr>
        <sz val="10"/>
        <rFont val="Arial"/>
        <family val="2"/>
      </rPr>
      <t xml:space="preserve">11:50</t>
    </r>
    <r>
      <rPr>
        <sz val="10"/>
        <rFont val="宋体"/>
        <family val="0"/>
        <charset val="134"/>
      </rPr>
      <t xml:space="preserve">分来电：一女士刚乘坐开往阜成门内的</t>
    </r>
    <r>
      <rPr>
        <sz val="10"/>
        <rFont val="Arial"/>
        <family val="2"/>
      </rPr>
      <t xml:space="preserve">423</t>
    </r>
    <r>
      <rPr>
        <sz val="10"/>
        <rFont val="宋体"/>
        <family val="0"/>
        <charset val="134"/>
      </rPr>
      <t xml:space="preserve">路</t>
    </r>
    <r>
      <rPr>
        <sz val="10"/>
        <rFont val="Arial"/>
        <family val="2"/>
      </rPr>
      <t xml:space="preserve">33166D</t>
    </r>
    <r>
      <rPr>
        <sz val="10"/>
        <rFont val="宋体"/>
        <family val="0"/>
        <charset val="134"/>
      </rPr>
      <t xml:space="preserve">号车到阜成门南，其称车内有异味，其被呛的咳嗽，怀疑地上被洒了异物，请清理卫生，并要求答复。</t>
    </r>
  </si>
  <si>
    <t xml:space="preserve">接到投诉后，市民反映问题的办理情况，鸿运承物业管理中心九龙分中心现回复如下：</t>
  </si>
  <si>
    <r>
      <rPr>
        <sz val="10"/>
        <rFont val="宋体"/>
        <family val="0"/>
        <charset val="134"/>
      </rPr>
      <t xml:space="preserve">我分中心于</t>
    </r>
    <r>
      <rPr>
        <sz val="10"/>
        <rFont val="Arial"/>
        <family val="2"/>
      </rPr>
      <t xml:space="preserve">2026</t>
    </r>
    <r>
      <rPr>
        <sz val="10"/>
        <rFont val="宋体"/>
        <family val="0"/>
        <charset val="134"/>
      </rPr>
      <t xml:space="preserve">年</t>
    </r>
    <r>
      <rPr>
        <sz val="10"/>
        <rFont val="Arial"/>
        <family val="2"/>
      </rPr>
      <t xml:space="preserve">2</t>
    </r>
    <r>
      <rPr>
        <sz val="10"/>
        <rFont val="宋体"/>
        <family val="0"/>
        <charset val="134"/>
      </rPr>
      <t xml:space="preserve">月</t>
    </r>
    <r>
      <rPr>
        <sz val="10"/>
        <rFont val="Arial"/>
        <family val="2"/>
      </rPr>
      <t xml:space="preserve">2</t>
    </r>
    <r>
      <rPr>
        <sz val="10"/>
        <rFont val="宋体"/>
        <family val="0"/>
        <charset val="134"/>
      </rPr>
      <t xml:space="preserve">日上午</t>
    </r>
    <r>
      <rPr>
        <sz val="10"/>
        <rFont val="Arial"/>
        <family val="2"/>
      </rPr>
      <t xml:space="preserve">8</t>
    </r>
    <r>
      <rPr>
        <sz val="10"/>
        <rFont val="宋体"/>
        <family val="0"/>
        <charset val="134"/>
      </rPr>
      <t xml:space="preserve">点</t>
    </r>
    <r>
      <rPr>
        <sz val="10"/>
        <rFont val="Arial"/>
        <family val="2"/>
      </rPr>
      <t xml:space="preserve">56</t>
    </r>
    <r>
      <rPr>
        <sz val="10"/>
        <rFont val="宋体"/>
        <family val="0"/>
        <charset val="134"/>
      </rPr>
      <t xml:space="preserve">分对市民进行电话回复。办理人：潘志清；部门：鸿运承物业管理中心九龙分中心；职务：物管副主任。审核人：郑楠；部门：鸿运承物业管理中心物管行政部；职务：物管员。</t>
    </r>
  </si>
  <si>
    <t xml:space="preserve">经与市民沟通，市民反馈的问题为车厢内异味问题，非车辆卫生问题。该车辆回场后，保洁员在清理卫生的同时，已将车门、车窗全部打开，对车内进行了通风换气工作，已整改完毕。</t>
  </si>
  <si>
    <t xml:space="preserve">场站班组长再次与本条线路的保洁人员进行了沟通，密切关注车厢内的空气质量。</t>
  </si>
  <si>
    <t xml:space="preserve">我们定期开展车厢服务工作专项检查，日常工作中我们加大巡检力度，强化制度建设，不断提高管理水平。</t>
  </si>
  <si>
    <r>
      <rPr>
        <sz val="10"/>
        <rFont val="宋体"/>
        <family val="0"/>
        <charset val="134"/>
      </rPr>
      <t xml:space="preserve">接到投诉后，市民反映问题的办理情况，鸿运承物业管理中心九龙分中心现回复如下：经与市民沟通，市民反馈的问题为车厢内异味问题，非车辆卫生问题。该车辆回场后，保洁员在清理卫生的同时，已将车门、车窗全部打开，对车内进行了通风换气工作，已整改完毕。我们定期开展车厢服务工作专项检查，日常工作中我们加大巡检力度，强化制度建设，不断提高管理水平。我分中心于</t>
    </r>
    <r>
      <rPr>
        <sz val="10"/>
        <rFont val="Arial"/>
        <family val="2"/>
      </rPr>
      <t xml:space="preserve">2026</t>
    </r>
    <r>
      <rPr>
        <sz val="10"/>
        <rFont val="宋体"/>
        <family val="0"/>
        <charset val="134"/>
      </rPr>
      <t xml:space="preserve">年</t>
    </r>
    <r>
      <rPr>
        <sz val="10"/>
        <rFont val="Arial"/>
        <family val="2"/>
      </rPr>
      <t xml:space="preserve">2</t>
    </r>
    <r>
      <rPr>
        <sz val="10"/>
        <rFont val="宋体"/>
        <family val="0"/>
        <charset val="134"/>
      </rPr>
      <t xml:space="preserve">月</t>
    </r>
    <r>
      <rPr>
        <sz val="10"/>
        <rFont val="Arial"/>
        <family val="2"/>
      </rPr>
      <t xml:space="preserve">2</t>
    </r>
    <r>
      <rPr>
        <sz val="10"/>
        <rFont val="宋体"/>
        <family val="0"/>
        <charset val="134"/>
      </rPr>
      <t xml:space="preserve">日上午</t>
    </r>
    <r>
      <rPr>
        <sz val="10"/>
        <rFont val="Arial"/>
        <family val="2"/>
      </rPr>
      <t xml:space="preserve">8</t>
    </r>
    <r>
      <rPr>
        <sz val="10"/>
        <rFont val="宋体"/>
        <family val="0"/>
        <charset val="134"/>
      </rPr>
      <t xml:space="preserve">点</t>
    </r>
    <r>
      <rPr>
        <sz val="10"/>
        <rFont val="Arial"/>
        <family val="2"/>
      </rPr>
      <t xml:space="preserve">56</t>
    </r>
    <r>
      <rPr>
        <sz val="10"/>
        <rFont val="宋体"/>
        <family val="0"/>
        <charset val="134"/>
      </rPr>
      <t xml:space="preserve">分对市民进行电话回复。场站班组长再次与本条线路的保洁人员进行了沟通，密切关注车厢内的空气质量。欢迎市民随时对我们的工作进行监督，感谢市民提出宝贵意见，给市民的出行带来的不便我们深感歉意，谢谢市民的支持与谅解。</t>
    </r>
  </si>
  <si>
    <r>
      <rPr>
        <sz val="10"/>
        <rFont val="Arial"/>
        <family val="2"/>
      </rPr>
      <t xml:space="preserve">GJ-PHONE-20260201-1071</t>
    </r>
    <r>
      <rPr>
        <sz val="10"/>
        <rFont val="宋体"/>
        <family val="0"/>
        <charset val="134"/>
      </rPr>
      <t xml:space="preserve">（</t>
    </r>
    <r>
      <rPr>
        <sz val="10"/>
        <rFont val="Arial"/>
        <family val="2"/>
      </rPr>
      <t xml:space="preserve">3</t>
    </r>
    <r>
      <rPr>
        <sz val="10"/>
        <rFont val="宋体"/>
        <family val="0"/>
        <charset val="134"/>
      </rPr>
      <t xml:space="preserve">个附件）</t>
    </r>
  </si>
  <si>
    <t xml:space="preserve">2026-02-01 13:51:07</t>
  </si>
  <si>
    <t xml:space="preserve">2026-02-02 15:12:30</t>
  </si>
  <si>
    <t xml:space="preserve">13381386251</t>
  </si>
  <si>
    <r>
      <rPr>
        <sz val="10"/>
        <rFont val="Arial"/>
        <family val="2"/>
      </rPr>
      <t xml:space="preserve">2</t>
    </r>
    <r>
      <rPr>
        <sz val="10"/>
        <rFont val="宋体"/>
        <family val="0"/>
        <charset val="134"/>
      </rPr>
      <t xml:space="preserve">月</t>
    </r>
    <r>
      <rPr>
        <sz val="10"/>
        <rFont val="Arial"/>
        <family val="2"/>
      </rPr>
      <t xml:space="preserve">1</t>
    </r>
    <r>
      <rPr>
        <sz val="10"/>
        <rFont val="宋体"/>
        <family val="0"/>
        <charset val="134"/>
      </rPr>
      <t xml:space="preserve">日</t>
    </r>
    <r>
      <rPr>
        <sz val="10"/>
        <rFont val="Arial"/>
        <family val="2"/>
      </rPr>
      <t xml:space="preserve">13</t>
    </r>
    <r>
      <rPr>
        <sz val="10"/>
        <rFont val="宋体"/>
        <family val="0"/>
        <charset val="134"/>
      </rPr>
      <t xml:space="preserve">：</t>
    </r>
    <r>
      <rPr>
        <sz val="10"/>
        <rFont val="Arial"/>
        <family val="2"/>
      </rPr>
      <t xml:space="preserve">51</t>
    </r>
    <r>
      <rPr>
        <sz val="10"/>
        <rFont val="宋体"/>
        <family val="0"/>
        <charset val="134"/>
      </rPr>
      <t xml:space="preserve">分来电：一先生来电称</t>
    </r>
    <r>
      <rPr>
        <sz val="10"/>
        <rFont val="Arial"/>
        <family val="2"/>
      </rPr>
      <t xml:space="preserve">44</t>
    </r>
    <r>
      <rPr>
        <sz val="10"/>
        <rFont val="宋体"/>
        <family val="0"/>
        <charset val="134"/>
      </rPr>
      <t xml:space="preserve">外广安胡同北口总站的场院内卫生不合格，打扫的不干净，故不满，要求相关部门给予答复。</t>
    </r>
  </si>
  <si>
    <t xml:space="preserve">恶意投诉</t>
  </si>
  <si>
    <r>
      <rPr>
        <sz val="10"/>
        <rFont val="Arial"/>
        <family val="2"/>
      </rPr>
      <t xml:space="preserve">GJ-PHONE-20260201-1116</t>
    </r>
    <r>
      <rPr>
        <sz val="10"/>
        <rFont val="宋体"/>
        <family val="0"/>
        <charset val="134"/>
      </rPr>
      <t xml:space="preserve">（</t>
    </r>
    <r>
      <rPr>
        <sz val="10"/>
        <rFont val="Arial"/>
        <family val="2"/>
      </rPr>
      <t xml:space="preserve">3</t>
    </r>
    <r>
      <rPr>
        <sz val="10"/>
        <rFont val="宋体"/>
        <family val="0"/>
        <charset val="134"/>
      </rPr>
      <t xml:space="preserve">个附件）</t>
    </r>
  </si>
  <si>
    <t xml:space="preserve">2026-02-01 14:07:19</t>
  </si>
  <si>
    <t xml:space="preserve">2026-02-01 14:18:43</t>
  </si>
  <si>
    <r>
      <rPr>
        <sz val="10"/>
        <rFont val="Arial"/>
        <family val="2"/>
      </rPr>
      <t xml:space="preserve">2</t>
    </r>
    <r>
      <rPr>
        <sz val="10"/>
        <rFont val="宋体"/>
        <family val="0"/>
        <charset val="134"/>
      </rPr>
      <t xml:space="preserve">月</t>
    </r>
    <r>
      <rPr>
        <sz val="10"/>
        <rFont val="Arial"/>
        <family val="2"/>
      </rPr>
      <t xml:space="preserve">1</t>
    </r>
    <r>
      <rPr>
        <sz val="10"/>
        <rFont val="宋体"/>
        <family val="0"/>
        <charset val="134"/>
      </rPr>
      <t xml:space="preserve">日</t>
    </r>
    <r>
      <rPr>
        <sz val="10"/>
        <rFont val="Arial"/>
        <family val="2"/>
      </rPr>
      <t xml:space="preserve">14:08</t>
    </r>
    <r>
      <rPr>
        <sz val="10"/>
        <rFont val="宋体"/>
        <family val="0"/>
        <charset val="134"/>
      </rPr>
      <t xml:space="preserve">分来电：一位先生（退休职工）来电称</t>
    </r>
    <r>
      <rPr>
        <sz val="10"/>
        <rFont val="Arial"/>
        <family val="2"/>
      </rPr>
      <t xml:space="preserve">44</t>
    </r>
    <r>
      <rPr>
        <sz val="10"/>
        <rFont val="宋体"/>
        <family val="0"/>
        <charset val="134"/>
      </rPr>
      <t xml:space="preserve">外广安胡同北口总站的场院内卫生不合格，打扫的不干净，故不满，要求相关部门给予答复。</t>
    </r>
    <r>
      <rPr>
        <sz val="10"/>
        <rFont val="Arial"/>
        <family val="2"/>
      </rPr>
      <t xml:space="preserve">
</t>
    </r>
    <r>
      <rPr>
        <sz val="10"/>
        <rFont val="宋体"/>
        <family val="0"/>
        <charset val="134"/>
      </rPr>
      <t xml:space="preserve">注：已拨打</t>
    </r>
    <r>
      <rPr>
        <sz val="10"/>
        <rFont val="Arial"/>
        <family val="2"/>
      </rPr>
      <t xml:space="preserve">12345</t>
    </r>
    <r>
      <rPr>
        <sz val="10"/>
        <rFont val="宋体"/>
        <family val="0"/>
        <charset val="134"/>
      </rPr>
      <t xml:space="preserve">进行反映。</t>
    </r>
  </si>
  <si>
    <r>
      <rPr>
        <sz val="10"/>
        <rFont val="宋体"/>
        <family val="0"/>
        <charset val="134"/>
      </rPr>
      <t xml:space="preserve">分中心已经于</t>
    </r>
    <r>
      <rPr>
        <sz val="10"/>
        <rFont val="Arial"/>
        <family val="2"/>
      </rPr>
      <t xml:space="preserve">2026</t>
    </r>
    <r>
      <rPr>
        <sz val="10"/>
        <rFont val="宋体"/>
        <family val="0"/>
        <charset val="134"/>
      </rPr>
      <t xml:space="preserve">年</t>
    </r>
    <r>
      <rPr>
        <sz val="10"/>
        <rFont val="Arial"/>
        <family val="2"/>
      </rPr>
      <t xml:space="preserve">2</t>
    </r>
    <r>
      <rPr>
        <sz val="10"/>
        <rFont val="宋体"/>
        <family val="0"/>
        <charset val="134"/>
      </rPr>
      <t xml:space="preserve">月</t>
    </r>
    <r>
      <rPr>
        <sz val="10"/>
        <rFont val="Arial"/>
        <family val="2"/>
      </rPr>
      <t xml:space="preserve">2</t>
    </r>
    <r>
      <rPr>
        <sz val="10"/>
        <rFont val="宋体"/>
        <family val="0"/>
        <charset val="134"/>
      </rPr>
      <t xml:space="preserve">日，将处理结果告知了市民，办理人：王波，部门：大观园分中心，职务：物管副主任。审核人：侯旭，物业管理中心机关，物管行政部，科员。</t>
    </r>
    <r>
      <rPr>
        <sz val="10"/>
        <rFont val="Arial"/>
        <family val="2"/>
      </rPr>
      <t xml:space="preserve">
</t>
    </r>
  </si>
  <si>
    <r>
      <rPr>
        <sz val="10"/>
        <rFont val="Arial"/>
        <family val="2"/>
      </rPr>
      <t xml:space="preserve">GJ-PHONE-20260131-1812-1</t>
    </r>
    <r>
      <rPr>
        <sz val="10"/>
        <rFont val="宋体"/>
        <family val="0"/>
        <charset val="134"/>
      </rPr>
      <t xml:space="preserve">（</t>
    </r>
    <r>
      <rPr>
        <sz val="10"/>
        <rFont val="Arial"/>
        <family val="2"/>
      </rPr>
      <t xml:space="preserve">2</t>
    </r>
    <r>
      <rPr>
        <sz val="10"/>
        <rFont val="宋体"/>
        <family val="0"/>
        <charset val="134"/>
      </rPr>
      <t xml:space="preserve">个附件）</t>
    </r>
  </si>
  <si>
    <t xml:space="preserve">2026-01-31 19:05:26</t>
  </si>
  <si>
    <t xml:space="preserve">2026-02-02 08:53:06</t>
  </si>
  <si>
    <t xml:space="preserve">18618586713</t>
  </si>
  <si>
    <r>
      <rPr>
        <sz val="10"/>
        <rFont val="Arial"/>
        <family val="2"/>
      </rPr>
      <t xml:space="preserve">1</t>
    </r>
    <r>
      <rPr>
        <sz val="10"/>
        <rFont val="宋体"/>
        <family val="0"/>
        <charset val="134"/>
      </rPr>
      <t xml:space="preserve">月</t>
    </r>
    <r>
      <rPr>
        <sz val="10"/>
        <rFont val="Arial"/>
        <family val="2"/>
      </rPr>
      <t xml:space="preserve">31</t>
    </r>
    <r>
      <rPr>
        <sz val="10"/>
        <rFont val="宋体"/>
        <family val="0"/>
        <charset val="134"/>
      </rPr>
      <t xml:space="preserve">日</t>
    </r>
    <r>
      <rPr>
        <sz val="10"/>
        <rFont val="Arial"/>
        <family val="2"/>
      </rPr>
      <t xml:space="preserve">19</t>
    </r>
    <r>
      <rPr>
        <sz val="10"/>
        <rFont val="宋体"/>
        <family val="0"/>
        <charset val="134"/>
      </rPr>
      <t xml:space="preserve">：</t>
    </r>
    <r>
      <rPr>
        <sz val="10"/>
        <rFont val="Arial"/>
        <family val="2"/>
      </rPr>
      <t xml:space="preserve">06</t>
    </r>
    <r>
      <rPr>
        <sz val="10"/>
        <rFont val="宋体"/>
        <family val="0"/>
        <charset val="134"/>
      </rPr>
      <t xml:space="preserve">分来电：一女士在半岛广场南乘坐</t>
    </r>
    <r>
      <rPr>
        <sz val="10"/>
        <rFont val="Arial"/>
        <family val="2"/>
      </rPr>
      <t xml:space="preserve">F94</t>
    </r>
    <r>
      <rPr>
        <sz val="10"/>
        <rFont val="宋体"/>
        <family val="0"/>
        <charset val="134"/>
      </rPr>
      <t xml:space="preserve">路</t>
    </r>
    <r>
      <rPr>
        <sz val="10"/>
        <rFont val="Arial"/>
        <family val="2"/>
      </rPr>
      <t xml:space="preserve">6644620</t>
    </r>
    <r>
      <rPr>
        <sz val="10"/>
        <rFont val="宋体"/>
        <family val="0"/>
        <charset val="134"/>
      </rPr>
      <t xml:space="preserve">号车去往篱笆房客运站方向 。称车内座位旁较较脏。故不满，要求马上答复。注：其已拍照 </t>
    </r>
    <r>
      <rPr>
        <sz val="10"/>
        <rFont val="Arial"/>
        <family val="2"/>
      </rPr>
      <t xml:space="preserve">19:13</t>
    </r>
    <r>
      <rPr>
        <sz val="10"/>
        <rFont val="宋体"/>
        <family val="0"/>
        <charset val="134"/>
      </rPr>
      <t xml:space="preserve">分电话转办  客六</t>
    </r>
    <r>
      <rPr>
        <sz val="10"/>
        <rFont val="Arial"/>
        <family val="2"/>
      </rPr>
      <t xml:space="preserve">
</t>
    </r>
  </si>
  <si>
    <r>
      <rPr>
        <sz val="10"/>
        <rFont val="宋体"/>
        <family val="0"/>
        <charset val="134"/>
      </rPr>
      <t xml:space="preserve">该市民已将我们九龙分中心物管专业两名管理人员的电话号码放置了黑名单（偶尔将我们的电话号码恢复至白名单后，扔不接听我们的来电），反复黑白名单切换操作，其继续拨打</t>
    </r>
    <r>
      <rPr>
        <sz val="10"/>
        <rFont val="Arial"/>
        <family val="2"/>
      </rPr>
      <t xml:space="preserve">96166</t>
    </r>
    <r>
      <rPr>
        <sz val="10"/>
        <rFont val="宋体"/>
        <family val="0"/>
        <charset val="134"/>
      </rPr>
      <t xml:space="preserve">服务热线进行投诉车辆卫生问题。我分中心于</t>
    </r>
    <r>
      <rPr>
        <sz val="10"/>
        <rFont val="Arial"/>
        <family val="2"/>
      </rPr>
      <t xml:space="preserve">2026</t>
    </r>
    <r>
      <rPr>
        <sz val="10"/>
        <rFont val="宋体"/>
        <family val="0"/>
        <charset val="134"/>
      </rPr>
      <t xml:space="preserve">年</t>
    </r>
    <r>
      <rPr>
        <sz val="10"/>
        <rFont val="Arial"/>
        <family val="2"/>
      </rPr>
      <t xml:space="preserve">2</t>
    </r>
    <r>
      <rPr>
        <sz val="10"/>
        <rFont val="宋体"/>
        <family val="0"/>
        <charset val="134"/>
      </rPr>
      <t xml:space="preserve">月</t>
    </r>
    <r>
      <rPr>
        <sz val="10"/>
        <rFont val="Arial"/>
        <family val="2"/>
      </rPr>
      <t xml:space="preserve">2</t>
    </r>
    <r>
      <rPr>
        <sz val="10"/>
        <rFont val="宋体"/>
        <family val="0"/>
        <charset val="134"/>
      </rPr>
      <t xml:space="preserve">日上午</t>
    </r>
    <r>
      <rPr>
        <sz val="10"/>
        <rFont val="Arial"/>
        <family val="2"/>
      </rPr>
      <t xml:space="preserve">8</t>
    </r>
    <r>
      <rPr>
        <sz val="10"/>
        <rFont val="宋体"/>
        <family val="0"/>
        <charset val="134"/>
      </rPr>
      <t xml:space="preserve">点</t>
    </r>
    <r>
      <rPr>
        <sz val="10"/>
        <rFont val="Arial"/>
        <family val="2"/>
      </rPr>
      <t xml:space="preserve">43</t>
    </r>
    <r>
      <rPr>
        <sz val="10"/>
        <rFont val="宋体"/>
        <family val="0"/>
        <charset val="134"/>
      </rPr>
      <t xml:space="preserve">分对市民进行电话回复，对方不接听我们的来电。办理人：潘志清；部门：鸿运承物业管理中心九龙分中心；职务：物管副主任。审核人：郑楠；部门：鸿运承物业管理中心物管行政部；职务：物管员。</t>
    </r>
    <r>
      <rPr>
        <sz val="10"/>
        <rFont val="Arial"/>
        <family val="2"/>
      </rPr>
      <t xml:space="preserve">
</t>
    </r>
    <r>
      <rPr>
        <sz val="10"/>
        <rFont val="宋体"/>
        <family val="0"/>
        <charset val="134"/>
      </rPr>
      <t xml:space="preserve">九龙分中心物管主任潘志清对该市民进行了电话回复，</t>
    </r>
  </si>
  <si>
    <r>
      <rPr>
        <sz val="10"/>
        <rFont val="宋体"/>
        <family val="0"/>
        <charset val="134"/>
      </rPr>
      <t xml:space="preserve">该市民</t>
    </r>
    <r>
      <rPr>
        <sz val="10"/>
        <rFont val="Arial"/>
        <family val="2"/>
      </rPr>
      <t xml:space="preserve">2025</t>
    </r>
    <r>
      <rPr>
        <sz val="10"/>
        <rFont val="宋体"/>
        <family val="0"/>
        <charset val="134"/>
      </rPr>
      <t xml:space="preserve">年</t>
    </r>
    <r>
      <rPr>
        <sz val="10"/>
        <rFont val="Arial"/>
        <family val="2"/>
      </rPr>
      <t xml:space="preserve">3</t>
    </r>
    <r>
      <rPr>
        <sz val="10"/>
        <rFont val="宋体"/>
        <family val="0"/>
        <charset val="134"/>
      </rPr>
      <t xml:space="preserve">月至今，长期恶意投诉客六分公司运营线路车辆卫生问题（同时投诉车队相关问题），其目的为索要钱财，属于恶意投诉，我们未对其进行赔偿，后该市民持续反复进行投诉。经核查，</t>
    </r>
    <r>
      <rPr>
        <sz val="10"/>
        <rFont val="Arial"/>
        <family val="2"/>
      </rPr>
      <t xml:space="preserve">6644620</t>
    </r>
    <r>
      <rPr>
        <sz val="10"/>
        <rFont val="宋体"/>
        <family val="0"/>
        <charset val="134"/>
      </rPr>
      <t xml:space="preserve">号车，车内座位旁较较脏的问题为不属实，该线路车辆卫生符合清洁标准。</t>
    </r>
  </si>
  <si>
    <r>
      <rPr>
        <sz val="10"/>
        <rFont val="宋体"/>
        <family val="0"/>
        <charset val="134"/>
      </rPr>
      <t xml:space="preserve">接到投诉后，市民反映问题的办理情况，鸿运承物业管理中心九龙分中心现回复如下：该市民</t>
    </r>
    <r>
      <rPr>
        <sz val="10"/>
        <rFont val="Arial"/>
        <family val="2"/>
      </rPr>
      <t xml:space="preserve">2025</t>
    </r>
    <r>
      <rPr>
        <sz val="10"/>
        <rFont val="宋体"/>
        <family val="0"/>
        <charset val="134"/>
      </rPr>
      <t xml:space="preserve">年</t>
    </r>
    <r>
      <rPr>
        <sz val="10"/>
        <rFont val="Arial"/>
        <family val="2"/>
      </rPr>
      <t xml:space="preserve">3</t>
    </r>
    <r>
      <rPr>
        <sz val="10"/>
        <rFont val="宋体"/>
        <family val="0"/>
        <charset val="134"/>
      </rPr>
      <t xml:space="preserve">月至今，长期恶意投诉客六分公司运营线路车辆卫生问题（同时投诉车队相关问题），其目的为索要钱财，属于恶意投诉，我们未对其进行赔偿，后该市民持续反复进行投诉。经核查，</t>
    </r>
    <r>
      <rPr>
        <sz val="10"/>
        <rFont val="Arial"/>
        <family val="2"/>
      </rPr>
      <t xml:space="preserve">6644620</t>
    </r>
    <r>
      <rPr>
        <sz val="10"/>
        <rFont val="宋体"/>
        <family val="0"/>
        <charset val="134"/>
      </rPr>
      <t xml:space="preserve">号车，车内座位旁较较脏的问题为不属实，该线路车辆卫生符合清洁标准。日常工作中我们加大巡检力度，强化制度建设，不断提高管理水平。该市民已将我们九龙分中心物管专业两名管理人员的电话号码放置了黑名单（偶尔将我们的电话号码恢复至白名单后，扔不接听我们的来电），反复黑白名单切换操作，其继续拨打</t>
    </r>
    <r>
      <rPr>
        <sz val="10"/>
        <rFont val="Arial"/>
        <family val="2"/>
      </rPr>
      <t xml:space="preserve">96166</t>
    </r>
    <r>
      <rPr>
        <sz val="10"/>
        <rFont val="宋体"/>
        <family val="0"/>
        <charset val="134"/>
      </rPr>
      <t xml:space="preserve">服务热线进行投诉车辆卫生问题。我分中心于</t>
    </r>
    <r>
      <rPr>
        <sz val="10"/>
        <rFont val="Arial"/>
        <family val="2"/>
      </rPr>
      <t xml:space="preserve">2026</t>
    </r>
    <r>
      <rPr>
        <sz val="10"/>
        <rFont val="宋体"/>
        <family val="0"/>
        <charset val="134"/>
      </rPr>
      <t xml:space="preserve">年</t>
    </r>
    <r>
      <rPr>
        <sz val="10"/>
        <rFont val="Arial"/>
        <family val="2"/>
      </rPr>
      <t xml:space="preserve">2</t>
    </r>
    <r>
      <rPr>
        <sz val="10"/>
        <rFont val="宋体"/>
        <family val="0"/>
        <charset val="134"/>
      </rPr>
      <t xml:space="preserve">月</t>
    </r>
    <r>
      <rPr>
        <sz val="10"/>
        <rFont val="Arial"/>
        <family val="2"/>
      </rPr>
      <t xml:space="preserve">2</t>
    </r>
    <r>
      <rPr>
        <sz val="10"/>
        <rFont val="宋体"/>
        <family val="0"/>
        <charset val="134"/>
      </rPr>
      <t xml:space="preserve">日上午</t>
    </r>
    <r>
      <rPr>
        <sz val="10"/>
        <rFont val="Arial"/>
        <family val="2"/>
      </rPr>
      <t xml:space="preserve">8</t>
    </r>
    <r>
      <rPr>
        <sz val="10"/>
        <rFont val="宋体"/>
        <family val="0"/>
        <charset val="134"/>
      </rPr>
      <t xml:space="preserve">点</t>
    </r>
    <r>
      <rPr>
        <sz val="10"/>
        <rFont val="Arial"/>
        <family val="2"/>
      </rPr>
      <t xml:space="preserve">43</t>
    </r>
    <r>
      <rPr>
        <sz val="10"/>
        <rFont val="宋体"/>
        <family val="0"/>
        <charset val="134"/>
      </rPr>
      <t xml:space="preserve">分对市民进行电话回复，对方不接听我们的来电。</t>
    </r>
  </si>
  <si>
    <r>
      <rPr>
        <sz val="10"/>
        <rFont val="Arial"/>
        <family val="2"/>
      </rPr>
      <t xml:space="preserve">GJ-PHONE-20260202-0691</t>
    </r>
    <r>
      <rPr>
        <sz val="10"/>
        <rFont val="宋体"/>
        <family val="0"/>
        <charset val="134"/>
      </rPr>
      <t xml:space="preserve">（</t>
    </r>
    <r>
      <rPr>
        <sz val="10"/>
        <rFont val="Arial"/>
        <family val="2"/>
      </rPr>
      <t xml:space="preserve">1</t>
    </r>
    <r>
      <rPr>
        <sz val="10"/>
        <rFont val="宋体"/>
        <family val="0"/>
        <charset val="134"/>
      </rPr>
      <t xml:space="preserve">个附件）</t>
    </r>
  </si>
  <si>
    <t xml:space="preserve">2026-02-02 10:20:59</t>
  </si>
  <si>
    <t xml:space="preserve">2026-02-02 10:31:13</t>
  </si>
  <si>
    <t xml:space="preserve">18810771738</t>
  </si>
  <si>
    <r>
      <rPr>
        <sz val="10"/>
        <rFont val="Arial"/>
        <family val="2"/>
      </rPr>
      <t xml:space="preserve">2</t>
    </r>
    <r>
      <rPr>
        <sz val="10"/>
        <rFont val="宋体"/>
        <family val="0"/>
        <charset val="134"/>
      </rPr>
      <t xml:space="preserve">月</t>
    </r>
    <r>
      <rPr>
        <sz val="10"/>
        <rFont val="Arial"/>
        <family val="2"/>
      </rPr>
      <t xml:space="preserve">2</t>
    </r>
    <r>
      <rPr>
        <sz val="10"/>
        <rFont val="宋体"/>
        <family val="0"/>
        <charset val="134"/>
      </rPr>
      <t xml:space="preserve">日</t>
    </r>
    <r>
      <rPr>
        <sz val="10"/>
        <rFont val="Arial"/>
        <family val="2"/>
      </rPr>
      <t xml:space="preserve">10:21</t>
    </r>
    <r>
      <rPr>
        <sz val="10"/>
        <rFont val="宋体"/>
        <family val="0"/>
        <charset val="134"/>
      </rPr>
      <t xml:space="preserve">分来电：张先生在白纸坊桥南</t>
    </r>
    <r>
      <rPr>
        <sz val="10"/>
        <rFont val="Arial"/>
        <family val="2"/>
      </rPr>
      <t xml:space="preserve">(</t>
    </r>
    <r>
      <rPr>
        <sz val="10"/>
        <rFont val="宋体"/>
        <family val="0"/>
        <charset val="134"/>
      </rPr>
      <t xml:space="preserve">北行</t>
    </r>
    <r>
      <rPr>
        <sz val="10"/>
        <rFont val="Arial"/>
        <family val="2"/>
      </rPr>
      <t xml:space="preserve">) 9</t>
    </r>
    <r>
      <rPr>
        <sz val="10"/>
        <rFont val="宋体"/>
        <family val="0"/>
        <charset val="134"/>
      </rPr>
      <t xml:space="preserve">点左右乘坐</t>
    </r>
    <r>
      <rPr>
        <sz val="10"/>
        <rFont val="Arial"/>
        <family val="2"/>
      </rPr>
      <t xml:space="preserve">456</t>
    </r>
    <r>
      <rPr>
        <sz val="10"/>
        <rFont val="宋体"/>
        <family val="0"/>
        <charset val="134"/>
      </rPr>
      <t xml:space="preserve">路开往思邈路。车内特别脏（座位下都有卫生纸），之前</t>
    </r>
    <r>
      <rPr>
        <sz val="10"/>
        <rFont val="Arial"/>
        <family val="2"/>
      </rPr>
      <t xml:space="preserve">6:30</t>
    </r>
    <r>
      <rPr>
        <sz val="10"/>
        <rFont val="宋体"/>
        <family val="0"/>
        <charset val="134"/>
      </rPr>
      <t xml:space="preserve">分其乘坐返程线路（地铁黄村西大街站</t>
    </r>
    <r>
      <rPr>
        <sz val="10"/>
        <rFont val="Arial"/>
        <family val="2"/>
      </rPr>
      <t xml:space="preserve">-</t>
    </r>
    <r>
      <rPr>
        <sz val="10"/>
        <rFont val="宋体"/>
        <family val="0"/>
        <charset val="134"/>
      </rPr>
      <t xml:space="preserve">菜户营桥东）也有此现象。故不满，要求答复。</t>
    </r>
  </si>
  <si>
    <r>
      <rPr>
        <sz val="10"/>
        <rFont val="宋体"/>
        <family val="0"/>
        <charset val="134"/>
      </rPr>
      <t xml:space="preserve">我分中心于</t>
    </r>
    <r>
      <rPr>
        <sz val="10"/>
        <rFont val="Arial"/>
        <family val="2"/>
      </rPr>
      <t xml:space="preserve">2026</t>
    </r>
    <r>
      <rPr>
        <sz val="10"/>
        <rFont val="宋体"/>
        <family val="0"/>
        <charset val="134"/>
      </rPr>
      <t xml:space="preserve">年</t>
    </r>
    <r>
      <rPr>
        <sz val="10"/>
        <rFont val="Arial"/>
        <family val="2"/>
      </rPr>
      <t xml:space="preserve">2</t>
    </r>
    <r>
      <rPr>
        <sz val="10"/>
        <rFont val="宋体"/>
        <family val="0"/>
        <charset val="134"/>
      </rPr>
      <t xml:space="preserve">月</t>
    </r>
    <r>
      <rPr>
        <sz val="10"/>
        <rFont val="Arial"/>
        <family val="2"/>
      </rPr>
      <t xml:space="preserve">2</t>
    </r>
    <r>
      <rPr>
        <sz val="10"/>
        <rFont val="宋体"/>
        <family val="0"/>
        <charset val="134"/>
      </rPr>
      <t xml:space="preserve">日下午</t>
    </r>
    <r>
      <rPr>
        <sz val="10"/>
        <rFont val="Arial"/>
        <family val="2"/>
      </rPr>
      <t xml:space="preserve">14</t>
    </r>
    <r>
      <rPr>
        <sz val="10"/>
        <rFont val="宋体"/>
        <family val="0"/>
        <charset val="134"/>
      </rPr>
      <t xml:space="preserve">点</t>
    </r>
    <r>
      <rPr>
        <sz val="10"/>
        <rFont val="Arial"/>
        <family val="2"/>
      </rPr>
      <t xml:space="preserve">41</t>
    </r>
    <r>
      <rPr>
        <sz val="10"/>
        <rFont val="宋体"/>
        <family val="0"/>
        <charset val="134"/>
      </rPr>
      <t xml:space="preserve">分对市民进行电话回复。办理人：李虎；部门：鸿运承物业管理中心天宫院分中心；职务：物管副主任。审核人：郑楠；部门：鸿运承物业管理中心物管行政部；职务：物管员。</t>
    </r>
  </si>
  <si>
    <r>
      <rPr>
        <sz val="10"/>
        <rFont val="宋体"/>
        <family val="0"/>
        <charset val="134"/>
      </rPr>
      <t xml:space="preserve">接到投诉后，市民反映问题的办理情况，鸿运承物业管理中心天宫院分中心现回复如下：经查，市民所反映的车辆卫生问题为途中产生，加之该线路为无售票员的运营线路（无人售），故我们无法第一时间对车辆卫生进行清理。我们对于运营车辆车内卫生的清洁工作是一直在做的，也从未停止，已经形成了长效的清洁机制。该线路车辆回到刷车地点后，在日常工作时段内，我们的保洁员已对车内外部卫生进行了全面清理，确保刷车点出场车辆卫生干净整洁，符合企业标准，已整改完毕。经分中心检查本条运营线路所有运营车辆出场前的卫生符合车辆清洁标准，我们定期召开车辆保洁专题会议，开展车辆卫生专项检查，日常工作中我们加大巡检力度，强化制度建设，不断提高管理水平。我分中心于</t>
    </r>
    <r>
      <rPr>
        <sz val="10"/>
        <rFont val="Arial"/>
        <family val="2"/>
      </rPr>
      <t xml:space="preserve">2026</t>
    </r>
    <r>
      <rPr>
        <sz val="10"/>
        <rFont val="宋体"/>
        <family val="0"/>
        <charset val="134"/>
      </rPr>
      <t xml:space="preserve">年</t>
    </r>
    <r>
      <rPr>
        <sz val="10"/>
        <rFont val="Arial"/>
        <family val="2"/>
      </rPr>
      <t xml:space="preserve">2</t>
    </r>
    <r>
      <rPr>
        <sz val="10"/>
        <rFont val="宋体"/>
        <family val="0"/>
        <charset val="134"/>
      </rPr>
      <t xml:space="preserve">月</t>
    </r>
    <r>
      <rPr>
        <sz val="10"/>
        <rFont val="Arial"/>
        <family val="2"/>
      </rPr>
      <t xml:space="preserve">2</t>
    </r>
    <r>
      <rPr>
        <sz val="10"/>
        <rFont val="宋体"/>
        <family val="0"/>
        <charset val="134"/>
      </rPr>
      <t xml:space="preserve">日下午</t>
    </r>
    <r>
      <rPr>
        <sz val="10"/>
        <rFont val="Arial"/>
        <family val="2"/>
      </rPr>
      <t xml:space="preserve">14</t>
    </r>
    <r>
      <rPr>
        <sz val="10"/>
        <rFont val="宋体"/>
        <family val="0"/>
        <charset val="134"/>
      </rPr>
      <t xml:space="preserve">点</t>
    </r>
    <r>
      <rPr>
        <sz val="10"/>
        <rFont val="Arial"/>
        <family val="2"/>
      </rPr>
      <t xml:space="preserve">41</t>
    </r>
    <r>
      <rPr>
        <sz val="10"/>
        <rFont val="宋体"/>
        <family val="0"/>
        <charset val="134"/>
      </rPr>
      <t xml:space="preserve">分对市民进行电话回复。公交运营线路（首末站），我们只在一个场站进行洗车服务，首末站全部安排保洁员清洗车辆目前存在一定的困难。场站班组长再次与本条线路的保洁人员进行了沟通，日常工作中要把清洁质量做的更加细致，加强清洁技能的培训，熟练掌握清洁方法。欢迎市民随时对我们的工作进行监督，感谢市民提出宝贵意见，给市民的出行带来的不便我们深感歉意，谢谢市民的支持与谅解。</t>
    </r>
  </si>
  <si>
    <t xml:space="preserve">GJ-PHONE-20260203-0244</t>
  </si>
  <si>
    <t xml:space="preserve">2026-02-03 08:32:31</t>
  </si>
  <si>
    <t xml:space="preserve">2026-02-03 09:19:24</t>
  </si>
  <si>
    <r>
      <rPr>
        <sz val="10"/>
        <rFont val="Arial"/>
        <family val="2"/>
      </rPr>
      <t xml:space="preserve">2</t>
    </r>
    <r>
      <rPr>
        <sz val="10"/>
        <rFont val="宋体"/>
        <family val="0"/>
        <charset val="134"/>
      </rPr>
      <t xml:space="preserve">月</t>
    </r>
    <r>
      <rPr>
        <sz val="10"/>
        <rFont val="Arial"/>
        <family val="2"/>
      </rPr>
      <t xml:space="preserve">3</t>
    </r>
    <r>
      <rPr>
        <sz val="10"/>
        <rFont val="宋体"/>
        <family val="0"/>
        <charset val="134"/>
      </rPr>
      <t xml:space="preserve">日</t>
    </r>
    <r>
      <rPr>
        <sz val="10"/>
        <rFont val="Arial"/>
        <family val="2"/>
      </rPr>
      <t xml:space="preserve">8:32</t>
    </r>
    <r>
      <rPr>
        <sz val="10"/>
        <rFont val="宋体"/>
        <family val="0"/>
        <charset val="134"/>
      </rPr>
      <t xml:space="preserve">分</t>
    </r>
    <r>
      <rPr>
        <sz val="10"/>
        <rFont val="Arial"/>
        <family val="2"/>
      </rPr>
      <t xml:space="preserve">(</t>
    </r>
    <r>
      <rPr>
        <sz val="10"/>
        <rFont val="宋体"/>
        <family val="0"/>
        <charset val="134"/>
      </rPr>
      <t xml:space="preserve">来电</t>
    </r>
    <r>
      <rPr>
        <sz val="10"/>
        <rFont val="Arial"/>
        <family val="2"/>
      </rPr>
      <t xml:space="preserve">)</t>
    </r>
    <r>
      <rPr>
        <sz val="10"/>
        <rFont val="宋体"/>
        <family val="0"/>
        <charset val="134"/>
      </rPr>
      <t xml:space="preserve">，公交退休职工周杰反映，</t>
    </r>
    <r>
      <rPr>
        <sz val="10"/>
        <rFont val="Arial"/>
        <family val="2"/>
      </rPr>
      <t xml:space="preserve">44</t>
    </r>
    <r>
      <rPr>
        <sz val="10"/>
        <rFont val="宋体"/>
        <family val="0"/>
        <charset val="134"/>
      </rPr>
      <t xml:space="preserve">外广安胡同北口在场站内干活的物业保洁员，主管王坡在工作中干活非常不认真，一边干活一边玩 ，干得也不干净，还总不耐烦，其对保洁员工作不认真不满，特来电反映。</t>
    </r>
  </si>
  <si>
    <t xml:space="preserve">因市民没有留下电话，故无法跟市民反馈，办理人：王波，部门：大观园分中心，职务：物管副主任。审核人：侯旭，物业管理中心机关，物管行政部，科员。</t>
  </si>
  <si>
    <r>
      <rPr>
        <sz val="10"/>
        <rFont val="宋体"/>
        <family val="0"/>
        <charset val="134"/>
      </rPr>
      <t xml:space="preserve">经核实并实地勘察，发现该场站环境卫生达标，而且该场站保洁人员工作认真负责，并没有市民描述的情况，但是我们依然虚心接受市民提出的宝贵意见，加强管理与培训，保持该场站环境卫生符合标准。据分中心副主任反映，该市民在</t>
    </r>
    <r>
      <rPr>
        <sz val="10"/>
        <rFont val="Arial"/>
        <family val="2"/>
      </rPr>
      <t xml:space="preserve">2026</t>
    </r>
    <r>
      <rPr>
        <sz val="10"/>
        <rFont val="宋体"/>
        <family val="0"/>
        <charset val="134"/>
      </rPr>
      <t xml:space="preserve">年</t>
    </r>
    <r>
      <rPr>
        <sz val="10"/>
        <rFont val="Arial"/>
        <family val="2"/>
      </rPr>
      <t xml:space="preserve">2</t>
    </r>
    <r>
      <rPr>
        <sz val="10"/>
        <rFont val="宋体"/>
        <family val="0"/>
        <charset val="134"/>
      </rPr>
      <t xml:space="preserve">月</t>
    </r>
    <r>
      <rPr>
        <sz val="10"/>
        <rFont val="Arial"/>
        <family val="2"/>
      </rPr>
      <t xml:space="preserve">1</t>
    </r>
    <r>
      <rPr>
        <sz val="10"/>
        <rFont val="宋体"/>
        <family val="0"/>
        <charset val="134"/>
      </rPr>
      <t xml:space="preserve">日，在此场站内闹事，影响保洁人员正常工作，无论谁劝阻，他都大声辱骂，侮辱我们的工作人员。而且，他没有明确的或是具体的诉求内容，市民还扬言就是要拨打</t>
    </r>
    <r>
      <rPr>
        <sz val="10"/>
        <rFont val="Arial"/>
        <family val="2"/>
      </rPr>
      <t xml:space="preserve">12345</t>
    </r>
    <r>
      <rPr>
        <sz val="10"/>
        <rFont val="宋体"/>
        <family val="0"/>
        <charset val="134"/>
      </rPr>
      <t xml:space="preserve">投诉。但是我们分中心副主任依然耐心解释，尽量平复市民情绪。</t>
    </r>
  </si>
  <si>
    <r>
      <rPr>
        <sz val="10"/>
        <rFont val="宋体"/>
        <family val="0"/>
        <charset val="134"/>
      </rPr>
      <t xml:space="preserve">接到此投诉，我们立即核实情况。经核实并实地勘察，发现该场站环境卫生达标，而且该场站保洁人员工作认真负责，并没有市民描述的情况，但是我们依然虚心接受市民提出的宝贵意见，加强管理与培训，保持该场站环境卫生符合标准。据分中心副主任反映，该市民在</t>
    </r>
    <r>
      <rPr>
        <sz val="10"/>
        <rFont val="Arial"/>
        <family val="2"/>
      </rPr>
      <t xml:space="preserve">2026</t>
    </r>
    <r>
      <rPr>
        <sz val="10"/>
        <rFont val="宋体"/>
        <family val="0"/>
        <charset val="134"/>
      </rPr>
      <t xml:space="preserve">年</t>
    </r>
    <r>
      <rPr>
        <sz val="10"/>
        <rFont val="Arial"/>
        <family val="2"/>
      </rPr>
      <t xml:space="preserve">2</t>
    </r>
    <r>
      <rPr>
        <sz val="10"/>
        <rFont val="宋体"/>
        <family val="0"/>
        <charset val="134"/>
      </rPr>
      <t xml:space="preserve">月</t>
    </r>
    <r>
      <rPr>
        <sz val="10"/>
        <rFont val="Arial"/>
        <family val="2"/>
      </rPr>
      <t xml:space="preserve">1</t>
    </r>
    <r>
      <rPr>
        <sz val="10"/>
        <rFont val="宋体"/>
        <family val="0"/>
        <charset val="134"/>
      </rPr>
      <t xml:space="preserve">日，在此场站内闹事，影响保洁人员正常工作，无论谁劝阻，他都大声辱骂，侮辱我们的工作人员。而且，他没有明确的或是具体的诉求内容，市民还扬言就是要拨打</t>
    </r>
    <r>
      <rPr>
        <sz val="10"/>
        <rFont val="Arial"/>
        <family val="2"/>
      </rPr>
      <t xml:space="preserve">12345</t>
    </r>
    <r>
      <rPr>
        <sz val="10"/>
        <rFont val="宋体"/>
        <family val="0"/>
        <charset val="134"/>
      </rPr>
      <t xml:space="preserve">投诉。但是我们分中心副主任依然耐心解释，尽量平复市民情绪。因市民没有留下电话，故无法跟市民反馈，办理人：王波，部门：大观园分中心，职务：物管副主任。审核人：侯旭，物业管理中心机关，物管行政部，科员。</t>
    </r>
  </si>
  <si>
    <r>
      <rPr>
        <sz val="11"/>
        <color rgb="FF000000"/>
        <rFont val="宋体"/>
        <family val="0"/>
        <charset val="134"/>
      </rPr>
      <t xml:space="preserve">场站（站台）卫生问题
</t>
    </r>
    <r>
      <rPr>
        <sz val="11"/>
        <color rgb="FF000000"/>
        <rFont val="宋体"/>
        <family val="0"/>
      </rPr>
      <t xml:space="preserve">(</t>
    </r>
    <r>
      <rPr>
        <sz val="11"/>
        <color rgb="FF000000"/>
        <rFont val="宋体"/>
        <family val="0"/>
        <charset val="134"/>
      </rPr>
      <t xml:space="preserve">场站卫生差、工作人员态度</t>
    </r>
    <r>
      <rPr>
        <sz val="11"/>
        <color rgb="FF000000"/>
        <rFont val="宋体"/>
        <family val="0"/>
      </rPr>
      <t xml:space="preserve">)</t>
    </r>
    <r>
      <rPr>
        <sz val="11"/>
        <color rgb="FF000000"/>
        <rFont val="宋体"/>
        <family val="0"/>
        <charset val="134"/>
      </rPr>
      <t xml:space="preserve">多渠道  多次反映</t>
    </r>
  </si>
  <si>
    <r>
      <rPr>
        <sz val="10"/>
        <rFont val="Arial"/>
        <family val="2"/>
      </rPr>
      <t xml:space="preserve">GJ-PHONE-20260203-0754</t>
    </r>
    <r>
      <rPr>
        <sz val="10"/>
        <rFont val="宋体"/>
        <family val="0"/>
        <charset val="134"/>
      </rPr>
      <t xml:space="preserve">（</t>
    </r>
    <r>
      <rPr>
        <sz val="10"/>
        <rFont val="Arial"/>
        <family val="2"/>
      </rPr>
      <t xml:space="preserve">3</t>
    </r>
    <r>
      <rPr>
        <sz val="10"/>
        <rFont val="宋体"/>
        <family val="0"/>
        <charset val="134"/>
      </rPr>
      <t xml:space="preserve">个附件）</t>
    </r>
  </si>
  <si>
    <t xml:space="preserve">2026-02-03 11:04:23</t>
  </si>
  <si>
    <t xml:space="preserve">2026-02-03 11:14:42</t>
  </si>
  <si>
    <t xml:space="preserve">周杰</t>
  </si>
  <si>
    <r>
      <rPr>
        <sz val="10"/>
        <rFont val="Arial"/>
        <family val="2"/>
      </rPr>
      <t xml:space="preserve">2</t>
    </r>
    <r>
      <rPr>
        <sz val="10"/>
        <rFont val="宋体"/>
        <family val="0"/>
        <charset val="134"/>
      </rPr>
      <t xml:space="preserve">月</t>
    </r>
    <r>
      <rPr>
        <sz val="10"/>
        <rFont val="Arial"/>
        <family val="2"/>
      </rPr>
      <t xml:space="preserve">3</t>
    </r>
    <r>
      <rPr>
        <sz val="10"/>
        <rFont val="宋体"/>
        <family val="0"/>
        <charset val="134"/>
      </rPr>
      <t xml:space="preserve">日</t>
    </r>
    <r>
      <rPr>
        <sz val="10"/>
        <rFont val="Arial"/>
        <family val="2"/>
      </rPr>
      <t xml:space="preserve">11</t>
    </r>
    <r>
      <rPr>
        <sz val="10"/>
        <rFont val="宋体"/>
        <family val="0"/>
        <charset val="134"/>
      </rPr>
      <t xml:space="preserve">：</t>
    </r>
    <r>
      <rPr>
        <sz val="10"/>
        <rFont val="Arial"/>
        <family val="2"/>
      </rPr>
      <t xml:space="preserve">04</t>
    </r>
    <r>
      <rPr>
        <sz val="10"/>
        <rFont val="宋体"/>
        <family val="0"/>
        <charset val="134"/>
      </rPr>
      <t xml:space="preserve">分客四退休职工周杰来电反映，其称自己住在广安胡同北口的后</t>
    </r>
    <r>
      <rPr>
        <sz val="10"/>
        <rFont val="Arial"/>
        <family val="2"/>
      </rPr>
      <t xml:space="preserve">8</t>
    </r>
    <r>
      <rPr>
        <sz val="10"/>
        <rFont val="宋体"/>
        <family val="0"/>
        <charset val="134"/>
      </rPr>
      <t xml:space="preserve">楼，广安胡同北口场站院内的保洁员不认真清理卫生，干活不正经干，场站的保洁主管叫王坡。其称自己已经向</t>
    </r>
    <r>
      <rPr>
        <sz val="10"/>
        <rFont val="Arial"/>
        <family val="2"/>
      </rPr>
      <t xml:space="preserve">12345</t>
    </r>
    <r>
      <rPr>
        <sz val="10"/>
        <rFont val="宋体"/>
        <family val="0"/>
        <charset val="134"/>
      </rPr>
      <t xml:space="preserve">投诉。其称如果解决不好，其天天来电投诉此事。并要求答复。</t>
    </r>
    <r>
      <rPr>
        <sz val="10"/>
        <rFont val="Arial"/>
        <family val="2"/>
      </rPr>
      <t xml:space="preserve">
</t>
    </r>
    <r>
      <rPr>
        <sz val="10"/>
        <rFont val="宋体"/>
        <family val="0"/>
        <charset val="134"/>
      </rPr>
      <t xml:space="preserve">原始</t>
    </r>
    <r>
      <rPr>
        <sz val="10"/>
        <rFont val="Arial"/>
        <family val="2"/>
      </rPr>
      <t xml:space="preserve">2</t>
    </r>
    <r>
      <rPr>
        <sz val="10"/>
        <rFont val="宋体"/>
        <family val="0"/>
        <charset val="134"/>
      </rPr>
      <t xml:space="preserve">月</t>
    </r>
    <r>
      <rPr>
        <sz val="10"/>
        <rFont val="Arial"/>
        <family val="2"/>
      </rPr>
      <t xml:space="preserve">3</t>
    </r>
    <r>
      <rPr>
        <sz val="10"/>
        <rFont val="宋体"/>
        <family val="0"/>
        <charset val="134"/>
      </rPr>
      <t xml:space="preserve">日</t>
    </r>
    <r>
      <rPr>
        <sz val="10"/>
        <rFont val="Arial"/>
        <family val="2"/>
      </rPr>
      <t xml:space="preserve">8:32</t>
    </r>
    <r>
      <rPr>
        <sz val="10"/>
        <rFont val="宋体"/>
        <family val="0"/>
        <charset val="134"/>
      </rPr>
      <t xml:space="preserve">分</t>
    </r>
    <r>
      <rPr>
        <sz val="10"/>
        <rFont val="Arial"/>
        <family val="2"/>
      </rPr>
      <t xml:space="preserve">(</t>
    </r>
    <r>
      <rPr>
        <sz val="10"/>
        <rFont val="宋体"/>
        <family val="0"/>
        <charset val="134"/>
      </rPr>
      <t xml:space="preserve">来电</t>
    </r>
    <r>
      <rPr>
        <sz val="10"/>
        <rFont val="Arial"/>
        <family val="2"/>
      </rPr>
      <t xml:space="preserve">)</t>
    </r>
    <r>
      <rPr>
        <sz val="10"/>
        <rFont val="宋体"/>
        <family val="0"/>
        <charset val="134"/>
      </rPr>
      <t xml:space="preserve">，公交退休职工周杰反映，</t>
    </r>
    <r>
      <rPr>
        <sz val="10"/>
        <rFont val="Arial"/>
        <family val="2"/>
      </rPr>
      <t xml:space="preserve">44</t>
    </r>
    <r>
      <rPr>
        <sz val="10"/>
        <rFont val="宋体"/>
        <family val="0"/>
        <charset val="134"/>
      </rPr>
      <t xml:space="preserve">外广安胡同北口在场站内干活的物业保洁员，主管王坡在工作中干活非常不认真，一边干活一边玩 ，干得也不干净，还总不耐烦，其对保洁员工作不认真不满，特来电反映。</t>
    </r>
  </si>
  <si>
    <r>
      <rPr>
        <sz val="10"/>
        <rFont val="宋体"/>
        <family val="0"/>
        <charset val="134"/>
      </rPr>
      <t xml:space="preserve">经核实并实地勘察，发现该场站环境卫生达标，而且该场站工作人员工作认真负责，并没有市民描述情况，但是我们依然虚心接受市民提出的宝贵意见，加强管理与培训，保持该场站环境卫生符合标准。据分中心副主任反映，该市民在</t>
    </r>
    <r>
      <rPr>
        <sz val="10"/>
        <rFont val="Arial"/>
        <family val="2"/>
      </rPr>
      <t xml:space="preserve">2026</t>
    </r>
    <r>
      <rPr>
        <sz val="10"/>
        <rFont val="宋体"/>
        <family val="0"/>
        <charset val="134"/>
      </rPr>
      <t xml:space="preserve">年</t>
    </r>
    <r>
      <rPr>
        <sz val="10"/>
        <rFont val="Arial"/>
        <family val="2"/>
      </rPr>
      <t xml:space="preserve">2</t>
    </r>
    <r>
      <rPr>
        <sz val="10"/>
        <rFont val="宋体"/>
        <family val="0"/>
        <charset val="134"/>
      </rPr>
      <t xml:space="preserve">月</t>
    </r>
    <r>
      <rPr>
        <sz val="10"/>
        <rFont val="Arial"/>
        <family val="2"/>
      </rPr>
      <t xml:space="preserve">1</t>
    </r>
    <r>
      <rPr>
        <sz val="10"/>
        <rFont val="宋体"/>
        <family val="0"/>
        <charset val="134"/>
      </rPr>
      <t xml:space="preserve">日，在此场站内闹事，影响保洁人员正常工作，无论谁劝阻，他都大声辱骂，侮辱我们的工作人员。而且，他没有明确的或是具体的诉求内容，市民还扬言就是要拨打</t>
    </r>
    <r>
      <rPr>
        <sz val="10"/>
        <rFont val="Arial"/>
        <family val="2"/>
      </rPr>
      <t xml:space="preserve">12345</t>
    </r>
    <r>
      <rPr>
        <sz val="10"/>
        <rFont val="宋体"/>
        <family val="0"/>
        <charset val="134"/>
      </rPr>
      <t xml:space="preserve">投诉。但是我们分中心副主任依然耐心解释，尽量平复市民情绪。</t>
    </r>
  </si>
  <si>
    <r>
      <rPr>
        <sz val="10"/>
        <rFont val="宋体"/>
        <family val="0"/>
        <charset val="134"/>
      </rPr>
      <t xml:space="preserve">接到此投诉，我们立即核实情况。经核实并实地勘察，发现该场站环境卫生达标，而且该场站工作人员工作认真负责，并没有市民描述情况，但是我们依然虚心接受市民提出的宝贵意见，加强管理与培训，保持该场站环境卫生符合标准。据分中心副主任反映，该市民在</t>
    </r>
    <r>
      <rPr>
        <sz val="10"/>
        <rFont val="Arial"/>
        <family val="2"/>
      </rPr>
      <t xml:space="preserve">2026</t>
    </r>
    <r>
      <rPr>
        <sz val="10"/>
        <rFont val="宋体"/>
        <family val="0"/>
        <charset val="134"/>
      </rPr>
      <t xml:space="preserve">年</t>
    </r>
    <r>
      <rPr>
        <sz val="10"/>
        <rFont val="Arial"/>
        <family val="2"/>
      </rPr>
      <t xml:space="preserve">2</t>
    </r>
    <r>
      <rPr>
        <sz val="10"/>
        <rFont val="宋体"/>
        <family val="0"/>
        <charset val="134"/>
      </rPr>
      <t xml:space="preserve">月</t>
    </r>
    <r>
      <rPr>
        <sz val="10"/>
        <rFont val="Arial"/>
        <family val="2"/>
      </rPr>
      <t xml:space="preserve">1</t>
    </r>
    <r>
      <rPr>
        <sz val="10"/>
        <rFont val="宋体"/>
        <family val="0"/>
        <charset val="134"/>
      </rPr>
      <t xml:space="preserve">日，在此场站内闹事，影响保洁人员正常工作，无论谁劝阻，他都大声辱骂，侮辱我们的工作人员。而且，他没有明确的或是具体的诉求内容，市民还扬言就是要拨打</t>
    </r>
    <r>
      <rPr>
        <sz val="10"/>
        <rFont val="Arial"/>
        <family val="2"/>
      </rPr>
      <t xml:space="preserve">12345</t>
    </r>
    <r>
      <rPr>
        <sz val="10"/>
        <rFont val="宋体"/>
        <family val="0"/>
        <charset val="134"/>
      </rPr>
      <t xml:space="preserve">投诉。但是我们分中心副主任依然耐心解释，尽量平复市民情绪。分中心已经于</t>
    </r>
    <r>
      <rPr>
        <sz val="10"/>
        <rFont val="Arial"/>
        <family val="2"/>
      </rPr>
      <t xml:space="preserve">2026</t>
    </r>
    <r>
      <rPr>
        <sz val="10"/>
        <rFont val="宋体"/>
        <family val="0"/>
        <charset val="134"/>
      </rPr>
      <t xml:space="preserve">年</t>
    </r>
    <r>
      <rPr>
        <sz val="10"/>
        <rFont val="Arial"/>
        <family val="2"/>
      </rPr>
      <t xml:space="preserve">2</t>
    </r>
    <r>
      <rPr>
        <sz val="10"/>
        <rFont val="宋体"/>
        <family val="0"/>
        <charset val="134"/>
      </rPr>
      <t xml:space="preserve">月</t>
    </r>
    <r>
      <rPr>
        <sz val="10"/>
        <rFont val="Arial"/>
        <family val="2"/>
      </rPr>
      <t xml:space="preserve">4</t>
    </r>
    <r>
      <rPr>
        <sz val="10"/>
        <rFont val="宋体"/>
        <family val="0"/>
        <charset val="134"/>
      </rPr>
      <t xml:space="preserve">日，将处理结果告知了市民，办理人：王波，部门：大观园分中心，职务：物管副主任。审核人：侯旭，物业管理中心机关，物管行政部，科员。</t>
    </r>
  </si>
  <si>
    <r>
      <rPr>
        <sz val="10"/>
        <rFont val="Arial"/>
        <family val="2"/>
      </rPr>
      <t xml:space="preserve">GJ-PHONE-20260204-0163</t>
    </r>
    <r>
      <rPr>
        <sz val="10"/>
        <rFont val="宋体"/>
        <family val="0"/>
        <charset val="134"/>
      </rPr>
      <t xml:space="preserve">（</t>
    </r>
    <r>
      <rPr>
        <sz val="10"/>
        <rFont val="Arial"/>
        <family val="2"/>
      </rPr>
      <t xml:space="preserve">4</t>
    </r>
    <r>
      <rPr>
        <sz val="10"/>
        <rFont val="宋体"/>
        <family val="0"/>
        <charset val="134"/>
      </rPr>
      <t xml:space="preserve">个附件）</t>
    </r>
  </si>
  <si>
    <t xml:space="preserve">2026-02-04 07:37:51</t>
  </si>
  <si>
    <t xml:space="preserve">2026-02-04 08:02:41</t>
  </si>
  <si>
    <r>
      <rPr>
        <sz val="10"/>
        <rFont val="Arial"/>
        <family val="2"/>
      </rPr>
      <t xml:space="preserve">2</t>
    </r>
    <r>
      <rPr>
        <sz val="10"/>
        <rFont val="宋体"/>
        <family val="0"/>
        <charset val="134"/>
      </rPr>
      <t xml:space="preserve">月</t>
    </r>
    <r>
      <rPr>
        <sz val="10"/>
        <rFont val="Arial"/>
        <family val="2"/>
      </rPr>
      <t xml:space="preserve">4</t>
    </r>
    <r>
      <rPr>
        <sz val="10"/>
        <rFont val="宋体"/>
        <family val="0"/>
        <charset val="134"/>
      </rPr>
      <t xml:space="preserve">日</t>
    </r>
    <r>
      <rPr>
        <sz val="10"/>
        <rFont val="Arial"/>
        <family val="2"/>
      </rPr>
      <t xml:space="preserve">7:37</t>
    </r>
    <r>
      <rPr>
        <sz val="10"/>
        <rFont val="宋体"/>
        <family val="0"/>
        <charset val="134"/>
      </rPr>
      <t xml:space="preserve">分</t>
    </r>
    <r>
      <rPr>
        <sz val="10"/>
        <rFont val="Arial"/>
        <family val="2"/>
      </rPr>
      <t xml:space="preserve">(</t>
    </r>
    <r>
      <rPr>
        <sz val="10"/>
        <rFont val="宋体"/>
        <family val="0"/>
        <charset val="134"/>
      </rPr>
      <t xml:space="preserve">来电</t>
    </r>
    <r>
      <rPr>
        <sz val="10"/>
        <rFont val="Arial"/>
        <family val="2"/>
      </rPr>
      <t xml:space="preserve">)</t>
    </r>
    <r>
      <rPr>
        <sz val="10"/>
        <rFont val="宋体"/>
        <family val="0"/>
        <charset val="134"/>
      </rPr>
      <t xml:space="preserve">，客四退休职工周杰来电称：</t>
    </r>
    <r>
      <rPr>
        <sz val="10"/>
        <rFont val="Arial"/>
        <family val="2"/>
      </rPr>
      <t xml:space="preserve">2</t>
    </r>
    <r>
      <rPr>
        <sz val="10"/>
        <rFont val="宋体"/>
        <family val="0"/>
        <charset val="134"/>
      </rPr>
      <t xml:space="preserve">月</t>
    </r>
    <r>
      <rPr>
        <sz val="10"/>
        <rFont val="Arial"/>
        <family val="2"/>
      </rPr>
      <t xml:space="preserve">3</t>
    </r>
    <r>
      <rPr>
        <sz val="10"/>
        <rFont val="宋体"/>
        <family val="0"/>
        <charset val="134"/>
      </rPr>
      <t xml:space="preserve">日，反映称自己住在广安胡同北口的后</t>
    </r>
    <r>
      <rPr>
        <sz val="10"/>
        <rFont val="Arial"/>
        <family val="2"/>
      </rPr>
      <t xml:space="preserve">8</t>
    </r>
    <r>
      <rPr>
        <sz val="10"/>
        <rFont val="宋体"/>
        <family val="0"/>
        <charset val="134"/>
      </rPr>
      <t xml:space="preserve">楼，广安胡同北口场站院内的保洁员不认真清理卫生，干活不正经干，场站的保洁主管叫王坡。其称自己已经向</t>
    </r>
    <r>
      <rPr>
        <sz val="10"/>
        <rFont val="Arial"/>
        <family val="2"/>
      </rPr>
      <t xml:space="preserve">12345</t>
    </r>
    <r>
      <rPr>
        <sz val="10"/>
        <rFont val="宋体"/>
        <family val="0"/>
        <charset val="134"/>
      </rPr>
      <t xml:space="preserve">投诉。其称如果解决不好，其天天来电投诉一事。其发现保洁员知道其打投诉后索性不干了。故不满，要求答复。</t>
    </r>
  </si>
  <si>
    <r>
      <rPr>
        <sz val="9"/>
        <color rgb="FF000000"/>
        <rFont val="宋体"/>
        <family val="0"/>
        <charset val="134"/>
      </rPr>
      <t xml:space="preserve">多渠道同人同诉：</t>
    </r>
    <r>
      <rPr>
        <sz val="9"/>
        <color rgb="FF000000"/>
        <rFont val="宋体"/>
        <family val="0"/>
      </rPr>
      <t xml:space="preserve">GJ-PHONE-20260201-1071</t>
    </r>
    <r>
      <rPr>
        <sz val="9"/>
        <color rgb="FF000000"/>
        <rFont val="宋体"/>
        <family val="0"/>
        <charset val="134"/>
      </rPr>
      <t xml:space="preserve">、热线</t>
    </r>
    <r>
      <rPr>
        <sz val="9"/>
        <color rgb="FF000000"/>
        <rFont val="宋体"/>
        <family val="0"/>
      </rPr>
      <t xml:space="preserve">-260201-024922</t>
    </r>
    <r>
      <rPr>
        <sz val="9"/>
        <color rgb="FF000000"/>
        <rFont val="宋体"/>
        <family val="0"/>
        <charset val="134"/>
      </rPr>
      <t xml:space="preserve">、</t>
    </r>
    <r>
      <rPr>
        <sz val="9"/>
        <color rgb="FF000000"/>
        <rFont val="宋体"/>
        <family val="0"/>
      </rPr>
      <t xml:space="preserve">GJ-PHONE-20260201-1116</t>
    </r>
    <r>
      <rPr>
        <sz val="9"/>
        <color rgb="FF000000"/>
        <rFont val="宋体"/>
        <family val="0"/>
        <charset val="134"/>
      </rPr>
      <t xml:space="preserve">、</t>
    </r>
    <r>
      <rPr>
        <sz val="9"/>
        <color rgb="FF000000"/>
        <rFont val="宋体"/>
        <family val="0"/>
      </rPr>
      <t xml:space="preserve">GJ-PHONE-20260203-0244</t>
    </r>
    <r>
      <rPr>
        <sz val="9"/>
        <color rgb="FF000000"/>
        <rFont val="宋体"/>
        <family val="0"/>
        <charset val="134"/>
      </rPr>
      <t xml:space="preserve">、</t>
    </r>
    <r>
      <rPr>
        <sz val="9"/>
        <color rgb="FF000000"/>
        <rFont val="宋体"/>
        <family val="0"/>
      </rPr>
      <t xml:space="preserve">GJ-PHONE-20260203-0754</t>
    </r>
    <r>
      <rPr>
        <sz val="9"/>
        <color rgb="FF000000"/>
        <rFont val="宋体"/>
        <family val="0"/>
        <charset val="134"/>
      </rPr>
      <t xml:space="preserve">、热线</t>
    </r>
    <r>
      <rPr>
        <sz val="9"/>
        <color rgb="FF000000"/>
        <rFont val="宋体"/>
        <family val="0"/>
      </rPr>
      <t xml:space="preserve">-260203-034440</t>
    </r>
    <r>
      <rPr>
        <sz val="9"/>
        <color rgb="FF000000"/>
        <rFont val="宋体"/>
        <family val="0"/>
        <charset val="134"/>
      </rPr>
      <t xml:space="preserve">、</t>
    </r>
    <r>
      <rPr>
        <sz val="9"/>
        <color rgb="FF000000"/>
        <rFont val="宋体"/>
        <family val="0"/>
      </rPr>
      <t xml:space="preserve">GJ-PHONE-20260204-0163</t>
    </r>
  </si>
  <si>
    <r>
      <rPr>
        <sz val="10"/>
        <rFont val="Arial"/>
        <family val="2"/>
      </rPr>
      <t xml:space="preserve">GJ-PHONE-20260204-0273</t>
    </r>
    <r>
      <rPr>
        <sz val="10"/>
        <rFont val="宋体"/>
        <family val="0"/>
        <charset val="134"/>
      </rPr>
      <t xml:space="preserve">（</t>
    </r>
    <r>
      <rPr>
        <sz val="10"/>
        <rFont val="Arial"/>
        <family val="2"/>
      </rPr>
      <t xml:space="preserve">1</t>
    </r>
    <r>
      <rPr>
        <sz val="10"/>
        <rFont val="宋体"/>
        <family val="0"/>
        <charset val="134"/>
      </rPr>
      <t xml:space="preserve">个附件）</t>
    </r>
  </si>
  <si>
    <t xml:space="preserve">2026-02-04 08:29:30</t>
  </si>
  <si>
    <t xml:space="preserve">2026-02-04 11:42:01</t>
  </si>
  <si>
    <t xml:space="preserve">龚先生</t>
  </si>
  <si>
    <t xml:space="preserve">13520550004</t>
  </si>
  <si>
    <r>
      <rPr>
        <sz val="10"/>
        <rFont val="Arial"/>
        <family val="2"/>
      </rPr>
      <t xml:space="preserve">2</t>
    </r>
    <r>
      <rPr>
        <sz val="10"/>
        <rFont val="宋体"/>
        <family val="0"/>
        <charset val="134"/>
      </rPr>
      <t xml:space="preserve">月</t>
    </r>
    <r>
      <rPr>
        <sz val="10"/>
        <rFont val="Arial"/>
        <family val="2"/>
      </rPr>
      <t xml:space="preserve">4</t>
    </r>
    <r>
      <rPr>
        <sz val="10"/>
        <rFont val="宋体"/>
        <family val="0"/>
        <charset val="134"/>
      </rPr>
      <t xml:space="preserve">日</t>
    </r>
    <r>
      <rPr>
        <sz val="10"/>
        <rFont val="Arial"/>
        <family val="2"/>
      </rPr>
      <t xml:space="preserve">8</t>
    </r>
    <r>
      <rPr>
        <sz val="10"/>
        <rFont val="宋体"/>
        <family val="0"/>
        <charset val="134"/>
      </rPr>
      <t xml:space="preserve">：</t>
    </r>
    <r>
      <rPr>
        <sz val="10"/>
        <rFont val="Arial"/>
        <family val="2"/>
      </rPr>
      <t xml:space="preserve">29</t>
    </r>
    <r>
      <rPr>
        <sz val="10"/>
        <rFont val="宋体"/>
        <family val="0"/>
        <charset val="134"/>
      </rPr>
      <t xml:space="preserve">分来电：龚先生经常乘坐</t>
    </r>
    <r>
      <rPr>
        <sz val="10"/>
        <rFont val="Arial"/>
        <family val="2"/>
      </rPr>
      <t xml:space="preserve">938</t>
    </r>
    <r>
      <rPr>
        <sz val="10"/>
        <rFont val="宋体"/>
        <family val="0"/>
        <charset val="134"/>
      </rPr>
      <t xml:space="preserve">快往返出行，其称总能闻到车内有臭味，异味，望相关部门勤消毒清洁，故对此不满，要求答复。</t>
    </r>
  </si>
  <si>
    <t xml:space="preserve">接到投诉后，市民反映问题的办理情况，鸿运承物业管理中心凌家庙分中心现回复如下：</t>
  </si>
  <si>
    <r>
      <rPr>
        <sz val="10"/>
        <rFont val="宋体"/>
        <family val="0"/>
        <charset val="134"/>
      </rPr>
      <t xml:space="preserve">我分中心于</t>
    </r>
    <r>
      <rPr>
        <sz val="10"/>
        <rFont val="Arial"/>
        <family val="2"/>
      </rPr>
      <t xml:space="preserve">2026</t>
    </r>
    <r>
      <rPr>
        <sz val="10"/>
        <rFont val="宋体"/>
        <family val="0"/>
        <charset val="134"/>
      </rPr>
      <t xml:space="preserve">年</t>
    </r>
    <r>
      <rPr>
        <sz val="10"/>
        <rFont val="Arial"/>
        <family val="2"/>
      </rPr>
      <t xml:space="preserve">2</t>
    </r>
    <r>
      <rPr>
        <sz val="10"/>
        <rFont val="宋体"/>
        <family val="0"/>
        <charset val="134"/>
      </rPr>
      <t xml:space="preserve">月</t>
    </r>
    <r>
      <rPr>
        <sz val="10"/>
        <rFont val="Arial"/>
        <family val="2"/>
      </rPr>
      <t xml:space="preserve">4</t>
    </r>
    <r>
      <rPr>
        <sz val="10"/>
        <rFont val="宋体"/>
        <family val="0"/>
        <charset val="134"/>
      </rPr>
      <t xml:space="preserve">日上午</t>
    </r>
    <r>
      <rPr>
        <sz val="10"/>
        <rFont val="Arial"/>
        <family val="2"/>
      </rPr>
      <t xml:space="preserve">9</t>
    </r>
    <r>
      <rPr>
        <sz val="10"/>
        <rFont val="宋体"/>
        <family val="0"/>
        <charset val="134"/>
      </rPr>
      <t xml:space="preserve">点</t>
    </r>
    <r>
      <rPr>
        <sz val="10"/>
        <rFont val="Arial"/>
        <family val="2"/>
      </rPr>
      <t xml:space="preserve">39</t>
    </r>
    <r>
      <rPr>
        <sz val="10"/>
        <rFont val="宋体"/>
        <family val="0"/>
        <charset val="134"/>
      </rPr>
      <t xml:space="preserve">分对市民进行电话回复。办理人：秦海鹏；部门：鸿运承物业管理中心凌家庙分中心；职务：物管员。审核人：郑楠；部门：鸿运承物业管理中心物管行政部；职务：物管员。</t>
    </r>
  </si>
  <si>
    <r>
      <rPr>
        <sz val="10"/>
        <rFont val="宋体"/>
        <family val="0"/>
        <charset val="134"/>
      </rPr>
      <t xml:space="preserve">经与市民沟通，市民所反映的</t>
    </r>
    <r>
      <rPr>
        <sz val="10"/>
        <rFont val="Arial"/>
        <family val="2"/>
      </rPr>
      <t xml:space="preserve">938</t>
    </r>
    <r>
      <rPr>
        <sz val="10"/>
        <rFont val="宋体"/>
        <family val="0"/>
        <charset val="134"/>
      </rPr>
      <t xml:space="preserve">快路公交车，车内有臭味、异味、车内通风不好的问题确实存在。我们与车队也进行了沟通，经查，本条线路为刚换的新车，车内座椅四周皮革及布料确实散发味道，加之运营中车内通风不畅，司机下班后又进行了锁车，导致了诉求的发生，市民明确说明该线路车辆卫生符合清洁标准，无问题。该线路车辆回到刷车地点后，我们保洁员在清理卫生的同时，已将车门、车窗全部打开，对车内进行了通风换气作业。车辆消毒工作目前我们仍然按照每日对运营车辆消毒一次的标准认真执行。</t>
    </r>
  </si>
  <si>
    <r>
      <rPr>
        <sz val="10"/>
        <rFont val="宋体"/>
        <family val="0"/>
        <charset val="134"/>
      </rPr>
      <t xml:space="preserve">我们分中心及场站班组长再次与</t>
    </r>
    <r>
      <rPr>
        <sz val="10"/>
        <rFont val="Arial"/>
        <family val="2"/>
      </rPr>
      <t xml:space="preserve">938</t>
    </r>
    <r>
      <rPr>
        <sz val="10"/>
        <rFont val="宋体"/>
        <family val="0"/>
        <charset val="134"/>
      </rPr>
      <t xml:space="preserve">快路的保洁人员进行了沟通，日常工作中密切关注车内空气质量，确保给市民带来一个空气清新的出行环境。</t>
    </r>
  </si>
  <si>
    <r>
      <rPr>
        <sz val="10"/>
        <rFont val="宋体"/>
        <family val="0"/>
        <charset val="134"/>
      </rPr>
      <t xml:space="preserve">接到投诉后，市民反映问题的办理情况，鸿运承物业管理中心凌家庙分中心现回复如下：经与市民沟通，市民所反映的</t>
    </r>
    <r>
      <rPr>
        <sz val="10"/>
        <rFont val="Arial"/>
        <family val="2"/>
      </rPr>
      <t xml:space="preserve">938</t>
    </r>
    <r>
      <rPr>
        <sz val="10"/>
        <rFont val="宋体"/>
        <family val="0"/>
        <charset val="134"/>
      </rPr>
      <t xml:space="preserve">快路公交车，车内有臭味、异味、车内通风不好的问题确实存在。我们与车队也进行了沟通，经查，本条线路为刚换的新车，车内座椅四周皮革及布料确实散发味道，加之运营中车内通风不畅，司机下班后又进行了锁车，导致了诉求的发生，市民明确说明该线路车辆卫生符合清洁标准，无问题。该线路车辆回到刷车地点后，我们保洁员在清理卫生的同时，已将车门、车窗全部打开，对车内进行了通风换气作业。车辆消毒工作目前我们仍然按照每日对运营车辆消毒一次的标准认真执行。我们定期会召开车辆保洁专题会议，开展车辆卫生专项检查，日常工作中我们加大巡检力度，强化制度建设，不断提高管理水平。我分中心于</t>
    </r>
    <r>
      <rPr>
        <sz val="10"/>
        <rFont val="Arial"/>
        <family val="2"/>
      </rPr>
      <t xml:space="preserve">2026</t>
    </r>
    <r>
      <rPr>
        <sz val="10"/>
        <rFont val="宋体"/>
        <family val="0"/>
        <charset val="134"/>
      </rPr>
      <t xml:space="preserve">年</t>
    </r>
    <r>
      <rPr>
        <sz val="10"/>
        <rFont val="Arial"/>
        <family val="2"/>
      </rPr>
      <t xml:space="preserve">2</t>
    </r>
    <r>
      <rPr>
        <sz val="10"/>
        <rFont val="宋体"/>
        <family val="0"/>
        <charset val="134"/>
      </rPr>
      <t xml:space="preserve">月</t>
    </r>
    <r>
      <rPr>
        <sz val="10"/>
        <rFont val="Arial"/>
        <family val="2"/>
      </rPr>
      <t xml:space="preserve">4</t>
    </r>
    <r>
      <rPr>
        <sz val="10"/>
        <rFont val="宋体"/>
        <family val="0"/>
        <charset val="134"/>
      </rPr>
      <t xml:space="preserve">日上午</t>
    </r>
    <r>
      <rPr>
        <sz val="10"/>
        <rFont val="Arial"/>
        <family val="2"/>
      </rPr>
      <t xml:space="preserve">9</t>
    </r>
    <r>
      <rPr>
        <sz val="10"/>
        <rFont val="宋体"/>
        <family val="0"/>
        <charset val="134"/>
      </rPr>
      <t xml:space="preserve">点</t>
    </r>
    <r>
      <rPr>
        <sz val="10"/>
        <rFont val="Arial"/>
        <family val="2"/>
      </rPr>
      <t xml:space="preserve">39</t>
    </r>
    <r>
      <rPr>
        <sz val="10"/>
        <rFont val="宋体"/>
        <family val="0"/>
        <charset val="134"/>
      </rPr>
      <t xml:space="preserve">分对市民进行电话回复。我们分中心及场站班组长再次与</t>
    </r>
    <r>
      <rPr>
        <sz val="10"/>
        <rFont val="Arial"/>
        <family val="2"/>
      </rPr>
      <t xml:space="preserve">938</t>
    </r>
    <r>
      <rPr>
        <sz val="10"/>
        <rFont val="宋体"/>
        <family val="0"/>
        <charset val="134"/>
      </rPr>
      <t xml:space="preserve">快路的保洁人员进行了沟通，日常工作中密切关注车内空气质量，确保给市民带来一个空气清新的出行环境。欢迎您随时对我们的工作进行监督，感谢您提出宝贵意见，给您的出行带来的不便我们和您说声抱歉，谢谢您的支持与谅解。</t>
    </r>
  </si>
  <si>
    <t xml:space="preserve">GJ-PHONE-20260204-1054</t>
  </si>
  <si>
    <t xml:space="preserve">2026-02-04 12:40:36</t>
  </si>
  <si>
    <t xml:space="preserve">2026-02-04 13:01:04</t>
  </si>
  <si>
    <r>
      <rPr>
        <sz val="10"/>
        <rFont val="Arial"/>
        <family val="2"/>
      </rPr>
      <t xml:space="preserve">2</t>
    </r>
    <r>
      <rPr>
        <sz val="10"/>
        <rFont val="宋体"/>
        <family val="0"/>
        <charset val="134"/>
      </rPr>
      <t xml:space="preserve">月</t>
    </r>
    <r>
      <rPr>
        <sz val="10"/>
        <rFont val="Arial"/>
        <family val="2"/>
      </rPr>
      <t xml:space="preserve">4</t>
    </r>
    <r>
      <rPr>
        <sz val="10"/>
        <rFont val="宋体"/>
        <family val="0"/>
        <charset val="134"/>
      </rPr>
      <t xml:space="preserve">日</t>
    </r>
    <r>
      <rPr>
        <sz val="10"/>
        <rFont val="Arial"/>
        <family val="2"/>
      </rPr>
      <t xml:space="preserve">12:40</t>
    </r>
    <r>
      <rPr>
        <sz val="10"/>
        <rFont val="宋体"/>
        <family val="0"/>
        <charset val="134"/>
      </rPr>
      <t xml:space="preserve">分</t>
    </r>
    <r>
      <rPr>
        <sz val="10"/>
        <rFont val="Arial"/>
        <family val="2"/>
      </rPr>
      <t xml:space="preserve">(</t>
    </r>
    <r>
      <rPr>
        <sz val="10"/>
        <rFont val="宋体"/>
        <family val="0"/>
        <charset val="134"/>
      </rPr>
      <t xml:space="preserve">来电</t>
    </r>
    <r>
      <rPr>
        <sz val="10"/>
        <rFont val="Arial"/>
        <family val="2"/>
      </rPr>
      <t xml:space="preserve">)</t>
    </r>
    <r>
      <rPr>
        <sz val="10"/>
        <rFont val="宋体"/>
        <family val="0"/>
        <charset val="134"/>
      </rPr>
      <t xml:space="preserve">一位女士反映：草桥东路北口</t>
    </r>
    <r>
      <rPr>
        <sz val="10"/>
        <rFont val="Arial"/>
        <family val="2"/>
      </rPr>
      <t xml:space="preserve">88</t>
    </r>
    <r>
      <rPr>
        <sz val="10"/>
        <rFont val="宋体"/>
        <family val="0"/>
        <charset val="134"/>
      </rPr>
      <t xml:space="preserve">路</t>
    </r>
    <r>
      <rPr>
        <sz val="10"/>
        <rFont val="Arial"/>
        <family val="2"/>
      </rPr>
      <t xml:space="preserve">9833481</t>
    </r>
    <r>
      <rPr>
        <sz val="10"/>
        <rFont val="宋体"/>
        <family val="0"/>
        <charset val="134"/>
      </rPr>
      <t xml:space="preserve">号车翠林小区</t>
    </r>
    <r>
      <rPr>
        <sz val="10"/>
        <rFont val="Arial"/>
        <family val="2"/>
      </rPr>
      <t xml:space="preserve">12:38</t>
    </r>
    <r>
      <rPr>
        <sz val="10"/>
        <rFont val="宋体"/>
        <family val="0"/>
        <charset val="134"/>
      </rPr>
      <t xml:space="preserve">分下车，该车座位上全是一层土，其建议及时清扫车内卫生，为乘客提供舒适干净的乘车环境，故不满，特来电反映。</t>
    </r>
  </si>
  <si>
    <r>
      <rPr>
        <sz val="10"/>
        <rFont val="Arial"/>
        <family val="2"/>
      </rPr>
      <t xml:space="preserve">GJ-PHONE-20260204-1556</t>
    </r>
    <r>
      <rPr>
        <sz val="10"/>
        <rFont val="宋体"/>
        <family val="0"/>
        <charset val="134"/>
      </rPr>
      <t xml:space="preserve">（</t>
    </r>
    <r>
      <rPr>
        <sz val="10"/>
        <rFont val="Arial"/>
        <family val="2"/>
      </rPr>
      <t xml:space="preserve">1</t>
    </r>
    <r>
      <rPr>
        <sz val="10"/>
        <rFont val="宋体"/>
        <family val="0"/>
        <charset val="134"/>
      </rPr>
      <t xml:space="preserve">个附件）</t>
    </r>
  </si>
  <si>
    <t xml:space="preserve">2026-02-04 15:36:40</t>
  </si>
  <si>
    <t xml:space="preserve">2026-02-04 15:45:31</t>
  </si>
  <si>
    <t xml:space="preserve">18518603688</t>
  </si>
  <si>
    <r>
      <rPr>
        <sz val="10"/>
        <rFont val="Arial"/>
        <family val="2"/>
      </rPr>
      <t xml:space="preserve">2</t>
    </r>
    <r>
      <rPr>
        <sz val="10"/>
        <rFont val="宋体"/>
        <family val="0"/>
        <charset val="134"/>
      </rPr>
      <t xml:space="preserve">月</t>
    </r>
    <r>
      <rPr>
        <sz val="10"/>
        <rFont val="Arial"/>
        <family val="2"/>
      </rPr>
      <t xml:space="preserve">4</t>
    </r>
    <r>
      <rPr>
        <sz val="10"/>
        <rFont val="宋体"/>
        <family val="0"/>
        <charset val="134"/>
      </rPr>
      <t xml:space="preserve">日</t>
    </r>
    <r>
      <rPr>
        <sz val="10"/>
        <rFont val="Arial"/>
        <family val="2"/>
      </rPr>
      <t xml:space="preserve">15</t>
    </r>
    <r>
      <rPr>
        <sz val="10"/>
        <rFont val="宋体"/>
        <family val="0"/>
        <charset val="134"/>
      </rPr>
      <t xml:space="preserve">：</t>
    </r>
    <r>
      <rPr>
        <sz val="10"/>
        <rFont val="Arial"/>
        <family val="2"/>
      </rPr>
      <t xml:space="preserve">36</t>
    </r>
    <r>
      <rPr>
        <sz val="10"/>
        <rFont val="宋体"/>
        <family val="0"/>
        <charset val="134"/>
      </rPr>
      <t xml:space="preserve">分来电在车上：一先生乘坐</t>
    </r>
    <r>
      <rPr>
        <sz val="10"/>
        <rFont val="Arial"/>
        <family val="2"/>
      </rPr>
      <t xml:space="preserve">336</t>
    </r>
    <r>
      <rPr>
        <sz val="10"/>
        <rFont val="宋体"/>
        <family val="0"/>
        <charset val="134"/>
      </rPr>
      <t xml:space="preserve">路（不提供车号），往返乘坐该路车，发现该路车的座椅和靠背缝隙处都是尘土，其不满，要求答复。</t>
    </r>
  </si>
  <si>
    <r>
      <rPr>
        <sz val="10"/>
        <rFont val="宋体"/>
        <family val="0"/>
        <charset val="134"/>
      </rPr>
      <t xml:space="preserve">我分中心于</t>
    </r>
    <r>
      <rPr>
        <sz val="10"/>
        <rFont val="Arial"/>
        <family val="2"/>
      </rPr>
      <t xml:space="preserve">2026</t>
    </r>
    <r>
      <rPr>
        <sz val="10"/>
        <rFont val="宋体"/>
        <family val="0"/>
        <charset val="134"/>
      </rPr>
      <t xml:space="preserve">年</t>
    </r>
    <r>
      <rPr>
        <sz val="10"/>
        <rFont val="Arial"/>
        <family val="2"/>
      </rPr>
      <t xml:space="preserve">2</t>
    </r>
    <r>
      <rPr>
        <sz val="10"/>
        <rFont val="宋体"/>
        <family val="0"/>
        <charset val="134"/>
      </rPr>
      <t xml:space="preserve">月</t>
    </r>
    <r>
      <rPr>
        <sz val="10"/>
        <rFont val="Arial"/>
        <family val="2"/>
      </rPr>
      <t xml:space="preserve">5</t>
    </r>
    <r>
      <rPr>
        <sz val="10"/>
        <rFont val="宋体"/>
        <family val="0"/>
        <charset val="134"/>
      </rPr>
      <t xml:space="preserve">日上午</t>
    </r>
    <r>
      <rPr>
        <sz val="10"/>
        <rFont val="Arial"/>
        <family val="2"/>
      </rPr>
      <t xml:space="preserve">11</t>
    </r>
    <r>
      <rPr>
        <sz val="10"/>
        <rFont val="宋体"/>
        <family val="0"/>
        <charset val="134"/>
      </rPr>
      <t xml:space="preserve">点</t>
    </r>
    <r>
      <rPr>
        <sz val="10"/>
        <rFont val="Arial"/>
        <family val="2"/>
      </rPr>
      <t xml:space="preserve">12</t>
    </r>
    <r>
      <rPr>
        <sz val="10"/>
        <rFont val="宋体"/>
        <family val="0"/>
        <charset val="134"/>
      </rPr>
      <t xml:space="preserve">分对市民进行电话回复。办理人：杨壑松；部门：鸿运承物业管理中心河滩分中心；职务：物管副主任。审核人：郑楠；部门：鸿运承物业管理中心物管行政部；职务：物管员。</t>
    </r>
  </si>
  <si>
    <t xml:space="preserve">经查，市民所反映的车辆卫生问题为途中产生，加之该线路为无售票员的运营线路（无人售），故我们无法第一时间对车辆卫生进行清理。我们对于运营车辆车内卫生的清洁工作是一直在做的，也从未停止，已经形成了长效的清洁机制。该线路车辆回到刷车地点后，在日常工作时段内，我们的保洁员已对车内外部卫生进行了全面清理，确保刷车点出场车辆卫生干净整洁，符合企业标准，已整改完毕。运营车辆消毒工作目前我们每日对运营车辆消毒一次的标准认真执行。</t>
  </si>
  <si>
    <r>
      <rPr>
        <sz val="10"/>
        <rFont val="宋体"/>
        <family val="0"/>
        <charset val="134"/>
      </rPr>
      <t xml:space="preserve">接到投诉后，市民反映问题的办理情况，鸿运承物业管理中心河滩分中心现回复如下：经查，市民所反映的车辆卫生问题为途中产生，加之该线路为无售票员的运营线路（无人售），故我们无法第一时间对车辆卫生进行清理。我们对于运营车辆车内卫生的清洁工作是一直在做的，也从未停止，已经形成了长效的清洁机制。该线路车辆回到刷车地点后，在日常工作时段内，我们的保洁员已对车内外部卫生进行了全面清理，确保刷车点出场车辆卫生干净整洁，符合企业标准，已整改完毕。运营车辆消毒工作目前我们每日对运营车辆消毒一次的标准认真执行。经分中心检查本条运营线路所有运营车辆出场前的卫生符合车辆清洁标准，我们定期召开车辆保洁专题会议，开展车辆卫生专项检查，日常工作中我们加大巡检力度，强化制度建设，不断提高管理水平。我分中心于</t>
    </r>
    <r>
      <rPr>
        <sz val="10"/>
        <rFont val="Arial"/>
        <family val="2"/>
      </rPr>
      <t xml:space="preserve">2026</t>
    </r>
    <r>
      <rPr>
        <sz val="10"/>
        <rFont val="宋体"/>
        <family val="0"/>
        <charset val="134"/>
      </rPr>
      <t xml:space="preserve">年</t>
    </r>
    <r>
      <rPr>
        <sz val="10"/>
        <rFont val="Arial"/>
        <family val="2"/>
      </rPr>
      <t xml:space="preserve">2</t>
    </r>
    <r>
      <rPr>
        <sz val="10"/>
        <rFont val="宋体"/>
        <family val="0"/>
        <charset val="134"/>
      </rPr>
      <t xml:space="preserve">月</t>
    </r>
    <r>
      <rPr>
        <sz val="10"/>
        <rFont val="Arial"/>
        <family val="2"/>
      </rPr>
      <t xml:space="preserve">5</t>
    </r>
    <r>
      <rPr>
        <sz val="10"/>
        <rFont val="宋体"/>
        <family val="0"/>
        <charset val="134"/>
      </rPr>
      <t xml:space="preserve">日上午</t>
    </r>
    <r>
      <rPr>
        <sz val="10"/>
        <rFont val="Arial"/>
        <family val="2"/>
      </rPr>
      <t xml:space="preserve">11</t>
    </r>
    <r>
      <rPr>
        <sz val="10"/>
        <rFont val="宋体"/>
        <family val="0"/>
        <charset val="134"/>
      </rPr>
      <t xml:space="preserve">点</t>
    </r>
    <r>
      <rPr>
        <sz val="10"/>
        <rFont val="Arial"/>
        <family val="2"/>
      </rPr>
      <t xml:space="preserve">12</t>
    </r>
    <r>
      <rPr>
        <sz val="10"/>
        <rFont val="宋体"/>
        <family val="0"/>
        <charset val="134"/>
      </rPr>
      <t xml:space="preserve">分对市民进行电话回复。公交运营线路（首末站），我们只在一个场站进行洗车服务，首末站全部安排保洁员清洗车辆目前存在一定的困难。场站班组长再次与本条线路的保洁人员进行了沟通，日常工作中要把清洁质量做的更加细致，加强清洁技能的培训，熟练掌握清洁方法。欢迎市民随时对我们的工作进行监督，感谢市民提出宝贵意见，给市民的出行带来的不便我们深感歉意，谢谢市民的支持与谅解。</t>
    </r>
  </si>
  <si>
    <r>
      <rPr>
        <sz val="10"/>
        <rFont val="Arial"/>
        <family val="2"/>
      </rPr>
      <t xml:space="preserve">GJ-PHONE-20260204-2266-1</t>
    </r>
    <r>
      <rPr>
        <sz val="10"/>
        <rFont val="宋体"/>
        <family val="0"/>
        <charset val="134"/>
      </rPr>
      <t xml:space="preserve">（</t>
    </r>
    <r>
      <rPr>
        <sz val="10"/>
        <rFont val="Arial"/>
        <family val="2"/>
      </rPr>
      <t xml:space="preserve">4</t>
    </r>
    <r>
      <rPr>
        <sz val="10"/>
        <rFont val="宋体"/>
        <family val="0"/>
        <charset val="134"/>
      </rPr>
      <t xml:space="preserve">个附件）</t>
    </r>
  </si>
  <si>
    <t xml:space="preserve">2026-02-04 21:03:33</t>
  </si>
  <si>
    <t xml:space="preserve">2026-02-04 21:16:05</t>
  </si>
  <si>
    <t xml:space="preserve">15910468025</t>
  </si>
  <si>
    <r>
      <rPr>
        <sz val="10"/>
        <rFont val="Arial"/>
        <family val="2"/>
      </rPr>
      <t xml:space="preserve">2</t>
    </r>
    <r>
      <rPr>
        <sz val="10"/>
        <rFont val="宋体"/>
        <family val="0"/>
        <charset val="134"/>
      </rPr>
      <t xml:space="preserve">月</t>
    </r>
    <r>
      <rPr>
        <sz val="10"/>
        <rFont val="Arial"/>
        <family val="2"/>
      </rPr>
      <t xml:space="preserve">4</t>
    </r>
    <r>
      <rPr>
        <sz val="10"/>
        <rFont val="宋体"/>
        <family val="0"/>
        <charset val="134"/>
      </rPr>
      <t xml:space="preserve">日</t>
    </r>
    <r>
      <rPr>
        <sz val="10"/>
        <rFont val="Arial"/>
        <family val="2"/>
      </rPr>
      <t xml:space="preserve">21:03</t>
    </r>
    <r>
      <rPr>
        <sz val="10"/>
        <rFont val="宋体"/>
        <family val="0"/>
        <charset val="134"/>
      </rPr>
      <t xml:space="preserve">分一女士来电称：之前反映</t>
    </r>
    <r>
      <rPr>
        <sz val="10"/>
        <rFont val="Arial"/>
        <family val="2"/>
      </rPr>
      <t xml:space="preserve">F94</t>
    </r>
    <r>
      <rPr>
        <sz val="10"/>
        <rFont val="宋体"/>
        <family val="0"/>
        <charset val="134"/>
      </rPr>
      <t xml:space="preserve">路车内卫生一事，一直未回复，要求马上答复。注：</t>
    </r>
    <r>
      <rPr>
        <sz val="10"/>
        <rFont val="Arial"/>
        <family val="2"/>
      </rPr>
      <t xml:space="preserve">21:15</t>
    </r>
    <r>
      <rPr>
        <sz val="10"/>
        <rFont val="宋体"/>
        <family val="0"/>
        <charset val="134"/>
      </rPr>
      <t xml:space="preserve">分已转客六</t>
    </r>
    <r>
      <rPr>
        <sz val="10"/>
        <rFont val="Arial"/>
        <family val="2"/>
      </rPr>
      <t xml:space="preserve">
</t>
    </r>
    <r>
      <rPr>
        <sz val="10"/>
        <rFont val="宋体"/>
        <family val="0"/>
        <charset val="134"/>
      </rPr>
      <t xml:space="preserve">原始：</t>
    </r>
    <r>
      <rPr>
        <sz val="10"/>
        <rFont val="Arial"/>
        <family val="2"/>
      </rPr>
      <t xml:space="preserve">1</t>
    </r>
    <r>
      <rPr>
        <sz val="10"/>
        <rFont val="宋体"/>
        <family val="0"/>
        <charset val="134"/>
      </rPr>
      <t xml:space="preserve">月</t>
    </r>
    <r>
      <rPr>
        <sz val="10"/>
        <rFont val="Arial"/>
        <family val="2"/>
      </rPr>
      <t xml:space="preserve">31</t>
    </r>
    <r>
      <rPr>
        <sz val="10"/>
        <rFont val="宋体"/>
        <family val="0"/>
        <charset val="134"/>
      </rPr>
      <t xml:space="preserve">日</t>
    </r>
    <r>
      <rPr>
        <sz val="10"/>
        <rFont val="Arial"/>
        <family val="2"/>
      </rPr>
      <t xml:space="preserve">19</t>
    </r>
    <r>
      <rPr>
        <sz val="10"/>
        <rFont val="宋体"/>
        <family val="0"/>
        <charset val="134"/>
      </rPr>
      <t xml:space="preserve">：</t>
    </r>
    <r>
      <rPr>
        <sz val="10"/>
        <rFont val="Arial"/>
        <family val="2"/>
      </rPr>
      <t xml:space="preserve">06</t>
    </r>
    <r>
      <rPr>
        <sz val="10"/>
        <rFont val="宋体"/>
        <family val="0"/>
        <charset val="134"/>
      </rPr>
      <t xml:space="preserve">分来电：一女士在半岛广场南乘坐</t>
    </r>
    <r>
      <rPr>
        <sz val="10"/>
        <rFont val="Arial"/>
        <family val="2"/>
      </rPr>
      <t xml:space="preserve">F94</t>
    </r>
    <r>
      <rPr>
        <sz val="10"/>
        <rFont val="宋体"/>
        <family val="0"/>
        <charset val="134"/>
      </rPr>
      <t xml:space="preserve">路</t>
    </r>
    <r>
      <rPr>
        <sz val="10"/>
        <rFont val="Arial"/>
        <family val="2"/>
      </rPr>
      <t xml:space="preserve">6644620</t>
    </r>
    <r>
      <rPr>
        <sz val="10"/>
        <rFont val="宋体"/>
        <family val="0"/>
        <charset val="134"/>
      </rPr>
      <t xml:space="preserve">号车去往篱笆房客运站方向 。称车内座位旁较较脏。故不满，要求马上答复。注：其已拍照 </t>
    </r>
    <r>
      <rPr>
        <sz val="10"/>
        <rFont val="Arial"/>
        <family val="2"/>
      </rPr>
      <t xml:space="preserve">19:13</t>
    </r>
    <r>
      <rPr>
        <sz val="10"/>
        <rFont val="宋体"/>
        <family val="0"/>
        <charset val="134"/>
      </rPr>
      <t xml:space="preserve">分电话转办  客六</t>
    </r>
  </si>
  <si>
    <r>
      <rPr>
        <sz val="10"/>
        <rFont val="宋体"/>
        <family val="0"/>
        <charset val="134"/>
      </rPr>
      <t xml:space="preserve">我分中心于</t>
    </r>
    <r>
      <rPr>
        <sz val="10"/>
        <rFont val="Arial"/>
        <family val="2"/>
      </rPr>
      <t xml:space="preserve">2026</t>
    </r>
    <r>
      <rPr>
        <sz val="10"/>
        <rFont val="宋体"/>
        <family val="0"/>
        <charset val="134"/>
      </rPr>
      <t xml:space="preserve">年</t>
    </r>
    <r>
      <rPr>
        <sz val="10"/>
        <rFont val="Arial"/>
        <family val="2"/>
      </rPr>
      <t xml:space="preserve">2</t>
    </r>
    <r>
      <rPr>
        <sz val="10"/>
        <rFont val="宋体"/>
        <family val="0"/>
        <charset val="134"/>
      </rPr>
      <t xml:space="preserve">月</t>
    </r>
    <r>
      <rPr>
        <sz val="10"/>
        <rFont val="Arial"/>
        <family val="2"/>
      </rPr>
      <t xml:space="preserve">5</t>
    </r>
    <r>
      <rPr>
        <sz val="10"/>
        <rFont val="宋体"/>
        <family val="0"/>
        <charset val="134"/>
      </rPr>
      <t xml:space="preserve">日上午</t>
    </r>
    <r>
      <rPr>
        <sz val="10"/>
        <rFont val="Arial"/>
        <family val="2"/>
      </rPr>
      <t xml:space="preserve">9</t>
    </r>
    <r>
      <rPr>
        <sz val="10"/>
        <rFont val="宋体"/>
        <family val="0"/>
        <charset val="134"/>
      </rPr>
      <t xml:space="preserve">点对市民进行电话回复，对方仍不接听我们的来电。办理人：潘志清；部门：鸿运承物业管理中心九龙分中心；职务：物管副主任。审核人：郑楠；部门：鸿运承物业管理中心物管行政部；职务：物管员。</t>
    </r>
  </si>
  <si>
    <r>
      <rPr>
        <sz val="10"/>
        <rFont val="宋体"/>
        <family val="0"/>
        <charset val="134"/>
      </rPr>
      <t xml:space="preserve">该市民</t>
    </r>
    <r>
      <rPr>
        <sz val="10"/>
        <rFont val="Arial"/>
        <family val="2"/>
      </rPr>
      <t xml:space="preserve">2025</t>
    </r>
    <r>
      <rPr>
        <sz val="10"/>
        <rFont val="宋体"/>
        <family val="0"/>
        <charset val="134"/>
      </rPr>
      <t xml:space="preserve">年</t>
    </r>
    <r>
      <rPr>
        <sz val="10"/>
        <rFont val="Arial"/>
        <family val="2"/>
      </rPr>
      <t xml:space="preserve">3</t>
    </r>
    <r>
      <rPr>
        <sz val="10"/>
        <rFont val="宋体"/>
        <family val="0"/>
        <charset val="134"/>
      </rPr>
      <t xml:space="preserve">月至今，长期恶意投诉客六分公司运营线路车辆卫生问题（同时投诉车队相关问题），其目的为索要钱财，属于恶意投诉，我们未对其进行赔偿，后该市民持续反复进行投诉。经核查，</t>
    </r>
    <r>
      <rPr>
        <sz val="10"/>
        <rFont val="Arial"/>
        <family val="2"/>
      </rPr>
      <t xml:space="preserve">6644620</t>
    </r>
    <r>
      <rPr>
        <sz val="10"/>
        <rFont val="宋体"/>
        <family val="0"/>
        <charset val="134"/>
      </rPr>
      <t xml:space="preserve">号车，车内座位旁较脏的问题为不属实，该线路车辆卫生符合清洁标准。市民所述之前反映</t>
    </r>
    <r>
      <rPr>
        <sz val="10"/>
        <rFont val="Arial"/>
        <family val="2"/>
      </rPr>
      <t xml:space="preserve">F94</t>
    </r>
    <r>
      <rPr>
        <sz val="10"/>
        <rFont val="宋体"/>
        <family val="0"/>
        <charset val="134"/>
      </rPr>
      <t xml:space="preserve">路车内卫生一事，一直未回复的问题，我们</t>
    </r>
    <r>
      <rPr>
        <sz val="10"/>
        <rFont val="Arial"/>
        <family val="2"/>
      </rPr>
      <t xml:space="preserve">2</t>
    </r>
    <r>
      <rPr>
        <sz val="10"/>
        <rFont val="宋体"/>
        <family val="0"/>
        <charset val="134"/>
      </rPr>
      <t xml:space="preserve">月</t>
    </r>
    <r>
      <rPr>
        <sz val="10"/>
        <rFont val="Arial"/>
        <family val="2"/>
      </rPr>
      <t xml:space="preserve">2</t>
    </r>
    <r>
      <rPr>
        <sz val="10"/>
        <rFont val="宋体"/>
        <family val="0"/>
        <charset val="134"/>
      </rPr>
      <t xml:space="preserve">日已致电市民，不接听我们的来电。该市民已将我们九龙分中心物管专业两名管理人员的电话号码放置了黑名单（偶尔将我们的电话号码恢复至白名单后，扔不接听我们的来电），反复黑白名单切换操作，其继续拨打</t>
    </r>
    <r>
      <rPr>
        <sz val="10"/>
        <rFont val="Arial"/>
        <family val="2"/>
      </rPr>
      <t xml:space="preserve">96166</t>
    </r>
    <r>
      <rPr>
        <sz val="10"/>
        <rFont val="宋体"/>
        <family val="0"/>
        <charset val="134"/>
      </rPr>
      <t xml:space="preserve">服务热线进行投诉车辆卫生问题。</t>
    </r>
  </si>
  <si>
    <r>
      <rPr>
        <sz val="10"/>
        <rFont val="宋体"/>
        <family val="0"/>
        <charset val="134"/>
      </rPr>
      <t xml:space="preserve">接到投诉后，市民反映问题的办理情况，鸿运承物业管理中心九龙分中心现回复如下：该市民</t>
    </r>
    <r>
      <rPr>
        <sz val="10"/>
        <rFont val="Arial"/>
        <family val="2"/>
      </rPr>
      <t xml:space="preserve">2025</t>
    </r>
    <r>
      <rPr>
        <sz val="10"/>
        <rFont val="宋体"/>
        <family val="0"/>
        <charset val="134"/>
      </rPr>
      <t xml:space="preserve">年</t>
    </r>
    <r>
      <rPr>
        <sz val="10"/>
        <rFont val="Arial"/>
        <family val="2"/>
      </rPr>
      <t xml:space="preserve">3</t>
    </r>
    <r>
      <rPr>
        <sz val="10"/>
        <rFont val="宋体"/>
        <family val="0"/>
        <charset val="134"/>
      </rPr>
      <t xml:space="preserve">月至今，长期恶意投诉客六分公司运营线路车辆卫生问题（同时投诉车队相关问题），其目的为索要钱财，属于恶意投诉，我们未对其进行赔偿，后该市民持续反复进行投诉。经核查，</t>
    </r>
    <r>
      <rPr>
        <sz val="10"/>
        <rFont val="Arial"/>
        <family val="2"/>
      </rPr>
      <t xml:space="preserve">6644620</t>
    </r>
    <r>
      <rPr>
        <sz val="10"/>
        <rFont val="宋体"/>
        <family val="0"/>
        <charset val="134"/>
      </rPr>
      <t xml:space="preserve">号车，车内座位旁较脏的问题为不属实，该线路车辆卫生符合清洁标准。市民所述之前反映</t>
    </r>
    <r>
      <rPr>
        <sz val="10"/>
        <rFont val="Arial"/>
        <family val="2"/>
      </rPr>
      <t xml:space="preserve">F94</t>
    </r>
    <r>
      <rPr>
        <sz val="10"/>
        <rFont val="宋体"/>
        <family val="0"/>
        <charset val="134"/>
      </rPr>
      <t xml:space="preserve">路车内卫生一事，一直未回复的问题，我们</t>
    </r>
    <r>
      <rPr>
        <sz val="10"/>
        <rFont val="Arial"/>
        <family val="2"/>
      </rPr>
      <t xml:space="preserve">2</t>
    </r>
    <r>
      <rPr>
        <sz val="10"/>
        <rFont val="宋体"/>
        <family val="0"/>
        <charset val="134"/>
      </rPr>
      <t xml:space="preserve">月</t>
    </r>
    <r>
      <rPr>
        <sz val="10"/>
        <rFont val="Arial"/>
        <family val="2"/>
      </rPr>
      <t xml:space="preserve">2</t>
    </r>
    <r>
      <rPr>
        <sz val="10"/>
        <rFont val="宋体"/>
        <family val="0"/>
        <charset val="134"/>
      </rPr>
      <t xml:space="preserve">日已致电市民，不接听我们的来电。该市民已将我们九龙分中心物管专业两名管理人员的电话号码放置了黑名单（偶尔将我们的电话号码恢复至白名单后，扔不接听我们的来电），反复黑白名单切换操作，其继续拨打</t>
    </r>
    <r>
      <rPr>
        <sz val="10"/>
        <rFont val="Arial"/>
        <family val="2"/>
      </rPr>
      <t xml:space="preserve">96166</t>
    </r>
    <r>
      <rPr>
        <sz val="10"/>
        <rFont val="宋体"/>
        <family val="0"/>
        <charset val="134"/>
      </rPr>
      <t xml:space="preserve">服务热线进行投诉车辆卫生问题。我分中心于</t>
    </r>
    <r>
      <rPr>
        <sz val="10"/>
        <rFont val="Arial"/>
        <family val="2"/>
      </rPr>
      <t xml:space="preserve">2026</t>
    </r>
    <r>
      <rPr>
        <sz val="10"/>
        <rFont val="宋体"/>
        <family val="0"/>
        <charset val="134"/>
      </rPr>
      <t xml:space="preserve">年</t>
    </r>
    <r>
      <rPr>
        <sz val="10"/>
        <rFont val="Arial"/>
        <family val="2"/>
      </rPr>
      <t xml:space="preserve">2</t>
    </r>
    <r>
      <rPr>
        <sz val="10"/>
        <rFont val="宋体"/>
        <family val="0"/>
        <charset val="134"/>
      </rPr>
      <t xml:space="preserve">月</t>
    </r>
    <r>
      <rPr>
        <sz val="10"/>
        <rFont val="Arial"/>
        <family val="2"/>
      </rPr>
      <t xml:space="preserve">5</t>
    </r>
    <r>
      <rPr>
        <sz val="10"/>
        <rFont val="宋体"/>
        <family val="0"/>
        <charset val="134"/>
      </rPr>
      <t xml:space="preserve">日上午</t>
    </r>
    <r>
      <rPr>
        <sz val="10"/>
        <rFont val="Arial"/>
        <family val="2"/>
      </rPr>
      <t xml:space="preserve">9</t>
    </r>
    <r>
      <rPr>
        <sz val="10"/>
        <rFont val="宋体"/>
        <family val="0"/>
        <charset val="134"/>
      </rPr>
      <t xml:space="preserve">点对市民进行电话回复，对方仍不接听我们的来电。</t>
    </r>
  </si>
  <si>
    <t xml:space="preserve">车辆卫生问题
（车内垃圾）多次</t>
  </si>
  <si>
    <t xml:space="preserve">多次同人同诉该问题</t>
  </si>
  <si>
    <r>
      <rPr>
        <sz val="11"/>
        <color rgb="FF000000"/>
        <rFont val="宋体"/>
        <family val="0"/>
        <charset val="134"/>
      </rPr>
      <t xml:space="preserve">恶意投诉
（</t>
    </r>
    <r>
      <rPr>
        <sz val="11"/>
        <color rgb="FF000000"/>
        <rFont val="宋体"/>
        <family val="0"/>
      </rPr>
      <t xml:space="preserve">2025</t>
    </r>
    <r>
      <rPr>
        <sz val="11"/>
        <color rgb="FF000000"/>
        <rFont val="宋体"/>
        <family val="0"/>
        <charset val="134"/>
      </rPr>
      <t xml:space="preserve">年累计</t>
    </r>
    <r>
      <rPr>
        <sz val="11"/>
        <color rgb="FF000000"/>
        <rFont val="宋体"/>
        <family val="0"/>
      </rPr>
      <t xml:space="preserve">70</t>
    </r>
    <r>
      <rPr>
        <sz val="11"/>
        <color rgb="FF000000"/>
        <rFont val="宋体"/>
        <family val="0"/>
        <charset val="134"/>
      </rPr>
      <t xml:space="preserve">次投诉）</t>
    </r>
  </si>
  <si>
    <r>
      <rPr>
        <sz val="10"/>
        <rFont val="Arial"/>
        <family val="2"/>
      </rPr>
      <t xml:space="preserve">GJ-PHONE-20260204-2309</t>
    </r>
    <r>
      <rPr>
        <sz val="10"/>
        <rFont val="宋体"/>
        <family val="0"/>
        <charset val="134"/>
      </rPr>
      <t xml:space="preserve">（</t>
    </r>
    <r>
      <rPr>
        <sz val="10"/>
        <rFont val="Arial"/>
        <family val="2"/>
      </rPr>
      <t xml:space="preserve">3</t>
    </r>
    <r>
      <rPr>
        <sz val="10"/>
        <rFont val="宋体"/>
        <family val="0"/>
        <charset val="134"/>
      </rPr>
      <t xml:space="preserve">个附件）</t>
    </r>
  </si>
  <si>
    <t xml:space="preserve">2026-02-04 21:35:19</t>
  </si>
  <si>
    <t xml:space="preserve">2026-02-04 21:45:47</t>
  </si>
  <si>
    <r>
      <rPr>
        <sz val="10"/>
        <rFont val="Arial"/>
        <family val="2"/>
      </rPr>
      <t xml:space="preserve">2</t>
    </r>
    <r>
      <rPr>
        <sz val="10"/>
        <rFont val="宋体"/>
        <family val="0"/>
        <charset val="134"/>
      </rPr>
      <t xml:space="preserve">月</t>
    </r>
    <r>
      <rPr>
        <sz val="10"/>
        <rFont val="Arial"/>
        <family val="2"/>
      </rPr>
      <t xml:space="preserve">4</t>
    </r>
    <r>
      <rPr>
        <sz val="10"/>
        <rFont val="宋体"/>
        <family val="0"/>
        <charset val="134"/>
      </rPr>
      <t xml:space="preserve">日</t>
    </r>
    <r>
      <rPr>
        <sz val="10"/>
        <rFont val="Arial"/>
        <family val="2"/>
      </rPr>
      <t xml:space="preserve">21:40</t>
    </r>
    <r>
      <rPr>
        <sz val="10"/>
        <rFont val="宋体"/>
        <family val="0"/>
        <charset val="134"/>
      </rPr>
      <t xml:space="preserve">分一女士多次来电：反映</t>
    </r>
    <r>
      <rPr>
        <sz val="10"/>
        <rFont val="Arial"/>
        <family val="2"/>
      </rPr>
      <t xml:space="preserve">F94</t>
    </r>
    <r>
      <rPr>
        <sz val="10"/>
        <rFont val="宋体"/>
        <family val="0"/>
        <charset val="134"/>
      </rPr>
      <t xml:space="preserve">路车内卫生一事，未回复未解决。故不满，要求回复。</t>
    </r>
    <r>
      <rPr>
        <sz val="10"/>
        <rFont val="Arial"/>
        <family val="2"/>
      </rPr>
      <t xml:space="preserve">
</t>
    </r>
  </si>
  <si>
    <r>
      <rPr>
        <sz val="10"/>
        <rFont val="宋体"/>
        <family val="0"/>
        <charset val="134"/>
      </rPr>
      <t xml:space="preserve">该市民</t>
    </r>
    <r>
      <rPr>
        <sz val="10"/>
        <rFont val="Arial"/>
        <family val="2"/>
      </rPr>
      <t xml:space="preserve">2025</t>
    </r>
    <r>
      <rPr>
        <sz val="10"/>
        <rFont val="宋体"/>
        <family val="0"/>
        <charset val="134"/>
      </rPr>
      <t xml:space="preserve">年</t>
    </r>
    <r>
      <rPr>
        <sz val="10"/>
        <rFont val="Arial"/>
        <family val="2"/>
      </rPr>
      <t xml:space="preserve">3</t>
    </r>
    <r>
      <rPr>
        <sz val="10"/>
        <rFont val="宋体"/>
        <family val="0"/>
        <charset val="134"/>
      </rPr>
      <t xml:space="preserve">月至今，长期恶意投诉客六分公司运营线路车辆卫生问题（同时投诉车队相关问题），其目的为索要钱财，属于恶意投诉，我们未对其进行赔偿，后该市民持续反复进行投诉。经核查，</t>
    </r>
    <r>
      <rPr>
        <sz val="10"/>
        <rFont val="Arial"/>
        <family val="2"/>
      </rPr>
      <t xml:space="preserve">F94</t>
    </r>
    <r>
      <rPr>
        <sz val="10"/>
        <rFont val="宋体"/>
        <family val="0"/>
        <charset val="134"/>
      </rPr>
      <t xml:space="preserve">路车内卫生一事，未回复未解决的问题为不属实，该线路车辆卫生符合清洁标准。该市民已将我们九龙分中心物管专业两名管理人员的电话号码放置了黑名单（偶尔将我们的电话号码恢复至白名单后，扔不接听我们的来电），反复黑白名单切换操作，其继续拨打</t>
    </r>
    <r>
      <rPr>
        <sz val="10"/>
        <rFont val="Arial"/>
        <family val="2"/>
      </rPr>
      <t xml:space="preserve">96166</t>
    </r>
    <r>
      <rPr>
        <sz val="10"/>
        <rFont val="宋体"/>
        <family val="0"/>
        <charset val="134"/>
      </rPr>
      <t xml:space="preserve">服务热线进行投诉车辆卫生问题。</t>
    </r>
  </si>
  <si>
    <r>
      <rPr>
        <sz val="10"/>
        <rFont val="宋体"/>
        <family val="0"/>
        <charset val="134"/>
      </rPr>
      <t xml:space="preserve">接到投诉后，市民反映问题的办理情况，鸿运承物业管理中心九龙分中心现回复如下：该市民</t>
    </r>
    <r>
      <rPr>
        <sz val="10"/>
        <rFont val="Arial"/>
        <family val="2"/>
      </rPr>
      <t xml:space="preserve">2025</t>
    </r>
    <r>
      <rPr>
        <sz val="10"/>
        <rFont val="宋体"/>
        <family val="0"/>
        <charset val="134"/>
      </rPr>
      <t xml:space="preserve">年</t>
    </r>
    <r>
      <rPr>
        <sz val="10"/>
        <rFont val="Arial"/>
        <family val="2"/>
      </rPr>
      <t xml:space="preserve">3</t>
    </r>
    <r>
      <rPr>
        <sz val="10"/>
        <rFont val="宋体"/>
        <family val="0"/>
        <charset val="134"/>
      </rPr>
      <t xml:space="preserve">月至今，长期恶意投诉客六分公司运营线路车辆卫生问题（同时投诉车队相关问题），其目的为索要钱财，属于恶意投诉，我们未对其进行赔偿，后该市民持续反复进行投诉。经核查，</t>
    </r>
    <r>
      <rPr>
        <sz val="10"/>
        <rFont val="Arial"/>
        <family val="2"/>
      </rPr>
      <t xml:space="preserve">F94</t>
    </r>
    <r>
      <rPr>
        <sz val="10"/>
        <rFont val="宋体"/>
        <family val="0"/>
        <charset val="134"/>
      </rPr>
      <t xml:space="preserve">路车内卫生一事，未回复未解决的问题为不属实，该线路车辆卫生符合清洁标准。该市民已将我们九龙分中心物管专业两名管理人员的电话号码放置了黑名单（偶尔将我们的电话号码恢复至白名单后，扔不接听我们的来电），反复黑白名单切换操作，其继续拨打</t>
    </r>
    <r>
      <rPr>
        <sz val="10"/>
        <rFont val="Arial"/>
        <family val="2"/>
      </rPr>
      <t xml:space="preserve">96166</t>
    </r>
    <r>
      <rPr>
        <sz val="10"/>
        <rFont val="宋体"/>
        <family val="0"/>
        <charset val="134"/>
      </rPr>
      <t xml:space="preserve">服务热线进行投诉车辆卫生问题。我分中心于</t>
    </r>
    <r>
      <rPr>
        <sz val="10"/>
        <rFont val="Arial"/>
        <family val="2"/>
      </rPr>
      <t xml:space="preserve">2026</t>
    </r>
    <r>
      <rPr>
        <sz val="10"/>
        <rFont val="宋体"/>
        <family val="0"/>
        <charset val="134"/>
      </rPr>
      <t xml:space="preserve">年</t>
    </r>
    <r>
      <rPr>
        <sz val="10"/>
        <rFont val="Arial"/>
        <family val="2"/>
      </rPr>
      <t xml:space="preserve">2</t>
    </r>
    <r>
      <rPr>
        <sz val="10"/>
        <rFont val="宋体"/>
        <family val="0"/>
        <charset val="134"/>
      </rPr>
      <t xml:space="preserve">月</t>
    </r>
    <r>
      <rPr>
        <sz val="10"/>
        <rFont val="Arial"/>
        <family val="2"/>
      </rPr>
      <t xml:space="preserve">5</t>
    </r>
    <r>
      <rPr>
        <sz val="10"/>
        <rFont val="宋体"/>
        <family val="0"/>
        <charset val="134"/>
      </rPr>
      <t xml:space="preserve">日上午</t>
    </r>
    <r>
      <rPr>
        <sz val="10"/>
        <rFont val="Arial"/>
        <family val="2"/>
      </rPr>
      <t xml:space="preserve">9</t>
    </r>
    <r>
      <rPr>
        <sz val="10"/>
        <rFont val="宋体"/>
        <family val="0"/>
        <charset val="134"/>
      </rPr>
      <t xml:space="preserve">点对市民进行电话回复，对方仍不接听我们的来电。</t>
    </r>
  </si>
  <si>
    <r>
      <rPr>
        <sz val="10"/>
        <rFont val="Arial"/>
        <family val="2"/>
      </rPr>
      <t xml:space="preserve">GJ-PHONE-20260205-0808</t>
    </r>
    <r>
      <rPr>
        <sz val="10"/>
        <rFont val="宋体"/>
        <family val="0"/>
        <charset val="134"/>
      </rPr>
      <t xml:space="preserve">（</t>
    </r>
    <r>
      <rPr>
        <sz val="10"/>
        <rFont val="Arial"/>
        <family val="2"/>
      </rPr>
      <t xml:space="preserve">1</t>
    </r>
    <r>
      <rPr>
        <sz val="10"/>
        <rFont val="宋体"/>
        <family val="0"/>
        <charset val="134"/>
      </rPr>
      <t xml:space="preserve">个附件）</t>
    </r>
  </si>
  <si>
    <t xml:space="preserve">2026-02-05 11:48:28</t>
  </si>
  <si>
    <t xml:space="preserve">2026-02-05 17:08:45</t>
  </si>
  <si>
    <t xml:space="preserve">13161616043</t>
  </si>
  <si>
    <r>
      <rPr>
        <sz val="10"/>
        <rFont val="Arial"/>
        <family val="2"/>
      </rPr>
      <t xml:space="preserve">2</t>
    </r>
    <r>
      <rPr>
        <sz val="10"/>
        <rFont val="宋体"/>
        <family val="0"/>
        <charset val="134"/>
      </rPr>
      <t xml:space="preserve">月</t>
    </r>
    <r>
      <rPr>
        <sz val="10"/>
        <rFont val="Arial"/>
        <family val="2"/>
      </rPr>
      <t xml:space="preserve">5</t>
    </r>
    <r>
      <rPr>
        <sz val="10"/>
        <rFont val="宋体"/>
        <family val="0"/>
        <charset val="134"/>
      </rPr>
      <t xml:space="preserve">日</t>
    </r>
    <r>
      <rPr>
        <sz val="10"/>
        <rFont val="Arial"/>
        <family val="2"/>
      </rPr>
      <t xml:space="preserve">11:48</t>
    </r>
    <r>
      <rPr>
        <sz val="10"/>
        <rFont val="宋体"/>
        <family val="0"/>
        <charset val="134"/>
      </rPr>
      <t xml:space="preserve">分来电：一先生多次反映动物园枢纽停私家车一事，</t>
    </r>
    <r>
      <rPr>
        <sz val="10"/>
        <rFont val="Arial"/>
        <family val="2"/>
      </rPr>
      <t xml:space="preserve">360</t>
    </r>
    <r>
      <rPr>
        <sz val="10"/>
        <rFont val="宋体"/>
        <family val="0"/>
        <charset val="134"/>
      </rPr>
      <t xml:space="preserve">快路领导已明确告知，所反映的私家车非本线路员工。现要求相关部门尽快告知，枢纽站是否能随意停私家车，且私家车的车主是否为该场站的员工。并称曾看到该车主身着公交制服，主黑白两车轮换停在场站。分别为白色</t>
    </r>
    <r>
      <rPr>
        <sz val="10"/>
        <rFont val="Arial"/>
        <family val="2"/>
      </rPr>
      <t xml:space="preserve">SUV</t>
    </r>
    <r>
      <rPr>
        <sz val="10"/>
        <rFont val="宋体"/>
        <family val="0"/>
        <charset val="134"/>
      </rPr>
      <t xml:space="preserve">（京</t>
    </r>
    <r>
      <rPr>
        <sz val="10"/>
        <rFont val="Arial"/>
        <family val="2"/>
      </rPr>
      <t xml:space="preserve">APX2727</t>
    </r>
    <r>
      <rPr>
        <sz val="10"/>
        <rFont val="宋体"/>
        <family val="0"/>
        <charset val="134"/>
      </rPr>
      <t xml:space="preserve">号车）和黑色吉普的</t>
    </r>
    <r>
      <rPr>
        <sz val="10"/>
        <rFont val="Arial"/>
        <family val="2"/>
      </rPr>
      <t xml:space="preserve">SUV</t>
    </r>
    <r>
      <rPr>
        <sz val="10"/>
        <rFont val="宋体"/>
        <family val="0"/>
        <charset val="134"/>
      </rPr>
      <t xml:space="preserve">（京</t>
    </r>
    <r>
      <rPr>
        <sz val="10"/>
        <rFont val="Arial"/>
        <family val="2"/>
      </rPr>
      <t xml:space="preserve">LDS010</t>
    </r>
    <r>
      <rPr>
        <sz val="10"/>
        <rFont val="宋体"/>
        <family val="0"/>
        <charset val="134"/>
      </rPr>
      <t xml:space="preserve">号车），后又换其他私家车停在枢纽站内，甚至看到部分私家车已经在场站停的太久落灰。针对以上问题，要求尽快答复。</t>
    </r>
  </si>
  <si>
    <r>
      <rPr>
        <sz val="10"/>
        <rFont val="宋体"/>
        <family val="0"/>
        <charset val="134"/>
      </rPr>
      <t xml:space="preserve">经动物园分中心核实此情况，动物园公交枢纽场站站台停放的私家车为公交职工的车辆，未发现有影响乘客上车情况发生，同时也未发现白色</t>
    </r>
    <r>
      <rPr>
        <sz val="10"/>
        <rFont val="Arial"/>
        <family val="2"/>
      </rPr>
      <t xml:space="preserve">SUV</t>
    </r>
    <r>
      <rPr>
        <sz val="10"/>
        <rFont val="宋体"/>
        <family val="0"/>
        <charset val="134"/>
      </rPr>
      <t xml:space="preserve">（京</t>
    </r>
    <r>
      <rPr>
        <sz val="10"/>
        <rFont val="Arial"/>
        <family val="2"/>
      </rPr>
      <t xml:space="preserve">APX2727</t>
    </r>
    <r>
      <rPr>
        <sz val="10"/>
        <rFont val="宋体"/>
        <family val="0"/>
        <charset val="134"/>
      </rPr>
      <t xml:space="preserve">号车）和黑色吉普的</t>
    </r>
    <r>
      <rPr>
        <sz val="10"/>
        <rFont val="Arial"/>
        <family val="2"/>
      </rPr>
      <t xml:space="preserve">SUV</t>
    </r>
    <r>
      <rPr>
        <sz val="10"/>
        <rFont val="宋体"/>
        <family val="0"/>
        <charset val="134"/>
      </rPr>
      <t xml:space="preserve">（京</t>
    </r>
    <r>
      <rPr>
        <sz val="10"/>
        <rFont val="Arial"/>
        <family val="2"/>
      </rPr>
      <t xml:space="preserve">LDS010</t>
    </r>
    <r>
      <rPr>
        <sz val="10"/>
        <rFont val="宋体"/>
        <family val="0"/>
        <charset val="134"/>
      </rPr>
      <t xml:space="preserve">号车）停在上车站。</t>
    </r>
  </si>
  <si>
    <r>
      <rPr>
        <sz val="10"/>
        <rFont val="宋体"/>
        <family val="0"/>
        <charset val="134"/>
      </rPr>
      <t xml:space="preserve">分中心于</t>
    </r>
    <r>
      <rPr>
        <sz val="10"/>
        <rFont val="Arial"/>
        <family val="2"/>
      </rPr>
      <t xml:space="preserve">2</t>
    </r>
    <r>
      <rPr>
        <sz val="10"/>
        <rFont val="宋体"/>
        <family val="0"/>
        <charset val="134"/>
      </rPr>
      <t xml:space="preserve">月</t>
    </r>
    <r>
      <rPr>
        <sz val="10"/>
        <rFont val="Arial"/>
        <family val="2"/>
      </rPr>
      <t xml:space="preserve">7</t>
    </r>
    <r>
      <rPr>
        <sz val="10"/>
        <rFont val="宋体"/>
        <family val="0"/>
        <charset val="134"/>
      </rPr>
      <t xml:space="preserve">日</t>
    </r>
    <r>
      <rPr>
        <sz val="10"/>
        <rFont val="Arial"/>
        <family val="2"/>
      </rPr>
      <t xml:space="preserve">10</t>
    </r>
    <r>
      <rPr>
        <sz val="10"/>
        <rFont val="宋体"/>
        <family val="0"/>
        <charset val="134"/>
      </rPr>
      <t xml:space="preserve">点</t>
    </r>
    <r>
      <rPr>
        <sz val="10"/>
        <rFont val="Arial"/>
        <family val="2"/>
      </rPr>
      <t xml:space="preserve">39</t>
    </r>
    <r>
      <rPr>
        <sz val="10"/>
        <rFont val="宋体"/>
        <family val="0"/>
        <charset val="134"/>
      </rPr>
      <t xml:space="preserve">分对投诉人进行电话回复，并做好解释工作，处理人动物园分中心安保主任翟祺。  </t>
    </r>
  </si>
  <si>
    <t xml:space="preserve">通过此事件，与客运车队进行了沟通，对公交职工停车问题加强管理，同时在今后日常工作中对该场站加强值守、加强巡视，遇有外来人员、车辆及时做好询问、拦截、查验、登记工作，使用文明用语。动物园公交枢纽场站不允许外来车辆停车，遇劝阻无效者，及时报警。</t>
  </si>
  <si>
    <r>
      <rPr>
        <sz val="10"/>
        <rFont val="宋体"/>
        <family val="0"/>
        <charset val="134"/>
      </rPr>
      <t xml:space="preserve">经动物园分中心核实此情况，动物园公交枢纽场站站台停放的私家车为公交职工的车辆，未发现有影响乘客上车情况发生，同时也未发现白色</t>
    </r>
    <r>
      <rPr>
        <sz val="10"/>
        <rFont val="Arial"/>
        <family val="2"/>
      </rPr>
      <t xml:space="preserve">SUV</t>
    </r>
    <r>
      <rPr>
        <sz val="10"/>
        <rFont val="宋体"/>
        <family val="0"/>
        <charset val="134"/>
      </rPr>
      <t xml:space="preserve">（京</t>
    </r>
    <r>
      <rPr>
        <sz val="10"/>
        <rFont val="Arial"/>
        <family val="2"/>
      </rPr>
      <t xml:space="preserve">APX2727</t>
    </r>
    <r>
      <rPr>
        <sz val="10"/>
        <rFont val="宋体"/>
        <family val="0"/>
        <charset val="134"/>
      </rPr>
      <t xml:space="preserve">号车）和黑色吉普的</t>
    </r>
    <r>
      <rPr>
        <sz val="10"/>
        <rFont val="Arial"/>
        <family val="2"/>
      </rPr>
      <t xml:space="preserve">SUV</t>
    </r>
    <r>
      <rPr>
        <sz val="10"/>
        <rFont val="宋体"/>
        <family val="0"/>
        <charset val="134"/>
      </rPr>
      <t xml:space="preserve">（京</t>
    </r>
    <r>
      <rPr>
        <sz val="10"/>
        <rFont val="Arial"/>
        <family val="2"/>
      </rPr>
      <t xml:space="preserve">LDS010</t>
    </r>
    <r>
      <rPr>
        <sz val="10"/>
        <rFont val="宋体"/>
        <family val="0"/>
        <charset val="134"/>
      </rPr>
      <t xml:space="preserve">号车）停在上车站。通过此事件，与客运车队进行了沟通，对公交职工停车问题加强管理，同时在今后日常工作中对该场站加强值守、加强巡视，遇有外来人员、车辆及时做好询问、拦截、查验、登记工作，使用文明用语。动物园公交枢纽场站不允许外来车辆停车，遇劝阻无效者，及时报警。分中心于</t>
    </r>
    <r>
      <rPr>
        <sz val="10"/>
        <rFont val="Arial"/>
        <family val="2"/>
      </rPr>
      <t xml:space="preserve">2</t>
    </r>
    <r>
      <rPr>
        <sz val="10"/>
        <rFont val="宋体"/>
        <family val="0"/>
        <charset val="134"/>
      </rPr>
      <t xml:space="preserve">月</t>
    </r>
    <r>
      <rPr>
        <sz val="10"/>
        <rFont val="Arial"/>
        <family val="2"/>
      </rPr>
      <t xml:space="preserve">7</t>
    </r>
    <r>
      <rPr>
        <sz val="10"/>
        <rFont val="宋体"/>
        <family val="0"/>
        <charset val="134"/>
      </rPr>
      <t xml:space="preserve">日</t>
    </r>
    <r>
      <rPr>
        <sz val="10"/>
        <rFont val="Arial"/>
        <family val="2"/>
      </rPr>
      <t xml:space="preserve">10</t>
    </r>
    <r>
      <rPr>
        <sz val="10"/>
        <rFont val="宋体"/>
        <family val="0"/>
        <charset val="134"/>
      </rPr>
      <t xml:space="preserve">点</t>
    </r>
    <r>
      <rPr>
        <sz val="10"/>
        <rFont val="Arial"/>
        <family val="2"/>
      </rPr>
      <t xml:space="preserve">39</t>
    </r>
    <r>
      <rPr>
        <sz val="10"/>
        <rFont val="宋体"/>
        <family val="0"/>
        <charset val="134"/>
      </rPr>
      <t xml:space="preserve">分对投诉人进行电话回复，并做好解释工作，处理人动物园分中心安保主任翟祺。  </t>
    </r>
  </si>
  <si>
    <t xml:space="preserve">场站管理问题
（私家车停放）</t>
  </si>
  <si>
    <r>
      <rPr>
        <sz val="10"/>
        <rFont val="Arial"/>
        <family val="2"/>
      </rPr>
      <t xml:space="preserve">GJ-PHONE-20260205-0892-1</t>
    </r>
    <r>
      <rPr>
        <sz val="10"/>
        <rFont val="宋体"/>
        <family val="0"/>
        <charset val="134"/>
      </rPr>
      <t xml:space="preserve">（</t>
    </r>
    <r>
      <rPr>
        <sz val="10"/>
        <rFont val="Arial"/>
        <family val="2"/>
      </rPr>
      <t xml:space="preserve">4</t>
    </r>
    <r>
      <rPr>
        <sz val="10"/>
        <rFont val="宋体"/>
        <family val="0"/>
        <charset val="134"/>
      </rPr>
      <t xml:space="preserve">个附件）</t>
    </r>
  </si>
  <si>
    <t xml:space="preserve">2026-02-05 12:23:30</t>
  </si>
  <si>
    <t xml:space="preserve">2026-02-05 12:52:46</t>
  </si>
  <si>
    <t xml:space="preserve">15811514778</t>
  </si>
  <si>
    <r>
      <rPr>
        <sz val="10"/>
        <rFont val="Arial"/>
        <family val="2"/>
      </rPr>
      <t xml:space="preserve">2</t>
    </r>
    <r>
      <rPr>
        <sz val="10"/>
        <rFont val="宋体"/>
        <family val="0"/>
        <charset val="134"/>
      </rPr>
      <t xml:space="preserve">月</t>
    </r>
    <r>
      <rPr>
        <sz val="10"/>
        <rFont val="Arial"/>
        <family val="2"/>
      </rPr>
      <t xml:space="preserve">5</t>
    </r>
    <r>
      <rPr>
        <sz val="10"/>
        <rFont val="宋体"/>
        <family val="0"/>
        <charset val="134"/>
      </rPr>
      <t xml:space="preserve">日</t>
    </r>
    <r>
      <rPr>
        <sz val="10"/>
        <rFont val="Arial"/>
        <family val="2"/>
      </rPr>
      <t xml:space="preserve">12:23</t>
    </r>
    <r>
      <rPr>
        <sz val="10"/>
        <rFont val="宋体"/>
        <family val="0"/>
        <charset val="134"/>
      </rPr>
      <t xml:space="preserve">分一女士多次来电：使用</t>
    </r>
    <r>
      <rPr>
        <sz val="10"/>
        <rFont val="Arial"/>
        <family val="2"/>
      </rPr>
      <t xml:space="preserve">15910468025</t>
    </r>
    <r>
      <rPr>
        <sz val="10"/>
        <rFont val="宋体"/>
        <family val="0"/>
        <charset val="134"/>
      </rPr>
      <t xml:space="preserve">号码反映的</t>
    </r>
    <r>
      <rPr>
        <sz val="10"/>
        <rFont val="Arial"/>
        <family val="2"/>
      </rPr>
      <t xml:space="preserve">F94</t>
    </r>
    <r>
      <rPr>
        <sz val="10"/>
        <rFont val="宋体"/>
        <family val="0"/>
        <charset val="134"/>
      </rPr>
      <t xml:space="preserve">路车内卫生一事，未回复未解决。故不满，要求马上回复。</t>
    </r>
    <r>
      <rPr>
        <sz val="10"/>
        <rFont val="Arial"/>
        <family val="2"/>
      </rPr>
      <t xml:space="preserve">
</t>
    </r>
  </si>
  <si>
    <r>
      <rPr>
        <sz val="10"/>
        <rFont val="宋体"/>
        <family val="0"/>
        <charset val="134"/>
      </rPr>
      <t xml:space="preserve">我分中心于</t>
    </r>
    <r>
      <rPr>
        <sz val="10"/>
        <rFont val="Arial"/>
        <family val="2"/>
      </rPr>
      <t xml:space="preserve">2026</t>
    </r>
    <r>
      <rPr>
        <sz val="10"/>
        <rFont val="宋体"/>
        <family val="0"/>
        <charset val="134"/>
      </rPr>
      <t xml:space="preserve">年</t>
    </r>
    <r>
      <rPr>
        <sz val="10"/>
        <rFont val="Arial"/>
        <family val="2"/>
      </rPr>
      <t xml:space="preserve">2</t>
    </r>
    <r>
      <rPr>
        <sz val="10"/>
        <rFont val="宋体"/>
        <family val="0"/>
        <charset val="134"/>
      </rPr>
      <t xml:space="preserve">月</t>
    </r>
    <r>
      <rPr>
        <sz val="10"/>
        <rFont val="Arial"/>
        <family val="2"/>
      </rPr>
      <t xml:space="preserve">5</t>
    </r>
    <r>
      <rPr>
        <sz val="10"/>
        <rFont val="宋体"/>
        <family val="0"/>
        <charset val="134"/>
      </rPr>
      <t xml:space="preserve">日下午</t>
    </r>
    <r>
      <rPr>
        <sz val="10"/>
        <rFont val="Arial"/>
        <family val="2"/>
      </rPr>
      <t xml:space="preserve">14</t>
    </r>
    <r>
      <rPr>
        <sz val="10"/>
        <rFont val="宋体"/>
        <family val="0"/>
        <charset val="134"/>
      </rPr>
      <t xml:space="preserve">点</t>
    </r>
    <r>
      <rPr>
        <sz val="10"/>
        <rFont val="Arial"/>
        <family val="2"/>
      </rPr>
      <t xml:space="preserve">03</t>
    </r>
    <r>
      <rPr>
        <sz val="10"/>
        <rFont val="宋体"/>
        <family val="0"/>
        <charset val="134"/>
      </rPr>
      <t xml:space="preserve">分对市民进行电话回复，对方的来电号码仍不接听我们的来电，我们尝试致电市民其他电话号码，对方接通了，我们向市民描述了投诉的问题，对方告知我们听不清说的什么，便直接再次挂断我们的来电。办理人：潘志清；部门：鸿运承物业管理中心九龙分中心；职务：物管副主任。审核人：郑楠；部门：鸿运承物业管理中心物管行政部；职务：物管员。</t>
    </r>
  </si>
  <si>
    <r>
      <rPr>
        <sz val="10"/>
        <rFont val="宋体"/>
        <family val="0"/>
        <charset val="134"/>
      </rPr>
      <t xml:space="preserve">该市民</t>
    </r>
    <r>
      <rPr>
        <sz val="10"/>
        <rFont val="Arial"/>
        <family val="2"/>
      </rPr>
      <t xml:space="preserve">2025</t>
    </r>
    <r>
      <rPr>
        <sz val="10"/>
        <rFont val="宋体"/>
        <family val="0"/>
        <charset val="134"/>
      </rPr>
      <t xml:space="preserve">年</t>
    </r>
    <r>
      <rPr>
        <sz val="10"/>
        <rFont val="Arial"/>
        <family val="2"/>
      </rPr>
      <t xml:space="preserve">3</t>
    </r>
    <r>
      <rPr>
        <sz val="10"/>
        <rFont val="宋体"/>
        <family val="0"/>
        <charset val="134"/>
      </rPr>
      <t xml:space="preserve">月至今，长期恶意投诉客六分公司运营线路车辆卫生问题（同时投诉车队相关问题），电话号码我们能分辨出来的目前为</t>
    </r>
    <r>
      <rPr>
        <sz val="10"/>
        <rFont val="Arial"/>
        <family val="2"/>
      </rPr>
      <t xml:space="preserve">3</t>
    </r>
    <r>
      <rPr>
        <sz val="10"/>
        <rFont val="宋体"/>
        <family val="0"/>
        <charset val="134"/>
      </rPr>
      <t xml:space="preserve">个电话号码（</t>
    </r>
    <r>
      <rPr>
        <sz val="10"/>
        <rFont val="Arial"/>
        <family val="2"/>
      </rPr>
      <t xml:space="preserve">15910468025</t>
    </r>
    <r>
      <rPr>
        <sz val="10"/>
        <rFont val="宋体"/>
        <family val="0"/>
        <charset val="134"/>
      </rPr>
      <t xml:space="preserve">、</t>
    </r>
    <r>
      <rPr>
        <sz val="10"/>
        <rFont val="Arial"/>
        <family val="2"/>
      </rPr>
      <t xml:space="preserve">18618586713</t>
    </r>
    <r>
      <rPr>
        <sz val="10"/>
        <rFont val="宋体"/>
        <family val="0"/>
        <charset val="134"/>
      </rPr>
      <t xml:space="preserve">、</t>
    </r>
    <r>
      <rPr>
        <sz val="10"/>
        <rFont val="Arial"/>
        <family val="2"/>
      </rPr>
      <t xml:space="preserve">15811514778</t>
    </r>
    <r>
      <rPr>
        <sz val="10"/>
        <rFont val="宋体"/>
        <family val="0"/>
        <charset val="134"/>
      </rPr>
      <t xml:space="preserve">）。她投诉目的为索要钱财，属于恶意投诉，我们未对其进行赔偿，后该市民持续反复进行投诉。经核查，</t>
    </r>
    <r>
      <rPr>
        <sz val="10"/>
        <rFont val="Arial"/>
        <family val="2"/>
      </rPr>
      <t xml:space="preserve">F94</t>
    </r>
    <r>
      <rPr>
        <sz val="10"/>
        <rFont val="宋体"/>
        <family val="0"/>
        <charset val="134"/>
      </rPr>
      <t xml:space="preserve">路车内卫生一事，未回复未解决的问题为不属实，该线路车辆卫生符合清洁标准。该市民已将我们九龙分中心物管专业两名管理人员的电话号码放置了黑名单（偶尔将我们的电话号码恢复至白名单后，扔不接听我们的来电），反复黑白名单切换操作，其继续拨打</t>
    </r>
    <r>
      <rPr>
        <sz val="10"/>
        <rFont val="Arial"/>
        <family val="2"/>
      </rPr>
      <t xml:space="preserve">96166</t>
    </r>
    <r>
      <rPr>
        <sz val="10"/>
        <rFont val="宋体"/>
        <family val="0"/>
        <charset val="134"/>
      </rPr>
      <t xml:space="preserve">服务热线进行投诉车辆卫生问题。</t>
    </r>
  </si>
  <si>
    <r>
      <rPr>
        <sz val="10"/>
        <rFont val="宋体"/>
        <family val="0"/>
        <charset val="134"/>
      </rPr>
      <t xml:space="preserve">接到投诉后，市民反映问题的办理情况，鸿运承物业管理中心九龙分中心现回复如下：该市民</t>
    </r>
    <r>
      <rPr>
        <sz val="10"/>
        <rFont val="Arial"/>
        <family val="2"/>
      </rPr>
      <t xml:space="preserve">2025</t>
    </r>
    <r>
      <rPr>
        <sz val="10"/>
        <rFont val="宋体"/>
        <family val="0"/>
        <charset val="134"/>
      </rPr>
      <t xml:space="preserve">年</t>
    </r>
    <r>
      <rPr>
        <sz val="10"/>
        <rFont val="Arial"/>
        <family val="2"/>
      </rPr>
      <t xml:space="preserve">3</t>
    </r>
    <r>
      <rPr>
        <sz val="10"/>
        <rFont val="宋体"/>
        <family val="0"/>
        <charset val="134"/>
      </rPr>
      <t xml:space="preserve">月至今，长期恶意投诉客六分公司运营线路车辆卫生问题（同时投诉车队相关问题），电话号码我们能分辨出来的目前为</t>
    </r>
    <r>
      <rPr>
        <sz val="10"/>
        <rFont val="Arial"/>
        <family val="2"/>
      </rPr>
      <t xml:space="preserve">3</t>
    </r>
    <r>
      <rPr>
        <sz val="10"/>
        <rFont val="宋体"/>
        <family val="0"/>
        <charset val="134"/>
      </rPr>
      <t xml:space="preserve">个电话号码（</t>
    </r>
    <r>
      <rPr>
        <sz val="10"/>
        <rFont val="Arial"/>
        <family val="2"/>
      </rPr>
      <t xml:space="preserve">15910468025</t>
    </r>
    <r>
      <rPr>
        <sz val="10"/>
        <rFont val="宋体"/>
        <family val="0"/>
        <charset val="134"/>
      </rPr>
      <t xml:space="preserve">、</t>
    </r>
    <r>
      <rPr>
        <sz val="10"/>
        <rFont val="Arial"/>
        <family val="2"/>
      </rPr>
      <t xml:space="preserve">18618586713</t>
    </r>
    <r>
      <rPr>
        <sz val="10"/>
        <rFont val="宋体"/>
        <family val="0"/>
        <charset val="134"/>
      </rPr>
      <t xml:space="preserve">、</t>
    </r>
    <r>
      <rPr>
        <sz val="10"/>
        <rFont val="Arial"/>
        <family val="2"/>
      </rPr>
      <t xml:space="preserve">15811514778</t>
    </r>
    <r>
      <rPr>
        <sz val="10"/>
        <rFont val="宋体"/>
        <family val="0"/>
        <charset val="134"/>
      </rPr>
      <t xml:space="preserve">）。她投诉目的为索要钱财，属于恶意投诉，我们未对其进行赔偿，后该市民持续反复进行投诉。经核查，</t>
    </r>
    <r>
      <rPr>
        <sz val="10"/>
        <rFont val="Arial"/>
        <family val="2"/>
      </rPr>
      <t xml:space="preserve">F94</t>
    </r>
    <r>
      <rPr>
        <sz val="10"/>
        <rFont val="宋体"/>
        <family val="0"/>
        <charset val="134"/>
      </rPr>
      <t xml:space="preserve">路车内卫生一事，未回复未解决的问题为不属实，该线路车辆卫生符合清洁标准。该市民已将我们九龙分中心物管专业两名管理人员的电话号码放置了黑名单（偶尔将我们的电话号码恢复至白名单后，扔不接听我们的来电），反复黑白名单切换操作，其继续拨打</t>
    </r>
    <r>
      <rPr>
        <sz val="10"/>
        <rFont val="Arial"/>
        <family val="2"/>
      </rPr>
      <t xml:space="preserve">96166</t>
    </r>
    <r>
      <rPr>
        <sz val="10"/>
        <rFont val="宋体"/>
        <family val="0"/>
        <charset val="134"/>
      </rPr>
      <t xml:space="preserve">服务热线进行投诉车辆卫生问题。我分中心于</t>
    </r>
    <r>
      <rPr>
        <sz val="10"/>
        <rFont val="Arial"/>
        <family val="2"/>
      </rPr>
      <t xml:space="preserve">2026</t>
    </r>
    <r>
      <rPr>
        <sz val="10"/>
        <rFont val="宋体"/>
        <family val="0"/>
        <charset val="134"/>
      </rPr>
      <t xml:space="preserve">年</t>
    </r>
    <r>
      <rPr>
        <sz val="10"/>
        <rFont val="Arial"/>
        <family val="2"/>
      </rPr>
      <t xml:space="preserve">2</t>
    </r>
    <r>
      <rPr>
        <sz val="10"/>
        <rFont val="宋体"/>
        <family val="0"/>
        <charset val="134"/>
      </rPr>
      <t xml:space="preserve">月</t>
    </r>
    <r>
      <rPr>
        <sz val="10"/>
        <rFont val="Arial"/>
        <family val="2"/>
      </rPr>
      <t xml:space="preserve">5</t>
    </r>
    <r>
      <rPr>
        <sz val="10"/>
        <rFont val="宋体"/>
        <family val="0"/>
        <charset val="134"/>
      </rPr>
      <t xml:space="preserve">日下午</t>
    </r>
    <r>
      <rPr>
        <sz val="10"/>
        <rFont val="Arial"/>
        <family val="2"/>
      </rPr>
      <t xml:space="preserve">14</t>
    </r>
    <r>
      <rPr>
        <sz val="10"/>
        <rFont val="宋体"/>
        <family val="0"/>
        <charset val="134"/>
      </rPr>
      <t xml:space="preserve">点</t>
    </r>
    <r>
      <rPr>
        <sz val="10"/>
        <rFont val="Arial"/>
        <family val="2"/>
      </rPr>
      <t xml:space="preserve">03</t>
    </r>
    <r>
      <rPr>
        <sz val="10"/>
        <rFont val="宋体"/>
        <family val="0"/>
        <charset val="134"/>
      </rPr>
      <t xml:space="preserve">分对市民进行电话回复，对方的来电号码仍不接听我们的来电，我们尝试致电市民其他电话号码，对方接通了，我们向市民描述了投诉的问题，对方告知我们听不清说的什么，便直接再次挂断我们的来电。</t>
    </r>
  </si>
  <si>
    <r>
      <rPr>
        <sz val="10"/>
        <rFont val="Arial"/>
        <family val="2"/>
      </rPr>
      <t xml:space="preserve">GJ-PHONE-20260205-1304</t>
    </r>
    <r>
      <rPr>
        <sz val="10"/>
        <rFont val="宋体"/>
        <family val="0"/>
        <charset val="134"/>
      </rPr>
      <t xml:space="preserve">（</t>
    </r>
    <r>
      <rPr>
        <sz val="10"/>
        <rFont val="Arial"/>
        <family val="2"/>
      </rPr>
      <t xml:space="preserve">1</t>
    </r>
    <r>
      <rPr>
        <sz val="10"/>
        <rFont val="宋体"/>
        <family val="0"/>
        <charset val="134"/>
      </rPr>
      <t xml:space="preserve">个附件）</t>
    </r>
  </si>
  <si>
    <t xml:space="preserve">2026-02-05 15:07:33</t>
  </si>
  <si>
    <t xml:space="preserve">2026-02-05 16:49:52</t>
  </si>
  <si>
    <t xml:space="preserve">13366290615</t>
  </si>
  <si>
    <r>
      <rPr>
        <sz val="10"/>
        <rFont val="Arial"/>
        <family val="2"/>
      </rPr>
      <t xml:space="preserve">2</t>
    </r>
    <r>
      <rPr>
        <sz val="10"/>
        <rFont val="宋体"/>
        <family val="0"/>
        <charset val="134"/>
      </rPr>
      <t xml:space="preserve">月</t>
    </r>
    <r>
      <rPr>
        <sz val="10"/>
        <rFont val="Arial"/>
        <family val="2"/>
      </rPr>
      <t xml:space="preserve">5</t>
    </r>
    <r>
      <rPr>
        <sz val="10"/>
        <rFont val="宋体"/>
        <family val="0"/>
        <charset val="134"/>
      </rPr>
      <t xml:space="preserve">日</t>
    </r>
    <r>
      <rPr>
        <sz val="10"/>
        <rFont val="Arial"/>
        <family val="2"/>
      </rPr>
      <t xml:space="preserve">15:26</t>
    </r>
    <r>
      <rPr>
        <sz val="10"/>
        <rFont val="宋体"/>
        <family val="0"/>
        <charset val="134"/>
      </rPr>
      <t xml:space="preserve">分来电，一先生的父亲康仲松是公交退休职工，在职时分到福利房产（西城区宣武门西大街后八楼），此房没有任何能够证明的手续与房产证，现此房已划分为首开物业管理，两年前其反映过此问题，公交物业姓马的主任联系过，但未解决，后其向首开物业反映此事，首开的人说告知还要找公交。要求负责人回复。</t>
    </r>
  </si>
  <si>
    <r>
      <rPr>
        <sz val="10"/>
        <rFont val="宋体"/>
        <family val="0"/>
        <charset val="134"/>
      </rPr>
      <t xml:space="preserve">分中心已经于</t>
    </r>
    <r>
      <rPr>
        <sz val="10"/>
        <rFont val="Arial"/>
        <family val="2"/>
      </rPr>
      <t xml:space="preserve">2026</t>
    </r>
    <r>
      <rPr>
        <sz val="10"/>
        <rFont val="宋体"/>
        <family val="0"/>
        <charset val="134"/>
      </rPr>
      <t xml:space="preserve">年</t>
    </r>
    <r>
      <rPr>
        <sz val="10"/>
        <rFont val="Arial"/>
        <family val="2"/>
      </rPr>
      <t xml:space="preserve">2</t>
    </r>
    <r>
      <rPr>
        <sz val="10"/>
        <rFont val="宋体"/>
        <family val="0"/>
        <charset val="134"/>
      </rPr>
      <t xml:space="preserve">月</t>
    </r>
    <r>
      <rPr>
        <sz val="10"/>
        <rFont val="Arial"/>
        <family val="2"/>
      </rPr>
      <t xml:space="preserve">5</t>
    </r>
    <r>
      <rPr>
        <sz val="10"/>
        <rFont val="宋体"/>
        <family val="0"/>
        <charset val="134"/>
      </rPr>
      <t xml:space="preserve">日，将处理结果告知了市民，办理人：孟召宝，部门</t>
    </r>
    <r>
      <rPr>
        <sz val="10"/>
        <rFont val="Arial"/>
        <family val="2"/>
      </rPr>
      <t xml:space="preserve">:</t>
    </r>
    <r>
      <rPr>
        <sz val="10"/>
        <rFont val="宋体"/>
        <family val="0"/>
        <charset val="134"/>
      </rPr>
      <t xml:space="preserve">小区留守组，职务：物管科员。审核人：侯旭，物业管理中心机关，物管行政部，科员。</t>
    </r>
    <r>
      <rPr>
        <sz val="10"/>
        <rFont val="Arial"/>
        <family val="2"/>
      </rPr>
      <t xml:space="preserve">
</t>
    </r>
  </si>
  <si>
    <r>
      <rPr>
        <sz val="10"/>
        <rFont val="宋体"/>
        <family val="0"/>
        <charset val="134"/>
      </rPr>
      <t xml:space="preserve">经核实，市民的父亲在</t>
    </r>
    <r>
      <rPr>
        <sz val="10"/>
        <rFont val="Arial"/>
        <family val="2"/>
      </rPr>
      <t xml:space="preserve">2000</t>
    </r>
    <r>
      <rPr>
        <sz val="10"/>
        <rFont val="宋体"/>
        <family val="0"/>
        <charset val="134"/>
      </rPr>
      <t xml:space="preserve">年前（具体时间已经无法追诉），分得现在的住所，当时是以宿舍的名义给的，该楼房没有整体产权，更不可能以每户的形式办理房产证，市民一再强调老保修三场某位领导对他有所承诺，但时间已经过去</t>
    </r>
    <r>
      <rPr>
        <sz val="10"/>
        <rFont val="Arial"/>
        <family val="2"/>
      </rPr>
      <t xml:space="preserve">20</t>
    </r>
    <r>
      <rPr>
        <sz val="10"/>
        <rFont val="宋体"/>
        <family val="0"/>
        <charset val="134"/>
      </rPr>
      <t xml:space="preserve">多年，目前，我们无法满足市民的要求。我们已告知市民，该住所可以一直住下去，不会影响其居住权。</t>
    </r>
  </si>
  <si>
    <r>
      <rPr>
        <sz val="10"/>
        <rFont val="宋体"/>
        <family val="0"/>
        <charset val="134"/>
      </rPr>
      <t xml:space="preserve">接到此投诉，我们非常重视，并立即核实。经核实，市民的父亲在</t>
    </r>
    <r>
      <rPr>
        <sz val="10"/>
        <rFont val="Arial"/>
        <family val="2"/>
      </rPr>
      <t xml:space="preserve">2000</t>
    </r>
    <r>
      <rPr>
        <sz val="10"/>
        <rFont val="宋体"/>
        <family val="0"/>
        <charset val="134"/>
      </rPr>
      <t xml:space="preserve">年前（具体时间已经无法追诉），分得现在的住所，当时是以宿舍的名义给的，该楼房没有整体产权，更不可能以每户的形式办理房产证，市民一再强调老保修三场某位领导对他有所承诺，但时间已经过去</t>
    </r>
    <r>
      <rPr>
        <sz val="10"/>
        <rFont val="Arial"/>
        <family val="2"/>
      </rPr>
      <t xml:space="preserve">20</t>
    </r>
    <r>
      <rPr>
        <sz val="10"/>
        <rFont val="宋体"/>
        <family val="0"/>
        <charset val="134"/>
      </rPr>
      <t xml:space="preserve">多年，目前，我们无法满足市民的要求。我们已告知市民，该住所可以一直住下去，不会影响其居住权。分中心已经于</t>
    </r>
    <r>
      <rPr>
        <sz val="10"/>
        <rFont val="Arial"/>
        <family val="2"/>
      </rPr>
      <t xml:space="preserve">2026</t>
    </r>
    <r>
      <rPr>
        <sz val="10"/>
        <rFont val="宋体"/>
        <family val="0"/>
        <charset val="134"/>
      </rPr>
      <t xml:space="preserve">年</t>
    </r>
    <r>
      <rPr>
        <sz val="10"/>
        <rFont val="Arial"/>
        <family val="2"/>
      </rPr>
      <t xml:space="preserve">2</t>
    </r>
    <r>
      <rPr>
        <sz val="10"/>
        <rFont val="宋体"/>
        <family val="0"/>
        <charset val="134"/>
      </rPr>
      <t xml:space="preserve">月</t>
    </r>
    <r>
      <rPr>
        <sz val="10"/>
        <rFont val="Arial"/>
        <family val="2"/>
      </rPr>
      <t xml:space="preserve">5</t>
    </r>
    <r>
      <rPr>
        <sz val="10"/>
        <rFont val="宋体"/>
        <family val="0"/>
        <charset val="134"/>
      </rPr>
      <t xml:space="preserve">日，将处理结果告知了市民，办理人：孟召宝，部门</t>
    </r>
    <r>
      <rPr>
        <sz val="10"/>
        <rFont val="Arial"/>
        <family val="2"/>
      </rPr>
      <t xml:space="preserve">:</t>
    </r>
    <r>
      <rPr>
        <sz val="10"/>
        <rFont val="宋体"/>
        <family val="0"/>
        <charset val="134"/>
      </rPr>
      <t xml:space="preserve">小区留守组，职务：物管科员。审核人：侯旭，物业管理中心机关，物管行政部，科员。</t>
    </r>
  </si>
  <si>
    <r>
      <rPr>
        <sz val="10"/>
        <rFont val="Arial"/>
        <family val="2"/>
      </rPr>
      <t xml:space="preserve">GJ-PHONE-20260206-0100</t>
    </r>
    <r>
      <rPr>
        <sz val="10"/>
        <rFont val="宋体"/>
        <family val="0"/>
      </rPr>
      <t xml:space="preserve">（</t>
    </r>
    <r>
      <rPr>
        <sz val="10"/>
        <rFont val="Arial"/>
        <family val="2"/>
      </rPr>
      <t xml:space="preserve">1</t>
    </r>
    <r>
      <rPr>
        <sz val="10"/>
        <rFont val="宋体"/>
        <family val="0"/>
      </rPr>
      <t xml:space="preserve">个附件）</t>
    </r>
  </si>
  <si>
    <t xml:space="preserve">2026-02-06 07:30:16</t>
  </si>
  <si>
    <t xml:space="preserve">2026-02-06 07:45:07</t>
  </si>
  <si>
    <r>
      <rPr>
        <sz val="10"/>
        <rFont val="Arial"/>
        <family val="2"/>
      </rPr>
      <t xml:space="preserve">2</t>
    </r>
    <r>
      <rPr>
        <sz val="10"/>
        <rFont val="宋体"/>
        <family val="0"/>
        <charset val="134"/>
      </rPr>
      <t xml:space="preserve">月</t>
    </r>
    <r>
      <rPr>
        <sz val="10"/>
        <rFont val="Arial"/>
        <family val="2"/>
      </rPr>
      <t xml:space="preserve">6</t>
    </r>
    <r>
      <rPr>
        <sz val="10"/>
        <rFont val="宋体"/>
        <family val="0"/>
        <charset val="134"/>
      </rPr>
      <t xml:space="preserve">日</t>
    </r>
    <r>
      <rPr>
        <sz val="10"/>
        <rFont val="Arial"/>
        <family val="2"/>
      </rPr>
      <t xml:space="preserve">7:31</t>
    </r>
    <r>
      <rPr>
        <sz val="10"/>
        <rFont val="宋体"/>
        <family val="0"/>
        <charset val="134"/>
      </rPr>
      <t xml:space="preserve">分来电、客四退休职工周杰来电称：其反映广安胡同北口场站院内的保洁员不认真清理卫生一事，一直没人管、没人解决，故不满，要求答复。</t>
    </r>
  </si>
  <si>
    <r>
      <rPr>
        <sz val="10"/>
        <rFont val="宋体"/>
        <family val="0"/>
        <charset val="134"/>
      </rPr>
      <t xml:space="preserve">分中心已经于</t>
    </r>
    <r>
      <rPr>
        <sz val="10"/>
        <rFont val="Arial"/>
        <family val="2"/>
      </rPr>
      <t xml:space="preserve">2026</t>
    </r>
    <r>
      <rPr>
        <sz val="10"/>
        <rFont val="宋体"/>
        <family val="0"/>
        <charset val="134"/>
      </rPr>
      <t xml:space="preserve">年</t>
    </r>
    <r>
      <rPr>
        <sz val="10"/>
        <rFont val="Arial"/>
        <family val="2"/>
      </rPr>
      <t xml:space="preserve">2</t>
    </r>
    <r>
      <rPr>
        <sz val="10"/>
        <rFont val="宋体"/>
        <family val="0"/>
        <charset val="134"/>
      </rPr>
      <t xml:space="preserve">月</t>
    </r>
    <r>
      <rPr>
        <sz val="10"/>
        <rFont val="Arial"/>
        <family val="2"/>
      </rPr>
      <t xml:space="preserve">6</t>
    </r>
    <r>
      <rPr>
        <sz val="10"/>
        <rFont val="宋体"/>
        <family val="0"/>
        <charset val="134"/>
      </rPr>
      <t xml:space="preserve">日，将处理结果告知了市民，办理人：王波，部门：大观园分中心，职务：物管副主任。审核人：侯旭，物业管理中心机关，物管行政部，科员。</t>
    </r>
  </si>
  <si>
    <r>
      <rPr>
        <sz val="10"/>
        <rFont val="宋体"/>
        <family val="0"/>
        <charset val="134"/>
      </rPr>
      <t xml:space="preserve">接到此投诉，我们立即核实情况。经核实并实地勘察，发现该场站环境卫生达标，保洁人员工作认真负责，并没有市民描述情况，但是我们依然虚心接受市民提出的宝贵意见，加强管理与培训，保持该场站环境卫生符合标准。据分中心副主任反映，该市民在</t>
    </r>
    <r>
      <rPr>
        <sz val="10"/>
        <rFont val="Arial"/>
        <family val="2"/>
      </rPr>
      <t xml:space="preserve">2026</t>
    </r>
    <r>
      <rPr>
        <sz val="10"/>
        <rFont val="宋体"/>
        <family val="0"/>
        <charset val="134"/>
      </rPr>
      <t xml:space="preserve">年</t>
    </r>
    <r>
      <rPr>
        <sz val="10"/>
        <rFont val="Arial"/>
        <family val="2"/>
      </rPr>
      <t xml:space="preserve">2</t>
    </r>
    <r>
      <rPr>
        <sz val="10"/>
        <rFont val="宋体"/>
        <family val="0"/>
        <charset val="134"/>
      </rPr>
      <t xml:space="preserve">月</t>
    </r>
    <r>
      <rPr>
        <sz val="10"/>
        <rFont val="Arial"/>
        <family val="2"/>
      </rPr>
      <t xml:space="preserve">1</t>
    </r>
    <r>
      <rPr>
        <sz val="10"/>
        <rFont val="宋体"/>
        <family val="0"/>
        <charset val="134"/>
      </rPr>
      <t xml:space="preserve">日至</t>
    </r>
    <r>
      <rPr>
        <sz val="10"/>
        <rFont val="Arial"/>
        <family val="2"/>
      </rPr>
      <t xml:space="preserve">2</t>
    </r>
    <r>
      <rPr>
        <sz val="10"/>
        <rFont val="宋体"/>
        <family val="0"/>
        <charset val="134"/>
      </rPr>
      <t xml:space="preserve">月</t>
    </r>
    <r>
      <rPr>
        <sz val="10"/>
        <rFont val="Arial"/>
        <family val="2"/>
      </rPr>
      <t xml:space="preserve">5</t>
    </r>
    <r>
      <rPr>
        <sz val="10"/>
        <rFont val="宋体"/>
        <family val="0"/>
        <charset val="134"/>
      </rPr>
      <t xml:space="preserve">日，在此场站内闹事，影响保洁人员正常工作，无论谁劝阻，他都大声辱骂，侮辱我们的工作人员。而且，他没有明确的或是具体的诉求内容，市民还扬言就是要拨打</t>
    </r>
    <r>
      <rPr>
        <sz val="10"/>
        <rFont val="Arial"/>
        <family val="2"/>
      </rPr>
      <t xml:space="preserve">12345</t>
    </r>
    <r>
      <rPr>
        <sz val="10"/>
        <rFont val="宋体"/>
        <family val="0"/>
        <charset val="134"/>
      </rPr>
      <t xml:space="preserve">投诉。但是我们分中心副主任依然耐心解释，尽量平复市民情绪。分中心已经于</t>
    </r>
    <r>
      <rPr>
        <sz val="10"/>
        <rFont val="Arial"/>
        <family val="2"/>
      </rPr>
      <t xml:space="preserve">2026</t>
    </r>
    <r>
      <rPr>
        <sz val="10"/>
        <rFont val="宋体"/>
        <family val="0"/>
        <charset val="134"/>
      </rPr>
      <t xml:space="preserve">年</t>
    </r>
    <r>
      <rPr>
        <sz val="10"/>
        <rFont val="Arial"/>
        <family val="2"/>
      </rPr>
      <t xml:space="preserve">2</t>
    </r>
    <r>
      <rPr>
        <sz val="10"/>
        <rFont val="宋体"/>
        <family val="0"/>
        <charset val="134"/>
      </rPr>
      <t xml:space="preserve">月</t>
    </r>
    <r>
      <rPr>
        <sz val="10"/>
        <rFont val="Arial"/>
        <family val="2"/>
      </rPr>
      <t xml:space="preserve">6</t>
    </r>
    <r>
      <rPr>
        <sz val="10"/>
        <rFont val="宋体"/>
        <family val="0"/>
        <charset val="134"/>
      </rPr>
      <t xml:space="preserve">日，将处理结果告知了市民，办理人：王波，部门：大观园分中心，职务：物管副主任。审核人：侯旭，物业管理中心机关，物管行政部，科员。</t>
    </r>
  </si>
  <si>
    <r>
      <rPr>
        <sz val="9"/>
        <color rgb="FF000000"/>
        <rFont val="宋体"/>
        <family val="0"/>
        <charset val="134"/>
      </rPr>
      <t xml:space="preserve">多渠道同人同诉：</t>
    </r>
    <r>
      <rPr>
        <sz val="9"/>
        <color rgb="FF000000"/>
        <rFont val="宋体"/>
        <family val="0"/>
      </rPr>
      <t xml:space="preserve">GJ-PHONE-20260201-1071</t>
    </r>
    <r>
      <rPr>
        <sz val="9"/>
        <color rgb="FF000000"/>
        <rFont val="宋体"/>
        <family val="0"/>
        <charset val="134"/>
      </rPr>
      <t xml:space="preserve">、热线</t>
    </r>
    <r>
      <rPr>
        <sz val="9"/>
        <color rgb="FF000000"/>
        <rFont val="宋体"/>
        <family val="0"/>
      </rPr>
      <t xml:space="preserve">-260201-024922</t>
    </r>
    <r>
      <rPr>
        <sz val="9"/>
        <color rgb="FF000000"/>
        <rFont val="宋体"/>
        <family val="0"/>
        <charset val="134"/>
      </rPr>
      <t xml:space="preserve">、</t>
    </r>
    <r>
      <rPr>
        <sz val="9"/>
        <color rgb="FF000000"/>
        <rFont val="宋体"/>
        <family val="0"/>
      </rPr>
      <t xml:space="preserve">GJ-PHONE-20260201-1116</t>
    </r>
    <r>
      <rPr>
        <sz val="9"/>
        <color rgb="FF000000"/>
        <rFont val="宋体"/>
        <family val="0"/>
        <charset val="134"/>
      </rPr>
      <t xml:space="preserve">、</t>
    </r>
    <r>
      <rPr>
        <sz val="9"/>
        <color rgb="FF000000"/>
        <rFont val="宋体"/>
        <family val="0"/>
      </rPr>
      <t xml:space="preserve">GJ-PHONE-20260203-0244</t>
    </r>
    <r>
      <rPr>
        <sz val="9"/>
        <color rgb="FF000000"/>
        <rFont val="宋体"/>
        <family val="0"/>
        <charset val="134"/>
      </rPr>
      <t xml:space="preserve">、</t>
    </r>
    <r>
      <rPr>
        <sz val="9"/>
        <color rgb="FF000000"/>
        <rFont val="宋体"/>
        <family val="0"/>
      </rPr>
      <t xml:space="preserve">GJ-PHONE-20260203-0754</t>
    </r>
    <r>
      <rPr>
        <sz val="9"/>
        <color rgb="FF000000"/>
        <rFont val="宋体"/>
        <family val="0"/>
        <charset val="134"/>
      </rPr>
      <t xml:space="preserve">、热线</t>
    </r>
    <r>
      <rPr>
        <sz val="9"/>
        <color rgb="FF000000"/>
        <rFont val="宋体"/>
        <family val="0"/>
      </rPr>
      <t xml:space="preserve">-260203-034440</t>
    </r>
    <r>
      <rPr>
        <sz val="9"/>
        <color rgb="FF000000"/>
        <rFont val="宋体"/>
        <family val="0"/>
        <charset val="134"/>
      </rPr>
      <t xml:space="preserve">、</t>
    </r>
    <r>
      <rPr>
        <sz val="9"/>
        <color rgb="FF000000"/>
        <rFont val="宋体"/>
        <family val="0"/>
      </rPr>
      <t xml:space="preserve">GJ-PHONE-20260204-0163</t>
    </r>
    <r>
      <rPr>
        <sz val="9"/>
        <color rgb="FF000000"/>
        <rFont val="宋体"/>
        <family val="0"/>
        <charset val="134"/>
      </rPr>
      <t xml:space="preserve">、</t>
    </r>
    <r>
      <rPr>
        <sz val="9"/>
        <color rgb="FF000000"/>
        <rFont val="宋体"/>
        <family val="0"/>
      </rPr>
      <t xml:space="preserve">GJ-PHONE-20260206-0100</t>
    </r>
  </si>
  <si>
    <r>
      <rPr>
        <sz val="10"/>
        <rFont val="Arial"/>
        <family val="2"/>
      </rPr>
      <t xml:space="preserve">GJ-PHONE-20260205-1844</t>
    </r>
    <r>
      <rPr>
        <sz val="10"/>
        <rFont val="宋体"/>
        <family val="0"/>
        <charset val="134"/>
      </rPr>
      <t xml:space="preserve">（</t>
    </r>
    <r>
      <rPr>
        <sz val="10"/>
        <rFont val="Arial"/>
        <family val="2"/>
      </rPr>
      <t xml:space="preserve">1</t>
    </r>
    <r>
      <rPr>
        <sz val="10"/>
        <rFont val="宋体"/>
        <family val="0"/>
        <charset val="134"/>
      </rPr>
      <t xml:space="preserve">个附件）</t>
    </r>
  </si>
  <si>
    <t xml:space="preserve">2026-02-05 18:44:59</t>
  </si>
  <si>
    <t xml:space="preserve">2026-02-06 12:47:07</t>
  </si>
  <si>
    <t xml:space="preserve">13264455133</t>
  </si>
  <si>
    <r>
      <rPr>
        <sz val="10"/>
        <rFont val="Arial"/>
        <family val="2"/>
      </rPr>
      <t xml:space="preserve">2</t>
    </r>
    <r>
      <rPr>
        <sz val="10"/>
        <rFont val="宋体"/>
        <family val="0"/>
        <charset val="134"/>
      </rPr>
      <t xml:space="preserve">月</t>
    </r>
    <r>
      <rPr>
        <sz val="10"/>
        <rFont val="Arial"/>
        <family val="2"/>
      </rPr>
      <t xml:space="preserve">5</t>
    </r>
    <r>
      <rPr>
        <sz val="10"/>
        <rFont val="宋体"/>
        <family val="0"/>
        <charset val="134"/>
      </rPr>
      <t xml:space="preserve">日</t>
    </r>
    <r>
      <rPr>
        <sz val="10"/>
        <rFont val="Arial"/>
        <family val="2"/>
      </rPr>
      <t xml:space="preserve">18</t>
    </r>
    <r>
      <rPr>
        <sz val="10"/>
        <rFont val="宋体"/>
        <family val="0"/>
        <charset val="134"/>
      </rPr>
      <t xml:space="preserve">：</t>
    </r>
    <r>
      <rPr>
        <sz val="10"/>
        <rFont val="Arial"/>
        <family val="2"/>
      </rPr>
      <t xml:space="preserve">45</t>
    </r>
    <r>
      <rPr>
        <sz val="10"/>
        <rFont val="宋体"/>
        <family val="0"/>
        <charset val="134"/>
      </rPr>
      <t xml:space="preserve">分来电，一先生</t>
    </r>
    <r>
      <rPr>
        <sz val="10"/>
        <rFont val="Arial"/>
        <family val="2"/>
      </rPr>
      <t xml:space="preserve">18:11</t>
    </r>
    <r>
      <rPr>
        <sz val="10"/>
        <rFont val="宋体"/>
        <family val="0"/>
        <charset val="134"/>
      </rPr>
      <t xml:space="preserve">左右在宋家庄枢纽站乘坐</t>
    </r>
    <r>
      <rPr>
        <sz val="10"/>
        <rFont val="Arial"/>
        <family val="2"/>
      </rPr>
      <t xml:space="preserve">581</t>
    </r>
    <r>
      <rPr>
        <sz val="10"/>
        <rFont val="宋体"/>
        <family val="0"/>
        <charset val="134"/>
      </rPr>
      <t xml:space="preserve">路（车号未记），其称上车时闻到车上有很浓的酱油味，地上也有酱油印，其不满，望相关部门尽快清理并要求答复。</t>
    </r>
  </si>
  <si>
    <r>
      <rPr>
        <sz val="10"/>
        <rFont val="宋体"/>
        <family val="0"/>
        <charset val="134"/>
      </rPr>
      <t xml:space="preserve">我分中心于</t>
    </r>
    <r>
      <rPr>
        <sz val="10"/>
        <rFont val="Arial"/>
        <family val="2"/>
      </rPr>
      <t xml:space="preserve">2026</t>
    </r>
    <r>
      <rPr>
        <sz val="10"/>
        <rFont val="宋体"/>
        <family val="0"/>
        <charset val="134"/>
      </rPr>
      <t xml:space="preserve">年</t>
    </r>
    <r>
      <rPr>
        <sz val="10"/>
        <rFont val="Arial"/>
        <family val="2"/>
      </rPr>
      <t xml:space="preserve">2</t>
    </r>
    <r>
      <rPr>
        <sz val="10"/>
        <rFont val="宋体"/>
        <family val="0"/>
        <charset val="134"/>
      </rPr>
      <t xml:space="preserve">月</t>
    </r>
    <r>
      <rPr>
        <sz val="10"/>
        <rFont val="Arial"/>
        <family val="2"/>
      </rPr>
      <t xml:space="preserve">5</t>
    </r>
    <r>
      <rPr>
        <sz val="10"/>
        <rFont val="宋体"/>
        <family val="0"/>
        <charset val="134"/>
      </rPr>
      <t xml:space="preserve">日晚上</t>
    </r>
    <r>
      <rPr>
        <sz val="10"/>
        <rFont val="Arial"/>
        <family val="2"/>
      </rPr>
      <t xml:space="preserve">19</t>
    </r>
    <r>
      <rPr>
        <sz val="10"/>
        <rFont val="宋体"/>
        <family val="0"/>
        <charset val="134"/>
      </rPr>
      <t xml:space="preserve">点</t>
    </r>
    <r>
      <rPr>
        <sz val="10"/>
        <rFont val="Arial"/>
        <family val="2"/>
      </rPr>
      <t xml:space="preserve">19</t>
    </r>
    <r>
      <rPr>
        <sz val="10"/>
        <rFont val="宋体"/>
        <family val="0"/>
        <charset val="134"/>
      </rPr>
      <t xml:space="preserve">分对市民进行电话回复。办理人：吴岩；部门：鸿运承物业管理中心明月湾分中心；职务：物管副主任。审核人：郑楠；部门：鸿运承物业管理中心物管行政部；职务：物管员。</t>
    </r>
  </si>
  <si>
    <r>
      <rPr>
        <sz val="10"/>
        <rFont val="宋体"/>
        <family val="0"/>
        <charset val="134"/>
      </rPr>
      <t xml:space="preserve">接到投诉后，市民反映问题的办理情况，鸿运承物业管理中心明月湾分中心现回复如下：经查，市民所反映的车辆卫生问题为途中产生，加之该线路为无售票员的运营线路（无人售），故我们无法第一时间对车辆卫生进行清理。我们对于运营车辆车内卫生的清洁工作是一直在做的，也从未停止，已经形成了长效的清洁机制。该线路车辆回到刷车地点后，在日常工作时段内，我们的保洁员已对车内外部卫生进行了全面清理，确保刷车点出场车辆卫生干净整洁，符合企业标准，已整改完毕。经分中心检查本条运营线路所有运营车辆出场前的卫生符合车辆清洁标准，我们定期召开车辆保洁专题会议，开展车辆卫生专项检查，日常工作中我们加大巡检力度，强化制度建设，不断提高管理水平。我分中心于</t>
    </r>
    <r>
      <rPr>
        <sz val="10"/>
        <rFont val="Arial"/>
        <family val="2"/>
      </rPr>
      <t xml:space="preserve">2026</t>
    </r>
    <r>
      <rPr>
        <sz val="10"/>
        <rFont val="宋体"/>
        <family val="0"/>
        <charset val="134"/>
      </rPr>
      <t xml:space="preserve">年</t>
    </r>
    <r>
      <rPr>
        <sz val="10"/>
        <rFont val="Arial"/>
        <family val="2"/>
      </rPr>
      <t xml:space="preserve">2</t>
    </r>
    <r>
      <rPr>
        <sz val="10"/>
        <rFont val="宋体"/>
        <family val="0"/>
        <charset val="134"/>
      </rPr>
      <t xml:space="preserve">月</t>
    </r>
    <r>
      <rPr>
        <sz val="10"/>
        <rFont val="Arial"/>
        <family val="2"/>
      </rPr>
      <t xml:space="preserve">5</t>
    </r>
    <r>
      <rPr>
        <sz val="10"/>
        <rFont val="宋体"/>
        <family val="0"/>
        <charset val="134"/>
      </rPr>
      <t xml:space="preserve">日晚上</t>
    </r>
    <r>
      <rPr>
        <sz val="10"/>
        <rFont val="Arial"/>
        <family val="2"/>
      </rPr>
      <t xml:space="preserve">19</t>
    </r>
    <r>
      <rPr>
        <sz val="10"/>
        <rFont val="宋体"/>
        <family val="0"/>
        <charset val="134"/>
      </rPr>
      <t xml:space="preserve">点</t>
    </r>
    <r>
      <rPr>
        <sz val="10"/>
        <rFont val="Arial"/>
        <family val="2"/>
      </rPr>
      <t xml:space="preserve">19</t>
    </r>
    <r>
      <rPr>
        <sz val="10"/>
        <rFont val="宋体"/>
        <family val="0"/>
        <charset val="134"/>
      </rPr>
      <t xml:space="preserve">分对市民进行电话回复。公交运营线路（首末站），我们只在一个场站进行洗车服务，首末站全部安排保洁员清洗车辆目前存在一定的困难。场站班组长再次与本条线路的保洁人员进行了沟通，日常工作中要把清洁质量做的更加细致，加强清洁技能的培训，熟练掌握清洁方法。欢迎市民随时对我们的工作进行监督，感谢市民提出宝贵意见，给市民的出行带来的不便我们深感歉意，谢谢市民的支持与谅解。</t>
    </r>
  </si>
  <si>
    <t xml:space="preserve">GJ-PHONE-20260206-1014-1</t>
  </si>
  <si>
    <t xml:space="preserve">2026-02-06 12:50:25</t>
  </si>
  <si>
    <t xml:space="preserve">2026-02-06 13:23:20</t>
  </si>
  <si>
    <r>
      <rPr>
        <sz val="10"/>
        <rFont val="Arial"/>
        <family val="2"/>
      </rPr>
      <t xml:space="preserve">2</t>
    </r>
    <r>
      <rPr>
        <sz val="10"/>
        <rFont val="宋体"/>
        <family val="0"/>
        <charset val="134"/>
      </rPr>
      <t xml:space="preserve">月</t>
    </r>
    <r>
      <rPr>
        <sz val="10"/>
        <rFont val="Arial"/>
        <family val="2"/>
      </rPr>
      <t xml:space="preserve">6</t>
    </r>
    <r>
      <rPr>
        <sz val="10"/>
        <rFont val="宋体"/>
        <family val="0"/>
        <charset val="134"/>
      </rPr>
      <t xml:space="preserve">日</t>
    </r>
    <r>
      <rPr>
        <sz val="10"/>
        <rFont val="Arial"/>
        <family val="2"/>
      </rPr>
      <t xml:space="preserve">8:28</t>
    </r>
    <r>
      <rPr>
        <sz val="10"/>
        <rFont val="宋体"/>
        <family val="0"/>
        <charset val="134"/>
      </rPr>
      <t xml:space="preserve">分来电：</t>
    </r>
    <r>
      <rPr>
        <sz val="10"/>
        <rFont val="Arial"/>
        <family val="2"/>
      </rPr>
      <t xml:space="preserve">827</t>
    </r>
    <r>
      <rPr>
        <sz val="10"/>
        <rFont val="宋体"/>
        <family val="0"/>
        <charset val="134"/>
      </rPr>
      <t xml:space="preserve">路（未记车号）车牌号脏污，特来电反映。</t>
    </r>
  </si>
  <si>
    <t xml:space="preserve">经查，市民所反映的车辆卫生问题为途中产生，故我们无法第一时间对车辆卫生进行清理。我们对于运营车辆卫生的清洁工作是一直在做的，也从未停止，已经形成了长效的清洁机制。该线路车辆回到刷车地点后，在日常工作时段内，我们的保洁员已对车内外部卫生进行了全面清理，确保刷车点出场车辆卫生干净整洁，符合企业标准，已整改完毕。</t>
  </si>
  <si>
    <t xml:space="preserve">接到投诉后，市民反映问题的办理情况，鸿运承物业管理中心天宫院分中心现回复如下：经查，市民所反映的车辆卫生问题为途中产生，故我们无法第一时间对车辆卫生进行清理。我们对于运营车辆卫生的清洁工作是一直在做的，也从未停止，已经形成了长效的清洁机制。该线路车辆回到刷车地点后，在日常工作时段内，我们的保洁员已对车内外部卫生进行了全面清理，确保刷车点出场车辆卫生干净整洁，符合企业标准，已整改完毕。经分中心检查本条运营线路所有运营车辆出场前的卫生符合车辆清洁标准，我们定期召开车辆保洁专题会议，开展车辆卫生专项检查，日常工作中我们加大巡检力度，强化制度建设，不断提高管理水平。因市民不要求电话回复，系统内无联系方式，我们未对市民进行电话回复。公交运营线路（首末站），我们只在一个场站进行洗车服务，首末站全部安排保洁员清洗车辆目前存在一定的困难。场站班组长再次与本条线路的保洁人员进行了沟通，日常工作中要把清洁质量做的更加细致，加强清洁技能的培训，熟练掌握清洁方法。欢迎市民随时对我们的工作进行监督，感谢市民提出宝贵意见，给市民的出行带来的不便我们深感歉意，谢谢市民的支持与谅解。</t>
  </si>
  <si>
    <t xml:space="preserve">车辆卫生问题
（车牌号脏）</t>
  </si>
  <si>
    <r>
      <rPr>
        <sz val="10"/>
        <rFont val="Arial"/>
        <family val="2"/>
      </rPr>
      <t xml:space="preserve">GJ-PHONE-20260206-2023</t>
    </r>
    <r>
      <rPr>
        <sz val="10"/>
        <rFont val="宋体"/>
        <family val="0"/>
        <charset val="134"/>
      </rPr>
      <t xml:space="preserve">（</t>
    </r>
    <r>
      <rPr>
        <sz val="10"/>
        <rFont val="Arial"/>
        <family val="2"/>
      </rPr>
      <t xml:space="preserve">1</t>
    </r>
    <r>
      <rPr>
        <sz val="10"/>
        <rFont val="宋体"/>
        <family val="0"/>
        <charset val="134"/>
      </rPr>
      <t xml:space="preserve">个附件）</t>
    </r>
  </si>
  <si>
    <t xml:space="preserve">2026-02-06 19:05:01</t>
  </si>
  <si>
    <t xml:space="preserve">2026-02-06 19:42:44</t>
  </si>
  <si>
    <t xml:space="preserve">13691557340</t>
  </si>
  <si>
    <r>
      <rPr>
        <sz val="10"/>
        <rFont val="Arial"/>
        <family val="2"/>
      </rPr>
      <t xml:space="preserve">2</t>
    </r>
    <r>
      <rPr>
        <sz val="10"/>
        <rFont val="宋体"/>
        <family val="0"/>
        <charset val="134"/>
      </rPr>
      <t xml:space="preserve">月</t>
    </r>
    <r>
      <rPr>
        <sz val="10"/>
        <rFont val="Arial"/>
        <family val="2"/>
      </rPr>
      <t xml:space="preserve">6</t>
    </r>
    <r>
      <rPr>
        <sz val="10"/>
        <rFont val="宋体"/>
        <family val="0"/>
        <charset val="134"/>
      </rPr>
      <t xml:space="preserve">日</t>
    </r>
    <r>
      <rPr>
        <sz val="10"/>
        <rFont val="Arial"/>
        <family val="2"/>
      </rPr>
      <t xml:space="preserve">19:10</t>
    </r>
    <r>
      <rPr>
        <sz val="10"/>
        <rFont val="宋体"/>
        <family val="0"/>
        <charset val="134"/>
      </rPr>
      <t xml:space="preserve">分来电，一先生是公交迷，其到快速公交</t>
    </r>
    <r>
      <rPr>
        <sz val="10"/>
        <rFont val="Arial"/>
        <family val="2"/>
      </rPr>
      <t xml:space="preserve">1</t>
    </r>
    <r>
      <rPr>
        <sz val="10"/>
        <rFont val="宋体"/>
        <family val="0"/>
        <charset val="134"/>
      </rPr>
      <t xml:space="preserve">线德茂庄总站，看到该车正在更换车内新标识，其想进去要一张该车撕下来的旧标识收藏，称自己曾向电车分公司拨打过一个座机电话要旧标识，但现在不知道具体号码，工作人员让其自已去车队要。但现在其到了总站门口，但看门的人不让其进院，也不帮助其，其也没法去要。故不满，要求回复。</t>
    </r>
    <r>
      <rPr>
        <sz val="10"/>
        <rFont val="Arial"/>
        <family val="2"/>
      </rPr>
      <t xml:space="preserve">
19:40</t>
    </r>
    <r>
      <rPr>
        <sz val="10"/>
        <rFont val="宋体"/>
        <family val="0"/>
        <charset val="134"/>
      </rPr>
      <t xml:space="preserve">分微信转物业 </t>
    </r>
    <r>
      <rPr>
        <sz val="10"/>
        <rFont val="Arial"/>
        <family val="2"/>
      </rPr>
      <t xml:space="preserve">
 </t>
    </r>
  </si>
  <si>
    <r>
      <rPr>
        <sz val="10"/>
        <rFont val="Arial"/>
        <family val="2"/>
      </rPr>
      <t xml:space="preserve">2</t>
    </r>
    <r>
      <rPr>
        <sz val="10"/>
        <rFont val="宋体"/>
        <family val="0"/>
        <charset val="134"/>
      </rPr>
      <t xml:space="preserve">月</t>
    </r>
    <r>
      <rPr>
        <sz val="10"/>
        <rFont val="Arial"/>
        <family val="2"/>
      </rPr>
      <t xml:space="preserve">6</t>
    </r>
    <r>
      <rPr>
        <sz val="10"/>
        <rFont val="宋体"/>
        <family val="0"/>
        <charset val="134"/>
      </rPr>
      <t xml:space="preserve">日</t>
    </r>
    <r>
      <rPr>
        <sz val="10"/>
        <rFont val="Arial"/>
        <family val="2"/>
      </rPr>
      <t xml:space="preserve">19:10</t>
    </r>
    <r>
      <rPr>
        <sz val="10"/>
        <rFont val="宋体"/>
        <family val="0"/>
        <charset val="134"/>
      </rPr>
      <t xml:space="preserve">分来电，一先生是公交迷，其到快速公交</t>
    </r>
    <r>
      <rPr>
        <sz val="10"/>
        <rFont val="Arial"/>
        <family val="2"/>
      </rPr>
      <t xml:space="preserve">1</t>
    </r>
    <r>
      <rPr>
        <sz val="10"/>
        <rFont val="宋体"/>
        <family val="0"/>
        <charset val="134"/>
      </rPr>
      <t xml:space="preserve">线德茂庄总站，看到该车正在更换车内新标识，其想进去要一张该车撕下来的旧标识收藏，称自己曾向电车分公司拨打过一个座机电话要旧标识，但现在不知道具体号码，工作人员让其自已去车队要。但现在其到了总站门口，但看门的人不让其进院，也不帮助其，其也没法去要。故不满，要求回复，</t>
    </r>
    <r>
      <rPr>
        <sz val="10"/>
        <rFont val="Arial"/>
        <family val="2"/>
      </rPr>
      <t xml:space="preserve">19:40</t>
    </r>
    <r>
      <rPr>
        <sz val="10"/>
        <rFont val="宋体"/>
        <family val="0"/>
        <charset val="134"/>
      </rPr>
      <t xml:space="preserve">分微信转物业。</t>
    </r>
    <r>
      <rPr>
        <sz val="10"/>
        <rFont val="Arial"/>
        <family val="2"/>
      </rPr>
      <t xml:space="preserve">
</t>
    </r>
    <r>
      <rPr>
        <sz val="10"/>
        <rFont val="宋体"/>
        <family val="0"/>
        <charset val="134"/>
      </rPr>
      <t xml:space="preserve">经过核实市民无法提供找车队什么人，也不能提供具体的电话号码，所以警卫职工未能让其进入场站，也无法帮助其联系。</t>
    </r>
  </si>
  <si>
    <r>
      <rPr>
        <sz val="10"/>
        <rFont val="宋体"/>
        <family val="0"/>
        <charset val="134"/>
      </rPr>
      <t xml:space="preserve">接到市民热线后，明月湾分中心高度重视，分中心安保人员</t>
    </r>
    <r>
      <rPr>
        <sz val="10"/>
        <rFont val="Arial"/>
        <family val="2"/>
      </rPr>
      <t xml:space="preserve">2</t>
    </r>
    <r>
      <rPr>
        <sz val="10"/>
        <rFont val="宋体"/>
        <family val="0"/>
        <charset val="134"/>
      </rPr>
      <t xml:space="preserve">月</t>
    </r>
    <r>
      <rPr>
        <sz val="10"/>
        <rFont val="Arial"/>
        <family val="2"/>
      </rPr>
      <t xml:space="preserve">6</t>
    </r>
    <r>
      <rPr>
        <sz val="10"/>
        <rFont val="宋体"/>
        <family val="0"/>
        <charset val="134"/>
      </rPr>
      <t xml:space="preserve">日</t>
    </r>
    <r>
      <rPr>
        <sz val="10"/>
        <rFont val="Arial"/>
        <family val="2"/>
      </rPr>
      <t xml:space="preserve">19:55</t>
    </r>
    <r>
      <rPr>
        <sz val="10"/>
        <rFont val="宋体"/>
        <family val="0"/>
        <charset val="134"/>
      </rPr>
      <t xml:space="preserve">与市民取得联系，进行核实，并进行情况说明，目前，进入公交场站，是公交职工的需要查验员工卡，不是公交职工的需要站内驻站单位人员到场站门口接人进入，因市民忘了打的车队的那个座机号码，也不能提供找车队的什么人，所以无法帮助其联系，并得到市民的理解。</t>
    </r>
    <r>
      <rPr>
        <sz val="10"/>
        <rFont val="Arial"/>
        <family val="2"/>
      </rPr>
      <t xml:space="preserve">2</t>
    </r>
    <r>
      <rPr>
        <sz val="10"/>
        <rFont val="宋体"/>
        <family val="0"/>
        <charset val="134"/>
      </rPr>
      <t xml:space="preserve">月</t>
    </r>
    <r>
      <rPr>
        <sz val="10"/>
        <rFont val="Arial"/>
        <family val="2"/>
      </rPr>
      <t xml:space="preserve">9</t>
    </r>
    <r>
      <rPr>
        <sz val="10"/>
        <rFont val="宋体"/>
        <family val="0"/>
        <charset val="134"/>
      </rPr>
      <t xml:space="preserve">日上午</t>
    </r>
    <r>
      <rPr>
        <sz val="10"/>
        <rFont val="Arial"/>
        <family val="2"/>
      </rPr>
      <t xml:space="preserve">8:49</t>
    </r>
    <r>
      <rPr>
        <sz val="10"/>
        <rFont val="宋体"/>
        <family val="0"/>
        <charset val="134"/>
      </rPr>
      <t xml:space="preserve">，分中心安保副主任与市民在进行联系，确认市民理解目前公交场站的值守规定。</t>
    </r>
    <r>
      <rPr>
        <sz val="10"/>
        <rFont val="Arial"/>
        <family val="2"/>
      </rPr>
      <t xml:space="preserve">
</t>
    </r>
    <r>
      <rPr>
        <sz val="10"/>
        <rFont val="宋体"/>
        <family val="0"/>
        <charset val="134"/>
      </rPr>
      <t xml:space="preserve">办理人：陈海军   明月湾分中心安保副主任</t>
    </r>
  </si>
  <si>
    <t xml:space="preserve">及时沟通</t>
  </si>
  <si>
    <t xml:space="preserve">及时沟通、做好解释</t>
  </si>
  <si>
    <t xml:space="preserve">做好沟通及解释</t>
  </si>
  <si>
    <r>
      <rPr>
        <sz val="10"/>
        <rFont val="Arial"/>
        <family val="2"/>
      </rPr>
      <t xml:space="preserve">GJ-PHONE-20260207-0424</t>
    </r>
    <r>
      <rPr>
        <sz val="10"/>
        <rFont val="宋体"/>
        <family val="0"/>
        <charset val="134"/>
      </rPr>
      <t xml:space="preserve">（</t>
    </r>
    <r>
      <rPr>
        <sz val="10"/>
        <rFont val="Arial"/>
        <family val="2"/>
      </rPr>
      <t xml:space="preserve">1</t>
    </r>
    <r>
      <rPr>
        <sz val="10"/>
        <rFont val="宋体"/>
        <family val="0"/>
        <charset val="134"/>
      </rPr>
      <t xml:space="preserve">个附件）</t>
    </r>
  </si>
  <si>
    <t xml:space="preserve">2026-02-07 10:03:21</t>
  </si>
  <si>
    <t xml:space="preserve">2026-02-07 10:16:35</t>
  </si>
  <si>
    <t xml:space="preserve">15711134598</t>
  </si>
  <si>
    <r>
      <rPr>
        <sz val="10"/>
        <rFont val="Arial"/>
        <family val="2"/>
      </rPr>
      <t xml:space="preserve">2</t>
    </r>
    <r>
      <rPr>
        <sz val="10"/>
        <rFont val="宋体"/>
        <family val="0"/>
        <charset val="134"/>
      </rPr>
      <t xml:space="preserve">月</t>
    </r>
    <r>
      <rPr>
        <sz val="10"/>
        <rFont val="Arial"/>
        <family val="2"/>
      </rPr>
      <t xml:space="preserve">7</t>
    </r>
    <r>
      <rPr>
        <sz val="10"/>
        <rFont val="宋体"/>
        <family val="0"/>
        <charset val="134"/>
      </rPr>
      <t xml:space="preserve">日</t>
    </r>
    <r>
      <rPr>
        <sz val="10"/>
        <rFont val="Arial"/>
        <family val="2"/>
      </rPr>
      <t xml:space="preserve">10:03</t>
    </r>
    <r>
      <rPr>
        <sz val="10"/>
        <rFont val="宋体"/>
        <family val="0"/>
        <charset val="134"/>
      </rPr>
      <t xml:space="preserve">分来电魏先生询问：其曾是顺义南彩场站鸿运承食堂人员，</t>
    </r>
    <r>
      <rPr>
        <sz val="10"/>
        <rFont val="Arial"/>
        <family val="2"/>
      </rPr>
      <t xml:space="preserve">25</t>
    </r>
    <r>
      <rPr>
        <sz val="10"/>
        <rFont val="宋体"/>
        <family val="0"/>
        <charset val="134"/>
      </rPr>
      <t xml:space="preserve">年</t>
    </r>
    <r>
      <rPr>
        <sz val="10"/>
        <rFont val="Arial"/>
        <family val="2"/>
      </rPr>
      <t xml:space="preserve">4</t>
    </r>
    <r>
      <rPr>
        <sz val="10"/>
        <rFont val="宋体"/>
        <family val="0"/>
        <charset val="134"/>
      </rPr>
      <t xml:space="preserve">月</t>
    </r>
    <r>
      <rPr>
        <sz val="10"/>
        <rFont val="Arial"/>
        <family val="2"/>
      </rPr>
      <t xml:space="preserve">1</t>
    </r>
    <r>
      <rPr>
        <sz val="10"/>
        <rFont val="宋体"/>
        <family val="0"/>
        <charset val="134"/>
      </rPr>
      <t xml:space="preserve">日解除劳动合同（买断），每年第</t>
    </r>
    <r>
      <rPr>
        <sz val="10"/>
        <rFont val="Arial"/>
        <family val="2"/>
      </rPr>
      <t xml:space="preserve">13</t>
    </r>
    <r>
      <rPr>
        <sz val="10"/>
        <rFont val="宋体"/>
        <family val="0"/>
        <charset val="134"/>
      </rPr>
      <t xml:space="preserve">个月有一笔年终奖，其干了</t>
    </r>
    <r>
      <rPr>
        <sz val="10"/>
        <rFont val="Arial"/>
        <family val="2"/>
      </rPr>
      <t xml:space="preserve">3</t>
    </r>
    <r>
      <rPr>
        <sz val="10"/>
        <rFont val="宋体"/>
        <family val="0"/>
        <charset val="134"/>
      </rPr>
      <t xml:space="preserve">个月，想询问</t>
    </r>
    <r>
      <rPr>
        <sz val="10"/>
        <rFont val="Arial"/>
        <family val="2"/>
      </rPr>
      <t xml:space="preserve">3</t>
    </r>
    <r>
      <rPr>
        <sz val="10"/>
        <rFont val="宋体"/>
        <family val="0"/>
        <charset val="134"/>
      </rPr>
      <t xml:space="preserve">个月是否有钱。要求给予答复。</t>
    </r>
  </si>
  <si>
    <r>
      <rPr>
        <sz val="10"/>
        <rFont val="宋体"/>
        <family val="0"/>
        <charset val="134"/>
      </rPr>
      <t xml:space="preserve">经核实，与来电人所述情况存在出入。魏前前曾为顺义南彩场站鸿运承食堂人员，于</t>
    </r>
    <r>
      <rPr>
        <sz val="10"/>
        <rFont val="Arial"/>
        <family val="2"/>
      </rPr>
      <t xml:space="preserve">25</t>
    </r>
    <r>
      <rPr>
        <sz val="10"/>
        <rFont val="宋体"/>
        <family val="0"/>
        <charset val="134"/>
      </rPr>
      <t xml:space="preserve">年</t>
    </r>
    <r>
      <rPr>
        <sz val="10"/>
        <rFont val="Arial"/>
        <family val="2"/>
      </rPr>
      <t xml:space="preserve">4</t>
    </r>
    <r>
      <rPr>
        <sz val="10"/>
        <rFont val="宋体"/>
        <family val="0"/>
        <charset val="134"/>
      </rPr>
      <t xml:space="preserve">月</t>
    </r>
    <r>
      <rPr>
        <sz val="10"/>
        <rFont val="Arial"/>
        <family val="2"/>
      </rPr>
      <t xml:space="preserve">1</t>
    </r>
    <r>
      <rPr>
        <sz val="10"/>
        <rFont val="宋体"/>
        <family val="0"/>
        <charset val="134"/>
      </rPr>
      <t xml:space="preserve">日协商一致解除劳动合同。依据《鸿运承物业管理中心工人绩效考核薪酬管理实施细则》已办理辞职、辞退、协商一致解除手续的工人不享受年度绩效工资。</t>
    </r>
  </si>
  <si>
    <r>
      <rPr>
        <sz val="10"/>
        <rFont val="宋体"/>
        <family val="0"/>
        <charset val="134"/>
      </rPr>
      <t xml:space="preserve">经核实，与来电人所述情况存在出入。魏前前曾为顺义南彩场站鸿运承食堂人员，于</t>
    </r>
    <r>
      <rPr>
        <sz val="10"/>
        <rFont val="Arial"/>
        <family val="2"/>
      </rPr>
      <t xml:space="preserve">25</t>
    </r>
    <r>
      <rPr>
        <sz val="10"/>
        <rFont val="宋体"/>
        <family val="0"/>
        <charset val="134"/>
      </rPr>
      <t xml:space="preserve">年</t>
    </r>
    <r>
      <rPr>
        <sz val="10"/>
        <rFont val="Arial"/>
        <family val="2"/>
      </rPr>
      <t xml:space="preserve">4</t>
    </r>
    <r>
      <rPr>
        <sz val="10"/>
        <rFont val="宋体"/>
        <family val="0"/>
        <charset val="134"/>
      </rPr>
      <t xml:space="preserve">月</t>
    </r>
    <r>
      <rPr>
        <sz val="10"/>
        <rFont val="Arial"/>
        <family val="2"/>
      </rPr>
      <t xml:space="preserve">1</t>
    </r>
    <r>
      <rPr>
        <sz val="10"/>
        <rFont val="宋体"/>
        <family val="0"/>
        <charset val="134"/>
      </rPr>
      <t xml:space="preserve">日协商一致解除劳动合同。依据《鸿运承物业管理中心工人绩效考核薪酬管理实施细则》已办理辞职、辞退、协商一致解除手续的工人不享受年度绩效工资。我单位东直门分中心工作人员于</t>
    </r>
    <r>
      <rPr>
        <sz val="10"/>
        <rFont val="Arial"/>
        <family val="2"/>
      </rPr>
      <t xml:space="preserve">2026</t>
    </r>
    <r>
      <rPr>
        <sz val="10"/>
        <rFont val="宋体"/>
        <family val="0"/>
        <charset val="134"/>
      </rPr>
      <t xml:space="preserve">年</t>
    </r>
    <r>
      <rPr>
        <sz val="10"/>
        <rFont val="Arial"/>
        <family val="2"/>
      </rPr>
      <t xml:space="preserve">2</t>
    </r>
    <r>
      <rPr>
        <sz val="10"/>
        <rFont val="宋体"/>
        <family val="0"/>
        <charset val="134"/>
      </rPr>
      <t xml:space="preserve">月</t>
    </r>
    <r>
      <rPr>
        <sz val="10"/>
        <rFont val="Arial"/>
        <family val="2"/>
      </rPr>
      <t xml:space="preserve">9</t>
    </r>
    <r>
      <rPr>
        <sz val="10"/>
        <rFont val="宋体"/>
        <family val="0"/>
        <charset val="134"/>
      </rPr>
      <t xml:space="preserve">日</t>
    </r>
    <r>
      <rPr>
        <sz val="10"/>
        <rFont val="Arial"/>
        <family val="2"/>
      </rPr>
      <t xml:space="preserve">10:44</t>
    </r>
    <r>
      <rPr>
        <sz val="10"/>
        <rFont val="宋体"/>
        <family val="0"/>
        <charset val="134"/>
      </rPr>
      <t xml:space="preserve">分致电魏先生，就年度绩效工资进行了解答，说明了已办理辞职、辞退、协商一致解除手续的工人不享受年度绩效工资。我单位欢迎职工随时对我们工作进行监督，感谢职工提出宝贵意见，谢谢职工的支持与谅解。</t>
    </r>
    <r>
      <rPr>
        <sz val="10"/>
        <rFont val="Arial"/>
        <family val="2"/>
      </rPr>
      <t xml:space="preserve">
</t>
    </r>
    <r>
      <rPr>
        <sz val="10"/>
        <rFont val="宋体"/>
        <family val="0"/>
        <charset val="134"/>
      </rPr>
      <t xml:space="preserve">办理人：张燕文；部门：鸿运承物业管理中心东直门分中心，职务：一般管理</t>
    </r>
    <r>
      <rPr>
        <sz val="10"/>
        <rFont val="Arial"/>
        <family val="2"/>
      </rPr>
      <t xml:space="preserve">
</t>
    </r>
    <r>
      <rPr>
        <sz val="10"/>
        <rFont val="宋体"/>
        <family val="0"/>
        <charset val="134"/>
      </rPr>
      <t xml:space="preserve">审核人：高强；部门：鸿运承物业管理中心人力资源部，职务：中级管理</t>
    </r>
  </si>
  <si>
    <r>
      <rPr>
        <sz val="10"/>
        <rFont val="宋体"/>
        <family val="0"/>
        <charset val="134"/>
      </rPr>
      <t xml:space="preserve">我单位东直门分中心工作人员于</t>
    </r>
    <r>
      <rPr>
        <sz val="10"/>
        <rFont val="Arial"/>
        <family val="2"/>
      </rPr>
      <t xml:space="preserve">2026</t>
    </r>
    <r>
      <rPr>
        <sz val="10"/>
        <rFont val="宋体"/>
        <family val="0"/>
        <charset val="134"/>
      </rPr>
      <t xml:space="preserve">年</t>
    </r>
    <r>
      <rPr>
        <sz val="10"/>
        <rFont val="Arial"/>
        <family val="2"/>
      </rPr>
      <t xml:space="preserve">2</t>
    </r>
    <r>
      <rPr>
        <sz val="10"/>
        <rFont val="宋体"/>
        <family val="0"/>
        <charset val="134"/>
      </rPr>
      <t xml:space="preserve">月</t>
    </r>
    <r>
      <rPr>
        <sz val="10"/>
        <rFont val="Arial"/>
        <family val="2"/>
      </rPr>
      <t xml:space="preserve">9</t>
    </r>
    <r>
      <rPr>
        <sz val="10"/>
        <rFont val="宋体"/>
        <family val="0"/>
        <charset val="134"/>
      </rPr>
      <t xml:space="preserve">日</t>
    </r>
    <r>
      <rPr>
        <sz val="10"/>
        <rFont val="Arial"/>
        <family val="2"/>
      </rPr>
      <t xml:space="preserve">10:44</t>
    </r>
    <r>
      <rPr>
        <sz val="10"/>
        <rFont val="宋体"/>
        <family val="0"/>
        <charset val="134"/>
      </rPr>
      <t xml:space="preserve">分致电魏先生，就年度绩效工资进行了解答，说明了已办理辞职、辞退、协商一致解除手续的工人不享受年度绩效工资。我单位欢迎职工随时对我们工作进行监督，感谢职工提出宝贵意见，谢谢职工的支持与谅解。</t>
    </r>
  </si>
  <si>
    <r>
      <rPr>
        <sz val="10"/>
        <rFont val="宋体"/>
        <family val="0"/>
        <charset val="134"/>
      </rPr>
      <t xml:space="preserve">经核实，与来电人所述情况存在出入。魏前前曾为顺义南彩场站鸿运承食堂人员，于</t>
    </r>
    <r>
      <rPr>
        <sz val="10"/>
        <rFont val="Arial"/>
        <family val="2"/>
      </rPr>
      <t xml:space="preserve">25</t>
    </r>
    <r>
      <rPr>
        <sz val="10"/>
        <rFont val="宋体"/>
        <family val="0"/>
        <charset val="134"/>
      </rPr>
      <t xml:space="preserve">年</t>
    </r>
    <r>
      <rPr>
        <sz val="10"/>
        <rFont val="Arial"/>
        <family val="2"/>
      </rPr>
      <t xml:space="preserve">4</t>
    </r>
    <r>
      <rPr>
        <sz val="10"/>
        <rFont val="宋体"/>
        <family val="0"/>
        <charset val="134"/>
      </rPr>
      <t xml:space="preserve">月</t>
    </r>
    <r>
      <rPr>
        <sz val="10"/>
        <rFont val="Arial"/>
        <family val="2"/>
      </rPr>
      <t xml:space="preserve">1</t>
    </r>
    <r>
      <rPr>
        <sz val="10"/>
        <rFont val="宋体"/>
        <family val="0"/>
        <charset val="134"/>
      </rPr>
      <t xml:space="preserve">日协商一致解除劳动合同。依据《鸿运承物业管理中心工人绩效考核薪酬管理实施细则》已办理辞职、辞退、协商一致解除手续的工人不享受年度绩效工资。我单位东直门分中心工作人员于</t>
    </r>
    <r>
      <rPr>
        <sz val="10"/>
        <rFont val="Arial"/>
        <family val="2"/>
      </rPr>
      <t xml:space="preserve">2026</t>
    </r>
    <r>
      <rPr>
        <sz val="10"/>
        <rFont val="宋体"/>
        <family val="0"/>
        <charset val="134"/>
      </rPr>
      <t xml:space="preserve">年</t>
    </r>
    <r>
      <rPr>
        <sz val="10"/>
        <rFont val="Arial"/>
        <family val="2"/>
      </rPr>
      <t xml:space="preserve">2</t>
    </r>
    <r>
      <rPr>
        <sz val="10"/>
        <rFont val="宋体"/>
        <family val="0"/>
        <charset val="134"/>
      </rPr>
      <t xml:space="preserve">月</t>
    </r>
    <r>
      <rPr>
        <sz val="10"/>
        <rFont val="Arial"/>
        <family val="2"/>
      </rPr>
      <t xml:space="preserve">9</t>
    </r>
    <r>
      <rPr>
        <sz val="10"/>
        <rFont val="宋体"/>
        <family val="0"/>
        <charset val="134"/>
      </rPr>
      <t xml:space="preserve">日</t>
    </r>
    <r>
      <rPr>
        <sz val="10"/>
        <rFont val="Arial"/>
        <family val="2"/>
      </rPr>
      <t xml:space="preserve">10:44</t>
    </r>
    <r>
      <rPr>
        <sz val="10"/>
        <rFont val="宋体"/>
        <family val="0"/>
        <charset val="134"/>
      </rPr>
      <t xml:space="preserve">分致电魏先生，就年度绩效工资进行了解答，说明了已办理辞职、辞退、协商一致解除手续的工人不享受年度绩效工资。我单位欢迎职工随时对我们工作进行监督，感谢职工提出宝贵意见，谢谢职工的支持与谅解。</t>
    </r>
  </si>
  <si>
    <r>
      <rPr>
        <sz val="10"/>
        <rFont val="Arial"/>
        <family val="2"/>
      </rPr>
      <t xml:space="preserve">GJ-PHONE-20260208-2062</t>
    </r>
    <r>
      <rPr>
        <sz val="10"/>
        <rFont val="宋体"/>
        <family val="0"/>
        <charset val="134"/>
      </rPr>
      <t xml:space="preserve">（</t>
    </r>
    <r>
      <rPr>
        <sz val="10"/>
        <rFont val="Arial"/>
        <family val="2"/>
      </rPr>
      <t xml:space="preserve">5</t>
    </r>
    <r>
      <rPr>
        <sz val="10"/>
        <rFont val="宋体"/>
        <family val="0"/>
        <charset val="134"/>
      </rPr>
      <t xml:space="preserve">个附件）</t>
    </r>
  </si>
  <si>
    <t xml:space="preserve">2026-02-08 20:56:38</t>
  </si>
  <si>
    <t xml:space="preserve">2026-02-08 21:23:07</t>
  </si>
  <si>
    <t xml:space="preserve">2026-02-13 08:59:59</t>
  </si>
  <si>
    <r>
      <rPr>
        <sz val="10"/>
        <rFont val="Arial"/>
        <family val="2"/>
      </rPr>
      <t xml:space="preserve">2</t>
    </r>
    <r>
      <rPr>
        <sz val="10"/>
        <rFont val="宋体"/>
        <family val="0"/>
        <charset val="134"/>
      </rPr>
      <t xml:space="preserve">月</t>
    </r>
    <r>
      <rPr>
        <sz val="10"/>
        <rFont val="Arial"/>
        <family val="2"/>
      </rPr>
      <t xml:space="preserve">8</t>
    </r>
    <r>
      <rPr>
        <sz val="10"/>
        <rFont val="宋体"/>
        <family val="0"/>
        <charset val="134"/>
      </rPr>
      <t xml:space="preserve">日</t>
    </r>
    <r>
      <rPr>
        <sz val="10"/>
        <rFont val="Arial"/>
        <family val="2"/>
      </rPr>
      <t xml:space="preserve">20:56</t>
    </r>
    <r>
      <rPr>
        <sz val="10"/>
        <rFont val="宋体"/>
        <family val="0"/>
        <charset val="134"/>
      </rPr>
      <t xml:space="preserve">分来电，一先生来电反映：其称是驾驶员（匿名），马家堡公交场站的食堂，晚饭吃的是中午的剩饭，其吃了饭闹肚子，影响运营。望相关领导调查，特来电反映、</t>
    </r>
  </si>
  <si>
    <r>
      <rPr>
        <sz val="10"/>
        <rFont val="宋体"/>
        <family val="0"/>
        <charset val="134"/>
      </rPr>
      <t xml:space="preserve">城南嘉园分中心餐饮专业接到投诉后高度重视，于</t>
    </r>
    <r>
      <rPr>
        <sz val="10"/>
        <rFont val="Arial"/>
        <family val="2"/>
      </rPr>
      <t xml:space="preserve">2026</t>
    </r>
    <r>
      <rPr>
        <sz val="10"/>
        <rFont val="宋体"/>
        <family val="0"/>
        <charset val="134"/>
      </rPr>
      <t xml:space="preserve">年</t>
    </r>
    <r>
      <rPr>
        <sz val="10"/>
        <rFont val="Arial"/>
        <family val="2"/>
      </rPr>
      <t xml:space="preserve">2</t>
    </r>
    <r>
      <rPr>
        <sz val="10"/>
        <rFont val="宋体"/>
        <family val="0"/>
        <charset val="134"/>
      </rPr>
      <t xml:space="preserve">月</t>
    </r>
    <r>
      <rPr>
        <sz val="10"/>
        <rFont val="Arial"/>
        <family val="2"/>
      </rPr>
      <t xml:space="preserve">9</t>
    </r>
    <r>
      <rPr>
        <sz val="10"/>
        <rFont val="宋体"/>
        <family val="0"/>
        <charset val="134"/>
      </rPr>
      <t xml:space="preserve">日下午</t>
    </r>
    <r>
      <rPr>
        <sz val="10"/>
        <rFont val="Arial"/>
        <family val="2"/>
      </rPr>
      <t xml:space="preserve">14</t>
    </r>
    <r>
      <rPr>
        <sz val="10"/>
        <rFont val="宋体"/>
        <family val="0"/>
        <charset val="134"/>
      </rPr>
      <t xml:space="preserve">时</t>
    </r>
    <r>
      <rPr>
        <sz val="10"/>
        <rFont val="Arial"/>
        <family val="2"/>
      </rPr>
      <t xml:space="preserve">30</t>
    </r>
    <r>
      <rPr>
        <sz val="10"/>
        <rFont val="宋体"/>
        <family val="0"/>
        <charset val="134"/>
      </rPr>
      <t xml:space="preserve">分到马家堡场站食堂，对投诉内容进行核实。经核实，情况不属实。</t>
    </r>
    <r>
      <rPr>
        <sz val="10"/>
        <rFont val="Arial"/>
        <family val="2"/>
      </rPr>
      <t xml:space="preserve">
1</t>
    </r>
    <r>
      <rPr>
        <sz val="10"/>
        <rFont val="宋体"/>
        <family val="0"/>
        <charset val="134"/>
      </rPr>
      <t xml:space="preserve">、马家堡食堂饭菜每天售罄，能做到勤炒少炒，保证不售卖剩菜剩饭。</t>
    </r>
    <r>
      <rPr>
        <sz val="10"/>
        <rFont val="Arial"/>
        <family val="2"/>
      </rPr>
      <t xml:space="preserve">
2</t>
    </r>
    <r>
      <rPr>
        <sz val="10"/>
        <rFont val="宋体"/>
        <family val="0"/>
        <charset val="134"/>
      </rPr>
      <t xml:space="preserve">、马家堡食堂未接到任何职工反映，吃了</t>
    </r>
    <r>
      <rPr>
        <sz val="10"/>
        <rFont val="Arial"/>
        <family val="2"/>
      </rPr>
      <t xml:space="preserve">2026</t>
    </r>
    <r>
      <rPr>
        <sz val="10"/>
        <rFont val="宋体"/>
        <family val="0"/>
        <charset val="134"/>
      </rPr>
      <t xml:space="preserve">年</t>
    </r>
    <r>
      <rPr>
        <sz val="10"/>
        <rFont val="Arial"/>
        <family val="2"/>
      </rPr>
      <t xml:space="preserve">2</t>
    </r>
    <r>
      <rPr>
        <sz val="10"/>
        <rFont val="宋体"/>
        <family val="0"/>
        <charset val="134"/>
      </rPr>
      <t xml:space="preserve">月</t>
    </r>
    <r>
      <rPr>
        <sz val="10"/>
        <rFont val="Arial"/>
        <family val="2"/>
      </rPr>
      <t xml:space="preserve">8</t>
    </r>
    <r>
      <rPr>
        <sz val="10"/>
        <rFont val="宋体"/>
        <family val="0"/>
        <charset val="134"/>
      </rPr>
      <t xml:space="preserve">日晚餐有肠胃不舒服的情况。</t>
    </r>
    <r>
      <rPr>
        <sz val="10"/>
        <rFont val="Arial"/>
        <family val="2"/>
      </rPr>
      <t xml:space="preserve">
3</t>
    </r>
    <r>
      <rPr>
        <sz val="10"/>
        <rFont val="宋体"/>
        <family val="0"/>
        <charset val="134"/>
      </rPr>
      <t xml:space="preserve">、经与马家堡场站客三第</t>
    </r>
    <r>
      <rPr>
        <sz val="10"/>
        <rFont val="Arial"/>
        <family val="2"/>
      </rPr>
      <t xml:space="preserve">7</t>
    </r>
    <r>
      <rPr>
        <sz val="10"/>
        <rFont val="宋体"/>
        <family val="0"/>
        <charset val="134"/>
      </rPr>
      <t xml:space="preserve">车队后勤员李雪杰沟通，车队未接到任何职工反映吃了</t>
    </r>
    <r>
      <rPr>
        <sz val="10"/>
        <rFont val="Arial"/>
        <family val="2"/>
      </rPr>
      <t xml:space="preserve">2026</t>
    </r>
    <r>
      <rPr>
        <sz val="10"/>
        <rFont val="宋体"/>
        <family val="0"/>
        <charset val="134"/>
      </rPr>
      <t xml:space="preserve">年</t>
    </r>
    <r>
      <rPr>
        <sz val="10"/>
        <rFont val="Arial"/>
        <family val="2"/>
      </rPr>
      <t xml:space="preserve">2</t>
    </r>
    <r>
      <rPr>
        <sz val="10"/>
        <rFont val="宋体"/>
        <family val="0"/>
        <charset val="134"/>
      </rPr>
      <t xml:space="preserve">月</t>
    </r>
    <r>
      <rPr>
        <sz val="10"/>
        <rFont val="Arial"/>
        <family val="2"/>
      </rPr>
      <t xml:space="preserve">8</t>
    </r>
    <r>
      <rPr>
        <sz val="10"/>
        <rFont val="宋体"/>
        <family val="0"/>
        <charset val="134"/>
      </rPr>
      <t xml:space="preserve">日晚餐有肠胃不舒服的情况。</t>
    </r>
  </si>
  <si>
    <t xml:space="preserve">因投诉人未留电话，无法进行回访。</t>
  </si>
  <si>
    <t xml:space="preserve">城南嘉园分中高度重视，经现场进行查看不存在投诉人所述情况，分中心餐饮专业会加强对外包食堂厨师的培训教育，争取做到职工满意。</t>
  </si>
  <si>
    <t xml:space="preserve">经现场进行查看不存在投诉人所述情况，分中心餐饮专业会加强培训教育，争取做到职工满意。</t>
  </si>
  <si>
    <t xml:space="preserve">分中心餐饮专业加大检查力度，加强培训教育，确保食材新鲜，菜品质量达标，食堂卫生达标。</t>
  </si>
  <si>
    <r>
      <rPr>
        <sz val="10"/>
        <rFont val="宋体"/>
        <family val="0"/>
        <charset val="134"/>
      </rPr>
      <t xml:space="preserve">城南嘉园分中心餐饮专业接到投诉后高度重视，于</t>
    </r>
    <r>
      <rPr>
        <sz val="10"/>
        <rFont val="Arial"/>
        <family val="2"/>
      </rPr>
      <t xml:space="preserve">2026</t>
    </r>
    <r>
      <rPr>
        <sz val="10"/>
        <rFont val="宋体"/>
        <family val="0"/>
        <charset val="134"/>
      </rPr>
      <t xml:space="preserve">年</t>
    </r>
    <r>
      <rPr>
        <sz val="10"/>
        <rFont val="Arial"/>
        <family val="2"/>
      </rPr>
      <t xml:space="preserve">2</t>
    </r>
    <r>
      <rPr>
        <sz val="10"/>
        <rFont val="宋体"/>
        <family val="0"/>
        <charset val="134"/>
      </rPr>
      <t xml:space="preserve">月</t>
    </r>
    <r>
      <rPr>
        <sz val="10"/>
        <rFont val="Arial"/>
        <family val="2"/>
      </rPr>
      <t xml:space="preserve">9</t>
    </r>
    <r>
      <rPr>
        <sz val="10"/>
        <rFont val="宋体"/>
        <family val="0"/>
        <charset val="134"/>
      </rPr>
      <t xml:space="preserve">日下午</t>
    </r>
    <r>
      <rPr>
        <sz val="10"/>
        <rFont val="Arial"/>
        <family val="2"/>
      </rPr>
      <t xml:space="preserve">14</t>
    </r>
    <r>
      <rPr>
        <sz val="10"/>
        <rFont val="宋体"/>
        <family val="0"/>
        <charset val="134"/>
      </rPr>
      <t xml:space="preserve">时</t>
    </r>
    <r>
      <rPr>
        <sz val="10"/>
        <rFont val="Arial"/>
        <family val="2"/>
      </rPr>
      <t xml:space="preserve">30</t>
    </r>
    <r>
      <rPr>
        <sz val="10"/>
        <rFont val="宋体"/>
        <family val="0"/>
        <charset val="134"/>
      </rPr>
      <t xml:space="preserve">分到马家堡场站食堂，对投诉内容进行核实。经核实，情况不属实。</t>
    </r>
    <r>
      <rPr>
        <sz val="10"/>
        <rFont val="Arial"/>
        <family val="2"/>
      </rPr>
      <t xml:space="preserve">
1</t>
    </r>
    <r>
      <rPr>
        <sz val="10"/>
        <rFont val="宋体"/>
        <family val="0"/>
        <charset val="134"/>
      </rPr>
      <t xml:space="preserve">、马家堡食堂饭菜每天售罄，能做到勤炒少炒，保证不售卖剩菜剩饭。</t>
    </r>
    <r>
      <rPr>
        <sz val="10"/>
        <rFont val="Arial"/>
        <family val="2"/>
      </rPr>
      <t xml:space="preserve">
2</t>
    </r>
    <r>
      <rPr>
        <sz val="10"/>
        <rFont val="宋体"/>
        <family val="0"/>
        <charset val="134"/>
      </rPr>
      <t xml:space="preserve">、马家堡食堂未接到任何职工反映，吃了</t>
    </r>
    <r>
      <rPr>
        <sz val="10"/>
        <rFont val="Arial"/>
        <family val="2"/>
      </rPr>
      <t xml:space="preserve">2026</t>
    </r>
    <r>
      <rPr>
        <sz val="10"/>
        <rFont val="宋体"/>
        <family val="0"/>
        <charset val="134"/>
      </rPr>
      <t xml:space="preserve">年</t>
    </r>
    <r>
      <rPr>
        <sz val="10"/>
        <rFont val="Arial"/>
        <family val="2"/>
      </rPr>
      <t xml:space="preserve">2</t>
    </r>
    <r>
      <rPr>
        <sz val="10"/>
        <rFont val="宋体"/>
        <family val="0"/>
        <charset val="134"/>
      </rPr>
      <t xml:space="preserve">月</t>
    </r>
    <r>
      <rPr>
        <sz val="10"/>
        <rFont val="Arial"/>
        <family val="2"/>
      </rPr>
      <t xml:space="preserve">8</t>
    </r>
    <r>
      <rPr>
        <sz val="10"/>
        <rFont val="宋体"/>
        <family val="0"/>
        <charset val="134"/>
      </rPr>
      <t xml:space="preserve">日晚餐有肠胃不舒服的情况。</t>
    </r>
    <r>
      <rPr>
        <sz val="10"/>
        <rFont val="Arial"/>
        <family val="2"/>
      </rPr>
      <t xml:space="preserve">
3</t>
    </r>
    <r>
      <rPr>
        <sz val="10"/>
        <rFont val="宋体"/>
        <family val="0"/>
        <charset val="134"/>
      </rPr>
      <t xml:space="preserve">、经与马家堡场站客三第</t>
    </r>
    <r>
      <rPr>
        <sz val="10"/>
        <rFont val="Arial"/>
        <family val="2"/>
      </rPr>
      <t xml:space="preserve">7</t>
    </r>
    <r>
      <rPr>
        <sz val="10"/>
        <rFont val="宋体"/>
        <family val="0"/>
        <charset val="134"/>
      </rPr>
      <t xml:space="preserve">车队后勤员李雪杰沟通，车队未接到任何职工反映吃了</t>
    </r>
    <r>
      <rPr>
        <sz val="10"/>
        <rFont val="Arial"/>
        <family val="2"/>
      </rPr>
      <t xml:space="preserve">2026</t>
    </r>
    <r>
      <rPr>
        <sz val="10"/>
        <rFont val="宋体"/>
        <family val="0"/>
        <charset val="134"/>
      </rPr>
      <t xml:space="preserve">年</t>
    </r>
    <r>
      <rPr>
        <sz val="10"/>
        <rFont val="Arial"/>
        <family val="2"/>
      </rPr>
      <t xml:space="preserve">2</t>
    </r>
    <r>
      <rPr>
        <sz val="10"/>
        <rFont val="宋体"/>
        <family val="0"/>
        <charset val="134"/>
      </rPr>
      <t xml:space="preserve">月</t>
    </r>
    <r>
      <rPr>
        <sz val="10"/>
        <rFont val="Arial"/>
        <family val="2"/>
      </rPr>
      <t xml:space="preserve">8</t>
    </r>
    <r>
      <rPr>
        <sz val="10"/>
        <rFont val="宋体"/>
        <family val="0"/>
        <charset val="134"/>
      </rPr>
      <t xml:space="preserve">日晚餐有肠胃不舒服的情况。</t>
    </r>
    <r>
      <rPr>
        <sz val="10"/>
        <rFont val="Arial"/>
        <family val="2"/>
      </rPr>
      <t xml:space="preserve">
</t>
    </r>
    <r>
      <rPr>
        <sz val="10"/>
        <rFont val="宋体"/>
        <family val="0"/>
        <charset val="134"/>
      </rPr>
      <t xml:space="preserve">因投诉人未留电话，无法进行回访。</t>
    </r>
    <r>
      <rPr>
        <sz val="10"/>
        <rFont val="Arial"/>
        <family val="2"/>
      </rPr>
      <t xml:space="preserve">
</t>
    </r>
    <r>
      <rPr>
        <sz val="10"/>
        <rFont val="宋体"/>
        <family val="0"/>
        <charset val="134"/>
      </rPr>
      <t xml:space="preserve">城南嘉园分中高度重视，经现场进行查看不存在投诉人所述情况，分中心餐饮专业会加强对外包食堂厨师的培训教育，争取做到职工满意。</t>
    </r>
    <r>
      <rPr>
        <sz val="10"/>
        <rFont val="Arial"/>
        <family val="2"/>
      </rPr>
      <t xml:space="preserve">
</t>
    </r>
    <r>
      <rPr>
        <sz val="10"/>
        <rFont val="宋体"/>
        <family val="0"/>
        <charset val="134"/>
      </rPr>
      <t xml:space="preserve">经现场进行查看不存在投诉人所述情况，分中心餐饮专业会加强培训教育，争取做到职工满意。</t>
    </r>
    <r>
      <rPr>
        <sz val="10"/>
        <rFont val="Arial"/>
        <family val="2"/>
      </rPr>
      <t xml:space="preserve">
</t>
    </r>
    <r>
      <rPr>
        <sz val="10"/>
        <rFont val="宋体"/>
        <family val="0"/>
        <charset val="134"/>
      </rPr>
      <t xml:space="preserve">分中心餐饮专业加大检查力度，加强培训教育，确保食材新鲜，菜品质量达标，食堂卫生达标。</t>
    </r>
    <r>
      <rPr>
        <sz val="10"/>
        <rFont val="Arial"/>
        <family val="2"/>
      </rPr>
      <t xml:space="preserve">
</t>
    </r>
    <r>
      <rPr>
        <sz val="10"/>
        <rFont val="宋体"/>
        <family val="0"/>
        <charset val="134"/>
      </rPr>
      <t xml:space="preserve">回访人：城南嘉园分中心餐饮副主任尹海春。</t>
    </r>
    <r>
      <rPr>
        <sz val="10"/>
        <rFont val="Arial"/>
        <family val="2"/>
      </rPr>
      <t xml:space="preserve">
</t>
    </r>
    <r>
      <rPr>
        <sz val="10"/>
        <rFont val="宋体"/>
        <family val="0"/>
        <charset val="134"/>
      </rPr>
      <t xml:space="preserve">审核人：鸿运承物业管理中心餐饮部一般管理赵弘晨。</t>
    </r>
  </si>
  <si>
    <t xml:space="preserve">七有五性，安全性、便利</t>
  </si>
  <si>
    <r>
      <rPr>
        <sz val="10"/>
        <rFont val="Arial"/>
        <family val="2"/>
      </rPr>
      <t xml:space="preserve">GJ-PHONE-20260208-2149-2</t>
    </r>
    <r>
      <rPr>
        <sz val="10"/>
        <rFont val="宋体"/>
        <family val="0"/>
        <charset val="134"/>
      </rPr>
      <t xml:space="preserve">（</t>
    </r>
    <r>
      <rPr>
        <sz val="10"/>
        <rFont val="Arial"/>
        <family val="2"/>
      </rPr>
      <t xml:space="preserve">3</t>
    </r>
    <r>
      <rPr>
        <sz val="10"/>
        <rFont val="宋体"/>
        <family val="0"/>
        <charset val="134"/>
      </rPr>
      <t xml:space="preserve">个附件）</t>
    </r>
  </si>
  <si>
    <t xml:space="preserve">2026-02-08 21:42:48</t>
  </si>
  <si>
    <t xml:space="preserve">2026-02-08 22:03:02</t>
  </si>
  <si>
    <r>
      <rPr>
        <sz val="10"/>
        <rFont val="Arial"/>
        <family val="2"/>
      </rPr>
      <t xml:space="preserve">2</t>
    </r>
    <r>
      <rPr>
        <sz val="10"/>
        <rFont val="宋体"/>
        <family val="0"/>
        <charset val="134"/>
      </rPr>
      <t xml:space="preserve">月</t>
    </r>
    <r>
      <rPr>
        <sz val="10"/>
        <rFont val="Arial"/>
        <family val="2"/>
      </rPr>
      <t xml:space="preserve">8</t>
    </r>
    <r>
      <rPr>
        <sz val="10"/>
        <rFont val="宋体"/>
        <family val="0"/>
        <charset val="134"/>
      </rPr>
      <t xml:space="preserve">日</t>
    </r>
    <r>
      <rPr>
        <sz val="10"/>
        <rFont val="Arial"/>
        <family val="2"/>
      </rPr>
      <t xml:space="preserve">21</t>
    </r>
    <r>
      <rPr>
        <sz val="10"/>
        <rFont val="宋体"/>
        <family val="0"/>
        <charset val="134"/>
      </rPr>
      <t xml:space="preserve">：</t>
    </r>
    <r>
      <rPr>
        <sz val="10"/>
        <rFont val="Arial"/>
        <family val="2"/>
      </rPr>
      <t xml:space="preserve">43</t>
    </r>
    <r>
      <rPr>
        <sz val="10"/>
        <rFont val="宋体"/>
        <family val="0"/>
        <charset val="134"/>
      </rPr>
      <t xml:space="preserve">分来电：一女士之前使用</t>
    </r>
    <r>
      <rPr>
        <sz val="10"/>
        <rFont val="Arial"/>
        <family val="2"/>
      </rPr>
      <t xml:space="preserve">15910468025</t>
    </r>
    <r>
      <rPr>
        <sz val="10"/>
        <rFont val="宋体"/>
        <family val="0"/>
        <charset val="134"/>
      </rPr>
      <t xml:space="preserve">号码反映的</t>
    </r>
    <r>
      <rPr>
        <sz val="10"/>
        <rFont val="Arial"/>
        <family val="2"/>
      </rPr>
      <t xml:space="preserve">F94</t>
    </r>
    <r>
      <rPr>
        <sz val="10"/>
        <rFont val="宋体"/>
        <family val="0"/>
        <charset val="134"/>
      </rPr>
      <t xml:space="preserve">路车内卫生一事，未回复未解决。故不满，要求尽快回复。</t>
    </r>
    <r>
      <rPr>
        <sz val="10"/>
        <rFont val="Arial"/>
        <family val="2"/>
      </rPr>
      <t xml:space="preserve">
</t>
    </r>
  </si>
  <si>
    <r>
      <rPr>
        <sz val="10"/>
        <rFont val="宋体"/>
        <family val="0"/>
        <charset val="134"/>
      </rPr>
      <t xml:space="preserve">我分中心于</t>
    </r>
    <r>
      <rPr>
        <sz val="10"/>
        <rFont val="Arial"/>
        <family val="2"/>
      </rPr>
      <t xml:space="preserve">2026</t>
    </r>
    <r>
      <rPr>
        <sz val="10"/>
        <rFont val="宋体"/>
        <family val="0"/>
        <charset val="134"/>
      </rPr>
      <t xml:space="preserve">年</t>
    </r>
    <r>
      <rPr>
        <sz val="10"/>
        <rFont val="Arial"/>
        <family val="2"/>
      </rPr>
      <t xml:space="preserve">2</t>
    </r>
    <r>
      <rPr>
        <sz val="10"/>
        <rFont val="宋体"/>
        <family val="0"/>
        <charset val="134"/>
      </rPr>
      <t xml:space="preserve">月</t>
    </r>
    <r>
      <rPr>
        <sz val="10"/>
        <rFont val="Arial"/>
        <family val="2"/>
      </rPr>
      <t xml:space="preserve">9</t>
    </r>
    <r>
      <rPr>
        <sz val="10"/>
        <rFont val="宋体"/>
        <family val="0"/>
        <charset val="134"/>
      </rPr>
      <t xml:space="preserve">日上午</t>
    </r>
    <r>
      <rPr>
        <sz val="10"/>
        <rFont val="Arial"/>
        <family val="2"/>
      </rPr>
      <t xml:space="preserve">7</t>
    </r>
    <r>
      <rPr>
        <sz val="10"/>
        <rFont val="宋体"/>
        <family val="0"/>
        <charset val="134"/>
      </rPr>
      <t xml:space="preserve">点</t>
    </r>
    <r>
      <rPr>
        <sz val="10"/>
        <rFont val="Arial"/>
        <family val="2"/>
      </rPr>
      <t xml:space="preserve">13</t>
    </r>
    <r>
      <rPr>
        <sz val="10"/>
        <rFont val="宋体"/>
        <family val="0"/>
        <charset val="134"/>
      </rPr>
      <t xml:space="preserve">分对市民进行电话回复，对方未接听我们的来电。办理人：潘志清；部门：鸿运承物业管理中心九龙分中心；职务：物管副主任。审核人：郑楠；部门：鸿运承物业管理中心物管行政部；职务：物管员。</t>
    </r>
  </si>
  <si>
    <r>
      <rPr>
        <sz val="10"/>
        <rFont val="宋体"/>
        <family val="0"/>
        <charset val="134"/>
      </rPr>
      <t xml:space="preserve">接到投诉后，市民反映问题的办理情况，鸿运承物业管理中心九龙分中心现回复如下：该市民</t>
    </r>
    <r>
      <rPr>
        <sz val="10"/>
        <rFont val="Arial"/>
        <family val="2"/>
      </rPr>
      <t xml:space="preserve">2025</t>
    </r>
    <r>
      <rPr>
        <sz val="10"/>
        <rFont val="宋体"/>
        <family val="0"/>
        <charset val="134"/>
      </rPr>
      <t xml:space="preserve">年</t>
    </r>
    <r>
      <rPr>
        <sz val="10"/>
        <rFont val="Arial"/>
        <family val="2"/>
      </rPr>
      <t xml:space="preserve">3</t>
    </r>
    <r>
      <rPr>
        <sz val="10"/>
        <rFont val="宋体"/>
        <family val="0"/>
        <charset val="134"/>
      </rPr>
      <t xml:space="preserve">月至今，长期恶意投诉客六分公司运营线路车辆卫生问题（同时投诉车队相关问题），电话号码我们能分辨出来的目前为</t>
    </r>
    <r>
      <rPr>
        <sz val="10"/>
        <rFont val="Arial"/>
        <family val="2"/>
      </rPr>
      <t xml:space="preserve">3</t>
    </r>
    <r>
      <rPr>
        <sz val="10"/>
        <rFont val="宋体"/>
        <family val="0"/>
        <charset val="134"/>
      </rPr>
      <t xml:space="preserve">个电话号码（</t>
    </r>
    <r>
      <rPr>
        <sz val="10"/>
        <rFont val="Arial"/>
        <family val="2"/>
      </rPr>
      <t xml:space="preserve">15910468025</t>
    </r>
    <r>
      <rPr>
        <sz val="10"/>
        <rFont val="宋体"/>
        <family val="0"/>
        <charset val="134"/>
      </rPr>
      <t xml:space="preserve">、</t>
    </r>
    <r>
      <rPr>
        <sz val="10"/>
        <rFont val="Arial"/>
        <family val="2"/>
      </rPr>
      <t xml:space="preserve">18618586713</t>
    </r>
    <r>
      <rPr>
        <sz val="10"/>
        <rFont val="宋体"/>
        <family val="0"/>
        <charset val="134"/>
      </rPr>
      <t xml:space="preserve">、</t>
    </r>
    <r>
      <rPr>
        <sz val="10"/>
        <rFont val="Arial"/>
        <family val="2"/>
      </rPr>
      <t xml:space="preserve">15811514778</t>
    </r>
    <r>
      <rPr>
        <sz val="10"/>
        <rFont val="宋体"/>
        <family val="0"/>
        <charset val="134"/>
      </rPr>
      <t xml:space="preserve">）。她投诉目的为索要钱财，属于恶意投诉，我们未对其进行赔偿，后该市民持续反复进行投诉。经核查，</t>
    </r>
    <r>
      <rPr>
        <sz val="10"/>
        <rFont val="Arial"/>
        <family val="2"/>
      </rPr>
      <t xml:space="preserve">F94</t>
    </r>
    <r>
      <rPr>
        <sz val="10"/>
        <rFont val="宋体"/>
        <family val="0"/>
        <charset val="134"/>
      </rPr>
      <t xml:space="preserve">路车内卫生一事，未回复未解决的问题为不属实，该线路车辆卫生符合清洁标准。该市民已将我们九龙分中心物管专业两名管理人员的电话号码放置了黑名单（偶尔将我们的电话号码恢复至白名单后，扔不接听我们的来电），反复黑白名单切换操作，其继续拨打</t>
    </r>
    <r>
      <rPr>
        <sz val="10"/>
        <rFont val="Arial"/>
        <family val="2"/>
      </rPr>
      <t xml:space="preserve">96166</t>
    </r>
    <r>
      <rPr>
        <sz val="10"/>
        <rFont val="宋体"/>
        <family val="0"/>
        <charset val="134"/>
      </rPr>
      <t xml:space="preserve">服务热线进行投诉车辆卫生问题。我分中心于</t>
    </r>
    <r>
      <rPr>
        <sz val="10"/>
        <rFont val="Arial"/>
        <family val="2"/>
      </rPr>
      <t xml:space="preserve">2026</t>
    </r>
    <r>
      <rPr>
        <sz val="10"/>
        <rFont val="宋体"/>
        <family val="0"/>
        <charset val="134"/>
      </rPr>
      <t xml:space="preserve">年</t>
    </r>
    <r>
      <rPr>
        <sz val="10"/>
        <rFont val="Arial"/>
        <family val="2"/>
      </rPr>
      <t xml:space="preserve">2</t>
    </r>
    <r>
      <rPr>
        <sz val="10"/>
        <rFont val="宋体"/>
        <family val="0"/>
        <charset val="134"/>
      </rPr>
      <t xml:space="preserve">月</t>
    </r>
    <r>
      <rPr>
        <sz val="10"/>
        <rFont val="Arial"/>
        <family val="2"/>
      </rPr>
      <t xml:space="preserve">9</t>
    </r>
    <r>
      <rPr>
        <sz val="10"/>
        <rFont val="宋体"/>
        <family val="0"/>
        <charset val="134"/>
      </rPr>
      <t xml:space="preserve">日上午</t>
    </r>
    <r>
      <rPr>
        <sz val="10"/>
        <rFont val="Arial"/>
        <family val="2"/>
      </rPr>
      <t xml:space="preserve">7</t>
    </r>
    <r>
      <rPr>
        <sz val="10"/>
        <rFont val="宋体"/>
        <family val="0"/>
        <charset val="134"/>
      </rPr>
      <t xml:space="preserve">点</t>
    </r>
    <r>
      <rPr>
        <sz val="10"/>
        <rFont val="Arial"/>
        <family val="2"/>
      </rPr>
      <t xml:space="preserve">13</t>
    </r>
    <r>
      <rPr>
        <sz val="10"/>
        <rFont val="宋体"/>
        <family val="0"/>
        <charset val="134"/>
      </rPr>
      <t xml:space="preserve">分对市民进行电话回复，对方未接听我们的来电。</t>
    </r>
  </si>
  <si>
    <r>
      <rPr>
        <sz val="10"/>
        <rFont val="Arial"/>
        <family val="2"/>
      </rPr>
      <t xml:space="preserve">GJ-PHONE-20260209-1509</t>
    </r>
    <r>
      <rPr>
        <sz val="10"/>
        <rFont val="宋体"/>
        <family val="0"/>
        <charset val="134"/>
      </rPr>
      <t xml:space="preserve">（</t>
    </r>
    <r>
      <rPr>
        <sz val="10"/>
        <rFont val="Arial"/>
        <family val="2"/>
      </rPr>
      <t xml:space="preserve">3</t>
    </r>
    <r>
      <rPr>
        <sz val="10"/>
        <rFont val="宋体"/>
        <family val="0"/>
        <charset val="134"/>
      </rPr>
      <t xml:space="preserve">个附件）</t>
    </r>
  </si>
  <si>
    <t xml:space="preserve">2026-02-09 14:27:44</t>
  </si>
  <si>
    <t xml:space="preserve">2026-02-09 14:35:34</t>
  </si>
  <si>
    <t xml:space="preserve">2026-02-14 08:59:59</t>
  </si>
  <si>
    <r>
      <rPr>
        <sz val="10"/>
        <rFont val="Arial"/>
        <family val="2"/>
      </rPr>
      <t xml:space="preserve">2</t>
    </r>
    <r>
      <rPr>
        <sz val="10"/>
        <rFont val="宋体"/>
        <family val="0"/>
        <charset val="134"/>
      </rPr>
      <t xml:space="preserve">月</t>
    </r>
    <r>
      <rPr>
        <sz val="10"/>
        <rFont val="Arial"/>
        <family val="2"/>
      </rPr>
      <t xml:space="preserve">9</t>
    </r>
    <r>
      <rPr>
        <sz val="10"/>
        <rFont val="宋体"/>
        <family val="0"/>
        <charset val="134"/>
      </rPr>
      <t xml:space="preserve">日</t>
    </r>
    <r>
      <rPr>
        <sz val="10"/>
        <rFont val="Arial"/>
        <family val="2"/>
      </rPr>
      <t xml:space="preserve">14</t>
    </r>
    <r>
      <rPr>
        <sz val="10"/>
        <rFont val="宋体"/>
        <family val="0"/>
        <charset val="134"/>
      </rPr>
      <t xml:space="preserve">：</t>
    </r>
    <r>
      <rPr>
        <sz val="10"/>
        <rFont val="Arial"/>
        <family val="2"/>
      </rPr>
      <t xml:space="preserve">28</t>
    </r>
    <r>
      <rPr>
        <sz val="10"/>
        <rFont val="宋体"/>
        <family val="0"/>
        <charset val="134"/>
      </rPr>
      <t xml:space="preserve">分来电，一女士多次反映的</t>
    </r>
    <r>
      <rPr>
        <sz val="10"/>
        <rFont val="Arial"/>
        <family val="2"/>
      </rPr>
      <t xml:space="preserve">F94</t>
    </r>
    <r>
      <rPr>
        <sz val="10"/>
        <rFont val="宋体"/>
        <family val="0"/>
        <charset val="134"/>
      </rPr>
      <t xml:space="preserve">路车内卫生一事，一直未回复，故不满，要求尽快回复。</t>
    </r>
    <r>
      <rPr>
        <sz val="10"/>
        <rFont val="Arial"/>
        <family val="2"/>
      </rPr>
      <t xml:space="preserve">
</t>
    </r>
  </si>
  <si>
    <r>
      <rPr>
        <sz val="10"/>
        <rFont val="宋体"/>
        <family val="0"/>
        <charset val="134"/>
      </rPr>
      <t xml:space="preserve">我分中心于</t>
    </r>
    <r>
      <rPr>
        <sz val="10"/>
        <rFont val="Arial"/>
        <family val="2"/>
      </rPr>
      <t xml:space="preserve">2026</t>
    </r>
    <r>
      <rPr>
        <sz val="10"/>
        <rFont val="宋体"/>
        <family val="0"/>
        <charset val="134"/>
      </rPr>
      <t xml:space="preserve">年</t>
    </r>
    <r>
      <rPr>
        <sz val="10"/>
        <rFont val="Arial"/>
        <family val="2"/>
      </rPr>
      <t xml:space="preserve">2</t>
    </r>
    <r>
      <rPr>
        <sz val="10"/>
        <rFont val="宋体"/>
        <family val="0"/>
        <charset val="134"/>
      </rPr>
      <t xml:space="preserve">月</t>
    </r>
    <r>
      <rPr>
        <sz val="10"/>
        <rFont val="Arial"/>
        <family val="2"/>
      </rPr>
      <t xml:space="preserve">9</t>
    </r>
    <r>
      <rPr>
        <sz val="10"/>
        <rFont val="宋体"/>
        <family val="0"/>
        <charset val="134"/>
      </rPr>
      <t xml:space="preserve">日下午</t>
    </r>
    <r>
      <rPr>
        <sz val="10"/>
        <rFont val="Arial"/>
        <family val="2"/>
      </rPr>
      <t xml:space="preserve">14</t>
    </r>
    <r>
      <rPr>
        <sz val="10"/>
        <rFont val="宋体"/>
        <family val="0"/>
        <charset val="134"/>
      </rPr>
      <t xml:space="preserve">点</t>
    </r>
    <r>
      <rPr>
        <sz val="10"/>
        <rFont val="Arial"/>
        <family val="2"/>
      </rPr>
      <t xml:space="preserve">58</t>
    </r>
    <r>
      <rPr>
        <sz val="10"/>
        <rFont val="宋体"/>
        <family val="0"/>
        <charset val="134"/>
      </rPr>
      <t xml:space="preserve">分对市民进行电话回复，对方不接听我的来电。办理人：潘志清；部门：鸿运承物业管理中心九龙分中心；职务：物管副主任。审核人：郑楠；部门：鸿运承物业管理中心物管行政部；职务：物管员。</t>
    </r>
  </si>
  <si>
    <r>
      <rPr>
        <sz val="10"/>
        <rFont val="宋体"/>
        <family val="0"/>
        <charset val="134"/>
      </rPr>
      <t xml:space="preserve">该市民</t>
    </r>
    <r>
      <rPr>
        <sz val="10"/>
        <rFont val="Arial"/>
        <family val="2"/>
      </rPr>
      <t xml:space="preserve">2025</t>
    </r>
    <r>
      <rPr>
        <sz val="10"/>
        <rFont val="宋体"/>
        <family val="0"/>
        <charset val="134"/>
      </rPr>
      <t xml:space="preserve">年</t>
    </r>
    <r>
      <rPr>
        <sz val="10"/>
        <rFont val="Arial"/>
        <family val="2"/>
      </rPr>
      <t xml:space="preserve">3</t>
    </r>
    <r>
      <rPr>
        <sz val="10"/>
        <rFont val="宋体"/>
        <family val="0"/>
        <charset val="134"/>
      </rPr>
      <t xml:space="preserve">月至今，长期恶意投诉客六分公司运营线路车辆卫生问题（同时投诉车队相关问题），电话号码我们能分辨出来的目前为</t>
    </r>
    <r>
      <rPr>
        <sz val="10"/>
        <rFont val="Arial"/>
        <family val="2"/>
      </rPr>
      <t xml:space="preserve">3</t>
    </r>
    <r>
      <rPr>
        <sz val="10"/>
        <rFont val="宋体"/>
        <family val="0"/>
        <charset val="134"/>
      </rPr>
      <t xml:space="preserve">个电话号码（</t>
    </r>
    <r>
      <rPr>
        <sz val="10"/>
        <rFont val="Arial"/>
        <family val="2"/>
      </rPr>
      <t xml:space="preserve">15910468025</t>
    </r>
    <r>
      <rPr>
        <sz val="10"/>
        <rFont val="宋体"/>
        <family val="0"/>
        <charset val="134"/>
      </rPr>
      <t xml:space="preserve">、</t>
    </r>
    <r>
      <rPr>
        <sz val="10"/>
        <rFont val="Arial"/>
        <family val="2"/>
      </rPr>
      <t xml:space="preserve">18618586713</t>
    </r>
    <r>
      <rPr>
        <sz val="10"/>
        <rFont val="宋体"/>
        <family val="0"/>
        <charset val="134"/>
      </rPr>
      <t xml:space="preserve">、</t>
    </r>
    <r>
      <rPr>
        <sz val="10"/>
        <rFont val="Arial"/>
        <family val="2"/>
      </rPr>
      <t xml:space="preserve">15811514778</t>
    </r>
    <r>
      <rPr>
        <sz val="10"/>
        <rFont val="宋体"/>
        <family val="0"/>
        <charset val="134"/>
      </rPr>
      <t xml:space="preserve">）。她投诉目的为索要钱财，属于恶意投诉，我们未对其进行赔偿，后该市民持续反复进行投诉。经核查，</t>
    </r>
    <r>
      <rPr>
        <sz val="10"/>
        <rFont val="Arial"/>
        <family val="2"/>
      </rPr>
      <t xml:space="preserve">F94</t>
    </r>
    <r>
      <rPr>
        <sz val="10"/>
        <rFont val="宋体"/>
        <family val="0"/>
        <charset val="134"/>
      </rPr>
      <t xml:space="preserve">路车内卫生一事，一直未回复的问题为不属实，该线路车辆卫生符合清洁标准。该市民已将我们九龙分中心物管专业两名管理人员的电话号码放置了黑名单（偶尔将我们的电话号码恢复至白名单后，扔不接听我们的来电），反复黑白名单切换操作，其继续拨打</t>
    </r>
    <r>
      <rPr>
        <sz val="10"/>
        <rFont val="Arial"/>
        <family val="2"/>
      </rPr>
      <t xml:space="preserve">96166</t>
    </r>
    <r>
      <rPr>
        <sz val="10"/>
        <rFont val="宋体"/>
        <family val="0"/>
        <charset val="134"/>
      </rPr>
      <t xml:space="preserve">服务热线进行投诉车辆卫生问题。</t>
    </r>
  </si>
  <si>
    <r>
      <rPr>
        <sz val="10"/>
        <rFont val="宋体"/>
        <family val="0"/>
        <charset val="134"/>
      </rPr>
      <t xml:space="preserve">接到投诉后，市民反映问题的办理情况，鸿运承物业管理中心九龙分中心现回复如下：该市民</t>
    </r>
    <r>
      <rPr>
        <sz val="10"/>
        <rFont val="Arial"/>
        <family val="2"/>
      </rPr>
      <t xml:space="preserve">2025</t>
    </r>
    <r>
      <rPr>
        <sz val="10"/>
        <rFont val="宋体"/>
        <family val="0"/>
        <charset val="134"/>
      </rPr>
      <t xml:space="preserve">年</t>
    </r>
    <r>
      <rPr>
        <sz val="10"/>
        <rFont val="Arial"/>
        <family val="2"/>
      </rPr>
      <t xml:space="preserve">3</t>
    </r>
    <r>
      <rPr>
        <sz val="10"/>
        <rFont val="宋体"/>
        <family val="0"/>
        <charset val="134"/>
      </rPr>
      <t xml:space="preserve">月至今，长期恶意投诉客六分公司运营线路车辆卫生问题（同时投诉车队相关问题），电话号码我们能分辨出来的目前为</t>
    </r>
    <r>
      <rPr>
        <sz val="10"/>
        <rFont val="Arial"/>
        <family val="2"/>
      </rPr>
      <t xml:space="preserve">3</t>
    </r>
    <r>
      <rPr>
        <sz val="10"/>
        <rFont val="宋体"/>
        <family val="0"/>
        <charset val="134"/>
      </rPr>
      <t xml:space="preserve">个电话号码（</t>
    </r>
    <r>
      <rPr>
        <sz val="10"/>
        <rFont val="Arial"/>
        <family val="2"/>
      </rPr>
      <t xml:space="preserve">15910468025</t>
    </r>
    <r>
      <rPr>
        <sz val="10"/>
        <rFont val="宋体"/>
        <family val="0"/>
        <charset val="134"/>
      </rPr>
      <t xml:space="preserve">、</t>
    </r>
    <r>
      <rPr>
        <sz val="10"/>
        <rFont val="Arial"/>
        <family val="2"/>
      </rPr>
      <t xml:space="preserve">18618586713</t>
    </r>
    <r>
      <rPr>
        <sz val="10"/>
        <rFont val="宋体"/>
        <family val="0"/>
        <charset val="134"/>
      </rPr>
      <t xml:space="preserve">、</t>
    </r>
    <r>
      <rPr>
        <sz val="10"/>
        <rFont val="Arial"/>
        <family val="2"/>
      </rPr>
      <t xml:space="preserve">15811514778</t>
    </r>
    <r>
      <rPr>
        <sz val="10"/>
        <rFont val="宋体"/>
        <family val="0"/>
        <charset val="134"/>
      </rPr>
      <t xml:space="preserve">）。她投诉目的为索要钱财，属于恶意投诉，我们未对其进行赔偿，后该市民持续反复进行投诉。经核查，</t>
    </r>
    <r>
      <rPr>
        <sz val="10"/>
        <rFont val="Arial"/>
        <family val="2"/>
      </rPr>
      <t xml:space="preserve">F94</t>
    </r>
    <r>
      <rPr>
        <sz val="10"/>
        <rFont val="宋体"/>
        <family val="0"/>
        <charset val="134"/>
      </rPr>
      <t xml:space="preserve">路车内卫生一事，一直未回复的问题为不属实，该线路车辆卫生符合清洁标准。该市民已将我们九龙分中心物管专业两名管理人员的电话号码放置了黑名单（偶尔将我们的电话号码恢复至白名单后，扔不接听我们的来电），反复黑白名单切换操作，其继续拨打</t>
    </r>
    <r>
      <rPr>
        <sz val="10"/>
        <rFont val="Arial"/>
        <family val="2"/>
      </rPr>
      <t xml:space="preserve">96166</t>
    </r>
    <r>
      <rPr>
        <sz val="10"/>
        <rFont val="宋体"/>
        <family val="0"/>
        <charset val="134"/>
      </rPr>
      <t xml:space="preserve">服务热线进行投诉车辆卫生问题。我分中心于</t>
    </r>
    <r>
      <rPr>
        <sz val="10"/>
        <rFont val="Arial"/>
        <family val="2"/>
      </rPr>
      <t xml:space="preserve">2026</t>
    </r>
    <r>
      <rPr>
        <sz val="10"/>
        <rFont val="宋体"/>
        <family val="0"/>
        <charset val="134"/>
      </rPr>
      <t xml:space="preserve">年</t>
    </r>
    <r>
      <rPr>
        <sz val="10"/>
        <rFont val="Arial"/>
        <family val="2"/>
      </rPr>
      <t xml:space="preserve">2</t>
    </r>
    <r>
      <rPr>
        <sz val="10"/>
        <rFont val="宋体"/>
        <family val="0"/>
        <charset val="134"/>
      </rPr>
      <t xml:space="preserve">月</t>
    </r>
    <r>
      <rPr>
        <sz val="10"/>
        <rFont val="Arial"/>
        <family val="2"/>
      </rPr>
      <t xml:space="preserve">9</t>
    </r>
    <r>
      <rPr>
        <sz val="10"/>
        <rFont val="宋体"/>
        <family val="0"/>
        <charset val="134"/>
      </rPr>
      <t xml:space="preserve">日下午</t>
    </r>
    <r>
      <rPr>
        <sz val="10"/>
        <rFont val="Arial"/>
        <family val="2"/>
      </rPr>
      <t xml:space="preserve">14</t>
    </r>
    <r>
      <rPr>
        <sz val="10"/>
        <rFont val="宋体"/>
        <family val="0"/>
        <charset val="134"/>
      </rPr>
      <t xml:space="preserve">点</t>
    </r>
    <r>
      <rPr>
        <sz val="10"/>
        <rFont val="Arial"/>
        <family val="2"/>
      </rPr>
      <t xml:space="preserve">58</t>
    </r>
    <r>
      <rPr>
        <sz val="10"/>
        <rFont val="宋体"/>
        <family val="0"/>
        <charset val="134"/>
      </rPr>
      <t xml:space="preserve">分对市民进行电话回复，对方不接听我的来电。</t>
    </r>
  </si>
  <si>
    <r>
      <rPr>
        <sz val="10"/>
        <rFont val="Arial"/>
        <family val="2"/>
      </rPr>
      <t xml:space="preserve">GJ-PHONE-20260209-1811</t>
    </r>
    <r>
      <rPr>
        <sz val="10"/>
        <rFont val="宋体"/>
        <family val="0"/>
        <charset val="134"/>
      </rPr>
      <t xml:space="preserve">（</t>
    </r>
    <r>
      <rPr>
        <sz val="10"/>
        <rFont val="Arial"/>
        <family val="2"/>
      </rPr>
      <t xml:space="preserve">3</t>
    </r>
    <r>
      <rPr>
        <sz val="10"/>
        <rFont val="宋体"/>
        <family val="0"/>
        <charset val="134"/>
      </rPr>
      <t xml:space="preserve">个附件）</t>
    </r>
  </si>
  <si>
    <t xml:space="preserve">2026-02-09 16:12:05</t>
  </si>
  <si>
    <t xml:space="preserve">2026-02-09 17:10:17</t>
  </si>
  <si>
    <t xml:space="preserve">19322831536</t>
  </si>
  <si>
    <r>
      <rPr>
        <sz val="10"/>
        <rFont val="Arial"/>
        <family val="2"/>
      </rPr>
      <t xml:space="preserve">2</t>
    </r>
    <r>
      <rPr>
        <sz val="10"/>
        <rFont val="宋体"/>
        <family val="0"/>
        <charset val="134"/>
      </rPr>
      <t xml:space="preserve">月</t>
    </r>
    <r>
      <rPr>
        <sz val="10"/>
        <rFont val="Arial"/>
        <family val="2"/>
      </rPr>
      <t xml:space="preserve">9</t>
    </r>
    <r>
      <rPr>
        <sz val="10"/>
        <rFont val="宋体"/>
        <family val="0"/>
        <charset val="134"/>
      </rPr>
      <t xml:space="preserve">日</t>
    </r>
    <r>
      <rPr>
        <sz val="10"/>
        <rFont val="Arial"/>
        <family val="2"/>
      </rPr>
      <t xml:space="preserve">16:12</t>
    </r>
    <r>
      <rPr>
        <sz val="10"/>
        <rFont val="宋体"/>
        <family val="0"/>
        <charset val="134"/>
      </rPr>
      <t xml:space="preserve">分王女士</t>
    </r>
    <r>
      <rPr>
        <sz val="10"/>
        <rFont val="Arial"/>
        <family val="2"/>
      </rPr>
      <t xml:space="preserve">(</t>
    </r>
    <r>
      <rPr>
        <sz val="10"/>
        <rFont val="宋体"/>
        <family val="0"/>
        <charset val="134"/>
      </rPr>
      <t xml:space="preserve">内部职工来电</t>
    </r>
    <r>
      <rPr>
        <sz val="10"/>
        <rFont val="Arial"/>
        <family val="2"/>
      </rPr>
      <t xml:space="preserve">)</t>
    </r>
    <r>
      <rPr>
        <sz val="10"/>
        <rFont val="宋体"/>
        <family val="0"/>
        <charset val="134"/>
      </rPr>
      <t xml:space="preserve">，称自己已经通过鸿运承物业</t>
    </r>
    <r>
      <rPr>
        <sz val="10"/>
        <rFont val="Arial"/>
        <family val="2"/>
      </rPr>
      <t xml:space="preserve">A</t>
    </r>
    <r>
      <rPr>
        <sz val="10"/>
        <rFont val="宋体"/>
        <family val="0"/>
        <charset val="134"/>
      </rPr>
      <t xml:space="preserve">岗竞聘，因住南六环外，南边没有合适地点，其就没做出选择。一周后鸿运承物业一男士，给其打电话又让其选择工作地点，大概还是这些，其又没选。工作人员说那就填写未选择，其认可。后分中心告知班长，并传达给其，直接降到</t>
    </r>
    <r>
      <rPr>
        <sz val="10"/>
        <rFont val="Arial"/>
        <family val="2"/>
      </rPr>
      <t xml:space="preserve">C</t>
    </r>
    <r>
      <rPr>
        <sz val="10"/>
        <rFont val="宋体"/>
        <family val="0"/>
        <charset val="134"/>
      </rPr>
      <t xml:space="preserve">岗。其拨打</t>
    </r>
    <r>
      <rPr>
        <sz val="10"/>
        <rFont val="Arial"/>
        <family val="2"/>
      </rPr>
      <t xml:space="preserve">8312 2233 </t>
    </r>
    <r>
      <rPr>
        <sz val="10"/>
        <rFont val="宋体"/>
        <family val="0"/>
        <charset val="134"/>
      </rPr>
      <t xml:space="preserve">找李斌，一男士告知：李斌歇年假了不在，也给不了联系电话，并告知该解释的都解释完了。其认为领导未和其说清楚误导其，其才未选择，分中心的劳人也告知无法协调。其不满，要求调回</t>
    </r>
    <r>
      <rPr>
        <sz val="10"/>
        <rFont val="Arial"/>
        <family val="2"/>
      </rPr>
      <t xml:space="preserve">A</t>
    </r>
    <r>
      <rPr>
        <sz val="10"/>
        <rFont val="宋体"/>
        <family val="0"/>
        <charset val="134"/>
      </rPr>
      <t xml:space="preserve">岗，同时称有同事在六里桥和北京西站工作了。注：不给其满意答复，会到公交集团找领导反映。</t>
    </r>
  </si>
  <si>
    <r>
      <rPr>
        <sz val="10"/>
        <rFont val="宋体"/>
        <family val="0"/>
        <charset val="134"/>
      </rPr>
      <t xml:space="preserve">经核实，与来电人所述情况存在出入。来电人王军霞女士，在参加完综合站务员</t>
    </r>
    <r>
      <rPr>
        <sz val="10"/>
        <rFont val="Arial"/>
        <family val="2"/>
      </rPr>
      <t xml:space="preserve">A</t>
    </r>
    <r>
      <rPr>
        <sz val="10"/>
        <rFont val="宋体"/>
        <family val="0"/>
        <charset val="134"/>
      </rPr>
      <t xml:space="preserve">岗公开选聘后未采纳鸿运承物业管理中心的调剂分配。方庄分中心于</t>
    </r>
    <r>
      <rPr>
        <sz val="10"/>
        <rFont val="Arial"/>
        <family val="2"/>
      </rPr>
      <t xml:space="preserve">2025</t>
    </r>
    <r>
      <rPr>
        <sz val="10"/>
        <rFont val="宋体"/>
        <family val="0"/>
        <charset val="134"/>
      </rPr>
      <t xml:space="preserve">年</t>
    </r>
    <r>
      <rPr>
        <sz val="10"/>
        <rFont val="Arial"/>
        <family val="2"/>
      </rPr>
      <t xml:space="preserve">12</t>
    </r>
    <r>
      <rPr>
        <sz val="10"/>
        <rFont val="宋体"/>
        <family val="0"/>
        <charset val="134"/>
      </rPr>
      <t xml:space="preserve">月</t>
    </r>
    <r>
      <rPr>
        <sz val="10"/>
        <rFont val="Arial"/>
        <family val="2"/>
      </rPr>
      <t xml:space="preserve">8</t>
    </r>
    <r>
      <rPr>
        <sz val="10"/>
        <rFont val="宋体"/>
        <family val="0"/>
        <charset val="134"/>
      </rPr>
      <t xml:space="preserve">日经职工报名上报了公开选聘乘务巡检员工作，在</t>
    </r>
    <r>
      <rPr>
        <sz val="10"/>
        <rFont val="Arial"/>
        <family val="2"/>
      </rPr>
      <t xml:space="preserve">12</t>
    </r>
    <r>
      <rPr>
        <sz val="10"/>
        <rFont val="宋体"/>
        <family val="0"/>
        <charset val="134"/>
      </rPr>
      <t xml:space="preserve">月</t>
    </r>
    <r>
      <rPr>
        <sz val="10"/>
        <rFont val="Arial"/>
        <family val="2"/>
      </rPr>
      <t xml:space="preserve">9</t>
    </r>
    <r>
      <rPr>
        <sz val="10"/>
        <rFont val="宋体"/>
        <family val="0"/>
        <charset val="134"/>
      </rPr>
      <t xml:space="preserve">日接到物管中心通知，该职工政审未通过，不能参加此次巡检员选聘工作，当日通知该职工并说明原因。方庄分中心于</t>
    </r>
    <r>
      <rPr>
        <sz val="10"/>
        <rFont val="Arial"/>
        <family val="2"/>
      </rPr>
      <t xml:space="preserve">2025</t>
    </r>
    <r>
      <rPr>
        <sz val="10"/>
        <rFont val="宋体"/>
        <family val="0"/>
        <charset val="134"/>
      </rPr>
      <t xml:space="preserve">年</t>
    </r>
    <r>
      <rPr>
        <sz val="10"/>
        <rFont val="Arial"/>
        <family val="2"/>
      </rPr>
      <t xml:space="preserve">12</t>
    </r>
    <r>
      <rPr>
        <sz val="10"/>
        <rFont val="宋体"/>
        <family val="0"/>
        <charset val="134"/>
      </rPr>
      <t xml:space="preserve">月</t>
    </r>
    <r>
      <rPr>
        <sz val="10"/>
        <rFont val="Arial"/>
        <family val="2"/>
      </rPr>
      <t xml:space="preserve">4</t>
    </r>
    <r>
      <rPr>
        <sz val="10"/>
        <rFont val="宋体"/>
        <family val="0"/>
        <charset val="134"/>
      </rPr>
      <t xml:space="preserve">日按《关于印发鸿运承物业管理中心综合站务员优化配置改革工作实施方案的通知》要求，转岗安置落选的原综</t>
    </r>
    <r>
      <rPr>
        <sz val="10"/>
        <rFont val="Arial"/>
        <family val="2"/>
      </rPr>
      <t xml:space="preserve">A</t>
    </r>
    <r>
      <rPr>
        <sz val="10"/>
        <rFont val="宋体"/>
        <family val="0"/>
        <charset val="134"/>
      </rPr>
      <t xml:space="preserve">人员，办理岗变薪变相关手续，职工签字后转岗综合站务员</t>
    </r>
    <r>
      <rPr>
        <sz val="10"/>
        <rFont val="Arial"/>
        <family val="2"/>
      </rPr>
      <t xml:space="preserve">C</t>
    </r>
    <r>
      <rPr>
        <sz val="10"/>
        <rFont val="宋体"/>
        <family val="0"/>
        <charset val="134"/>
      </rPr>
      <t xml:space="preserve">岗位。职工于</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23</t>
    </r>
    <r>
      <rPr>
        <sz val="10"/>
        <rFont val="宋体"/>
        <family val="0"/>
        <charset val="134"/>
      </rPr>
      <t xml:space="preserve">日因实发工资低为由提出恢复原综合站务员</t>
    </r>
    <r>
      <rPr>
        <sz val="10"/>
        <rFont val="Arial"/>
        <family val="2"/>
      </rPr>
      <t xml:space="preserve">A</t>
    </r>
    <r>
      <rPr>
        <sz val="10"/>
        <rFont val="宋体"/>
        <family val="0"/>
        <charset val="134"/>
      </rPr>
      <t xml:space="preserve">岗的要求，经方庄分中心和物管中心一同与职工沟通后协调到九龙分中心梨园场站综合站务员</t>
    </r>
    <r>
      <rPr>
        <sz val="10"/>
        <rFont val="Arial"/>
        <family val="2"/>
      </rPr>
      <t xml:space="preserve">B</t>
    </r>
    <r>
      <rPr>
        <sz val="10"/>
        <rFont val="宋体"/>
        <family val="0"/>
        <charset val="134"/>
      </rPr>
      <t xml:space="preserve">岗，职工次日提出家远，工作繁重不同意调岗综合站务员</t>
    </r>
    <r>
      <rPr>
        <sz val="10"/>
        <rFont val="Arial"/>
        <family val="2"/>
      </rPr>
      <t xml:space="preserve">B</t>
    </r>
    <r>
      <rPr>
        <sz val="10"/>
        <rFont val="宋体"/>
        <family val="0"/>
        <charset val="134"/>
      </rPr>
      <t xml:space="preserve">岗位。</t>
    </r>
  </si>
  <si>
    <r>
      <rPr>
        <sz val="10"/>
        <rFont val="宋体"/>
        <family val="0"/>
        <charset val="134"/>
      </rPr>
      <t xml:space="preserve">经核实，与来电人所述情况存在出入。来电人王军霞女士，在参加完综合站务员</t>
    </r>
    <r>
      <rPr>
        <sz val="10"/>
        <rFont val="Arial"/>
        <family val="2"/>
      </rPr>
      <t xml:space="preserve">A</t>
    </r>
    <r>
      <rPr>
        <sz val="10"/>
        <rFont val="宋体"/>
        <family val="0"/>
        <charset val="134"/>
      </rPr>
      <t xml:space="preserve">岗公开选聘后未采纳鸿运承物业管理中心的调剂分配。方庄分中心于</t>
    </r>
    <r>
      <rPr>
        <sz val="10"/>
        <rFont val="Arial"/>
        <family val="2"/>
      </rPr>
      <t xml:space="preserve">2025</t>
    </r>
    <r>
      <rPr>
        <sz val="10"/>
        <rFont val="宋体"/>
        <family val="0"/>
        <charset val="134"/>
      </rPr>
      <t xml:space="preserve">年</t>
    </r>
    <r>
      <rPr>
        <sz val="10"/>
        <rFont val="Arial"/>
        <family val="2"/>
      </rPr>
      <t xml:space="preserve">12</t>
    </r>
    <r>
      <rPr>
        <sz val="10"/>
        <rFont val="宋体"/>
        <family val="0"/>
        <charset val="134"/>
      </rPr>
      <t xml:space="preserve">月</t>
    </r>
    <r>
      <rPr>
        <sz val="10"/>
        <rFont val="Arial"/>
        <family val="2"/>
      </rPr>
      <t xml:space="preserve">8</t>
    </r>
    <r>
      <rPr>
        <sz val="10"/>
        <rFont val="宋体"/>
        <family val="0"/>
        <charset val="134"/>
      </rPr>
      <t xml:space="preserve">日经职工报名上报了公开选聘乘务巡检员工作，在</t>
    </r>
    <r>
      <rPr>
        <sz val="10"/>
        <rFont val="Arial"/>
        <family val="2"/>
      </rPr>
      <t xml:space="preserve">12</t>
    </r>
    <r>
      <rPr>
        <sz val="10"/>
        <rFont val="宋体"/>
        <family val="0"/>
        <charset val="134"/>
      </rPr>
      <t xml:space="preserve">月</t>
    </r>
    <r>
      <rPr>
        <sz val="10"/>
        <rFont val="Arial"/>
        <family val="2"/>
      </rPr>
      <t xml:space="preserve">9</t>
    </r>
    <r>
      <rPr>
        <sz val="10"/>
        <rFont val="宋体"/>
        <family val="0"/>
        <charset val="134"/>
      </rPr>
      <t xml:space="preserve">日接到物管中心通知，该职工政审未通过，不能参加此次巡检员选聘工作，当日通知该职工并说明原因。方庄分中心于</t>
    </r>
    <r>
      <rPr>
        <sz val="10"/>
        <rFont val="Arial"/>
        <family val="2"/>
      </rPr>
      <t xml:space="preserve">2025</t>
    </r>
    <r>
      <rPr>
        <sz val="10"/>
        <rFont val="宋体"/>
        <family val="0"/>
        <charset val="134"/>
      </rPr>
      <t xml:space="preserve">年</t>
    </r>
    <r>
      <rPr>
        <sz val="10"/>
        <rFont val="Arial"/>
        <family val="2"/>
      </rPr>
      <t xml:space="preserve">12</t>
    </r>
    <r>
      <rPr>
        <sz val="10"/>
        <rFont val="宋体"/>
        <family val="0"/>
        <charset val="134"/>
      </rPr>
      <t xml:space="preserve">月</t>
    </r>
    <r>
      <rPr>
        <sz val="10"/>
        <rFont val="Arial"/>
        <family val="2"/>
      </rPr>
      <t xml:space="preserve">4</t>
    </r>
    <r>
      <rPr>
        <sz val="10"/>
        <rFont val="宋体"/>
        <family val="0"/>
        <charset val="134"/>
      </rPr>
      <t xml:space="preserve">日按《关于印发鸿运承物业管理中心综合站务员优化配置改革工作实施方案的通知》要求，转岗安置落选的原综</t>
    </r>
    <r>
      <rPr>
        <sz val="10"/>
        <rFont val="Arial"/>
        <family val="2"/>
      </rPr>
      <t xml:space="preserve">A</t>
    </r>
    <r>
      <rPr>
        <sz val="10"/>
        <rFont val="宋体"/>
        <family val="0"/>
        <charset val="134"/>
      </rPr>
      <t xml:space="preserve">人员，办理岗变薪变相关手续，职工签字后转岗综合站务员</t>
    </r>
    <r>
      <rPr>
        <sz val="10"/>
        <rFont val="Arial"/>
        <family val="2"/>
      </rPr>
      <t xml:space="preserve">C</t>
    </r>
    <r>
      <rPr>
        <sz val="10"/>
        <rFont val="宋体"/>
        <family val="0"/>
        <charset val="134"/>
      </rPr>
      <t xml:space="preserve">岗位。职工于</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23</t>
    </r>
    <r>
      <rPr>
        <sz val="10"/>
        <rFont val="宋体"/>
        <family val="0"/>
        <charset val="134"/>
      </rPr>
      <t xml:space="preserve">日因实发工资低为由提出恢复原综合站务员</t>
    </r>
    <r>
      <rPr>
        <sz val="10"/>
        <rFont val="Arial"/>
        <family val="2"/>
      </rPr>
      <t xml:space="preserve">A</t>
    </r>
    <r>
      <rPr>
        <sz val="10"/>
        <rFont val="宋体"/>
        <family val="0"/>
        <charset val="134"/>
      </rPr>
      <t xml:space="preserve">岗的要求，经方庄分中心和物管中心一同与职工沟通后协调到九龙分中心梨园场站综合站务员</t>
    </r>
    <r>
      <rPr>
        <sz val="10"/>
        <rFont val="Arial"/>
        <family val="2"/>
      </rPr>
      <t xml:space="preserve">B</t>
    </r>
    <r>
      <rPr>
        <sz val="10"/>
        <rFont val="宋体"/>
        <family val="0"/>
        <charset val="134"/>
      </rPr>
      <t xml:space="preserve">岗，职工次日提出家远，工作繁重不同意调岗综合站务员</t>
    </r>
    <r>
      <rPr>
        <sz val="10"/>
        <rFont val="Arial"/>
        <family val="2"/>
      </rPr>
      <t xml:space="preserve">B</t>
    </r>
    <r>
      <rPr>
        <sz val="10"/>
        <rFont val="宋体"/>
        <family val="0"/>
        <charset val="134"/>
      </rPr>
      <t xml:space="preserve">岗位。</t>
    </r>
    <r>
      <rPr>
        <sz val="10"/>
        <rFont val="Arial"/>
        <family val="2"/>
      </rPr>
      <t xml:space="preserve">2026</t>
    </r>
    <r>
      <rPr>
        <sz val="10"/>
        <rFont val="宋体"/>
        <family val="0"/>
        <charset val="134"/>
      </rPr>
      <t xml:space="preserve">年</t>
    </r>
    <r>
      <rPr>
        <sz val="10"/>
        <rFont val="Arial"/>
        <family val="2"/>
      </rPr>
      <t xml:space="preserve">2</t>
    </r>
    <r>
      <rPr>
        <sz val="10"/>
        <rFont val="宋体"/>
        <family val="0"/>
        <charset val="134"/>
      </rPr>
      <t xml:space="preserve">月</t>
    </r>
    <r>
      <rPr>
        <sz val="10"/>
        <rFont val="Arial"/>
        <family val="2"/>
      </rPr>
      <t xml:space="preserve">10</t>
    </r>
    <r>
      <rPr>
        <sz val="10"/>
        <rFont val="宋体"/>
        <family val="0"/>
        <charset val="134"/>
      </rPr>
      <t xml:space="preserve">日下午</t>
    </r>
    <r>
      <rPr>
        <sz val="10"/>
        <rFont val="Arial"/>
        <family val="2"/>
      </rPr>
      <t xml:space="preserve">13</t>
    </r>
    <r>
      <rPr>
        <sz val="10"/>
        <rFont val="宋体"/>
        <family val="0"/>
        <charset val="134"/>
      </rPr>
      <t xml:space="preserve">点</t>
    </r>
    <r>
      <rPr>
        <sz val="10"/>
        <rFont val="Arial"/>
        <family val="2"/>
      </rPr>
      <t xml:space="preserve">58</t>
    </r>
    <r>
      <rPr>
        <sz val="10"/>
        <rFont val="宋体"/>
        <family val="0"/>
        <charset val="134"/>
      </rPr>
      <t xml:space="preserve">分回复来电人，告知来电人综合站务员</t>
    </r>
    <r>
      <rPr>
        <sz val="10"/>
        <rFont val="Arial"/>
        <family val="2"/>
      </rPr>
      <t xml:space="preserve">A</t>
    </r>
    <r>
      <rPr>
        <sz val="10"/>
        <rFont val="宋体"/>
        <family val="0"/>
        <charset val="134"/>
      </rPr>
      <t xml:space="preserve">岗公开选聘已结束，职工未选择调剂分配。方庄分中心按《关于印发鸿运承物业管理中心综合站务员优化配置改革工作实施方案的通知》要求，进行完岗变薪变，因方庄分中心只有综合站务员</t>
    </r>
    <r>
      <rPr>
        <sz val="10"/>
        <rFont val="Arial"/>
        <family val="2"/>
      </rPr>
      <t xml:space="preserve">C</t>
    </r>
    <r>
      <rPr>
        <sz val="10"/>
        <rFont val="宋体"/>
        <family val="0"/>
        <charset val="134"/>
      </rPr>
      <t xml:space="preserve">岗，如职工想转岗到综合站务员</t>
    </r>
    <r>
      <rPr>
        <sz val="10"/>
        <rFont val="Arial"/>
        <family val="2"/>
      </rPr>
      <t xml:space="preserve">B</t>
    </r>
    <r>
      <rPr>
        <sz val="10"/>
        <rFont val="宋体"/>
        <family val="0"/>
        <charset val="134"/>
      </rPr>
      <t xml:space="preserve">岗可考虑九龙分中心梨园场站。我单位欢迎市民随时对我们工作进行监督，感谢市民提出宝贵意见，谢谢市民的支持与谅解。</t>
    </r>
    <r>
      <rPr>
        <sz val="10"/>
        <rFont val="Arial"/>
        <family val="2"/>
      </rPr>
      <t xml:space="preserve">
</t>
    </r>
    <r>
      <rPr>
        <sz val="10"/>
        <rFont val="宋体"/>
        <family val="0"/>
        <charset val="134"/>
      </rPr>
      <t xml:space="preserve">办理人：吕琦；部门：鸿运承物业管理中心方庄分中心；职务：一般管理</t>
    </r>
    <r>
      <rPr>
        <sz val="10"/>
        <rFont val="Arial"/>
        <family val="2"/>
      </rPr>
      <t xml:space="preserve">
</t>
    </r>
    <r>
      <rPr>
        <sz val="10"/>
        <rFont val="宋体"/>
        <family val="0"/>
        <charset val="134"/>
      </rPr>
      <t xml:space="preserve">审核人：高强；部门：鸿运承物业管理中心人力资源部；职务：中级管理</t>
    </r>
  </si>
  <si>
    <r>
      <rPr>
        <sz val="10"/>
        <rFont val="Arial"/>
        <family val="2"/>
      </rPr>
      <t xml:space="preserve">2026</t>
    </r>
    <r>
      <rPr>
        <sz val="10"/>
        <rFont val="宋体"/>
        <family val="0"/>
        <charset val="134"/>
      </rPr>
      <t xml:space="preserve">年</t>
    </r>
    <r>
      <rPr>
        <sz val="10"/>
        <rFont val="Arial"/>
        <family val="2"/>
      </rPr>
      <t xml:space="preserve">2</t>
    </r>
    <r>
      <rPr>
        <sz val="10"/>
        <rFont val="宋体"/>
        <family val="0"/>
        <charset val="134"/>
      </rPr>
      <t xml:space="preserve">月</t>
    </r>
    <r>
      <rPr>
        <sz val="10"/>
        <rFont val="Arial"/>
        <family val="2"/>
      </rPr>
      <t xml:space="preserve">10</t>
    </r>
    <r>
      <rPr>
        <sz val="10"/>
        <rFont val="宋体"/>
        <family val="0"/>
        <charset val="134"/>
      </rPr>
      <t xml:space="preserve">日下午</t>
    </r>
    <r>
      <rPr>
        <sz val="10"/>
        <rFont val="Arial"/>
        <family val="2"/>
      </rPr>
      <t xml:space="preserve">13</t>
    </r>
    <r>
      <rPr>
        <sz val="10"/>
        <rFont val="宋体"/>
        <family val="0"/>
        <charset val="134"/>
      </rPr>
      <t xml:space="preserve">点</t>
    </r>
    <r>
      <rPr>
        <sz val="10"/>
        <rFont val="Arial"/>
        <family val="2"/>
      </rPr>
      <t xml:space="preserve">58</t>
    </r>
    <r>
      <rPr>
        <sz val="10"/>
        <rFont val="宋体"/>
        <family val="0"/>
        <charset val="134"/>
      </rPr>
      <t xml:space="preserve">分回复来电人，告知来电人综合站务员</t>
    </r>
    <r>
      <rPr>
        <sz val="10"/>
        <rFont val="Arial"/>
        <family val="2"/>
      </rPr>
      <t xml:space="preserve">A</t>
    </r>
    <r>
      <rPr>
        <sz val="10"/>
        <rFont val="宋体"/>
        <family val="0"/>
        <charset val="134"/>
      </rPr>
      <t xml:space="preserve">岗公开选聘已结束，职工未选择调剂分配。方庄分中心按《关于印发鸿运承物业管理中心综合站务员优化配置改革工作实施方案的通知》要求，进行完岗变薪变，因方庄分中心只有综合站务员</t>
    </r>
    <r>
      <rPr>
        <sz val="10"/>
        <rFont val="Arial"/>
        <family val="2"/>
      </rPr>
      <t xml:space="preserve">C</t>
    </r>
    <r>
      <rPr>
        <sz val="10"/>
        <rFont val="宋体"/>
        <family val="0"/>
        <charset val="134"/>
      </rPr>
      <t xml:space="preserve">岗，如职工想转岗到综合站务员</t>
    </r>
    <r>
      <rPr>
        <sz val="10"/>
        <rFont val="Arial"/>
        <family val="2"/>
      </rPr>
      <t xml:space="preserve">B</t>
    </r>
    <r>
      <rPr>
        <sz val="10"/>
        <rFont val="宋体"/>
        <family val="0"/>
        <charset val="134"/>
      </rPr>
      <t xml:space="preserve">岗可考虑九龙分中心梨园场站。我单位欢迎市民随时对我们工作进行监督，感谢市民提出宝贵意见，谢谢市民的支持与谅解。</t>
    </r>
  </si>
  <si>
    <r>
      <rPr>
        <sz val="10"/>
        <rFont val="宋体"/>
        <family val="0"/>
        <charset val="134"/>
      </rPr>
      <t xml:space="preserve">经核实，与来电人所述情况存在出入。来电人王军霞女士，在参加完综合站务员</t>
    </r>
    <r>
      <rPr>
        <sz val="10"/>
        <rFont val="Arial"/>
        <family val="2"/>
      </rPr>
      <t xml:space="preserve">A</t>
    </r>
    <r>
      <rPr>
        <sz val="10"/>
        <rFont val="宋体"/>
        <family val="0"/>
        <charset val="134"/>
      </rPr>
      <t xml:space="preserve">岗公开选聘后未采纳鸿运承物业管理中心的调剂分配。方庄分中心于</t>
    </r>
    <r>
      <rPr>
        <sz val="10"/>
        <rFont val="Arial"/>
        <family val="2"/>
      </rPr>
      <t xml:space="preserve">2025</t>
    </r>
    <r>
      <rPr>
        <sz val="10"/>
        <rFont val="宋体"/>
        <family val="0"/>
        <charset val="134"/>
      </rPr>
      <t xml:space="preserve">年</t>
    </r>
    <r>
      <rPr>
        <sz val="10"/>
        <rFont val="Arial"/>
        <family val="2"/>
      </rPr>
      <t xml:space="preserve">12</t>
    </r>
    <r>
      <rPr>
        <sz val="10"/>
        <rFont val="宋体"/>
        <family val="0"/>
        <charset val="134"/>
      </rPr>
      <t xml:space="preserve">月</t>
    </r>
    <r>
      <rPr>
        <sz val="10"/>
        <rFont val="Arial"/>
        <family val="2"/>
      </rPr>
      <t xml:space="preserve">8</t>
    </r>
    <r>
      <rPr>
        <sz val="10"/>
        <rFont val="宋体"/>
        <family val="0"/>
        <charset val="134"/>
      </rPr>
      <t xml:space="preserve">日经职工报名上报了公开选聘乘务巡检员工作，在</t>
    </r>
    <r>
      <rPr>
        <sz val="10"/>
        <rFont val="Arial"/>
        <family val="2"/>
      </rPr>
      <t xml:space="preserve">12</t>
    </r>
    <r>
      <rPr>
        <sz val="10"/>
        <rFont val="宋体"/>
        <family val="0"/>
        <charset val="134"/>
      </rPr>
      <t xml:space="preserve">月</t>
    </r>
    <r>
      <rPr>
        <sz val="10"/>
        <rFont val="Arial"/>
        <family val="2"/>
      </rPr>
      <t xml:space="preserve">9</t>
    </r>
    <r>
      <rPr>
        <sz val="10"/>
        <rFont val="宋体"/>
        <family val="0"/>
        <charset val="134"/>
      </rPr>
      <t xml:space="preserve">日接到物管中心通知，该职工政审未通过，不能参加此次巡检员选聘工作，当日通知该职工并说明原因。方庄分中心于</t>
    </r>
    <r>
      <rPr>
        <sz val="10"/>
        <rFont val="Arial"/>
        <family val="2"/>
      </rPr>
      <t xml:space="preserve">2025</t>
    </r>
    <r>
      <rPr>
        <sz val="10"/>
        <rFont val="宋体"/>
        <family val="0"/>
        <charset val="134"/>
      </rPr>
      <t xml:space="preserve">年</t>
    </r>
    <r>
      <rPr>
        <sz val="10"/>
        <rFont val="Arial"/>
        <family val="2"/>
      </rPr>
      <t xml:space="preserve">12</t>
    </r>
    <r>
      <rPr>
        <sz val="10"/>
        <rFont val="宋体"/>
        <family val="0"/>
        <charset val="134"/>
      </rPr>
      <t xml:space="preserve">月</t>
    </r>
    <r>
      <rPr>
        <sz val="10"/>
        <rFont val="Arial"/>
        <family val="2"/>
      </rPr>
      <t xml:space="preserve">4</t>
    </r>
    <r>
      <rPr>
        <sz val="10"/>
        <rFont val="宋体"/>
        <family val="0"/>
        <charset val="134"/>
      </rPr>
      <t xml:space="preserve">日按《关于印发鸿运承物业管理中心综合站务员优化配置改革工作实施方案的通知》要求，转岗安置落选的原综</t>
    </r>
    <r>
      <rPr>
        <sz val="10"/>
        <rFont val="Arial"/>
        <family val="2"/>
      </rPr>
      <t xml:space="preserve">A</t>
    </r>
    <r>
      <rPr>
        <sz val="10"/>
        <rFont val="宋体"/>
        <family val="0"/>
        <charset val="134"/>
      </rPr>
      <t xml:space="preserve">人员，办理岗变薪变相关手续，职工签字后转岗综合站务员</t>
    </r>
    <r>
      <rPr>
        <sz val="10"/>
        <rFont val="Arial"/>
        <family val="2"/>
      </rPr>
      <t xml:space="preserve">C</t>
    </r>
    <r>
      <rPr>
        <sz val="10"/>
        <rFont val="宋体"/>
        <family val="0"/>
        <charset val="134"/>
      </rPr>
      <t xml:space="preserve">岗位。职工于</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23</t>
    </r>
    <r>
      <rPr>
        <sz val="10"/>
        <rFont val="宋体"/>
        <family val="0"/>
        <charset val="134"/>
      </rPr>
      <t xml:space="preserve">日因实发工资低为由提出恢复原综合站务员</t>
    </r>
    <r>
      <rPr>
        <sz val="10"/>
        <rFont val="Arial"/>
        <family val="2"/>
      </rPr>
      <t xml:space="preserve">A</t>
    </r>
    <r>
      <rPr>
        <sz val="10"/>
        <rFont val="宋体"/>
        <family val="0"/>
        <charset val="134"/>
      </rPr>
      <t xml:space="preserve">岗的要求，经方庄分中心和物管中心一同与职工沟通后协调到九龙分中心梨园场站综合站务员</t>
    </r>
    <r>
      <rPr>
        <sz val="10"/>
        <rFont val="Arial"/>
        <family val="2"/>
      </rPr>
      <t xml:space="preserve">B</t>
    </r>
    <r>
      <rPr>
        <sz val="10"/>
        <rFont val="宋体"/>
        <family val="0"/>
        <charset val="134"/>
      </rPr>
      <t xml:space="preserve">岗，职工次日提出家远，工作繁重不同意调岗综合站务员</t>
    </r>
    <r>
      <rPr>
        <sz val="10"/>
        <rFont val="Arial"/>
        <family val="2"/>
      </rPr>
      <t xml:space="preserve">B</t>
    </r>
    <r>
      <rPr>
        <sz val="10"/>
        <rFont val="宋体"/>
        <family val="0"/>
        <charset val="134"/>
      </rPr>
      <t xml:space="preserve">岗位。</t>
    </r>
    <r>
      <rPr>
        <sz val="10"/>
        <rFont val="Arial"/>
        <family val="2"/>
      </rPr>
      <t xml:space="preserve">2026</t>
    </r>
    <r>
      <rPr>
        <sz val="10"/>
        <rFont val="宋体"/>
        <family val="0"/>
        <charset val="134"/>
      </rPr>
      <t xml:space="preserve">年</t>
    </r>
    <r>
      <rPr>
        <sz val="10"/>
        <rFont val="Arial"/>
        <family val="2"/>
      </rPr>
      <t xml:space="preserve">2</t>
    </r>
    <r>
      <rPr>
        <sz val="10"/>
        <rFont val="宋体"/>
        <family val="0"/>
        <charset val="134"/>
      </rPr>
      <t xml:space="preserve">月</t>
    </r>
    <r>
      <rPr>
        <sz val="10"/>
        <rFont val="Arial"/>
        <family val="2"/>
      </rPr>
      <t xml:space="preserve">10</t>
    </r>
    <r>
      <rPr>
        <sz val="10"/>
        <rFont val="宋体"/>
        <family val="0"/>
        <charset val="134"/>
      </rPr>
      <t xml:space="preserve">日下午</t>
    </r>
    <r>
      <rPr>
        <sz val="10"/>
        <rFont val="Arial"/>
        <family val="2"/>
      </rPr>
      <t xml:space="preserve">13</t>
    </r>
    <r>
      <rPr>
        <sz val="10"/>
        <rFont val="宋体"/>
        <family val="0"/>
        <charset val="134"/>
      </rPr>
      <t xml:space="preserve">点</t>
    </r>
    <r>
      <rPr>
        <sz val="10"/>
        <rFont val="Arial"/>
        <family val="2"/>
      </rPr>
      <t xml:space="preserve">58</t>
    </r>
    <r>
      <rPr>
        <sz val="10"/>
        <rFont val="宋体"/>
        <family val="0"/>
        <charset val="134"/>
      </rPr>
      <t xml:space="preserve">分回复来电人，告知来电人综合站务员</t>
    </r>
    <r>
      <rPr>
        <sz val="10"/>
        <rFont val="Arial"/>
        <family val="2"/>
      </rPr>
      <t xml:space="preserve">A</t>
    </r>
    <r>
      <rPr>
        <sz val="10"/>
        <rFont val="宋体"/>
        <family val="0"/>
        <charset val="134"/>
      </rPr>
      <t xml:space="preserve">岗公开选聘已结束，职工未选择调剂分配。方庄分中心按《关于印发鸿运承物业管理中心综合站务员优化配置改革工作实施方案的通知》要求，进行完岗变薪变，因方庄分中心只有综合站务员</t>
    </r>
    <r>
      <rPr>
        <sz val="10"/>
        <rFont val="Arial"/>
        <family val="2"/>
      </rPr>
      <t xml:space="preserve">C</t>
    </r>
    <r>
      <rPr>
        <sz val="10"/>
        <rFont val="宋体"/>
        <family val="0"/>
        <charset val="134"/>
      </rPr>
      <t xml:space="preserve">岗，如职工想转岗到综合站务员</t>
    </r>
    <r>
      <rPr>
        <sz val="10"/>
        <rFont val="Arial"/>
        <family val="2"/>
      </rPr>
      <t xml:space="preserve">B</t>
    </r>
    <r>
      <rPr>
        <sz val="10"/>
        <rFont val="宋体"/>
        <family val="0"/>
        <charset val="134"/>
      </rPr>
      <t xml:space="preserve">岗可考虑九龙分中心梨园场站。我单位欢迎市民随时对我们工作进行监督，感谢市民提出宝贵意见，谢谢市民的支持与谅解。</t>
    </r>
  </si>
  <si>
    <r>
      <rPr>
        <sz val="11"/>
        <color rgb="FF000000"/>
        <rFont val="宋体"/>
        <family val="0"/>
        <charset val="134"/>
      </rPr>
      <t xml:space="preserve">劳动人员调配及薪酬问题
</t>
    </r>
    <r>
      <rPr>
        <sz val="11"/>
        <color rgb="FF000000"/>
        <rFont val="宋体"/>
        <family val="0"/>
      </rPr>
      <t xml:space="preserve">(</t>
    </r>
    <r>
      <rPr>
        <sz val="11"/>
        <color rgb="FF000000"/>
        <rFont val="宋体"/>
        <family val="0"/>
        <charset val="134"/>
      </rPr>
      <t xml:space="preserve">综</t>
    </r>
    <r>
      <rPr>
        <sz val="11"/>
        <color rgb="FF000000"/>
        <rFont val="宋体"/>
        <family val="0"/>
      </rPr>
      <t xml:space="preserve">A</t>
    </r>
    <r>
      <rPr>
        <sz val="11"/>
        <color rgb="FF000000"/>
        <rFont val="宋体"/>
        <family val="0"/>
        <charset val="134"/>
      </rPr>
      <t xml:space="preserve">岗位调整</t>
    </r>
    <r>
      <rPr>
        <sz val="11"/>
        <color rgb="FF000000"/>
        <rFont val="宋体"/>
        <family val="0"/>
      </rPr>
      <t xml:space="preserve">)</t>
    </r>
    <r>
      <rPr>
        <sz val="11"/>
        <color rgb="FF000000"/>
        <rFont val="宋体"/>
        <family val="0"/>
        <charset val="134"/>
      </rPr>
      <t xml:space="preserve">同人同诉</t>
    </r>
  </si>
  <si>
    <r>
      <rPr>
        <sz val="11"/>
        <color rgb="FF000000"/>
        <rFont val="宋体"/>
        <family val="0"/>
        <charset val="134"/>
      </rPr>
      <t xml:space="preserve">同人同诉：</t>
    </r>
    <r>
      <rPr>
        <sz val="11"/>
        <color rgb="FF000000"/>
        <rFont val="宋体"/>
        <family val="0"/>
      </rPr>
      <t xml:space="preserve">GJ-PHONE-20260209-1811</t>
    </r>
    <r>
      <rPr>
        <sz val="11"/>
        <color rgb="FF000000"/>
        <rFont val="宋体"/>
        <family val="0"/>
        <charset val="134"/>
      </rPr>
      <t xml:space="preserve">、</t>
    </r>
    <r>
      <rPr>
        <sz val="11"/>
        <color rgb="FF000000"/>
        <rFont val="宋体"/>
        <family val="0"/>
      </rPr>
      <t xml:space="preserve">GJ-PHONE-20260210-1283</t>
    </r>
  </si>
  <si>
    <r>
      <rPr>
        <sz val="10"/>
        <rFont val="Arial"/>
        <family val="2"/>
      </rPr>
      <t xml:space="preserve">GJ-PHONE-20260210-1283</t>
    </r>
    <r>
      <rPr>
        <sz val="10"/>
        <rFont val="宋体"/>
        <family val="0"/>
        <charset val="134"/>
      </rPr>
      <t xml:space="preserve">（</t>
    </r>
    <r>
      <rPr>
        <sz val="10"/>
        <rFont val="Arial"/>
        <family val="2"/>
      </rPr>
      <t xml:space="preserve">3</t>
    </r>
    <r>
      <rPr>
        <sz val="10"/>
        <rFont val="宋体"/>
        <family val="0"/>
        <charset val="134"/>
      </rPr>
      <t xml:space="preserve">个附件）</t>
    </r>
  </si>
  <si>
    <t xml:space="preserve">2026-02-10 14:07:29</t>
  </si>
  <si>
    <t xml:space="preserve">2026-02-10 14:29:02</t>
  </si>
  <si>
    <r>
      <rPr>
        <sz val="10"/>
        <rFont val="宋体"/>
        <family val="0"/>
        <charset val="134"/>
      </rPr>
      <t xml:space="preserve">原始：</t>
    </r>
    <r>
      <rPr>
        <sz val="10"/>
        <rFont val="Arial"/>
        <family val="2"/>
      </rPr>
      <t xml:space="preserve">2</t>
    </r>
    <r>
      <rPr>
        <sz val="10"/>
        <rFont val="宋体"/>
        <family val="0"/>
        <charset val="134"/>
      </rPr>
      <t xml:space="preserve">月</t>
    </r>
    <r>
      <rPr>
        <sz val="10"/>
        <rFont val="Arial"/>
        <family val="2"/>
      </rPr>
      <t xml:space="preserve">9</t>
    </r>
    <r>
      <rPr>
        <sz val="10"/>
        <rFont val="宋体"/>
        <family val="0"/>
        <charset val="134"/>
      </rPr>
      <t xml:space="preserve">日</t>
    </r>
    <r>
      <rPr>
        <sz val="10"/>
        <rFont val="Arial"/>
        <family val="2"/>
      </rPr>
      <t xml:space="preserve">16:12</t>
    </r>
    <r>
      <rPr>
        <sz val="10"/>
        <rFont val="宋体"/>
        <family val="0"/>
        <charset val="134"/>
      </rPr>
      <t xml:space="preserve">分王女士</t>
    </r>
    <r>
      <rPr>
        <sz val="10"/>
        <rFont val="Arial"/>
        <family val="2"/>
      </rPr>
      <t xml:space="preserve">(</t>
    </r>
    <r>
      <rPr>
        <sz val="10"/>
        <rFont val="宋体"/>
        <family val="0"/>
        <charset val="134"/>
      </rPr>
      <t xml:space="preserve">内部职工来电</t>
    </r>
    <r>
      <rPr>
        <sz val="10"/>
        <rFont val="Arial"/>
        <family val="2"/>
      </rPr>
      <t xml:space="preserve">)</t>
    </r>
    <r>
      <rPr>
        <sz val="10"/>
        <rFont val="宋体"/>
        <family val="0"/>
        <charset val="134"/>
      </rPr>
      <t xml:space="preserve">，称自己已经通过鸿运承物业</t>
    </r>
    <r>
      <rPr>
        <sz val="10"/>
        <rFont val="Arial"/>
        <family val="2"/>
      </rPr>
      <t xml:space="preserve">A</t>
    </r>
    <r>
      <rPr>
        <sz val="10"/>
        <rFont val="宋体"/>
        <family val="0"/>
        <charset val="134"/>
      </rPr>
      <t xml:space="preserve">岗竞聘，因住南六环外，南边没有合适地点，其就没做出选择。一周后鸿运承物业一男士，给其打电话又让其选择工作地点，大概还是这些，其又没选。工作人员说那就填写未选择，其认可。后分中心告知班长，并传达给其，直接降到</t>
    </r>
    <r>
      <rPr>
        <sz val="10"/>
        <rFont val="Arial"/>
        <family val="2"/>
      </rPr>
      <t xml:space="preserve">C</t>
    </r>
    <r>
      <rPr>
        <sz val="10"/>
        <rFont val="宋体"/>
        <family val="0"/>
        <charset val="134"/>
      </rPr>
      <t xml:space="preserve">岗。其拨打</t>
    </r>
    <r>
      <rPr>
        <sz val="10"/>
        <rFont val="Arial"/>
        <family val="2"/>
      </rPr>
      <t xml:space="preserve">8312 2233 </t>
    </r>
    <r>
      <rPr>
        <sz val="10"/>
        <rFont val="宋体"/>
        <family val="0"/>
        <charset val="134"/>
      </rPr>
      <t xml:space="preserve">找李斌，一男士告知：李斌歇年假了不在，也给不了联系电话，并告知该解释的都解释完了。其认为领导未和其说清楚误导其，其才未选择，分中心的劳人也告知无法协调。其不满，要求调回</t>
    </r>
    <r>
      <rPr>
        <sz val="10"/>
        <rFont val="Arial"/>
        <family val="2"/>
      </rPr>
      <t xml:space="preserve">A</t>
    </r>
    <r>
      <rPr>
        <sz val="10"/>
        <rFont val="宋体"/>
        <family val="0"/>
        <charset val="134"/>
      </rPr>
      <t xml:space="preserve">岗，同时称有同事在六里桥和北京西站工作了。注：不给其满意答复，会到公交集团找领导反映。</t>
    </r>
    <r>
      <rPr>
        <sz val="10"/>
        <rFont val="Arial"/>
        <family val="2"/>
      </rPr>
      <t xml:space="preserve">
2</t>
    </r>
    <r>
      <rPr>
        <sz val="10"/>
        <rFont val="宋体"/>
        <family val="0"/>
        <charset val="134"/>
      </rPr>
      <t xml:space="preserve">月</t>
    </r>
    <r>
      <rPr>
        <sz val="10"/>
        <rFont val="Arial"/>
        <family val="2"/>
      </rPr>
      <t xml:space="preserve">10</t>
    </r>
    <r>
      <rPr>
        <sz val="10"/>
        <rFont val="宋体"/>
        <family val="0"/>
        <charset val="134"/>
      </rPr>
      <t xml:space="preserve">日</t>
    </r>
    <r>
      <rPr>
        <sz val="10"/>
        <rFont val="Arial"/>
        <family val="2"/>
      </rPr>
      <t xml:space="preserve">14:07</t>
    </r>
    <r>
      <rPr>
        <sz val="10"/>
        <rFont val="宋体"/>
        <family val="0"/>
        <charset val="134"/>
      </rPr>
      <t xml:space="preserve">分王女士来电称：此问题分中心解决不了，要求升级，上级领导答复其。注：回复电话：</t>
    </r>
    <r>
      <rPr>
        <sz val="10"/>
        <rFont val="Arial"/>
        <family val="2"/>
      </rPr>
      <t xml:space="preserve">19322831536</t>
    </r>
    <r>
      <rPr>
        <sz val="10"/>
        <rFont val="宋体"/>
        <family val="0"/>
        <charset val="134"/>
      </rPr>
      <t xml:space="preserve">或</t>
    </r>
    <r>
      <rPr>
        <sz val="10"/>
        <rFont val="Arial"/>
        <family val="2"/>
      </rPr>
      <t xml:space="preserve">13691129078</t>
    </r>
    <r>
      <rPr>
        <sz val="10"/>
        <rFont val="宋体"/>
        <family val="0"/>
        <charset val="134"/>
      </rPr>
      <t xml:space="preserve">。</t>
    </r>
  </si>
  <si>
    <r>
      <rPr>
        <sz val="10"/>
        <rFont val="宋体"/>
        <family val="0"/>
        <charset val="134"/>
      </rPr>
      <t xml:space="preserve">经核实，与来电人所述情况存在出入。来电人王军霞女士，在参加完综合站务员</t>
    </r>
    <r>
      <rPr>
        <sz val="10"/>
        <rFont val="Arial"/>
        <family val="2"/>
      </rPr>
      <t xml:space="preserve">A</t>
    </r>
    <r>
      <rPr>
        <sz val="10"/>
        <rFont val="宋体"/>
        <family val="0"/>
        <charset val="134"/>
      </rPr>
      <t xml:space="preserve">岗公开选聘后未采纳鸿运承物业管理中心的调剂分配。方庄分中心于</t>
    </r>
    <r>
      <rPr>
        <sz val="10"/>
        <rFont val="Arial"/>
        <family val="2"/>
      </rPr>
      <t xml:space="preserve">2025</t>
    </r>
    <r>
      <rPr>
        <sz val="10"/>
        <rFont val="宋体"/>
        <family val="0"/>
        <charset val="134"/>
      </rPr>
      <t xml:space="preserve">年</t>
    </r>
    <r>
      <rPr>
        <sz val="10"/>
        <rFont val="Arial"/>
        <family val="2"/>
      </rPr>
      <t xml:space="preserve">12</t>
    </r>
    <r>
      <rPr>
        <sz val="10"/>
        <rFont val="宋体"/>
        <family val="0"/>
        <charset val="134"/>
      </rPr>
      <t xml:space="preserve">月</t>
    </r>
    <r>
      <rPr>
        <sz val="10"/>
        <rFont val="Arial"/>
        <family val="2"/>
      </rPr>
      <t xml:space="preserve">8</t>
    </r>
    <r>
      <rPr>
        <sz val="10"/>
        <rFont val="宋体"/>
        <family val="0"/>
        <charset val="134"/>
      </rPr>
      <t xml:space="preserve">日经职工报名上报了公开选聘乘务巡检员工作，在</t>
    </r>
    <r>
      <rPr>
        <sz val="10"/>
        <rFont val="Arial"/>
        <family val="2"/>
      </rPr>
      <t xml:space="preserve">12</t>
    </r>
    <r>
      <rPr>
        <sz val="10"/>
        <rFont val="宋体"/>
        <family val="0"/>
        <charset val="134"/>
      </rPr>
      <t xml:space="preserve">月</t>
    </r>
    <r>
      <rPr>
        <sz val="10"/>
        <rFont val="Arial"/>
        <family val="2"/>
      </rPr>
      <t xml:space="preserve">9</t>
    </r>
    <r>
      <rPr>
        <sz val="10"/>
        <rFont val="宋体"/>
        <family val="0"/>
        <charset val="134"/>
      </rPr>
      <t xml:space="preserve">日接到物管中心通知，该职工政审未通过，不能参加此次巡检员选聘工作，当日通知该职工并说明原因。方庄分中心于</t>
    </r>
    <r>
      <rPr>
        <sz val="10"/>
        <rFont val="Arial"/>
        <family val="2"/>
      </rPr>
      <t xml:space="preserve">2025</t>
    </r>
    <r>
      <rPr>
        <sz val="10"/>
        <rFont val="宋体"/>
        <family val="0"/>
        <charset val="134"/>
      </rPr>
      <t xml:space="preserve">年</t>
    </r>
    <r>
      <rPr>
        <sz val="10"/>
        <rFont val="Arial"/>
        <family val="2"/>
      </rPr>
      <t xml:space="preserve">12</t>
    </r>
    <r>
      <rPr>
        <sz val="10"/>
        <rFont val="宋体"/>
        <family val="0"/>
        <charset val="134"/>
      </rPr>
      <t xml:space="preserve">月</t>
    </r>
    <r>
      <rPr>
        <sz val="10"/>
        <rFont val="Arial"/>
        <family val="2"/>
      </rPr>
      <t xml:space="preserve">4</t>
    </r>
    <r>
      <rPr>
        <sz val="10"/>
        <rFont val="宋体"/>
        <family val="0"/>
        <charset val="134"/>
      </rPr>
      <t xml:space="preserve">日按《关于印发鸿运承物业管理中心综合站务员优化配置改革工作实施方案的通知》要求，转岗安置落选的原综</t>
    </r>
    <r>
      <rPr>
        <sz val="10"/>
        <rFont val="Arial"/>
        <family val="2"/>
      </rPr>
      <t xml:space="preserve">A</t>
    </r>
    <r>
      <rPr>
        <sz val="10"/>
        <rFont val="宋体"/>
        <family val="0"/>
        <charset val="134"/>
      </rPr>
      <t xml:space="preserve">人员，办理岗变薪变相关手续，职工签字后转岗综合站务员</t>
    </r>
    <r>
      <rPr>
        <sz val="10"/>
        <rFont val="Arial"/>
        <family val="2"/>
      </rPr>
      <t xml:space="preserve">C</t>
    </r>
    <r>
      <rPr>
        <sz val="10"/>
        <rFont val="宋体"/>
        <family val="0"/>
        <charset val="134"/>
      </rPr>
      <t xml:space="preserve">岗位。职工于</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23</t>
    </r>
    <r>
      <rPr>
        <sz val="10"/>
        <rFont val="宋体"/>
        <family val="0"/>
        <charset val="134"/>
      </rPr>
      <t xml:space="preserve">日因实发工资低为由提出恢复原综合站务员</t>
    </r>
    <r>
      <rPr>
        <sz val="10"/>
        <rFont val="Arial"/>
        <family val="2"/>
      </rPr>
      <t xml:space="preserve">A</t>
    </r>
    <r>
      <rPr>
        <sz val="10"/>
        <rFont val="宋体"/>
        <family val="0"/>
        <charset val="134"/>
      </rPr>
      <t xml:space="preserve">岗的要求，经方庄分中心和物管中心一同与职工沟通后协调到九龙分中心梨园场站综合站务员</t>
    </r>
    <r>
      <rPr>
        <sz val="10"/>
        <rFont val="Arial"/>
        <family val="2"/>
      </rPr>
      <t xml:space="preserve">B</t>
    </r>
    <r>
      <rPr>
        <sz val="10"/>
        <rFont val="宋体"/>
        <family val="0"/>
        <charset val="134"/>
      </rPr>
      <t xml:space="preserve">岗，职工次日提出家远，工作繁重不同意调岗综合站务员</t>
    </r>
    <r>
      <rPr>
        <sz val="10"/>
        <rFont val="Arial"/>
        <family val="2"/>
      </rPr>
      <t xml:space="preserve">B</t>
    </r>
    <r>
      <rPr>
        <sz val="10"/>
        <rFont val="宋体"/>
        <family val="0"/>
        <charset val="134"/>
      </rPr>
      <t xml:space="preserve">岗位。</t>
    </r>
    <r>
      <rPr>
        <sz val="10"/>
        <rFont val="Arial"/>
        <family val="2"/>
      </rPr>
      <t xml:space="preserve">2026</t>
    </r>
    <r>
      <rPr>
        <sz val="10"/>
        <rFont val="宋体"/>
        <family val="0"/>
        <charset val="134"/>
      </rPr>
      <t xml:space="preserve">年</t>
    </r>
    <r>
      <rPr>
        <sz val="10"/>
        <rFont val="Arial"/>
        <family val="2"/>
      </rPr>
      <t xml:space="preserve">2</t>
    </r>
    <r>
      <rPr>
        <sz val="10"/>
        <rFont val="宋体"/>
        <family val="0"/>
        <charset val="134"/>
      </rPr>
      <t xml:space="preserve">月</t>
    </r>
    <r>
      <rPr>
        <sz val="10"/>
        <rFont val="Arial"/>
        <family val="2"/>
      </rPr>
      <t xml:space="preserve">12</t>
    </r>
    <r>
      <rPr>
        <sz val="10"/>
        <rFont val="宋体"/>
        <family val="0"/>
        <charset val="134"/>
      </rPr>
      <t xml:space="preserve">日上午</t>
    </r>
    <r>
      <rPr>
        <sz val="10"/>
        <rFont val="Arial"/>
        <family val="2"/>
      </rPr>
      <t xml:space="preserve">10</t>
    </r>
    <r>
      <rPr>
        <sz val="10"/>
        <rFont val="宋体"/>
        <family val="0"/>
        <charset val="134"/>
      </rPr>
      <t xml:space="preserve">点</t>
    </r>
    <r>
      <rPr>
        <sz val="10"/>
        <rFont val="Arial"/>
        <family val="2"/>
      </rPr>
      <t xml:space="preserve">00</t>
    </r>
    <r>
      <rPr>
        <sz val="10"/>
        <rFont val="宋体"/>
        <family val="0"/>
        <charset val="134"/>
      </rPr>
      <t xml:space="preserve">分回复来电人，告知来电人综合站务员</t>
    </r>
    <r>
      <rPr>
        <sz val="10"/>
        <rFont val="Arial"/>
        <family val="2"/>
      </rPr>
      <t xml:space="preserve">A</t>
    </r>
    <r>
      <rPr>
        <sz val="10"/>
        <rFont val="宋体"/>
        <family val="0"/>
        <charset val="134"/>
      </rPr>
      <t xml:space="preserve">岗公开选聘已结束，职工未选择调剂分配。方庄分中心按《关于印发鸿运承物业管理中心综合站务员优化配置改革工作实施方案的通知》要求，进行完岗变薪变，因方庄分中心只有综合站务员</t>
    </r>
    <r>
      <rPr>
        <sz val="10"/>
        <rFont val="Arial"/>
        <family val="2"/>
      </rPr>
      <t xml:space="preserve">C</t>
    </r>
    <r>
      <rPr>
        <sz val="10"/>
        <rFont val="宋体"/>
        <family val="0"/>
        <charset val="134"/>
      </rPr>
      <t xml:space="preserve">岗，如职工想转岗到综合站务员</t>
    </r>
    <r>
      <rPr>
        <sz val="10"/>
        <rFont val="Arial"/>
        <family val="2"/>
      </rPr>
      <t xml:space="preserve">B</t>
    </r>
    <r>
      <rPr>
        <sz val="10"/>
        <rFont val="宋体"/>
        <family val="0"/>
        <charset val="134"/>
      </rPr>
      <t xml:space="preserve">岗可考虑九龙分中心梨园场站。我单位欢迎市民随时对我们工作进行监督，感谢市民提出宝贵意见，谢谢市民的支持与谅解。</t>
    </r>
    <r>
      <rPr>
        <sz val="10"/>
        <rFont val="Arial"/>
        <family val="2"/>
      </rPr>
      <t xml:space="preserve">
</t>
    </r>
    <r>
      <rPr>
        <sz val="10"/>
        <rFont val="宋体"/>
        <family val="0"/>
        <charset val="134"/>
      </rPr>
      <t xml:space="preserve">办理人：张浩宇；部门：鸿运承物业管理中心人力资源部；职务：一般管理</t>
    </r>
    <r>
      <rPr>
        <sz val="10"/>
        <rFont val="Arial"/>
        <family val="2"/>
      </rPr>
      <t xml:space="preserve">
</t>
    </r>
    <r>
      <rPr>
        <sz val="10"/>
        <rFont val="宋体"/>
        <family val="0"/>
        <charset val="134"/>
      </rPr>
      <t xml:space="preserve">审核人：高强；部门：鸿运承物业管理中心人力资源部；职务：中级管理</t>
    </r>
  </si>
  <si>
    <r>
      <rPr>
        <sz val="10"/>
        <rFont val="Arial"/>
        <family val="2"/>
      </rPr>
      <t xml:space="preserve">2026</t>
    </r>
    <r>
      <rPr>
        <sz val="10"/>
        <rFont val="宋体"/>
        <family val="0"/>
        <charset val="134"/>
      </rPr>
      <t xml:space="preserve">年</t>
    </r>
    <r>
      <rPr>
        <sz val="10"/>
        <rFont val="Arial"/>
        <family val="2"/>
      </rPr>
      <t xml:space="preserve">2</t>
    </r>
    <r>
      <rPr>
        <sz val="10"/>
        <rFont val="宋体"/>
        <family val="0"/>
        <charset val="134"/>
      </rPr>
      <t xml:space="preserve">月</t>
    </r>
    <r>
      <rPr>
        <sz val="10"/>
        <rFont val="Arial"/>
        <family val="2"/>
      </rPr>
      <t xml:space="preserve">12</t>
    </r>
    <r>
      <rPr>
        <sz val="10"/>
        <rFont val="宋体"/>
        <family val="0"/>
        <charset val="134"/>
      </rPr>
      <t xml:space="preserve">日上午</t>
    </r>
    <r>
      <rPr>
        <sz val="10"/>
        <rFont val="Arial"/>
        <family val="2"/>
      </rPr>
      <t xml:space="preserve">10</t>
    </r>
    <r>
      <rPr>
        <sz val="10"/>
        <rFont val="宋体"/>
        <family val="0"/>
        <charset val="134"/>
      </rPr>
      <t xml:space="preserve">点</t>
    </r>
    <r>
      <rPr>
        <sz val="10"/>
        <rFont val="Arial"/>
        <family val="2"/>
      </rPr>
      <t xml:space="preserve">00</t>
    </r>
    <r>
      <rPr>
        <sz val="10"/>
        <rFont val="宋体"/>
        <family val="0"/>
        <charset val="134"/>
      </rPr>
      <t xml:space="preserve">分回复来电人，告知来电人综合站务员</t>
    </r>
    <r>
      <rPr>
        <sz val="10"/>
        <rFont val="Arial"/>
        <family val="2"/>
      </rPr>
      <t xml:space="preserve">A</t>
    </r>
    <r>
      <rPr>
        <sz val="10"/>
        <rFont val="宋体"/>
        <family val="0"/>
        <charset val="134"/>
      </rPr>
      <t xml:space="preserve">岗公开选聘已结束，职工未选择调剂分配。方庄分中心按《关于印发鸿运承物业管理中心综合站务员优化配置改革工作实施方案的通知》要求，进行完岗变薪变，因方庄分中心只有综合站务员</t>
    </r>
    <r>
      <rPr>
        <sz val="10"/>
        <rFont val="Arial"/>
        <family val="2"/>
      </rPr>
      <t xml:space="preserve">C</t>
    </r>
    <r>
      <rPr>
        <sz val="10"/>
        <rFont val="宋体"/>
        <family val="0"/>
        <charset val="134"/>
      </rPr>
      <t xml:space="preserve">岗，如职工想转岗到综合站务员</t>
    </r>
    <r>
      <rPr>
        <sz val="10"/>
        <rFont val="Arial"/>
        <family val="2"/>
      </rPr>
      <t xml:space="preserve">B</t>
    </r>
    <r>
      <rPr>
        <sz val="10"/>
        <rFont val="宋体"/>
        <family val="0"/>
        <charset val="134"/>
      </rPr>
      <t xml:space="preserve">岗可考虑九龙分中心梨园场站。我单位欢迎市民随时对我们工作进行监督，感谢市民提出宝贵意见，谢谢市民的支持与谅解。</t>
    </r>
  </si>
  <si>
    <r>
      <rPr>
        <sz val="10"/>
        <rFont val="宋体"/>
        <family val="0"/>
        <charset val="134"/>
      </rPr>
      <t xml:space="preserve">经核实，与来电人所述情况存在出入。来电人王军霞女士，在参加完综合站务员</t>
    </r>
    <r>
      <rPr>
        <sz val="10"/>
        <rFont val="Arial"/>
        <family val="2"/>
      </rPr>
      <t xml:space="preserve">A</t>
    </r>
    <r>
      <rPr>
        <sz val="10"/>
        <rFont val="宋体"/>
        <family val="0"/>
        <charset val="134"/>
      </rPr>
      <t xml:space="preserve">岗公开选聘后未采纳鸿运承物业管理中心的调剂分配。方庄分中心于</t>
    </r>
    <r>
      <rPr>
        <sz val="10"/>
        <rFont val="Arial"/>
        <family val="2"/>
      </rPr>
      <t xml:space="preserve">2025</t>
    </r>
    <r>
      <rPr>
        <sz val="10"/>
        <rFont val="宋体"/>
        <family val="0"/>
        <charset val="134"/>
      </rPr>
      <t xml:space="preserve">年</t>
    </r>
    <r>
      <rPr>
        <sz val="10"/>
        <rFont val="Arial"/>
        <family val="2"/>
      </rPr>
      <t xml:space="preserve">12</t>
    </r>
    <r>
      <rPr>
        <sz val="10"/>
        <rFont val="宋体"/>
        <family val="0"/>
        <charset val="134"/>
      </rPr>
      <t xml:space="preserve">月</t>
    </r>
    <r>
      <rPr>
        <sz val="10"/>
        <rFont val="Arial"/>
        <family val="2"/>
      </rPr>
      <t xml:space="preserve">8</t>
    </r>
    <r>
      <rPr>
        <sz val="10"/>
        <rFont val="宋体"/>
        <family val="0"/>
        <charset val="134"/>
      </rPr>
      <t xml:space="preserve">日经职工报名上报了公开选聘乘务巡检员工作，在</t>
    </r>
    <r>
      <rPr>
        <sz val="10"/>
        <rFont val="Arial"/>
        <family val="2"/>
      </rPr>
      <t xml:space="preserve">12</t>
    </r>
    <r>
      <rPr>
        <sz val="10"/>
        <rFont val="宋体"/>
        <family val="0"/>
        <charset val="134"/>
      </rPr>
      <t xml:space="preserve">月</t>
    </r>
    <r>
      <rPr>
        <sz val="10"/>
        <rFont val="Arial"/>
        <family val="2"/>
      </rPr>
      <t xml:space="preserve">9</t>
    </r>
    <r>
      <rPr>
        <sz val="10"/>
        <rFont val="宋体"/>
        <family val="0"/>
        <charset val="134"/>
      </rPr>
      <t xml:space="preserve">日接到物管中心通知，该职工政审未通过，不能参加此次巡检员选聘工作，当日通知该职工并说明原因。方庄分中心于</t>
    </r>
    <r>
      <rPr>
        <sz val="10"/>
        <rFont val="Arial"/>
        <family val="2"/>
      </rPr>
      <t xml:space="preserve">2025</t>
    </r>
    <r>
      <rPr>
        <sz val="10"/>
        <rFont val="宋体"/>
        <family val="0"/>
        <charset val="134"/>
      </rPr>
      <t xml:space="preserve">年</t>
    </r>
    <r>
      <rPr>
        <sz val="10"/>
        <rFont val="Arial"/>
        <family val="2"/>
      </rPr>
      <t xml:space="preserve">12</t>
    </r>
    <r>
      <rPr>
        <sz val="10"/>
        <rFont val="宋体"/>
        <family val="0"/>
        <charset val="134"/>
      </rPr>
      <t xml:space="preserve">月</t>
    </r>
    <r>
      <rPr>
        <sz val="10"/>
        <rFont val="Arial"/>
        <family val="2"/>
      </rPr>
      <t xml:space="preserve">4</t>
    </r>
    <r>
      <rPr>
        <sz val="10"/>
        <rFont val="宋体"/>
        <family val="0"/>
        <charset val="134"/>
      </rPr>
      <t xml:space="preserve">日按《关于印发鸿运承物业管理中心综合站务员优化配置改革工作实施方案的通知》要求，转岗安置落选的原综</t>
    </r>
    <r>
      <rPr>
        <sz val="10"/>
        <rFont val="Arial"/>
        <family val="2"/>
      </rPr>
      <t xml:space="preserve">A</t>
    </r>
    <r>
      <rPr>
        <sz val="10"/>
        <rFont val="宋体"/>
        <family val="0"/>
        <charset val="134"/>
      </rPr>
      <t xml:space="preserve">人员，办理岗变薪变相关手续，职工签字后转岗综合站务员</t>
    </r>
    <r>
      <rPr>
        <sz val="10"/>
        <rFont val="Arial"/>
        <family val="2"/>
      </rPr>
      <t xml:space="preserve">C</t>
    </r>
    <r>
      <rPr>
        <sz val="10"/>
        <rFont val="宋体"/>
        <family val="0"/>
        <charset val="134"/>
      </rPr>
      <t xml:space="preserve">岗位。职工于</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23</t>
    </r>
    <r>
      <rPr>
        <sz val="10"/>
        <rFont val="宋体"/>
        <family val="0"/>
        <charset val="134"/>
      </rPr>
      <t xml:space="preserve">日因实发工资低为由提出恢复原综合站务员</t>
    </r>
    <r>
      <rPr>
        <sz val="10"/>
        <rFont val="Arial"/>
        <family val="2"/>
      </rPr>
      <t xml:space="preserve">A</t>
    </r>
    <r>
      <rPr>
        <sz val="10"/>
        <rFont val="宋体"/>
        <family val="0"/>
        <charset val="134"/>
      </rPr>
      <t xml:space="preserve">岗的要求，经方庄分中心和物管中心一同与职工沟通后协调到九龙分中心梨园场站综合站务员</t>
    </r>
    <r>
      <rPr>
        <sz val="10"/>
        <rFont val="Arial"/>
        <family val="2"/>
      </rPr>
      <t xml:space="preserve">B</t>
    </r>
    <r>
      <rPr>
        <sz val="10"/>
        <rFont val="宋体"/>
        <family val="0"/>
        <charset val="134"/>
      </rPr>
      <t xml:space="preserve">岗，职工次日提出家远，工作繁重不同意调岗综合站务员</t>
    </r>
    <r>
      <rPr>
        <sz val="10"/>
        <rFont val="Arial"/>
        <family val="2"/>
      </rPr>
      <t xml:space="preserve">B</t>
    </r>
    <r>
      <rPr>
        <sz val="10"/>
        <rFont val="宋体"/>
        <family val="0"/>
        <charset val="134"/>
      </rPr>
      <t xml:space="preserve">岗位。</t>
    </r>
    <r>
      <rPr>
        <sz val="10"/>
        <rFont val="Arial"/>
        <family val="2"/>
      </rPr>
      <t xml:space="preserve">2026</t>
    </r>
    <r>
      <rPr>
        <sz val="10"/>
        <rFont val="宋体"/>
        <family val="0"/>
        <charset val="134"/>
      </rPr>
      <t xml:space="preserve">年</t>
    </r>
    <r>
      <rPr>
        <sz val="10"/>
        <rFont val="Arial"/>
        <family val="2"/>
      </rPr>
      <t xml:space="preserve">2</t>
    </r>
    <r>
      <rPr>
        <sz val="10"/>
        <rFont val="宋体"/>
        <family val="0"/>
        <charset val="134"/>
      </rPr>
      <t xml:space="preserve">月</t>
    </r>
    <r>
      <rPr>
        <sz val="10"/>
        <rFont val="Arial"/>
        <family val="2"/>
      </rPr>
      <t xml:space="preserve">12</t>
    </r>
    <r>
      <rPr>
        <sz val="10"/>
        <rFont val="宋体"/>
        <family val="0"/>
        <charset val="134"/>
      </rPr>
      <t xml:space="preserve">日上午</t>
    </r>
    <r>
      <rPr>
        <sz val="10"/>
        <rFont val="Arial"/>
        <family val="2"/>
      </rPr>
      <t xml:space="preserve">10</t>
    </r>
    <r>
      <rPr>
        <sz val="10"/>
        <rFont val="宋体"/>
        <family val="0"/>
        <charset val="134"/>
      </rPr>
      <t xml:space="preserve">点</t>
    </r>
    <r>
      <rPr>
        <sz val="10"/>
        <rFont val="Arial"/>
        <family val="2"/>
      </rPr>
      <t xml:space="preserve">00</t>
    </r>
    <r>
      <rPr>
        <sz val="10"/>
        <rFont val="宋体"/>
        <family val="0"/>
        <charset val="134"/>
      </rPr>
      <t xml:space="preserve">分回复来电人，告知来电人综合站务员</t>
    </r>
    <r>
      <rPr>
        <sz val="10"/>
        <rFont val="Arial"/>
        <family val="2"/>
      </rPr>
      <t xml:space="preserve">A</t>
    </r>
    <r>
      <rPr>
        <sz val="10"/>
        <rFont val="宋体"/>
        <family val="0"/>
        <charset val="134"/>
      </rPr>
      <t xml:space="preserve">岗公开选聘已结束，职工未选择调剂分配。方庄分中心按《关于印发鸿运承物业管理中心综合站务员优化配置改革工作实施方案的通知》要求，进行完岗变薪变，因方庄分中心只有综合站务员</t>
    </r>
    <r>
      <rPr>
        <sz val="10"/>
        <rFont val="Arial"/>
        <family val="2"/>
      </rPr>
      <t xml:space="preserve">C</t>
    </r>
    <r>
      <rPr>
        <sz val="10"/>
        <rFont val="宋体"/>
        <family val="0"/>
        <charset val="134"/>
      </rPr>
      <t xml:space="preserve">岗，如职工想转岗到综合站务员</t>
    </r>
    <r>
      <rPr>
        <sz val="10"/>
        <rFont val="Arial"/>
        <family val="2"/>
      </rPr>
      <t xml:space="preserve">B</t>
    </r>
    <r>
      <rPr>
        <sz val="10"/>
        <rFont val="宋体"/>
        <family val="0"/>
        <charset val="134"/>
      </rPr>
      <t xml:space="preserve">岗可考虑九龙分中心梨园场站。我单位欢迎市民随时对我们工作进行监督，感谢市民提出宝贵意见，谢谢市民的支持与谅解。</t>
    </r>
  </si>
  <si>
    <r>
      <rPr>
        <sz val="11"/>
        <color rgb="FF000000"/>
        <rFont val="宋体"/>
        <family val="0"/>
        <charset val="134"/>
      </rPr>
      <t xml:space="preserve">劳动人员调配及薪酬问题
</t>
    </r>
    <r>
      <rPr>
        <sz val="11"/>
        <color rgb="FF000000"/>
        <rFont val="宋体"/>
        <family val="0"/>
      </rPr>
      <t xml:space="preserve">(</t>
    </r>
    <r>
      <rPr>
        <sz val="11"/>
        <color rgb="FF000000"/>
        <rFont val="宋体"/>
        <family val="0"/>
        <charset val="134"/>
      </rPr>
      <t xml:space="preserve">综</t>
    </r>
    <r>
      <rPr>
        <sz val="11"/>
        <color rgb="FF000000"/>
        <rFont val="宋体"/>
        <family val="0"/>
      </rPr>
      <t xml:space="preserve">A</t>
    </r>
    <r>
      <rPr>
        <sz val="11"/>
        <color rgb="FF000000"/>
        <rFont val="宋体"/>
        <family val="0"/>
        <charset val="134"/>
      </rPr>
      <t xml:space="preserve">岗位调整</t>
    </r>
    <r>
      <rPr>
        <sz val="11"/>
        <color rgb="FF000000"/>
        <rFont val="宋体"/>
        <family val="0"/>
      </rPr>
      <t xml:space="preserve">)</t>
    </r>
    <r>
      <rPr>
        <sz val="11"/>
        <color rgb="FF000000"/>
        <rFont val="宋体"/>
        <family val="0"/>
        <charset val="134"/>
      </rPr>
      <t xml:space="preserve">同人同诉
二次</t>
    </r>
  </si>
  <si>
    <r>
      <rPr>
        <sz val="10"/>
        <rFont val="Arial"/>
        <family val="2"/>
      </rPr>
      <t xml:space="preserve">GJ-PHONE-20260211-0400</t>
    </r>
    <r>
      <rPr>
        <sz val="10"/>
        <rFont val="宋体"/>
        <family val="0"/>
        <charset val="134"/>
      </rPr>
      <t xml:space="preserve">（</t>
    </r>
    <r>
      <rPr>
        <sz val="10"/>
        <rFont val="Arial"/>
        <family val="2"/>
      </rPr>
      <t xml:space="preserve">1</t>
    </r>
    <r>
      <rPr>
        <sz val="10"/>
        <rFont val="宋体"/>
        <family val="0"/>
        <charset val="134"/>
      </rPr>
      <t xml:space="preserve">个附件）</t>
    </r>
  </si>
  <si>
    <t xml:space="preserve">2026-02-11 09:38:42</t>
  </si>
  <si>
    <t xml:space="preserve">2026-02-11 10:09:23</t>
  </si>
  <si>
    <t xml:space="preserve">18600937911</t>
  </si>
  <si>
    <r>
      <rPr>
        <sz val="10"/>
        <rFont val="Arial"/>
        <family val="2"/>
      </rPr>
      <t xml:space="preserve">2</t>
    </r>
    <r>
      <rPr>
        <sz val="10"/>
        <rFont val="宋体"/>
        <family val="0"/>
        <charset val="134"/>
      </rPr>
      <t xml:space="preserve">月</t>
    </r>
    <r>
      <rPr>
        <sz val="10"/>
        <rFont val="Arial"/>
        <family val="2"/>
      </rPr>
      <t xml:space="preserve">11</t>
    </r>
    <r>
      <rPr>
        <sz val="10"/>
        <rFont val="宋体"/>
        <family val="0"/>
        <charset val="134"/>
      </rPr>
      <t xml:space="preserve">日</t>
    </r>
    <r>
      <rPr>
        <sz val="10"/>
        <rFont val="Arial"/>
        <family val="2"/>
      </rPr>
      <t xml:space="preserve">9</t>
    </r>
    <r>
      <rPr>
        <sz val="10"/>
        <rFont val="宋体"/>
        <family val="0"/>
        <charset val="134"/>
      </rPr>
      <t xml:space="preserve">：</t>
    </r>
    <r>
      <rPr>
        <sz val="10"/>
        <rFont val="Arial"/>
        <family val="2"/>
      </rPr>
      <t xml:space="preserve">38</t>
    </r>
    <r>
      <rPr>
        <sz val="10"/>
        <rFont val="宋体"/>
        <family val="0"/>
        <charset val="134"/>
      </rPr>
      <t xml:space="preserve">分来电：李女士反映其为</t>
    </r>
    <r>
      <rPr>
        <sz val="10"/>
        <rFont val="Arial"/>
        <family val="2"/>
      </rPr>
      <t xml:space="preserve">2025</t>
    </r>
    <r>
      <rPr>
        <sz val="10"/>
        <rFont val="宋体"/>
        <family val="0"/>
        <charset val="134"/>
      </rPr>
      <t xml:space="preserve">年</t>
    </r>
    <r>
      <rPr>
        <sz val="10"/>
        <rFont val="Arial"/>
        <family val="2"/>
      </rPr>
      <t xml:space="preserve">12</t>
    </r>
    <r>
      <rPr>
        <sz val="10"/>
        <rFont val="宋体"/>
        <family val="0"/>
        <charset val="134"/>
      </rPr>
      <t xml:space="preserve">月</t>
    </r>
    <r>
      <rPr>
        <sz val="10"/>
        <rFont val="Arial"/>
        <family val="2"/>
      </rPr>
      <t xml:space="preserve">10</t>
    </r>
    <r>
      <rPr>
        <sz val="10"/>
        <rFont val="宋体"/>
        <family val="0"/>
        <charset val="134"/>
      </rPr>
      <t xml:space="preserve">日鸿运承物业（明月湾）退休员工，称车队</t>
    </r>
    <r>
      <rPr>
        <sz val="10"/>
        <rFont val="Arial"/>
        <family val="2"/>
      </rPr>
      <t xml:space="preserve">2025</t>
    </r>
    <r>
      <rPr>
        <sz val="10"/>
        <rFont val="宋体"/>
        <family val="0"/>
        <charset val="134"/>
      </rPr>
      <t xml:space="preserve">年</t>
    </r>
    <r>
      <rPr>
        <sz val="10"/>
        <rFont val="Arial"/>
        <family val="2"/>
      </rPr>
      <t xml:space="preserve">4</t>
    </r>
    <r>
      <rPr>
        <sz val="10"/>
        <rFont val="宋体"/>
        <family val="0"/>
        <charset val="134"/>
      </rPr>
      <t xml:space="preserve">月和</t>
    </r>
    <r>
      <rPr>
        <sz val="10"/>
        <rFont val="Arial"/>
        <family val="2"/>
      </rPr>
      <t xml:space="preserve">5</t>
    </r>
    <r>
      <rPr>
        <sz val="10"/>
        <rFont val="宋体"/>
        <family val="0"/>
        <charset val="134"/>
      </rPr>
      <t xml:space="preserve">月退休的一线职工有今年的饺子钱，但直到来电时其未收到饺子钱，不满为何一线退休职工有饺子钱，其干满一年了也没有，咨询物业退休职工是否有饺子钱，以及发放标准，要求尽快答复。</t>
    </r>
  </si>
  <si>
    <r>
      <rPr>
        <sz val="10"/>
        <rFont val="宋体"/>
        <family val="0"/>
        <charset val="134"/>
      </rPr>
      <t xml:space="preserve">经核实，与来电人所述情况存在出入。来电人李利红为</t>
    </r>
    <r>
      <rPr>
        <sz val="10"/>
        <rFont val="Arial"/>
        <family val="2"/>
      </rPr>
      <t xml:space="preserve">2025</t>
    </r>
    <r>
      <rPr>
        <sz val="10"/>
        <rFont val="宋体"/>
        <family val="0"/>
        <charset val="134"/>
      </rPr>
      <t xml:space="preserve">年</t>
    </r>
    <r>
      <rPr>
        <sz val="10"/>
        <rFont val="Arial"/>
        <family val="2"/>
      </rPr>
      <t xml:space="preserve">12</t>
    </r>
    <r>
      <rPr>
        <sz val="10"/>
        <rFont val="宋体"/>
        <family val="0"/>
        <charset val="134"/>
      </rPr>
      <t xml:space="preserve">月退休，</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月减员人员，其不是没有“过节费饺子钱”，这部分钱是由退休办发放，发放标准为</t>
    </r>
    <r>
      <rPr>
        <sz val="10"/>
        <rFont val="Arial"/>
        <family val="2"/>
      </rPr>
      <t xml:space="preserve">200</t>
    </r>
    <r>
      <rPr>
        <sz val="10"/>
        <rFont val="宋体"/>
        <family val="0"/>
        <charset val="134"/>
      </rPr>
      <t xml:space="preserve">元。</t>
    </r>
  </si>
  <si>
    <r>
      <rPr>
        <sz val="10"/>
        <rFont val="宋体"/>
        <family val="0"/>
        <charset val="134"/>
      </rPr>
      <t xml:space="preserve">经核实，与来电人所述情况存在出入。来电人李利红为</t>
    </r>
    <r>
      <rPr>
        <sz val="10"/>
        <rFont val="Arial"/>
        <family val="2"/>
      </rPr>
      <t xml:space="preserve">2025</t>
    </r>
    <r>
      <rPr>
        <sz val="10"/>
        <rFont val="宋体"/>
        <family val="0"/>
        <charset val="134"/>
      </rPr>
      <t xml:space="preserve">年</t>
    </r>
    <r>
      <rPr>
        <sz val="10"/>
        <rFont val="Arial"/>
        <family val="2"/>
      </rPr>
      <t xml:space="preserve">12</t>
    </r>
    <r>
      <rPr>
        <sz val="10"/>
        <rFont val="宋体"/>
        <family val="0"/>
        <charset val="134"/>
      </rPr>
      <t xml:space="preserve">月退休，</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月减员人员，其不是没有“过节费饺子钱”，这部分钱是由退休办发放，发放标准为</t>
    </r>
    <r>
      <rPr>
        <sz val="10"/>
        <rFont val="Arial"/>
        <family val="2"/>
      </rPr>
      <t xml:space="preserve">200</t>
    </r>
    <r>
      <rPr>
        <sz val="10"/>
        <rFont val="宋体"/>
        <family val="0"/>
        <charset val="134"/>
      </rPr>
      <t xml:space="preserve">元。</t>
    </r>
    <r>
      <rPr>
        <sz val="10"/>
        <rFont val="Arial"/>
        <family val="2"/>
      </rPr>
      <t xml:space="preserve">2026</t>
    </r>
    <r>
      <rPr>
        <sz val="10"/>
        <rFont val="宋体"/>
        <family val="0"/>
        <charset val="134"/>
      </rPr>
      <t xml:space="preserve">年</t>
    </r>
    <r>
      <rPr>
        <sz val="10"/>
        <rFont val="Arial"/>
        <family val="2"/>
      </rPr>
      <t xml:space="preserve">2</t>
    </r>
    <r>
      <rPr>
        <sz val="10"/>
        <rFont val="宋体"/>
        <family val="0"/>
        <charset val="134"/>
      </rPr>
      <t xml:space="preserve">月</t>
    </r>
    <r>
      <rPr>
        <sz val="10"/>
        <rFont val="Arial"/>
        <family val="2"/>
      </rPr>
      <t xml:space="preserve">11</t>
    </r>
    <r>
      <rPr>
        <sz val="10"/>
        <rFont val="宋体"/>
        <family val="0"/>
        <charset val="134"/>
      </rPr>
      <t xml:space="preserve">日上午</t>
    </r>
    <r>
      <rPr>
        <sz val="10"/>
        <rFont val="Arial"/>
        <family val="2"/>
      </rPr>
      <t xml:space="preserve">11</t>
    </r>
    <r>
      <rPr>
        <sz val="10"/>
        <rFont val="宋体"/>
        <family val="0"/>
        <charset val="134"/>
      </rPr>
      <t xml:space="preserve">点</t>
    </r>
    <r>
      <rPr>
        <sz val="10"/>
        <rFont val="Arial"/>
        <family val="2"/>
      </rPr>
      <t xml:space="preserve">16</t>
    </r>
    <r>
      <rPr>
        <sz val="10"/>
        <rFont val="宋体"/>
        <family val="0"/>
        <charset val="134"/>
      </rPr>
      <t xml:space="preserve">分回复来电人，告知来电人其为</t>
    </r>
    <r>
      <rPr>
        <sz val="10"/>
        <rFont val="Arial"/>
        <family val="2"/>
      </rPr>
      <t xml:space="preserve">2025</t>
    </r>
    <r>
      <rPr>
        <sz val="10"/>
        <rFont val="宋体"/>
        <family val="0"/>
        <charset val="134"/>
      </rPr>
      <t xml:space="preserve">年</t>
    </r>
    <r>
      <rPr>
        <sz val="10"/>
        <rFont val="Arial"/>
        <family val="2"/>
      </rPr>
      <t xml:space="preserve">12</t>
    </r>
    <r>
      <rPr>
        <sz val="10"/>
        <rFont val="宋体"/>
        <family val="0"/>
        <charset val="134"/>
      </rPr>
      <t xml:space="preserve">月退休，</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月减员人员，其不是没有“过节费饺子钱”，这部分钱是由退休办发放，发放标准为</t>
    </r>
    <r>
      <rPr>
        <sz val="10"/>
        <rFont val="Arial"/>
        <family val="2"/>
      </rPr>
      <t xml:space="preserve">200</t>
    </r>
    <r>
      <rPr>
        <sz val="10"/>
        <rFont val="宋体"/>
        <family val="0"/>
        <charset val="134"/>
      </rPr>
      <t xml:space="preserve">元。经过与来电人沟通，来电人对回复表示满意。我单位欢迎市民随时对我们工作进行监督，感谢市民提出宝贵意见，谢谢市民的支持与谅解。</t>
    </r>
    <r>
      <rPr>
        <sz val="10"/>
        <rFont val="Arial"/>
        <family val="2"/>
      </rPr>
      <t xml:space="preserve">
</t>
    </r>
    <r>
      <rPr>
        <sz val="10"/>
        <rFont val="宋体"/>
        <family val="0"/>
        <charset val="134"/>
      </rPr>
      <t xml:space="preserve">办理人：张宇锋；部门：鸿运承物业管理中心明月湾分中心；职务：一般管理</t>
    </r>
    <r>
      <rPr>
        <sz val="10"/>
        <rFont val="Arial"/>
        <family val="2"/>
      </rPr>
      <t xml:space="preserve">
</t>
    </r>
    <r>
      <rPr>
        <sz val="10"/>
        <rFont val="宋体"/>
        <family val="0"/>
        <charset val="134"/>
      </rPr>
      <t xml:space="preserve">审核人：高强；部门：鸿运承物业管理中心人力资源部；职务：中级管理</t>
    </r>
  </si>
  <si>
    <r>
      <rPr>
        <sz val="10"/>
        <rFont val="Arial"/>
        <family val="2"/>
      </rPr>
      <t xml:space="preserve">2026</t>
    </r>
    <r>
      <rPr>
        <sz val="10"/>
        <rFont val="宋体"/>
        <family val="0"/>
        <charset val="134"/>
      </rPr>
      <t xml:space="preserve">年</t>
    </r>
    <r>
      <rPr>
        <sz val="10"/>
        <rFont val="Arial"/>
        <family val="2"/>
      </rPr>
      <t xml:space="preserve">2</t>
    </r>
    <r>
      <rPr>
        <sz val="10"/>
        <rFont val="宋体"/>
        <family val="0"/>
        <charset val="134"/>
      </rPr>
      <t xml:space="preserve">月</t>
    </r>
    <r>
      <rPr>
        <sz val="10"/>
        <rFont val="Arial"/>
        <family val="2"/>
      </rPr>
      <t xml:space="preserve">11</t>
    </r>
    <r>
      <rPr>
        <sz val="10"/>
        <rFont val="宋体"/>
        <family val="0"/>
        <charset val="134"/>
      </rPr>
      <t xml:space="preserve">日上午</t>
    </r>
    <r>
      <rPr>
        <sz val="10"/>
        <rFont val="Arial"/>
        <family val="2"/>
      </rPr>
      <t xml:space="preserve">11</t>
    </r>
    <r>
      <rPr>
        <sz val="10"/>
        <rFont val="宋体"/>
        <family val="0"/>
        <charset val="134"/>
      </rPr>
      <t xml:space="preserve">点</t>
    </r>
    <r>
      <rPr>
        <sz val="10"/>
        <rFont val="Arial"/>
        <family val="2"/>
      </rPr>
      <t xml:space="preserve">16</t>
    </r>
    <r>
      <rPr>
        <sz val="10"/>
        <rFont val="宋体"/>
        <family val="0"/>
        <charset val="134"/>
      </rPr>
      <t xml:space="preserve">分回复来电人，告知来电人其为</t>
    </r>
    <r>
      <rPr>
        <sz val="10"/>
        <rFont val="Arial"/>
        <family val="2"/>
      </rPr>
      <t xml:space="preserve">2025</t>
    </r>
    <r>
      <rPr>
        <sz val="10"/>
        <rFont val="宋体"/>
        <family val="0"/>
        <charset val="134"/>
      </rPr>
      <t xml:space="preserve">年</t>
    </r>
    <r>
      <rPr>
        <sz val="10"/>
        <rFont val="Arial"/>
        <family val="2"/>
      </rPr>
      <t xml:space="preserve">12</t>
    </r>
    <r>
      <rPr>
        <sz val="10"/>
        <rFont val="宋体"/>
        <family val="0"/>
        <charset val="134"/>
      </rPr>
      <t xml:space="preserve">月退休，</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月减员人员，其不是没有“过节费饺子钱”，这部分钱是由退休办发放，发放标准为</t>
    </r>
    <r>
      <rPr>
        <sz val="10"/>
        <rFont val="Arial"/>
        <family val="2"/>
      </rPr>
      <t xml:space="preserve">200</t>
    </r>
    <r>
      <rPr>
        <sz val="10"/>
        <rFont val="宋体"/>
        <family val="0"/>
        <charset val="134"/>
      </rPr>
      <t xml:space="preserve">元。经过与来电人沟通，来电人对回复表示满意。我单位欢迎市民随时对我们工作进行监督，感谢市民提出宝贵意见，谢谢市民的支持与谅解。</t>
    </r>
  </si>
  <si>
    <r>
      <rPr>
        <sz val="10"/>
        <rFont val="宋体"/>
        <family val="0"/>
        <charset val="134"/>
      </rPr>
      <t xml:space="preserve">经核实，与来电人所述情况存在出入。来电人李利红为</t>
    </r>
    <r>
      <rPr>
        <sz val="10"/>
        <rFont val="Arial"/>
        <family val="2"/>
      </rPr>
      <t xml:space="preserve">2025</t>
    </r>
    <r>
      <rPr>
        <sz val="10"/>
        <rFont val="宋体"/>
        <family val="0"/>
        <charset val="134"/>
      </rPr>
      <t xml:space="preserve">年</t>
    </r>
    <r>
      <rPr>
        <sz val="10"/>
        <rFont val="Arial"/>
        <family val="2"/>
      </rPr>
      <t xml:space="preserve">12</t>
    </r>
    <r>
      <rPr>
        <sz val="10"/>
        <rFont val="宋体"/>
        <family val="0"/>
        <charset val="134"/>
      </rPr>
      <t xml:space="preserve">月退休，</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月减员人员，其不是没有“过节费饺子钱”，这部分钱是由退休办发放，发放标准为</t>
    </r>
    <r>
      <rPr>
        <sz val="10"/>
        <rFont val="Arial"/>
        <family val="2"/>
      </rPr>
      <t xml:space="preserve">200</t>
    </r>
    <r>
      <rPr>
        <sz val="10"/>
        <rFont val="宋体"/>
        <family val="0"/>
        <charset val="134"/>
      </rPr>
      <t xml:space="preserve">元。</t>
    </r>
    <r>
      <rPr>
        <sz val="10"/>
        <rFont val="Arial"/>
        <family val="2"/>
      </rPr>
      <t xml:space="preserve">2026</t>
    </r>
    <r>
      <rPr>
        <sz val="10"/>
        <rFont val="宋体"/>
        <family val="0"/>
        <charset val="134"/>
      </rPr>
      <t xml:space="preserve">年</t>
    </r>
    <r>
      <rPr>
        <sz val="10"/>
        <rFont val="Arial"/>
        <family val="2"/>
      </rPr>
      <t xml:space="preserve">2</t>
    </r>
    <r>
      <rPr>
        <sz val="10"/>
        <rFont val="宋体"/>
        <family val="0"/>
        <charset val="134"/>
      </rPr>
      <t xml:space="preserve">月</t>
    </r>
    <r>
      <rPr>
        <sz val="10"/>
        <rFont val="Arial"/>
        <family val="2"/>
      </rPr>
      <t xml:space="preserve">11</t>
    </r>
    <r>
      <rPr>
        <sz val="10"/>
        <rFont val="宋体"/>
        <family val="0"/>
        <charset val="134"/>
      </rPr>
      <t xml:space="preserve">日上午</t>
    </r>
    <r>
      <rPr>
        <sz val="10"/>
        <rFont val="Arial"/>
        <family val="2"/>
      </rPr>
      <t xml:space="preserve">11</t>
    </r>
    <r>
      <rPr>
        <sz val="10"/>
        <rFont val="宋体"/>
        <family val="0"/>
        <charset val="134"/>
      </rPr>
      <t xml:space="preserve">点</t>
    </r>
    <r>
      <rPr>
        <sz val="10"/>
        <rFont val="Arial"/>
        <family val="2"/>
      </rPr>
      <t xml:space="preserve">16</t>
    </r>
    <r>
      <rPr>
        <sz val="10"/>
        <rFont val="宋体"/>
        <family val="0"/>
        <charset val="134"/>
      </rPr>
      <t xml:space="preserve">分回复来电人，告知来电人其为</t>
    </r>
    <r>
      <rPr>
        <sz val="10"/>
        <rFont val="Arial"/>
        <family val="2"/>
      </rPr>
      <t xml:space="preserve">2025</t>
    </r>
    <r>
      <rPr>
        <sz val="10"/>
        <rFont val="宋体"/>
        <family val="0"/>
        <charset val="134"/>
      </rPr>
      <t xml:space="preserve">年</t>
    </r>
    <r>
      <rPr>
        <sz val="10"/>
        <rFont val="Arial"/>
        <family val="2"/>
      </rPr>
      <t xml:space="preserve">12</t>
    </r>
    <r>
      <rPr>
        <sz val="10"/>
        <rFont val="宋体"/>
        <family val="0"/>
        <charset val="134"/>
      </rPr>
      <t xml:space="preserve">月退休，</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月减员人员，其不是没有“过节费饺子钱”，这部分钱是由退休办发放，发放标准为</t>
    </r>
    <r>
      <rPr>
        <sz val="10"/>
        <rFont val="Arial"/>
        <family val="2"/>
      </rPr>
      <t xml:space="preserve">200</t>
    </r>
    <r>
      <rPr>
        <sz val="10"/>
        <rFont val="宋体"/>
        <family val="0"/>
        <charset val="134"/>
      </rPr>
      <t xml:space="preserve">元。经过与来电人沟通，来电人对回复表示满意。我单位欢迎市民随时对我们工作进行监督，感谢市民提出宝贵意见，谢谢市民的支持与谅解。</t>
    </r>
  </si>
  <si>
    <r>
      <rPr>
        <sz val="10"/>
        <rFont val="Arial"/>
        <family val="2"/>
      </rPr>
      <t xml:space="preserve">GJ-PHONE-20260211-1614</t>
    </r>
    <r>
      <rPr>
        <sz val="10"/>
        <rFont val="宋体"/>
        <family val="0"/>
      </rPr>
      <t xml:space="preserve">（</t>
    </r>
    <r>
      <rPr>
        <sz val="10"/>
        <rFont val="Arial"/>
        <family val="2"/>
      </rPr>
      <t xml:space="preserve">2</t>
    </r>
    <r>
      <rPr>
        <sz val="10"/>
        <rFont val="宋体"/>
        <family val="0"/>
      </rPr>
      <t xml:space="preserve">个附件）</t>
    </r>
  </si>
  <si>
    <t xml:space="preserve">2026-02-11 16:31:17</t>
  </si>
  <si>
    <t xml:space="preserve">2026-02-11 18:07:54</t>
  </si>
  <si>
    <t xml:space="preserve">13621257455</t>
  </si>
  <si>
    <r>
      <rPr>
        <sz val="10"/>
        <rFont val="Arial"/>
        <family val="2"/>
      </rPr>
      <t xml:space="preserve">2</t>
    </r>
    <r>
      <rPr>
        <sz val="10"/>
        <rFont val="宋体"/>
        <family val="0"/>
        <charset val="134"/>
      </rPr>
      <t xml:space="preserve">月</t>
    </r>
    <r>
      <rPr>
        <sz val="10"/>
        <rFont val="Arial"/>
        <family val="2"/>
      </rPr>
      <t xml:space="preserve">11</t>
    </r>
    <r>
      <rPr>
        <sz val="10"/>
        <rFont val="宋体"/>
        <family val="0"/>
        <charset val="134"/>
      </rPr>
      <t xml:space="preserve">日</t>
    </r>
    <r>
      <rPr>
        <sz val="10"/>
        <rFont val="Arial"/>
        <family val="2"/>
      </rPr>
      <t xml:space="preserve">16:33</t>
    </r>
    <r>
      <rPr>
        <sz val="10"/>
        <rFont val="宋体"/>
        <family val="0"/>
        <charset val="134"/>
      </rPr>
      <t xml:space="preserve">分来电，刘先生的爱人（张丽）是鸿运承物业人员，称是</t>
    </r>
    <r>
      <rPr>
        <sz val="10"/>
        <rFont val="Arial"/>
        <family val="2"/>
      </rPr>
      <t xml:space="preserve">1</t>
    </r>
    <r>
      <rPr>
        <sz val="10"/>
        <rFont val="宋体"/>
        <family val="0"/>
        <charset val="134"/>
      </rPr>
      <t xml:space="preserve">月</t>
    </r>
    <r>
      <rPr>
        <sz val="10"/>
        <rFont val="Arial"/>
        <family val="2"/>
      </rPr>
      <t xml:space="preserve">8</t>
    </r>
    <r>
      <rPr>
        <sz val="10"/>
        <rFont val="宋体"/>
        <family val="0"/>
        <charset val="134"/>
      </rPr>
      <t xml:space="preserve">日的生日，应该</t>
    </r>
    <r>
      <rPr>
        <sz val="10"/>
        <rFont val="Arial"/>
        <family val="2"/>
      </rPr>
      <t xml:space="preserve">1</t>
    </r>
    <r>
      <rPr>
        <sz val="10"/>
        <rFont val="宋体"/>
        <family val="0"/>
        <charset val="134"/>
      </rPr>
      <t xml:space="preserve">月份办理退休，但至今还未办理退休手续，今日到公司领取去年的年终奖，只发了</t>
    </r>
    <r>
      <rPr>
        <sz val="10"/>
        <rFont val="Arial"/>
        <family val="2"/>
      </rPr>
      <t xml:space="preserve">300</t>
    </r>
    <r>
      <rPr>
        <sz val="10"/>
        <rFont val="宋体"/>
        <family val="0"/>
        <charset val="134"/>
      </rPr>
      <t xml:space="preserve">元，其的爱人去年是全勤，物业的其他人都发</t>
    </r>
    <r>
      <rPr>
        <sz val="10"/>
        <rFont val="Arial"/>
        <family val="2"/>
      </rPr>
      <t xml:space="preserve">2000</t>
    </r>
    <r>
      <rPr>
        <sz val="10"/>
        <rFont val="宋体"/>
        <family val="0"/>
        <charset val="134"/>
      </rPr>
      <t xml:space="preserve">多元，其对此不满，要求尽快答复。微信转鸿运承</t>
    </r>
  </si>
  <si>
    <r>
      <rPr>
        <sz val="10"/>
        <rFont val="宋体"/>
        <family val="0"/>
        <charset val="134"/>
      </rPr>
      <t xml:space="preserve">经核实，与来电人所述情况存在出入。来电人张丽为</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8</t>
    </r>
    <r>
      <rPr>
        <sz val="10"/>
        <rFont val="宋体"/>
        <family val="0"/>
        <charset val="134"/>
      </rPr>
      <t xml:space="preserve">日退休，</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月减员人员，已领取退休金。其不是没有“过节费饺子钱”，这部分钱是由退休办发放，发放标准为</t>
    </r>
    <r>
      <rPr>
        <sz val="10"/>
        <rFont val="Arial"/>
        <family val="2"/>
      </rPr>
      <t xml:space="preserve">200</t>
    </r>
    <r>
      <rPr>
        <sz val="10"/>
        <rFont val="宋体"/>
        <family val="0"/>
        <charset val="134"/>
      </rPr>
      <t xml:space="preserve">元。该人员反应的</t>
    </r>
    <r>
      <rPr>
        <sz val="10"/>
        <rFont val="Arial"/>
        <family val="2"/>
      </rPr>
      <t xml:space="preserve">300</t>
    </r>
    <r>
      <rPr>
        <sz val="10"/>
        <rFont val="宋体"/>
        <family val="0"/>
        <charset val="134"/>
      </rPr>
      <t xml:space="preserve">元是</t>
    </r>
    <r>
      <rPr>
        <sz val="10"/>
        <rFont val="Arial"/>
        <family val="2"/>
      </rPr>
      <t xml:space="preserve">2025</t>
    </r>
    <r>
      <rPr>
        <sz val="10"/>
        <rFont val="宋体"/>
        <family val="0"/>
        <charset val="134"/>
      </rPr>
      <t xml:space="preserve">年全年本人绩效考核评定为良好的绩效考核奖励。</t>
    </r>
  </si>
  <si>
    <r>
      <rPr>
        <sz val="10"/>
        <rFont val="宋体"/>
        <family val="0"/>
        <charset val="134"/>
      </rPr>
      <t xml:space="preserve">经核实，与来电人所述情况存在出入。来电人张丽为</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8</t>
    </r>
    <r>
      <rPr>
        <sz val="10"/>
        <rFont val="宋体"/>
        <family val="0"/>
        <charset val="134"/>
      </rPr>
      <t xml:space="preserve">日退休，</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月减员人员，已领取退休金。其不是没有“过节费饺子钱”，这部分钱是由退休办发放，发放标准为</t>
    </r>
    <r>
      <rPr>
        <sz val="10"/>
        <rFont val="Arial"/>
        <family val="2"/>
      </rPr>
      <t xml:space="preserve">200</t>
    </r>
    <r>
      <rPr>
        <sz val="10"/>
        <rFont val="宋体"/>
        <family val="0"/>
        <charset val="134"/>
      </rPr>
      <t xml:space="preserve">元。该人员反应的</t>
    </r>
    <r>
      <rPr>
        <sz val="10"/>
        <rFont val="Arial"/>
        <family val="2"/>
      </rPr>
      <t xml:space="preserve">300</t>
    </r>
    <r>
      <rPr>
        <sz val="10"/>
        <rFont val="宋体"/>
        <family val="0"/>
        <charset val="134"/>
      </rPr>
      <t xml:space="preserve">元是</t>
    </r>
    <r>
      <rPr>
        <sz val="10"/>
        <rFont val="Arial"/>
        <family val="2"/>
      </rPr>
      <t xml:space="preserve">2025</t>
    </r>
    <r>
      <rPr>
        <sz val="10"/>
        <rFont val="宋体"/>
        <family val="0"/>
        <charset val="134"/>
      </rPr>
      <t xml:space="preserve">年全年本人绩效考核评定为良好的绩效考核奖励。</t>
    </r>
    <r>
      <rPr>
        <sz val="10"/>
        <rFont val="Arial"/>
        <family val="2"/>
      </rPr>
      <t xml:space="preserve">2026</t>
    </r>
    <r>
      <rPr>
        <sz val="10"/>
        <rFont val="宋体"/>
        <family val="0"/>
        <charset val="134"/>
      </rPr>
      <t xml:space="preserve">年</t>
    </r>
    <r>
      <rPr>
        <sz val="10"/>
        <rFont val="Arial"/>
        <family val="2"/>
      </rPr>
      <t xml:space="preserve">2</t>
    </r>
    <r>
      <rPr>
        <sz val="10"/>
        <rFont val="宋体"/>
        <family val="0"/>
        <charset val="134"/>
      </rPr>
      <t xml:space="preserve">月</t>
    </r>
    <r>
      <rPr>
        <sz val="10"/>
        <rFont val="Arial"/>
        <family val="2"/>
      </rPr>
      <t xml:space="preserve">12</t>
    </r>
    <r>
      <rPr>
        <sz val="10"/>
        <rFont val="宋体"/>
        <family val="0"/>
        <charset val="134"/>
      </rPr>
      <t xml:space="preserve">日上午</t>
    </r>
    <r>
      <rPr>
        <sz val="10"/>
        <rFont val="Arial"/>
        <family val="2"/>
      </rPr>
      <t xml:space="preserve">11</t>
    </r>
    <r>
      <rPr>
        <sz val="10"/>
        <rFont val="宋体"/>
        <family val="0"/>
        <charset val="134"/>
      </rPr>
      <t xml:space="preserve">点</t>
    </r>
    <r>
      <rPr>
        <sz val="10"/>
        <rFont val="Arial"/>
        <family val="2"/>
      </rPr>
      <t xml:space="preserve">30</t>
    </r>
    <r>
      <rPr>
        <sz val="10"/>
        <rFont val="宋体"/>
        <family val="0"/>
        <charset val="134"/>
      </rPr>
      <t xml:space="preserve">分回复来电人，告知来电人其为</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8</t>
    </r>
    <r>
      <rPr>
        <sz val="10"/>
        <rFont val="宋体"/>
        <family val="0"/>
        <charset val="134"/>
      </rPr>
      <t xml:space="preserve">日退休，</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月减员人员，已领取到退休金。其不是没有“过节费饺子钱”，这部分钱是由退休办发放，发放标准为</t>
    </r>
    <r>
      <rPr>
        <sz val="10"/>
        <rFont val="Arial"/>
        <family val="2"/>
      </rPr>
      <t xml:space="preserve">200</t>
    </r>
    <r>
      <rPr>
        <sz val="10"/>
        <rFont val="宋体"/>
        <family val="0"/>
        <charset val="134"/>
      </rPr>
      <t xml:space="preserve">元。该人员反应的</t>
    </r>
    <r>
      <rPr>
        <sz val="10"/>
        <rFont val="Arial"/>
        <family val="2"/>
      </rPr>
      <t xml:space="preserve">300</t>
    </r>
    <r>
      <rPr>
        <sz val="10"/>
        <rFont val="宋体"/>
        <family val="0"/>
        <charset val="134"/>
      </rPr>
      <t xml:space="preserve">元是</t>
    </r>
    <r>
      <rPr>
        <sz val="10"/>
        <rFont val="Arial"/>
        <family val="2"/>
      </rPr>
      <t xml:space="preserve">2025</t>
    </r>
    <r>
      <rPr>
        <sz val="10"/>
        <rFont val="宋体"/>
        <family val="0"/>
        <charset val="134"/>
      </rPr>
      <t xml:space="preserve">年全年本人绩效考核评定为良好的绩效考核奖励。我单位欢迎市民随时对我们工作进行监督，感谢市民提出宝贵意见，谢谢市民的支持与谅解。</t>
    </r>
    <r>
      <rPr>
        <sz val="10"/>
        <rFont val="Arial"/>
        <family val="2"/>
      </rPr>
      <t xml:space="preserve">
</t>
    </r>
    <r>
      <rPr>
        <sz val="10"/>
        <rFont val="宋体"/>
        <family val="0"/>
        <charset val="134"/>
      </rPr>
      <t xml:space="preserve">办理人：张浩宇；部门：鸿运承物业管理中心人力资源部；职务：一般管理</t>
    </r>
    <r>
      <rPr>
        <sz val="10"/>
        <rFont val="Arial"/>
        <family val="2"/>
      </rPr>
      <t xml:space="preserve">
</t>
    </r>
    <r>
      <rPr>
        <sz val="10"/>
        <rFont val="宋体"/>
        <family val="0"/>
        <charset val="134"/>
      </rPr>
      <t xml:space="preserve">审核人：高强；部门：鸿运承物业管理中心人力资源部；职务：中级管理</t>
    </r>
  </si>
  <si>
    <r>
      <rPr>
        <sz val="10"/>
        <rFont val="Arial"/>
        <family val="2"/>
      </rPr>
      <t xml:space="preserve">2026</t>
    </r>
    <r>
      <rPr>
        <sz val="10"/>
        <rFont val="宋体"/>
        <family val="0"/>
        <charset val="134"/>
      </rPr>
      <t xml:space="preserve">年</t>
    </r>
    <r>
      <rPr>
        <sz val="10"/>
        <rFont val="Arial"/>
        <family val="2"/>
      </rPr>
      <t xml:space="preserve">2</t>
    </r>
    <r>
      <rPr>
        <sz val="10"/>
        <rFont val="宋体"/>
        <family val="0"/>
        <charset val="134"/>
      </rPr>
      <t xml:space="preserve">月</t>
    </r>
    <r>
      <rPr>
        <sz val="10"/>
        <rFont val="Arial"/>
        <family val="2"/>
      </rPr>
      <t xml:space="preserve">12</t>
    </r>
    <r>
      <rPr>
        <sz val="10"/>
        <rFont val="宋体"/>
        <family val="0"/>
        <charset val="134"/>
      </rPr>
      <t xml:space="preserve">日上午</t>
    </r>
    <r>
      <rPr>
        <sz val="10"/>
        <rFont val="Arial"/>
        <family val="2"/>
      </rPr>
      <t xml:space="preserve">11</t>
    </r>
    <r>
      <rPr>
        <sz val="10"/>
        <rFont val="宋体"/>
        <family val="0"/>
        <charset val="134"/>
      </rPr>
      <t xml:space="preserve">点</t>
    </r>
    <r>
      <rPr>
        <sz val="10"/>
        <rFont val="Arial"/>
        <family val="2"/>
      </rPr>
      <t xml:space="preserve">30</t>
    </r>
    <r>
      <rPr>
        <sz val="10"/>
        <rFont val="宋体"/>
        <family val="0"/>
        <charset val="134"/>
      </rPr>
      <t xml:space="preserve">分回复来电人，告知来电人其为</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8</t>
    </r>
    <r>
      <rPr>
        <sz val="10"/>
        <rFont val="宋体"/>
        <family val="0"/>
        <charset val="134"/>
      </rPr>
      <t xml:space="preserve">日退休，</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月减员人员，已领取到退休金。其不是没有“过节费饺子钱”，这部分钱是由退休办发放，发放标准为</t>
    </r>
    <r>
      <rPr>
        <sz val="10"/>
        <rFont val="Arial"/>
        <family val="2"/>
      </rPr>
      <t xml:space="preserve">200</t>
    </r>
    <r>
      <rPr>
        <sz val="10"/>
        <rFont val="宋体"/>
        <family val="0"/>
        <charset val="134"/>
      </rPr>
      <t xml:space="preserve">元。该人员反应的</t>
    </r>
    <r>
      <rPr>
        <sz val="10"/>
        <rFont val="Arial"/>
        <family val="2"/>
      </rPr>
      <t xml:space="preserve">300</t>
    </r>
    <r>
      <rPr>
        <sz val="10"/>
        <rFont val="宋体"/>
        <family val="0"/>
        <charset val="134"/>
      </rPr>
      <t xml:space="preserve">元是</t>
    </r>
    <r>
      <rPr>
        <sz val="10"/>
        <rFont val="Arial"/>
        <family val="2"/>
      </rPr>
      <t xml:space="preserve">2025</t>
    </r>
    <r>
      <rPr>
        <sz val="10"/>
        <rFont val="宋体"/>
        <family val="0"/>
        <charset val="134"/>
      </rPr>
      <t xml:space="preserve">年全年本人绩效考核评定为良好的绩效考核奖励。</t>
    </r>
    <r>
      <rPr>
        <sz val="10"/>
        <rFont val="Arial"/>
        <family val="2"/>
      </rPr>
      <t xml:space="preserve">
</t>
    </r>
    <r>
      <rPr>
        <sz val="10"/>
        <rFont val="宋体"/>
        <family val="0"/>
        <charset val="134"/>
      </rPr>
      <t xml:space="preserve">我单位欢迎市民随时对我们工作进行监督，感谢市民提出宝贵意见，谢谢市民的支持与谅解。</t>
    </r>
  </si>
  <si>
    <r>
      <rPr>
        <sz val="10"/>
        <rFont val="宋体"/>
        <family val="0"/>
        <charset val="134"/>
      </rPr>
      <t xml:space="preserve">经核实，与来电人所述情况存在出入。来电人张丽为</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8</t>
    </r>
    <r>
      <rPr>
        <sz val="10"/>
        <rFont val="宋体"/>
        <family val="0"/>
        <charset val="134"/>
      </rPr>
      <t xml:space="preserve">日退休，</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月减员人员，已领取退休金。其不是没有“过节费饺子钱”，这部分钱是由退休办发放，发放标准为</t>
    </r>
    <r>
      <rPr>
        <sz val="10"/>
        <rFont val="Arial"/>
        <family val="2"/>
      </rPr>
      <t xml:space="preserve">200</t>
    </r>
    <r>
      <rPr>
        <sz val="10"/>
        <rFont val="宋体"/>
        <family val="0"/>
        <charset val="134"/>
      </rPr>
      <t xml:space="preserve">元。该人员反应的</t>
    </r>
    <r>
      <rPr>
        <sz val="10"/>
        <rFont val="Arial"/>
        <family val="2"/>
      </rPr>
      <t xml:space="preserve">300</t>
    </r>
    <r>
      <rPr>
        <sz val="10"/>
        <rFont val="宋体"/>
        <family val="0"/>
        <charset val="134"/>
      </rPr>
      <t xml:space="preserve">元是</t>
    </r>
    <r>
      <rPr>
        <sz val="10"/>
        <rFont val="Arial"/>
        <family val="2"/>
      </rPr>
      <t xml:space="preserve">2025</t>
    </r>
    <r>
      <rPr>
        <sz val="10"/>
        <rFont val="宋体"/>
        <family val="0"/>
        <charset val="134"/>
      </rPr>
      <t xml:space="preserve">年全年本人绩效考核评定为良好的绩效考核奖励。</t>
    </r>
    <r>
      <rPr>
        <sz val="10"/>
        <rFont val="Arial"/>
        <family val="2"/>
      </rPr>
      <t xml:space="preserve">2026</t>
    </r>
    <r>
      <rPr>
        <sz val="10"/>
        <rFont val="宋体"/>
        <family val="0"/>
        <charset val="134"/>
      </rPr>
      <t xml:space="preserve">年</t>
    </r>
    <r>
      <rPr>
        <sz val="10"/>
        <rFont val="Arial"/>
        <family val="2"/>
      </rPr>
      <t xml:space="preserve">2</t>
    </r>
    <r>
      <rPr>
        <sz val="10"/>
        <rFont val="宋体"/>
        <family val="0"/>
        <charset val="134"/>
      </rPr>
      <t xml:space="preserve">月</t>
    </r>
    <r>
      <rPr>
        <sz val="10"/>
        <rFont val="Arial"/>
        <family val="2"/>
      </rPr>
      <t xml:space="preserve">12</t>
    </r>
    <r>
      <rPr>
        <sz val="10"/>
        <rFont val="宋体"/>
        <family val="0"/>
        <charset val="134"/>
      </rPr>
      <t xml:space="preserve">日上午</t>
    </r>
    <r>
      <rPr>
        <sz val="10"/>
        <rFont val="Arial"/>
        <family val="2"/>
      </rPr>
      <t xml:space="preserve">11</t>
    </r>
    <r>
      <rPr>
        <sz val="10"/>
        <rFont val="宋体"/>
        <family val="0"/>
        <charset val="134"/>
      </rPr>
      <t xml:space="preserve">点</t>
    </r>
    <r>
      <rPr>
        <sz val="10"/>
        <rFont val="Arial"/>
        <family val="2"/>
      </rPr>
      <t xml:space="preserve">30</t>
    </r>
    <r>
      <rPr>
        <sz val="10"/>
        <rFont val="宋体"/>
        <family val="0"/>
        <charset val="134"/>
      </rPr>
      <t xml:space="preserve">分回复来电人，告知来电人其为</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8</t>
    </r>
    <r>
      <rPr>
        <sz val="10"/>
        <rFont val="宋体"/>
        <family val="0"/>
        <charset val="134"/>
      </rPr>
      <t xml:space="preserve">日退休，</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月减员人员，已领取到退休金。其不是没有“过节费饺子钱”，这部分钱是由退休办发放，发放标准为</t>
    </r>
    <r>
      <rPr>
        <sz val="10"/>
        <rFont val="Arial"/>
        <family val="2"/>
      </rPr>
      <t xml:space="preserve">200</t>
    </r>
    <r>
      <rPr>
        <sz val="10"/>
        <rFont val="宋体"/>
        <family val="0"/>
        <charset val="134"/>
      </rPr>
      <t xml:space="preserve">元。该人员反应的</t>
    </r>
    <r>
      <rPr>
        <sz val="10"/>
        <rFont val="Arial"/>
        <family val="2"/>
      </rPr>
      <t xml:space="preserve">300</t>
    </r>
    <r>
      <rPr>
        <sz val="10"/>
        <rFont val="宋体"/>
        <family val="0"/>
        <charset val="134"/>
      </rPr>
      <t xml:space="preserve">元是</t>
    </r>
    <r>
      <rPr>
        <sz val="10"/>
        <rFont val="Arial"/>
        <family val="2"/>
      </rPr>
      <t xml:space="preserve">2025</t>
    </r>
    <r>
      <rPr>
        <sz val="10"/>
        <rFont val="宋体"/>
        <family val="0"/>
        <charset val="134"/>
      </rPr>
      <t xml:space="preserve">年全年本人绩效考核评定为良好的绩效考核奖励。我单位欢迎市民随时对我们工作进行监督，感谢市民提出宝贵意见，谢谢市民的支持与谅解。</t>
    </r>
  </si>
  <si>
    <t xml:space="preserve">GJ-PHONE-20260212-0062</t>
  </si>
  <si>
    <t xml:space="preserve">2026-02-12 06:19:35</t>
  </si>
  <si>
    <t xml:space="preserve">2026-02-12 06:41:49</t>
  </si>
  <si>
    <r>
      <rPr>
        <sz val="10"/>
        <rFont val="Arial"/>
        <family val="2"/>
      </rPr>
      <t xml:space="preserve">2</t>
    </r>
    <r>
      <rPr>
        <sz val="10"/>
        <rFont val="宋体"/>
        <family val="0"/>
        <charset val="134"/>
      </rPr>
      <t xml:space="preserve">月</t>
    </r>
    <r>
      <rPr>
        <sz val="10"/>
        <rFont val="Arial"/>
        <family val="2"/>
      </rPr>
      <t xml:space="preserve">12</t>
    </r>
    <r>
      <rPr>
        <sz val="10"/>
        <rFont val="宋体"/>
        <family val="0"/>
        <charset val="134"/>
      </rPr>
      <t xml:space="preserve">日</t>
    </r>
    <r>
      <rPr>
        <sz val="10"/>
        <rFont val="Arial"/>
        <family val="2"/>
      </rPr>
      <t xml:space="preserve">6:19</t>
    </r>
    <r>
      <rPr>
        <sz val="10"/>
        <rFont val="宋体"/>
        <family val="0"/>
        <charset val="134"/>
      </rPr>
      <t xml:space="preserve">分来电，一位先生反映</t>
    </r>
    <r>
      <rPr>
        <sz val="10"/>
        <rFont val="Arial"/>
        <family val="2"/>
      </rPr>
      <t xml:space="preserve">942</t>
    </r>
    <r>
      <rPr>
        <sz val="10"/>
        <rFont val="宋体"/>
        <family val="0"/>
        <charset val="134"/>
      </rPr>
      <t xml:space="preserve">路西坝河北行站台的不锈钢栏杆设置不合理，有三个栏杆连在一起，导致停车后下车门总是对着栏杆，建议调整不锈钢栏杆位置，特反映。</t>
    </r>
  </si>
  <si>
    <r>
      <rPr>
        <sz val="10"/>
        <rFont val="宋体"/>
        <family val="0"/>
        <charset val="134"/>
      </rPr>
      <t xml:space="preserve">经核实，由于</t>
    </r>
    <r>
      <rPr>
        <sz val="10"/>
        <rFont val="Arial"/>
        <family val="2"/>
      </rPr>
      <t xml:space="preserve">942</t>
    </r>
    <r>
      <rPr>
        <sz val="10"/>
        <rFont val="宋体"/>
        <family val="0"/>
        <charset val="134"/>
      </rPr>
      <t xml:space="preserve">路西坝河站台由于上车秩序混乱多次引发舆情投诉，属地政府管理部门和公交集团非常重视并进行整改。公交物业应</t>
    </r>
    <r>
      <rPr>
        <sz val="10"/>
        <rFont val="Arial"/>
        <family val="2"/>
      </rPr>
      <t xml:space="preserve">942</t>
    </r>
    <r>
      <rPr>
        <sz val="10"/>
        <rFont val="宋体"/>
        <family val="0"/>
        <charset val="134"/>
      </rPr>
      <t xml:space="preserve">路所属客运车队线路要求对站台护栏进行调整，为保证乘车秩序，</t>
    </r>
    <r>
      <rPr>
        <sz val="10"/>
        <rFont val="Arial"/>
        <family val="2"/>
      </rPr>
      <t xml:space="preserve">942</t>
    </r>
    <r>
      <rPr>
        <sz val="10"/>
        <rFont val="宋体"/>
        <family val="0"/>
        <charset val="134"/>
      </rPr>
      <t xml:space="preserve">路仅保留一个上车口，前门先下后上，车队已经提示乘客。也请市民理解谅解。</t>
    </r>
  </si>
  <si>
    <r>
      <rPr>
        <sz val="10"/>
        <rFont val="宋体"/>
        <family val="0"/>
        <charset val="134"/>
      </rPr>
      <t xml:space="preserve">由于</t>
    </r>
    <r>
      <rPr>
        <sz val="10"/>
        <rFont val="Arial"/>
        <family val="2"/>
      </rPr>
      <t xml:space="preserve">942</t>
    </r>
    <r>
      <rPr>
        <sz val="10"/>
        <rFont val="宋体"/>
        <family val="0"/>
        <charset val="134"/>
      </rPr>
      <t xml:space="preserve">路西坝河站台由于上车秩序混乱多次引发舆情投诉，属地政府管理部门和公交集团非常重视并进行整改。公交物业应</t>
    </r>
    <r>
      <rPr>
        <sz val="10"/>
        <rFont val="Arial"/>
        <family val="2"/>
      </rPr>
      <t xml:space="preserve">942</t>
    </r>
    <r>
      <rPr>
        <sz val="10"/>
        <rFont val="宋体"/>
        <family val="0"/>
        <charset val="134"/>
      </rPr>
      <t xml:space="preserve">路所属客运车队线路要求对站台护栏进行调整，为保证乘车秩序，</t>
    </r>
    <r>
      <rPr>
        <sz val="10"/>
        <rFont val="Arial"/>
        <family val="2"/>
      </rPr>
      <t xml:space="preserve">942</t>
    </r>
    <r>
      <rPr>
        <sz val="10"/>
        <rFont val="宋体"/>
        <family val="0"/>
        <charset val="134"/>
      </rPr>
      <t xml:space="preserve">路仅保留一个上车口，前门先下后上，车队已经提示乘客。也请市民理解谅解。</t>
    </r>
  </si>
  <si>
    <r>
      <rPr>
        <sz val="10"/>
        <rFont val="宋体"/>
        <family val="0"/>
        <charset val="134"/>
      </rPr>
      <t xml:space="preserve">经核实，由于</t>
    </r>
    <r>
      <rPr>
        <sz val="10"/>
        <rFont val="Arial"/>
        <family val="2"/>
      </rPr>
      <t xml:space="preserve">942</t>
    </r>
    <r>
      <rPr>
        <sz val="10"/>
        <rFont val="宋体"/>
        <family val="0"/>
        <charset val="134"/>
      </rPr>
      <t xml:space="preserve">路西坝河站台由于上车秩序混乱多次引发舆情投诉，属地政府管理部门和公交集团非常重视并进行整改。公交物业应</t>
    </r>
    <r>
      <rPr>
        <sz val="10"/>
        <rFont val="Arial"/>
        <family val="2"/>
      </rPr>
      <t xml:space="preserve">942</t>
    </r>
    <r>
      <rPr>
        <sz val="10"/>
        <rFont val="宋体"/>
        <family val="0"/>
        <charset val="134"/>
      </rPr>
      <t xml:space="preserve">路所属客运车队线路要求对站台护栏进行调整，为保证乘车秩序，</t>
    </r>
    <r>
      <rPr>
        <sz val="10"/>
        <rFont val="Arial"/>
        <family val="2"/>
      </rPr>
      <t xml:space="preserve">942</t>
    </r>
    <r>
      <rPr>
        <sz val="10"/>
        <rFont val="宋体"/>
        <family val="0"/>
        <charset val="134"/>
      </rPr>
      <t xml:space="preserve">路仅保留一个上车口，前门先下后上，车队已经提示乘客。也请市民理解谅解。由于市民未留联系方式，无法进行电话答复。</t>
    </r>
  </si>
  <si>
    <t xml:space="preserve">GJ-PHONE-20260212-0339</t>
  </si>
  <si>
    <t xml:space="preserve">2026-02-12 09:10:00</t>
  </si>
  <si>
    <t xml:space="preserve">2026-02-12 11:09:47</t>
  </si>
  <si>
    <r>
      <rPr>
        <sz val="10"/>
        <rFont val="Arial"/>
        <family val="2"/>
      </rPr>
      <t xml:space="preserve">2</t>
    </r>
    <r>
      <rPr>
        <sz val="10"/>
        <rFont val="宋体"/>
        <family val="0"/>
        <charset val="134"/>
      </rPr>
      <t xml:space="preserve">月</t>
    </r>
    <r>
      <rPr>
        <sz val="10"/>
        <rFont val="Arial"/>
        <family val="2"/>
      </rPr>
      <t xml:space="preserve">12</t>
    </r>
    <r>
      <rPr>
        <sz val="10"/>
        <rFont val="宋体"/>
        <family val="0"/>
        <charset val="134"/>
      </rPr>
      <t xml:space="preserve">日</t>
    </r>
    <r>
      <rPr>
        <sz val="10"/>
        <rFont val="Arial"/>
        <family val="2"/>
      </rPr>
      <t xml:space="preserve">9:11</t>
    </r>
    <r>
      <rPr>
        <sz val="10"/>
        <rFont val="宋体"/>
        <family val="0"/>
        <charset val="134"/>
      </rPr>
      <t xml:space="preserve">分来电高先生称：</t>
    </r>
    <r>
      <rPr>
        <sz val="10"/>
        <rFont val="Arial"/>
        <family val="2"/>
      </rPr>
      <t xml:space="preserve">2</t>
    </r>
    <r>
      <rPr>
        <sz val="10"/>
        <rFont val="宋体"/>
        <family val="0"/>
        <charset val="134"/>
      </rPr>
      <t xml:space="preserve">月</t>
    </r>
    <r>
      <rPr>
        <sz val="10"/>
        <rFont val="Arial"/>
        <family val="2"/>
      </rPr>
      <t xml:space="preserve">9</t>
    </r>
    <r>
      <rPr>
        <sz val="10"/>
        <rFont val="宋体"/>
        <family val="0"/>
        <charset val="134"/>
      </rPr>
      <t xml:space="preserve">日或</t>
    </r>
    <r>
      <rPr>
        <sz val="10"/>
        <rFont val="Arial"/>
        <family val="2"/>
      </rPr>
      <t xml:space="preserve">10</t>
    </r>
    <r>
      <rPr>
        <sz val="10"/>
        <rFont val="宋体"/>
        <family val="0"/>
        <charset val="134"/>
      </rPr>
      <t xml:space="preserve">日上午，其在大富庄村乘坐快速直达专线</t>
    </r>
    <r>
      <rPr>
        <sz val="10"/>
        <rFont val="Arial"/>
        <family val="2"/>
      </rPr>
      <t xml:space="preserve">23</t>
    </r>
    <r>
      <rPr>
        <sz val="10"/>
        <rFont val="宋体"/>
        <family val="0"/>
        <charset val="134"/>
      </rPr>
      <t xml:space="preserve">未记车号到王佐学校，称车内卫生差尘土厚，故不满，来电反映。</t>
    </r>
  </si>
  <si>
    <t xml:space="preserve">接到投诉后，市民反映问题的办理情况，鸿运承物业管理中心岳各庄分中心现回复如下：</t>
  </si>
  <si>
    <t xml:space="preserve">因市民不要求电话回复，系统内无联系方式，我们未对市民进行电话回复。办理人：燕京；部门：鸿运承物业管理中心岳各庄分中心；职务：物管副主任。审核人：郑楠；部门：鸿运承物业管理中心物管行政部；职务：物管员。</t>
  </si>
  <si>
    <t xml:space="preserve">市民乘车方向为大富庄村至云岗，我们的刷车地点为云岗，市民为刷车点对向乘坐，我们确实对卫生的清理不是很及时有效，该线路车辆回到刷车地点后，我们保洁员已对车内卫生进行了全面的清理，已整改完毕。</t>
  </si>
  <si>
    <t xml:space="preserve">接到投诉后，市民反映问题的办理情况，鸿运承物业管理中心岳各庄分中心现回复如下：市民乘车方向为大富庄村至云岗，我们的刷车地点为云岗，市民为刷车点对向乘坐，我们确实对卫生的清理不是很及时有效，该线路车辆回到刷车地点后，我们保洁员已对车内卫生进行了全面的清理，已整改完毕。经分中心检查本条运营线路所有运营车辆出场前的卫生符合车辆清洁标准，我们定期召开车辆保洁专题会议，开展车辆卫生专项检查，日常工作中我们加大巡检力度，强化制度建设，不断提高管理水平。因市民不要求电话回复，系统内无联系方式，我们未对市民进行电话回复。场站班组长再次与本条线路的保洁人员进行了沟通，日常工作中要把清洁质量做的更加细致，加强清洁技能的培训，熟练掌握清洁方法。欢迎市民随时对我们的工作进行监督，感谢市民提出宝贵意见，给市民的出行带来的不便我们深感歉意，谢谢市民的支持与谅解。</t>
  </si>
  <si>
    <t xml:space="preserve">车辆卫生问题
（车内卫生脏）</t>
  </si>
  <si>
    <t xml:space="preserve">GJ-PHONE-20260212-1033-1</t>
  </si>
  <si>
    <t xml:space="preserve">2026-02-12 13:07:24</t>
  </si>
  <si>
    <t xml:space="preserve">2026-02-12 13:39:40</t>
  </si>
  <si>
    <r>
      <rPr>
        <sz val="10"/>
        <rFont val="Arial"/>
        <family val="2"/>
      </rPr>
      <t xml:space="preserve">2</t>
    </r>
    <r>
      <rPr>
        <sz val="10"/>
        <rFont val="宋体"/>
        <family val="0"/>
        <charset val="134"/>
      </rPr>
      <t xml:space="preserve">月</t>
    </r>
    <r>
      <rPr>
        <sz val="10"/>
        <rFont val="Arial"/>
        <family val="2"/>
      </rPr>
      <t xml:space="preserve">12</t>
    </r>
    <r>
      <rPr>
        <sz val="10"/>
        <rFont val="宋体"/>
        <family val="0"/>
        <charset val="134"/>
      </rPr>
      <t xml:space="preserve">日</t>
    </r>
    <r>
      <rPr>
        <sz val="10"/>
        <rFont val="Arial"/>
        <family val="2"/>
      </rPr>
      <t xml:space="preserve">13:06</t>
    </r>
    <r>
      <rPr>
        <sz val="10"/>
        <rFont val="宋体"/>
        <family val="0"/>
        <charset val="134"/>
      </rPr>
      <t xml:space="preserve">分来电：</t>
    </r>
    <r>
      <rPr>
        <sz val="10"/>
        <rFont val="Arial"/>
        <family val="2"/>
      </rPr>
      <t xml:space="preserve">13</t>
    </r>
    <r>
      <rPr>
        <sz val="10"/>
        <rFont val="宋体"/>
        <family val="0"/>
        <charset val="134"/>
      </rPr>
      <t xml:space="preserve">点左右，一先生反映在北京西站南广场准备乘坐</t>
    </r>
    <r>
      <rPr>
        <sz val="10"/>
        <rFont val="Arial"/>
        <family val="2"/>
      </rPr>
      <t xml:space="preserve">890</t>
    </r>
    <r>
      <rPr>
        <sz val="10"/>
        <rFont val="宋体"/>
        <family val="0"/>
        <charset val="134"/>
      </rPr>
      <t xml:space="preserve">路，但该出的场站保安部让其进入场站乘车，还不告知其上车站位，故对场站保安不满，特来电反映。</t>
    </r>
  </si>
  <si>
    <t xml:space="preserve">2026-02-13</t>
  </si>
  <si>
    <t xml:space="preserve">经核实，市民反映诉求与实际情况有出入。我单位西客站分中心就市民反映诉求进行核实。通过现场与当值保安员核实，保安人员引导市民到站台内乘车属于正规操作，并且已告知市民乘车位置。</t>
  </si>
  <si>
    <t xml:space="preserve">未留电话，无法回访。</t>
  </si>
  <si>
    <r>
      <rPr>
        <sz val="10"/>
        <rFont val="Arial"/>
        <family val="2"/>
      </rPr>
      <t xml:space="preserve">GJ-PHONE-20260212-1153</t>
    </r>
    <r>
      <rPr>
        <sz val="10"/>
        <rFont val="宋体"/>
        <family val="0"/>
      </rPr>
      <t xml:space="preserve">（</t>
    </r>
    <r>
      <rPr>
        <sz val="10"/>
        <rFont val="Arial"/>
        <family val="2"/>
      </rPr>
      <t xml:space="preserve">1</t>
    </r>
    <r>
      <rPr>
        <sz val="10"/>
        <rFont val="宋体"/>
        <family val="0"/>
      </rPr>
      <t xml:space="preserve">个附件）</t>
    </r>
  </si>
  <si>
    <t xml:space="preserve">2026-02-12 13:54:33</t>
  </si>
  <si>
    <t xml:space="preserve">2026-02-12 14:02:19</t>
  </si>
  <si>
    <t xml:space="preserve">13121791023</t>
  </si>
  <si>
    <r>
      <rPr>
        <sz val="10"/>
        <rFont val="Arial"/>
        <family val="2"/>
      </rPr>
      <t xml:space="preserve">2</t>
    </r>
    <r>
      <rPr>
        <sz val="10"/>
        <rFont val="宋体"/>
        <family val="0"/>
        <charset val="134"/>
      </rPr>
      <t xml:space="preserve">月</t>
    </r>
    <r>
      <rPr>
        <sz val="10"/>
        <rFont val="Arial"/>
        <family val="2"/>
      </rPr>
      <t xml:space="preserve">12</t>
    </r>
    <r>
      <rPr>
        <sz val="10"/>
        <rFont val="宋体"/>
        <family val="0"/>
        <charset val="134"/>
      </rPr>
      <t xml:space="preserve">日</t>
    </r>
    <r>
      <rPr>
        <sz val="10"/>
        <rFont val="Arial"/>
        <family val="2"/>
      </rPr>
      <t xml:space="preserve">13</t>
    </r>
    <r>
      <rPr>
        <sz val="10"/>
        <rFont val="宋体"/>
        <family val="0"/>
        <charset val="134"/>
      </rPr>
      <t xml:space="preserve">：</t>
    </r>
    <r>
      <rPr>
        <sz val="10"/>
        <rFont val="Arial"/>
        <family val="2"/>
      </rPr>
      <t xml:space="preserve">27</t>
    </r>
    <r>
      <rPr>
        <sz val="10"/>
        <rFont val="宋体"/>
        <family val="0"/>
        <charset val="134"/>
      </rPr>
      <t xml:space="preserve">分来电，一先生（物业综合维修工</t>
    </r>
    <r>
      <rPr>
        <sz val="10"/>
        <rFont val="Arial"/>
        <family val="2"/>
      </rPr>
      <t xml:space="preserve">A</t>
    </r>
    <r>
      <rPr>
        <sz val="10"/>
        <rFont val="宋体"/>
        <family val="0"/>
        <charset val="134"/>
      </rPr>
      <t xml:space="preserve">岗）现在东四十条公交场站工作，现在的没有更衣柜，班长告知其已经满了，无法解决。其之前工作的</t>
    </r>
    <r>
      <rPr>
        <sz val="10"/>
        <rFont val="Arial"/>
        <family val="2"/>
      </rPr>
      <t xml:space="preserve">120</t>
    </r>
    <r>
      <rPr>
        <sz val="10"/>
        <rFont val="宋体"/>
        <family val="0"/>
        <charset val="134"/>
      </rPr>
      <t xml:space="preserve">路左家庄场站的更衣柜里边物品无法放到东四十条公交场站，左家庄场站姓任的班长，将工作间、更衣柜锁全撬开，更衣柜内有孩子过年红包不知道丢没丢，其对以上均不满，要求答复。</t>
    </r>
    <r>
      <rPr>
        <sz val="10"/>
        <rFont val="Arial"/>
        <family val="2"/>
      </rPr>
      <t xml:space="preserve">
13:54</t>
    </r>
    <r>
      <rPr>
        <sz val="10"/>
        <rFont val="宋体"/>
        <family val="0"/>
        <charset val="134"/>
      </rPr>
      <t xml:space="preserve">分二次来电：其不确定是否有丢失物品。要求马上答复。</t>
    </r>
    <r>
      <rPr>
        <sz val="10"/>
        <rFont val="Arial"/>
        <family val="2"/>
      </rPr>
      <t xml:space="preserve">14:01</t>
    </r>
    <r>
      <rPr>
        <sz val="10"/>
        <rFont val="宋体"/>
        <family val="0"/>
        <charset val="134"/>
      </rPr>
      <t xml:space="preserve">分转鸿运承</t>
    </r>
  </si>
  <si>
    <r>
      <rPr>
        <sz val="10"/>
        <rFont val="宋体"/>
        <family val="0"/>
        <charset val="134"/>
      </rPr>
      <t xml:space="preserve">经动物园分中心核实此情况，投诉人所投诉内容与事实不符，动物园分中心左家庄</t>
    </r>
    <r>
      <rPr>
        <sz val="10"/>
        <rFont val="Arial"/>
        <family val="2"/>
      </rPr>
      <t xml:space="preserve">120</t>
    </r>
    <r>
      <rPr>
        <sz val="10"/>
        <rFont val="宋体"/>
        <family val="0"/>
        <charset val="134"/>
      </rPr>
      <t xml:space="preserve">场站班长没有撬该员工工作间和更衣柜的锁，有视频为证。</t>
    </r>
  </si>
  <si>
    <r>
      <rPr>
        <sz val="10"/>
        <rFont val="宋体"/>
        <family val="0"/>
        <charset val="134"/>
      </rPr>
      <t xml:space="preserve">分中心于</t>
    </r>
    <r>
      <rPr>
        <sz val="10"/>
        <rFont val="Arial"/>
        <family val="2"/>
      </rPr>
      <t xml:space="preserve">2</t>
    </r>
    <r>
      <rPr>
        <sz val="10"/>
        <rFont val="宋体"/>
        <family val="0"/>
        <charset val="134"/>
      </rPr>
      <t xml:space="preserve">月</t>
    </r>
    <r>
      <rPr>
        <sz val="10"/>
        <rFont val="Arial"/>
        <family val="2"/>
      </rPr>
      <t xml:space="preserve">13</t>
    </r>
    <r>
      <rPr>
        <sz val="10"/>
        <rFont val="宋体"/>
        <family val="0"/>
        <charset val="134"/>
      </rPr>
      <t xml:space="preserve">日</t>
    </r>
    <r>
      <rPr>
        <sz val="10"/>
        <rFont val="Arial"/>
        <family val="2"/>
      </rPr>
      <t xml:space="preserve">16</t>
    </r>
    <r>
      <rPr>
        <sz val="10"/>
        <rFont val="宋体"/>
        <family val="0"/>
        <charset val="134"/>
      </rPr>
      <t xml:space="preserve">点</t>
    </r>
    <r>
      <rPr>
        <sz val="10"/>
        <rFont val="Arial"/>
        <family val="2"/>
      </rPr>
      <t xml:space="preserve">07</t>
    </r>
    <r>
      <rPr>
        <sz val="10"/>
        <rFont val="宋体"/>
        <family val="0"/>
        <charset val="134"/>
      </rPr>
      <t xml:space="preserve">分现场对投诉人进行回复，并做好解释工作，有视频记录，处理人动物园分中心安保主任翟祺。</t>
    </r>
  </si>
  <si>
    <r>
      <rPr>
        <sz val="10"/>
        <rFont val="宋体"/>
        <family val="0"/>
        <charset val="134"/>
      </rPr>
      <t xml:space="preserve">通过此事件，动物园分中心与客运车队、职工本人现场进行了沟通，这个房屋是车队主责的房屋，职工调走房屋物品需搬走，房屋及屋内办公家具车队收回钥匙归还车队，该员工答应在</t>
    </r>
    <r>
      <rPr>
        <sz val="10"/>
        <rFont val="Arial"/>
        <family val="2"/>
      </rPr>
      <t xml:space="preserve">2026</t>
    </r>
    <r>
      <rPr>
        <sz val="10"/>
        <rFont val="宋体"/>
        <family val="0"/>
        <charset val="134"/>
      </rPr>
      <t xml:space="preserve">年</t>
    </r>
    <r>
      <rPr>
        <sz val="10"/>
        <rFont val="Arial"/>
        <family val="2"/>
      </rPr>
      <t xml:space="preserve">2</t>
    </r>
    <r>
      <rPr>
        <sz val="10"/>
        <rFont val="宋体"/>
        <family val="0"/>
        <charset val="134"/>
      </rPr>
      <t xml:space="preserve">月</t>
    </r>
    <r>
      <rPr>
        <sz val="10"/>
        <rFont val="Arial"/>
        <family val="2"/>
      </rPr>
      <t xml:space="preserve">13</t>
    </r>
    <r>
      <rPr>
        <sz val="10"/>
        <rFont val="宋体"/>
        <family val="0"/>
        <charset val="134"/>
      </rPr>
      <t xml:space="preserve">日上午将个人全部物品搬走，同时经核实东四十条场站那边有该职工的更衣柜，有视频为证。</t>
    </r>
  </si>
  <si>
    <r>
      <rPr>
        <sz val="10"/>
        <rFont val="宋体"/>
        <family val="0"/>
        <charset val="134"/>
      </rPr>
      <t xml:space="preserve">经动物园分中心核实此情况，投诉人所投诉内容与事实不符，动物园分中心左家庄</t>
    </r>
    <r>
      <rPr>
        <sz val="10"/>
        <rFont val="Arial"/>
        <family val="2"/>
      </rPr>
      <t xml:space="preserve">120</t>
    </r>
    <r>
      <rPr>
        <sz val="10"/>
        <rFont val="宋体"/>
        <family val="0"/>
        <charset val="134"/>
      </rPr>
      <t xml:space="preserve">场站班长没有撬该员工工作间和更衣柜的锁，有视频为证。通过此事件，动物园分中心与客运车队、职工本人现场进行了沟通，这个房屋是车队主责的房屋，职工调走房屋物品需搬走，房屋及屋内办公家具车队收回钥匙归还车队，该员工答应在</t>
    </r>
    <r>
      <rPr>
        <sz val="10"/>
        <rFont val="Arial"/>
        <family val="2"/>
      </rPr>
      <t xml:space="preserve">2026</t>
    </r>
    <r>
      <rPr>
        <sz val="10"/>
        <rFont val="宋体"/>
        <family val="0"/>
        <charset val="134"/>
      </rPr>
      <t xml:space="preserve">年</t>
    </r>
    <r>
      <rPr>
        <sz val="10"/>
        <rFont val="Arial"/>
        <family val="2"/>
      </rPr>
      <t xml:space="preserve">2</t>
    </r>
    <r>
      <rPr>
        <sz val="10"/>
        <rFont val="宋体"/>
        <family val="0"/>
        <charset val="134"/>
      </rPr>
      <t xml:space="preserve">月</t>
    </r>
    <r>
      <rPr>
        <sz val="10"/>
        <rFont val="Arial"/>
        <family val="2"/>
      </rPr>
      <t xml:space="preserve">13</t>
    </r>
    <r>
      <rPr>
        <sz val="10"/>
        <rFont val="宋体"/>
        <family val="0"/>
        <charset val="134"/>
      </rPr>
      <t xml:space="preserve">日上午将个人全部物品搬走，同时经核实东四十条场站那边有该职工的更衣柜，有视频为证。分中心于</t>
    </r>
    <r>
      <rPr>
        <sz val="10"/>
        <rFont val="Arial"/>
        <family val="2"/>
      </rPr>
      <t xml:space="preserve">2</t>
    </r>
    <r>
      <rPr>
        <sz val="10"/>
        <rFont val="宋体"/>
        <family val="0"/>
        <charset val="134"/>
      </rPr>
      <t xml:space="preserve">月</t>
    </r>
    <r>
      <rPr>
        <sz val="10"/>
        <rFont val="Arial"/>
        <family val="2"/>
      </rPr>
      <t xml:space="preserve">13</t>
    </r>
    <r>
      <rPr>
        <sz val="10"/>
        <rFont val="宋体"/>
        <family val="0"/>
        <charset val="134"/>
      </rPr>
      <t xml:space="preserve">日</t>
    </r>
    <r>
      <rPr>
        <sz val="10"/>
        <rFont val="Arial"/>
        <family val="2"/>
      </rPr>
      <t xml:space="preserve">16</t>
    </r>
    <r>
      <rPr>
        <sz val="10"/>
        <rFont val="宋体"/>
        <family val="0"/>
        <charset val="134"/>
      </rPr>
      <t xml:space="preserve">点</t>
    </r>
    <r>
      <rPr>
        <sz val="10"/>
        <rFont val="Arial"/>
        <family val="2"/>
      </rPr>
      <t xml:space="preserve">07</t>
    </r>
    <r>
      <rPr>
        <sz val="10"/>
        <rFont val="宋体"/>
        <family val="0"/>
        <charset val="134"/>
      </rPr>
      <t xml:space="preserve">分现场对投诉人进行回复，并做好解释工作，有视频记录，处理人动物园分中心安保主任翟祺。 </t>
    </r>
  </si>
  <si>
    <t xml:space="preserve">场站安保问题
（给人橱柜被撬）</t>
  </si>
  <si>
    <r>
      <rPr>
        <sz val="11"/>
        <color rgb="FF000000"/>
        <rFont val="宋体"/>
        <family val="0"/>
        <charset val="134"/>
      </rPr>
      <t xml:space="preserve">同人同诉：</t>
    </r>
    <r>
      <rPr>
        <sz val="11"/>
        <color rgb="FF000000"/>
        <rFont val="宋体"/>
        <family val="0"/>
      </rPr>
      <t xml:space="preserve">GJ-PHONE-20260212-1153</t>
    </r>
    <r>
      <rPr>
        <sz val="11"/>
        <color rgb="FF000000"/>
        <rFont val="宋体"/>
        <family val="0"/>
        <charset val="134"/>
      </rPr>
      <t xml:space="preserve">、</t>
    </r>
    <r>
      <rPr>
        <sz val="11"/>
        <color rgb="FF000000"/>
        <rFont val="宋体"/>
        <family val="0"/>
      </rPr>
      <t xml:space="preserve">GJ-PHONE-20260212-1092</t>
    </r>
  </si>
  <si>
    <r>
      <rPr>
        <sz val="10"/>
        <rFont val="Arial"/>
        <family val="2"/>
      </rPr>
      <t xml:space="preserve">GJ-PHONE-20260212-1092</t>
    </r>
    <r>
      <rPr>
        <sz val="10"/>
        <rFont val="宋体"/>
        <family val="0"/>
      </rPr>
      <t xml:space="preserve">（</t>
    </r>
    <r>
      <rPr>
        <sz val="10"/>
        <rFont val="Arial"/>
        <family val="2"/>
      </rPr>
      <t xml:space="preserve">1</t>
    </r>
    <r>
      <rPr>
        <sz val="10"/>
        <rFont val="宋体"/>
        <family val="0"/>
      </rPr>
      <t xml:space="preserve">个附件）</t>
    </r>
  </si>
  <si>
    <t xml:space="preserve">2026-02-12 13:27:47</t>
  </si>
  <si>
    <t xml:space="preserve">2026-02-12 14:08:38</t>
  </si>
  <si>
    <r>
      <rPr>
        <sz val="10"/>
        <rFont val="Arial"/>
        <family val="2"/>
      </rPr>
      <t xml:space="preserve">2</t>
    </r>
    <r>
      <rPr>
        <sz val="10"/>
        <rFont val="宋体"/>
        <family val="0"/>
        <charset val="134"/>
      </rPr>
      <t xml:space="preserve">月</t>
    </r>
    <r>
      <rPr>
        <sz val="10"/>
        <rFont val="Arial"/>
        <family val="2"/>
      </rPr>
      <t xml:space="preserve">12</t>
    </r>
    <r>
      <rPr>
        <sz val="10"/>
        <rFont val="宋体"/>
        <family val="0"/>
        <charset val="134"/>
      </rPr>
      <t xml:space="preserve">日</t>
    </r>
    <r>
      <rPr>
        <sz val="10"/>
        <rFont val="Arial"/>
        <family val="2"/>
      </rPr>
      <t xml:space="preserve">13</t>
    </r>
    <r>
      <rPr>
        <sz val="10"/>
        <rFont val="宋体"/>
        <family val="0"/>
        <charset val="134"/>
      </rPr>
      <t xml:space="preserve">：</t>
    </r>
    <r>
      <rPr>
        <sz val="10"/>
        <rFont val="Arial"/>
        <family val="2"/>
      </rPr>
      <t xml:space="preserve">27</t>
    </r>
    <r>
      <rPr>
        <sz val="10"/>
        <rFont val="宋体"/>
        <family val="0"/>
        <charset val="134"/>
      </rPr>
      <t xml:space="preserve">分来电，一先生（物业综合维修工</t>
    </r>
    <r>
      <rPr>
        <sz val="10"/>
        <rFont val="Arial"/>
        <family val="2"/>
      </rPr>
      <t xml:space="preserve">A</t>
    </r>
    <r>
      <rPr>
        <sz val="10"/>
        <rFont val="宋体"/>
        <family val="0"/>
        <charset val="134"/>
      </rPr>
      <t xml:space="preserve">岗）现在东四十条公交场站工作，现在的没有更衣柜，班长告知其已经满了，无法解决。其之前工作的</t>
    </r>
    <r>
      <rPr>
        <sz val="10"/>
        <rFont val="Arial"/>
        <family val="2"/>
      </rPr>
      <t xml:space="preserve">120</t>
    </r>
    <r>
      <rPr>
        <sz val="10"/>
        <rFont val="宋体"/>
        <family val="0"/>
        <charset val="134"/>
      </rPr>
      <t xml:space="preserve">路左家庄场站的更衣柜里边物品无法放到东四十条公交场站，左家庄场站姓任的班长，将工作间、更衣柜锁全撬开，更衣柜内有孩子过年红包不知道丢没丢，其对以上均不满，要求答复。</t>
    </r>
  </si>
  <si>
    <r>
      <rPr>
        <sz val="10"/>
        <rFont val="宋体"/>
        <family val="0"/>
        <charset val="134"/>
      </rPr>
      <t xml:space="preserve">经动物园分中心核实此情况，投诉人所投诉内容与事实不符，动物园分中心左家庄</t>
    </r>
    <r>
      <rPr>
        <sz val="10"/>
        <rFont val="Arial"/>
        <family val="2"/>
      </rPr>
      <t xml:space="preserve">120</t>
    </r>
    <r>
      <rPr>
        <sz val="10"/>
        <rFont val="宋体"/>
        <family val="0"/>
        <charset val="134"/>
      </rPr>
      <t xml:space="preserve">场站班长没有撬该员工工作间和更衣柜的锁，有视频为证。通过此事件，动物园分中心与客运车队、职工本人现场进行了沟通，这个房屋是车队主责的房屋，职工调走房屋物品需搬走，房屋及屋内办公家具车队收回钥匙归还车队，该员工答应在</t>
    </r>
    <r>
      <rPr>
        <sz val="10"/>
        <rFont val="Arial"/>
        <family val="2"/>
      </rPr>
      <t xml:space="preserve">2026</t>
    </r>
    <r>
      <rPr>
        <sz val="10"/>
        <rFont val="宋体"/>
        <family val="0"/>
        <charset val="134"/>
      </rPr>
      <t xml:space="preserve">年</t>
    </r>
    <r>
      <rPr>
        <sz val="10"/>
        <rFont val="Arial"/>
        <family val="2"/>
      </rPr>
      <t xml:space="preserve">2</t>
    </r>
    <r>
      <rPr>
        <sz val="10"/>
        <rFont val="宋体"/>
        <family val="0"/>
        <charset val="134"/>
      </rPr>
      <t xml:space="preserve">月</t>
    </r>
    <r>
      <rPr>
        <sz val="10"/>
        <rFont val="Arial"/>
        <family val="2"/>
      </rPr>
      <t xml:space="preserve">13</t>
    </r>
    <r>
      <rPr>
        <sz val="10"/>
        <rFont val="宋体"/>
        <family val="0"/>
        <charset val="134"/>
      </rPr>
      <t xml:space="preserve">日上午将个人全部物品搬走，同时经核实东四十条场站那边有该职工的更衣柜，有视频为证。分中心于</t>
    </r>
    <r>
      <rPr>
        <sz val="10"/>
        <rFont val="Arial"/>
        <family val="2"/>
      </rPr>
      <t xml:space="preserve">2</t>
    </r>
    <r>
      <rPr>
        <sz val="10"/>
        <rFont val="宋体"/>
        <family val="0"/>
        <charset val="134"/>
      </rPr>
      <t xml:space="preserve">月</t>
    </r>
    <r>
      <rPr>
        <sz val="10"/>
        <rFont val="Arial"/>
        <family val="2"/>
      </rPr>
      <t xml:space="preserve">13</t>
    </r>
    <r>
      <rPr>
        <sz val="10"/>
        <rFont val="宋体"/>
        <family val="0"/>
        <charset val="134"/>
      </rPr>
      <t xml:space="preserve">日</t>
    </r>
    <r>
      <rPr>
        <sz val="10"/>
        <rFont val="Arial"/>
        <family val="2"/>
      </rPr>
      <t xml:space="preserve">16</t>
    </r>
    <r>
      <rPr>
        <sz val="10"/>
        <rFont val="宋体"/>
        <family val="0"/>
        <charset val="134"/>
      </rPr>
      <t xml:space="preserve">点</t>
    </r>
    <r>
      <rPr>
        <sz val="10"/>
        <rFont val="Arial"/>
        <family val="2"/>
      </rPr>
      <t xml:space="preserve">07</t>
    </r>
    <r>
      <rPr>
        <sz val="10"/>
        <rFont val="宋体"/>
        <family val="0"/>
        <charset val="134"/>
      </rPr>
      <t xml:space="preserve">分现场对投诉人进行回复，并做好解释工作，有视频记录，处理人动物园分中心安保主任翟祺。</t>
    </r>
  </si>
  <si>
    <t xml:space="preserve">GJ-PHONE-20260212-1392</t>
  </si>
  <si>
    <t xml:space="preserve">2026-02-12 15:23:56</t>
  </si>
  <si>
    <t xml:space="preserve">2026-02-12 15:26:49</t>
  </si>
  <si>
    <r>
      <rPr>
        <sz val="10"/>
        <rFont val="宋体"/>
        <family val="0"/>
        <charset val="134"/>
      </rPr>
      <t xml:space="preserve">历史来电记录：</t>
    </r>
    <r>
      <rPr>
        <sz val="10"/>
        <rFont val="Arial"/>
        <family val="2"/>
      </rPr>
      <t xml:space="preserve">2</t>
    </r>
    <r>
      <rPr>
        <sz val="10"/>
        <rFont val="宋体"/>
        <family val="0"/>
        <charset val="134"/>
      </rPr>
      <t xml:space="preserve">月</t>
    </r>
    <r>
      <rPr>
        <sz val="10"/>
        <rFont val="Arial"/>
        <family val="2"/>
      </rPr>
      <t xml:space="preserve">9</t>
    </r>
    <r>
      <rPr>
        <sz val="10"/>
        <rFont val="宋体"/>
        <family val="0"/>
        <charset val="134"/>
      </rPr>
      <t xml:space="preserve">日</t>
    </r>
    <r>
      <rPr>
        <sz val="10"/>
        <rFont val="Arial"/>
        <family val="2"/>
      </rPr>
      <t xml:space="preserve">16:12</t>
    </r>
    <r>
      <rPr>
        <sz val="10"/>
        <rFont val="宋体"/>
        <family val="0"/>
        <charset val="134"/>
      </rPr>
      <t xml:space="preserve">分王女士</t>
    </r>
    <r>
      <rPr>
        <sz val="10"/>
        <rFont val="Arial"/>
        <family val="2"/>
      </rPr>
      <t xml:space="preserve">(</t>
    </r>
    <r>
      <rPr>
        <sz val="10"/>
        <rFont val="宋体"/>
        <family val="0"/>
        <charset val="134"/>
      </rPr>
      <t xml:space="preserve">内部职工来电</t>
    </r>
    <r>
      <rPr>
        <sz val="10"/>
        <rFont val="Arial"/>
        <family val="2"/>
      </rPr>
      <t xml:space="preserve">)</t>
    </r>
    <r>
      <rPr>
        <sz val="10"/>
        <rFont val="宋体"/>
        <family val="0"/>
        <charset val="134"/>
      </rPr>
      <t xml:space="preserve">，称自己已经通过鸿运承物业</t>
    </r>
    <r>
      <rPr>
        <sz val="10"/>
        <rFont val="Arial"/>
        <family val="2"/>
      </rPr>
      <t xml:space="preserve">A</t>
    </r>
    <r>
      <rPr>
        <sz val="10"/>
        <rFont val="宋体"/>
        <family val="0"/>
        <charset val="134"/>
      </rPr>
      <t xml:space="preserve">岗竞聘，因住南六环外，南边没有合适地点，其就没做出选择。一周后鸿运承物业一男士，给其打电话又让其选择工作地点，大概还是这些，其又没选。工作人员说那就填写未选择，其认可。后分中心告知班长，并传达给其，直接降到</t>
    </r>
    <r>
      <rPr>
        <sz val="10"/>
        <rFont val="Arial"/>
        <family val="2"/>
      </rPr>
      <t xml:space="preserve">C</t>
    </r>
    <r>
      <rPr>
        <sz val="10"/>
        <rFont val="宋体"/>
        <family val="0"/>
        <charset val="134"/>
      </rPr>
      <t xml:space="preserve">岗。其拨打</t>
    </r>
    <r>
      <rPr>
        <sz val="10"/>
        <rFont val="Arial"/>
        <family val="2"/>
      </rPr>
      <t xml:space="preserve">8312 2233 </t>
    </r>
    <r>
      <rPr>
        <sz val="10"/>
        <rFont val="宋体"/>
        <family val="0"/>
        <charset val="134"/>
      </rPr>
      <t xml:space="preserve">找李斌，一男士告知：李斌歇年假了不在，也给不了联系电话，并告知该解释的都解释完了。其认为领导未和其说清楚误导其，其才未选择，分中心的劳人也告知无法协调。其不满，要求调回</t>
    </r>
    <r>
      <rPr>
        <sz val="10"/>
        <rFont val="Arial"/>
        <family val="2"/>
      </rPr>
      <t xml:space="preserve">A</t>
    </r>
    <r>
      <rPr>
        <sz val="10"/>
        <rFont val="宋体"/>
        <family val="0"/>
        <charset val="134"/>
      </rPr>
      <t xml:space="preserve">岗，同时称有同事在六里桥和北京西站工作了。注：不给其满意答复，会到公交集团找领导反映。</t>
    </r>
    <r>
      <rPr>
        <sz val="10"/>
        <rFont val="Arial"/>
        <family val="2"/>
      </rPr>
      <t xml:space="preserve">
2</t>
    </r>
    <r>
      <rPr>
        <sz val="10"/>
        <rFont val="宋体"/>
        <family val="0"/>
        <charset val="134"/>
      </rPr>
      <t xml:space="preserve">月</t>
    </r>
    <r>
      <rPr>
        <sz val="10"/>
        <rFont val="Arial"/>
        <family val="2"/>
      </rPr>
      <t xml:space="preserve">12</t>
    </r>
    <r>
      <rPr>
        <sz val="10"/>
        <rFont val="宋体"/>
        <family val="0"/>
        <charset val="134"/>
      </rPr>
      <t xml:space="preserve">日</t>
    </r>
    <r>
      <rPr>
        <sz val="10"/>
        <rFont val="Arial"/>
        <family val="2"/>
      </rPr>
      <t xml:space="preserve">15:24</t>
    </r>
    <r>
      <rPr>
        <sz val="10"/>
        <rFont val="宋体"/>
        <family val="0"/>
        <charset val="134"/>
      </rPr>
      <t xml:space="preserve">分来电，王女士来电称：其反映鸿运承物业</t>
    </r>
    <r>
      <rPr>
        <sz val="10"/>
        <rFont val="Arial"/>
        <family val="2"/>
      </rPr>
      <t xml:space="preserve">A</t>
    </r>
    <r>
      <rPr>
        <sz val="10"/>
        <rFont val="宋体"/>
        <family val="0"/>
        <charset val="134"/>
      </rPr>
      <t xml:space="preserve">岗竞聘一事，今天一名工作人员给其答复，态度很敷衍，并无实际解决其困难的意思，其不满，要求相关领导再次答复。</t>
    </r>
  </si>
  <si>
    <r>
      <rPr>
        <sz val="10"/>
        <rFont val="宋体"/>
        <family val="0"/>
        <charset val="134"/>
      </rPr>
      <t xml:space="preserve">经核实，与来电人所述情况存在出入。来电人王军霞女士，在参加完综合站务员</t>
    </r>
    <r>
      <rPr>
        <sz val="10"/>
        <rFont val="Arial"/>
        <family val="2"/>
      </rPr>
      <t xml:space="preserve">A</t>
    </r>
    <r>
      <rPr>
        <sz val="10"/>
        <rFont val="宋体"/>
        <family val="0"/>
        <charset val="134"/>
      </rPr>
      <t xml:space="preserve">岗公开选聘后未采纳鸿运承物业管理中心的调剂分配。方庄分中心于</t>
    </r>
    <r>
      <rPr>
        <sz val="10"/>
        <rFont val="Arial"/>
        <family val="2"/>
      </rPr>
      <t xml:space="preserve">2025</t>
    </r>
    <r>
      <rPr>
        <sz val="10"/>
        <rFont val="宋体"/>
        <family val="0"/>
        <charset val="134"/>
      </rPr>
      <t xml:space="preserve">年</t>
    </r>
    <r>
      <rPr>
        <sz val="10"/>
        <rFont val="Arial"/>
        <family val="2"/>
      </rPr>
      <t xml:space="preserve">12</t>
    </r>
    <r>
      <rPr>
        <sz val="10"/>
        <rFont val="宋体"/>
        <family val="0"/>
        <charset val="134"/>
      </rPr>
      <t xml:space="preserve">月</t>
    </r>
    <r>
      <rPr>
        <sz val="10"/>
        <rFont val="Arial"/>
        <family val="2"/>
      </rPr>
      <t xml:space="preserve">8</t>
    </r>
    <r>
      <rPr>
        <sz val="10"/>
        <rFont val="宋体"/>
        <family val="0"/>
        <charset val="134"/>
      </rPr>
      <t xml:space="preserve">日经职工报名上报了公开选聘乘务巡检员工作，在</t>
    </r>
    <r>
      <rPr>
        <sz val="10"/>
        <rFont val="Arial"/>
        <family val="2"/>
      </rPr>
      <t xml:space="preserve">12</t>
    </r>
    <r>
      <rPr>
        <sz val="10"/>
        <rFont val="宋体"/>
        <family val="0"/>
        <charset val="134"/>
      </rPr>
      <t xml:space="preserve">月</t>
    </r>
    <r>
      <rPr>
        <sz val="10"/>
        <rFont val="Arial"/>
        <family val="2"/>
      </rPr>
      <t xml:space="preserve">9</t>
    </r>
    <r>
      <rPr>
        <sz val="10"/>
        <rFont val="宋体"/>
        <family val="0"/>
        <charset val="134"/>
      </rPr>
      <t xml:space="preserve">日接到物管中心通知，该职工政审未通过，不能参加此次巡检员选聘工作，当日通知该职工并说明原因。方庄分中心于</t>
    </r>
    <r>
      <rPr>
        <sz val="10"/>
        <rFont val="Arial"/>
        <family val="2"/>
      </rPr>
      <t xml:space="preserve">2025</t>
    </r>
    <r>
      <rPr>
        <sz val="10"/>
        <rFont val="宋体"/>
        <family val="0"/>
        <charset val="134"/>
      </rPr>
      <t xml:space="preserve">年</t>
    </r>
    <r>
      <rPr>
        <sz val="10"/>
        <rFont val="Arial"/>
        <family val="2"/>
      </rPr>
      <t xml:space="preserve">12</t>
    </r>
    <r>
      <rPr>
        <sz val="10"/>
        <rFont val="宋体"/>
        <family val="0"/>
        <charset val="134"/>
      </rPr>
      <t xml:space="preserve">月</t>
    </r>
    <r>
      <rPr>
        <sz val="10"/>
        <rFont val="Arial"/>
        <family val="2"/>
      </rPr>
      <t xml:space="preserve">4</t>
    </r>
    <r>
      <rPr>
        <sz val="10"/>
        <rFont val="宋体"/>
        <family val="0"/>
        <charset val="134"/>
      </rPr>
      <t xml:space="preserve">日按《关于印发鸿运承物业管理中心综合站务员优化配置改革工作实施方案的通知》要求，转岗安置落选的原综</t>
    </r>
    <r>
      <rPr>
        <sz val="10"/>
        <rFont val="Arial"/>
        <family val="2"/>
      </rPr>
      <t xml:space="preserve">A</t>
    </r>
    <r>
      <rPr>
        <sz val="10"/>
        <rFont val="宋体"/>
        <family val="0"/>
        <charset val="134"/>
      </rPr>
      <t xml:space="preserve">人员，办理岗变薪变相关手续，职工签字后转岗综合站务员</t>
    </r>
    <r>
      <rPr>
        <sz val="10"/>
        <rFont val="Arial"/>
        <family val="2"/>
      </rPr>
      <t xml:space="preserve">C</t>
    </r>
    <r>
      <rPr>
        <sz val="10"/>
        <rFont val="宋体"/>
        <family val="0"/>
        <charset val="134"/>
      </rPr>
      <t xml:space="preserve">岗位。职工于</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23</t>
    </r>
    <r>
      <rPr>
        <sz val="10"/>
        <rFont val="宋体"/>
        <family val="0"/>
        <charset val="134"/>
      </rPr>
      <t xml:space="preserve">日因实发工资低为由提出恢复原综合站务员</t>
    </r>
    <r>
      <rPr>
        <sz val="10"/>
        <rFont val="Arial"/>
        <family val="2"/>
      </rPr>
      <t xml:space="preserve">A</t>
    </r>
    <r>
      <rPr>
        <sz val="10"/>
        <rFont val="宋体"/>
        <family val="0"/>
        <charset val="134"/>
      </rPr>
      <t xml:space="preserve">岗的要求，经方庄分中心和物管中心一同与职工沟通后协调到九龙分中心梨园场站综合站务员</t>
    </r>
    <r>
      <rPr>
        <sz val="10"/>
        <rFont val="Arial"/>
        <family val="2"/>
      </rPr>
      <t xml:space="preserve">B</t>
    </r>
    <r>
      <rPr>
        <sz val="10"/>
        <rFont val="宋体"/>
        <family val="0"/>
        <charset val="134"/>
      </rPr>
      <t xml:space="preserve">岗，职工次日提出家远，工作繁重不同意调岗综合站务员</t>
    </r>
    <r>
      <rPr>
        <sz val="10"/>
        <rFont val="Arial"/>
        <family val="2"/>
      </rPr>
      <t xml:space="preserve">B</t>
    </r>
    <r>
      <rPr>
        <sz val="10"/>
        <rFont val="宋体"/>
        <family val="0"/>
        <charset val="134"/>
      </rPr>
      <t xml:space="preserve">岗位。</t>
    </r>
    <r>
      <rPr>
        <sz val="10"/>
        <rFont val="Arial"/>
        <family val="2"/>
      </rPr>
      <t xml:space="preserve">2026</t>
    </r>
    <r>
      <rPr>
        <sz val="10"/>
        <rFont val="宋体"/>
        <family val="0"/>
        <charset val="134"/>
      </rPr>
      <t xml:space="preserve">年</t>
    </r>
    <r>
      <rPr>
        <sz val="10"/>
        <rFont val="Arial"/>
        <family val="2"/>
      </rPr>
      <t xml:space="preserve">2</t>
    </r>
    <r>
      <rPr>
        <sz val="10"/>
        <rFont val="宋体"/>
        <family val="0"/>
        <charset val="134"/>
      </rPr>
      <t xml:space="preserve">月</t>
    </r>
    <r>
      <rPr>
        <sz val="10"/>
        <rFont val="Arial"/>
        <family val="2"/>
      </rPr>
      <t xml:space="preserve">12</t>
    </r>
    <r>
      <rPr>
        <sz val="10"/>
        <rFont val="宋体"/>
        <family val="0"/>
        <charset val="134"/>
      </rPr>
      <t xml:space="preserve">日上午</t>
    </r>
    <r>
      <rPr>
        <sz val="10"/>
        <rFont val="Arial"/>
        <family val="2"/>
      </rPr>
      <t xml:space="preserve">10</t>
    </r>
    <r>
      <rPr>
        <sz val="10"/>
        <rFont val="宋体"/>
        <family val="0"/>
        <charset val="134"/>
      </rPr>
      <t xml:space="preserve">点</t>
    </r>
    <r>
      <rPr>
        <sz val="10"/>
        <rFont val="Arial"/>
        <family val="2"/>
      </rPr>
      <t xml:space="preserve">00</t>
    </r>
    <r>
      <rPr>
        <sz val="10"/>
        <rFont val="宋体"/>
        <family val="0"/>
        <charset val="134"/>
      </rPr>
      <t xml:space="preserve">分回复来电人，告知来电人综合站务员</t>
    </r>
    <r>
      <rPr>
        <sz val="10"/>
        <rFont val="Arial"/>
        <family val="2"/>
      </rPr>
      <t xml:space="preserve">A</t>
    </r>
    <r>
      <rPr>
        <sz val="10"/>
        <rFont val="宋体"/>
        <family val="0"/>
        <charset val="134"/>
      </rPr>
      <t xml:space="preserve">岗公开选聘已结束，职工未选择调剂分配。方庄分中心按《关于印发鸿运承物业管理中心综合站务员优化配置改革工作实施方案的通知》要求，进行完岗变薪变，因方庄分中心只有综合站务员</t>
    </r>
    <r>
      <rPr>
        <sz val="10"/>
        <rFont val="Arial"/>
        <family val="2"/>
      </rPr>
      <t xml:space="preserve">C</t>
    </r>
    <r>
      <rPr>
        <sz val="10"/>
        <rFont val="宋体"/>
        <family val="0"/>
        <charset val="134"/>
      </rPr>
      <t xml:space="preserve">岗，如职工想转岗到综合站务员</t>
    </r>
    <r>
      <rPr>
        <sz val="10"/>
        <rFont val="Arial"/>
        <family val="2"/>
      </rPr>
      <t xml:space="preserve">B</t>
    </r>
    <r>
      <rPr>
        <sz val="10"/>
        <rFont val="宋体"/>
        <family val="0"/>
        <charset val="134"/>
      </rPr>
      <t xml:space="preserve">岗可考虑九龙分中心梨园场站。我单位欢迎市民随时对我们工作进行监督，感谢市民提出宝贵意见，谢谢市民的支持与谅解。</t>
    </r>
    <r>
      <rPr>
        <sz val="10"/>
        <rFont val="Arial"/>
        <family val="2"/>
      </rPr>
      <t xml:space="preserve">
</t>
    </r>
    <r>
      <rPr>
        <sz val="10"/>
        <rFont val="宋体"/>
        <family val="0"/>
        <charset val="134"/>
      </rPr>
      <t xml:space="preserve">办理人：吕琦；部门：鸿运承物业管理中心方庄分中心；职务：一般管理</t>
    </r>
    <r>
      <rPr>
        <sz val="10"/>
        <rFont val="Arial"/>
        <family val="2"/>
      </rPr>
      <t xml:space="preserve">
</t>
    </r>
    <r>
      <rPr>
        <sz val="10"/>
        <rFont val="宋体"/>
        <family val="0"/>
        <charset val="134"/>
      </rPr>
      <t xml:space="preserve">审核人：高强；部门：鸿运承物业管理中心人力资源部；职务：中级管理</t>
    </r>
  </si>
  <si>
    <r>
      <rPr>
        <sz val="11"/>
        <color rgb="FF000000"/>
        <rFont val="宋体"/>
        <family val="0"/>
        <charset val="134"/>
      </rPr>
      <t xml:space="preserve">劳动人员调配及薪酬问题
</t>
    </r>
    <r>
      <rPr>
        <sz val="11"/>
        <color rgb="FF000000"/>
        <rFont val="宋体"/>
        <family val="0"/>
      </rPr>
      <t xml:space="preserve">(</t>
    </r>
    <r>
      <rPr>
        <sz val="11"/>
        <color rgb="FF000000"/>
        <rFont val="宋体"/>
        <family val="0"/>
        <charset val="134"/>
      </rPr>
      <t xml:space="preserve">综</t>
    </r>
    <r>
      <rPr>
        <sz val="11"/>
        <color rgb="FF000000"/>
        <rFont val="宋体"/>
        <family val="0"/>
      </rPr>
      <t xml:space="preserve">A</t>
    </r>
    <r>
      <rPr>
        <sz val="11"/>
        <color rgb="FF000000"/>
        <rFont val="宋体"/>
        <family val="0"/>
        <charset val="134"/>
      </rPr>
      <t xml:space="preserve">岗位调整</t>
    </r>
    <r>
      <rPr>
        <sz val="11"/>
        <color rgb="FF000000"/>
        <rFont val="宋体"/>
        <family val="0"/>
      </rPr>
      <t xml:space="preserve">)</t>
    </r>
    <r>
      <rPr>
        <sz val="11"/>
        <color rgb="FF000000"/>
        <rFont val="宋体"/>
        <family val="0"/>
        <charset val="134"/>
      </rPr>
      <t xml:space="preserve">同人同诉
三次</t>
    </r>
  </si>
  <si>
    <r>
      <rPr>
        <sz val="11"/>
        <color rgb="FF000000"/>
        <rFont val="宋体"/>
        <family val="0"/>
        <charset val="134"/>
      </rPr>
      <t xml:space="preserve">同人同诉：</t>
    </r>
    <r>
      <rPr>
        <sz val="11"/>
        <color rgb="FF000000"/>
        <rFont val="宋体"/>
        <family val="0"/>
      </rPr>
      <t xml:space="preserve">GJ-PHONE-20260209-1811</t>
    </r>
    <r>
      <rPr>
        <sz val="11"/>
        <color rgb="FF000000"/>
        <rFont val="宋体"/>
        <family val="0"/>
        <charset val="134"/>
      </rPr>
      <t xml:space="preserve">、</t>
    </r>
    <r>
      <rPr>
        <sz val="11"/>
        <color rgb="FF000000"/>
        <rFont val="宋体"/>
        <family val="0"/>
      </rPr>
      <t xml:space="preserve">GJ-PHONE-20260210-1283</t>
    </r>
    <r>
      <rPr>
        <sz val="11"/>
        <color rgb="FF000000"/>
        <rFont val="宋体"/>
        <family val="0"/>
        <charset val="134"/>
      </rPr>
      <t xml:space="preserve">、</t>
    </r>
    <r>
      <rPr>
        <sz val="11"/>
        <color rgb="FF000000"/>
        <rFont val="宋体"/>
        <family val="0"/>
      </rPr>
      <t xml:space="preserve">GJ-PHONE-20260212-1392</t>
    </r>
  </si>
  <si>
    <r>
      <rPr>
        <sz val="10"/>
        <rFont val="Arial"/>
        <family val="2"/>
      </rPr>
      <t xml:space="preserve">GJ-PHONE-20260212-1753</t>
    </r>
    <r>
      <rPr>
        <sz val="10"/>
        <rFont val="宋体"/>
        <family val="0"/>
        <charset val="134"/>
      </rPr>
      <t xml:space="preserve">（</t>
    </r>
    <r>
      <rPr>
        <sz val="10"/>
        <rFont val="Arial"/>
        <family val="2"/>
      </rPr>
      <t xml:space="preserve">1</t>
    </r>
    <r>
      <rPr>
        <sz val="10"/>
        <rFont val="宋体"/>
        <family val="0"/>
        <charset val="134"/>
      </rPr>
      <t xml:space="preserve">个附件）</t>
    </r>
  </si>
  <si>
    <t xml:space="preserve">2026-02-12 17:31:23</t>
  </si>
  <si>
    <t xml:space="preserve">2026-02-12 17:59:16</t>
  </si>
  <si>
    <r>
      <rPr>
        <sz val="10"/>
        <rFont val="Arial"/>
        <family val="2"/>
      </rPr>
      <t xml:space="preserve">2</t>
    </r>
    <r>
      <rPr>
        <sz val="10"/>
        <rFont val="宋体"/>
        <family val="0"/>
        <charset val="134"/>
      </rPr>
      <t xml:space="preserve">月</t>
    </r>
    <r>
      <rPr>
        <sz val="10"/>
        <rFont val="Arial"/>
        <family val="2"/>
      </rPr>
      <t xml:space="preserve">12</t>
    </r>
    <r>
      <rPr>
        <sz val="10"/>
        <rFont val="宋体"/>
        <family val="0"/>
        <charset val="134"/>
      </rPr>
      <t xml:space="preserve">日</t>
    </r>
    <r>
      <rPr>
        <sz val="10"/>
        <rFont val="Arial"/>
        <family val="2"/>
      </rPr>
      <t xml:space="preserve">17:31</t>
    </r>
    <r>
      <rPr>
        <sz val="10"/>
        <rFont val="宋体"/>
        <family val="0"/>
        <charset val="134"/>
      </rPr>
      <t xml:space="preserve">分，刘先生来电：其</t>
    </r>
    <r>
      <rPr>
        <sz val="10"/>
        <rFont val="Arial"/>
        <family val="2"/>
      </rPr>
      <t xml:space="preserve">2</t>
    </r>
    <r>
      <rPr>
        <sz val="10"/>
        <rFont val="宋体"/>
        <family val="0"/>
        <charset val="134"/>
      </rPr>
      <t xml:space="preserve">月</t>
    </r>
    <r>
      <rPr>
        <sz val="10"/>
        <rFont val="Arial"/>
        <family val="2"/>
      </rPr>
      <t xml:space="preserve">11</t>
    </r>
    <r>
      <rPr>
        <sz val="10"/>
        <rFont val="宋体"/>
        <family val="0"/>
        <charset val="134"/>
      </rPr>
      <t xml:space="preserve">日反映爱人（张丽）是鸿运承物业人员饺子钱一事，其爱人工作</t>
    </r>
    <r>
      <rPr>
        <sz val="10"/>
        <rFont val="Arial"/>
        <family val="2"/>
      </rPr>
      <t xml:space="preserve">34</t>
    </r>
    <r>
      <rPr>
        <sz val="10"/>
        <rFont val="宋体"/>
        <family val="0"/>
        <charset val="134"/>
      </rPr>
      <t xml:space="preserve">年，物业主任向其解释并告知给不了，劳资员回复：</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8</t>
    </r>
    <r>
      <rPr>
        <sz val="10"/>
        <rFont val="宋体"/>
        <family val="0"/>
        <charset val="134"/>
      </rPr>
      <t xml:space="preserve">日前退休的人员没有这笔钱，但其</t>
    </r>
    <r>
      <rPr>
        <sz val="10"/>
        <rFont val="Arial"/>
        <family val="2"/>
      </rPr>
      <t xml:space="preserve">2023</t>
    </r>
    <r>
      <rPr>
        <sz val="10"/>
        <rFont val="宋体"/>
        <family val="0"/>
        <charset val="134"/>
      </rPr>
      <t xml:space="preserve">年</t>
    </r>
    <r>
      <rPr>
        <sz val="10"/>
        <rFont val="Arial"/>
        <family val="2"/>
      </rPr>
      <t xml:space="preserve">1</t>
    </r>
    <r>
      <rPr>
        <sz val="10"/>
        <rFont val="宋体"/>
        <family val="0"/>
        <charset val="134"/>
      </rPr>
      <t xml:space="preserve">月退休，其年终奖和饺子钱如实发放，认为待遇不一致不公平，故对答复不满，要求公交集团领导解决并答复。注：其称如果不行，其总工会有人，向总工会反映。</t>
    </r>
  </si>
  <si>
    <r>
      <rPr>
        <sz val="10"/>
        <rFont val="宋体"/>
        <family val="0"/>
        <charset val="134"/>
      </rPr>
      <t xml:space="preserve">经核实，与来电人所述情况存在出入。来电人张丽为</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8</t>
    </r>
    <r>
      <rPr>
        <sz val="10"/>
        <rFont val="宋体"/>
        <family val="0"/>
        <charset val="134"/>
      </rPr>
      <t xml:space="preserve">日退休，</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月减员人员，已领取退休金。其不是没有“过节费饺子钱”，这部分钱是由退休办发放，发放标准为</t>
    </r>
    <r>
      <rPr>
        <sz val="10"/>
        <rFont val="Arial"/>
        <family val="2"/>
      </rPr>
      <t xml:space="preserve">200</t>
    </r>
    <r>
      <rPr>
        <sz val="10"/>
        <rFont val="宋体"/>
        <family val="0"/>
        <charset val="134"/>
      </rPr>
      <t xml:space="preserve">元。该人员反应的</t>
    </r>
    <r>
      <rPr>
        <sz val="10"/>
        <rFont val="Arial"/>
        <family val="2"/>
      </rPr>
      <t xml:space="preserve">300</t>
    </r>
    <r>
      <rPr>
        <sz val="10"/>
        <rFont val="宋体"/>
        <family val="0"/>
        <charset val="134"/>
      </rPr>
      <t xml:space="preserve">元是</t>
    </r>
    <r>
      <rPr>
        <sz val="10"/>
        <rFont val="Arial"/>
        <family val="2"/>
      </rPr>
      <t xml:space="preserve">2025</t>
    </r>
    <r>
      <rPr>
        <sz val="10"/>
        <rFont val="宋体"/>
        <family val="0"/>
        <charset val="134"/>
      </rPr>
      <t xml:space="preserve">年全年本人绩效考核评定为良好的绩效考核奖励。</t>
    </r>
    <r>
      <rPr>
        <sz val="10"/>
        <rFont val="Arial"/>
        <family val="2"/>
      </rPr>
      <t xml:space="preserve">2026</t>
    </r>
    <r>
      <rPr>
        <sz val="10"/>
        <rFont val="宋体"/>
        <family val="0"/>
        <charset val="134"/>
      </rPr>
      <t xml:space="preserve">年</t>
    </r>
    <r>
      <rPr>
        <sz val="10"/>
        <rFont val="Arial"/>
        <family val="2"/>
      </rPr>
      <t xml:space="preserve">2</t>
    </r>
    <r>
      <rPr>
        <sz val="10"/>
        <rFont val="宋体"/>
        <family val="0"/>
        <charset val="134"/>
      </rPr>
      <t xml:space="preserve">月</t>
    </r>
    <r>
      <rPr>
        <sz val="10"/>
        <rFont val="Arial"/>
        <family val="2"/>
      </rPr>
      <t xml:space="preserve">14</t>
    </r>
    <r>
      <rPr>
        <sz val="10"/>
        <rFont val="宋体"/>
        <family val="0"/>
        <charset val="134"/>
      </rPr>
      <t xml:space="preserve">日上午</t>
    </r>
    <r>
      <rPr>
        <sz val="10"/>
        <rFont val="Arial"/>
        <family val="2"/>
      </rPr>
      <t xml:space="preserve">10</t>
    </r>
    <r>
      <rPr>
        <sz val="10"/>
        <rFont val="宋体"/>
        <family val="0"/>
        <charset val="134"/>
      </rPr>
      <t xml:space="preserve">点</t>
    </r>
    <r>
      <rPr>
        <sz val="10"/>
        <rFont val="Arial"/>
        <family val="2"/>
      </rPr>
      <t xml:space="preserve">30</t>
    </r>
    <r>
      <rPr>
        <sz val="10"/>
        <rFont val="宋体"/>
        <family val="0"/>
        <charset val="134"/>
      </rPr>
      <t xml:space="preserve">分回复来电人，告知来电人其为</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8</t>
    </r>
    <r>
      <rPr>
        <sz val="10"/>
        <rFont val="宋体"/>
        <family val="0"/>
        <charset val="134"/>
      </rPr>
      <t xml:space="preserve">日退休，</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月减员人员，已领取到退休金。其不是没有“过节费饺子钱”，这部分钱是由退休办发放，发放标准为</t>
    </r>
    <r>
      <rPr>
        <sz val="10"/>
        <rFont val="Arial"/>
        <family val="2"/>
      </rPr>
      <t xml:space="preserve">200</t>
    </r>
    <r>
      <rPr>
        <sz val="10"/>
        <rFont val="宋体"/>
        <family val="0"/>
        <charset val="134"/>
      </rPr>
      <t xml:space="preserve">元。该人员反应的</t>
    </r>
    <r>
      <rPr>
        <sz val="10"/>
        <rFont val="Arial"/>
        <family val="2"/>
      </rPr>
      <t xml:space="preserve">300</t>
    </r>
    <r>
      <rPr>
        <sz val="10"/>
        <rFont val="宋体"/>
        <family val="0"/>
        <charset val="134"/>
      </rPr>
      <t xml:space="preserve">元是</t>
    </r>
    <r>
      <rPr>
        <sz val="10"/>
        <rFont val="Arial"/>
        <family val="2"/>
      </rPr>
      <t xml:space="preserve">2025</t>
    </r>
    <r>
      <rPr>
        <sz val="10"/>
        <rFont val="宋体"/>
        <family val="0"/>
        <charset val="134"/>
      </rPr>
      <t xml:space="preserve">年全年本人绩效考核评定为良好的绩效考核奖励。</t>
    </r>
    <r>
      <rPr>
        <sz val="10"/>
        <rFont val="Arial"/>
        <family val="2"/>
      </rPr>
      <t xml:space="preserve">
</t>
    </r>
    <r>
      <rPr>
        <sz val="10"/>
        <rFont val="宋体"/>
        <family val="0"/>
        <charset val="134"/>
      </rPr>
      <t xml:space="preserve">我单位欢迎市民随时对我们工作进行监督，感谢市民提出宝贵意见，谢谢市民的支持与谅解。</t>
    </r>
    <r>
      <rPr>
        <sz val="10"/>
        <rFont val="Arial"/>
        <family val="2"/>
      </rPr>
      <t xml:space="preserve">
</t>
    </r>
    <r>
      <rPr>
        <sz val="10"/>
        <rFont val="宋体"/>
        <family val="0"/>
        <charset val="134"/>
      </rPr>
      <t xml:space="preserve">办理人：张浩宇；部门：鸿运承物业管理中心人力资源部；职务：一般管理</t>
    </r>
    <r>
      <rPr>
        <sz val="10"/>
        <rFont val="Arial"/>
        <family val="2"/>
      </rPr>
      <t xml:space="preserve">
</t>
    </r>
    <r>
      <rPr>
        <sz val="10"/>
        <rFont val="宋体"/>
        <family val="0"/>
        <charset val="134"/>
      </rPr>
      <t xml:space="preserve">审核人：高强；部门：鸿运承物业管理中心人力资源部；职务：中级管理</t>
    </r>
  </si>
  <si>
    <r>
      <rPr>
        <sz val="10"/>
        <rFont val="Arial"/>
        <family val="2"/>
      </rPr>
      <t xml:space="preserve">2026</t>
    </r>
    <r>
      <rPr>
        <sz val="10"/>
        <rFont val="宋体"/>
        <family val="0"/>
        <charset val="134"/>
      </rPr>
      <t xml:space="preserve">年</t>
    </r>
    <r>
      <rPr>
        <sz val="10"/>
        <rFont val="Arial"/>
        <family val="2"/>
      </rPr>
      <t xml:space="preserve">2</t>
    </r>
    <r>
      <rPr>
        <sz val="10"/>
        <rFont val="宋体"/>
        <family val="0"/>
        <charset val="134"/>
      </rPr>
      <t xml:space="preserve">月</t>
    </r>
    <r>
      <rPr>
        <sz val="10"/>
        <rFont val="Arial"/>
        <family val="2"/>
      </rPr>
      <t xml:space="preserve">14</t>
    </r>
    <r>
      <rPr>
        <sz val="10"/>
        <rFont val="宋体"/>
        <family val="0"/>
        <charset val="134"/>
      </rPr>
      <t xml:space="preserve">日上午</t>
    </r>
    <r>
      <rPr>
        <sz val="10"/>
        <rFont val="Arial"/>
        <family val="2"/>
      </rPr>
      <t xml:space="preserve">10</t>
    </r>
    <r>
      <rPr>
        <sz val="10"/>
        <rFont val="宋体"/>
        <family val="0"/>
        <charset val="134"/>
      </rPr>
      <t xml:space="preserve">点</t>
    </r>
    <r>
      <rPr>
        <sz val="10"/>
        <rFont val="Arial"/>
        <family val="2"/>
      </rPr>
      <t xml:space="preserve">30</t>
    </r>
    <r>
      <rPr>
        <sz val="10"/>
        <rFont val="宋体"/>
        <family val="0"/>
        <charset val="134"/>
      </rPr>
      <t xml:space="preserve">分回复来电人，告知来电人其为</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8</t>
    </r>
    <r>
      <rPr>
        <sz val="10"/>
        <rFont val="宋体"/>
        <family val="0"/>
        <charset val="134"/>
      </rPr>
      <t xml:space="preserve">日退休，</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月减员人员，已领取到退休金。其不是没有“过节费饺子钱”，这部分钱是由退休办发放，发放标准为</t>
    </r>
    <r>
      <rPr>
        <sz val="10"/>
        <rFont val="Arial"/>
        <family val="2"/>
      </rPr>
      <t xml:space="preserve">200</t>
    </r>
    <r>
      <rPr>
        <sz val="10"/>
        <rFont val="宋体"/>
        <family val="0"/>
        <charset val="134"/>
      </rPr>
      <t xml:space="preserve">元。该人员反应的</t>
    </r>
    <r>
      <rPr>
        <sz val="10"/>
        <rFont val="Arial"/>
        <family val="2"/>
      </rPr>
      <t xml:space="preserve">300</t>
    </r>
    <r>
      <rPr>
        <sz val="10"/>
        <rFont val="宋体"/>
        <family val="0"/>
        <charset val="134"/>
      </rPr>
      <t xml:space="preserve">元是</t>
    </r>
    <r>
      <rPr>
        <sz val="10"/>
        <rFont val="Arial"/>
        <family val="2"/>
      </rPr>
      <t xml:space="preserve">2025</t>
    </r>
    <r>
      <rPr>
        <sz val="10"/>
        <rFont val="宋体"/>
        <family val="0"/>
        <charset val="134"/>
      </rPr>
      <t xml:space="preserve">年全年本人绩效考核评定为良好的绩效考核奖励。</t>
    </r>
    <r>
      <rPr>
        <sz val="10"/>
        <rFont val="Arial"/>
        <family val="2"/>
      </rPr>
      <t xml:space="preserve">
</t>
    </r>
    <r>
      <rPr>
        <sz val="10"/>
        <rFont val="宋体"/>
        <family val="0"/>
        <charset val="134"/>
      </rPr>
      <t xml:space="preserve">我单位欢迎市民随时对我们工作进行监督，感谢市民提出宝贵意见，谢谢市民的支持与谅解。</t>
    </r>
  </si>
  <si>
    <r>
      <rPr>
        <sz val="10"/>
        <rFont val="宋体"/>
        <family val="0"/>
        <charset val="134"/>
      </rPr>
      <t xml:space="preserve">经核实，与来电人所述情况存在出入。来电人张丽为</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8</t>
    </r>
    <r>
      <rPr>
        <sz val="10"/>
        <rFont val="宋体"/>
        <family val="0"/>
        <charset val="134"/>
      </rPr>
      <t xml:space="preserve">日退休，</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月减员人员，已领取退休金。其不是没有“过节费饺子钱”，这部分钱是由退休办发放，发放标准为</t>
    </r>
    <r>
      <rPr>
        <sz val="10"/>
        <rFont val="Arial"/>
        <family val="2"/>
      </rPr>
      <t xml:space="preserve">200</t>
    </r>
    <r>
      <rPr>
        <sz val="10"/>
        <rFont val="宋体"/>
        <family val="0"/>
        <charset val="134"/>
      </rPr>
      <t xml:space="preserve">元。该人员反应的</t>
    </r>
    <r>
      <rPr>
        <sz val="10"/>
        <rFont val="Arial"/>
        <family val="2"/>
      </rPr>
      <t xml:space="preserve">300</t>
    </r>
    <r>
      <rPr>
        <sz val="10"/>
        <rFont val="宋体"/>
        <family val="0"/>
        <charset val="134"/>
      </rPr>
      <t xml:space="preserve">元是</t>
    </r>
    <r>
      <rPr>
        <sz val="10"/>
        <rFont val="Arial"/>
        <family val="2"/>
      </rPr>
      <t xml:space="preserve">2025</t>
    </r>
    <r>
      <rPr>
        <sz val="10"/>
        <rFont val="宋体"/>
        <family val="0"/>
        <charset val="134"/>
      </rPr>
      <t xml:space="preserve">年全年本人绩效考核评定为良好的绩效考核奖励。</t>
    </r>
    <r>
      <rPr>
        <sz val="10"/>
        <rFont val="Arial"/>
        <family val="2"/>
      </rPr>
      <t xml:space="preserve">2026</t>
    </r>
    <r>
      <rPr>
        <sz val="10"/>
        <rFont val="宋体"/>
        <family val="0"/>
        <charset val="134"/>
      </rPr>
      <t xml:space="preserve">年</t>
    </r>
    <r>
      <rPr>
        <sz val="10"/>
        <rFont val="Arial"/>
        <family val="2"/>
      </rPr>
      <t xml:space="preserve">2</t>
    </r>
    <r>
      <rPr>
        <sz val="10"/>
        <rFont val="宋体"/>
        <family val="0"/>
        <charset val="134"/>
      </rPr>
      <t xml:space="preserve">月</t>
    </r>
    <r>
      <rPr>
        <sz val="10"/>
        <rFont val="Arial"/>
        <family val="2"/>
      </rPr>
      <t xml:space="preserve">14</t>
    </r>
    <r>
      <rPr>
        <sz val="10"/>
        <rFont val="宋体"/>
        <family val="0"/>
        <charset val="134"/>
      </rPr>
      <t xml:space="preserve">日上午</t>
    </r>
    <r>
      <rPr>
        <sz val="10"/>
        <rFont val="Arial"/>
        <family val="2"/>
      </rPr>
      <t xml:space="preserve">10</t>
    </r>
    <r>
      <rPr>
        <sz val="10"/>
        <rFont val="宋体"/>
        <family val="0"/>
        <charset val="134"/>
      </rPr>
      <t xml:space="preserve">点</t>
    </r>
    <r>
      <rPr>
        <sz val="10"/>
        <rFont val="Arial"/>
        <family val="2"/>
      </rPr>
      <t xml:space="preserve">30</t>
    </r>
    <r>
      <rPr>
        <sz val="10"/>
        <rFont val="宋体"/>
        <family val="0"/>
        <charset val="134"/>
      </rPr>
      <t xml:space="preserve">分回复来电人，告知来电人其为</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8</t>
    </r>
    <r>
      <rPr>
        <sz val="10"/>
        <rFont val="宋体"/>
        <family val="0"/>
        <charset val="134"/>
      </rPr>
      <t xml:space="preserve">日退休，</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月减员人员，已领取到退休金。其不是没有“过节费饺子钱”，这部分钱是由退休办发放，发放标准为</t>
    </r>
    <r>
      <rPr>
        <sz val="10"/>
        <rFont val="Arial"/>
        <family val="2"/>
      </rPr>
      <t xml:space="preserve">200</t>
    </r>
    <r>
      <rPr>
        <sz val="10"/>
        <rFont val="宋体"/>
        <family val="0"/>
        <charset val="134"/>
      </rPr>
      <t xml:space="preserve">元。该人员反应的</t>
    </r>
    <r>
      <rPr>
        <sz val="10"/>
        <rFont val="Arial"/>
        <family val="2"/>
      </rPr>
      <t xml:space="preserve">300</t>
    </r>
    <r>
      <rPr>
        <sz val="10"/>
        <rFont val="宋体"/>
        <family val="0"/>
        <charset val="134"/>
      </rPr>
      <t xml:space="preserve">元是</t>
    </r>
    <r>
      <rPr>
        <sz val="10"/>
        <rFont val="Arial"/>
        <family val="2"/>
      </rPr>
      <t xml:space="preserve">2025</t>
    </r>
    <r>
      <rPr>
        <sz val="10"/>
        <rFont val="宋体"/>
        <family val="0"/>
        <charset val="134"/>
      </rPr>
      <t xml:space="preserve">年全年本人绩效考核评定为良好的绩效考核奖励。</t>
    </r>
    <r>
      <rPr>
        <sz val="10"/>
        <rFont val="Arial"/>
        <family val="2"/>
      </rPr>
      <t xml:space="preserve">
</t>
    </r>
    <r>
      <rPr>
        <sz val="10"/>
        <rFont val="宋体"/>
        <family val="0"/>
        <charset val="134"/>
      </rPr>
      <t xml:space="preserve">我单位欢迎市民随时对我们工作进行监督，感谢市民提出宝贵意见，谢谢市民的支持与谅解。</t>
    </r>
  </si>
  <si>
    <t xml:space="preserve">劳动薪酬问题
（年终奖励、过节费发放）同人同诉二次
多渠道</t>
  </si>
  <si>
    <r>
      <rPr>
        <sz val="10"/>
        <rFont val="Arial"/>
        <family val="2"/>
      </rPr>
      <t xml:space="preserve">GJ-PHONE-20260212-1938</t>
    </r>
    <r>
      <rPr>
        <sz val="10"/>
        <rFont val="宋体"/>
        <family val="0"/>
      </rPr>
      <t xml:space="preserve">（</t>
    </r>
    <r>
      <rPr>
        <sz val="10"/>
        <rFont val="Arial"/>
        <family val="2"/>
      </rPr>
      <t xml:space="preserve">3</t>
    </r>
    <r>
      <rPr>
        <sz val="10"/>
        <rFont val="宋体"/>
        <family val="0"/>
      </rPr>
      <t xml:space="preserve">个附件）</t>
    </r>
  </si>
  <si>
    <t xml:space="preserve">2026-02-12 18:50:51</t>
  </si>
  <si>
    <t xml:space="preserve">2026-02-12 18:55:04</t>
  </si>
  <si>
    <t xml:space="preserve">13718326508</t>
  </si>
  <si>
    <r>
      <rPr>
        <sz val="10"/>
        <rFont val="Arial"/>
        <family val="2"/>
      </rPr>
      <t xml:space="preserve">2</t>
    </r>
    <r>
      <rPr>
        <sz val="10"/>
        <rFont val="宋体"/>
        <family val="0"/>
        <charset val="134"/>
      </rPr>
      <t xml:space="preserve">月</t>
    </r>
    <r>
      <rPr>
        <sz val="10"/>
        <rFont val="Arial"/>
        <family val="2"/>
      </rPr>
      <t xml:space="preserve">12</t>
    </r>
    <r>
      <rPr>
        <sz val="10"/>
        <rFont val="宋体"/>
        <family val="0"/>
        <charset val="134"/>
      </rPr>
      <t xml:space="preserve">日</t>
    </r>
    <r>
      <rPr>
        <sz val="10"/>
        <rFont val="Arial"/>
        <family val="2"/>
      </rPr>
      <t xml:space="preserve">18:50</t>
    </r>
    <r>
      <rPr>
        <sz val="10"/>
        <rFont val="宋体"/>
        <family val="0"/>
        <charset val="134"/>
      </rPr>
      <t xml:space="preserve">分来电，一先生是内部职工驾驶员，晚上在育新公交场站的食堂吃木须肉，其称买了一份木须肉的菜，菜里一片肉没有。故不满，要求回复并赔偿。</t>
    </r>
  </si>
  <si>
    <r>
      <rPr>
        <sz val="10"/>
        <rFont val="宋体"/>
        <family val="0"/>
        <charset val="134"/>
      </rPr>
      <t xml:space="preserve">分中心于</t>
    </r>
    <r>
      <rPr>
        <sz val="10"/>
        <rFont val="Arial"/>
        <family val="2"/>
      </rPr>
      <t xml:space="preserve">2</t>
    </r>
    <r>
      <rPr>
        <sz val="10"/>
        <rFont val="宋体"/>
        <family val="0"/>
        <charset val="134"/>
      </rPr>
      <t xml:space="preserve">月</t>
    </r>
    <r>
      <rPr>
        <sz val="10"/>
        <rFont val="Arial"/>
        <family val="2"/>
      </rPr>
      <t xml:space="preserve">13</t>
    </r>
    <r>
      <rPr>
        <sz val="10"/>
        <rFont val="宋体"/>
        <family val="0"/>
        <charset val="134"/>
      </rPr>
      <t xml:space="preserve">日开展调查。分中心查看了</t>
    </r>
    <r>
      <rPr>
        <sz val="10"/>
        <rFont val="Arial"/>
        <family val="2"/>
      </rPr>
      <t xml:space="preserve">12</t>
    </r>
    <r>
      <rPr>
        <sz val="10"/>
        <rFont val="宋体"/>
        <family val="0"/>
        <charset val="134"/>
      </rPr>
      <t xml:space="preserve">日晚餐的留样和留样记录，木须肉是有肉的。分中心于</t>
    </r>
    <r>
      <rPr>
        <sz val="10"/>
        <rFont val="Arial"/>
        <family val="2"/>
      </rPr>
      <t xml:space="preserve">2</t>
    </r>
    <r>
      <rPr>
        <sz val="10"/>
        <rFont val="宋体"/>
        <family val="0"/>
        <charset val="134"/>
      </rPr>
      <t xml:space="preserve">月</t>
    </r>
    <r>
      <rPr>
        <sz val="10"/>
        <rFont val="Arial"/>
        <family val="2"/>
      </rPr>
      <t xml:space="preserve">13</t>
    </r>
    <r>
      <rPr>
        <sz val="10"/>
        <rFont val="宋体"/>
        <family val="0"/>
        <charset val="134"/>
      </rPr>
      <t xml:space="preserve">日联系投诉人，经过沟通了解情况，可能当时给投诉人盛菜的时候没有盛到肉，分中心对此深表歉意。</t>
    </r>
  </si>
  <si>
    <r>
      <rPr>
        <sz val="10"/>
        <rFont val="宋体"/>
        <family val="0"/>
        <charset val="134"/>
      </rPr>
      <t xml:space="preserve">分中心于</t>
    </r>
    <r>
      <rPr>
        <sz val="10"/>
        <rFont val="Arial"/>
        <family val="2"/>
      </rPr>
      <t xml:space="preserve">2026</t>
    </r>
    <r>
      <rPr>
        <sz val="10"/>
        <rFont val="宋体"/>
        <family val="0"/>
        <charset val="134"/>
      </rPr>
      <t xml:space="preserve">年</t>
    </r>
    <r>
      <rPr>
        <sz val="10"/>
        <rFont val="Arial"/>
        <family val="2"/>
      </rPr>
      <t xml:space="preserve">2</t>
    </r>
    <r>
      <rPr>
        <sz val="10"/>
        <rFont val="宋体"/>
        <family val="0"/>
        <charset val="134"/>
      </rPr>
      <t xml:space="preserve">月</t>
    </r>
    <r>
      <rPr>
        <sz val="10"/>
        <rFont val="Arial"/>
        <family val="2"/>
      </rPr>
      <t xml:space="preserve">13</t>
    </r>
    <r>
      <rPr>
        <sz val="10"/>
        <rFont val="宋体"/>
        <family val="0"/>
        <charset val="134"/>
      </rPr>
      <t xml:space="preserve">日回访投诉人，对其说明了情况。办理人：陶春辉，鸿运承物业管理中心小营分中心，大主任。审核员：赵弘晨，鸿运承物业管理中心，一般管理</t>
    </r>
  </si>
  <si>
    <r>
      <rPr>
        <sz val="10"/>
        <rFont val="宋体"/>
        <family val="0"/>
        <charset val="134"/>
      </rPr>
      <t xml:space="preserve">对当班炊事员进行批评教育，要求其加强业务能力，听取就餐人的意见及建议，服务好一线职工</t>
    </r>
    <r>
      <rPr>
        <sz val="10"/>
        <rFont val="Arial"/>
        <family val="2"/>
      </rPr>
      <t xml:space="preserve">
</t>
    </r>
  </si>
  <si>
    <t xml:space="preserve">分中心将加强对食堂的管理，服务好一线职工</t>
  </si>
  <si>
    <t xml:space="preserve">分中心会加强对食堂的检查力度</t>
  </si>
  <si>
    <r>
      <rPr>
        <sz val="10"/>
        <rFont val="宋体"/>
        <family val="0"/>
        <charset val="134"/>
      </rPr>
      <t xml:space="preserve">分中心于</t>
    </r>
    <r>
      <rPr>
        <sz val="10"/>
        <rFont val="Arial"/>
        <family val="2"/>
      </rPr>
      <t xml:space="preserve">2</t>
    </r>
    <r>
      <rPr>
        <sz val="10"/>
        <rFont val="宋体"/>
        <family val="0"/>
        <charset val="134"/>
      </rPr>
      <t xml:space="preserve">月</t>
    </r>
    <r>
      <rPr>
        <sz val="10"/>
        <rFont val="Arial"/>
        <family val="2"/>
      </rPr>
      <t xml:space="preserve">13</t>
    </r>
    <r>
      <rPr>
        <sz val="10"/>
        <rFont val="宋体"/>
        <family val="0"/>
        <charset val="134"/>
      </rPr>
      <t xml:space="preserve">日开展调查。分中心查看了</t>
    </r>
    <r>
      <rPr>
        <sz val="10"/>
        <rFont val="Arial"/>
        <family val="2"/>
      </rPr>
      <t xml:space="preserve">12</t>
    </r>
    <r>
      <rPr>
        <sz val="10"/>
        <rFont val="宋体"/>
        <family val="0"/>
        <charset val="134"/>
      </rPr>
      <t xml:space="preserve">日晚餐的留样和留样记录，木须肉是有肉的。分中心于</t>
    </r>
    <r>
      <rPr>
        <sz val="10"/>
        <rFont val="Arial"/>
        <family val="2"/>
      </rPr>
      <t xml:space="preserve">2</t>
    </r>
    <r>
      <rPr>
        <sz val="10"/>
        <rFont val="宋体"/>
        <family val="0"/>
        <charset val="134"/>
      </rPr>
      <t xml:space="preserve">月</t>
    </r>
    <r>
      <rPr>
        <sz val="10"/>
        <rFont val="Arial"/>
        <family val="2"/>
      </rPr>
      <t xml:space="preserve">13</t>
    </r>
    <r>
      <rPr>
        <sz val="10"/>
        <rFont val="宋体"/>
        <family val="0"/>
        <charset val="134"/>
      </rPr>
      <t xml:space="preserve">日联系投诉人，经过沟通了解情况，可能当时给投诉人盛菜的时候没有盛到肉，分中心对此深表歉意。分中心对当班炊事员进行批评教育，要求其加强业务能力，听取就餐人的意见及建议，服务好一线职工。分中心将加强对食堂的管理同时加强对食堂的检查力度。分中心于</t>
    </r>
    <r>
      <rPr>
        <sz val="10"/>
        <rFont val="Arial"/>
        <family val="2"/>
      </rPr>
      <t xml:space="preserve">2026</t>
    </r>
    <r>
      <rPr>
        <sz val="10"/>
        <rFont val="宋体"/>
        <family val="0"/>
        <charset val="134"/>
      </rPr>
      <t xml:space="preserve">年</t>
    </r>
    <r>
      <rPr>
        <sz val="10"/>
        <rFont val="Arial"/>
        <family val="2"/>
      </rPr>
      <t xml:space="preserve">2</t>
    </r>
    <r>
      <rPr>
        <sz val="10"/>
        <rFont val="宋体"/>
        <family val="0"/>
        <charset val="134"/>
      </rPr>
      <t xml:space="preserve">月</t>
    </r>
    <r>
      <rPr>
        <sz val="10"/>
        <rFont val="Arial"/>
        <family val="2"/>
      </rPr>
      <t xml:space="preserve">13</t>
    </r>
    <r>
      <rPr>
        <sz val="10"/>
        <rFont val="宋体"/>
        <family val="0"/>
        <charset val="134"/>
      </rPr>
      <t xml:space="preserve">日回访投诉人，对其说明了情况。办理人：陶春辉，鸿运承物业管理中心小营分中心，大主任。审核员：赵弘晨，鸿运承物业管理中心，一般管理</t>
    </r>
  </si>
  <si>
    <t xml:space="preserve">就餐服务问题
（菜品）
同人同诉一次</t>
  </si>
  <si>
    <r>
      <rPr>
        <sz val="11"/>
        <color rgb="FF000000"/>
        <rFont val="宋体"/>
        <family val="0"/>
        <charset val="134"/>
      </rPr>
      <t xml:space="preserve">同人同诉：</t>
    </r>
    <r>
      <rPr>
        <sz val="11"/>
        <color rgb="FF000000"/>
        <rFont val="宋体"/>
        <family val="0"/>
      </rPr>
      <t xml:space="preserve">GJ-PHONE-20260212-1938</t>
    </r>
  </si>
  <si>
    <r>
      <rPr>
        <sz val="10"/>
        <rFont val="Arial"/>
        <family val="2"/>
      </rPr>
      <t xml:space="preserve">GJ-PHONE-20260212-2153</t>
    </r>
    <r>
      <rPr>
        <sz val="10"/>
        <rFont val="宋体"/>
        <family val="0"/>
      </rPr>
      <t xml:space="preserve">（</t>
    </r>
    <r>
      <rPr>
        <sz val="10"/>
        <rFont val="Arial"/>
        <family val="2"/>
      </rPr>
      <t xml:space="preserve">3</t>
    </r>
    <r>
      <rPr>
        <sz val="10"/>
        <rFont val="宋体"/>
        <family val="0"/>
      </rPr>
      <t xml:space="preserve">个附件）</t>
    </r>
  </si>
  <si>
    <t xml:space="preserve">2026-02-12 20:49:07</t>
  </si>
  <si>
    <t xml:space="preserve">2026-02-12 20:55:39</t>
  </si>
  <si>
    <r>
      <rPr>
        <sz val="10"/>
        <rFont val="宋体"/>
        <family val="0"/>
        <charset val="134"/>
      </rPr>
      <t xml:space="preserve">原始：</t>
    </r>
    <r>
      <rPr>
        <sz val="10"/>
        <rFont val="Arial"/>
        <family val="2"/>
      </rPr>
      <t xml:space="preserve">2</t>
    </r>
    <r>
      <rPr>
        <sz val="10"/>
        <rFont val="宋体"/>
        <family val="0"/>
        <charset val="134"/>
      </rPr>
      <t xml:space="preserve">月</t>
    </r>
    <r>
      <rPr>
        <sz val="10"/>
        <rFont val="Arial"/>
        <family val="2"/>
      </rPr>
      <t xml:space="preserve">12</t>
    </r>
    <r>
      <rPr>
        <sz val="10"/>
        <rFont val="宋体"/>
        <family val="0"/>
        <charset val="134"/>
      </rPr>
      <t xml:space="preserve">日</t>
    </r>
    <r>
      <rPr>
        <sz val="10"/>
        <rFont val="Arial"/>
        <family val="2"/>
      </rPr>
      <t xml:space="preserve">18:50</t>
    </r>
    <r>
      <rPr>
        <sz val="10"/>
        <rFont val="宋体"/>
        <family val="0"/>
        <charset val="134"/>
      </rPr>
      <t xml:space="preserve">分来电，一先生是内部职工驾驶员，晚上在育新公交场站的食堂吃木须肉，其称买了一份木须肉的菜，菜里一片肉没有。故不满，要求回复并赔偿。</t>
    </r>
    <r>
      <rPr>
        <sz val="10"/>
        <rFont val="Arial"/>
        <family val="2"/>
      </rPr>
      <t xml:space="preserve">
2</t>
    </r>
    <r>
      <rPr>
        <sz val="10"/>
        <rFont val="宋体"/>
        <family val="0"/>
        <charset val="134"/>
      </rPr>
      <t xml:space="preserve">月</t>
    </r>
    <r>
      <rPr>
        <sz val="10"/>
        <rFont val="Arial"/>
        <family val="2"/>
      </rPr>
      <t xml:space="preserve">12</t>
    </r>
    <r>
      <rPr>
        <sz val="10"/>
        <rFont val="宋体"/>
        <family val="0"/>
        <charset val="134"/>
      </rPr>
      <t xml:space="preserve">日</t>
    </r>
    <r>
      <rPr>
        <sz val="10"/>
        <rFont val="Arial"/>
        <family val="2"/>
      </rPr>
      <t xml:space="preserve">20</t>
    </r>
    <r>
      <rPr>
        <sz val="10"/>
        <rFont val="宋体"/>
        <family val="0"/>
        <charset val="134"/>
      </rPr>
      <t xml:space="preserve">：</t>
    </r>
    <r>
      <rPr>
        <sz val="10"/>
        <rFont val="Arial"/>
        <family val="2"/>
      </rPr>
      <t xml:space="preserve">48</t>
    </r>
    <r>
      <rPr>
        <sz val="10"/>
        <rFont val="宋体"/>
        <family val="0"/>
        <charset val="134"/>
      </rPr>
      <t xml:space="preserve">分二次来电催办：要求马上答复，称如不马上答复将拨打</t>
    </r>
    <r>
      <rPr>
        <sz val="10"/>
        <rFont val="Arial"/>
        <family val="2"/>
      </rPr>
      <t xml:space="preserve">12345</t>
    </r>
    <r>
      <rPr>
        <sz val="10"/>
        <rFont val="宋体"/>
        <family val="0"/>
        <charset val="134"/>
      </rPr>
      <t xml:space="preserve">和</t>
    </r>
    <r>
      <rPr>
        <sz val="10"/>
        <rFont val="Arial"/>
        <family val="2"/>
      </rPr>
      <t xml:space="preserve">12306</t>
    </r>
    <r>
      <rPr>
        <sz val="10"/>
        <rFont val="宋体"/>
        <family val="0"/>
        <charset val="134"/>
      </rPr>
      <t xml:space="preserve">反映。</t>
    </r>
  </si>
  <si>
    <r>
      <rPr>
        <sz val="10"/>
        <rFont val="宋体"/>
        <family val="0"/>
        <charset val="134"/>
      </rPr>
      <t xml:space="preserve">分中心于</t>
    </r>
    <r>
      <rPr>
        <sz val="10"/>
        <rFont val="Arial"/>
        <family val="2"/>
      </rPr>
      <t xml:space="preserve">2</t>
    </r>
    <r>
      <rPr>
        <sz val="10"/>
        <rFont val="宋体"/>
        <family val="0"/>
        <charset val="134"/>
      </rPr>
      <t xml:space="preserve">月</t>
    </r>
    <r>
      <rPr>
        <sz val="10"/>
        <rFont val="Arial"/>
        <family val="2"/>
      </rPr>
      <t xml:space="preserve">13</t>
    </r>
    <r>
      <rPr>
        <sz val="10"/>
        <rFont val="宋体"/>
        <family val="0"/>
        <charset val="134"/>
      </rPr>
      <t xml:space="preserve">日开展调查。分中心查看了</t>
    </r>
    <r>
      <rPr>
        <sz val="10"/>
        <rFont val="Arial"/>
        <family val="2"/>
      </rPr>
      <t xml:space="preserve">12</t>
    </r>
    <r>
      <rPr>
        <sz val="10"/>
        <rFont val="宋体"/>
        <family val="0"/>
        <charset val="134"/>
      </rPr>
      <t xml:space="preserve">日晚餐的留样和留样记录，木须肉是有肉的。分中心于</t>
    </r>
    <r>
      <rPr>
        <sz val="10"/>
        <rFont val="Arial"/>
        <family val="2"/>
      </rPr>
      <t xml:space="preserve">2</t>
    </r>
    <r>
      <rPr>
        <sz val="10"/>
        <rFont val="宋体"/>
        <family val="0"/>
        <charset val="134"/>
      </rPr>
      <t xml:space="preserve">月</t>
    </r>
    <r>
      <rPr>
        <sz val="10"/>
        <rFont val="Arial"/>
        <family val="2"/>
      </rPr>
      <t xml:space="preserve">13</t>
    </r>
    <r>
      <rPr>
        <sz val="10"/>
        <rFont val="宋体"/>
        <family val="0"/>
        <charset val="134"/>
      </rPr>
      <t xml:space="preserve">日联系投诉人，经过沟通了解情况，可能当时给投诉人盛菜的时候没有盛到肉，分中心对此深表歉意。</t>
    </r>
    <r>
      <rPr>
        <sz val="10"/>
        <rFont val="Arial"/>
        <family val="2"/>
      </rPr>
      <t xml:space="preserve">
</t>
    </r>
  </si>
  <si>
    <r>
      <rPr>
        <sz val="10"/>
        <rFont val="宋体"/>
        <family val="0"/>
        <charset val="134"/>
      </rPr>
      <t xml:space="preserve">分中心于</t>
    </r>
    <r>
      <rPr>
        <sz val="10"/>
        <rFont val="Arial"/>
        <family val="2"/>
      </rPr>
      <t xml:space="preserve">2026</t>
    </r>
    <r>
      <rPr>
        <sz val="10"/>
        <rFont val="宋体"/>
        <family val="0"/>
        <charset val="134"/>
      </rPr>
      <t xml:space="preserve">年</t>
    </r>
    <r>
      <rPr>
        <sz val="10"/>
        <rFont val="Arial"/>
        <family val="2"/>
      </rPr>
      <t xml:space="preserve">2</t>
    </r>
    <r>
      <rPr>
        <sz val="10"/>
        <rFont val="宋体"/>
        <family val="0"/>
        <charset val="134"/>
      </rPr>
      <t xml:space="preserve">月</t>
    </r>
    <r>
      <rPr>
        <sz val="10"/>
        <rFont val="Arial"/>
        <family val="2"/>
      </rPr>
      <t xml:space="preserve">13</t>
    </r>
    <r>
      <rPr>
        <sz val="10"/>
        <rFont val="宋体"/>
        <family val="0"/>
        <charset val="134"/>
      </rPr>
      <t xml:space="preserve">日回访投诉人，对其说明了情况。办理人：陶春辉，鸿运承物业管理中心小营分中心，大主任。审核员：赵弘晨，鸿运承物业管理中心，一般管理</t>
    </r>
    <r>
      <rPr>
        <sz val="10"/>
        <rFont val="Arial"/>
        <family val="2"/>
      </rPr>
      <t xml:space="preserve">
</t>
    </r>
  </si>
  <si>
    <r>
      <rPr>
        <sz val="10"/>
        <rFont val="宋体"/>
        <family val="0"/>
        <charset val="134"/>
      </rPr>
      <t xml:space="preserve">分中心将加强对食堂的管理，服务好一线职工</t>
    </r>
    <r>
      <rPr>
        <sz val="10"/>
        <rFont val="Arial"/>
        <family val="2"/>
      </rPr>
      <t xml:space="preserve">
</t>
    </r>
  </si>
  <si>
    <r>
      <rPr>
        <sz val="10"/>
        <rFont val="宋体"/>
        <family val="0"/>
        <charset val="134"/>
      </rPr>
      <t xml:space="preserve">分中心会加强对食堂的检查力度</t>
    </r>
    <r>
      <rPr>
        <sz val="10"/>
        <rFont val="Arial"/>
        <family val="2"/>
      </rPr>
      <t xml:space="preserve">
</t>
    </r>
  </si>
  <si>
    <t xml:space="preserve">就餐服务问题
（菜品）
同人同诉二次</t>
  </si>
  <si>
    <r>
      <rPr>
        <sz val="11"/>
        <color rgb="FF000000"/>
        <rFont val="宋体"/>
        <family val="0"/>
        <charset val="134"/>
      </rPr>
      <t xml:space="preserve">同人同诉：</t>
    </r>
    <r>
      <rPr>
        <sz val="11"/>
        <color rgb="FF000000"/>
        <rFont val="宋体"/>
        <family val="0"/>
      </rPr>
      <t xml:space="preserve">GJ-PHONE-20260212-1938</t>
    </r>
    <r>
      <rPr>
        <sz val="11"/>
        <color rgb="FF000000"/>
        <rFont val="宋体"/>
        <family val="0"/>
        <charset val="134"/>
      </rPr>
      <t xml:space="preserve">、</t>
    </r>
    <r>
      <rPr>
        <sz val="11"/>
        <color rgb="FF000000"/>
        <rFont val="宋体"/>
        <family val="0"/>
      </rPr>
      <t xml:space="preserve">GJ-PHONE-20260212-2153</t>
    </r>
  </si>
  <si>
    <r>
      <rPr>
        <sz val="10"/>
        <rFont val="Arial"/>
        <family val="2"/>
      </rPr>
      <t xml:space="preserve">GJ-PHONE-20260213-0482</t>
    </r>
    <r>
      <rPr>
        <sz val="10"/>
        <rFont val="宋体"/>
        <family val="0"/>
      </rPr>
      <t xml:space="preserve">（</t>
    </r>
    <r>
      <rPr>
        <sz val="10"/>
        <rFont val="Arial"/>
        <family val="2"/>
      </rPr>
      <t xml:space="preserve">3</t>
    </r>
    <r>
      <rPr>
        <sz val="10"/>
        <rFont val="宋体"/>
        <family val="0"/>
      </rPr>
      <t xml:space="preserve">个附件）</t>
    </r>
  </si>
  <si>
    <t xml:space="preserve">2026-02-13 10:13:10</t>
  </si>
  <si>
    <t xml:space="preserve">2026-02-13 10:21:44</t>
  </si>
  <si>
    <r>
      <rPr>
        <sz val="10"/>
        <rFont val="宋体"/>
        <family val="0"/>
        <charset val="134"/>
      </rPr>
      <t xml:space="preserve">原始：</t>
    </r>
    <r>
      <rPr>
        <sz val="10"/>
        <rFont val="Arial"/>
        <family val="2"/>
      </rPr>
      <t xml:space="preserve">2</t>
    </r>
    <r>
      <rPr>
        <sz val="10"/>
        <rFont val="宋体"/>
        <family val="0"/>
        <charset val="134"/>
      </rPr>
      <t xml:space="preserve">月</t>
    </r>
    <r>
      <rPr>
        <sz val="10"/>
        <rFont val="Arial"/>
        <family val="2"/>
      </rPr>
      <t xml:space="preserve">12</t>
    </r>
    <r>
      <rPr>
        <sz val="10"/>
        <rFont val="宋体"/>
        <family val="0"/>
        <charset val="134"/>
      </rPr>
      <t xml:space="preserve">日</t>
    </r>
    <r>
      <rPr>
        <sz val="10"/>
        <rFont val="Arial"/>
        <family val="2"/>
      </rPr>
      <t xml:space="preserve">18:50</t>
    </r>
    <r>
      <rPr>
        <sz val="10"/>
        <rFont val="宋体"/>
        <family val="0"/>
        <charset val="134"/>
      </rPr>
      <t xml:space="preserve">分来电，一先生是内部职工驾驶员，晚上在育新公交场站的食堂吃木须肉，其称买了一份木须肉的菜，菜里一片肉没有。故不满，要求回复并赔偿。</t>
    </r>
    <r>
      <rPr>
        <sz val="10"/>
        <rFont val="Arial"/>
        <family val="2"/>
      </rPr>
      <t xml:space="preserve">
2</t>
    </r>
    <r>
      <rPr>
        <sz val="10"/>
        <rFont val="宋体"/>
        <family val="0"/>
        <charset val="134"/>
      </rPr>
      <t xml:space="preserve">月</t>
    </r>
    <r>
      <rPr>
        <sz val="10"/>
        <rFont val="Arial"/>
        <family val="2"/>
      </rPr>
      <t xml:space="preserve">12</t>
    </r>
    <r>
      <rPr>
        <sz val="10"/>
        <rFont val="宋体"/>
        <family val="0"/>
        <charset val="134"/>
      </rPr>
      <t xml:space="preserve">日</t>
    </r>
    <r>
      <rPr>
        <sz val="10"/>
        <rFont val="Arial"/>
        <family val="2"/>
      </rPr>
      <t xml:space="preserve">20</t>
    </r>
    <r>
      <rPr>
        <sz val="10"/>
        <rFont val="宋体"/>
        <family val="0"/>
        <charset val="134"/>
      </rPr>
      <t xml:space="preserve">：</t>
    </r>
    <r>
      <rPr>
        <sz val="10"/>
        <rFont val="Arial"/>
        <family val="2"/>
      </rPr>
      <t xml:space="preserve">48</t>
    </r>
    <r>
      <rPr>
        <sz val="10"/>
        <rFont val="宋体"/>
        <family val="0"/>
        <charset val="134"/>
      </rPr>
      <t xml:space="preserve">分二次来电催办：要求马上答复，称如不马上答复将拨打</t>
    </r>
    <r>
      <rPr>
        <sz val="10"/>
        <rFont val="Arial"/>
        <family val="2"/>
      </rPr>
      <t xml:space="preserve">12345</t>
    </r>
    <r>
      <rPr>
        <sz val="10"/>
        <rFont val="宋体"/>
        <family val="0"/>
        <charset val="134"/>
      </rPr>
      <t xml:space="preserve">和</t>
    </r>
    <r>
      <rPr>
        <sz val="10"/>
        <rFont val="Arial"/>
        <family val="2"/>
      </rPr>
      <t xml:space="preserve">12306</t>
    </r>
    <r>
      <rPr>
        <sz val="10"/>
        <rFont val="宋体"/>
        <family val="0"/>
        <charset val="134"/>
      </rPr>
      <t xml:space="preserve">反映。</t>
    </r>
    <r>
      <rPr>
        <sz val="10"/>
        <rFont val="Arial"/>
        <family val="2"/>
      </rPr>
      <t xml:space="preserve">
2</t>
    </r>
    <r>
      <rPr>
        <sz val="10"/>
        <rFont val="宋体"/>
        <family val="0"/>
        <charset val="134"/>
      </rPr>
      <t xml:space="preserve">月</t>
    </r>
    <r>
      <rPr>
        <sz val="10"/>
        <rFont val="Arial"/>
        <family val="2"/>
      </rPr>
      <t xml:space="preserve">13</t>
    </r>
    <r>
      <rPr>
        <sz val="10"/>
        <rFont val="宋体"/>
        <family val="0"/>
        <charset val="134"/>
      </rPr>
      <t xml:space="preserve">日</t>
    </r>
    <r>
      <rPr>
        <sz val="10"/>
        <rFont val="Arial"/>
        <family val="2"/>
      </rPr>
      <t xml:space="preserve">10</t>
    </r>
    <r>
      <rPr>
        <sz val="10"/>
        <rFont val="宋体"/>
        <family val="0"/>
        <charset val="134"/>
      </rPr>
      <t xml:space="preserve">：</t>
    </r>
    <r>
      <rPr>
        <sz val="10"/>
        <rFont val="Arial"/>
        <family val="2"/>
      </rPr>
      <t xml:space="preserve">13</t>
    </r>
    <r>
      <rPr>
        <sz val="10"/>
        <rFont val="宋体"/>
        <family val="0"/>
        <charset val="134"/>
      </rPr>
      <t xml:space="preserve">分来电，三次来电催办：其称一直没有负责人与其联系，要求马上答复，称如不马上答复将拨打</t>
    </r>
    <r>
      <rPr>
        <sz val="10"/>
        <rFont val="Arial"/>
        <family val="2"/>
      </rPr>
      <t xml:space="preserve">12345</t>
    </r>
    <r>
      <rPr>
        <sz val="10"/>
        <rFont val="宋体"/>
        <family val="0"/>
        <charset val="134"/>
      </rPr>
      <t xml:space="preserve">反映。</t>
    </r>
    <r>
      <rPr>
        <sz val="10"/>
        <rFont val="Arial"/>
        <family val="2"/>
      </rPr>
      <t xml:space="preserve">10:16</t>
    </r>
    <r>
      <rPr>
        <sz val="10"/>
        <rFont val="宋体"/>
        <family val="0"/>
        <charset val="134"/>
      </rPr>
      <t xml:space="preserve">分微信转鸿运承。</t>
    </r>
  </si>
  <si>
    <t xml:space="preserve">就餐服务问题
（菜品）
同人同诉三次</t>
  </si>
  <si>
    <r>
      <rPr>
        <sz val="11"/>
        <color rgb="FF000000"/>
        <rFont val="宋体"/>
        <family val="0"/>
        <charset val="134"/>
      </rPr>
      <t xml:space="preserve">同人同诉：</t>
    </r>
    <r>
      <rPr>
        <sz val="11"/>
        <color rgb="FF000000"/>
        <rFont val="宋体"/>
        <family val="0"/>
      </rPr>
      <t xml:space="preserve">GJ-PHONE-20260212-1938</t>
    </r>
    <r>
      <rPr>
        <sz val="11"/>
        <color rgb="FF000000"/>
        <rFont val="宋体"/>
        <family val="0"/>
        <charset val="134"/>
      </rPr>
      <t xml:space="preserve">、</t>
    </r>
    <r>
      <rPr>
        <sz val="11"/>
        <color rgb="FF000000"/>
        <rFont val="宋体"/>
        <family val="0"/>
      </rPr>
      <t xml:space="preserve">GJ-PHONE-20260212-2153</t>
    </r>
    <r>
      <rPr>
        <sz val="11"/>
        <color rgb="FF000000"/>
        <rFont val="宋体"/>
        <family val="0"/>
        <charset val="134"/>
      </rPr>
      <t xml:space="preserve">、</t>
    </r>
    <r>
      <rPr>
        <sz val="11"/>
        <color rgb="FF000000"/>
        <rFont val="宋体"/>
        <family val="0"/>
      </rPr>
      <t xml:space="preserve">GJ-PHONE-20260213-0482</t>
    </r>
  </si>
  <si>
    <t xml:space="preserve">GJ-PHONE-20260213-0533</t>
  </si>
  <si>
    <t xml:space="preserve">2026-02-13 10:27:32</t>
  </si>
  <si>
    <t xml:space="preserve">2026-02-13 11:05:40</t>
  </si>
  <si>
    <t xml:space="preserve">15901130764</t>
  </si>
  <si>
    <r>
      <rPr>
        <sz val="10"/>
        <rFont val="Arial"/>
        <family val="2"/>
      </rPr>
      <t xml:space="preserve">2</t>
    </r>
    <r>
      <rPr>
        <sz val="10"/>
        <rFont val="宋体"/>
        <family val="0"/>
        <charset val="134"/>
      </rPr>
      <t xml:space="preserve">月</t>
    </r>
    <r>
      <rPr>
        <sz val="10"/>
        <rFont val="Arial"/>
        <family val="2"/>
      </rPr>
      <t xml:space="preserve">13</t>
    </r>
    <r>
      <rPr>
        <sz val="10"/>
        <rFont val="宋体"/>
        <family val="0"/>
        <charset val="134"/>
      </rPr>
      <t xml:space="preserve">日</t>
    </r>
    <r>
      <rPr>
        <sz val="10"/>
        <rFont val="Arial"/>
        <family val="2"/>
      </rPr>
      <t xml:space="preserve">10:27</t>
    </r>
    <r>
      <rPr>
        <sz val="10"/>
        <rFont val="宋体"/>
        <family val="0"/>
        <charset val="134"/>
      </rPr>
      <t xml:space="preserve">分来电：刘先生乘坐</t>
    </r>
    <r>
      <rPr>
        <sz val="10"/>
        <rFont val="Arial"/>
        <family val="2"/>
      </rPr>
      <t xml:space="preserve">952</t>
    </r>
    <r>
      <rPr>
        <sz val="10"/>
        <rFont val="宋体"/>
        <family val="0"/>
        <charset val="134"/>
      </rPr>
      <t xml:space="preserve">路</t>
    </r>
    <r>
      <rPr>
        <sz val="10"/>
        <rFont val="Arial"/>
        <family val="2"/>
      </rPr>
      <t xml:space="preserve">6834147</t>
    </r>
    <r>
      <rPr>
        <sz val="10"/>
        <rFont val="宋体"/>
        <family val="0"/>
        <charset val="134"/>
      </rPr>
      <t xml:space="preserve">号车。称靠前门右侧第三个座位座套椅面上有黄色污渍，故不满，要求答复。</t>
    </r>
  </si>
  <si>
    <t xml:space="preserve">接到投诉后，市民反映问题的办理情况，鸿运承物业管理中心龙之乡分中心现回复如下：</t>
  </si>
  <si>
    <r>
      <rPr>
        <sz val="10"/>
        <rFont val="宋体"/>
        <family val="0"/>
        <charset val="134"/>
      </rPr>
      <t xml:space="preserve">我分中心于</t>
    </r>
    <r>
      <rPr>
        <sz val="10"/>
        <rFont val="Arial"/>
        <family val="2"/>
      </rPr>
      <t xml:space="preserve">2026</t>
    </r>
    <r>
      <rPr>
        <sz val="10"/>
        <rFont val="宋体"/>
        <family val="0"/>
        <charset val="134"/>
      </rPr>
      <t xml:space="preserve">年</t>
    </r>
    <r>
      <rPr>
        <sz val="10"/>
        <rFont val="Arial"/>
        <family val="2"/>
      </rPr>
      <t xml:space="preserve">2</t>
    </r>
    <r>
      <rPr>
        <sz val="10"/>
        <rFont val="宋体"/>
        <family val="0"/>
        <charset val="134"/>
      </rPr>
      <t xml:space="preserve">月</t>
    </r>
    <r>
      <rPr>
        <sz val="10"/>
        <rFont val="Arial"/>
        <family val="2"/>
      </rPr>
      <t xml:space="preserve">13</t>
    </r>
    <r>
      <rPr>
        <sz val="10"/>
        <rFont val="宋体"/>
        <family val="0"/>
        <charset val="134"/>
      </rPr>
      <t xml:space="preserve">日下午</t>
    </r>
    <r>
      <rPr>
        <sz val="10"/>
        <rFont val="Arial"/>
        <family val="2"/>
      </rPr>
      <t xml:space="preserve">14</t>
    </r>
    <r>
      <rPr>
        <sz val="10"/>
        <rFont val="宋体"/>
        <family val="0"/>
        <charset val="134"/>
      </rPr>
      <t xml:space="preserve">点</t>
    </r>
    <r>
      <rPr>
        <sz val="10"/>
        <rFont val="Arial"/>
        <family val="2"/>
      </rPr>
      <t xml:space="preserve">43</t>
    </r>
    <r>
      <rPr>
        <sz val="10"/>
        <rFont val="宋体"/>
        <family val="0"/>
        <charset val="134"/>
      </rPr>
      <t xml:space="preserve">分对市民进行电话回复。办理人：杨建；部门：鸿运承物业管理中心龙之乡分中心；职务：物管副主任。审核人：郑楠；部门：鸿运承物业管理中心物管行政部；职务：物管员。</t>
    </r>
  </si>
  <si>
    <r>
      <rPr>
        <sz val="10"/>
        <rFont val="Arial"/>
        <family val="2"/>
      </rPr>
      <t xml:space="preserve">GJ-PHONE-20260213-0900</t>
    </r>
    <r>
      <rPr>
        <sz val="10"/>
        <rFont val="宋体"/>
        <family val="0"/>
        <charset val="134"/>
      </rPr>
      <t xml:space="preserve">（</t>
    </r>
    <r>
      <rPr>
        <sz val="10"/>
        <rFont val="Arial"/>
        <family val="2"/>
      </rPr>
      <t xml:space="preserve">1</t>
    </r>
    <r>
      <rPr>
        <sz val="10"/>
        <rFont val="宋体"/>
        <family val="0"/>
        <charset val="134"/>
      </rPr>
      <t xml:space="preserve">个附件）</t>
    </r>
  </si>
  <si>
    <t xml:space="preserve">2026-02-13 12:31:37</t>
  </si>
  <si>
    <t xml:space="preserve">2026-02-13 12:51:35</t>
  </si>
  <si>
    <t xml:space="preserve">付女士</t>
  </si>
  <si>
    <r>
      <rPr>
        <sz val="10"/>
        <rFont val="Arial"/>
        <family val="2"/>
      </rPr>
      <t xml:space="preserve">2</t>
    </r>
    <r>
      <rPr>
        <sz val="10"/>
        <rFont val="宋体"/>
        <family val="0"/>
        <charset val="134"/>
      </rPr>
      <t xml:space="preserve">月</t>
    </r>
    <r>
      <rPr>
        <sz val="10"/>
        <rFont val="Arial"/>
        <family val="2"/>
      </rPr>
      <t xml:space="preserve">13</t>
    </r>
    <r>
      <rPr>
        <sz val="10"/>
        <rFont val="宋体"/>
        <family val="0"/>
        <charset val="134"/>
      </rPr>
      <t xml:space="preserve">日</t>
    </r>
    <r>
      <rPr>
        <sz val="10"/>
        <rFont val="Arial"/>
        <family val="2"/>
      </rPr>
      <t xml:space="preserve">12</t>
    </r>
    <r>
      <rPr>
        <sz val="10"/>
        <rFont val="宋体"/>
        <family val="0"/>
        <charset val="134"/>
      </rPr>
      <t xml:space="preserve">：</t>
    </r>
    <r>
      <rPr>
        <sz val="10"/>
        <rFont val="Arial"/>
        <family val="2"/>
      </rPr>
      <t xml:space="preserve">31</t>
    </r>
    <r>
      <rPr>
        <sz val="10"/>
        <rFont val="宋体"/>
        <family val="0"/>
        <charset val="134"/>
      </rPr>
      <t xml:space="preserve">分来电，付女士是电车机关的内部职工，来电表扬阜成门电保食堂班长刘大韦，胳膊受伤还帮其搬了很多箱饮料。其很感动，特来电表扬。</t>
    </r>
  </si>
  <si>
    <t xml:space="preserve">2026-02-15</t>
  </si>
  <si>
    <t xml:space="preserve">经核实，市民表扬情况属实</t>
  </si>
  <si>
    <t xml:space="preserve">市民未留联系方式，不能进行回访。审核人：苏承骙</t>
  </si>
  <si>
    <t xml:space="preserve">就感谢当事人的表扬，也表扬了厨师，今后将继续努力，并在分中心内宣传好人好事。</t>
  </si>
  <si>
    <t xml:space="preserve">我们内部对该工作人员进行表扬。</t>
  </si>
  <si>
    <t xml:space="preserve">合格</t>
  </si>
  <si>
    <t xml:space="preserve">不可回访，市民未留联系方式，经核实，市民表扬情况属实，餐饮专业召开餐饮专业会通报表扬。</t>
  </si>
  <si>
    <t xml:space="preserve">GJ-PHONE-20260213-1007-3</t>
  </si>
  <si>
    <t xml:space="preserve">2026-02-13 13:23:07</t>
  </si>
  <si>
    <t xml:space="preserve">2026-02-13 13:55:20</t>
  </si>
  <si>
    <r>
      <rPr>
        <sz val="10"/>
        <rFont val="Arial"/>
        <family val="2"/>
      </rPr>
      <t xml:space="preserve">2</t>
    </r>
    <r>
      <rPr>
        <sz val="10"/>
        <rFont val="宋体"/>
        <family val="0"/>
        <charset val="134"/>
      </rPr>
      <t xml:space="preserve">月</t>
    </r>
    <r>
      <rPr>
        <sz val="10"/>
        <rFont val="Arial"/>
        <family val="2"/>
      </rPr>
      <t xml:space="preserve">13</t>
    </r>
    <r>
      <rPr>
        <sz val="10"/>
        <rFont val="宋体"/>
        <family val="0"/>
        <charset val="134"/>
      </rPr>
      <t xml:space="preserve">日</t>
    </r>
    <r>
      <rPr>
        <sz val="10"/>
        <rFont val="Arial"/>
        <family val="2"/>
      </rPr>
      <t xml:space="preserve">13:51</t>
    </r>
    <r>
      <rPr>
        <sz val="10"/>
        <rFont val="宋体"/>
        <family val="0"/>
        <charset val="134"/>
      </rPr>
      <t xml:space="preserve">分来电， 郭先生（残疾人）表扬</t>
    </r>
    <r>
      <rPr>
        <sz val="10"/>
        <rFont val="Arial"/>
        <family val="2"/>
      </rPr>
      <t xml:space="preserve">104</t>
    </r>
    <r>
      <rPr>
        <sz val="10"/>
        <rFont val="宋体"/>
        <family val="0"/>
        <charset val="134"/>
      </rPr>
      <t xml:space="preserve">场站门卫赵洪波，门卫主动搀扶其下车。特来电表扬。</t>
    </r>
  </si>
  <si>
    <t xml:space="preserve">经动物园分中心核实此情况，乘客郭先生（残疾人）乘坐公交车到柳芳公交车场站下车时，门岗保安员赵洪波师傅看其下车不便，确实由赵师傅主动上前搀扶其下车。</t>
  </si>
  <si>
    <t xml:space="preserve">由于表扬人未留电话，所以无法回复。处理人：动物园分中心安保副主任翟祺。</t>
  </si>
  <si>
    <t xml:space="preserve">通过这件事也提醒其他保安员，继续落实乐于助人，一心一意为乘客的精神。</t>
  </si>
  <si>
    <t xml:space="preserve">经动物园分中心核实此情况，乘客郭先生（残疾人）乘坐公交车到柳芳公交车场站下车时，门岗保安员赵洪波师傅看其下车不便，确实由赵师傅主动上前搀扶其下车。通过这件事也提醒其他保安员，继续落实乐于助人，一心一意为乘客的精神。由于表扬人未留电话，所以无法回复。处理人：动物园分中心安保副主任翟祺。  </t>
  </si>
  <si>
    <r>
      <rPr>
        <sz val="10"/>
        <rFont val="Arial"/>
        <family val="2"/>
      </rPr>
      <t xml:space="preserve">GJ-PHONE-20260213-1762</t>
    </r>
    <r>
      <rPr>
        <sz val="10"/>
        <rFont val="宋体"/>
        <family val="0"/>
        <charset val="134"/>
      </rPr>
      <t xml:space="preserve">（</t>
    </r>
    <r>
      <rPr>
        <sz val="10"/>
        <rFont val="Arial"/>
        <family val="2"/>
      </rPr>
      <t xml:space="preserve">1</t>
    </r>
    <r>
      <rPr>
        <sz val="10"/>
        <rFont val="宋体"/>
        <family val="0"/>
        <charset val="134"/>
      </rPr>
      <t xml:space="preserve">个附件）</t>
    </r>
  </si>
  <si>
    <t xml:space="preserve">2026-02-13 18:16:08</t>
  </si>
  <si>
    <t xml:space="preserve">2026-02-13 18:24:34</t>
  </si>
  <si>
    <r>
      <rPr>
        <sz val="10"/>
        <rFont val="Arial"/>
        <family val="2"/>
      </rPr>
      <t xml:space="preserve">2</t>
    </r>
    <r>
      <rPr>
        <sz val="10"/>
        <rFont val="宋体"/>
        <family val="0"/>
        <charset val="134"/>
      </rPr>
      <t xml:space="preserve">月</t>
    </r>
    <r>
      <rPr>
        <sz val="10"/>
        <rFont val="Arial"/>
        <family val="2"/>
      </rPr>
      <t xml:space="preserve">13</t>
    </r>
    <r>
      <rPr>
        <sz val="10"/>
        <rFont val="宋体"/>
        <family val="0"/>
        <charset val="134"/>
      </rPr>
      <t xml:space="preserve">日</t>
    </r>
    <r>
      <rPr>
        <sz val="10"/>
        <rFont val="Arial"/>
        <family val="2"/>
      </rPr>
      <t xml:space="preserve">18:16</t>
    </r>
    <r>
      <rPr>
        <sz val="10"/>
        <rFont val="宋体"/>
        <family val="0"/>
        <charset val="134"/>
      </rPr>
      <t xml:space="preserve">分来电，一位先生（公交迷）称在城子场站外拍摄场站内的公交车，但场站的保安阻拦其不让其拍摄。故不满，要求回复。</t>
    </r>
  </si>
  <si>
    <r>
      <rPr>
        <sz val="10"/>
        <rFont val="宋体"/>
        <family val="0"/>
        <charset val="134"/>
      </rPr>
      <t xml:space="preserve">接到投诉后，我分中心由安保副主任王鹏进行核实，情况不属实。 </t>
    </r>
    <r>
      <rPr>
        <sz val="10"/>
        <rFont val="Arial"/>
        <family val="2"/>
      </rPr>
      <t xml:space="preserve">2</t>
    </r>
    <r>
      <rPr>
        <sz val="10"/>
        <rFont val="宋体"/>
        <family val="0"/>
        <charset val="134"/>
      </rPr>
      <t xml:space="preserve">月</t>
    </r>
    <r>
      <rPr>
        <sz val="10"/>
        <rFont val="Arial"/>
        <family val="2"/>
      </rPr>
      <t xml:space="preserve">13</t>
    </r>
    <r>
      <rPr>
        <sz val="10"/>
        <rFont val="宋体"/>
        <family val="0"/>
        <charset val="134"/>
      </rPr>
      <t xml:space="preserve">日</t>
    </r>
    <r>
      <rPr>
        <sz val="10"/>
        <rFont val="Arial"/>
        <family val="2"/>
      </rPr>
      <t xml:space="preserve">18:16</t>
    </r>
    <r>
      <rPr>
        <sz val="10"/>
        <rFont val="宋体"/>
        <family val="0"/>
        <charset val="134"/>
      </rPr>
      <t xml:space="preserve">分来电，一位先生</t>
    </r>
    <r>
      <rPr>
        <sz val="10"/>
        <rFont val="Arial"/>
        <family val="2"/>
      </rPr>
      <t xml:space="preserve">(</t>
    </r>
    <r>
      <rPr>
        <sz val="10"/>
        <rFont val="宋体"/>
        <family val="0"/>
        <charset val="134"/>
      </rPr>
      <t xml:space="preserve">公交迷</t>
    </r>
    <r>
      <rPr>
        <sz val="10"/>
        <rFont val="Arial"/>
        <family val="2"/>
      </rPr>
      <t xml:space="preserve">)</t>
    </r>
    <r>
      <rPr>
        <sz val="10"/>
        <rFont val="宋体"/>
        <family val="0"/>
        <charset val="134"/>
      </rPr>
      <t xml:space="preserve">称在城子场站外拍摄场站内的公交车，但场站的保安阻拦其不让其拍摄。故不满，要求回复。接到市民反映后，我单位及时与城子场站负责人进行核实。情况如下：该市民希望进入城子场站内部拍摄公交车，场站门岗警卫依据安全管理规定，对其进行了拦截并告知禁止无关人员进入场站。警卫的行为属于履行正常安保职责。</t>
    </r>
  </si>
  <si>
    <r>
      <rPr>
        <sz val="10"/>
        <rFont val="宋体"/>
        <family val="0"/>
        <charset val="134"/>
      </rPr>
      <t xml:space="preserve">我分中心于</t>
    </r>
    <r>
      <rPr>
        <sz val="10"/>
        <rFont val="Arial"/>
        <family val="2"/>
      </rPr>
      <t xml:space="preserve">2026</t>
    </r>
    <r>
      <rPr>
        <sz val="10"/>
        <rFont val="宋体"/>
        <family val="0"/>
        <charset val="134"/>
      </rPr>
      <t xml:space="preserve">年</t>
    </r>
    <r>
      <rPr>
        <sz val="10"/>
        <rFont val="Arial"/>
        <family val="2"/>
      </rPr>
      <t xml:space="preserve">2</t>
    </r>
    <r>
      <rPr>
        <sz val="10"/>
        <rFont val="宋体"/>
        <family val="0"/>
        <charset val="134"/>
      </rPr>
      <t xml:space="preserve">月</t>
    </r>
    <r>
      <rPr>
        <sz val="10"/>
        <rFont val="Arial"/>
        <family val="2"/>
      </rPr>
      <t xml:space="preserve">14</t>
    </r>
    <r>
      <rPr>
        <sz val="10"/>
        <rFont val="宋体"/>
        <family val="0"/>
        <charset val="134"/>
      </rPr>
      <t xml:space="preserve">日</t>
    </r>
    <r>
      <rPr>
        <sz val="10"/>
        <rFont val="Arial"/>
        <family val="2"/>
      </rPr>
      <t xml:space="preserve">11</t>
    </r>
    <r>
      <rPr>
        <sz val="10"/>
        <rFont val="宋体"/>
        <family val="0"/>
        <charset val="134"/>
      </rPr>
      <t xml:space="preserve">时</t>
    </r>
    <r>
      <rPr>
        <sz val="10"/>
        <rFont val="Arial"/>
        <family val="2"/>
      </rPr>
      <t xml:space="preserve">40</t>
    </r>
    <r>
      <rPr>
        <sz val="10"/>
        <rFont val="宋体"/>
        <family val="0"/>
        <charset val="134"/>
      </rPr>
      <t xml:space="preserve">分由鸿运承物业管理中心河滩分中心安保副主任王鹏与投诉人进行电话回访。向市民详细说明了场站内部关于安全管理的相关政策规定，市民在了解规定后表示理解。市民对我们及时的回复和处理态度表示满意。</t>
    </r>
  </si>
  <si>
    <t xml:space="preserve">分中心领导对城子场站警卫人员进行重申教育，要求其严格、规范执行安保职责。严格落实“十六字方针”。</t>
  </si>
  <si>
    <t xml:space="preserve">要求警卫人员在今后工作中，必须坚决贯彻“拦截、询问、无关人员禁止到场站”的十六字方针，并在执行过程中注意沟通方式方法。</t>
  </si>
  <si>
    <r>
      <rPr>
        <sz val="10"/>
        <rFont val="宋体"/>
        <family val="0"/>
        <charset val="134"/>
      </rPr>
      <t xml:space="preserve">接到投诉后，我分中心由安保副主任王鹏对该情况进行核实，情况不属实。 </t>
    </r>
    <r>
      <rPr>
        <sz val="10"/>
        <rFont val="Arial"/>
        <family val="2"/>
      </rPr>
      <t xml:space="preserve">2</t>
    </r>
    <r>
      <rPr>
        <sz val="10"/>
        <rFont val="宋体"/>
        <family val="0"/>
        <charset val="134"/>
      </rPr>
      <t xml:space="preserve">月</t>
    </r>
    <r>
      <rPr>
        <sz val="10"/>
        <rFont val="Arial"/>
        <family val="2"/>
      </rPr>
      <t xml:space="preserve">13</t>
    </r>
    <r>
      <rPr>
        <sz val="10"/>
        <rFont val="宋体"/>
        <family val="0"/>
        <charset val="134"/>
      </rPr>
      <t xml:space="preserve">日</t>
    </r>
    <r>
      <rPr>
        <sz val="10"/>
        <rFont val="Arial"/>
        <family val="2"/>
      </rPr>
      <t xml:space="preserve">18:16</t>
    </r>
    <r>
      <rPr>
        <sz val="10"/>
        <rFont val="宋体"/>
        <family val="0"/>
        <charset val="134"/>
      </rPr>
      <t xml:space="preserve">分来电，一位先生</t>
    </r>
    <r>
      <rPr>
        <sz val="10"/>
        <rFont val="Arial"/>
        <family val="2"/>
      </rPr>
      <t xml:space="preserve">(</t>
    </r>
    <r>
      <rPr>
        <sz val="10"/>
        <rFont val="宋体"/>
        <family val="0"/>
        <charset val="134"/>
      </rPr>
      <t xml:space="preserve">公交迷</t>
    </r>
    <r>
      <rPr>
        <sz val="10"/>
        <rFont val="Arial"/>
        <family val="2"/>
      </rPr>
      <t xml:space="preserve">)</t>
    </r>
    <r>
      <rPr>
        <sz val="10"/>
        <rFont val="宋体"/>
        <family val="0"/>
        <charset val="134"/>
      </rPr>
      <t xml:space="preserve">称在城子场站外拍摄场站内的公交车，但场站的保安阻拦其不让其拍摄。故不满，要求回复。经核实，反映人想进入场站拍摄公交车。城子场站当值警卫人员依据安全管理规定，对其进行了拦截并告知禁止无关人员进入场站。属于履行正常安保职责。</t>
    </r>
  </si>
  <si>
    <t xml:space="preserve">七有五性，安全性、便利性</t>
  </si>
  <si>
    <r>
      <rPr>
        <sz val="10"/>
        <rFont val="Arial"/>
        <family val="2"/>
      </rPr>
      <t xml:space="preserve">GJ-PHONE-20260214-0001</t>
    </r>
    <r>
      <rPr>
        <sz val="10"/>
        <rFont val="宋体"/>
        <family val="0"/>
      </rPr>
      <t xml:space="preserve">（</t>
    </r>
    <r>
      <rPr>
        <sz val="10"/>
        <rFont val="Arial"/>
        <family val="2"/>
      </rPr>
      <t xml:space="preserve">1</t>
    </r>
    <r>
      <rPr>
        <sz val="10"/>
        <rFont val="宋体"/>
        <family val="0"/>
      </rPr>
      <t xml:space="preserve">个附件）</t>
    </r>
  </si>
  <si>
    <t xml:space="preserve">2026-02-14 00:01:20</t>
  </si>
  <si>
    <t xml:space="preserve">2026-02-14 00:31:20</t>
  </si>
  <si>
    <t xml:space="preserve">13717714997</t>
  </si>
  <si>
    <r>
      <rPr>
        <sz val="10"/>
        <rFont val="Arial"/>
        <family val="2"/>
      </rPr>
      <t xml:space="preserve">2</t>
    </r>
    <r>
      <rPr>
        <sz val="10"/>
        <rFont val="宋体"/>
        <family val="0"/>
        <charset val="134"/>
      </rPr>
      <t xml:space="preserve">月</t>
    </r>
    <r>
      <rPr>
        <sz val="10"/>
        <rFont val="Arial"/>
        <family val="2"/>
      </rPr>
      <t xml:space="preserve">14</t>
    </r>
    <r>
      <rPr>
        <sz val="10"/>
        <rFont val="宋体"/>
        <family val="0"/>
        <charset val="134"/>
      </rPr>
      <t xml:space="preserve">日</t>
    </r>
    <r>
      <rPr>
        <sz val="10"/>
        <rFont val="Arial"/>
        <family val="2"/>
      </rPr>
      <t xml:space="preserve">0</t>
    </r>
    <r>
      <rPr>
        <sz val="10"/>
        <rFont val="宋体"/>
        <family val="0"/>
        <charset val="134"/>
      </rPr>
      <t xml:space="preserve">：</t>
    </r>
    <r>
      <rPr>
        <sz val="10"/>
        <rFont val="Arial"/>
        <family val="2"/>
      </rPr>
      <t xml:space="preserve">01</t>
    </r>
    <r>
      <rPr>
        <sz val="10"/>
        <rFont val="宋体"/>
        <family val="0"/>
        <charset val="134"/>
      </rPr>
      <t xml:space="preserve">分金庄场站换电工来电：其到金庄物业准备给车充电，场站门口看大门男士在里玩手机满嘴酒味向其询问：“你干嘛的。”其说：“我天天走这，你都问我好几次了。”后工作人员骂其，导致其现在出现低钾症状态，浑身哆嗦，手麻，无法给车充电。故不满，要求马上答复。注：</t>
    </r>
    <r>
      <rPr>
        <sz val="10"/>
        <rFont val="Arial"/>
        <family val="2"/>
      </rPr>
      <t xml:space="preserve">0:29</t>
    </r>
    <r>
      <rPr>
        <sz val="10"/>
        <rFont val="宋体"/>
        <family val="0"/>
        <charset val="134"/>
      </rPr>
      <t xml:space="preserve">分已报集团安保</t>
    </r>
  </si>
  <si>
    <r>
      <rPr>
        <sz val="10"/>
        <rFont val="宋体"/>
        <family val="0"/>
        <charset val="134"/>
      </rPr>
      <t xml:space="preserve">阜成门分中心于</t>
    </r>
    <r>
      <rPr>
        <sz val="10"/>
        <rFont val="Arial"/>
        <family val="2"/>
      </rPr>
      <t xml:space="preserve">2026</t>
    </r>
    <r>
      <rPr>
        <sz val="10"/>
        <rFont val="宋体"/>
        <family val="0"/>
        <charset val="134"/>
      </rPr>
      <t xml:space="preserve">年</t>
    </r>
    <r>
      <rPr>
        <sz val="10"/>
        <rFont val="Arial"/>
        <family val="2"/>
      </rPr>
      <t xml:space="preserve">2</t>
    </r>
    <r>
      <rPr>
        <sz val="10"/>
        <rFont val="宋体"/>
        <family val="0"/>
        <charset val="134"/>
      </rPr>
      <t xml:space="preserve">月</t>
    </r>
    <r>
      <rPr>
        <sz val="10"/>
        <rFont val="Arial"/>
        <family val="2"/>
      </rPr>
      <t xml:space="preserve">14</t>
    </r>
    <r>
      <rPr>
        <sz val="10"/>
        <rFont val="宋体"/>
        <family val="0"/>
        <charset val="134"/>
      </rPr>
      <t xml:space="preserve">日</t>
    </r>
    <r>
      <rPr>
        <sz val="10"/>
        <rFont val="Arial"/>
        <family val="2"/>
      </rPr>
      <t xml:space="preserve">9</t>
    </r>
    <r>
      <rPr>
        <sz val="10"/>
        <rFont val="宋体"/>
        <family val="0"/>
        <charset val="134"/>
      </rPr>
      <t xml:space="preserve">时由鸿运承物业管理中心阜成门分中心安保副主任苏承骙与场站核实此情况。当班职工警卫对进场人员进行拦、问、查、记。由于投诉人戴着头盔进入场站，警卫职工看不清来人是否是本场站职工，所以按要求对进场人员进行登记</t>
    </r>
  </si>
  <si>
    <r>
      <rPr>
        <sz val="10"/>
        <rFont val="宋体"/>
        <family val="0"/>
        <charset val="134"/>
      </rPr>
      <t xml:space="preserve">阜成门分中心于</t>
    </r>
    <r>
      <rPr>
        <sz val="10"/>
        <rFont val="Arial"/>
        <family val="2"/>
      </rPr>
      <t xml:space="preserve">2026</t>
    </r>
    <r>
      <rPr>
        <sz val="10"/>
        <rFont val="宋体"/>
        <family val="0"/>
        <charset val="134"/>
      </rPr>
      <t xml:space="preserve">年</t>
    </r>
    <r>
      <rPr>
        <sz val="10"/>
        <rFont val="Arial"/>
        <family val="2"/>
      </rPr>
      <t xml:space="preserve">2</t>
    </r>
    <r>
      <rPr>
        <sz val="10"/>
        <rFont val="宋体"/>
        <family val="0"/>
        <charset val="134"/>
      </rPr>
      <t xml:space="preserve">月</t>
    </r>
    <r>
      <rPr>
        <sz val="10"/>
        <rFont val="Arial"/>
        <family val="2"/>
      </rPr>
      <t xml:space="preserve">14</t>
    </r>
    <r>
      <rPr>
        <sz val="10"/>
        <rFont val="宋体"/>
        <family val="0"/>
        <charset val="134"/>
      </rPr>
      <t xml:space="preserve">日</t>
    </r>
    <r>
      <rPr>
        <sz val="10"/>
        <rFont val="Arial"/>
        <family val="2"/>
      </rPr>
      <t xml:space="preserve">11</t>
    </r>
    <r>
      <rPr>
        <sz val="10"/>
        <rFont val="宋体"/>
        <family val="0"/>
        <charset val="134"/>
      </rPr>
      <t xml:space="preserve">时</t>
    </r>
    <r>
      <rPr>
        <sz val="10"/>
        <rFont val="Arial"/>
        <family val="2"/>
      </rPr>
      <t xml:space="preserve">10</t>
    </r>
    <r>
      <rPr>
        <sz val="10"/>
        <rFont val="宋体"/>
        <family val="0"/>
        <charset val="134"/>
      </rPr>
      <t xml:space="preserve">分由鸿运承物业管理中心阜成门分中心安保副主任苏承骙给投诉人进行回回访，说明情况。</t>
    </r>
  </si>
  <si>
    <t xml:space="preserve">阜成门分中心安保副主任苏承骙对职工警卫进行批评教育，强调重点时期遵守岗位职责，现场教育职工警卫注意礼貌用语，并再次强调规范值守。</t>
  </si>
  <si>
    <t xml:space="preserve">阜成门分中心安保副主任苏承骙现场教育职工警卫注意礼貌用语，并再次强调规范值守。</t>
  </si>
  <si>
    <t xml:space="preserve">分中心加强对职工警卫进行检查及教育，同时让场站班长加强对职工警卫的教育及检查。</t>
  </si>
  <si>
    <r>
      <rPr>
        <sz val="10"/>
        <rFont val="宋体"/>
        <family val="0"/>
        <charset val="134"/>
      </rPr>
      <t xml:space="preserve">接到投诉后，阜成门分中心于</t>
    </r>
    <r>
      <rPr>
        <sz val="10"/>
        <rFont val="Arial"/>
        <family val="2"/>
      </rPr>
      <t xml:space="preserve">2026</t>
    </r>
    <r>
      <rPr>
        <sz val="10"/>
        <rFont val="宋体"/>
        <family val="0"/>
        <charset val="134"/>
      </rPr>
      <t xml:space="preserve">年</t>
    </r>
    <r>
      <rPr>
        <sz val="10"/>
        <rFont val="Arial"/>
        <family val="2"/>
      </rPr>
      <t xml:space="preserve">2</t>
    </r>
    <r>
      <rPr>
        <sz val="10"/>
        <rFont val="宋体"/>
        <family val="0"/>
        <charset val="134"/>
      </rPr>
      <t xml:space="preserve">月</t>
    </r>
    <r>
      <rPr>
        <sz val="10"/>
        <rFont val="Arial"/>
        <family val="2"/>
      </rPr>
      <t xml:space="preserve">14</t>
    </r>
    <r>
      <rPr>
        <sz val="10"/>
        <rFont val="宋体"/>
        <family val="0"/>
        <charset val="134"/>
      </rPr>
      <t xml:space="preserve">日</t>
    </r>
    <r>
      <rPr>
        <sz val="10"/>
        <rFont val="Arial"/>
        <family val="2"/>
      </rPr>
      <t xml:space="preserve">9</t>
    </r>
    <r>
      <rPr>
        <sz val="10"/>
        <rFont val="宋体"/>
        <family val="0"/>
        <charset val="134"/>
      </rPr>
      <t xml:space="preserve">时由鸿运承物业管理中心阜成门分中心安保副主任苏承骙与场站核实此情况，经与场站班长现场对当班职工警卫了解当时情况，确有此事。当班职工警卫对进场人员进行拦、问、查、记。由于投诉人戴着头盔进入场站，警卫职工看不清来人是否是本场站职工，所以按要求对进场人员进行登记，过程中与投诉人发生口角，没有礼貌用语。阜成门分中心安保副主任苏承骙现场教育职工警卫注意礼貌用语，并再次强调规范值守。阜成门分中心于</t>
    </r>
    <r>
      <rPr>
        <sz val="10"/>
        <rFont val="Arial"/>
        <family val="2"/>
      </rPr>
      <t xml:space="preserve">2026</t>
    </r>
    <r>
      <rPr>
        <sz val="10"/>
        <rFont val="宋体"/>
        <family val="0"/>
        <charset val="134"/>
      </rPr>
      <t xml:space="preserve">年</t>
    </r>
    <r>
      <rPr>
        <sz val="10"/>
        <rFont val="Arial"/>
        <family val="2"/>
      </rPr>
      <t xml:space="preserve">2</t>
    </r>
    <r>
      <rPr>
        <sz val="10"/>
        <rFont val="宋体"/>
        <family val="0"/>
        <charset val="134"/>
      </rPr>
      <t xml:space="preserve">月</t>
    </r>
    <r>
      <rPr>
        <sz val="10"/>
        <rFont val="Arial"/>
        <family val="2"/>
      </rPr>
      <t xml:space="preserve">14</t>
    </r>
    <r>
      <rPr>
        <sz val="10"/>
        <rFont val="宋体"/>
        <family val="0"/>
        <charset val="134"/>
      </rPr>
      <t xml:space="preserve">日</t>
    </r>
    <r>
      <rPr>
        <sz val="10"/>
        <rFont val="Arial"/>
        <family val="2"/>
      </rPr>
      <t xml:space="preserve">11</t>
    </r>
    <r>
      <rPr>
        <sz val="10"/>
        <rFont val="宋体"/>
        <family val="0"/>
        <charset val="134"/>
      </rPr>
      <t xml:space="preserve">时</t>
    </r>
    <r>
      <rPr>
        <sz val="10"/>
        <rFont val="Arial"/>
        <family val="2"/>
      </rPr>
      <t xml:space="preserve">10</t>
    </r>
    <r>
      <rPr>
        <sz val="10"/>
        <rFont val="宋体"/>
        <family val="0"/>
        <charset val="134"/>
      </rPr>
      <t xml:space="preserve">分由鸿运承物业管理中心阜成门分中心安保副主任苏承骙给投诉人进行回回访。说明情况原因，分中心加强对警卫人员教育，注意礼貌用语，在今后的工作中避免出现此类情况。像投诉人说明情况。取得投诉人谅解，并表示满意。</t>
    </r>
    <r>
      <rPr>
        <sz val="10"/>
        <rFont val="Arial"/>
        <family val="2"/>
      </rPr>
      <t xml:space="preserve">
</t>
    </r>
  </si>
  <si>
    <t xml:space="preserve">保安工作态度
同人同诉 多渠道</t>
  </si>
  <si>
    <r>
      <rPr>
        <sz val="10"/>
        <rFont val="Arial"/>
        <family val="2"/>
      </rPr>
      <t xml:space="preserve">GJ-PHONE-20260214-0313</t>
    </r>
    <r>
      <rPr>
        <sz val="10"/>
        <rFont val="宋体"/>
        <family val="0"/>
        <charset val="134"/>
      </rPr>
      <t xml:space="preserve">（</t>
    </r>
    <r>
      <rPr>
        <sz val="10"/>
        <rFont val="Arial"/>
        <family val="2"/>
      </rPr>
      <t xml:space="preserve">3</t>
    </r>
    <r>
      <rPr>
        <sz val="10"/>
        <rFont val="宋体"/>
        <family val="0"/>
        <charset val="134"/>
      </rPr>
      <t xml:space="preserve">个附件）</t>
    </r>
  </si>
  <si>
    <t xml:space="preserve">2026-02-14 09:23:49</t>
  </si>
  <si>
    <t xml:space="preserve">2026-02-14 09:33:17</t>
  </si>
  <si>
    <r>
      <rPr>
        <sz val="10"/>
        <rFont val="宋体"/>
        <family val="0"/>
        <charset val="134"/>
      </rPr>
      <t xml:space="preserve">原始：</t>
    </r>
    <r>
      <rPr>
        <sz val="10"/>
        <rFont val="Arial"/>
        <family val="2"/>
      </rPr>
      <t xml:space="preserve">2</t>
    </r>
    <r>
      <rPr>
        <sz val="10"/>
        <rFont val="宋体"/>
        <family val="0"/>
        <charset val="134"/>
      </rPr>
      <t xml:space="preserve">月</t>
    </r>
    <r>
      <rPr>
        <sz val="10"/>
        <rFont val="Arial"/>
        <family val="2"/>
      </rPr>
      <t xml:space="preserve">9</t>
    </r>
    <r>
      <rPr>
        <sz val="10"/>
        <rFont val="宋体"/>
        <family val="0"/>
        <charset val="134"/>
      </rPr>
      <t xml:space="preserve">日</t>
    </r>
    <r>
      <rPr>
        <sz val="10"/>
        <rFont val="Arial"/>
        <family val="2"/>
      </rPr>
      <t xml:space="preserve">16:12</t>
    </r>
    <r>
      <rPr>
        <sz val="10"/>
        <rFont val="宋体"/>
        <family val="0"/>
        <charset val="134"/>
      </rPr>
      <t xml:space="preserve">分王女士</t>
    </r>
    <r>
      <rPr>
        <sz val="10"/>
        <rFont val="Arial"/>
        <family val="2"/>
      </rPr>
      <t xml:space="preserve">(</t>
    </r>
    <r>
      <rPr>
        <sz val="10"/>
        <rFont val="宋体"/>
        <family val="0"/>
        <charset val="134"/>
      </rPr>
      <t xml:space="preserve">内部职工来电</t>
    </r>
    <r>
      <rPr>
        <sz val="10"/>
        <rFont val="Arial"/>
        <family val="2"/>
      </rPr>
      <t xml:space="preserve">)</t>
    </r>
    <r>
      <rPr>
        <sz val="10"/>
        <rFont val="宋体"/>
        <family val="0"/>
        <charset val="134"/>
      </rPr>
      <t xml:space="preserve">，称自己已经通过鸿运承物业</t>
    </r>
    <r>
      <rPr>
        <sz val="10"/>
        <rFont val="Arial"/>
        <family val="2"/>
      </rPr>
      <t xml:space="preserve">A</t>
    </r>
    <r>
      <rPr>
        <sz val="10"/>
        <rFont val="宋体"/>
        <family val="0"/>
        <charset val="134"/>
      </rPr>
      <t xml:space="preserve">岗竞聘，因住南六环外，南边没有合适地点，其就没做出选择。一周后鸿运承物业一男士，给其打电话又让其选择工作地点，大概还是这些，其又没选。工作人员说那就填写未选择，其认可。后分中心告知班长，并传达给其，直接降到</t>
    </r>
    <r>
      <rPr>
        <sz val="10"/>
        <rFont val="Arial"/>
        <family val="2"/>
      </rPr>
      <t xml:space="preserve">C</t>
    </r>
    <r>
      <rPr>
        <sz val="10"/>
        <rFont val="宋体"/>
        <family val="0"/>
        <charset val="134"/>
      </rPr>
      <t xml:space="preserve">岗。其拨打</t>
    </r>
    <r>
      <rPr>
        <sz val="10"/>
        <rFont val="Arial"/>
        <family val="2"/>
      </rPr>
      <t xml:space="preserve">8312 2233 </t>
    </r>
    <r>
      <rPr>
        <sz val="10"/>
        <rFont val="宋体"/>
        <family val="0"/>
        <charset val="134"/>
      </rPr>
      <t xml:space="preserve">找李斌，一男士告知：李斌歇年假了不在，也给不了联系电话，并告知该解释的都解释完了。其认为领导未和其说清楚误导其，其才未选择，分中心的劳人也告知无法协调。其不满，要求调回</t>
    </r>
    <r>
      <rPr>
        <sz val="10"/>
        <rFont val="Arial"/>
        <family val="2"/>
      </rPr>
      <t xml:space="preserve">A</t>
    </r>
    <r>
      <rPr>
        <sz val="10"/>
        <rFont val="宋体"/>
        <family val="0"/>
        <charset val="134"/>
      </rPr>
      <t xml:space="preserve">岗，同时称有同事在六里桥和北京西站工作了。注：不给其满意答复，会到公交集团找领导反映。</t>
    </r>
    <r>
      <rPr>
        <sz val="10"/>
        <rFont val="Arial"/>
        <family val="2"/>
      </rPr>
      <t xml:space="preserve">
2</t>
    </r>
    <r>
      <rPr>
        <sz val="10"/>
        <rFont val="宋体"/>
        <family val="0"/>
        <charset val="134"/>
      </rPr>
      <t xml:space="preserve">月</t>
    </r>
    <r>
      <rPr>
        <sz val="10"/>
        <rFont val="Arial"/>
        <family val="2"/>
      </rPr>
      <t xml:space="preserve">14</t>
    </r>
    <r>
      <rPr>
        <sz val="10"/>
        <rFont val="宋体"/>
        <family val="0"/>
        <charset val="134"/>
      </rPr>
      <t xml:space="preserve">日</t>
    </r>
    <r>
      <rPr>
        <sz val="10"/>
        <rFont val="Arial"/>
        <family val="2"/>
      </rPr>
      <t xml:space="preserve">9</t>
    </r>
    <r>
      <rPr>
        <sz val="10"/>
        <rFont val="宋体"/>
        <family val="0"/>
        <charset val="134"/>
      </rPr>
      <t xml:space="preserve">：</t>
    </r>
    <r>
      <rPr>
        <sz val="10"/>
        <rFont val="Arial"/>
        <family val="2"/>
      </rPr>
      <t xml:space="preserve">25</t>
    </r>
    <r>
      <rPr>
        <sz val="10"/>
        <rFont val="宋体"/>
        <family val="0"/>
        <charset val="134"/>
      </rPr>
      <t xml:space="preserve">分来电：王女士再次来电：针对鸿运承物业</t>
    </r>
    <r>
      <rPr>
        <sz val="10"/>
        <rFont val="Arial"/>
        <family val="2"/>
      </rPr>
      <t xml:space="preserve">A</t>
    </r>
    <r>
      <rPr>
        <sz val="10"/>
        <rFont val="宋体"/>
        <family val="0"/>
        <charset val="134"/>
      </rPr>
      <t xml:space="preserve">岗竞聘一事，今日又接到方庄分中心一名工作人员给予回复，其强烈要求公交集团相关部门领导给予答复。</t>
    </r>
  </si>
  <si>
    <r>
      <rPr>
        <sz val="10"/>
        <rFont val="宋体"/>
        <family val="0"/>
        <charset val="134"/>
      </rPr>
      <t xml:space="preserve">经核实，与来电人所述情况存在出入。来电人王军霞女士，在参加完综合站务员</t>
    </r>
    <r>
      <rPr>
        <sz val="10"/>
        <rFont val="Arial"/>
        <family val="2"/>
      </rPr>
      <t xml:space="preserve">A</t>
    </r>
    <r>
      <rPr>
        <sz val="10"/>
        <rFont val="宋体"/>
        <family val="0"/>
        <charset val="134"/>
      </rPr>
      <t xml:space="preserve">岗公开选聘后未采纳鸿运承物业管理中心的调剂分配。方庄分中心于</t>
    </r>
    <r>
      <rPr>
        <sz val="10"/>
        <rFont val="Arial"/>
        <family val="2"/>
      </rPr>
      <t xml:space="preserve">2025</t>
    </r>
    <r>
      <rPr>
        <sz val="10"/>
        <rFont val="宋体"/>
        <family val="0"/>
        <charset val="134"/>
      </rPr>
      <t xml:space="preserve">年</t>
    </r>
    <r>
      <rPr>
        <sz val="10"/>
        <rFont val="Arial"/>
        <family val="2"/>
      </rPr>
      <t xml:space="preserve">12</t>
    </r>
    <r>
      <rPr>
        <sz val="10"/>
        <rFont val="宋体"/>
        <family val="0"/>
        <charset val="134"/>
      </rPr>
      <t xml:space="preserve">月</t>
    </r>
    <r>
      <rPr>
        <sz val="10"/>
        <rFont val="Arial"/>
        <family val="2"/>
      </rPr>
      <t xml:space="preserve">8</t>
    </r>
    <r>
      <rPr>
        <sz val="10"/>
        <rFont val="宋体"/>
        <family val="0"/>
        <charset val="134"/>
      </rPr>
      <t xml:space="preserve">日经职工报名上报了公开选聘乘务巡检员工作，在</t>
    </r>
    <r>
      <rPr>
        <sz val="10"/>
        <rFont val="Arial"/>
        <family val="2"/>
      </rPr>
      <t xml:space="preserve">12</t>
    </r>
    <r>
      <rPr>
        <sz val="10"/>
        <rFont val="宋体"/>
        <family val="0"/>
        <charset val="134"/>
      </rPr>
      <t xml:space="preserve">月</t>
    </r>
    <r>
      <rPr>
        <sz val="10"/>
        <rFont val="Arial"/>
        <family val="2"/>
      </rPr>
      <t xml:space="preserve">9</t>
    </r>
    <r>
      <rPr>
        <sz val="10"/>
        <rFont val="宋体"/>
        <family val="0"/>
        <charset val="134"/>
      </rPr>
      <t xml:space="preserve">日接到物管中心通知，该职工政审未通过，不能参加此次巡检员选聘工作，当日通知该职工并说明原因。方庄分中心于</t>
    </r>
    <r>
      <rPr>
        <sz val="10"/>
        <rFont val="Arial"/>
        <family val="2"/>
      </rPr>
      <t xml:space="preserve">2025</t>
    </r>
    <r>
      <rPr>
        <sz val="10"/>
        <rFont val="宋体"/>
        <family val="0"/>
        <charset val="134"/>
      </rPr>
      <t xml:space="preserve">年</t>
    </r>
    <r>
      <rPr>
        <sz val="10"/>
        <rFont val="Arial"/>
        <family val="2"/>
      </rPr>
      <t xml:space="preserve">12</t>
    </r>
    <r>
      <rPr>
        <sz val="10"/>
        <rFont val="宋体"/>
        <family val="0"/>
        <charset val="134"/>
      </rPr>
      <t xml:space="preserve">月</t>
    </r>
    <r>
      <rPr>
        <sz val="10"/>
        <rFont val="Arial"/>
        <family val="2"/>
      </rPr>
      <t xml:space="preserve">4</t>
    </r>
    <r>
      <rPr>
        <sz val="10"/>
        <rFont val="宋体"/>
        <family val="0"/>
        <charset val="134"/>
      </rPr>
      <t xml:space="preserve">日按《关于印发鸿运承物业管理中心综合站务员优化配置改革工作实施方案的通知》要求，转岗安置落选的原综</t>
    </r>
    <r>
      <rPr>
        <sz val="10"/>
        <rFont val="Arial"/>
        <family val="2"/>
      </rPr>
      <t xml:space="preserve">A</t>
    </r>
    <r>
      <rPr>
        <sz val="10"/>
        <rFont val="宋体"/>
        <family val="0"/>
        <charset val="134"/>
      </rPr>
      <t xml:space="preserve">人员，办理岗变薪变相关手续，职工签字后转岗综合站务员</t>
    </r>
    <r>
      <rPr>
        <sz val="10"/>
        <rFont val="Arial"/>
        <family val="2"/>
      </rPr>
      <t xml:space="preserve">C</t>
    </r>
    <r>
      <rPr>
        <sz val="10"/>
        <rFont val="宋体"/>
        <family val="0"/>
        <charset val="134"/>
      </rPr>
      <t xml:space="preserve">岗位。职工于</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23</t>
    </r>
    <r>
      <rPr>
        <sz val="10"/>
        <rFont val="宋体"/>
        <family val="0"/>
        <charset val="134"/>
      </rPr>
      <t xml:space="preserve">日因实发工资低为由提出恢复原综合站务员</t>
    </r>
    <r>
      <rPr>
        <sz val="10"/>
        <rFont val="Arial"/>
        <family val="2"/>
      </rPr>
      <t xml:space="preserve">A</t>
    </r>
    <r>
      <rPr>
        <sz val="10"/>
        <rFont val="宋体"/>
        <family val="0"/>
        <charset val="134"/>
      </rPr>
      <t xml:space="preserve">岗的要求，经方庄分中心和物管中心一同与职工沟通后协调到九龙分中心梨园场站综合站务员</t>
    </r>
    <r>
      <rPr>
        <sz val="10"/>
        <rFont val="Arial"/>
        <family val="2"/>
      </rPr>
      <t xml:space="preserve">B</t>
    </r>
    <r>
      <rPr>
        <sz val="10"/>
        <rFont val="宋体"/>
        <family val="0"/>
        <charset val="134"/>
      </rPr>
      <t xml:space="preserve">岗，职工次日提出家远，工作繁重不同意调岗综合站务员</t>
    </r>
    <r>
      <rPr>
        <sz val="10"/>
        <rFont val="Arial"/>
        <family val="2"/>
      </rPr>
      <t xml:space="preserve">B</t>
    </r>
    <r>
      <rPr>
        <sz val="10"/>
        <rFont val="宋体"/>
        <family val="0"/>
        <charset val="134"/>
      </rPr>
      <t xml:space="preserve">岗位。</t>
    </r>
    <r>
      <rPr>
        <sz val="10"/>
        <rFont val="Arial"/>
        <family val="2"/>
      </rPr>
      <t xml:space="preserve">2026</t>
    </r>
    <r>
      <rPr>
        <sz val="10"/>
        <rFont val="宋体"/>
        <family val="0"/>
        <charset val="134"/>
      </rPr>
      <t xml:space="preserve">年</t>
    </r>
    <r>
      <rPr>
        <sz val="10"/>
        <rFont val="Arial"/>
        <family val="2"/>
      </rPr>
      <t xml:space="preserve">2</t>
    </r>
    <r>
      <rPr>
        <sz val="10"/>
        <rFont val="宋体"/>
        <family val="0"/>
        <charset val="134"/>
      </rPr>
      <t xml:space="preserve">月</t>
    </r>
    <r>
      <rPr>
        <sz val="10"/>
        <rFont val="Arial"/>
        <family val="2"/>
      </rPr>
      <t xml:space="preserve">18</t>
    </r>
    <r>
      <rPr>
        <sz val="10"/>
        <rFont val="宋体"/>
        <family val="0"/>
        <charset val="134"/>
      </rPr>
      <t xml:space="preserve">日上午</t>
    </r>
    <r>
      <rPr>
        <sz val="10"/>
        <rFont val="Arial"/>
        <family val="2"/>
      </rPr>
      <t xml:space="preserve">9</t>
    </r>
    <r>
      <rPr>
        <sz val="10"/>
        <rFont val="宋体"/>
        <family val="0"/>
        <charset val="134"/>
      </rPr>
      <t xml:space="preserve">点</t>
    </r>
    <r>
      <rPr>
        <sz val="10"/>
        <rFont val="Arial"/>
        <family val="2"/>
      </rPr>
      <t xml:space="preserve">26</t>
    </r>
    <r>
      <rPr>
        <sz val="10"/>
        <rFont val="宋体"/>
        <family val="0"/>
        <charset val="134"/>
      </rPr>
      <t xml:space="preserve">分回复来电人，告知来电人综合站务员</t>
    </r>
    <r>
      <rPr>
        <sz val="10"/>
        <rFont val="Arial"/>
        <family val="2"/>
      </rPr>
      <t xml:space="preserve">A</t>
    </r>
    <r>
      <rPr>
        <sz val="10"/>
        <rFont val="宋体"/>
        <family val="0"/>
        <charset val="134"/>
      </rPr>
      <t xml:space="preserve">岗公开选聘已结束，职工未选择调剂分配。方庄分中心按《关于印发鸿运承物业管理中心综合站务员优化配置改革工作实施方案的通知》要求，进行完岗变薪变，因方庄分中心只有综合站务员</t>
    </r>
    <r>
      <rPr>
        <sz val="10"/>
        <rFont val="Arial"/>
        <family val="2"/>
      </rPr>
      <t xml:space="preserve">C</t>
    </r>
    <r>
      <rPr>
        <sz val="10"/>
        <rFont val="宋体"/>
        <family val="0"/>
        <charset val="134"/>
      </rPr>
      <t xml:space="preserve">岗，如职工想转岗到综合站务员</t>
    </r>
    <r>
      <rPr>
        <sz val="10"/>
        <rFont val="Arial"/>
        <family val="2"/>
      </rPr>
      <t xml:space="preserve">B</t>
    </r>
    <r>
      <rPr>
        <sz val="10"/>
        <rFont val="宋体"/>
        <family val="0"/>
        <charset val="134"/>
      </rPr>
      <t xml:space="preserve">岗可考虑九龙分中心梨园场站。我单位欢迎市民随时对我们工作进行监督，感谢市民提出宝贵意见，谢谢市民的支持与谅解。</t>
    </r>
    <r>
      <rPr>
        <sz val="10"/>
        <rFont val="Arial"/>
        <family val="2"/>
      </rPr>
      <t xml:space="preserve">
</t>
    </r>
    <r>
      <rPr>
        <sz val="10"/>
        <rFont val="宋体"/>
        <family val="0"/>
        <charset val="134"/>
      </rPr>
      <t xml:space="preserve">办理人：吕琦；部门：鸿运承物业管理中心方庄分中心；职务：一般管理</t>
    </r>
    <r>
      <rPr>
        <sz val="10"/>
        <rFont val="Arial"/>
        <family val="2"/>
      </rPr>
      <t xml:space="preserve">
</t>
    </r>
    <r>
      <rPr>
        <sz val="10"/>
        <rFont val="宋体"/>
        <family val="0"/>
        <charset val="134"/>
      </rPr>
      <t xml:space="preserve">审核人：高强；部门：鸿运承物业管理中心人力资源部；职务：中级管理</t>
    </r>
  </si>
  <si>
    <r>
      <rPr>
        <sz val="10"/>
        <rFont val="Arial"/>
        <family val="2"/>
      </rPr>
      <t xml:space="preserve">2026</t>
    </r>
    <r>
      <rPr>
        <sz val="10"/>
        <rFont val="宋体"/>
        <family val="0"/>
        <charset val="134"/>
      </rPr>
      <t xml:space="preserve">年</t>
    </r>
    <r>
      <rPr>
        <sz val="10"/>
        <rFont val="Arial"/>
        <family val="2"/>
      </rPr>
      <t xml:space="preserve">2</t>
    </r>
    <r>
      <rPr>
        <sz val="10"/>
        <rFont val="宋体"/>
        <family val="0"/>
        <charset val="134"/>
      </rPr>
      <t xml:space="preserve">月</t>
    </r>
    <r>
      <rPr>
        <sz val="10"/>
        <rFont val="Arial"/>
        <family val="2"/>
      </rPr>
      <t xml:space="preserve">18</t>
    </r>
    <r>
      <rPr>
        <sz val="10"/>
        <rFont val="宋体"/>
        <family val="0"/>
        <charset val="134"/>
      </rPr>
      <t xml:space="preserve">日上午</t>
    </r>
    <r>
      <rPr>
        <sz val="10"/>
        <rFont val="Arial"/>
        <family val="2"/>
      </rPr>
      <t xml:space="preserve">9</t>
    </r>
    <r>
      <rPr>
        <sz val="10"/>
        <rFont val="宋体"/>
        <family val="0"/>
        <charset val="134"/>
      </rPr>
      <t xml:space="preserve">点</t>
    </r>
    <r>
      <rPr>
        <sz val="10"/>
        <rFont val="Arial"/>
        <family val="2"/>
      </rPr>
      <t xml:space="preserve">26</t>
    </r>
    <r>
      <rPr>
        <sz val="10"/>
        <rFont val="宋体"/>
        <family val="0"/>
        <charset val="134"/>
      </rPr>
      <t xml:space="preserve">分回复来电人，告知来电人综合站务员</t>
    </r>
    <r>
      <rPr>
        <sz val="10"/>
        <rFont val="Arial"/>
        <family val="2"/>
      </rPr>
      <t xml:space="preserve">A</t>
    </r>
    <r>
      <rPr>
        <sz val="10"/>
        <rFont val="宋体"/>
        <family val="0"/>
        <charset val="134"/>
      </rPr>
      <t xml:space="preserve">岗公开选聘已结束，职工未选择调剂分配。方庄分中心按《关于印发鸿运承物业管理中心综合站务员优化配置改革工作实施方案的通知》要求，进行完岗变薪变，因方庄分中心只有综合站务员</t>
    </r>
    <r>
      <rPr>
        <sz val="10"/>
        <rFont val="Arial"/>
        <family val="2"/>
      </rPr>
      <t xml:space="preserve">C</t>
    </r>
    <r>
      <rPr>
        <sz val="10"/>
        <rFont val="宋体"/>
        <family val="0"/>
        <charset val="134"/>
      </rPr>
      <t xml:space="preserve">岗，如职工想转岗到综合站务员</t>
    </r>
    <r>
      <rPr>
        <sz val="10"/>
        <rFont val="Arial"/>
        <family val="2"/>
      </rPr>
      <t xml:space="preserve">B</t>
    </r>
    <r>
      <rPr>
        <sz val="10"/>
        <rFont val="宋体"/>
        <family val="0"/>
        <charset val="134"/>
      </rPr>
      <t xml:space="preserve">岗可考虑九龙分中心梨园场站。我单位欢迎市民随时对我们工作进行监督，感谢市民提出宝贵意见，谢谢市民的支持与谅解。</t>
    </r>
  </si>
  <si>
    <r>
      <rPr>
        <sz val="10"/>
        <rFont val="宋体"/>
        <family val="0"/>
        <charset val="134"/>
      </rPr>
      <t xml:space="preserve">经核实，与来电人所述情况存在出入。来电人王军霞女士，在参加完综合站务员</t>
    </r>
    <r>
      <rPr>
        <sz val="10"/>
        <rFont val="Arial"/>
        <family val="2"/>
      </rPr>
      <t xml:space="preserve">A</t>
    </r>
    <r>
      <rPr>
        <sz val="10"/>
        <rFont val="宋体"/>
        <family val="0"/>
        <charset val="134"/>
      </rPr>
      <t xml:space="preserve">岗公开选聘后未采纳鸿运承物业管理中心的调剂分配。方庄分中心于</t>
    </r>
    <r>
      <rPr>
        <sz val="10"/>
        <rFont val="Arial"/>
        <family val="2"/>
      </rPr>
      <t xml:space="preserve">2025</t>
    </r>
    <r>
      <rPr>
        <sz val="10"/>
        <rFont val="宋体"/>
        <family val="0"/>
        <charset val="134"/>
      </rPr>
      <t xml:space="preserve">年</t>
    </r>
    <r>
      <rPr>
        <sz val="10"/>
        <rFont val="Arial"/>
        <family val="2"/>
      </rPr>
      <t xml:space="preserve">12</t>
    </r>
    <r>
      <rPr>
        <sz val="10"/>
        <rFont val="宋体"/>
        <family val="0"/>
        <charset val="134"/>
      </rPr>
      <t xml:space="preserve">月</t>
    </r>
    <r>
      <rPr>
        <sz val="10"/>
        <rFont val="Arial"/>
        <family val="2"/>
      </rPr>
      <t xml:space="preserve">8</t>
    </r>
    <r>
      <rPr>
        <sz val="10"/>
        <rFont val="宋体"/>
        <family val="0"/>
        <charset val="134"/>
      </rPr>
      <t xml:space="preserve">日经职工报名上报了公开选聘乘务巡检员工作，在</t>
    </r>
    <r>
      <rPr>
        <sz val="10"/>
        <rFont val="Arial"/>
        <family val="2"/>
      </rPr>
      <t xml:space="preserve">12</t>
    </r>
    <r>
      <rPr>
        <sz val="10"/>
        <rFont val="宋体"/>
        <family val="0"/>
        <charset val="134"/>
      </rPr>
      <t xml:space="preserve">月</t>
    </r>
    <r>
      <rPr>
        <sz val="10"/>
        <rFont val="Arial"/>
        <family val="2"/>
      </rPr>
      <t xml:space="preserve">9</t>
    </r>
    <r>
      <rPr>
        <sz val="10"/>
        <rFont val="宋体"/>
        <family val="0"/>
        <charset val="134"/>
      </rPr>
      <t xml:space="preserve">日接到物管中心通知，该职工政审未通过，不能参加此次巡检员选聘工作，当日通知该职工并说明原因。方庄分中心于</t>
    </r>
    <r>
      <rPr>
        <sz val="10"/>
        <rFont val="Arial"/>
        <family val="2"/>
      </rPr>
      <t xml:space="preserve">2025</t>
    </r>
    <r>
      <rPr>
        <sz val="10"/>
        <rFont val="宋体"/>
        <family val="0"/>
        <charset val="134"/>
      </rPr>
      <t xml:space="preserve">年</t>
    </r>
    <r>
      <rPr>
        <sz val="10"/>
        <rFont val="Arial"/>
        <family val="2"/>
      </rPr>
      <t xml:space="preserve">12</t>
    </r>
    <r>
      <rPr>
        <sz val="10"/>
        <rFont val="宋体"/>
        <family val="0"/>
        <charset val="134"/>
      </rPr>
      <t xml:space="preserve">月</t>
    </r>
    <r>
      <rPr>
        <sz val="10"/>
        <rFont val="Arial"/>
        <family val="2"/>
      </rPr>
      <t xml:space="preserve">4</t>
    </r>
    <r>
      <rPr>
        <sz val="10"/>
        <rFont val="宋体"/>
        <family val="0"/>
        <charset val="134"/>
      </rPr>
      <t xml:space="preserve">日按《关于印发鸿运承物业管理中心综合站务员优化配置改革工作实施方案的通知》要求，转岗安置落选的原综</t>
    </r>
    <r>
      <rPr>
        <sz val="10"/>
        <rFont val="Arial"/>
        <family val="2"/>
      </rPr>
      <t xml:space="preserve">A</t>
    </r>
    <r>
      <rPr>
        <sz val="10"/>
        <rFont val="宋体"/>
        <family val="0"/>
        <charset val="134"/>
      </rPr>
      <t xml:space="preserve">人员，办理岗变薪变相关手续，职工签字后转岗综合站务员</t>
    </r>
    <r>
      <rPr>
        <sz val="10"/>
        <rFont val="Arial"/>
        <family val="2"/>
      </rPr>
      <t xml:space="preserve">C</t>
    </r>
    <r>
      <rPr>
        <sz val="10"/>
        <rFont val="宋体"/>
        <family val="0"/>
        <charset val="134"/>
      </rPr>
      <t xml:space="preserve">岗位。职工于</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23</t>
    </r>
    <r>
      <rPr>
        <sz val="10"/>
        <rFont val="宋体"/>
        <family val="0"/>
        <charset val="134"/>
      </rPr>
      <t xml:space="preserve">日因实发工资低为由提出恢复原综合站务员</t>
    </r>
    <r>
      <rPr>
        <sz val="10"/>
        <rFont val="Arial"/>
        <family val="2"/>
      </rPr>
      <t xml:space="preserve">A</t>
    </r>
    <r>
      <rPr>
        <sz val="10"/>
        <rFont val="宋体"/>
        <family val="0"/>
        <charset val="134"/>
      </rPr>
      <t xml:space="preserve">岗的要求，经方庄分中心和物管中心一同与职工沟通后协调到九龙分中心梨园场站综合站务员</t>
    </r>
    <r>
      <rPr>
        <sz val="10"/>
        <rFont val="Arial"/>
        <family val="2"/>
      </rPr>
      <t xml:space="preserve">B</t>
    </r>
    <r>
      <rPr>
        <sz val="10"/>
        <rFont val="宋体"/>
        <family val="0"/>
        <charset val="134"/>
      </rPr>
      <t xml:space="preserve">岗，职工次日提出家远，工作繁重不同意调岗综合站务员</t>
    </r>
    <r>
      <rPr>
        <sz val="10"/>
        <rFont val="Arial"/>
        <family val="2"/>
      </rPr>
      <t xml:space="preserve">B</t>
    </r>
    <r>
      <rPr>
        <sz val="10"/>
        <rFont val="宋体"/>
        <family val="0"/>
        <charset val="134"/>
      </rPr>
      <t xml:space="preserve">岗位。</t>
    </r>
    <r>
      <rPr>
        <sz val="10"/>
        <rFont val="Arial"/>
        <family val="2"/>
      </rPr>
      <t xml:space="preserve">2026</t>
    </r>
    <r>
      <rPr>
        <sz val="10"/>
        <rFont val="宋体"/>
        <family val="0"/>
        <charset val="134"/>
      </rPr>
      <t xml:space="preserve">年</t>
    </r>
    <r>
      <rPr>
        <sz val="10"/>
        <rFont val="Arial"/>
        <family val="2"/>
      </rPr>
      <t xml:space="preserve">2</t>
    </r>
    <r>
      <rPr>
        <sz val="10"/>
        <rFont val="宋体"/>
        <family val="0"/>
        <charset val="134"/>
      </rPr>
      <t xml:space="preserve">月</t>
    </r>
    <r>
      <rPr>
        <sz val="10"/>
        <rFont val="Arial"/>
        <family val="2"/>
      </rPr>
      <t xml:space="preserve">18</t>
    </r>
    <r>
      <rPr>
        <sz val="10"/>
        <rFont val="宋体"/>
        <family val="0"/>
        <charset val="134"/>
      </rPr>
      <t xml:space="preserve">日上午</t>
    </r>
    <r>
      <rPr>
        <sz val="10"/>
        <rFont val="Arial"/>
        <family val="2"/>
      </rPr>
      <t xml:space="preserve">9</t>
    </r>
    <r>
      <rPr>
        <sz val="10"/>
        <rFont val="宋体"/>
        <family val="0"/>
        <charset val="134"/>
      </rPr>
      <t xml:space="preserve">点</t>
    </r>
    <r>
      <rPr>
        <sz val="10"/>
        <rFont val="Arial"/>
        <family val="2"/>
      </rPr>
      <t xml:space="preserve">26</t>
    </r>
    <r>
      <rPr>
        <sz val="10"/>
        <rFont val="宋体"/>
        <family val="0"/>
        <charset val="134"/>
      </rPr>
      <t xml:space="preserve">分回复来电人，告知来电人综合站务员</t>
    </r>
    <r>
      <rPr>
        <sz val="10"/>
        <rFont val="Arial"/>
        <family val="2"/>
      </rPr>
      <t xml:space="preserve">A</t>
    </r>
    <r>
      <rPr>
        <sz val="10"/>
        <rFont val="宋体"/>
        <family val="0"/>
        <charset val="134"/>
      </rPr>
      <t xml:space="preserve">岗公开选聘已结束，职工未选择调剂分配。方庄分中心按《关于印发鸿运承物业管理中心综合站务员优化配置改革工作实施方案的通知》要求，进行完岗变薪变，因方庄分中心只有综合站务员</t>
    </r>
    <r>
      <rPr>
        <sz val="10"/>
        <rFont val="Arial"/>
        <family val="2"/>
      </rPr>
      <t xml:space="preserve">C</t>
    </r>
    <r>
      <rPr>
        <sz val="10"/>
        <rFont val="宋体"/>
        <family val="0"/>
        <charset val="134"/>
      </rPr>
      <t xml:space="preserve">岗，如职工想转岗到综合站务员</t>
    </r>
    <r>
      <rPr>
        <sz val="10"/>
        <rFont val="Arial"/>
        <family val="2"/>
      </rPr>
      <t xml:space="preserve">B</t>
    </r>
    <r>
      <rPr>
        <sz val="10"/>
        <rFont val="宋体"/>
        <family val="0"/>
        <charset val="134"/>
      </rPr>
      <t xml:space="preserve">岗可考虑九龙分中心梨园场站。我单位欢迎市民随时对我们工作进行监督，感谢市民提出宝贵意见，谢谢市民的支持与谅解。</t>
    </r>
  </si>
  <si>
    <r>
      <rPr>
        <sz val="11"/>
        <color rgb="FF000000"/>
        <rFont val="宋体"/>
        <family val="0"/>
        <charset val="134"/>
      </rPr>
      <t xml:space="preserve">劳动人员调配及薪酬问题
</t>
    </r>
    <r>
      <rPr>
        <sz val="11"/>
        <color rgb="FF000000"/>
        <rFont val="宋体"/>
        <family val="0"/>
      </rPr>
      <t xml:space="preserve">(</t>
    </r>
    <r>
      <rPr>
        <sz val="11"/>
        <color rgb="FF000000"/>
        <rFont val="宋体"/>
        <family val="0"/>
        <charset val="134"/>
      </rPr>
      <t xml:space="preserve">综</t>
    </r>
    <r>
      <rPr>
        <sz val="11"/>
        <color rgb="FF000000"/>
        <rFont val="宋体"/>
        <family val="0"/>
      </rPr>
      <t xml:space="preserve">A</t>
    </r>
    <r>
      <rPr>
        <sz val="11"/>
        <color rgb="FF000000"/>
        <rFont val="宋体"/>
        <family val="0"/>
        <charset val="134"/>
      </rPr>
      <t xml:space="preserve">岗位调整</t>
    </r>
    <r>
      <rPr>
        <sz val="11"/>
        <color rgb="FF000000"/>
        <rFont val="宋体"/>
        <family val="0"/>
      </rPr>
      <t xml:space="preserve">)</t>
    </r>
    <r>
      <rPr>
        <sz val="11"/>
        <color rgb="FF000000"/>
        <rFont val="宋体"/>
        <family val="0"/>
        <charset val="134"/>
      </rPr>
      <t xml:space="preserve">同人同诉
多次</t>
    </r>
  </si>
  <si>
    <r>
      <rPr>
        <sz val="11"/>
        <color rgb="FF000000"/>
        <rFont val="宋体"/>
        <family val="0"/>
        <charset val="134"/>
      </rPr>
      <t xml:space="preserve">同人同诉：</t>
    </r>
    <r>
      <rPr>
        <sz val="11"/>
        <color rgb="FF000000"/>
        <rFont val="宋体"/>
        <family val="0"/>
      </rPr>
      <t xml:space="preserve">GJ-PHONE-20260209-1811</t>
    </r>
    <r>
      <rPr>
        <sz val="11"/>
        <color rgb="FF000000"/>
        <rFont val="宋体"/>
        <family val="0"/>
        <charset val="134"/>
      </rPr>
      <t xml:space="preserve">、</t>
    </r>
    <r>
      <rPr>
        <sz val="11"/>
        <color rgb="FF000000"/>
        <rFont val="宋体"/>
        <family val="0"/>
      </rPr>
      <t xml:space="preserve">GJ-PHONE-20260210-1283</t>
    </r>
    <r>
      <rPr>
        <sz val="11"/>
        <color rgb="FF000000"/>
        <rFont val="宋体"/>
        <family val="0"/>
        <charset val="134"/>
      </rPr>
      <t xml:space="preserve">、</t>
    </r>
    <r>
      <rPr>
        <sz val="11"/>
        <color rgb="FF000000"/>
        <rFont val="宋体"/>
        <family val="0"/>
      </rPr>
      <t xml:space="preserve">GJ-PHONE-20260212-1392</t>
    </r>
    <r>
      <rPr>
        <sz val="11"/>
        <color rgb="FF000000"/>
        <rFont val="宋体"/>
        <family val="0"/>
        <charset val="134"/>
      </rPr>
      <t xml:space="preserve">、</t>
    </r>
    <r>
      <rPr>
        <sz val="11"/>
        <color rgb="FF000000"/>
        <rFont val="宋体"/>
        <family val="0"/>
      </rPr>
      <t xml:space="preserve">GJ-PHONE-20260214-0313</t>
    </r>
  </si>
  <si>
    <t xml:space="preserve">GJ-PHONE-20260216-0708</t>
  </si>
  <si>
    <t xml:space="preserve">2026-02-16 11:25:03</t>
  </si>
  <si>
    <t xml:space="preserve">2026-02-16 11:49:03</t>
  </si>
  <si>
    <t xml:space="preserve">15510228114</t>
  </si>
  <si>
    <r>
      <rPr>
        <sz val="10"/>
        <rFont val="Arial"/>
        <family val="2"/>
      </rPr>
      <t xml:space="preserve">2</t>
    </r>
    <r>
      <rPr>
        <sz val="10"/>
        <rFont val="宋体"/>
        <family val="0"/>
        <charset val="134"/>
      </rPr>
      <t xml:space="preserve">月</t>
    </r>
    <r>
      <rPr>
        <sz val="10"/>
        <rFont val="Arial"/>
        <family val="2"/>
      </rPr>
      <t xml:space="preserve">16</t>
    </r>
    <r>
      <rPr>
        <sz val="10"/>
        <rFont val="宋体"/>
        <family val="0"/>
        <charset val="134"/>
      </rPr>
      <t xml:space="preserve">日</t>
    </r>
    <r>
      <rPr>
        <sz val="10"/>
        <rFont val="Arial"/>
        <family val="2"/>
      </rPr>
      <t xml:space="preserve">11</t>
    </r>
    <r>
      <rPr>
        <sz val="10"/>
        <rFont val="宋体"/>
        <family val="0"/>
        <charset val="134"/>
      </rPr>
      <t xml:space="preserve">：</t>
    </r>
    <r>
      <rPr>
        <sz val="10"/>
        <rFont val="Arial"/>
        <family val="2"/>
      </rPr>
      <t xml:space="preserve">25</t>
    </r>
    <r>
      <rPr>
        <sz val="10"/>
        <rFont val="宋体"/>
        <family val="0"/>
        <charset val="134"/>
      </rPr>
      <t xml:space="preserve">分来电，李先生（</t>
    </r>
    <r>
      <rPr>
        <sz val="10"/>
        <rFont val="Arial"/>
        <family val="2"/>
      </rPr>
      <t xml:space="preserve">613</t>
    </r>
    <r>
      <rPr>
        <sz val="10"/>
        <rFont val="宋体"/>
        <family val="0"/>
        <charset val="134"/>
      </rPr>
      <t xml:space="preserve">路驾驶员）</t>
    </r>
    <r>
      <rPr>
        <sz val="10"/>
        <rFont val="Arial"/>
        <family val="2"/>
      </rPr>
      <t xml:space="preserve">9:50</t>
    </r>
    <r>
      <rPr>
        <sz val="10"/>
        <rFont val="宋体"/>
        <family val="0"/>
        <charset val="134"/>
      </rPr>
      <t xml:space="preserve">左右，在来广营西桥东公交场站看到食堂工作人员已经打好别人的午饭了（具体谁的饭不知），由于其跑一圈车需要</t>
    </r>
    <r>
      <rPr>
        <sz val="10"/>
        <rFont val="Arial"/>
        <family val="2"/>
      </rPr>
      <t xml:space="preserve">3</t>
    </r>
    <r>
      <rPr>
        <sz val="10"/>
        <rFont val="宋体"/>
        <family val="0"/>
        <charset val="134"/>
      </rPr>
      <t xml:space="preserve">个多小时，其便想也打一份吃完再上班，但是食堂工作人员隔着窗户态度不好的说其：九点多就吃饭，其不满，要求节后答复。注：其称不投诉</t>
    </r>
  </si>
  <si>
    <r>
      <rPr>
        <sz val="10"/>
        <rFont val="宋体"/>
        <family val="0"/>
        <charset val="134"/>
      </rPr>
      <t xml:space="preserve">经与投诉人联系，拨打电话三次均未接电话，已与短信形式告知对方。依据物业管理中心相关规定要求，午饭售饭时间由</t>
    </r>
    <r>
      <rPr>
        <sz val="10"/>
        <rFont val="Arial"/>
        <family val="2"/>
      </rPr>
      <t xml:space="preserve">10</t>
    </r>
    <r>
      <rPr>
        <sz val="10"/>
        <rFont val="宋体"/>
        <family val="0"/>
        <charset val="134"/>
      </rPr>
      <t xml:space="preserve">点</t>
    </r>
    <r>
      <rPr>
        <sz val="10"/>
        <rFont val="Arial"/>
        <family val="2"/>
      </rPr>
      <t xml:space="preserve">30</t>
    </r>
    <r>
      <rPr>
        <sz val="10"/>
        <rFont val="宋体"/>
        <family val="0"/>
        <charset val="134"/>
      </rPr>
      <t xml:space="preserve">分开始，投诉人李先生想打饭的时间段，食堂炊事员未做午饭，且无菜品留样，按照相关规定，是无法售饭。</t>
    </r>
  </si>
  <si>
    <t xml:space="preserve">分中心领导对食堂外协单位负责人及食堂炊事员进行教育，落实物业管理中心下发的规章制度，严格落实执行，工作时注意态度。</t>
  </si>
  <si>
    <r>
      <rPr>
        <sz val="10"/>
        <rFont val="宋体"/>
        <family val="0"/>
        <charset val="134"/>
      </rPr>
      <t xml:space="preserve">经核实，依据物业管理中心售餐要求，午餐由</t>
    </r>
    <r>
      <rPr>
        <sz val="10"/>
        <rFont val="Arial"/>
        <family val="2"/>
      </rPr>
      <t xml:space="preserve">10</t>
    </r>
    <r>
      <rPr>
        <sz val="10"/>
        <rFont val="宋体"/>
        <family val="0"/>
        <charset val="134"/>
      </rPr>
      <t xml:space="preserve">点</t>
    </r>
    <r>
      <rPr>
        <sz val="10"/>
        <rFont val="Arial"/>
        <family val="2"/>
      </rPr>
      <t xml:space="preserve">30</t>
    </r>
    <r>
      <rPr>
        <sz val="10"/>
        <rFont val="宋体"/>
        <family val="0"/>
        <charset val="134"/>
      </rPr>
      <t xml:space="preserve">分开始，且</t>
    </r>
    <r>
      <rPr>
        <sz val="10"/>
        <rFont val="Arial"/>
        <family val="2"/>
      </rPr>
      <t xml:space="preserve">613</t>
    </r>
    <r>
      <rPr>
        <sz val="10"/>
        <rFont val="宋体"/>
        <family val="0"/>
        <charset val="134"/>
      </rPr>
      <t xml:space="preserve">路驾驶员李先生想打饭的时间段无午饭，想要相关规定进行售餐。</t>
    </r>
  </si>
  <si>
    <t xml:space="preserve">分中心主管员及各场站班长进行在提示，再教育，严格执行规章制度。</t>
  </si>
  <si>
    <r>
      <rPr>
        <sz val="10"/>
        <rFont val="宋体"/>
        <family val="0"/>
        <charset val="134"/>
      </rPr>
      <t xml:space="preserve">接到投诉后，分中心餐饮副主任郭辰对该情况进行核实，依据物业管理中心售餐要求，午餐由</t>
    </r>
    <r>
      <rPr>
        <sz val="10"/>
        <rFont val="Arial"/>
        <family val="2"/>
      </rPr>
      <t xml:space="preserve">10</t>
    </r>
    <r>
      <rPr>
        <sz val="10"/>
        <rFont val="宋体"/>
        <family val="0"/>
        <charset val="134"/>
      </rPr>
      <t xml:space="preserve">点</t>
    </r>
    <r>
      <rPr>
        <sz val="10"/>
        <rFont val="Arial"/>
        <family val="2"/>
      </rPr>
      <t xml:space="preserve">30</t>
    </r>
    <r>
      <rPr>
        <sz val="10"/>
        <rFont val="宋体"/>
        <family val="0"/>
        <charset val="134"/>
      </rPr>
      <t xml:space="preserve">分开始，且</t>
    </r>
    <r>
      <rPr>
        <sz val="10"/>
        <rFont val="Arial"/>
        <family val="2"/>
      </rPr>
      <t xml:space="preserve">613</t>
    </r>
    <r>
      <rPr>
        <sz val="10"/>
        <rFont val="宋体"/>
        <family val="0"/>
        <charset val="134"/>
      </rPr>
      <t xml:space="preserve">路驾驶员李先生想打饭的时间段无午饭，想要相关规定进行售餐。分中心对食堂外协单位负责人及食堂炊事员进行教育，落实物业管理中心下发的规章制度，严格落实执行，工作时注意态度。</t>
    </r>
  </si>
  <si>
    <t xml:space="preserve">七有五性，多样性、便利性</t>
  </si>
  <si>
    <r>
      <rPr>
        <sz val="10"/>
        <rFont val="Arial"/>
        <family val="2"/>
      </rPr>
      <t xml:space="preserve">GJ-PHONE-20260217-0073</t>
    </r>
    <r>
      <rPr>
        <sz val="10"/>
        <rFont val="宋体"/>
        <family val="0"/>
        <charset val="134"/>
      </rPr>
      <t xml:space="preserve">（</t>
    </r>
    <r>
      <rPr>
        <sz val="10"/>
        <rFont val="Arial"/>
        <family val="2"/>
      </rPr>
      <t xml:space="preserve">1</t>
    </r>
    <r>
      <rPr>
        <sz val="10"/>
        <rFont val="宋体"/>
        <family val="0"/>
        <charset val="134"/>
      </rPr>
      <t xml:space="preserve">个附件）</t>
    </r>
  </si>
  <si>
    <t xml:space="preserve">2026-02-17 06:43:25</t>
  </si>
  <si>
    <t xml:space="preserve">2026-02-17 06:52:36</t>
  </si>
  <si>
    <t xml:space="preserve">张强</t>
  </si>
  <si>
    <t xml:space="preserve">18600381825</t>
  </si>
  <si>
    <r>
      <rPr>
        <sz val="10"/>
        <rFont val="Arial"/>
        <family val="2"/>
      </rPr>
      <t xml:space="preserve">2</t>
    </r>
    <r>
      <rPr>
        <sz val="10"/>
        <rFont val="宋体"/>
        <family val="0"/>
        <charset val="134"/>
      </rPr>
      <t xml:space="preserve">月</t>
    </r>
    <r>
      <rPr>
        <sz val="10"/>
        <rFont val="Arial"/>
        <family val="2"/>
      </rPr>
      <t xml:space="preserve">17</t>
    </r>
    <r>
      <rPr>
        <sz val="10"/>
        <rFont val="宋体"/>
        <family val="0"/>
        <charset val="134"/>
      </rPr>
      <t xml:space="preserve">日</t>
    </r>
    <r>
      <rPr>
        <sz val="10"/>
        <rFont val="Arial"/>
        <family val="2"/>
      </rPr>
      <t xml:space="preserve">6:43</t>
    </r>
    <r>
      <rPr>
        <sz val="10"/>
        <rFont val="宋体"/>
        <family val="0"/>
        <charset val="134"/>
      </rPr>
      <t xml:space="preserve">分来电：张强（驾驶员）称：因自己饭卡没有费用，其准备在怡乐南街公交场站食堂充值，该食堂工作人员因月末结账不给其冲饭卡，其称欠一顿行吗？该工作人员态度不好的说：不行</t>
    </r>
    <r>
      <rPr>
        <sz val="10"/>
        <rFont val="Arial"/>
        <family val="2"/>
      </rPr>
      <t xml:space="preserve">!</t>
    </r>
    <r>
      <rPr>
        <sz val="10"/>
        <rFont val="宋体"/>
        <family val="0"/>
        <charset val="134"/>
      </rPr>
      <t xml:space="preserve">其不满，要求尽快答复</t>
    </r>
    <r>
      <rPr>
        <sz val="10"/>
        <rFont val="Arial"/>
        <family val="2"/>
      </rPr>
      <t xml:space="preserve">.</t>
    </r>
  </si>
  <si>
    <r>
      <rPr>
        <sz val="10"/>
        <rFont val="宋体"/>
        <family val="0"/>
        <charset val="134"/>
      </rPr>
      <t xml:space="preserve">经核实，</t>
    </r>
    <r>
      <rPr>
        <sz val="10"/>
        <rFont val="Arial"/>
        <family val="2"/>
      </rPr>
      <t xml:space="preserve">1.</t>
    </r>
    <r>
      <rPr>
        <sz val="10"/>
        <rFont val="宋体"/>
        <family val="0"/>
        <charset val="134"/>
      </rPr>
      <t xml:space="preserve">来电人称：因自己饭卡没有费用，其准备在怡乐南街公交场站食堂充值，该食堂工作人员因月末结账不给其冲饭卡，因正值春节假期期间，按公司规定食堂春节节日期间停止现金充值业务，当时食堂炊事员也做出了解释。</t>
    </r>
    <r>
      <rPr>
        <sz val="10"/>
        <rFont val="Arial"/>
        <family val="2"/>
      </rPr>
      <t xml:space="preserve">
2.</t>
    </r>
    <r>
      <rPr>
        <sz val="10"/>
        <rFont val="宋体"/>
        <family val="0"/>
        <charset val="134"/>
      </rPr>
      <t xml:space="preserve">其称欠一顿行吗？该工作人员态度不好的说：不行</t>
    </r>
    <r>
      <rPr>
        <sz val="10"/>
        <rFont val="Arial"/>
        <family val="2"/>
      </rPr>
      <t xml:space="preserve">!</t>
    </r>
    <r>
      <rPr>
        <sz val="10"/>
        <rFont val="宋体"/>
        <family val="0"/>
        <charset val="134"/>
      </rPr>
      <t xml:space="preserve">其不满，要求尽快答复。经核实，在其问能不能欠一顿时，食堂炊事员给出了积极地解决方案，问其能不能找旁边的职工借卡刷一下，其当时没有说话就走了。</t>
    </r>
  </si>
  <si>
    <r>
      <rPr>
        <sz val="10"/>
        <rFont val="宋体"/>
        <family val="0"/>
        <charset val="134"/>
      </rPr>
      <t xml:space="preserve">现在是</t>
    </r>
    <r>
      <rPr>
        <sz val="10"/>
        <rFont val="Arial"/>
        <family val="2"/>
      </rPr>
      <t xml:space="preserve">2026</t>
    </r>
    <r>
      <rPr>
        <sz val="10"/>
        <rFont val="宋体"/>
        <family val="0"/>
        <charset val="134"/>
      </rPr>
      <t xml:space="preserve">年</t>
    </r>
    <r>
      <rPr>
        <sz val="10"/>
        <rFont val="Arial"/>
        <family val="2"/>
      </rPr>
      <t xml:space="preserve">2</t>
    </r>
    <r>
      <rPr>
        <sz val="10"/>
        <rFont val="宋体"/>
        <family val="0"/>
        <charset val="134"/>
      </rPr>
      <t xml:space="preserve">月</t>
    </r>
    <r>
      <rPr>
        <sz val="10"/>
        <rFont val="Arial"/>
        <family val="2"/>
      </rPr>
      <t xml:space="preserve">17</t>
    </r>
    <r>
      <rPr>
        <sz val="10"/>
        <rFont val="宋体"/>
        <family val="0"/>
        <charset val="134"/>
      </rPr>
      <t xml:space="preserve">日</t>
    </r>
    <r>
      <rPr>
        <sz val="10"/>
        <rFont val="Arial"/>
        <family val="2"/>
      </rPr>
      <t xml:space="preserve">13</t>
    </r>
    <r>
      <rPr>
        <sz val="10"/>
        <rFont val="宋体"/>
        <family val="0"/>
        <charset val="134"/>
      </rPr>
      <t xml:space="preserve">点</t>
    </r>
    <r>
      <rPr>
        <sz val="10"/>
        <rFont val="Arial"/>
        <family val="2"/>
      </rPr>
      <t xml:space="preserve">11</t>
    </r>
    <r>
      <rPr>
        <sz val="10"/>
        <rFont val="宋体"/>
        <family val="0"/>
        <charset val="134"/>
      </rPr>
      <t xml:space="preserve">分，土桥分中心餐饮主任李伟立对您进行电话回复，分中心与怡乐食堂进行情况核实，您反映的因自己饭卡没有费用，其准备在怡乐南街公交场站食堂充值，该食堂工作人员因月末结账不给其冲饭卡，其称欠一顿行吗？该工作人员态度不好的说：不行，要求回复，土桥分中心餐饮主任对您做出了解释说明，您表示理解。</t>
    </r>
  </si>
  <si>
    <t xml:space="preserve">基于以上问题，分中心对怡乐食堂炊事员进行叮嘱，作为餐饮服务人员，要耐心与职工进行沟通，做好解释工作，以免职工产生不必要的误会，同时要端正服务态度，提高服务质量，更好的为职工提供服务。</t>
  </si>
  <si>
    <t xml:space="preserve">分中心将加强对食堂的管理与检查力度，增加检查次数，增加对职工的教育叮嘱次数，避免因误会，产生职工不满意的情况。</t>
  </si>
  <si>
    <t xml:space="preserve">土桥分中心餐饮专业对怡乐食堂进行全面检查，并现场对炊事员进行了再次叮嘱教育，避免此类事情再次发生。</t>
  </si>
  <si>
    <r>
      <rPr>
        <sz val="10"/>
        <rFont val="宋体"/>
        <family val="0"/>
        <charset val="134"/>
      </rPr>
      <t xml:space="preserve">经核实，</t>
    </r>
    <r>
      <rPr>
        <sz val="10"/>
        <rFont val="Arial"/>
        <family val="2"/>
      </rPr>
      <t xml:space="preserve">1.</t>
    </r>
    <r>
      <rPr>
        <sz val="10"/>
        <rFont val="宋体"/>
        <family val="0"/>
        <charset val="134"/>
      </rPr>
      <t xml:space="preserve">来电人称：因自己饭卡没有费用，其准备在怡乐南街公交场站食堂充值，该食堂工作人员因月末结账不给其冲饭卡，因正值春节假期期间，按公司规定食堂春节节日期间停止现金充值业务，当时食堂炊事员也做出了解释。</t>
    </r>
    <r>
      <rPr>
        <sz val="10"/>
        <rFont val="Arial"/>
        <family val="2"/>
      </rPr>
      <t xml:space="preserve">
2.</t>
    </r>
    <r>
      <rPr>
        <sz val="10"/>
        <rFont val="宋体"/>
        <family val="0"/>
        <charset val="134"/>
      </rPr>
      <t xml:space="preserve">其称欠一顿行吗？该工作人员态度不好的说：不行</t>
    </r>
    <r>
      <rPr>
        <sz val="10"/>
        <rFont val="Arial"/>
        <family val="2"/>
      </rPr>
      <t xml:space="preserve">!</t>
    </r>
    <r>
      <rPr>
        <sz val="10"/>
        <rFont val="宋体"/>
        <family val="0"/>
        <charset val="134"/>
      </rPr>
      <t xml:space="preserve">其不满，要求尽快答复。经核实，在其问能不能欠一顿时，食堂炊事员给出了积极地解决方案，问其能不能找旁边的职工借卡刷一下，其当时没有说话就走了。现在是</t>
    </r>
    <r>
      <rPr>
        <sz val="10"/>
        <rFont val="Arial"/>
        <family val="2"/>
      </rPr>
      <t xml:space="preserve">2026</t>
    </r>
    <r>
      <rPr>
        <sz val="10"/>
        <rFont val="宋体"/>
        <family val="0"/>
        <charset val="134"/>
      </rPr>
      <t xml:space="preserve">年</t>
    </r>
    <r>
      <rPr>
        <sz val="10"/>
        <rFont val="Arial"/>
        <family val="2"/>
      </rPr>
      <t xml:space="preserve">2</t>
    </r>
    <r>
      <rPr>
        <sz val="10"/>
        <rFont val="宋体"/>
        <family val="0"/>
        <charset val="134"/>
      </rPr>
      <t xml:space="preserve">月</t>
    </r>
    <r>
      <rPr>
        <sz val="10"/>
        <rFont val="Arial"/>
        <family val="2"/>
      </rPr>
      <t xml:space="preserve">17</t>
    </r>
    <r>
      <rPr>
        <sz val="10"/>
        <rFont val="宋体"/>
        <family val="0"/>
        <charset val="134"/>
      </rPr>
      <t xml:space="preserve">日</t>
    </r>
    <r>
      <rPr>
        <sz val="10"/>
        <rFont val="Arial"/>
        <family val="2"/>
      </rPr>
      <t xml:space="preserve">13</t>
    </r>
    <r>
      <rPr>
        <sz val="10"/>
        <rFont val="宋体"/>
        <family val="0"/>
        <charset val="134"/>
      </rPr>
      <t xml:space="preserve">点</t>
    </r>
    <r>
      <rPr>
        <sz val="10"/>
        <rFont val="Arial"/>
        <family val="2"/>
      </rPr>
      <t xml:space="preserve">11</t>
    </r>
    <r>
      <rPr>
        <sz val="10"/>
        <rFont val="宋体"/>
        <family val="0"/>
        <charset val="134"/>
      </rPr>
      <t xml:space="preserve">分，土桥分中心餐饮主任李伟立对您进行电话回复，分中心与怡乐食堂进行情况核实，您反映的因自己饭卡没有费用，其准备在怡乐南街公交场站食堂充值，该食堂工作人员因月末结账不给其冲饭卡，其称欠一顿行吗？该工作人员态度不好的说：不行，要求回复，土桥分中心餐饮主任对您做出了解释说明，您表示理解。基于以上问题，分中心对怡乐食堂炊事员进行叮嘱，作为餐饮服务人员，要耐心与职工进行沟通，做好解释工作，以免职工产生不必要的误会，同时要端正服务态度，提高服务质量，更好的为职工提供服务。分中心将加强对食堂的管理与检查力度，增加检查次数，增加对职工的教育叮嘱次数，避免因误会，产生职工不满意的情况。土桥分中心餐饮专业对怡乐食堂进行全面检查，并现场对炊事员进行了再次叮嘱教育，避免此类事情再次发生。</t>
    </r>
    <r>
      <rPr>
        <sz val="10"/>
        <rFont val="Arial"/>
        <family val="2"/>
      </rPr>
      <t xml:space="preserve">
                    </t>
    </r>
    <r>
      <rPr>
        <sz val="10"/>
        <rFont val="宋体"/>
        <family val="0"/>
        <charset val="134"/>
      </rPr>
      <t xml:space="preserve">办理人：土桥分中心餐饮主任</t>
    </r>
    <r>
      <rPr>
        <sz val="10"/>
        <rFont val="Arial"/>
        <family val="2"/>
      </rPr>
      <t xml:space="preserve">-</t>
    </r>
    <r>
      <rPr>
        <sz val="10"/>
        <rFont val="宋体"/>
        <family val="0"/>
        <charset val="134"/>
      </rPr>
      <t xml:space="preserve">李伟立</t>
    </r>
    <r>
      <rPr>
        <sz val="10"/>
        <rFont val="Arial"/>
        <family val="2"/>
      </rPr>
      <t xml:space="preserve">
                    </t>
    </r>
    <r>
      <rPr>
        <sz val="10"/>
        <rFont val="宋体"/>
        <family val="0"/>
        <charset val="134"/>
      </rPr>
      <t xml:space="preserve">审核人：餐饮服务部一般管理赵弘晨</t>
    </r>
  </si>
  <si>
    <r>
      <rPr>
        <sz val="10"/>
        <rFont val="Arial"/>
        <family val="2"/>
      </rPr>
      <t xml:space="preserve">GJ-PHONE-20260218-1083</t>
    </r>
    <r>
      <rPr>
        <sz val="10"/>
        <rFont val="宋体"/>
        <family val="0"/>
        <charset val="134"/>
      </rPr>
      <t xml:space="preserve">（</t>
    </r>
    <r>
      <rPr>
        <sz val="10"/>
        <rFont val="Arial"/>
        <family val="2"/>
      </rPr>
      <t xml:space="preserve">2</t>
    </r>
    <r>
      <rPr>
        <sz val="10"/>
        <rFont val="宋体"/>
        <family val="0"/>
        <charset val="134"/>
      </rPr>
      <t xml:space="preserve">个附件）</t>
    </r>
  </si>
  <si>
    <t xml:space="preserve">2026-02-18 13:52:29</t>
  </si>
  <si>
    <t xml:space="preserve">2026-02-18 14:14:03</t>
  </si>
  <si>
    <t xml:space="preserve">13522070133</t>
  </si>
  <si>
    <r>
      <rPr>
        <sz val="10"/>
        <rFont val="Arial"/>
        <family val="2"/>
      </rPr>
      <t xml:space="preserve">2</t>
    </r>
    <r>
      <rPr>
        <sz val="10"/>
        <rFont val="宋体"/>
        <family val="0"/>
        <charset val="134"/>
      </rPr>
      <t xml:space="preserve">月</t>
    </r>
    <r>
      <rPr>
        <sz val="10"/>
        <rFont val="Arial"/>
        <family val="2"/>
      </rPr>
      <t xml:space="preserve">18</t>
    </r>
    <r>
      <rPr>
        <sz val="10"/>
        <rFont val="宋体"/>
        <family val="0"/>
        <charset val="134"/>
      </rPr>
      <t xml:space="preserve">日</t>
    </r>
    <r>
      <rPr>
        <sz val="10"/>
        <rFont val="Arial"/>
        <family val="2"/>
      </rPr>
      <t xml:space="preserve">13:52</t>
    </r>
    <r>
      <rPr>
        <sz val="10"/>
        <rFont val="宋体"/>
        <family val="0"/>
        <charset val="134"/>
      </rPr>
      <t xml:space="preserve">分来电一先生称：其是</t>
    </r>
    <r>
      <rPr>
        <sz val="10"/>
        <rFont val="Arial"/>
        <family val="2"/>
      </rPr>
      <t xml:space="preserve">658</t>
    </r>
    <r>
      <rPr>
        <sz val="10"/>
        <rFont val="宋体"/>
        <family val="0"/>
        <charset val="134"/>
      </rPr>
      <t xml:space="preserve">路驾驶员称现在都是节假日点时间都延迟了，田村半壁店东公交场站内食堂，今日看见门上放了个牌子标着中餐</t>
    </r>
    <r>
      <rPr>
        <sz val="10"/>
        <rFont val="Arial"/>
        <family val="2"/>
      </rPr>
      <t xml:space="preserve">13:30</t>
    </r>
    <r>
      <rPr>
        <sz val="10"/>
        <rFont val="宋体"/>
        <family val="0"/>
        <charset val="134"/>
      </rPr>
      <t xml:space="preserve">分关门，导致末车司机吃不上饭，要求将今日午餐费退还。要求尽快答复。</t>
    </r>
  </si>
  <si>
    <t xml:space="preserve">经核实，上午十点三十分至十三点三十分，该市民十三点四十四到达食堂，此时超过了食堂营业时间。</t>
  </si>
  <si>
    <r>
      <rPr>
        <sz val="10"/>
        <rFont val="Arial"/>
        <family val="2"/>
      </rPr>
      <t xml:space="preserve">2026</t>
    </r>
    <r>
      <rPr>
        <sz val="10"/>
        <rFont val="宋体"/>
        <family val="0"/>
        <charset val="134"/>
      </rPr>
      <t xml:space="preserve">年</t>
    </r>
    <r>
      <rPr>
        <sz val="10"/>
        <rFont val="Arial"/>
        <family val="2"/>
      </rPr>
      <t xml:space="preserve">2</t>
    </r>
    <r>
      <rPr>
        <sz val="10"/>
        <rFont val="宋体"/>
        <family val="0"/>
        <charset val="134"/>
      </rPr>
      <t xml:space="preserve">月</t>
    </r>
    <r>
      <rPr>
        <sz val="10"/>
        <rFont val="Arial"/>
        <family val="2"/>
      </rPr>
      <t xml:space="preserve">19</t>
    </r>
    <r>
      <rPr>
        <sz val="10"/>
        <rFont val="宋体"/>
        <family val="0"/>
        <charset val="134"/>
      </rPr>
      <t xml:space="preserve">日我们与市民取得联系，并将办理结果向市民进行反馈。办理人</t>
    </r>
    <r>
      <rPr>
        <sz val="10"/>
        <rFont val="Arial"/>
        <family val="2"/>
      </rPr>
      <t xml:space="preserve">::</t>
    </r>
    <r>
      <rPr>
        <sz val="10"/>
        <rFont val="宋体"/>
        <family val="0"/>
        <charset val="134"/>
      </rPr>
      <t xml:space="preserve">苏承骙</t>
    </r>
  </si>
  <si>
    <t xml:space="preserve">分中心利用餐饮会议加强对食堂的管理。</t>
  </si>
  <si>
    <r>
      <rPr>
        <sz val="10"/>
        <rFont val="宋体"/>
        <family val="0"/>
        <charset val="134"/>
      </rPr>
      <t xml:space="preserve">经核实，上午十点三十分至十三点三十分，该市民十三点四十四到达食堂，此时超过了食堂营业时间。</t>
    </r>
    <r>
      <rPr>
        <sz val="10"/>
        <rFont val="Arial"/>
        <family val="2"/>
      </rPr>
      <t xml:space="preserve">2026</t>
    </r>
    <r>
      <rPr>
        <sz val="10"/>
        <rFont val="宋体"/>
        <family val="0"/>
        <charset val="134"/>
      </rPr>
      <t xml:space="preserve">年</t>
    </r>
    <r>
      <rPr>
        <sz val="10"/>
        <rFont val="Arial"/>
        <family val="2"/>
      </rPr>
      <t xml:space="preserve">2</t>
    </r>
    <r>
      <rPr>
        <sz val="10"/>
        <rFont val="宋体"/>
        <family val="0"/>
        <charset val="134"/>
      </rPr>
      <t xml:space="preserve">月</t>
    </r>
    <r>
      <rPr>
        <sz val="10"/>
        <rFont val="Arial"/>
        <family val="2"/>
      </rPr>
      <t xml:space="preserve">19</t>
    </r>
    <r>
      <rPr>
        <sz val="10"/>
        <rFont val="宋体"/>
        <family val="0"/>
        <charset val="134"/>
      </rPr>
      <t xml:space="preserve">日我们与市民取得联系，并将办理结果向市民进行反馈。分中心利用餐饮会议加强对食堂的管理。</t>
    </r>
  </si>
  <si>
    <t xml:space="preserve">就餐服务问题
（就餐时间）</t>
  </si>
  <si>
    <t xml:space="preserve">GJ-PHONE-20260219-0231</t>
  </si>
  <si>
    <t xml:space="preserve">2026-02-19 08:34:41</t>
  </si>
  <si>
    <t xml:space="preserve">2026-02-19 08:40:10</t>
  </si>
  <si>
    <r>
      <rPr>
        <sz val="10"/>
        <rFont val="Arial"/>
        <family val="2"/>
      </rPr>
      <t xml:space="preserve">2</t>
    </r>
    <r>
      <rPr>
        <sz val="10"/>
        <rFont val="宋体"/>
        <family val="0"/>
        <charset val="134"/>
      </rPr>
      <t xml:space="preserve">月</t>
    </r>
    <r>
      <rPr>
        <sz val="10"/>
        <rFont val="Arial"/>
        <family val="2"/>
      </rPr>
      <t xml:space="preserve">19</t>
    </r>
    <r>
      <rPr>
        <sz val="10"/>
        <rFont val="宋体"/>
        <family val="0"/>
        <charset val="134"/>
      </rPr>
      <t xml:space="preserve">日</t>
    </r>
    <r>
      <rPr>
        <sz val="10"/>
        <rFont val="Arial"/>
        <family val="2"/>
      </rPr>
      <t xml:space="preserve">8:35</t>
    </r>
    <r>
      <rPr>
        <sz val="10"/>
        <rFont val="宋体"/>
        <family val="0"/>
        <charset val="134"/>
      </rPr>
      <t xml:space="preserve">分来电，一位女士</t>
    </r>
    <r>
      <rPr>
        <sz val="10"/>
        <rFont val="Arial"/>
        <family val="2"/>
      </rPr>
      <t xml:space="preserve">8</t>
    </r>
    <r>
      <rPr>
        <sz val="10"/>
        <rFont val="宋体"/>
        <family val="0"/>
        <charset val="134"/>
      </rPr>
      <t xml:space="preserve">：</t>
    </r>
    <r>
      <rPr>
        <sz val="10"/>
        <rFont val="Arial"/>
        <family val="2"/>
      </rPr>
      <t xml:space="preserve">30</t>
    </r>
    <r>
      <rPr>
        <sz val="10"/>
        <rFont val="宋体"/>
        <family val="0"/>
        <charset val="134"/>
      </rPr>
      <t xml:space="preserve">在康各庄乘坐</t>
    </r>
    <r>
      <rPr>
        <sz val="10"/>
        <rFont val="Arial"/>
        <family val="2"/>
      </rPr>
      <t xml:space="preserve">650</t>
    </r>
    <r>
      <rPr>
        <sz val="10"/>
        <rFont val="宋体"/>
        <family val="0"/>
        <charset val="134"/>
      </rPr>
      <t xml:space="preserve">路</t>
    </r>
    <r>
      <rPr>
        <sz val="10"/>
        <rFont val="Arial"/>
        <family val="2"/>
      </rPr>
      <t xml:space="preserve">2634378</t>
    </r>
    <r>
      <rPr>
        <sz val="10"/>
        <rFont val="宋体"/>
        <family val="0"/>
        <charset val="134"/>
      </rPr>
      <t xml:space="preserve">号车到平房东口，车厢内干净整洁，特来电表扬。</t>
    </r>
  </si>
  <si>
    <t xml:space="preserve">因市民不要求电话回复，系统内无联系方式，我们未对市民进行电话回复。办理人：刘洪涛；部门：鸿运承物业管理中心单店分中心；职务：物管副主任。审核人：郑楠；部门：鸿运承物业管理中心物管行政部；职务：物管员。</t>
  </si>
  <si>
    <r>
      <rPr>
        <sz val="10"/>
        <rFont val="Arial"/>
        <family val="2"/>
      </rPr>
      <t xml:space="preserve">GJ-PHONE-20260215-0880</t>
    </r>
    <r>
      <rPr>
        <sz val="10"/>
        <rFont val="宋体"/>
        <family val="0"/>
        <charset val="134"/>
      </rPr>
      <t xml:space="preserve">（</t>
    </r>
    <r>
      <rPr>
        <sz val="10"/>
        <rFont val="Arial"/>
        <family val="2"/>
      </rPr>
      <t xml:space="preserve">1</t>
    </r>
    <r>
      <rPr>
        <sz val="10"/>
        <rFont val="宋体"/>
        <family val="0"/>
        <charset val="134"/>
      </rPr>
      <t xml:space="preserve">个附件）</t>
    </r>
  </si>
  <si>
    <t xml:space="preserve">2026-02-15 12:43:56</t>
  </si>
  <si>
    <t xml:space="preserve">2026-02-19 10:21:03</t>
  </si>
  <si>
    <r>
      <rPr>
        <sz val="10"/>
        <rFont val="Arial"/>
        <family val="2"/>
      </rPr>
      <t xml:space="preserve">2</t>
    </r>
    <r>
      <rPr>
        <sz val="10"/>
        <rFont val="宋体"/>
        <family val="0"/>
        <charset val="134"/>
      </rPr>
      <t xml:space="preserve">月</t>
    </r>
    <r>
      <rPr>
        <sz val="10"/>
        <rFont val="Arial"/>
        <family val="2"/>
      </rPr>
      <t xml:space="preserve">15</t>
    </r>
    <r>
      <rPr>
        <sz val="10"/>
        <rFont val="宋体"/>
        <family val="0"/>
        <charset val="134"/>
      </rPr>
      <t xml:space="preserve">日</t>
    </r>
    <r>
      <rPr>
        <sz val="10"/>
        <rFont val="Arial"/>
        <family val="2"/>
      </rPr>
      <t xml:space="preserve">12:44</t>
    </r>
    <r>
      <rPr>
        <sz val="10"/>
        <rFont val="宋体"/>
        <family val="0"/>
        <charset val="134"/>
      </rPr>
      <t xml:space="preserve">分来电一先生称，其是鸿运承综合维修工，</t>
    </r>
    <r>
      <rPr>
        <sz val="10"/>
        <rFont val="Arial"/>
        <family val="2"/>
      </rPr>
      <t xml:space="preserve">25</t>
    </r>
    <r>
      <rPr>
        <sz val="10"/>
        <rFont val="宋体"/>
        <family val="0"/>
        <charset val="134"/>
      </rPr>
      <t xml:space="preserve">年</t>
    </r>
    <r>
      <rPr>
        <sz val="10"/>
        <rFont val="Arial"/>
        <family val="2"/>
      </rPr>
      <t xml:space="preserve">7-8</t>
    </r>
    <r>
      <rPr>
        <sz val="10"/>
        <rFont val="宋体"/>
        <family val="0"/>
        <charset val="134"/>
      </rPr>
      <t xml:space="preserve">月在左家庄任综合维修工时，因左家庄场站内自行车棚改造，在岗期间见韩亮（鸿运承左家庄场站搞卫生工作人员）撬了</t>
    </r>
    <r>
      <rPr>
        <sz val="10"/>
        <rFont val="Arial"/>
        <family val="2"/>
      </rPr>
      <t xml:space="preserve">4-5</t>
    </r>
    <r>
      <rPr>
        <sz val="10"/>
        <rFont val="宋体"/>
        <family val="0"/>
        <charset val="134"/>
      </rPr>
      <t xml:space="preserve">辆车，其及时劝解并将此事告知班长，班长让其报警，在警察出警后俩人和解。后称韩亮给其告到法院说其诬陷他（其称没有传票），法院让其找领导协商并让撤诉，其找领导，领导告知春节后再让两人协商此情况。其想让相关领导调取监控查看此人到底有没有偷窃行为，要求给予答复。</t>
    </r>
  </si>
  <si>
    <r>
      <rPr>
        <sz val="10"/>
        <rFont val="宋体"/>
        <family val="0"/>
        <charset val="134"/>
      </rPr>
      <t xml:space="preserve">经动物园分中心核实此情况，是两名物业职工产生了一些矛盾，分中心正在积极解决，同时关于诉求人反映的调取录像的问题，动物园分中心会积极配合相关单位。经过此事后提醒场站物业职工，工作中与同事和谐相处，互相谦让，避免类似事件发生，有问题及时向场站班长汇报。</t>
    </r>
    <r>
      <rPr>
        <sz val="10"/>
        <rFont val="Arial"/>
        <family val="2"/>
      </rPr>
      <t xml:space="preserve">2026</t>
    </r>
    <r>
      <rPr>
        <sz val="10"/>
        <rFont val="宋体"/>
        <family val="0"/>
        <charset val="134"/>
      </rPr>
      <t xml:space="preserve">年</t>
    </r>
    <r>
      <rPr>
        <sz val="10"/>
        <rFont val="Arial"/>
        <family val="2"/>
      </rPr>
      <t xml:space="preserve">2</t>
    </r>
    <r>
      <rPr>
        <sz val="10"/>
        <rFont val="宋体"/>
        <family val="0"/>
        <charset val="134"/>
      </rPr>
      <t xml:space="preserve">月</t>
    </r>
    <r>
      <rPr>
        <sz val="10"/>
        <rFont val="Arial"/>
        <family val="2"/>
      </rPr>
      <t xml:space="preserve">16</t>
    </r>
    <r>
      <rPr>
        <sz val="10"/>
        <rFont val="宋体"/>
        <family val="0"/>
        <charset val="134"/>
      </rPr>
      <t xml:space="preserve">日</t>
    </r>
    <r>
      <rPr>
        <sz val="10"/>
        <rFont val="Arial"/>
        <family val="2"/>
      </rPr>
      <t xml:space="preserve">09</t>
    </r>
    <r>
      <rPr>
        <sz val="10"/>
        <rFont val="宋体"/>
        <family val="0"/>
        <charset val="134"/>
      </rPr>
      <t xml:space="preserve">点</t>
    </r>
    <r>
      <rPr>
        <sz val="10"/>
        <rFont val="Arial"/>
        <family val="2"/>
      </rPr>
      <t xml:space="preserve">18</t>
    </r>
    <r>
      <rPr>
        <sz val="10"/>
        <rFont val="宋体"/>
        <family val="0"/>
        <charset val="134"/>
      </rPr>
      <t xml:space="preserve">分，由动物园分中心安保副主任翟祺与投诉人进行电话沟通，与投诉人做好解释工作。处理人：动物园分中心安保副主任翟祺。  </t>
    </r>
  </si>
  <si>
    <r>
      <rPr>
        <sz val="10"/>
        <rFont val="Arial"/>
        <family val="2"/>
      </rPr>
      <t xml:space="preserve">2026</t>
    </r>
    <r>
      <rPr>
        <sz val="10"/>
        <rFont val="宋体"/>
        <family val="0"/>
        <charset val="134"/>
      </rPr>
      <t xml:space="preserve">年</t>
    </r>
    <r>
      <rPr>
        <sz val="10"/>
        <rFont val="Arial"/>
        <family val="2"/>
      </rPr>
      <t xml:space="preserve">2</t>
    </r>
    <r>
      <rPr>
        <sz val="10"/>
        <rFont val="宋体"/>
        <family val="0"/>
        <charset val="134"/>
      </rPr>
      <t xml:space="preserve">月</t>
    </r>
    <r>
      <rPr>
        <sz val="10"/>
        <rFont val="Arial"/>
        <family val="2"/>
      </rPr>
      <t xml:space="preserve">16</t>
    </r>
    <r>
      <rPr>
        <sz val="10"/>
        <rFont val="宋体"/>
        <family val="0"/>
        <charset val="134"/>
      </rPr>
      <t xml:space="preserve">日</t>
    </r>
    <r>
      <rPr>
        <sz val="10"/>
        <rFont val="Arial"/>
        <family val="2"/>
      </rPr>
      <t xml:space="preserve">09</t>
    </r>
    <r>
      <rPr>
        <sz val="10"/>
        <rFont val="宋体"/>
        <family val="0"/>
        <charset val="134"/>
      </rPr>
      <t xml:space="preserve">点</t>
    </r>
    <r>
      <rPr>
        <sz val="10"/>
        <rFont val="Arial"/>
        <family val="2"/>
      </rPr>
      <t xml:space="preserve">18</t>
    </r>
    <r>
      <rPr>
        <sz val="10"/>
        <rFont val="宋体"/>
        <family val="0"/>
        <charset val="134"/>
      </rPr>
      <t xml:space="preserve">分，由动物园分中心安保副主任翟祺与投诉人进行电话沟通，与投诉人做好解释工作。处理人：动物园分中心安保副主任翟祺。  </t>
    </r>
  </si>
  <si>
    <r>
      <rPr>
        <sz val="10"/>
        <rFont val="Arial"/>
        <family val="2"/>
      </rPr>
      <t xml:space="preserve">GJ-PHONE-20260219-1223</t>
    </r>
    <r>
      <rPr>
        <sz val="10"/>
        <rFont val="宋体"/>
        <family val="0"/>
        <charset val="134"/>
      </rPr>
      <t xml:space="preserve">（</t>
    </r>
    <r>
      <rPr>
        <sz val="10"/>
        <rFont val="Arial"/>
        <family val="2"/>
      </rPr>
      <t xml:space="preserve">1</t>
    </r>
    <r>
      <rPr>
        <sz val="10"/>
        <rFont val="宋体"/>
        <family val="0"/>
        <charset val="134"/>
      </rPr>
      <t xml:space="preserve">个附件）</t>
    </r>
  </si>
  <si>
    <t xml:space="preserve">2026-02-19 14:28:51</t>
  </si>
  <si>
    <t xml:space="preserve">2026-02-19 14:43:36</t>
  </si>
  <si>
    <t xml:space="preserve">13716185704</t>
  </si>
  <si>
    <r>
      <rPr>
        <sz val="10"/>
        <rFont val="Arial"/>
        <family val="2"/>
      </rPr>
      <t xml:space="preserve">2</t>
    </r>
    <r>
      <rPr>
        <sz val="10"/>
        <rFont val="宋体"/>
        <family val="0"/>
        <charset val="134"/>
      </rPr>
      <t xml:space="preserve">月</t>
    </r>
    <r>
      <rPr>
        <sz val="10"/>
        <rFont val="Arial"/>
        <family val="2"/>
      </rPr>
      <t xml:space="preserve">19</t>
    </r>
    <r>
      <rPr>
        <sz val="10"/>
        <rFont val="宋体"/>
        <family val="0"/>
        <charset val="134"/>
      </rPr>
      <t xml:space="preserve">日</t>
    </r>
    <r>
      <rPr>
        <sz val="10"/>
        <rFont val="Arial"/>
        <family val="2"/>
      </rPr>
      <t xml:space="preserve">14:28</t>
    </r>
    <r>
      <rPr>
        <sz val="10"/>
        <rFont val="宋体"/>
        <family val="0"/>
        <charset val="134"/>
      </rPr>
      <t xml:space="preserve">分来电：（下车时间），张先生在东王佐乘坐</t>
    </r>
    <r>
      <rPr>
        <sz val="10"/>
        <rFont val="Arial"/>
        <family val="2"/>
      </rPr>
      <t xml:space="preserve">550</t>
    </r>
    <r>
      <rPr>
        <sz val="10"/>
        <rFont val="宋体"/>
        <family val="0"/>
        <charset val="134"/>
      </rPr>
      <t xml:space="preserve">路</t>
    </r>
    <r>
      <rPr>
        <sz val="10"/>
        <rFont val="Arial"/>
        <family val="2"/>
      </rPr>
      <t xml:space="preserve">75144</t>
    </r>
    <r>
      <rPr>
        <sz val="10"/>
        <rFont val="宋体"/>
        <family val="0"/>
        <charset val="134"/>
      </rPr>
      <t xml:space="preserve">号车（乘客提供）到云岗。其称该车正对着后门两排座位的座椅上全是土。其不满，要求答复。</t>
    </r>
  </si>
  <si>
    <r>
      <rPr>
        <sz val="10"/>
        <rFont val="宋体"/>
        <family val="0"/>
        <charset val="134"/>
      </rPr>
      <t xml:space="preserve">我分中心于</t>
    </r>
    <r>
      <rPr>
        <sz val="10"/>
        <rFont val="Arial"/>
        <family val="2"/>
      </rPr>
      <t xml:space="preserve">2026</t>
    </r>
    <r>
      <rPr>
        <sz val="10"/>
        <rFont val="宋体"/>
        <family val="0"/>
        <charset val="134"/>
      </rPr>
      <t xml:space="preserve">年</t>
    </r>
    <r>
      <rPr>
        <sz val="10"/>
        <rFont val="Arial"/>
        <family val="2"/>
      </rPr>
      <t xml:space="preserve">2</t>
    </r>
    <r>
      <rPr>
        <sz val="10"/>
        <rFont val="宋体"/>
        <family val="0"/>
        <charset val="134"/>
      </rPr>
      <t xml:space="preserve">月</t>
    </r>
    <r>
      <rPr>
        <sz val="10"/>
        <rFont val="Arial"/>
        <family val="2"/>
      </rPr>
      <t xml:space="preserve">19</t>
    </r>
    <r>
      <rPr>
        <sz val="10"/>
        <rFont val="宋体"/>
        <family val="0"/>
        <charset val="134"/>
      </rPr>
      <t xml:space="preserve">日下午</t>
    </r>
    <r>
      <rPr>
        <sz val="10"/>
        <rFont val="Arial"/>
        <family val="2"/>
      </rPr>
      <t xml:space="preserve">15</t>
    </r>
    <r>
      <rPr>
        <sz val="10"/>
        <rFont val="宋体"/>
        <family val="0"/>
        <charset val="134"/>
      </rPr>
      <t xml:space="preserve">点</t>
    </r>
    <r>
      <rPr>
        <sz val="10"/>
        <rFont val="Arial"/>
        <family val="2"/>
      </rPr>
      <t xml:space="preserve">34</t>
    </r>
    <r>
      <rPr>
        <sz val="10"/>
        <rFont val="宋体"/>
        <family val="0"/>
        <charset val="134"/>
      </rPr>
      <t xml:space="preserve">分对市民进行电话回复。办理人：燕京；部门：鸿运承物业管理中心岳各庄分中心；职务：物管副主任。审核人：郑楠；部门：鸿运承物业管理中心物管行政部；职务：物管员。</t>
    </r>
  </si>
  <si>
    <r>
      <rPr>
        <sz val="10"/>
        <rFont val="宋体"/>
        <family val="0"/>
        <charset val="134"/>
      </rPr>
      <t xml:space="preserve">接到投诉后，市民反映问题的办理情况，鸿运承物业管理中心岳各庄分中心现回复如下：经查，市民所反映的车辆卫生问题为途中产生，加之该线路为无售票员的运营线路（无人售），故我们无法第一时间对车辆卫生进行清理。我们对于运营车辆车内卫生的清洁工作是一直在做的，也从未停止，已经形成了长效的清洁机制。该线路车辆回到刷车地点后，在日常工作时段内，我们的保洁员已对车内外部卫生进行了全面清理，确保刷车点出场车辆卫生干净整洁，符合企业标准，已整改完毕。经分中心检查本条运营线路所有运营车辆出场前的卫生符合车辆清洁标准，我们定期召开车辆保洁专题会议，开展车辆卫生专项检查，日常工作中我们加大巡检力度，强化制度建设，不断提高管理水平。我分中心于</t>
    </r>
    <r>
      <rPr>
        <sz val="10"/>
        <rFont val="Arial"/>
        <family val="2"/>
      </rPr>
      <t xml:space="preserve">2026</t>
    </r>
    <r>
      <rPr>
        <sz val="10"/>
        <rFont val="宋体"/>
        <family val="0"/>
        <charset val="134"/>
      </rPr>
      <t xml:space="preserve">年</t>
    </r>
    <r>
      <rPr>
        <sz val="10"/>
        <rFont val="Arial"/>
        <family val="2"/>
      </rPr>
      <t xml:space="preserve">2</t>
    </r>
    <r>
      <rPr>
        <sz val="10"/>
        <rFont val="宋体"/>
        <family val="0"/>
        <charset val="134"/>
      </rPr>
      <t xml:space="preserve">月</t>
    </r>
    <r>
      <rPr>
        <sz val="10"/>
        <rFont val="Arial"/>
        <family val="2"/>
      </rPr>
      <t xml:space="preserve">19</t>
    </r>
    <r>
      <rPr>
        <sz val="10"/>
        <rFont val="宋体"/>
        <family val="0"/>
        <charset val="134"/>
      </rPr>
      <t xml:space="preserve">日下午</t>
    </r>
    <r>
      <rPr>
        <sz val="10"/>
        <rFont val="Arial"/>
        <family val="2"/>
      </rPr>
      <t xml:space="preserve">15</t>
    </r>
    <r>
      <rPr>
        <sz val="10"/>
        <rFont val="宋体"/>
        <family val="0"/>
        <charset val="134"/>
      </rPr>
      <t xml:space="preserve">点</t>
    </r>
    <r>
      <rPr>
        <sz val="10"/>
        <rFont val="Arial"/>
        <family val="2"/>
      </rPr>
      <t xml:space="preserve">34</t>
    </r>
    <r>
      <rPr>
        <sz val="10"/>
        <rFont val="宋体"/>
        <family val="0"/>
        <charset val="134"/>
      </rPr>
      <t xml:space="preserve">分对市民进行电话回复。公交运营线路（首末站），我们只在一个场站进行洗车服务，首末站全部安排保洁员清洗车辆目前存在一定的困难。场站班组长再次与本条线路的保洁人员进行了沟通，日常工作中要把清洁质量做的更加细致，加强清洁技能的培训，熟练掌握清洁方法。欢迎市民随时对我们的工作进行监督，感谢市民提出宝贵意见，给市民的出行带来的不便我们深感歉意，谢谢市民的支持与谅解。</t>
    </r>
  </si>
  <si>
    <t xml:space="preserve">车辆卫生问题（座位脏）</t>
  </si>
  <si>
    <r>
      <rPr>
        <sz val="10"/>
        <rFont val="Arial"/>
        <family val="2"/>
      </rPr>
      <t xml:space="preserve">GJ-PHONE-20260219-1424</t>
    </r>
    <r>
      <rPr>
        <sz val="10"/>
        <rFont val="宋体"/>
        <family val="0"/>
        <charset val="134"/>
      </rPr>
      <t xml:space="preserve">（</t>
    </r>
    <r>
      <rPr>
        <sz val="10"/>
        <rFont val="Arial"/>
        <family val="2"/>
      </rPr>
      <t xml:space="preserve">3</t>
    </r>
    <r>
      <rPr>
        <sz val="10"/>
        <rFont val="宋体"/>
        <family val="0"/>
        <charset val="134"/>
      </rPr>
      <t xml:space="preserve">个附件）</t>
    </r>
  </si>
  <si>
    <t xml:space="preserve">2026-02-19 15:42:28</t>
  </si>
  <si>
    <t xml:space="preserve">2026-02-19 16:04:28</t>
  </si>
  <si>
    <t xml:space="preserve">18516965325</t>
  </si>
  <si>
    <r>
      <rPr>
        <sz val="10"/>
        <rFont val="Arial"/>
        <family val="2"/>
      </rPr>
      <t xml:space="preserve">2</t>
    </r>
    <r>
      <rPr>
        <sz val="10"/>
        <rFont val="宋体"/>
        <family val="0"/>
        <charset val="134"/>
      </rPr>
      <t xml:space="preserve">月</t>
    </r>
    <r>
      <rPr>
        <sz val="10"/>
        <rFont val="Arial"/>
        <family val="2"/>
      </rPr>
      <t xml:space="preserve">19</t>
    </r>
    <r>
      <rPr>
        <sz val="10"/>
        <rFont val="宋体"/>
        <family val="0"/>
        <charset val="134"/>
      </rPr>
      <t xml:space="preserve">日</t>
    </r>
    <r>
      <rPr>
        <sz val="10"/>
        <rFont val="Arial"/>
        <family val="2"/>
      </rPr>
      <t xml:space="preserve">15</t>
    </r>
    <r>
      <rPr>
        <sz val="10"/>
        <rFont val="宋体"/>
        <family val="0"/>
        <charset val="134"/>
      </rPr>
      <t xml:space="preserve">：</t>
    </r>
    <r>
      <rPr>
        <sz val="10"/>
        <rFont val="Arial"/>
        <family val="2"/>
      </rPr>
      <t xml:space="preserve">42</t>
    </r>
    <r>
      <rPr>
        <sz val="10"/>
        <rFont val="宋体"/>
        <family val="0"/>
        <charset val="134"/>
      </rPr>
      <t xml:space="preserve">分来电：李女士反映</t>
    </r>
    <r>
      <rPr>
        <sz val="10"/>
        <rFont val="Arial"/>
        <family val="2"/>
      </rPr>
      <t xml:space="preserve">15</t>
    </r>
    <r>
      <rPr>
        <sz val="10"/>
        <rFont val="宋体"/>
        <family val="0"/>
        <charset val="134"/>
      </rPr>
      <t xml:space="preserve">点，因看到北京公交集团香泉环岛公交场站（场站内有公交车）门口的栏杆是抬起来的，且门口有摩托和私家车，以为是停车场，便把私家车停了进去，场站内亭子里穿黑衣服的保安说这里不让停车，里边的私家车都是对内的，其解释吃口东西就走，场站保安态度很不好的说：赶紧赶紧，轰其，并称该保安不仅态度不好，还要打其（称孩子录像了），故不满，要求答复。注：要求该保安道歉。</t>
    </r>
  </si>
  <si>
    <t xml:space="preserve">2026-02-20</t>
  </si>
  <si>
    <r>
      <rPr>
        <sz val="10"/>
        <rFont val="Arial"/>
        <family val="2"/>
      </rPr>
      <t xml:space="preserve">2026</t>
    </r>
    <r>
      <rPr>
        <sz val="10"/>
        <rFont val="宋体"/>
        <family val="0"/>
        <charset val="134"/>
      </rPr>
      <t xml:space="preserve">年</t>
    </r>
    <r>
      <rPr>
        <sz val="10"/>
        <rFont val="Arial"/>
        <family val="2"/>
      </rPr>
      <t xml:space="preserve">2</t>
    </r>
    <r>
      <rPr>
        <sz val="10"/>
        <rFont val="宋体"/>
        <family val="0"/>
        <charset val="134"/>
      </rPr>
      <t xml:space="preserve">月</t>
    </r>
    <r>
      <rPr>
        <sz val="10"/>
        <rFont val="Arial"/>
        <family val="2"/>
      </rPr>
      <t xml:space="preserve">19</t>
    </r>
    <r>
      <rPr>
        <sz val="10"/>
        <rFont val="宋体"/>
        <family val="0"/>
        <charset val="134"/>
      </rPr>
      <t xml:space="preserve">日</t>
    </r>
    <r>
      <rPr>
        <sz val="10"/>
        <rFont val="Arial"/>
        <family val="2"/>
      </rPr>
      <t xml:space="preserve">18</t>
    </r>
    <r>
      <rPr>
        <sz val="10"/>
        <rFont val="宋体"/>
        <family val="0"/>
        <charset val="134"/>
      </rPr>
      <t xml:space="preserve">点</t>
    </r>
    <r>
      <rPr>
        <sz val="10"/>
        <rFont val="Arial"/>
        <family val="2"/>
      </rPr>
      <t xml:space="preserve">54</t>
    </r>
    <r>
      <rPr>
        <sz val="10"/>
        <rFont val="宋体"/>
        <family val="0"/>
        <charset val="134"/>
      </rPr>
      <t xml:space="preserve">分，经田顺庄分中心安保人员核实，保安没有服务态度不好，与投诉人反映的不属实。</t>
    </r>
  </si>
  <si>
    <r>
      <rPr>
        <sz val="10"/>
        <rFont val="Arial"/>
        <family val="2"/>
      </rPr>
      <t xml:space="preserve">2026</t>
    </r>
    <r>
      <rPr>
        <sz val="10"/>
        <rFont val="宋体"/>
        <family val="0"/>
        <charset val="134"/>
      </rPr>
      <t xml:space="preserve">年</t>
    </r>
    <r>
      <rPr>
        <sz val="10"/>
        <rFont val="Arial"/>
        <family val="2"/>
      </rPr>
      <t xml:space="preserve">2</t>
    </r>
    <r>
      <rPr>
        <sz val="10"/>
        <rFont val="宋体"/>
        <family val="0"/>
        <charset val="134"/>
      </rPr>
      <t xml:space="preserve">月</t>
    </r>
    <r>
      <rPr>
        <sz val="10"/>
        <rFont val="Arial"/>
        <family val="2"/>
      </rPr>
      <t xml:space="preserve">20</t>
    </r>
    <r>
      <rPr>
        <sz val="10"/>
        <rFont val="宋体"/>
        <family val="0"/>
        <charset val="134"/>
      </rPr>
      <t xml:space="preserve">日</t>
    </r>
    <r>
      <rPr>
        <sz val="10"/>
        <rFont val="Arial"/>
        <family val="2"/>
      </rPr>
      <t xml:space="preserve">16</t>
    </r>
    <r>
      <rPr>
        <sz val="10"/>
        <rFont val="宋体"/>
        <family val="0"/>
        <charset val="134"/>
      </rPr>
      <t xml:space="preserve">点</t>
    </r>
    <r>
      <rPr>
        <sz val="10"/>
        <rFont val="Arial"/>
        <family val="2"/>
      </rPr>
      <t xml:space="preserve">00</t>
    </r>
    <r>
      <rPr>
        <sz val="10"/>
        <rFont val="宋体"/>
        <family val="0"/>
        <charset val="134"/>
      </rPr>
      <t xml:space="preserve">分，由田顺庄分中心安保人员电话回复。</t>
    </r>
  </si>
  <si>
    <t xml:space="preserve">田顺庄分中心要求香泉环岛场站保安员加强服务意识，提高服务质量，做到热情服务。</t>
  </si>
  <si>
    <r>
      <rPr>
        <sz val="10"/>
        <rFont val="Arial"/>
        <family val="2"/>
      </rPr>
      <t xml:space="preserve">GJ-PHONE-20260221-1255</t>
    </r>
    <r>
      <rPr>
        <sz val="10"/>
        <rFont val="宋体"/>
        <family val="0"/>
      </rPr>
      <t xml:space="preserve">（</t>
    </r>
    <r>
      <rPr>
        <sz val="10"/>
        <rFont val="Arial"/>
        <family val="2"/>
      </rPr>
      <t xml:space="preserve">1</t>
    </r>
    <r>
      <rPr>
        <sz val="10"/>
        <rFont val="宋体"/>
        <family val="0"/>
        <charset val="134"/>
      </rPr>
      <t xml:space="preserve">个附件）</t>
    </r>
  </si>
  <si>
    <t xml:space="preserve">2026-02-21 17:18:47</t>
  </si>
  <si>
    <r>
      <rPr>
        <sz val="10"/>
        <rFont val="Arial"/>
        <family val="2"/>
      </rPr>
      <t xml:space="preserve">2</t>
    </r>
    <r>
      <rPr>
        <sz val="10"/>
        <rFont val="宋体"/>
        <family val="0"/>
        <charset val="134"/>
      </rPr>
      <t xml:space="preserve">月</t>
    </r>
    <r>
      <rPr>
        <sz val="10"/>
        <rFont val="Arial"/>
        <family val="2"/>
      </rPr>
      <t xml:space="preserve">21</t>
    </r>
    <r>
      <rPr>
        <sz val="10"/>
        <rFont val="宋体"/>
        <family val="0"/>
        <charset val="134"/>
      </rPr>
      <t xml:space="preserve">日，一女士来电：称刚刚等乘</t>
    </r>
    <r>
      <rPr>
        <sz val="10"/>
        <rFont val="Arial"/>
        <family val="2"/>
      </rPr>
      <t xml:space="preserve">885</t>
    </r>
    <r>
      <rPr>
        <sz val="10"/>
        <rFont val="宋体"/>
        <family val="0"/>
        <charset val="134"/>
      </rPr>
      <t xml:space="preserve">路见车站旁边德胜门公交场站内房子门的玻璃被大风刮碎了，望有关部门尽快核实处理此事，特来电反映。</t>
    </r>
  </si>
  <si>
    <t xml:space="preserve">经核实，由于大风天气导致德胜门西公交场站长廊上一处大门门框上的固定玻璃刮碎。</t>
  </si>
  <si>
    <t xml:space="preserve">由于市民未留联系方式，无法进行电话答复。办理人：杜伟 动物园分中心 工程设备副主任。 审核人：华菲 工程设备部 一般管理。</t>
  </si>
  <si>
    <t xml:space="preserve">接到市民诉求前，公交物业巡检就已发现问题并立即组织人员将门框上破损玻璃拆除，并仔细清扫地面上玻璃碎片，预计春节后再由专业施工单位将玻璃安装完毕。同时，由于大风天气持续，公交物业还组织职工对德胜门西长廊各处玻璃进行排查检查，避免类似问题再次发生。</t>
  </si>
  <si>
    <t xml:space="preserve">经核实，由于大风天气导致德胜门西公交场站长廊上一处大门门框上的固定玻璃刮碎。接到市民诉求，公交物业巡检就已发现问题并立即组织人员将门框上破损玻璃拆除，并仔细清扫地面上玻璃碎片，预计春节后再由专业施工单位将玻璃安装完毕。同时，由于大风天气持续，公交物业还组织职工对德胜门西长廊各处玻璃进行排查检查，避免类似问题再次发生。由于市民未留联系方式，无法进行电话答复。</t>
  </si>
  <si>
    <t xml:space="preserve">GJ-PHONE-20260222-0140</t>
  </si>
  <si>
    <t xml:space="preserve">2026-02-22 08:12:34</t>
  </si>
  <si>
    <t xml:space="preserve">2026-02-22 08:42:54</t>
  </si>
  <si>
    <r>
      <rPr>
        <sz val="10"/>
        <rFont val="Arial"/>
        <family val="2"/>
      </rPr>
      <t xml:space="preserve">2</t>
    </r>
    <r>
      <rPr>
        <sz val="10"/>
        <rFont val="宋体"/>
        <family val="0"/>
        <charset val="134"/>
      </rPr>
      <t xml:space="preserve">月</t>
    </r>
    <r>
      <rPr>
        <sz val="10"/>
        <rFont val="Arial"/>
        <family val="2"/>
      </rPr>
      <t xml:space="preserve">22</t>
    </r>
    <r>
      <rPr>
        <sz val="10"/>
        <rFont val="宋体"/>
        <family val="0"/>
        <charset val="134"/>
      </rPr>
      <t xml:space="preserve">日一位先生来电：</t>
    </r>
    <r>
      <rPr>
        <sz val="10"/>
        <rFont val="Arial"/>
        <family val="2"/>
      </rPr>
      <t xml:space="preserve">8:08</t>
    </r>
    <r>
      <rPr>
        <sz val="10"/>
        <rFont val="宋体"/>
        <family val="0"/>
        <charset val="134"/>
      </rPr>
      <t xml:space="preserve">分在育新小区北口</t>
    </r>
    <r>
      <rPr>
        <sz val="10"/>
        <rFont val="Arial"/>
        <family val="2"/>
      </rPr>
      <t xml:space="preserve">371</t>
    </r>
    <r>
      <rPr>
        <sz val="10"/>
        <rFont val="宋体"/>
        <family val="0"/>
        <charset val="134"/>
      </rPr>
      <t xml:space="preserve">路</t>
    </r>
    <r>
      <rPr>
        <sz val="10"/>
        <rFont val="Arial"/>
        <family val="2"/>
      </rPr>
      <t xml:space="preserve">1834851</t>
    </r>
    <r>
      <rPr>
        <sz val="10"/>
        <rFont val="宋体"/>
        <family val="0"/>
        <charset val="134"/>
      </rPr>
      <t xml:space="preserve">号车到西三旗桥北。其称：上车后坐在座位上，一起身弄其一身土，其看车厢座位都是土。其不满，特来电反映。</t>
    </r>
  </si>
  <si>
    <t xml:space="preserve">接到投诉后，市民反映问题的办理情况，鸿运承物业管理中心回龙观分中心现回复如下：经查，市民所反映的车辆卫生问题为途中产生，加之该线路为无售票员的运营线路（无人售），故我们无法第一时间对车辆卫生进行清理。我们对于运营车辆车内卫生的清洁工作是一直在做的，也从未停止，已经形成了长效的清洁机制。该线路车辆回到刷车地点后，在日常工作时段内，我们的保洁员已对车内外部卫生进行了全面清理，确保刷车点出场车辆卫生干净整洁，符合企业标准，已整改完毕。经分中心检查本条运营线路所有运营车辆出场前的卫生符合车辆清洁标准，我们定期召开车辆保洁专题会议，开展车辆卫生专项检查，日常工作中我们加大巡检力度，强化制度建设，不断提高管理水平。因市民不要求电话回复，系统内无联系方式，我们未对市民进行电话回复。公交运营线路（首末站），我们只在一个场站进行洗车服务，首末站全部安排保洁员清洗车辆目前存在一定的困难。场站班组长再次与本条线路的保洁人员进行了沟通，日常工作中要把清洁质量做的更加细致，加强清洁技能的培训，熟练掌握清洁方法。欢迎市民随时对我们的工作进行监督，感谢市民提出宝贵意见，给市民的出行带来的不便我们深感歉意，谢谢市民的支持与谅解。</t>
  </si>
  <si>
    <t xml:space="preserve">车辆卫生问题
（座位脏）</t>
  </si>
  <si>
    <r>
      <rPr>
        <sz val="10"/>
        <rFont val="Arial"/>
        <family val="2"/>
      </rPr>
      <t xml:space="preserve">GJ-PHONE-20260223-0274</t>
    </r>
    <r>
      <rPr>
        <sz val="10"/>
        <rFont val="宋体"/>
        <family val="0"/>
        <charset val="134"/>
      </rPr>
      <t xml:space="preserve">（</t>
    </r>
    <r>
      <rPr>
        <sz val="10"/>
        <rFont val="Arial"/>
        <family val="2"/>
      </rPr>
      <t xml:space="preserve">1</t>
    </r>
    <r>
      <rPr>
        <sz val="10"/>
        <rFont val="宋体"/>
        <family val="0"/>
        <charset val="134"/>
      </rPr>
      <t xml:space="preserve">个附件）</t>
    </r>
  </si>
  <si>
    <t xml:space="preserve">2026-02-23 08:44:49</t>
  </si>
  <si>
    <t xml:space="preserve">2026-02-23 08:58:33</t>
  </si>
  <si>
    <t xml:space="preserve">2026-02-28 08:59:59</t>
  </si>
  <si>
    <t xml:space="preserve">18511423683</t>
  </si>
  <si>
    <r>
      <rPr>
        <sz val="10"/>
        <rFont val="Arial"/>
        <family val="2"/>
      </rPr>
      <t xml:space="preserve">2</t>
    </r>
    <r>
      <rPr>
        <sz val="10"/>
        <rFont val="宋体"/>
        <family val="0"/>
        <charset val="134"/>
      </rPr>
      <t xml:space="preserve">月</t>
    </r>
    <r>
      <rPr>
        <sz val="10"/>
        <rFont val="Arial"/>
        <family val="2"/>
      </rPr>
      <t xml:space="preserve">23</t>
    </r>
    <r>
      <rPr>
        <sz val="10"/>
        <rFont val="宋体"/>
        <family val="0"/>
        <charset val="134"/>
      </rPr>
      <t xml:space="preserve">日</t>
    </r>
    <r>
      <rPr>
        <sz val="10"/>
        <rFont val="Arial"/>
        <family val="2"/>
      </rPr>
      <t xml:space="preserve">8:45</t>
    </r>
    <r>
      <rPr>
        <sz val="10"/>
        <rFont val="宋体"/>
        <family val="0"/>
        <charset val="134"/>
      </rPr>
      <t xml:space="preserve">分一先生来电，今天</t>
    </r>
    <r>
      <rPr>
        <sz val="10"/>
        <rFont val="Arial"/>
        <family val="2"/>
      </rPr>
      <t xml:space="preserve">8:35</t>
    </r>
    <r>
      <rPr>
        <sz val="10"/>
        <rFont val="宋体"/>
        <family val="0"/>
        <charset val="134"/>
      </rPr>
      <t xml:space="preserve">分左右下车，其在朝阳路三间房乘坐快速公交</t>
    </r>
    <r>
      <rPr>
        <sz val="10"/>
        <rFont val="Arial"/>
        <family val="2"/>
      </rPr>
      <t xml:space="preserve">2</t>
    </r>
    <r>
      <rPr>
        <sz val="10"/>
        <rFont val="宋体"/>
        <family val="0"/>
        <charset val="134"/>
      </rPr>
      <t xml:space="preserve">线</t>
    </r>
    <r>
      <rPr>
        <sz val="10"/>
        <rFont val="Arial"/>
        <family val="2"/>
      </rPr>
      <t xml:space="preserve">252</t>
    </r>
    <r>
      <rPr>
        <sz val="10"/>
        <rFont val="宋体"/>
        <family val="0"/>
        <charset val="134"/>
      </rPr>
      <t xml:space="preserve">号车（黄牌号后三位）到红庙路口西。其称该车的座椅特别脏，坐了其一身土。其不满，要求答复。</t>
    </r>
  </si>
  <si>
    <t xml:space="preserve">接到投诉后，市民反映问题的办理情况，鸿运承物业管理中心四惠分中心现回复如下：</t>
  </si>
  <si>
    <r>
      <rPr>
        <sz val="10"/>
        <rFont val="宋体"/>
        <family val="0"/>
        <charset val="134"/>
      </rPr>
      <t xml:space="preserve">我分中心于</t>
    </r>
    <r>
      <rPr>
        <sz val="10"/>
        <rFont val="Arial"/>
        <family val="2"/>
      </rPr>
      <t xml:space="preserve">2026</t>
    </r>
    <r>
      <rPr>
        <sz val="10"/>
        <rFont val="宋体"/>
        <family val="0"/>
        <charset val="134"/>
      </rPr>
      <t xml:space="preserve">年</t>
    </r>
    <r>
      <rPr>
        <sz val="10"/>
        <rFont val="Arial"/>
        <family val="2"/>
      </rPr>
      <t xml:space="preserve">2</t>
    </r>
    <r>
      <rPr>
        <sz val="10"/>
        <rFont val="宋体"/>
        <family val="0"/>
        <charset val="134"/>
      </rPr>
      <t xml:space="preserve">月</t>
    </r>
    <r>
      <rPr>
        <sz val="10"/>
        <rFont val="Arial"/>
        <family val="2"/>
      </rPr>
      <t xml:space="preserve">23</t>
    </r>
    <r>
      <rPr>
        <sz val="10"/>
        <rFont val="宋体"/>
        <family val="0"/>
        <charset val="134"/>
      </rPr>
      <t xml:space="preserve">日上午</t>
    </r>
    <r>
      <rPr>
        <sz val="10"/>
        <rFont val="Arial"/>
        <family val="2"/>
      </rPr>
      <t xml:space="preserve">10</t>
    </r>
    <r>
      <rPr>
        <sz val="10"/>
        <rFont val="宋体"/>
        <family val="0"/>
        <charset val="134"/>
      </rPr>
      <t xml:space="preserve">点</t>
    </r>
    <r>
      <rPr>
        <sz val="10"/>
        <rFont val="Arial"/>
        <family val="2"/>
      </rPr>
      <t xml:space="preserve">55</t>
    </r>
    <r>
      <rPr>
        <sz val="10"/>
        <rFont val="宋体"/>
        <family val="0"/>
        <charset val="134"/>
      </rPr>
      <t xml:space="preserve">分对市民进行电话回复。办理人：王铁鑫；部门：鸿运承物业管理中心四惠分中心；职务：物管副主任。审核人：郑楠；部门：鸿运承物业管理中心物管行政部；职务：物管员。</t>
    </r>
  </si>
  <si>
    <r>
      <rPr>
        <sz val="10"/>
        <rFont val="宋体"/>
        <family val="0"/>
        <charset val="134"/>
      </rPr>
      <t xml:space="preserve">接到投诉后，市民反映问题的办理情况，鸿运承物业管理中心四惠分中心现回复如下：经查，市民所反映的车辆卫生问题为途中产生，加之该线路为无售票员的运营线路（无人售），故我们无法第一时间对车辆卫生进行清理。我们对于运营车辆车内卫生的清洁工作是一直在做的，也从未停止，已经形成了长效的清洁机制。该线路车辆回到刷车地点后，在日常工作时段内，我们的保洁员已对车内外部卫生进行了全面清理，确保刷车点出场车辆卫生干净整洁，符合企业标准，已整改完毕。经分中心检查本条运营线路所有运营车辆出场前的卫生符合车辆清洁标准，我们定期召开车辆保洁专题会议，开展车辆卫生专项检查，日常工作中我们加大巡检力度，强化制度建设，不断提高管理水平。我分中心于</t>
    </r>
    <r>
      <rPr>
        <sz val="10"/>
        <rFont val="Arial"/>
        <family val="2"/>
      </rPr>
      <t xml:space="preserve">2026</t>
    </r>
    <r>
      <rPr>
        <sz val="10"/>
        <rFont val="宋体"/>
        <family val="0"/>
        <charset val="134"/>
      </rPr>
      <t xml:space="preserve">年</t>
    </r>
    <r>
      <rPr>
        <sz val="10"/>
        <rFont val="Arial"/>
        <family val="2"/>
      </rPr>
      <t xml:space="preserve">2</t>
    </r>
    <r>
      <rPr>
        <sz val="10"/>
        <rFont val="宋体"/>
        <family val="0"/>
        <charset val="134"/>
      </rPr>
      <t xml:space="preserve">月</t>
    </r>
    <r>
      <rPr>
        <sz val="10"/>
        <rFont val="Arial"/>
        <family val="2"/>
      </rPr>
      <t xml:space="preserve">23</t>
    </r>
    <r>
      <rPr>
        <sz val="10"/>
        <rFont val="宋体"/>
        <family val="0"/>
        <charset val="134"/>
      </rPr>
      <t xml:space="preserve">日上午</t>
    </r>
    <r>
      <rPr>
        <sz val="10"/>
        <rFont val="Arial"/>
        <family val="2"/>
      </rPr>
      <t xml:space="preserve">10</t>
    </r>
    <r>
      <rPr>
        <sz val="10"/>
        <rFont val="宋体"/>
        <family val="0"/>
        <charset val="134"/>
      </rPr>
      <t xml:space="preserve">点</t>
    </r>
    <r>
      <rPr>
        <sz val="10"/>
        <rFont val="Arial"/>
        <family val="2"/>
      </rPr>
      <t xml:space="preserve">55</t>
    </r>
    <r>
      <rPr>
        <sz val="10"/>
        <rFont val="宋体"/>
        <family val="0"/>
        <charset val="134"/>
      </rPr>
      <t xml:space="preserve">分对市民进行电话回复。公交运营线路（首末站），我们只在一个场站进行洗车服务，首末站全部安排保洁员清洗车辆目前存在一定的困难。场站班组长再次与本条线路的保洁人员进行了沟通，日常工作中要把清洁质量做的更加细致，加强清洁技能的培训，熟练掌握清洁方法。欢迎市民随时对我们的工作进行监督，感谢市民提出宝贵意见，给市民的出行带来的不便我们深感歉意，谢谢市民的支持与谅解。</t>
    </r>
  </si>
  <si>
    <t xml:space="preserve">GJ-PHONE-20260223-0559</t>
  </si>
  <si>
    <t xml:space="preserve">2026-02-23 10:18:39</t>
  </si>
  <si>
    <t xml:space="preserve">2026-02-23 10:32:17</t>
  </si>
  <si>
    <r>
      <rPr>
        <sz val="10"/>
        <rFont val="Arial"/>
        <family val="2"/>
      </rPr>
      <t xml:space="preserve">2</t>
    </r>
    <r>
      <rPr>
        <sz val="10"/>
        <rFont val="宋体"/>
        <family val="0"/>
        <charset val="134"/>
      </rPr>
      <t xml:space="preserve">月</t>
    </r>
    <r>
      <rPr>
        <sz val="10"/>
        <rFont val="Arial"/>
        <family val="2"/>
      </rPr>
      <t xml:space="preserve">23</t>
    </r>
    <r>
      <rPr>
        <sz val="10"/>
        <rFont val="宋体"/>
        <family val="0"/>
        <charset val="134"/>
      </rPr>
      <t xml:space="preserve">日</t>
    </r>
    <r>
      <rPr>
        <sz val="10"/>
        <rFont val="Arial"/>
        <family val="2"/>
      </rPr>
      <t xml:space="preserve">10</t>
    </r>
    <r>
      <rPr>
        <sz val="10"/>
        <rFont val="宋体"/>
        <family val="0"/>
        <charset val="134"/>
      </rPr>
      <t xml:space="preserve">：</t>
    </r>
    <r>
      <rPr>
        <sz val="10"/>
        <rFont val="Arial"/>
        <family val="2"/>
      </rPr>
      <t xml:space="preserve">18</t>
    </r>
    <r>
      <rPr>
        <sz val="10"/>
        <rFont val="宋体"/>
        <family val="0"/>
        <charset val="134"/>
      </rPr>
      <t xml:space="preserve">分来电：一位先生反映</t>
    </r>
    <r>
      <rPr>
        <sz val="10"/>
        <rFont val="Arial"/>
        <family val="2"/>
      </rPr>
      <t xml:space="preserve">8:20</t>
    </r>
    <r>
      <rPr>
        <sz val="10"/>
        <rFont val="宋体"/>
        <family val="0"/>
        <charset val="134"/>
      </rPr>
      <t xml:space="preserve">分左右，在地铁天宫院站南乘坐</t>
    </r>
    <r>
      <rPr>
        <sz val="10"/>
        <rFont val="Arial"/>
        <family val="2"/>
      </rPr>
      <t xml:space="preserve">940</t>
    </r>
    <r>
      <rPr>
        <sz val="10"/>
        <rFont val="宋体"/>
        <family val="0"/>
        <charset val="134"/>
      </rPr>
      <t xml:space="preserve">路到固安南站方向，发现车内卫生差，车厢地面非常脏，其称该路大部分车辆车内卫生都差，今日尤其明显，希望出车前打扫好车内卫生，特来电反映。</t>
    </r>
  </si>
  <si>
    <t xml:space="preserve">接到投诉后，市民反映问题的办理情况，鸿运承物业管理中心天宫院分中心现回复如下：经查，市民所反映的车辆卫生问题为途中产生，加之该线路为无售票员的运营线路（无人售），故我们无法第一时间对车辆卫生进行清理。我们对于运营车辆车内卫生的清洁工作是一直在做的，也从未停止，已经形成了长效的清洁机制。该线路车辆回到刷车地点后，在日常工作时段内，我们的保洁员已对车内外部卫生进行了全面清理，确保刷车点出场车辆卫生干净整洁，符合企业标准，已整改完毕。经分中心检查本条运营线路所有运营车辆出场前的卫生符合车辆清洁标准，我们定期召开车辆保洁专题会议，开展车辆卫生专项检查，日常工作中我们加大巡检力度，强化制度建设，不断提高管理水平。因市民不要求电话回复，系统内无联系方式，我们未对市民进行电话回复。公交运营线路（首末站），我们只在一个场站进行洗车服务，首末站全部安排保洁员清洗车辆目前存在一定的困难。场站班组长再次与本条线路的保洁人员进行了沟通，日常工作中要把清洁质量做的更加细致，加强清洁技能的培训，熟练掌握清洁方法。欢迎市民随时对我们的工作进行监督，感谢市民提出宝贵意见，给市民的出行带来的不便我们深感歉意，谢谢市民的支持与谅解。</t>
  </si>
  <si>
    <r>
      <rPr>
        <sz val="10"/>
        <rFont val="Arial"/>
        <family val="2"/>
      </rPr>
      <t xml:space="preserve">GJ-PHONE-20260223-0695</t>
    </r>
    <r>
      <rPr>
        <sz val="10"/>
        <rFont val="宋体"/>
        <family val="0"/>
        <charset val="134"/>
      </rPr>
      <t xml:space="preserve">（</t>
    </r>
    <r>
      <rPr>
        <sz val="10"/>
        <rFont val="Arial"/>
        <family val="2"/>
      </rPr>
      <t xml:space="preserve">2</t>
    </r>
    <r>
      <rPr>
        <sz val="10"/>
        <rFont val="宋体"/>
        <family val="0"/>
        <charset val="134"/>
      </rPr>
      <t xml:space="preserve">个附件）</t>
    </r>
  </si>
  <si>
    <t xml:space="preserve">2026-02-23 11:14:35</t>
  </si>
  <si>
    <t xml:space="preserve">2026-02-23 11:33:38</t>
  </si>
  <si>
    <t xml:space="preserve">李德广先生</t>
  </si>
  <si>
    <t xml:space="preserve">15901388252</t>
  </si>
  <si>
    <r>
      <rPr>
        <sz val="10"/>
        <rFont val="Arial"/>
        <family val="2"/>
      </rPr>
      <t xml:space="preserve">2</t>
    </r>
    <r>
      <rPr>
        <sz val="10"/>
        <rFont val="宋体"/>
        <family val="0"/>
        <charset val="134"/>
      </rPr>
      <t xml:space="preserve">月</t>
    </r>
    <r>
      <rPr>
        <sz val="10"/>
        <rFont val="Arial"/>
        <family val="2"/>
      </rPr>
      <t xml:space="preserve">23</t>
    </r>
    <r>
      <rPr>
        <sz val="10"/>
        <rFont val="宋体"/>
        <family val="0"/>
        <charset val="134"/>
      </rPr>
      <t xml:space="preserve">日</t>
    </r>
    <r>
      <rPr>
        <sz val="10"/>
        <rFont val="Arial"/>
        <family val="2"/>
      </rPr>
      <t xml:space="preserve">11</t>
    </r>
    <r>
      <rPr>
        <sz val="10"/>
        <rFont val="宋体"/>
        <family val="0"/>
        <charset val="134"/>
      </rPr>
      <t xml:space="preserve">：</t>
    </r>
    <r>
      <rPr>
        <sz val="10"/>
        <rFont val="Arial"/>
        <family val="2"/>
      </rPr>
      <t xml:space="preserve">14</t>
    </r>
    <r>
      <rPr>
        <sz val="10"/>
        <rFont val="宋体"/>
        <family val="0"/>
        <charset val="134"/>
      </rPr>
      <t xml:space="preserve">分来电：李德广先生（内部职工）来电反映：军庄总站处的食堂，之前套餐都是分别</t>
    </r>
    <r>
      <rPr>
        <sz val="10"/>
        <rFont val="Arial"/>
        <family val="2"/>
      </rPr>
      <t xml:space="preserve">5</t>
    </r>
    <r>
      <rPr>
        <sz val="10"/>
        <rFont val="宋体"/>
        <family val="0"/>
        <charset val="134"/>
      </rPr>
      <t xml:space="preserve">元，</t>
    </r>
    <r>
      <rPr>
        <sz val="10"/>
        <rFont val="Arial"/>
        <family val="2"/>
      </rPr>
      <t xml:space="preserve">6</t>
    </r>
    <r>
      <rPr>
        <sz val="10"/>
        <rFont val="宋体"/>
        <family val="0"/>
        <charset val="134"/>
      </rPr>
      <t xml:space="preserve">元，</t>
    </r>
    <r>
      <rPr>
        <sz val="10"/>
        <rFont val="Arial"/>
        <family val="2"/>
      </rPr>
      <t xml:space="preserve">7</t>
    </r>
    <r>
      <rPr>
        <sz val="10"/>
        <rFont val="宋体"/>
        <family val="0"/>
        <charset val="134"/>
      </rPr>
      <t xml:space="preserve">元档，套餐内主食可以选择一份米饭或是两个馒头，但不知何原因，其提供称从春节之前，套餐内主食只有米饭了，如果想要吃馒头就要</t>
    </r>
    <r>
      <rPr>
        <sz val="10"/>
        <rFont val="Arial"/>
        <family val="2"/>
      </rPr>
      <t xml:space="preserve">1</t>
    </r>
    <r>
      <rPr>
        <sz val="10"/>
        <rFont val="宋体"/>
        <family val="0"/>
        <charset val="134"/>
      </rPr>
      <t xml:space="preserve">元一个。其对此不满，要求答复。</t>
    </r>
    <r>
      <rPr>
        <sz val="10"/>
        <rFont val="Arial"/>
        <family val="2"/>
      </rPr>
      <t xml:space="preserve">
</t>
    </r>
    <r>
      <rPr>
        <sz val="10"/>
        <rFont val="宋体"/>
        <family val="0"/>
        <charset val="134"/>
      </rPr>
      <t xml:space="preserve">注：其称之前馒头是</t>
    </r>
    <r>
      <rPr>
        <sz val="10"/>
        <rFont val="Arial"/>
        <family val="2"/>
      </rPr>
      <t xml:space="preserve">0.6</t>
    </r>
    <r>
      <rPr>
        <sz val="10"/>
        <rFont val="宋体"/>
        <family val="0"/>
        <charset val="134"/>
      </rPr>
      <t xml:space="preserve">元，现在涨到</t>
    </r>
    <r>
      <rPr>
        <sz val="10"/>
        <rFont val="Arial"/>
        <family val="2"/>
      </rPr>
      <t xml:space="preserve">1</t>
    </r>
    <r>
      <rPr>
        <sz val="10"/>
        <rFont val="宋体"/>
        <family val="0"/>
        <charset val="134"/>
      </rPr>
      <t xml:space="preserve">元，但馒头还是之前那么大个。</t>
    </r>
  </si>
  <si>
    <r>
      <rPr>
        <sz val="10"/>
        <rFont val="宋体"/>
        <family val="0"/>
        <charset val="134"/>
      </rPr>
      <t xml:space="preserve">经核实，情况属实。</t>
    </r>
    <r>
      <rPr>
        <sz val="10"/>
        <rFont val="Arial"/>
        <family val="2"/>
      </rPr>
      <t xml:space="preserve">567</t>
    </r>
    <r>
      <rPr>
        <sz val="10"/>
        <rFont val="宋体"/>
        <family val="0"/>
        <charset val="134"/>
      </rPr>
      <t xml:space="preserve">套餐内本应只有米饭，馒头需另行购买，如需换成馒头，分中心将与新外包方沟通解决。馒头将完善统一定价问题。</t>
    </r>
  </si>
  <si>
    <t xml:space="preserve">经沟通，李德广先生同意与食堂沟通解决。审核人：苏承骙</t>
  </si>
  <si>
    <t xml:space="preserve">分中心与外包方协商套餐内米饭换馒头问题，及馒头统一定价问题。</t>
  </si>
  <si>
    <t xml:space="preserve">在职工有合理要求的情况下，与食堂售饭人员协商解决。</t>
  </si>
  <si>
    <t xml:space="preserve">经核实，情况属实，因套餐内只有米饭，分中心与外包方协商，在职工有合理要求的情况下，与食堂售饭人员协商解决。</t>
  </si>
  <si>
    <t xml:space="preserve">就餐服务问题
（定价、收费问题）</t>
  </si>
  <si>
    <t xml:space="preserve">GJ-PHONE-20260224-0144</t>
  </si>
  <si>
    <t xml:space="preserve">2026-02-24 07:46:20</t>
  </si>
  <si>
    <t xml:space="preserve">2026-02-24 08:25:45</t>
  </si>
  <si>
    <r>
      <rPr>
        <sz val="10"/>
        <rFont val="Arial"/>
        <family val="2"/>
      </rPr>
      <t xml:space="preserve">2</t>
    </r>
    <r>
      <rPr>
        <sz val="10"/>
        <rFont val="宋体"/>
        <family val="0"/>
        <charset val="134"/>
      </rPr>
      <t xml:space="preserve">月</t>
    </r>
    <r>
      <rPr>
        <sz val="10"/>
        <rFont val="Arial"/>
        <family val="2"/>
      </rPr>
      <t xml:space="preserve">24</t>
    </r>
    <r>
      <rPr>
        <sz val="10"/>
        <rFont val="宋体"/>
        <family val="0"/>
        <charset val="134"/>
      </rPr>
      <t xml:space="preserve">日</t>
    </r>
    <r>
      <rPr>
        <sz val="10"/>
        <rFont val="Arial"/>
        <family val="2"/>
      </rPr>
      <t xml:space="preserve">7:46</t>
    </r>
    <r>
      <rPr>
        <sz val="10"/>
        <rFont val="宋体"/>
        <family val="0"/>
        <charset val="134"/>
      </rPr>
      <t xml:space="preserve">分</t>
    </r>
    <r>
      <rPr>
        <sz val="10"/>
        <rFont val="Arial"/>
        <family val="2"/>
      </rPr>
      <t xml:space="preserve">(</t>
    </r>
    <r>
      <rPr>
        <sz val="10"/>
        <rFont val="宋体"/>
        <family val="0"/>
        <charset val="134"/>
      </rPr>
      <t xml:space="preserve">来电</t>
    </r>
    <r>
      <rPr>
        <sz val="10"/>
        <rFont val="Arial"/>
        <family val="2"/>
      </rPr>
      <t xml:space="preserve">)</t>
    </r>
    <r>
      <rPr>
        <sz val="10"/>
        <rFont val="宋体"/>
        <family val="0"/>
        <charset val="134"/>
      </rPr>
      <t xml:space="preserve">一位先生反映：国家植物园</t>
    </r>
    <r>
      <rPr>
        <sz val="10"/>
        <rFont val="Arial"/>
        <family val="2"/>
      </rPr>
      <t xml:space="preserve">505</t>
    </r>
    <r>
      <rPr>
        <sz val="10"/>
        <rFont val="宋体"/>
        <family val="0"/>
        <charset val="134"/>
      </rPr>
      <t xml:space="preserve">路</t>
    </r>
    <r>
      <rPr>
        <sz val="10"/>
        <rFont val="Arial"/>
        <family val="2"/>
      </rPr>
      <t xml:space="preserve">4629995</t>
    </r>
    <r>
      <rPr>
        <sz val="10"/>
        <rFont val="宋体"/>
        <family val="0"/>
        <charset val="134"/>
      </rPr>
      <t xml:space="preserve">号车四季青桥南</t>
    </r>
    <r>
      <rPr>
        <sz val="10"/>
        <rFont val="Arial"/>
        <family val="2"/>
      </rPr>
      <t xml:space="preserve">7:40</t>
    </r>
    <r>
      <rPr>
        <sz val="10"/>
        <rFont val="宋体"/>
        <family val="0"/>
        <charset val="134"/>
      </rPr>
      <t xml:space="preserve">分下车，其称该路车厢内座位全是灰未及时清扫，故不满，特来电反映。</t>
    </r>
  </si>
  <si>
    <t xml:space="preserve">接到投诉后，市民反映问题的办理情况，鸿运承物业管理中心田顺庄分中心现回复如下：</t>
  </si>
  <si>
    <t xml:space="preserve">接到投诉后，市民反映问题的办理情况，鸿运承物业管理中心田顺庄分中心现回复如下：经查，市民所反映的车辆卫生问题为途中产生，加之该线路为无售票员的运营线路（无人售），故我们无法第一时间对车辆卫生进行清理。我们对于运营车辆车内卫生的清洁工作是一直在做的，也从未停止，已经形成了长效的清洁机制。该线路车辆回到刷车地点后，在日常工作时段内，我们的保洁员已对车内外部卫生进行了全面清理，确保刷车点出场车辆卫生干净整洁，符合企业标准，已整改完毕。经分中心检查本条运营线路所有运营车辆出场前的卫生符合车辆清洁标准，我们定期召开车辆保洁专题会议，开展车辆卫生专项检查，日常工作中我们加大巡检力度，强化制度建设，不断提高管理水平。因市民不要求电话回复，系统内无联系方式，我们未对市民进行电话回复。公交运营线路（首末站），我们只在一个场站进行洗车服务，首末站全部安排保洁员清洗车辆目前存在一定的困难。场站班组长再次与本条线路的保洁人员进行了沟通，日常工作中要把清洁质量做的更加细致，加强清洁技能的培训，熟练掌握清洁方法。欢迎市民随时对我们的工作进行监督，感谢市民提出宝贵意见，给市民的出行带来的不便我们深感歉意，谢谢市民的支持与谅解。</t>
  </si>
  <si>
    <r>
      <rPr>
        <sz val="10"/>
        <rFont val="Arial"/>
        <family val="2"/>
      </rPr>
      <t xml:space="preserve">GJ-PHONE-20260224-1336</t>
    </r>
    <r>
      <rPr>
        <sz val="10"/>
        <rFont val="宋体"/>
        <family val="0"/>
        <charset val="134"/>
      </rPr>
      <t xml:space="preserve">（</t>
    </r>
    <r>
      <rPr>
        <sz val="10"/>
        <rFont val="Arial"/>
        <family val="2"/>
      </rPr>
      <t xml:space="preserve">2</t>
    </r>
    <r>
      <rPr>
        <sz val="10"/>
        <rFont val="宋体"/>
        <family val="0"/>
        <charset val="134"/>
      </rPr>
      <t xml:space="preserve">个附件）</t>
    </r>
  </si>
  <si>
    <t xml:space="preserve">2026-02-24 15:00:11</t>
  </si>
  <si>
    <t xml:space="preserve">2026-02-24 15:11:12</t>
  </si>
  <si>
    <r>
      <rPr>
        <sz val="10"/>
        <rFont val="Arial"/>
        <family val="2"/>
      </rPr>
      <t xml:space="preserve">2</t>
    </r>
    <r>
      <rPr>
        <sz val="10"/>
        <rFont val="宋体"/>
        <family val="0"/>
        <charset val="134"/>
      </rPr>
      <t xml:space="preserve">月</t>
    </r>
    <r>
      <rPr>
        <sz val="10"/>
        <rFont val="Arial"/>
        <family val="2"/>
      </rPr>
      <t xml:space="preserve">24</t>
    </r>
    <r>
      <rPr>
        <sz val="10"/>
        <rFont val="宋体"/>
        <family val="0"/>
        <charset val="134"/>
      </rPr>
      <t xml:space="preserve">日</t>
    </r>
    <r>
      <rPr>
        <sz val="10"/>
        <rFont val="Arial"/>
        <family val="2"/>
      </rPr>
      <t xml:space="preserve">15:00</t>
    </r>
    <r>
      <rPr>
        <sz val="10"/>
        <rFont val="宋体"/>
        <family val="0"/>
        <charset val="134"/>
      </rPr>
      <t xml:space="preserve">分</t>
    </r>
    <r>
      <rPr>
        <sz val="10"/>
        <rFont val="Arial"/>
        <family val="2"/>
      </rPr>
      <t xml:space="preserve">(</t>
    </r>
    <r>
      <rPr>
        <sz val="10"/>
        <rFont val="宋体"/>
        <family val="0"/>
        <charset val="134"/>
      </rPr>
      <t xml:space="preserve">来电</t>
    </r>
    <r>
      <rPr>
        <sz val="10"/>
        <rFont val="Arial"/>
        <family val="2"/>
      </rPr>
      <t xml:space="preserve">)</t>
    </r>
    <r>
      <rPr>
        <sz val="10"/>
        <rFont val="宋体"/>
        <family val="0"/>
        <charset val="134"/>
      </rPr>
      <t xml:space="preserve">，</t>
    </r>
    <r>
      <rPr>
        <sz val="10"/>
        <rFont val="Arial"/>
        <family val="2"/>
      </rPr>
      <t xml:space="preserve">11</t>
    </r>
    <r>
      <rPr>
        <sz val="10"/>
        <rFont val="宋体"/>
        <family val="0"/>
        <charset val="134"/>
      </rPr>
      <t xml:space="preserve">月</t>
    </r>
    <r>
      <rPr>
        <sz val="10"/>
        <rFont val="Arial"/>
        <family val="2"/>
      </rPr>
      <t xml:space="preserve">1</t>
    </r>
    <r>
      <rPr>
        <sz val="10"/>
        <rFont val="宋体"/>
        <family val="0"/>
        <charset val="134"/>
      </rPr>
      <t xml:space="preserve">日</t>
    </r>
    <r>
      <rPr>
        <sz val="10"/>
        <rFont val="Arial"/>
        <family val="2"/>
      </rPr>
      <t xml:space="preserve">14</t>
    </r>
    <r>
      <rPr>
        <sz val="10"/>
        <rFont val="宋体"/>
        <family val="0"/>
        <charset val="134"/>
      </rPr>
      <t xml:space="preserve">：</t>
    </r>
    <r>
      <rPr>
        <sz val="10"/>
        <rFont val="Arial"/>
        <family val="2"/>
      </rPr>
      <t xml:space="preserve">48</t>
    </r>
    <r>
      <rPr>
        <sz val="10"/>
        <rFont val="宋体"/>
        <family val="0"/>
        <charset val="134"/>
      </rPr>
      <t xml:space="preserve">分，付先生来电：曾</t>
    </r>
    <r>
      <rPr>
        <sz val="10"/>
        <rFont val="Arial"/>
        <family val="2"/>
      </rPr>
      <t xml:space="preserve">2024</t>
    </r>
    <r>
      <rPr>
        <sz val="10"/>
        <rFont val="宋体"/>
        <family val="0"/>
        <charset val="134"/>
      </rPr>
      <t xml:space="preserve">年</t>
    </r>
    <r>
      <rPr>
        <sz val="10"/>
        <rFont val="Arial"/>
        <family val="2"/>
      </rPr>
      <t xml:space="preserve">2</t>
    </r>
    <r>
      <rPr>
        <sz val="10"/>
        <rFont val="宋体"/>
        <family val="0"/>
        <charset val="134"/>
      </rPr>
      <t xml:space="preserve">月份把招标文件丢在</t>
    </r>
    <r>
      <rPr>
        <sz val="10"/>
        <rFont val="Arial"/>
        <family val="2"/>
      </rPr>
      <t xml:space="preserve">860</t>
    </r>
    <r>
      <rPr>
        <sz val="10"/>
        <rFont val="宋体"/>
        <family val="0"/>
        <charset val="134"/>
      </rPr>
      <t xml:space="preserve">路车上，车队调度员刘芳华（</t>
    </r>
    <r>
      <rPr>
        <sz val="10"/>
        <rFont val="Arial"/>
        <family val="2"/>
      </rPr>
      <t xml:space="preserve">17710565239</t>
    </r>
    <r>
      <rPr>
        <sz val="10"/>
        <rFont val="宋体"/>
        <family val="0"/>
        <charset val="134"/>
      </rPr>
      <t xml:space="preserve">）给其打电话说有，由于其在外地出差，无法及时取回文件，回京后调度员刘芳华（</t>
    </r>
    <r>
      <rPr>
        <sz val="10"/>
        <rFont val="Arial"/>
        <family val="2"/>
      </rPr>
      <t xml:space="preserve">17710565239</t>
    </r>
    <r>
      <rPr>
        <sz val="10"/>
        <rFont val="宋体"/>
        <family val="0"/>
        <charset val="134"/>
      </rPr>
      <t xml:space="preserve">）调到物业，并把其文件一同带走，并称会个人归还给其一事，要求刘芳华本人马上答复。</t>
    </r>
    <r>
      <rPr>
        <sz val="10"/>
        <rFont val="Arial"/>
        <family val="2"/>
      </rPr>
      <t xml:space="preserve">15:05</t>
    </r>
    <r>
      <rPr>
        <sz val="10"/>
        <rFont val="宋体"/>
        <family val="0"/>
        <charset val="134"/>
      </rPr>
      <t xml:space="preserve">分转物业</t>
    </r>
    <r>
      <rPr>
        <sz val="10"/>
        <rFont val="Arial"/>
        <family val="2"/>
      </rPr>
      <t xml:space="preserve">83126728</t>
    </r>
  </si>
  <si>
    <t xml:space="preserve">经核实，与来电人所述情况存在出入。来电人付先生，经核实，与来电人反映情况不符，职工刘芳华未曾找到该招标文件。来电人已知晓此前我单位职工回复情况，本次来电是希望我单位职工能与其领导告知情况。</t>
  </si>
  <si>
    <r>
      <rPr>
        <sz val="10"/>
        <rFont val="宋体"/>
        <family val="0"/>
        <charset val="134"/>
      </rPr>
      <t xml:space="preserve">经核实，与来电人所述情况存在出入。来电人付先生，经核实，与来电人反映情况不符，职工刘芳华未曾找到该招标文件。来电人已知晓此前我单位职工回复情况，本次来电是希望我单位职工能与其领导告知情况。</t>
    </r>
    <r>
      <rPr>
        <sz val="10"/>
        <rFont val="Arial"/>
        <family val="2"/>
      </rPr>
      <t xml:space="preserve">2026</t>
    </r>
    <r>
      <rPr>
        <sz val="10"/>
        <rFont val="宋体"/>
        <family val="0"/>
        <charset val="134"/>
      </rPr>
      <t xml:space="preserve">年</t>
    </r>
    <r>
      <rPr>
        <sz val="10"/>
        <rFont val="Arial"/>
        <family val="2"/>
      </rPr>
      <t xml:space="preserve">2</t>
    </r>
    <r>
      <rPr>
        <sz val="10"/>
        <rFont val="宋体"/>
        <family val="0"/>
        <charset val="134"/>
      </rPr>
      <t xml:space="preserve">月</t>
    </r>
    <r>
      <rPr>
        <sz val="10"/>
        <rFont val="Arial"/>
        <family val="2"/>
      </rPr>
      <t xml:space="preserve">24</t>
    </r>
    <r>
      <rPr>
        <sz val="10"/>
        <rFont val="宋体"/>
        <family val="0"/>
        <charset val="134"/>
      </rPr>
      <t xml:space="preserve">日下午</t>
    </r>
    <r>
      <rPr>
        <sz val="10"/>
        <rFont val="Arial"/>
        <family val="2"/>
      </rPr>
      <t xml:space="preserve">3</t>
    </r>
    <r>
      <rPr>
        <sz val="10"/>
        <rFont val="宋体"/>
        <family val="0"/>
        <charset val="134"/>
      </rPr>
      <t xml:space="preserve">点</t>
    </r>
    <r>
      <rPr>
        <sz val="10"/>
        <rFont val="Arial"/>
        <family val="2"/>
      </rPr>
      <t xml:space="preserve">40</t>
    </r>
    <r>
      <rPr>
        <sz val="10"/>
        <rFont val="宋体"/>
        <family val="0"/>
        <charset val="134"/>
      </rPr>
      <t xml:space="preserve">分史各庄分中心回复来电人付先生，表示稍后会让职工刘芳华单独回电做解释。后于</t>
    </r>
    <r>
      <rPr>
        <sz val="10"/>
        <rFont val="Arial"/>
        <family val="2"/>
      </rPr>
      <t xml:space="preserve">2026</t>
    </r>
    <r>
      <rPr>
        <sz val="10"/>
        <rFont val="宋体"/>
        <family val="0"/>
        <charset val="134"/>
      </rPr>
      <t xml:space="preserve">年</t>
    </r>
    <r>
      <rPr>
        <sz val="10"/>
        <rFont val="Arial"/>
        <family val="2"/>
      </rPr>
      <t xml:space="preserve">2</t>
    </r>
    <r>
      <rPr>
        <sz val="10"/>
        <rFont val="宋体"/>
        <family val="0"/>
        <charset val="134"/>
      </rPr>
      <t xml:space="preserve">月</t>
    </r>
    <r>
      <rPr>
        <sz val="10"/>
        <rFont val="Arial"/>
        <family val="2"/>
      </rPr>
      <t xml:space="preserve">24</t>
    </r>
    <r>
      <rPr>
        <sz val="10"/>
        <rFont val="宋体"/>
        <family val="0"/>
        <charset val="134"/>
      </rPr>
      <t xml:space="preserve">日下午</t>
    </r>
    <r>
      <rPr>
        <sz val="10"/>
        <rFont val="Arial"/>
        <family val="2"/>
      </rPr>
      <t xml:space="preserve">5</t>
    </r>
    <r>
      <rPr>
        <sz val="10"/>
        <rFont val="宋体"/>
        <family val="0"/>
        <charset val="134"/>
      </rPr>
      <t xml:space="preserve">点</t>
    </r>
    <r>
      <rPr>
        <sz val="10"/>
        <rFont val="Arial"/>
        <family val="2"/>
      </rPr>
      <t xml:space="preserve">49</t>
    </r>
    <r>
      <rPr>
        <sz val="10"/>
        <rFont val="宋体"/>
        <family val="0"/>
        <charset val="134"/>
      </rPr>
      <t xml:space="preserve">分，职工刘芳华与付先生通话说明情况，经过与来电人沟通，来电人表示理解。</t>
    </r>
    <r>
      <rPr>
        <sz val="10"/>
        <rFont val="Arial"/>
        <family val="2"/>
      </rPr>
      <t xml:space="preserve">
</t>
    </r>
    <r>
      <rPr>
        <sz val="10"/>
        <rFont val="宋体"/>
        <family val="0"/>
        <charset val="134"/>
      </rPr>
      <t xml:space="preserve">办理人：郭盈；部门：鸿运承物业管理中心史各庄分中心；职务：一般管理</t>
    </r>
    <r>
      <rPr>
        <sz val="10"/>
        <rFont val="Arial"/>
        <family val="2"/>
      </rPr>
      <t xml:space="preserve">
</t>
    </r>
    <r>
      <rPr>
        <sz val="10"/>
        <rFont val="宋体"/>
        <family val="0"/>
        <charset val="134"/>
      </rPr>
      <t xml:space="preserve">审核人：高强；部门：鸿运承物业管理中心人力资源部；职务：中级管理</t>
    </r>
  </si>
  <si>
    <r>
      <rPr>
        <sz val="10"/>
        <rFont val="Arial"/>
        <family val="2"/>
      </rPr>
      <t xml:space="preserve">2026</t>
    </r>
    <r>
      <rPr>
        <sz val="10"/>
        <rFont val="宋体"/>
        <family val="0"/>
        <charset val="134"/>
      </rPr>
      <t xml:space="preserve">年</t>
    </r>
    <r>
      <rPr>
        <sz val="10"/>
        <rFont val="Arial"/>
        <family val="2"/>
      </rPr>
      <t xml:space="preserve">2</t>
    </r>
    <r>
      <rPr>
        <sz val="10"/>
        <rFont val="宋体"/>
        <family val="0"/>
        <charset val="134"/>
      </rPr>
      <t xml:space="preserve">月</t>
    </r>
    <r>
      <rPr>
        <sz val="10"/>
        <rFont val="Arial"/>
        <family val="2"/>
      </rPr>
      <t xml:space="preserve">24</t>
    </r>
    <r>
      <rPr>
        <sz val="10"/>
        <rFont val="宋体"/>
        <family val="0"/>
        <charset val="134"/>
      </rPr>
      <t xml:space="preserve">日下午</t>
    </r>
    <r>
      <rPr>
        <sz val="10"/>
        <rFont val="Arial"/>
        <family val="2"/>
      </rPr>
      <t xml:space="preserve">3</t>
    </r>
    <r>
      <rPr>
        <sz val="10"/>
        <rFont val="宋体"/>
        <family val="0"/>
        <charset val="134"/>
      </rPr>
      <t xml:space="preserve">点</t>
    </r>
    <r>
      <rPr>
        <sz val="10"/>
        <rFont val="Arial"/>
        <family val="2"/>
      </rPr>
      <t xml:space="preserve">40</t>
    </r>
    <r>
      <rPr>
        <sz val="10"/>
        <rFont val="宋体"/>
        <family val="0"/>
        <charset val="134"/>
      </rPr>
      <t xml:space="preserve">分史各庄分中心回复来电人付先生，表示稍后会让职工刘芳华单独回电做解释。后于</t>
    </r>
    <r>
      <rPr>
        <sz val="10"/>
        <rFont val="Arial"/>
        <family val="2"/>
      </rPr>
      <t xml:space="preserve">2026</t>
    </r>
    <r>
      <rPr>
        <sz val="10"/>
        <rFont val="宋体"/>
        <family val="0"/>
        <charset val="134"/>
      </rPr>
      <t xml:space="preserve">年</t>
    </r>
    <r>
      <rPr>
        <sz val="10"/>
        <rFont val="Arial"/>
        <family val="2"/>
      </rPr>
      <t xml:space="preserve">2</t>
    </r>
    <r>
      <rPr>
        <sz val="10"/>
        <rFont val="宋体"/>
        <family val="0"/>
        <charset val="134"/>
      </rPr>
      <t xml:space="preserve">月</t>
    </r>
    <r>
      <rPr>
        <sz val="10"/>
        <rFont val="Arial"/>
        <family val="2"/>
      </rPr>
      <t xml:space="preserve">24</t>
    </r>
    <r>
      <rPr>
        <sz val="10"/>
        <rFont val="宋体"/>
        <family val="0"/>
        <charset val="134"/>
      </rPr>
      <t xml:space="preserve">日下午</t>
    </r>
    <r>
      <rPr>
        <sz val="10"/>
        <rFont val="Arial"/>
        <family val="2"/>
      </rPr>
      <t xml:space="preserve">5</t>
    </r>
    <r>
      <rPr>
        <sz val="10"/>
        <rFont val="宋体"/>
        <family val="0"/>
        <charset val="134"/>
      </rPr>
      <t xml:space="preserve">点</t>
    </r>
    <r>
      <rPr>
        <sz val="10"/>
        <rFont val="Arial"/>
        <family val="2"/>
      </rPr>
      <t xml:space="preserve">49</t>
    </r>
    <r>
      <rPr>
        <sz val="10"/>
        <rFont val="宋体"/>
        <family val="0"/>
        <charset val="134"/>
      </rPr>
      <t xml:space="preserve">分，职工刘芳华与付先生通话说明情况，经过与来电人沟通，来电人表示理解。</t>
    </r>
  </si>
  <si>
    <r>
      <rPr>
        <sz val="10"/>
        <rFont val="宋体"/>
        <family val="0"/>
        <charset val="134"/>
      </rPr>
      <t xml:space="preserve">经核实，与来电人所述情况存在出入。来电人付先生，经核实，与来电人反映情况不符，职工刘芳华未曾找到该招标文件。来电人已知晓此前我单位职工回复情况，本次来电是希望我单位职工能与其领导告知情况。</t>
    </r>
    <r>
      <rPr>
        <sz val="10"/>
        <rFont val="Arial"/>
        <family val="2"/>
      </rPr>
      <t xml:space="preserve">2026</t>
    </r>
    <r>
      <rPr>
        <sz val="10"/>
        <rFont val="宋体"/>
        <family val="0"/>
        <charset val="134"/>
      </rPr>
      <t xml:space="preserve">年</t>
    </r>
    <r>
      <rPr>
        <sz val="10"/>
        <rFont val="Arial"/>
        <family val="2"/>
      </rPr>
      <t xml:space="preserve">2</t>
    </r>
    <r>
      <rPr>
        <sz val="10"/>
        <rFont val="宋体"/>
        <family val="0"/>
        <charset val="134"/>
      </rPr>
      <t xml:space="preserve">月</t>
    </r>
    <r>
      <rPr>
        <sz val="10"/>
        <rFont val="Arial"/>
        <family val="2"/>
      </rPr>
      <t xml:space="preserve">24</t>
    </r>
    <r>
      <rPr>
        <sz val="10"/>
        <rFont val="宋体"/>
        <family val="0"/>
        <charset val="134"/>
      </rPr>
      <t xml:space="preserve">日下午</t>
    </r>
    <r>
      <rPr>
        <sz val="10"/>
        <rFont val="Arial"/>
        <family val="2"/>
      </rPr>
      <t xml:space="preserve">3</t>
    </r>
    <r>
      <rPr>
        <sz val="10"/>
        <rFont val="宋体"/>
        <family val="0"/>
        <charset val="134"/>
      </rPr>
      <t xml:space="preserve">点</t>
    </r>
    <r>
      <rPr>
        <sz val="10"/>
        <rFont val="Arial"/>
        <family val="2"/>
      </rPr>
      <t xml:space="preserve">40</t>
    </r>
    <r>
      <rPr>
        <sz val="10"/>
        <rFont val="宋体"/>
        <family val="0"/>
        <charset val="134"/>
      </rPr>
      <t xml:space="preserve">分史各庄分中心回复来电人付先生，表示稍后会让职工刘芳华单独回电做解释。后于</t>
    </r>
    <r>
      <rPr>
        <sz val="10"/>
        <rFont val="Arial"/>
        <family val="2"/>
      </rPr>
      <t xml:space="preserve">2026</t>
    </r>
    <r>
      <rPr>
        <sz val="10"/>
        <rFont val="宋体"/>
        <family val="0"/>
        <charset val="134"/>
      </rPr>
      <t xml:space="preserve">年</t>
    </r>
    <r>
      <rPr>
        <sz val="10"/>
        <rFont val="Arial"/>
        <family val="2"/>
      </rPr>
      <t xml:space="preserve">2</t>
    </r>
    <r>
      <rPr>
        <sz val="10"/>
        <rFont val="宋体"/>
        <family val="0"/>
        <charset val="134"/>
      </rPr>
      <t xml:space="preserve">月</t>
    </r>
    <r>
      <rPr>
        <sz val="10"/>
        <rFont val="Arial"/>
        <family val="2"/>
      </rPr>
      <t xml:space="preserve">24</t>
    </r>
    <r>
      <rPr>
        <sz val="10"/>
        <rFont val="宋体"/>
        <family val="0"/>
        <charset val="134"/>
      </rPr>
      <t xml:space="preserve">日下午</t>
    </r>
    <r>
      <rPr>
        <sz val="10"/>
        <rFont val="Arial"/>
        <family val="2"/>
      </rPr>
      <t xml:space="preserve">5</t>
    </r>
    <r>
      <rPr>
        <sz val="10"/>
        <rFont val="宋体"/>
        <family val="0"/>
        <charset val="134"/>
      </rPr>
      <t xml:space="preserve">点</t>
    </r>
    <r>
      <rPr>
        <sz val="10"/>
        <rFont val="Arial"/>
        <family val="2"/>
      </rPr>
      <t xml:space="preserve">49</t>
    </r>
    <r>
      <rPr>
        <sz val="10"/>
        <rFont val="宋体"/>
        <family val="0"/>
        <charset val="134"/>
      </rPr>
      <t xml:space="preserve">分，职工刘芳华与付先生通话说明情况，经过与来电人沟通，来电人表示理解。</t>
    </r>
  </si>
  <si>
    <r>
      <rPr>
        <sz val="9"/>
        <color rgb="FF000000"/>
        <rFont val="宋体"/>
        <family val="0"/>
        <charset val="134"/>
      </rPr>
      <t xml:space="preserve">同人同诉：</t>
    </r>
    <r>
      <rPr>
        <sz val="9"/>
        <color rgb="FF000000"/>
        <rFont val="宋体"/>
        <family val="0"/>
      </rPr>
      <t xml:space="preserve">GJ-PHONE-20260107-1201</t>
    </r>
    <r>
      <rPr>
        <sz val="9"/>
        <color rgb="FF000000"/>
        <rFont val="宋体"/>
        <family val="0"/>
        <charset val="134"/>
      </rPr>
      <t xml:space="preserve">、</t>
    </r>
    <r>
      <rPr>
        <sz val="9"/>
        <color rgb="FF000000"/>
        <rFont val="宋体"/>
        <family val="0"/>
      </rPr>
      <t xml:space="preserve">GJ-PHONE-20260107-1274</t>
    </r>
    <r>
      <rPr>
        <sz val="9"/>
        <color rgb="FF000000"/>
        <rFont val="宋体"/>
        <family val="0"/>
        <charset val="134"/>
      </rPr>
      <t xml:space="preserve">、</t>
    </r>
    <r>
      <rPr>
        <sz val="9"/>
        <color rgb="FF000000"/>
        <rFont val="宋体"/>
        <family val="0"/>
      </rPr>
      <t xml:space="preserve">GJ-PHONE-20260107-1344</t>
    </r>
    <r>
      <rPr>
        <sz val="9"/>
        <color rgb="FF000000"/>
        <rFont val="宋体"/>
        <family val="0"/>
        <charset val="134"/>
      </rPr>
      <t xml:space="preserve">、</t>
    </r>
    <r>
      <rPr>
        <sz val="9"/>
        <color rgb="FF000000"/>
        <rFont val="宋体"/>
        <family val="0"/>
      </rPr>
      <t xml:space="preserve">GJ-PHONE-20260107-1362</t>
    </r>
    <r>
      <rPr>
        <sz val="9"/>
        <color rgb="FF000000"/>
        <rFont val="宋体"/>
        <family val="0"/>
        <charset val="134"/>
      </rPr>
      <t xml:space="preserve">、</t>
    </r>
    <r>
      <rPr>
        <sz val="9"/>
        <color rgb="FF000000"/>
        <rFont val="宋体"/>
        <family val="0"/>
      </rPr>
      <t xml:space="preserve">GJ-PHONE-20260109-0297</t>
    </r>
    <r>
      <rPr>
        <sz val="9"/>
        <color rgb="FF000000"/>
        <rFont val="宋体"/>
        <family val="0"/>
        <charset val="134"/>
      </rPr>
      <t xml:space="preserve">、</t>
    </r>
    <r>
      <rPr>
        <sz val="9"/>
        <color rgb="FF000000"/>
        <rFont val="宋体"/>
        <family val="0"/>
      </rPr>
      <t xml:space="preserve">GJ-PHONE-20260109-0564</t>
    </r>
    <r>
      <rPr>
        <sz val="9"/>
        <color rgb="FF000000"/>
        <rFont val="宋体"/>
        <family val="0"/>
        <charset val="134"/>
      </rPr>
      <t xml:space="preserve">、</t>
    </r>
    <r>
      <rPr>
        <sz val="9"/>
        <color rgb="FF000000"/>
        <rFont val="宋体"/>
        <family val="0"/>
      </rPr>
      <t xml:space="preserve">GJ-PHONE-20260224-1336</t>
    </r>
  </si>
  <si>
    <t xml:space="preserve">市民付先生</t>
  </si>
  <si>
    <r>
      <rPr>
        <sz val="10"/>
        <rFont val="Arial"/>
        <family val="2"/>
      </rPr>
      <t xml:space="preserve">GJ-PHONE-20260224-1376</t>
    </r>
    <r>
      <rPr>
        <sz val="10"/>
        <rFont val="宋体"/>
        <family val="0"/>
        <charset val="134"/>
      </rPr>
      <t xml:space="preserve">（</t>
    </r>
    <r>
      <rPr>
        <sz val="10"/>
        <rFont val="Arial"/>
        <family val="2"/>
      </rPr>
      <t xml:space="preserve">2</t>
    </r>
    <r>
      <rPr>
        <sz val="10"/>
        <rFont val="宋体"/>
        <family val="0"/>
        <charset val="134"/>
      </rPr>
      <t xml:space="preserve">个附件）</t>
    </r>
  </si>
  <si>
    <t xml:space="preserve">2026-02-24 15:12:32</t>
  </si>
  <si>
    <t xml:space="preserve">2026-02-24 15:18:53</t>
  </si>
  <si>
    <r>
      <rPr>
        <sz val="10"/>
        <rFont val="Arial"/>
        <family val="2"/>
      </rPr>
      <t xml:space="preserve">2</t>
    </r>
    <r>
      <rPr>
        <sz val="10"/>
        <rFont val="宋体"/>
        <family val="0"/>
        <charset val="134"/>
      </rPr>
      <t xml:space="preserve">月</t>
    </r>
    <r>
      <rPr>
        <sz val="10"/>
        <rFont val="Arial"/>
        <family val="2"/>
      </rPr>
      <t xml:space="preserve">24</t>
    </r>
    <r>
      <rPr>
        <sz val="10"/>
        <rFont val="宋体"/>
        <family val="0"/>
        <charset val="134"/>
      </rPr>
      <t xml:space="preserve">日</t>
    </r>
    <r>
      <rPr>
        <sz val="10"/>
        <rFont val="Arial"/>
        <family val="2"/>
      </rPr>
      <t xml:space="preserve">15:00</t>
    </r>
    <r>
      <rPr>
        <sz val="10"/>
        <rFont val="宋体"/>
        <family val="0"/>
        <charset val="134"/>
      </rPr>
      <t xml:space="preserve">分</t>
    </r>
    <r>
      <rPr>
        <sz val="10"/>
        <rFont val="Arial"/>
        <family val="2"/>
      </rPr>
      <t xml:space="preserve">(</t>
    </r>
    <r>
      <rPr>
        <sz val="10"/>
        <rFont val="宋体"/>
        <family val="0"/>
        <charset val="134"/>
      </rPr>
      <t xml:space="preserve">来电</t>
    </r>
    <r>
      <rPr>
        <sz val="10"/>
        <rFont val="Arial"/>
        <family val="2"/>
      </rPr>
      <t xml:space="preserve">)</t>
    </r>
    <r>
      <rPr>
        <sz val="10"/>
        <rFont val="宋体"/>
        <family val="0"/>
        <charset val="134"/>
      </rPr>
      <t xml:space="preserve">，</t>
    </r>
    <r>
      <rPr>
        <sz val="10"/>
        <rFont val="Arial"/>
        <family val="2"/>
      </rPr>
      <t xml:space="preserve">11</t>
    </r>
    <r>
      <rPr>
        <sz val="10"/>
        <rFont val="宋体"/>
        <family val="0"/>
        <charset val="134"/>
      </rPr>
      <t xml:space="preserve">月</t>
    </r>
    <r>
      <rPr>
        <sz val="10"/>
        <rFont val="Arial"/>
        <family val="2"/>
      </rPr>
      <t xml:space="preserve">1</t>
    </r>
    <r>
      <rPr>
        <sz val="10"/>
        <rFont val="宋体"/>
        <family val="0"/>
        <charset val="134"/>
      </rPr>
      <t xml:space="preserve">日</t>
    </r>
    <r>
      <rPr>
        <sz val="10"/>
        <rFont val="Arial"/>
        <family val="2"/>
      </rPr>
      <t xml:space="preserve">14</t>
    </r>
    <r>
      <rPr>
        <sz val="10"/>
        <rFont val="宋体"/>
        <family val="0"/>
        <charset val="134"/>
      </rPr>
      <t xml:space="preserve">：</t>
    </r>
    <r>
      <rPr>
        <sz val="10"/>
        <rFont val="Arial"/>
        <family val="2"/>
      </rPr>
      <t xml:space="preserve">48</t>
    </r>
    <r>
      <rPr>
        <sz val="10"/>
        <rFont val="宋体"/>
        <family val="0"/>
        <charset val="134"/>
      </rPr>
      <t xml:space="preserve">分，付先生来电：曾</t>
    </r>
    <r>
      <rPr>
        <sz val="10"/>
        <rFont val="Arial"/>
        <family val="2"/>
      </rPr>
      <t xml:space="preserve">2024</t>
    </r>
    <r>
      <rPr>
        <sz val="10"/>
        <rFont val="宋体"/>
        <family val="0"/>
        <charset val="134"/>
      </rPr>
      <t xml:space="preserve">年</t>
    </r>
    <r>
      <rPr>
        <sz val="10"/>
        <rFont val="Arial"/>
        <family val="2"/>
      </rPr>
      <t xml:space="preserve">2</t>
    </r>
    <r>
      <rPr>
        <sz val="10"/>
        <rFont val="宋体"/>
        <family val="0"/>
        <charset val="134"/>
      </rPr>
      <t xml:space="preserve">月份把招标文件丢在</t>
    </r>
    <r>
      <rPr>
        <sz val="10"/>
        <rFont val="Arial"/>
        <family val="2"/>
      </rPr>
      <t xml:space="preserve">860</t>
    </r>
    <r>
      <rPr>
        <sz val="10"/>
        <rFont val="宋体"/>
        <family val="0"/>
        <charset val="134"/>
      </rPr>
      <t xml:space="preserve">路车上，车队调度员刘芳华（</t>
    </r>
    <r>
      <rPr>
        <sz val="10"/>
        <rFont val="Arial"/>
        <family val="2"/>
      </rPr>
      <t xml:space="preserve">17710565239</t>
    </r>
    <r>
      <rPr>
        <sz val="10"/>
        <rFont val="宋体"/>
        <family val="0"/>
        <charset val="134"/>
      </rPr>
      <t xml:space="preserve">）给其打电话说有，由于其在外地出差，无法及时取回文件，回京后调度员刘芳华（</t>
    </r>
    <r>
      <rPr>
        <sz val="10"/>
        <rFont val="Arial"/>
        <family val="2"/>
      </rPr>
      <t xml:space="preserve">17710565239</t>
    </r>
    <r>
      <rPr>
        <sz val="10"/>
        <rFont val="宋体"/>
        <family val="0"/>
        <charset val="134"/>
      </rPr>
      <t xml:space="preserve">）调到物业，并把其文件一同带走，并称会个人归还给其一事，要求刘芳华本人马上答复。</t>
    </r>
    <r>
      <rPr>
        <sz val="10"/>
        <rFont val="Arial"/>
        <family val="2"/>
      </rPr>
      <t xml:space="preserve">15:05</t>
    </r>
    <r>
      <rPr>
        <sz val="10"/>
        <rFont val="宋体"/>
        <family val="0"/>
        <charset val="134"/>
      </rPr>
      <t xml:space="preserve">分转物业</t>
    </r>
    <r>
      <rPr>
        <sz val="10"/>
        <rFont val="Arial"/>
        <family val="2"/>
      </rPr>
      <t xml:space="preserve">83126728
2</t>
    </r>
    <r>
      <rPr>
        <sz val="10"/>
        <rFont val="宋体"/>
        <family val="0"/>
        <charset val="134"/>
      </rPr>
      <t xml:space="preserve">月</t>
    </r>
    <r>
      <rPr>
        <sz val="10"/>
        <rFont val="Arial"/>
        <family val="2"/>
      </rPr>
      <t xml:space="preserve">24</t>
    </r>
    <r>
      <rPr>
        <sz val="10"/>
        <rFont val="宋体"/>
        <family val="0"/>
        <charset val="134"/>
      </rPr>
      <t xml:space="preserve">日</t>
    </r>
    <r>
      <rPr>
        <sz val="10"/>
        <rFont val="Arial"/>
        <family val="2"/>
      </rPr>
      <t xml:space="preserve">15</t>
    </r>
    <r>
      <rPr>
        <sz val="10"/>
        <rFont val="宋体"/>
        <family val="0"/>
        <charset val="134"/>
      </rPr>
      <t xml:space="preserve">：</t>
    </r>
    <r>
      <rPr>
        <sz val="10"/>
        <rFont val="Arial"/>
        <family val="2"/>
      </rPr>
      <t xml:space="preserve">16</t>
    </r>
    <r>
      <rPr>
        <sz val="10"/>
        <rFont val="宋体"/>
        <family val="0"/>
        <charset val="134"/>
      </rPr>
      <t xml:space="preserve">分来电：二次来电催办，要求</t>
    </r>
    <r>
      <rPr>
        <sz val="10"/>
        <rFont val="Arial"/>
        <family val="2"/>
      </rPr>
      <t xml:space="preserve">16:30</t>
    </r>
    <r>
      <rPr>
        <sz val="10"/>
        <rFont val="宋体"/>
        <family val="0"/>
        <charset val="134"/>
      </rPr>
      <t xml:space="preserve">分之前答复其。注：</t>
    </r>
    <r>
      <rPr>
        <sz val="10"/>
        <rFont val="Arial"/>
        <family val="2"/>
      </rPr>
      <t xml:space="preserve">15:17</t>
    </r>
    <r>
      <rPr>
        <sz val="10"/>
        <rFont val="宋体"/>
        <family val="0"/>
        <charset val="134"/>
      </rPr>
      <t xml:space="preserve">分电话转办  物业</t>
    </r>
    <r>
      <rPr>
        <sz val="10"/>
        <rFont val="Arial"/>
        <family val="2"/>
      </rPr>
      <t xml:space="preserve">83126728
</t>
    </r>
  </si>
  <si>
    <r>
      <rPr>
        <sz val="9"/>
        <color rgb="FF000000"/>
        <rFont val="宋体"/>
        <family val="0"/>
        <charset val="134"/>
      </rPr>
      <t xml:space="preserve">同人同诉：</t>
    </r>
    <r>
      <rPr>
        <sz val="9"/>
        <color rgb="FF000000"/>
        <rFont val="宋体"/>
        <family val="0"/>
      </rPr>
      <t xml:space="preserve">GJ-PHONE-20260107-1201</t>
    </r>
    <r>
      <rPr>
        <sz val="9"/>
        <color rgb="FF000000"/>
        <rFont val="宋体"/>
        <family val="0"/>
        <charset val="134"/>
      </rPr>
      <t xml:space="preserve">、</t>
    </r>
    <r>
      <rPr>
        <sz val="9"/>
        <color rgb="FF000000"/>
        <rFont val="宋体"/>
        <family val="0"/>
      </rPr>
      <t xml:space="preserve">GJ-PHONE-20260107-1274</t>
    </r>
    <r>
      <rPr>
        <sz val="9"/>
        <color rgb="FF000000"/>
        <rFont val="宋体"/>
        <family val="0"/>
        <charset val="134"/>
      </rPr>
      <t xml:space="preserve">、</t>
    </r>
    <r>
      <rPr>
        <sz val="9"/>
        <color rgb="FF000000"/>
        <rFont val="宋体"/>
        <family val="0"/>
      </rPr>
      <t xml:space="preserve">GJ-PHONE-20260107-1344</t>
    </r>
    <r>
      <rPr>
        <sz val="9"/>
        <color rgb="FF000000"/>
        <rFont val="宋体"/>
        <family val="0"/>
        <charset val="134"/>
      </rPr>
      <t xml:space="preserve">、</t>
    </r>
    <r>
      <rPr>
        <sz val="9"/>
        <color rgb="FF000000"/>
        <rFont val="宋体"/>
        <family val="0"/>
      </rPr>
      <t xml:space="preserve">GJ-PHONE-20260107-1362</t>
    </r>
    <r>
      <rPr>
        <sz val="9"/>
        <color rgb="FF000000"/>
        <rFont val="宋体"/>
        <family val="0"/>
        <charset val="134"/>
      </rPr>
      <t xml:space="preserve">、</t>
    </r>
    <r>
      <rPr>
        <sz val="9"/>
        <color rgb="FF000000"/>
        <rFont val="宋体"/>
        <family val="0"/>
      </rPr>
      <t xml:space="preserve">GJ-PHONE-20260109-0297</t>
    </r>
    <r>
      <rPr>
        <sz val="9"/>
        <color rgb="FF000000"/>
        <rFont val="宋体"/>
        <family val="0"/>
        <charset val="134"/>
      </rPr>
      <t xml:space="preserve">、</t>
    </r>
    <r>
      <rPr>
        <sz val="9"/>
        <color rgb="FF000000"/>
        <rFont val="宋体"/>
        <family val="0"/>
      </rPr>
      <t xml:space="preserve">GJ-PHONE-20260109-0564</t>
    </r>
    <r>
      <rPr>
        <sz val="9"/>
        <color rgb="FF000000"/>
        <rFont val="宋体"/>
        <family val="0"/>
        <charset val="134"/>
      </rPr>
      <t xml:space="preserve">、</t>
    </r>
    <r>
      <rPr>
        <sz val="9"/>
        <color rgb="FF000000"/>
        <rFont val="宋体"/>
        <family val="0"/>
      </rPr>
      <t xml:space="preserve">GJ-PHONE-20260224-1336</t>
    </r>
    <r>
      <rPr>
        <sz val="9"/>
        <color rgb="FF000000"/>
        <rFont val="宋体"/>
        <family val="0"/>
        <charset val="134"/>
      </rPr>
      <t xml:space="preserve">、</t>
    </r>
    <r>
      <rPr>
        <sz val="9"/>
        <color rgb="FF000000"/>
        <rFont val="宋体"/>
        <family val="0"/>
      </rPr>
      <t xml:space="preserve">GJ-PHONE-20260224-1376</t>
    </r>
  </si>
  <si>
    <r>
      <rPr>
        <sz val="10"/>
        <rFont val="Arial"/>
        <family val="2"/>
      </rPr>
      <t xml:space="preserve">GJ-PHONE-20260224-1658</t>
    </r>
    <r>
      <rPr>
        <sz val="10"/>
        <rFont val="宋体"/>
        <family val="0"/>
        <charset val="134"/>
      </rPr>
      <t xml:space="preserve">（</t>
    </r>
    <r>
      <rPr>
        <sz val="10"/>
        <rFont val="Arial"/>
        <family val="2"/>
      </rPr>
      <t xml:space="preserve">2</t>
    </r>
    <r>
      <rPr>
        <sz val="10"/>
        <rFont val="宋体"/>
        <family val="0"/>
        <charset val="134"/>
      </rPr>
      <t xml:space="preserve">个附件）</t>
    </r>
  </si>
  <si>
    <t xml:space="preserve">2026-02-24 16:54:59</t>
  </si>
  <si>
    <t xml:space="preserve">2026-02-24 17:02:23</t>
  </si>
  <si>
    <r>
      <rPr>
        <sz val="10"/>
        <rFont val="Arial"/>
        <family val="2"/>
      </rPr>
      <t xml:space="preserve">2</t>
    </r>
    <r>
      <rPr>
        <sz val="10"/>
        <rFont val="宋体"/>
        <family val="0"/>
        <charset val="134"/>
      </rPr>
      <t xml:space="preserve">月</t>
    </r>
    <r>
      <rPr>
        <sz val="10"/>
        <rFont val="Arial"/>
        <family val="2"/>
      </rPr>
      <t xml:space="preserve">24</t>
    </r>
    <r>
      <rPr>
        <sz val="10"/>
        <rFont val="宋体"/>
        <family val="0"/>
        <charset val="134"/>
      </rPr>
      <t xml:space="preserve">日</t>
    </r>
    <r>
      <rPr>
        <sz val="10"/>
        <rFont val="Arial"/>
        <family val="2"/>
      </rPr>
      <t xml:space="preserve">15:00</t>
    </r>
    <r>
      <rPr>
        <sz val="10"/>
        <rFont val="宋体"/>
        <family val="0"/>
        <charset val="134"/>
      </rPr>
      <t xml:space="preserve">分</t>
    </r>
    <r>
      <rPr>
        <sz val="10"/>
        <rFont val="Arial"/>
        <family val="2"/>
      </rPr>
      <t xml:space="preserve">(</t>
    </r>
    <r>
      <rPr>
        <sz val="10"/>
        <rFont val="宋体"/>
        <family val="0"/>
        <charset val="134"/>
      </rPr>
      <t xml:space="preserve">来电</t>
    </r>
    <r>
      <rPr>
        <sz val="10"/>
        <rFont val="Arial"/>
        <family val="2"/>
      </rPr>
      <t xml:space="preserve">)</t>
    </r>
    <r>
      <rPr>
        <sz val="10"/>
        <rFont val="宋体"/>
        <family val="0"/>
        <charset val="134"/>
      </rPr>
      <t xml:space="preserve">，</t>
    </r>
    <r>
      <rPr>
        <sz val="10"/>
        <rFont val="Arial"/>
        <family val="2"/>
      </rPr>
      <t xml:space="preserve">11</t>
    </r>
    <r>
      <rPr>
        <sz val="10"/>
        <rFont val="宋体"/>
        <family val="0"/>
        <charset val="134"/>
      </rPr>
      <t xml:space="preserve">月</t>
    </r>
    <r>
      <rPr>
        <sz val="10"/>
        <rFont val="Arial"/>
        <family val="2"/>
      </rPr>
      <t xml:space="preserve">1</t>
    </r>
    <r>
      <rPr>
        <sz val="10"/>
        <rFont val="宋体"/>
        <family val="0"/>
        <charset val="134"/>
      </rPr>
      <t xml:space="preserve">日</t>
    </r>
    <r>
      <rPr>
        <sz val="10"/>
        <rFont val="Arial"/>
        <family val="2"/>
      </rPr>
      <t xml:space="preserve">14</t>
    </r>
    <r>
      <rPr>
        <sz val="10"/>
        <rFont val="宋体"/>
        <family val="0"/>
        <charset val="134"/>
      </rPr>
      <t xml:space="preserve">：</t>
    </r>
    <r>
      <rPr>
        <sz val="10"/>
        <rFont val="Arial"/>
        <family val="2"/>
      </rPr>
      <t xml:space="preserve">48</t>
    </r>
    <r>
      <rPr>
        <sz val="10"/>
        <rFont val="宋体"/>
        <family val="0"/>
        <charset val="134"/>
      </rPr>
      <t xml:space="preserve">分，付先生来电：曾</t>
    </r>
    <r>
      <rPr>
        <sz val="10"/>
        <rFont val="Arial"/>
        <family val="2"/>
      </rPr>
      <t xml:space="preserve">2024</t>
    </r>
    <r>
      <rPr>
        <sz val="10"/>
        <rFont val="宋体"/>
        <family val="0"/>
        <charset val="134"/>
      </rPr>
      <t xml:space="preserve">年</t>
    </r>
    <r>
      <rPr>
        <sz val="10"/>
        <rFont val="Arial"/>
        <family val="2"/>
      </rPr>
      <t xml:space="preserve">2</t>
    </r>
    <r>
      <rPr>
        <sz val="10"/>
        <rFont val="宋体"/>
        <family val="0"/>
        <charset val="134"/>
      </rPr>
      <t xml:space="preserve">月份把招标文件丢在</t>
    </r>
    <r>
      <rPr>
        <sz val="10"/>
        <rFont val="Arial"/>
        <family val="2"/>
      </rPr>
      <t xml:space="preserve">860</t>
    </r>
    <r>
      <rPr>
        <sz val="10"/>
        <rFont val="宋体"/>
        <family val="0"/>
        <charset val="134"/>
      </rPr>
      <t xml:space="preserve">路车上，车队调度员刘芳华（</t>
    </r>
    <r>
      <rPr>
        <sz val="10"/>
        <rFont val="Arial"/>
        <family val="2"/>
      </rPr>
      <t xml:space="preserve">17710565239</t>
    </r>
    <r>
      <rPr>
        <sz val="10"/>
        <rFont val="宋体"/>
        <family val="0"/>
        <charset val="134"/>
      </rPr>
      <t xml:space="preserve">）给其打电话说有，由于其在外地出差，无法及时取回文件，回京后调度员刘芳华（</t>
    </r>
    <r>
      <rPr>
        <sz val="10"/>
        <rFont val="Arial"/>
        <family val="2"/>
      </rPr>
      <t xml:space="preserve">17710565239</t>
    </r>
    <r>
      <rPr>
        <sz val="10"/>
        <rFont val="宋体"/>
        <family val="0"/>
        <charset val="134"/>
      </rPr>
      <t xml:space="preserve">）调到物业，并把其文件一同带走，并称会个人归还给其一事，要求刘芳华本人马上答复。</t>
    </r>
    <r>
      <rPr>
        <sz val="10"/>
        <rFont val="Arial"/>
        <family val="2"/>
      </rPr>
      <t xml:space="preserve">15:05</t>
    </r>
    <r>
      <rPr>
        <sz val="10"/>
        <rFont val="宋体"/>
        <family val="0"/>
        <charset val="134"/>
      </rPr>
      <t xml:space="preserve">分转物业</t>
    </r>
    <r>
      <rPr>
        <sz val="10"/>
        <rFont val="Arial"/>
        <family val="2"/>
      </rPr>
      <t xml:space="preserve">83126728
2</t>
    </r>
    <r>
      <rPr>
        <sz val="10"/>
        <rFont val="宋体"/>
        <family val="0"/>
        <charset val="134"/>
      </rPr>
      <t xml:space="preserve">月</t>
    </r>
    <r>
      <rPr>
        <sz val="10"/>
        <rFont val="Arial"/>
        <family val="2"/>
      </rPr>
      <t xml:space="preserve">24</t>
    </r>
    <r>
      <rPr>
        <sz val="10"/>
        <rFont val="宋体"/>
        <family val="0"/>
        <charset val="134"/>
      </rPr>
      <t xml:space="preserve">日</t>
    </r>
    <r>
      <rPr>
        <sz val="10"/>
        <rFont val="Arial"/>
        <family val="2"/>
      </rPr>
      <t xml:space="preserve">15</t>
    </r>
    <r>
      <rPr>
        <sz val="10"/>
        <rFont val="宋体"/>
        <family val="0"/>
        <charset val="134"/>
      </rPr>
      <t xml:space="preserve">：</t>
    </r>
    <r>
      <rPr>
        <sz val="10"/>
        <rFont val="Arial"/>
        <family val="2"/>
      </rPr>
      <t xml:space="preserve">16</t>
    </r>
    <r>
      <rPr>
        <sz val="10"/>
        <rFont val="宋体"/>
        <family val="0"/>
        <charset val="134"/>
      </rPr>
      <t xml:space="preserve">分来电：二次来电催办，要求</t>
    </r>
    <r>
      <rPr>
        <sz val="10"/>
        <rFont val="Arial"/>
        <family val="2"/>
      </rPr>
      <t xml:space="preserve">16:30</t>
    </r>
    <r>
      <rPr>
        <sz val="10"/>
        <rFont val="宋体"/>
        <family val="0"/>
        <charset val="134"/>
      </rPr>
      <t xml:space="preserve">分之前答复其。注：</t>
    </r>
    <r>
      <rPr>
        <sz val="10"/>
        <rFont val="Arial"/>
        <family val="2"/>
      </rPr>
      <t xml:space="preserve">15:17</t>
    </r>
    <r>
      <rPr>
        <sz val="10"/>
        <rFont val="宋体"/>
        <family val="0"/>
        <charset val="134"/>
      </rPr>
      <t xml:space="preserve">分电话转物业</t>
    </r>
    <r>
      <rPr>
        <sz val="10"/>
        <rFont val="Arial"/>
        <family val="2"/>
      </rPr>
      <t xml:space="preserve">83126728
2</t>
    </r>
    <r>
      <rPr>
        <sz val="10"/>
        <rFont val="宋体"/>
        <family val="0"/>
        <charset val="134"/>
      </rPr>
      <t xml:space="preserve">月</t>
    </r>
    <r>
      <rPr>
        <sz val="10"/>
        <rFont val="Arial"/>
        <family val="2"/>
      </rPr>
      <t xml:space="preserve">24</t>
    </r>
    <r>
      <rPr>
        <sz val="10"/>
        <rFont val="宋体"/>
        <family val="0"/>
        <charset val="134"/>
      </rPr>
      <t xml:space="preserve">日</t>
    </r>
    <r>
      <rPr>
        <sz val="10"/>
        <rFont val="Arial"/>
        <family val="2"/>
      </rPr>
      <t xml:space="preserve">16</t>
    </r>
    <r>
      <rPr>
        <sz val="10"/>
        <rFont val="宋体"/>
        <family val="0"/>
        <charset val="134"/>
      </rPr>
      <t xml:space="preserve">：</t>
    </r>
    <r>
      <rPr>
        <sz val="10"/>
        <rFont val="Arial"/>
        <family val="2"/>
      </rPr>
      <t xml:space="preserve">54</t>
    </r>
    <r>
      <rPr>
        <sz val="10"/>
        <rFont val="宋体"/>
        <family val="0"/>
        <charset val="134"/>
      </rPr>
      <t xml:space="preserve">分三次来电称：要求</t>
    </r>
    <r>
      <rPr>
        <sz val="10"/>
        <rFont val="Arial"/>
        <family val="2"/>
      </rPr>
      <t xml:space="preserve">16:30</t>
    </r>
    <r>
      <rPr>
        <sz val="10"/>
        <rFont val="宋体"/>
        <family val="0"/>
        <charset val="134"/>
      </rPr>
      <t xml:space="preserve">分之前答复，但无人回复，故要求马上答复。注：</t>
    </r>
    <r>
      <rPr>
        <sz val="10"/>
        <rFont val="Arial"/>
        <family val="2"/>
      </rPr>
      <t xml:space="preserve">16:57</t>
    </r>
    <r>
      <rPr>
        <sz val="10"/>
        <rFont val="宋体"/>
        <family val="0"/>
        <charset val="134"/>
      </rPr>
      <t xml:space="preserve">分电话转物业</t>
    </r>
    <r>
      <rPr>
        <sz val="10"/>
        <rFont val="Arial"/>
        <family val="2"/>
      </rPr>
      <t xml:space="preserve">83126728</t>
    </r>
    <r>
      <rPr>
        <sz val="10"/>
        <rFont val="宋体"/>
        <family val="0"/>
        <charset val="134"/>
      </rPr>
      <t xml:space="preserve">。</t>
    </r>
  </si>
  <si>
    <r>
      <rPr>
        <sz val="10"/>
        <rFont val="宋体"/>
        <family val="0"/>
        <charset val="134"/>
      </rPr>
      <t xml:space="preserve">经核实，与来电人所述情况存在出入。来电人付先生，经核实，与来电人反映情况不符，职工刘芳华未曾找到该招标文件。来电人已知晓此前我单位职工回复情况，本次来电是希望我单位职工能与其领导告知情况。</t>
    </r>
    <r>
      <rPr>
        <sz val="10"/>
        <rFont val="Arial"/>
        <family val="2"/>
      </rPr>
      <t xml:space="preserve">2026</t>
    </r>
    <r>
      <rPr>
        <sz val="10"/>
        <rFont val="宋体"/>
        <family val="0"/>
        <charset val="134"/>
      </rPr>
      <t xml:space="preserve">年</t>
    </r>
    <r>
      <rPr>
        <sz val="10"/>
        <rFont val="Arial"/>
        <family val="2"/>
      </rPr>
      <t xml:space="preserve">2</t>
    </r>
    <r>
      <rPr>
        <sz val="10"/>
        <rFont val="宋体"/>
        <family val="0"/>
        <charset val="134"/>
      </rPr>
      <t xml:space="preserve">月</t>
    </r>
    <r>
      <rPr>
        <sz val="10"/>
        <rFont val="Arial"/>
        <family val="2"/>
      </rPr>
      <t xml:space="preserve">24</t>
    </r>
    <r>
      <rPr>
        <sz val="10"/>
        <rFont val="宋体"/>
        <family val="0"/>
        <charset val="134"/>
      </rPr>
      <t xml:space="preserve">日下午</t>
    </r>
    <r>
      <rPr>
        <sz val="10"/>
        <rFont val="Arial"/>
        <family val="2"/>
      </rPr>
      <t xml:space="preserve">5</t>
    </r>
    <r>
      <rPr>
        <sz val="10"/>
        <rFont val="宋体"/>
        <family val="0"/>
        <charset val="134"/>
      </rPr>
      <t xml:space="preserve">点</t>
    </r>
    <r>
      <rPr>
        <sz val="10"/>
        <rFont val="Arial"/>
        <family val="2"/>
      </rPr>
      <t xml:space="preserve">06</t>
    </r>
    <r>
      <rPr>
        <sz val="10"/>
        <rFont val="宋体"/>
        <family val="0"/>
        <charset val="134"/>
      </rPr>
      <t xml:space="preserve">分史各庄分中心回复来电人付先生，表示稍后会让职工刘芳华单独回电做解释。后于</t>
    </r>
    <r>
      <rPr>
        <sz val="10"/>
        <rFont val="Arial"/>
        <family val="2"/>
      </rPr>
      <t xml:space="preserve">2026</t>
    </r>
    <r>
      <rPr>
        <sz val="10"/>
        <rFont val="宋体"/>
        <family val="0"/>
        <charset val="134"/>
      </rPr>
      <t xml:space="preserve">年</t>
    </r>
    <r>
      <rPr>
        <sz val="10"/>
        <rFont val="Arial"/>
        <family val="2"/>
      </rPr>
      <t xml:space="preserve">2</t>
    </r>
    <r>
      <rPr>
        <sz val="10"/>
        <rFont val="宋体"/>
        <family val="0"/>
        <charset val="134"/>
      </rPr>
      <t xml:space="preserve">月</t>
    </r>
    <r>
      <rPr>
        <sz val="10"/>
        <rFont val="Arial"/>
        <family val="2"/>
      </rPr>
      <t xml:space="preserve">24</t>
    </r>
    <r>
      <rPr>
        <sz val="10"/>
        <rFont val="宋体"/>
        <family val="0"/>
        <charset val="134"/>
      </rPr>
      <t xml:space="preserve">日下午</t>
    </r>
    <r>
      <rPr>
        <sz val="10"/>
        <rFont val="Arial"/>
        <family val="2"/>
      </rPr>
      <t xml:space="preserve">5</t>
    </r>
    <r>
      <rPr>
        <sz val="10"/>
        <rFont val="宋体"/>
        <family val="0"/>
        <charset val="134"/>
      </rPr>
      <t xml:space="preserve">点</t>
    </r>
    <r>
      <rPr>
        <sz val="10"/>
        <rFont val="Arial"/>
        <family val="2"/>
      </rPr>
      <t xml:space="preserve">49</t>
    </r>
    <r>
      <rPr>
        <sz val="10"/>
        <rFont val="宋体"/>
        <family val="0"/>
        <charset val="134"/>
      </rPr>
      <t xml:space="preserve">分，职工刘芳华与付先生通话说明情况，经过与来电人沟通，来电人表示理解。</t>
    </r>
    <r>
      <rPr>
        <sz val="10"/>
        <rFont val="Arial"/>
        <family val="2"/>
      </rPr>
      <t xml:space="preserve">
</t>
    </r>
    <r>
      <rPr>
        <sz val="10"/>
        <rFont val="宋体"/>
        <family val="0"/>
        <charset val="134"/>
      </rPr>
      <t xml:space="preserve">办理人：郭盈；部门：鸿运承物业管理中心史各庄分中心；职务：一般管理</t>
    </r>
    <r>
      <rPr>
        <sz val="10"/>
        <rFont val="Arial"/>
        <family val="2"/>
      </rPr>
      <t xml:space="preserve">
</t>
    </r>
    <r>
      <rPr>
        <sz val="10"/>
        <rFont val="宋体"/>
        <family val="0"/>
        <charset val="134"/>
      </rPr>
      <t xml:space="preserve">审核人：高强；部门：鸿运承物业管理中心人力资源部；职务：中级管理</t>
    </r>
  </si>
  <si>
    <r>
      <rPr>
        <sz val="10"/>
        <rFont val="Arial"/>
        <family val="2"/>
      </rPr>
      <t xml:space="preserve">2026</t>
    </r>
    <r>
      <rPr>
        <sz val="10"/>
        <rFont val="宋体"/>
        <family val="0"/>
        <charset val="134"/>
      </rPr>
      <t xml:space="preserve">年</t>
    </r>
    <r>
      <rPr>
        <sz val="10"/>
        <rFont val="Arial"/>
        <family val="2"/>
      </rPr>
      <t xml:space="preserve">2</t>
    </r>
    <r>
      <rPr>
        <sz val="10"/>
        <rFont val="宋体"/>
        <family val="0"/>
        <charset val="134"/>
      </rPr>
      <t xml:space="preserve">月</t>
    </r>
    <r>
      <rPr>
        <sz val="10"/>
        <rFont val="Arial"/>
        <family val="2"/>
      </rPr>
      <t xml:space="preserve">24</t>
    </r>
    <r>
      <rPr>
        <sz val="10"/>
        <rFont val="宋体"/>
        <family val="0"/>
        <charset val="134"/>
      </rPr>
      <t xml:space="preserve">日下午</t>
    </r>
    <r>
      <rPr>
        <sz val="10"/>
        <rFont val="Arial"/>
        <family val="2"/>
      </rPr>
      <t xml:space="preserve">5</t>
    </r>
    <r>
      <rPr>
        <sz val="10"/>
        <rFont val="宋体"/>
        <family val="0"/>
        <charset val="134"/>
      </rPr>
      <t xml:space="preserve">点</t>
    </r>
    <r>
      <rPr>
        <sz val="10"/>
        <rFont val="Arial"/>
        <family val="2"/>
      </rPr>
      <t xml:space="preserve">06</t>
    </r>
    <r>
      <rPr>
        <sz val="10"/>
        <rFont val="宋体"/>
        <family val="0"/>
        <charset val="134"/>
      </rPr>
      <t xml:space="preserve">分史各庄分中心回复来电人付先生，表示稍后会让职工刘芳华单独回电做解释。后于</t>
    </r>
    <r>
      <rPr>
        <sz val="10"/>
        <rFont val="Arial"/>
        <family val="2"/>
      </rPr>
      <t xml:space="preserve">2026</t>
    </r>
    <r>
      <rPr>
        <sz val="10"/>
        <rFont val="宋体"/>
        <family val="0"/>
        <charset val="134"/>
      </rPr>
      <t xml:space="preserve">年</t>
    </r>
    <r>
      <rPr>
        <sz val="10"/>
        <rFont val="Arial"/>
        <family val="2"/>
      </rPr>
      <t xml:space="preserve">2</t>
    </r>
    <r>
      <rPr>
        <sz val="10"/>
        <rFont val="宋体"/>
        <family val="0"/>
        <charset val="134"/>
      </rPr>
      <t xml:space="preserve">月</t>
    </r>
    <r>
      <rPr>
        <sz val="10"/>
        <rFont val="Arial"/>
        <family val="2"/>
      </rPr>
      <t xml:space="preserve">24</t>
    </r>
    <r>
      <rPr>
        <sz val="10"/>
        <rFont val="宋体"/>
        <family val="0"/>
        <charset val="134"/>
      </rPr>
      <t xml:space="preserve">日下午</t>
    </r>
    <r>
      <rPr>
        <sz val="10"/>
        <rFont val="Arial"/>
        <family val="2"/>
      </rPr>
      <t xml:space="preserve">5</t>
    </r>
    <r>
      <rPr>
        <sz val="10"/>
        <rFont val="宋体"/>
        <family val="0"/>
        <charset val="134"/>
      </rPr>
      <t xml:space="preserve">点</t>
    </r>
    <r>
      <rPr>
        <sz val="10"/>
        <rFont val="Arial"/>
        <family val="2"/>
      </rPr>
      <t xml:space="preserve">49</t>
    </r>
    <r>
      <rPr>
        <sz val="10"/>
        <rFont val="宋体"/>
        <family val="0"/>
        <charset val="134"/>
      </rPr>
      <t xml:space="preserve">分，职工刘芳华与付先生通话说明情况，经过与来电人沟通，来电人表示理解。</t>
    </r>
  </si>
  <si>
    <r>
      <rPr>
        <sz val="10"/>
        <rFont val="宋体"/>
        <family val="0"/>
        <charset val="134"/>
      </rPr>
      <t xml:space="preserve">经核实，与来电人所述情况存在出入。来电人付先生，经核实，与来电人反映情况不符，职工刘芳华未曾找到该招标文件。来电人已知晓此前我单位职工回复情况，本次来电是希望我单位职工能与其领导告知情况。</t>
    </r>
    <r>
      <rPr>
        <sz val="10"/>
        <rFont val="Arial"/>
        <family val="2"/>
      </rPr>
      <t xml:space="preserve">2026</t>
    </r>
    <r>
      <rPr>
        <sz val="10"/>
        <rFont val="宋体"/>
        <family val="0"/>
        <charset val="134"/>
      </rPr>
      <t xml:space="preserve">年</t>
    </r>
    <r>
      <rPr>
        <sz val="10"/>
        <rFont val="Arial"/>
        <family val="2"/>
      </rPr>
      <t xml:space="preserve">2</t>
    </r>
    <r>
      <rPr>
        <sz val="10"/>
        <rFont val="宋体"/>
        <family val="0"/>
        <charset val="134"/>
      </rPr>
      <t xml:space="preserve">月</t>
    </r>
    <r>
      <rPr>
        <sz val="10"/>
        <rFont val="Arial"/>
        <family val="2"/>
      </rPr>
      <t xml:space="preserve">24</t>
    </r>
    <r>
      <rPr>
        <sz val="10"/>
        <rFont val="宋体"/>
        <family val="0"/>
        <charset val="134"/>
      </rPr>
      <t xml:space="preserve">日下午</t>
    </r>
    <r>
      <rPr>
        <sz val="10"/>
        <rFont val="Arial"/>
        <family val="2"/>
      </rPr>
      <t xml:space="preserve">5</t>
    </r>
    <r>
      <rPr>
        <sz val="10"/>
        <rFont val="宋体"/>
        <family val="0"/>
        <charset val="134"/>
      </rPr>
      <t xml:space="preserve">点</t>
    </r>
    <r>
      <rPr>
        <sz val="10"/>
        <rFont val="Arial"/>
        <family val="2"/>
      </rPr>
      <t xml:space="preserve">06</t>
    </r>
    <r>
      <rPr>
        <sz val="10"/>
        <rFont val="宋体"/>
        <family val="0"/>
        <charset val="134"/>
      </rPr>
      <t xml:space="preserve">分史各庄分中心回复来电人付先生，表示稍后会让职工刘芳华单独回电做解释。后于</t>
    </r>
    <r>
      <rPr>
        <sz val="10"/>
        <rFont val="Arial"/>
        <family val="2"/>
      </rPr>
      <t xml:space="preserve">2026</t>
    </r>
    <r>
      <rPr>
        <sz val="10"/>
        <rFont val="宋体"/>
        <family val="0"/>
        <charset val="134"/>
      </rPr>
      <t xml:space="preserve">年</t>
    </r>
    <r>
      <rPr>
        <sz val="10"/>
        <rFont val="Arial"/>
        <family val="2"/>
      </rPr>
      <t xml:space="preserve">2</t>
    </r>
    <r>
      <rPr>
        <sz val="10"/>
        <rFont val="宋体"/>
        <family val="0"/>
        <charset val="134"/>
      </rPr>
      <t xml:space="preserve">月</t>
    </r>
    <r>
      <rPr>
        <sz val="10"/>
        <rFont val="Arial"/>
        <family val="2"/>
      </rPr>
      <t xml:space="preserve">24</t>
    </r>
    <r>
      <rPr>
        <sz val="10"/>
        <rFont val="宋体"/>
        <family val="0"/>
        <charset val="134"/>
      </rPr>
      <t xml:space="preserve">日下午</t>
    </r>
    <r>
      <rPr>
        <sz val="10"/>
        <rFont val="Arial"/>
        <family val="2"/>
      </rPr>
      <t xml:space="preserve">5</t>
    </r>
    <r>
      <rPr>
        <sz val="10"/>
        <rFont val="宋体"/>
        <family val="0"/>
        <charset val="134"/>
      </rPr>
      <t xml:space="preserve">点</t>
    </r>
    <r>
      <rPr>
        <sz val="10"/>
        <rFont val="Arial"/>
        <family val="2"/>
      </rPr>
      <t xml:space="preserve">49</t>
    </r>
    <r>
      <rPr>
        <sz val="10"/>
        <rFont val="宋体"/>
        <family val="0"/>
        <charset val="134"/>
      </rPr>
      <t xml:space="preserve">分，职工刘芳华与付先生通话说明情况，经过与来电人沟通，来电人表示理解。</t>
    </r>
  </si>
  <si>
    <r>
      <rPr>
        <sz val="9"/>
        <color rgb="FF000000"/>
        <rFont val="宋体"/>
        <family val="0"/>
        <charset val="134"/>
      </rPr>
      <t xml:space="preserve">同人同诉：</t>
    </r>
    <r>
      <rPr>
        <sz val="9"/>
        <color rgb="FF000000"/>
        <rFont val="宋体"/>
        <family val="0"/>
      </rPr>
      <t xml:space="preserve">GJ-PHONE-20260107-1201</t>
    </r>
    <r>
      <rPr>
        <sz val="9"/>
        <color rgb="FF000000"/>
        <rFont val="宋体"/>
        <family val="0"/>
        <charset val="134"/>
      </rPr>
      <t xml:space="preserve">、</t>
    </r>
    <r>
      <rPr>
        <sz val="9"/>
        <color rgb="FF000000"/>
        <rFont val="宋体"/>
        <family val="0"/>
      </rPr>
      <t xml:space="preserve">GJ-PHONE-20260107-1274</t>
    </r>
    <r>
      <rPr>
        <sz val="9"/>
        <color rgb="FF000000"/>
        <rFont val="宋体"/>
        <family val="0"/>
        <charset val="134"/>
      </rPr>
      <t xml:space="preserve">、</t>
    </r>
    <r>
      <rPr>
        <sz val="9"/>
        <color rgb="FF000000"/>
        <rFont val="宋体"/>
        <family val="0"/>
      </rPr>
      <t xml:space="preserve">GJ-PHONE-20260107-1344</t>
    </r>
    <r>
      <rPr>
        <sz val="9"/>
        <color rgb="FF000000"/>
        <rFont val="宋体"/>
        <family val="0"/>
        <charset val="134"/>
      </rPr>
      <t xml:space="preserve">、</t>
    </r>
    <r>
      <rPr>
        <sz val="9"/>
        <color rgb="FF000000"/>
        <rFont val="宋体"/>
        <family val="0"/>
      </rPr>
      <t xml:space="preserve">GJ-PHONE-20260107-1362</t>
    </r>
    <r>
      <rPr>
        <sz val="9"/>
        <color rgb="FF000000"/>
        <rFont val="宋体"/>
        <family val="0"/>
        <charset val="134"/>
      </rPr>
      <t xml:space="preserve">、</t>
    </r>
    <r>
      <rPr>
        <sz val="9"/>
        <color rgb="FF000000"/>
        <rFont val="宋体"/>
        <family val="0"/>
      </rPr>
      <t xml:space="preserve">GJ-PHONE-20260109-0297</t>
    </r>
    <r>
      <rPr>
        <sz val="9"/>
        <color rgb="FF000000"/>
        <rFont val="宋体"/>
        <family val="0"/>
        <charset val="134"/>
      </rPr>
      <t xml:space="preserve">、</t>
    </r>
    <r>
      <rPr>
        <sz val="9"/>
        <color rgb="FF000000"/>
        <rFont val="宋体"/>
        <family val="0"/>
      </rPr>
      <t xml:space="preserve">GJ-PHONE-20260109-0564</t>
    </r>
    <r>
      <rPr>
        <sz val="9"/>
        <color rgb="FF000000"/>
        <rFont val="宋体"/>
        <family val="0"/>
        <charset val="134"/>
      </rPr>
      <t xml:space="preserve">、</t>
    </r>
    <r>
      <rPr>
        <sz val="9"/>
        <color rgb="FF000000"/>
        <rFont val="宋体"/>
        <family val="0"/>
      </rPr>
      <t xml:space="preserve">GJ-PHONE-20260224-1336</t>
    </r>
    <r>
      <rPr>
        <sz val="9"/>
        <color rgb="FF000000"/>
        <rFont val="宋体"/>
        <family val="0"/>
        <charset val="134"/>
      </rPr>
      <t xml:space="preserve">、</t>
    </r>
    <r>
      <rPr>
        <sz val="9"/>
        <color rgb="FF000000"/>
        <rFont val="宋体"/>
        <family val="0"/>
      </rPr>
      <t xml:space="preserve">GJ-PHONE-20260224-1376</t>
    </r>
    <r>
      <rPr>
        <sz val="9"/>
        <color rgb="FF000000"/>
        <rFont val="宋体"/>
        <family val="0"/>
        <charset val="134"/>
      </rPr>
      <t xml:space="preserve">、</t>
    </r>
    <r>
      <rPr>
        <sz val="9"/>
        <color rgb="FF000000"/>
        <rFont val="宋体"/>
        <family val="0"/>
      </rPr>
      <t xml:space="preserve">GJ-PHONE-20260224-1658</t>
    </r>
  </si>
  <si>
    <r>
      <rPr>
        <sz val="10"/>
        <rFont val="Arial"/>
        <family val="2"/>
      </rPr>
      <t xml:space="preserve">GJ-PHONE-20260225-0296</t>
    </r>
    <r>
      <rPr>
        <sz val="10"/>
        <rFont val="宋体"/>
        <family val="0"/>
      </rPr>
      <t xml:space="preserve">（</t>
    </r>
    <r>
      <rPr>
        <sz val="10"/>
        <rFont val="Arial"/>
        <family val="2"/>
      </rPr>
      <t xml:space="preserve">2</t>
    </r>
    <r>
      <rPr>
        <sz val="10"/>
        <rFont val="宋体"/>
        <family val="0"/>
      </rPr>
      <t xml:space="preserve">个附件）</t>
    </r>
  </si>
  <si>
    <t xml:space="preserve">2026-02-25 08:56:00</t>
  </si>
  <si>
    <t xml:space="preserve">2026-02-25 09:15:11</t>
  </si>
  <si>
    <r>
      <rPr>
        <sz val="10"/>
        <rFont val="宋体"/>
        <family val="0"/>
        <charset val="134"/>
      </rPr>
      <t xml:space="preserve">原始</t>
    </r>
    <r>
      <rPr>
        <sz val="10"/>
        <rFont val="Arial"/>
        <family val="2"/>
      </rPr>
      <t xml:space="preserve">:2</t>
    </r>
    <r>
      <rPr>
        <sz val="10"/>
        <rFont val="宋体"/>
        <family val="0"/>
        <charset val="134"/>
      </rPr>
      <t xml:space="preserve">月</t>
    </r>
    <r>
      <rPr>
        <sz val="10"/>
        <rFont val="Arial"/>
        <family val="2"/>
      </rPr>
      <t xml:space="preserve">24</t>
    </r>
    <r>
      <rPr>
        <sz val="10"/>
        <rFont val="宋体"/>
        <family val="0"/>
        <charset val="134"/>
      </rPr>
      <t xml:space="preserve">日</t>
    </r>
    <r>
      <rPr>
        <sz val="10"/>
        <rFont val="Arial"/>
        <family val="2"/>
      </rPr>
      <t xml:space="preserve">15:00</t>
    </r>
    <r>
      <rPr>
        <sz val="10"/>
        <rFont val="宋体"/>
        <family val="0"/>
        <charset val="134"/>
      </rPr>
      <t xml:space="preserve">分</t>
    </r>
    <r>
      <rPr>
        <sz val="10"/>
        <rFont val="Arial"/>
        <family val="2"/>
      </rPr>
      <t xml:space="preserve">(</t>
    </r>
    <r>
      <rPr>
        <sz val="10"/>
        <rFont val="宋体"/>
        <family val="0"/>
        <charset val="134"/>
      </rPr>
      <t xml:space="preserve">来电</t>
    </r>
    <r>
      <rPr>
        <sz val="10"/>
        <rFont val="Arial"/>
        <family val="2"/>
      </rPr>
      <t xml:space="preserve">)</t>
    </r>
    <r>
      <rPr>
        <sz val="10"/>
        <rFont val="宋体"/>
        <family val="0"/>
        <charset val="134"/>
      </rPr>
      <t xml:space="preserve">，</t>
    </r>
    <r>
      <rPr>
        <sz val="10"/>
        <rFont val="Arial"/>
        <family val="2"/>
      </rPr>
      <t xml:space="preserve">11</t>
    </r>
    <r>
      <rPr>
        <sz val="10"/>
        <rFont val="宋体"/>
        <family val="0"/>
        <charset val="134"/>
      </rPr>
      <t xml:space="preserve">月</t>
    </r>
    <r>
      <rPr>
        <sz val="10"/>
        <rFont val="Arial"/>
        <family val="2"/>
      </rPr>
      <t xml:space="preserve">1</t>
    </r>
    <r>
      <rPr>
        <sz val="10"/>
        <rFont val="宋体"/>
        <family val="0"/>
        <charset val="134"/>
      </rPr>
      <t xml:space="preserve">日</t>
    </r>
    <r>
      <rPr>
        <sz val="10"/>
        <rFont val="Arial"/>
        <family val="2"/>
      </rPr>
      <t xml:space="preserve">14</t>
    </r>
    <r>
      <rPr>
        <sz val="10"/>
        <rFont val="宋体"/>
        <family val="0"/>
        <charset val="134"/>
      </rPr>
      <t xml:space="preserve">：</t>
    </r>
    <r>
      <rPr>
        <sz val="10"/>
        <rFont val="Arial"/>
        <family val="2"/>
      </rPr>
      <t xml:space="preserve">48</t>
    </r>
    <r>
      <rPr>
        <sz val="10"/>
        <rFont val="宋体"/>
        <family val="0"/>
        <charset val="134"/>
      </rPr>
      <t xml:space="preserve">分，付先生来电：曾</t>
    </r>
    <r>
      <rPr>
        <sz val="10"/>
        <rFont val="Arial"/>
        <family val="2"/>
      </rPr>
      <t xml:space="preserve">2024</t>
    </r>
    <r>
      <rPr>
        <sz val="10"/>
        <rFont val="宋体"/>
        <family val="0"/>
        <charset val="134"/>
      </rPr>
      <t xml:space="preserve">年</t>
    </r>
    <r>
      <rPr>
        <sz val="10"/>
        <rFont val="Arial"/>
        <family val="2"/>
      </rPr>
      <t xml:space="preserve">2</t>
    </r>
    <r>
      <rPr>
        <sz val="10"/>
        <rFont val="宋体"/>
        <family val="0"/>
        <charset val="134"/>
      </rPr>
      <t xml:space="preserve">月份把招标文件丢在</t>
    </r>
    <r>
      <rPr>
        <sz val="10"/>
        <rFont val="Arial"/>
        <family val="2"/>
      </rPr>
      <t xml:space="preserve">860</t>
    </r>
    <r>
      <rPr>
        <sz val="10"/>
        <rFont val="宋体"/>
        <family val="0"/>
        <charset val="134"/>
      </rPr>
      <t xml:space="preserve">路车上，车队调度员刘芳华（</t>
    </r>
    <r>
      <rPr>
        <sz val="10"/>
        <rFont val="Arial"/>
        <family val="2"/>
      </rPr>
      <t xml:space="preserve">17710565239</t>
    </r>
    <r>
      <rPr>
        <sz val="10"/>
        <rFont val="宋体"/>
        <family val="0"/>
        <charset val="134"/>
      </rPr>
      <t xml:space="preserve">）给其打电话说有，由于其在外地出差，无法及时取回文件，回京后调度员刘芳华（</t>
    </r>
    <r>
      <rPr>
        <sz val="10"/>
        <rFont val="Arial"/>
        <family val="2"/>
      </rPr>
      <t xml:space="preserve">17710565239</t>
    </r>
    <r>
      <rPr>
        <sz val="10"/>
        <rFont val="宋体"/>
        <family val="0"/>
        <charset val="134"/>
      </rPr>
      <t xml:space="preserve">）调到物业，并把其文件一同带走，并称会个人归还给其一事，要求刘芳华本人马上答复。</t>
    </r>
    <r>
      <rPr>
        <sz val="10"/>
        <rFont val="Arial"/>
        <family val="2"/>
      </rPr>
      <t xml:space="preserve">15:05</t>
    </r>
    <r>
      <rPr>
        <sz val="10"/>
        <rFont val="宋体"/>
        <family val="0"/>
        <charset val="134"/>
      </rPr>
      <t xml:space="preserve">分转物业</t>
    </r>
    <r>
      <rPr>
        <sz val="10"/>
        <rFont val="Arial"/>
        <family val="2"/>
      </rPr>
      <t xml:space="preserve">83126728
2</t>
    </r>
    <r>
      <rPr>
        <sz val="10"/>
        <rFont val="宋体"/>
        <family val="0"/>
        <charset val="134"/>
      </rPr>
      <t xml:space="preserve">月</t>
    </r>
    <r>
      <rPr>
        <sz val="10"/>
        <rFont val="Arial"/>
        <family val="2"/>
      </rPr>
      <t xml:space="preserve">24</t>
    </r>
    <r>
      <rPr>
        <sz val="10"/>
        <rFont val="宋体"/>
        <family val="0"/>
        <charset val="134"/>
      </rPr>
      <t xml:space="preserve">日</t>
    </r>
    <r>
      <rPr>
        <sz val="10"/>
        <rFont val="Arial"/>
        <family val="2"/>
      </rPr>
      <t xml:space="preserve">15</t>
    </r>
    <r>
      <rPr>
        <sz val="10"/>
        <rFont val="宋体"/>
        <family val="0"/>
        <charset val="134"/>
      </rPr>
      <t xml:space="preserve">：</t>
    </r>
    <r>
      <rPr>
        <sz val="10"/>
        <rFont val="Arial"/>
        <family val="2"/>
      </rPr>
      <t xml:space="preserve">16</t>
    </r>
    <r>
      <rPr>
        <sz val="10"/>
        <rFont val="宋体"/>
        <family val="0"/>
        <charset val="134"/>
      </rPr>
      <t xml:space="preserve">分来电：二次来电催办，要求</t>
    </r>
    <r>
      <rPr>
        <sz val="10"/>
        <rFont val="Arial"/>
        <family val="2"/>
      </rPr>
      <t xml:space="preserve">16:30</t>
    </r>
    <r>
      <rPr>
        <sz val="10"/>
        <rFont val="宋体"/>
        <family val="0"/>
        <charset val="134"/>
      </rPr>
      <t xml:space="preserve">分之前答复其。注：</t>
    </r>
    <r>
      <rPr>
        <sz val="10"/>
        <rFont val="Arial"/>
        <family val="2"/>
      </rPr>
      <t xml:space="preserve">15:17</t>
    </r>
    <r>
      <rPr>
        <sz val="10"/>
        <rFont val="宋体"/>
        <family val="0"/>
        <charset val="134"/>
      </rPr>
      <t xml:space="preserve">分电话转物业</t>
    </r>
    <r>
      <rPr>
        <sz val="10"/>
        <rFont val="Arial"/>
        <family val="2"/>
      </rPr>
      <t xml:space="preserve">83126728
2</t>
    </r>
    <r>
      <rPr>
        <sz val="10"/>
        <rFont val="宋体"/>
        <family val="0"/>
        <charset val="134"/>
      </rPr>
      <t xml:space="preserve">月</t>
    </r>
    <r>
      <rPr>
        <sz val="10"/>
        <rFont val="Arial"/>
        <family val="2"/>
      </rPr>
      <t xml:space="preserve">24</t>
    </r>
    <r>
      <rPr>
        <sz val="10"/>
        <rFont val="宋体"/>
        <family val="0"/>
        <charset val="134"/>
      </rPr>
      <t xml:space="preserve">日</t>
    </r>
    <r>
      <rPr>
        <sz val="10"/>
        <rFont val="Arial"/>
        <family val="2"/>
      </rPr>
      <t xml:space="preserve">16</t>
    </r>
    <r>
      <rPr>
        <sz val="10"/>
        <rFont val="宋体"/>
        <family val="0"/>
        <charset val="134"/>
      </rPr>
      <t xml:space="preserve">：</t>
    </r>
    <r>
      <rPr>
        <sz val="10"/>
        <rFont val="Arial"/>
        <family val="2"/>
      </rPr>
      <t xml:space="preserve">54</t>
    </r>
    <r>
      <rPr>
        <sz val="10"/>
        <rFont val="宋体"/>
        <family val="0"/>
        <charset val="134"/>
      </rPr>
      <t xml:space="preserve">分三次来电称：要求</t>
    </r>
    <r>
      <rPr>
        <sz val="10"/>
        <rFont val="Arial"/>
        <family val="2"/>
      </rPr>
      <t xml:space="preserve">16:30</t>
    </r>
    <r>
      <rPr>
        <sz val="10"/>
        <rFont val="宋体"/>
        <family val="0"/>
        <charset val="134"/>
      </rPr>
      <t xml:space="preserve">分之前答复，但无人回复，故要求马上答复。注：</t>
    </r>
    <r>
      <rPr>
        <sz val="10"/>
        <rFont val="Arial"/>
        <family val="2"/>
      </rPr>
      <t xml:space="preserve">16:57</t>
    </r>
    <r>
      <rPr>
        <sz val="10"/>
        <rFont val="宋体"/>
        <family val="0"/>
        <charset val="134"/>
      </rPr>
      <t xml:space="preserve">分电话转物业</t>
    </r>
    <r>
      <rPr>
        <sz val="10"/>
        <rFont val="Arial"/>
        <family val="2"/>
      </rPr>
      <t xml:space="preserve">83126728</t>
    </r>
    <r>
      <rPr>
        <sz val="10"/>
        <rFont val="宋体"/>
        <family val="0"/>
        <charset val="134"/>
      </rPr>
      <t xml:space="preserve">。</t>
    </r>
    <r>
      <rPr>
        <sz val="10"/>
        <rFont val="Arial"/>
        <family val="2"/>
      </rPr>
      <t xml:space="preserve">
2</t>
    </r>
    <r>
      <rPr>
        <sz val="10"/>
        <rFont val="宋体"/>
        <family val="0"/>
        <charset val="134"/>
      </rPr>
      <t xml:space="preserve">月</t>
    </r>
    <r>
      <rPr>
        <sz val="10"/>
        <rFont val="Arial"/>
        <family val="2"/>
      </rPr>
      <t xml:space="preserve">25</t>
    </r>
    <r>
      <rPr>
        <sz val="10"/>
        <rFont val="宋体"/>
        <family val="0"/>
        <charset val="134"/>
      </rPr>
      <t xml:space="preserve">日</t>
    </r>
    <r>
      <rPr>
        <sz val="10"/>
        <rFont val="Arial"/>
        <family val="2"/>
      </rPr>
      <t xml:space="preserve">8:57</t>
    </r>
    <r>
      <rPr>
        <sz val="10"/>
        <rFont val="宋体"/>
        <family val="0"/>
        <charset val="134"/>
      </rPr>
      <t xml:space="preserve">分来电：截止到来电时间</t>
    </r>
    <r>
      <rPr>
        <sz val="10"/>
        <rFont val="Arial"/>
        <family val="2"/>
      </rPr>
      <t xml:space="preserve">,</t>
    </r>
    <r>
      <rPr>
        <sz val="10"/>
        <rFont val="宋体"/>
        <family val="0"/>
        <charset val="134"/>
      </rPr>
      <t xml:space="preserve">就此事仍未答复</t>
    </r>
    <r>
      <rPr>
        <sz val="10"/>
        <rFont val="Arial"/>
        <family val="2"/>
      </rPr>
      <t xml:space="preserve">,</t>
    </r>
    <r>
      <rPr>
        <sz val="10"/>
        <rFont val="宋体"/>
        <family val="0"/>
        <charset val="134"/>
      </rPr>
      <t xml:space="preserve">其要求在今日上午给其答复</t>
    </r>
    <r>
      <rPr>
        <sz val="10"/>
        <rFont val="Arial"/>
        <family val="2"/>
      </rPr>
      <t xml:space="preserve">.</t>
    </r>
  </si>
  <si>
    <t xml:space="preserve">经核实，与来电人所述情况存在出入。</t>
  </si>
  <si>
    <r>
      <rPr>
        <sz val="10"/>
        <rFont val="宋体"/>
        <family val="0"/>
        <charset val="134"/>
      </rPr>
      <t xml:space="preserve">经核实，与来电人反映情况不符，职工刘芳华未曾找到该招标文件。来电人已知晓此前我单位职工回复情况，本次来电是希望我单位职工能与其领导告知情况。</t>
    </r>
    <r>
      <rPr>
        <sz val="10"/>
        <rFont val="Arial"/>
        <family val="2"/>
      </rPr>
      <t xml:space="preserve">2026</t>
    </r>
    <r>
      <rPr>
        <sz val="10"/>
        <rFont val="宋体"/>
        <family val="0"/>
        <charset val="134"/>
      </rPr>
      <t xml:space="preserve">年</t>
    </r>
    <r>
      <rPr>
        <sz val="10"/>
        <rFont val="Arial"/>
        <family val="2"/>
      </rPr>
      <t xml:space="preserve">2</t>
    </r>
    <r>
      <rPr>
        <sz val="10"/>
        <rFont val="宋体"/>
        <family val="0"/>
        <charset val="134"/>
      </rPr>
      <t xml:space="preserve">月</t>
    </r>
    <r>
      <rPr>
        <sz val="10"/>
        <rFont val="Arial"/>
        <family val="2"/>
      </rPr>
      <t xml:space="preserve">26</t>
    </r>
    <r>
      <rPr>
        <sz val="10"/>
        <rFont val="宋体"/>
        <family val="0"/>
        <charset val="134"/>
      </rPr>
      <t xml:space="preserve">日上午</t>
    </r>
    <r>
      <rPr>
        <sz val="10"/>
        <rFont val="Arial"/>
        <family val="2"/>
      </rPr>
      <t xml:space="preserve">12</t>
    </r>
    <r>
      <rPr>
        <sz val="10"/>
        <rFont val="宋体"/>
        <family val="0"/>
        <charset val="134"/>
      </rPr>
      <t xml:space="preserve">点</t>
    </r>
    <r>
      <rPr>
        <sz val="10"/>
        <rFont val="Arial"/>
        <family val="2"/>
      </rPr>
      <t xml:space="preserve">44</t>
    </r>
    <r>
      <rPr>
        <sz val="10"/>
        <rFont val="宋体"/>
        <family val="0"/>
        <charset val="134"/>
      </rPr>
      <t xml:space="preserve">分史各庄分中心回复来电人付先生，表示稍后会让职工刘芳华单独回电做解释，且付先生表示之后不会再找寻该文件，事件已经解决。后于</t>
    </r>
    <r>
      <rPr>
        <sz val="10"/>
        <rFont val="Arial"/>
        <family val="2"/>
      </rPr>
      <t xml:space="preserve">2026</t>
    </r>
    <r>
      <rPr>
        <sz val="10"/>
        <rFont val="宋体"/>
        <family val="0"/>
        <charset val="134"/>
      </rPr>
      <t xml:space="preserve">年</t>
    </r>
    <r>
      <rPr>
        <sz val="10"/>
        <rFont val="Arial"/>
        <family val="2"/>
      </rPr>
      <t xml:space="preserve">2</t>
    </r>
    <r>
      <rPr>
        <sz val="10"/>
        <rFont val="宋体"/>
        <family val="0"/>
        <charset val="134"/>
      </rPr>
      <t xml:space="preserve">月</t>
    </r>
    <r>
      <rPr>
        <sz val="10"/>
        <rFont val="Arial"/>
        <family val="2"/>
      </rPr>
      <t xml:space="preserve">26</t>
    </r>
    <r>
      <rPr>
        <sz val="10"/>
        <rFont val="宋体"/>
        <family val="0"/>
        <charset val="134"/>
      </rPr>
      <t xml:space="preserve">日上午</t>
    </r>
    <r>
      <rPr>
        <sz val="10"/>
        <rFont val="Arial"/>
        <family val="2"/>
      </rPr>
      <t xml:space="preserve">12</t>
    </r>
    <r>
      <rPr>
        <sz val="10"/>
        <rFont val="宋体"/>
        <family val="0"/>
        <charset val="134"/>
      </rPr>
      <t xml:space="preserve">点</t>
    </r>
    <r>
      <rPr>
        <sz val="10"/>
        <rFont val="Arial"/>
        <family val="2"/>
      </rPr>
      <t xml:space="preserve">56</t>
    </r>
    <r>
      <rPr>
        <sz val="10"/>
        <rFont val="宋体"/>
        <family val="0"/>
        <charset val="134"/>
      </rPr>
      <t xml:space="preserve">分，职工刘芳华与付先生通话说明情况，经过与来电人沟通，来电人表示理解。</t>
    </r>
  </si>
  <si>
    <r>
      <rPr>
        <sz val="9"/>
        <color rgb="FF000000"/>
        <rFont val="宋体"/>
        <family val="0"/>
        <charset val="134"/>
      </rPr>
      <t xml:space="preserve">同人同诉：</t>
    </r>
    <r>
      <rPr>
        <sz val="9"/>
        <color rgb="FF000000"/>
        <rFont val="宋体"/>
        <family val="0"/>
      </rPr>
      <t xml:space="preserve">GJ-PHONE-20260107-1201</t>
    </r>
    <r>
      <rPr>
        <sz val="9"/>
        <color rgb="FF000000"/>
        <rFont val="宋体"/>
        <family val="0"/>
        <charset val="134"/>
      </rPr>
      <t xml:space="preserve">、</t>
    </r>
    <r>
      <rPr>
        <sz val="9"/>
        <color rgb="FF000000"/>
        <rFont val="宋体"/>
        <family val="0"/>
      </rPr>
      <t xml:space="preserve">GJ-PHONE-20260107-1274</t>
    </r>
    <r>
      <rPr>
        <sz val="9"/>
        <color rgb="FF000000"/>
        <rFont val="宋体"/>
        <family val="0"/>
        <charset val="134"/>
      </rPr>
      <t xml:space="preserve">、</t>
    </r>
    <r>
      <rPr>
        <sz val="9"/>
        <color rgb="FF000000"/>
        <rFont val="宋体"/>
        <family val="0"/>
      </rPr>
      <t xml:space="preserve">GJ-PHONE-20260107-1344</t>
    </r>
    <r>
      <rPr>
        <sz val="9"/>
        <color rgb="FF000000"/>
        <rFont val="宋体"/>
        <family val="0"/>
        <charset val="134"/>
      </rPr>
      <t xml:space="preserve">、</t>
    </r>
    <r>
      <rPr>
        <sz val="9"/>
        <color rgb="FF000000"/>
        <rFont val="宋体"/>
        <family val="0"/>
      </rPr>
      <t xml:space="preserve">GJ-PHONE-20260107-1362</t>
    </r>
    <r>
      <rPr>
        <sz val="9"/>
        <color rgb="FF000000"/>
        <rFont val="宋体"/>
        <family val="0"/>
        <charset val="134"/>
      </rPr>
      <t xml:space="preserve">、</t>
    </r>
    <r>
      <rPr>
        <sz val="9"/>
        <color rgb="FF000000"/>
        <rFont val="宋体"/>
        <family val="0"/>
      </rPr>
      <t xml:space="preserve">GJ-PHONE-20260109-0297</t>
    </r>
    <r>
      <rPr>
        <sz val="9"/>
        <color rgb="FF000000"/>
        <rFont val="宋体"/>
        <family val="0"/>
        <charset val="134"/>
      </rPr>
      <t xml:space="preserve">、</t>
    </r>
    <r>
      <rPr>
        <sz val="9"/>
        <color rgb="FF000000"/>
        <rFont val="宋体"/>
        <family val="0"/>
      </rPr>
      <t xml:space="preserve">GJ-PHONE-20260109-0564</t>
    </r>
    <r>
      <rPr>
        <sz val="9"/>
        <color rgb="FF000000"/>
        <rFont val="宋体"/>
        <family val="0"/>
        <charset val="134"/>
      </rPr>
      <t xml:space="preserve">、</t>
    </r>
    <r>
      <rPr>
        <sz val="9"/>
        <color rgb="FF000000"/>
        <rFont val="宋体"/>
        <family val="0"/>
      </rPr>
      <t xml:space="preserve">GJ-PHONE-20260224-1336</t>
    </r>
    <r>
      <rPr>
        <sz val="9"/>
        <color rgb="FF000000"/>
        <rFont val="宋体"/>
        <family val="0"/>
        <charset val="134"/>
      </rPr>
      <t xml:space="preserve">、</t>
    </r>
    <r>
      <rPr>
        <sz val="9"/>
        <color rgb="FF000000"/>
        <rFont val="宋体"/>
        <family val="0"/>
      </rPr>
      <t xml:space="preserve">GJ-PHONE-20260224-1376</t>
    </r>
    <r>
      <rPr>
        <sz val="9"/>
        <color rgb="FF000000"/>
        <rFont val="宋体"/>
        <family val="0"/>
        <charset val="134"/>
      </rPr>
      <t xml:space="preserve">、</t>
    </r>
    <r>
      <rPr>
        <sz val="9"/>
        <color rgb="FF000000"/>
        <rFont val="宋体"/>
        <family val="0"/>
      </rPr>
      <t xml:space="preserve">GJ-PHONE-20260224-1658</t>
    </r>
    <r>
      <rPr>
        <sz val="9"/>
        <color rgb="FF000000"/>
        <rFont val="宋体"/>
        <family val="0"/>
        <charset val="134"/>
      </rPr>
      <t xml:space="preserve">、</t>
    </r>
    <r>
      <rPr>
        <sz val="9"/>
        <color rgb="FF000000"/>
        <rFont val="宋体"/>
        <family val="0"/>
      </rPr>
      <t xml:space="preserve">GJ-PHONE-20260225-0296</t>
    </r>
  </si>
  <si>
    <r>
      <rPr>
        <sz val="10"/>
        <rFont val="Arial"/>
        <family val="2"/>
      </rPr>
      <t xml:space="preserve">GJ-PHONE-20260225-1199</t>
    </r>
    <r>
      <rPr>
        <sz val="10"/>
        <rFont val="宋体"/>
        <family val="0"/>
        <charset val="134"/>
      </rPr>
      <t xml:space="preserve">（</t>
    </r>
    <r>
      <rPr>
        <sz val="10"/>
        <rFont val="Arial"/>
        <family val="2"/>
      </rPr>
      <t xml:space="preserve">1</t>
    </r>
    <r>
      <rPr>
        <sz val="10"/>
        <rFont val="宋体"/>
        <family val="0"/>
        <charset val="134"/>
      </rPr>
      <t xml:space="preserve">个附件）</t>
    </r>
  </si>
  <si>
    <t xml:space="preserve">2026-02-25 14:37:18</t>
  </si>
  <si>
    <t xml:space="preserve">2026-02-25 14:42:54</t>
  </si>
  <si>
    <t xml:space="preserve">18513024915</t>
  </si>
  <si>
    <r>
      <rPr>
        <sz val="10"/>
        <rFont val="Arial"/>
        <family val="2"/>
      </rPr>
      <t xml:space="preserve">2</t>
    </r>
    <r>
      <rPr>
        <sz val="10"/>
        <rFont val="宋体"/>
        <family val="0"/>
        <charset val="134"/>
      </rPr>
      <t xml:space="preserve">月</t>
    </r>
    <r>
      <rPr>
        <sz val="10"/>
        <rFont val="Arial"/>
        <family val="2"/>
      </rPr>
      <t xml:space="preserve">25</t>
    </r>
    <r>
      <rPr>
        <sz val="10"/>
        <rFont val="宋体"/>
        <family val="0"/>
        <charset val="134"/>
      </rPr>
      <t xml:space="preserve">日</t>
    </r>
    <r>
      <rPr>
        <sz val="10"/>
        <rFont val="Arial"/>
        <family val="2"/>
      </rPr>
      <t xml:space="preserve">14:37</t>
    </r>
    <r>
      <rPr>
        <sz val="10"/>
        <rFont val="宋体"/>
        <family val="0"/>
        <charset val="134"/>
      </rPr>
      <t xml:space="preserve">分一先生来电，今天其在大西洋新城东门乘坐</t>
    </r>
    <r>
      <rPr>
        <sz val="10"/>
        <rFont val="Arial"/>
        <family val="2"/>
      </rPr>
      <t xml:space="preserve">621</t>
    </r>
    <r>
      <rPr>
        <sz val="10"/>
        <rFont val="宋体"/>
        <family val="0"/>
        <charset val="134"/>
      </rPr>
      <t xml:space="preserve">路</t>
    </r>
    <r>
      <rPr>
        <sz val="10"/>
        <rFont val="Arial"/>
        <family val="2"/>
      </rPr>
      <t xml:space="preserve">1125809</t>
    </r>
    <r>
      <rPr>
        <sz val="10"/>
        <rFont val="宋体"/>
        <family val="0"/>
        <charset val="134"/>
      </rPr>
      <t xml:space="preserve">号车到半截塔公交场站方向。其称该车的座椅脏、都是土，将其的羽绒服都蹭脏了。其不满，要求答复。</t>
    </r>
  </si>
  <si>
    <r>
      <rPr>
        <sz val="10"/>
        <rFont val="宋体"/>
        <family val="0"/>
        <charset val="134"/>
      </rPr>
      <t xml:space="preserve">我分中心于</t>
    </r>
    <r>
      <rPr>
        <sz val="10"/>
        <rFont val="Arial"/>
        <family val="2"/>
      </rPr>
      <t xml:space="preserve">2026</t>
    </r>
    <r>
      <rPr>
        <sz val="10"/>
        <rFont val="宋体"/>
        <family val="0"/>
        <charset val="134"/>
      </rPr>
      <t xml:space="preserve">年</t>
    </r>
    <r>
      <rPr>
        <sz val="10"/>
        <rFont val="Arial"/>
        <family val="2"/>
      </rPr>
      <t xml:space="preserve">2</t>
    </r>
    <r>
      <rPr>
        <sz val="10"/>
        <rFont val="宋体"/>
        <family val="0"/>
        <charset val="134"/>
      </rPr>
      <t xml:space="preserve">月</t>
    </r>
    <r>
      <rPr>
        <sz val="10"/>
        <rFont val="Arial"/>
        <family val="2"/>
      </rPr>
      <t xml:space="preserve">25</t>
    </r>
    <r>
      <rPr>
        <sz val="10"/>
        <rFont val="宋体"/>
        <family val="0"/>
        <charset val="134"/>
      </rPr>
      <t xml:space="preserve">日下午</t>
    </r>
    <r>
      <rPr>
        <sz val="10"/>
        <rFont val="Arial"/>
        <family val="2"/>
      </rPr>
      <t xml:space="preserve">15</t>
    </r>
    <r>
      <rPr>
        <sz val="10"/>
        <rFont val="宋体"/>
        <family val="0"/>
        <charset val="134"/>
      </rPr>
      <t xml:space="preserve">点</t>
    </r>
    <r>
      <rPr>
        <sz val="10"/>
        <rFont val="Arial"/>
        <family val="2"/>
      </rPr>
      <t xml:space="preserve">03</t>
    </r>
    <r>
      <rPr>
        <sz val="10"/>
        <rFont val="宋体"/>
        <family val="0"/>
        <charset val="134"/>
      </rPr>
      <t xml:space="preserve">分对市民进行电话回复。办理人：李满；部门：鸿运承物业管理中心回龙观分中心；职务：物管副主任。审核人：郑楠；部门：鸿运承物业管理中心物管行政部；职务：物管员。</t>
    </r>
  </si>
  <si>
    <r>
      <rPr>
        <sz val="10"/>
        <rFont val="宋体"/>
        <family val="0"/>
        <charset val="134"/>
      </rPr>
      <t xml:space="preserve">接到投诉后，市民反映问题的办理情况，鸿运承物业管理中心回龙观分中心现回复如下：经查，市民所反映的车辆卫生问题为途中产生，加之该线路为无售票员的运营线路（无人售），故我们无法第一时间对车辆卫生进行清理。我们对于运营车辆车内卫生的清洁工作是一直在做的，也从未停止，已经形成了长效的清洁机制。该线路车辆回到刷车地点后，在日常工作时段内，我们的保洁员已对车内外部卫生进行了全面清理，确保刷车点出场车辆卫生干净整洁，符合企业标准，已整改完毕。经分中心检查本条运营线路所有运营车辆出场前的卫生符合车辆清洁标准，我们定期召开车辆保洁专题会议，开展车辆卫生专项检查，日常工作中我们加大巡检力度，强化制度建设，不断提高管理水平。我分中心于</t>
    </r>
    <r>
      <rPr>
        <sz val="10"/>
        <rFont val="Arial"/>
        <family val="2"/>
      </rPr>
      <t xml:space="preserve">2026</t>
    </r>
    <r>
      <rPr>
        <sz val="10"/>
        <rFont val="宋体"/>
        <family val="0"/>
        <charset val="134"/>
      </rPr>
      <t xml:space="preserve">年</t>
    </r>
    <r>
      <rPr>
        <sz val="10"/>
        <rFont val="Arial"/>
        <family val="2"/>
      </rPr>
      <t xml:space="preserve">2</t>
    </r>
    <r>
      <rPr>
        <sz val="10"/>
        <rFont val="宋体"/>
        <family val="0"/>
        <charset val="134"/>
      </rPr>
      <t xml:space="preserve">月</t>
    </r>
    <r>
      <rPr>
        <sz val="10"/>
        <rFont val="Arial"/>
        <family val="2"/>
      </rPr>
      <t xml:space="preserve">25</t>
    </r>
    <r>
      <rPr>
        <sz val="10"/>
        <rFont val="宋体"/>
        <family val="0"/>
        <charset val="134"/>
      </rPr>
      <t xml:space="preserve">日下午</t>
    </r>
    <r>
      <rPr>
        <sz val="10"/>
        <rFont val="Arial"/>
        <family val="2"/>
      </rPr>
      <t xml:space="preserve">15</t>
    </r>
    <r>
      <rPr>
        <sz val="10"/>
        <rFont val="宋体"/>
        <family val="0"/>
        <charset val="134"/>
      </rPr>
      <t xml:space="preserve">点</t>
    </r>
    <r>
      <rPr>
        <sz val="10"/>
        <rFont val="Arial"/>
        <family val="2"/>
      </rPr>
      <t xml:space="preserve">03</t>
    </r>
    <r>
      <rPr>
        <sz val="10"/>
        <rFont val="宋体"/>
        <family val="0"/>
        <charset val="134"/>
      </rPr>
      <t xml:space="preserve">分对市民进行电话回复。公交运营线路（首末站），我们只在一个场站进行洗车服务，首末站全部安排保洁员清洗车辆目前存在一定的困难。场站班组长再次与本条线路的保洁人员进行了沟通，日常工作中要把清洁质量做的更加细致，加强清洁技能的培训，熟练掌握清洁方法。欢迎市民随时对我们的工作进行监督，感谢市民提出宝贵意见，给市民的出行带来的不便我们深感歉意，谢谢市民的支持与谅解。</t>
    </r>
  </si>
  <si>
    <t xml:space="preserve">GJ-PHONE-20260225-1982</t>
  </si>
  <si>
    <t xml:space="preserve">2026-02-25 20:00:04</t>
  </si>
  <si>
    <t xml:space="preserve">2026-02-25 20:47:59</t>
  </si>
  <si>
    <r>
      <rPr>
        <sz val="10"/>
        <rFont val="Arial"/>
        <family val="2"/>
      </rPr>
      <t xml:space="preserve">2</t>
    </r>
    <r>
      <rPr>
        <sz val="10"/>
        <rFont val="宋体"/>
        <family val="0"/>
        <charset val="134"/>
      </rPr>
      <t xml:space="preserve">月</t>
    </r>
    <r>
      <rPr>
        <sz val="10"/>
        <rFont val="Arial"/>
        <family val="2"/>
      </rPr>
      <t xml:space="preserve">25</t>
    </r>
    <r>
      <rPr>
        <sz val="10"/>
        <rFont val="宋体"/>
        <family val="0"/>
        <charset val="134"/>
      </rPr>
      <t xml:space="preserve">日</t>
    </r>
    <r>
      <rPr>
        <sz val="10"/>
        <rFont val="Arial"/>
        <family val="2"/>
      </rPr>
      <t xml:space="preserve">20:00</t>
    </r>
    <r>
      <rPr>
        <sz val="10"/>
        <rFont val="宋体"/>
        <family val="0"/>
        <charset val="134"/>
      </rPr>
      <t xml:space="preserve">分</t>
    </r>
    <r>
      <rPr>
        <sz val="10"/>
        <rFont val="Arial"/>
        <family val="2"/>
      </rPr>
      <t xml:space="preserve">(</t>
    </r>
    <r>
      <rPr>
        <sz val="10"/>
        <rFont val="宋体"/>
        <family val="0"/>
        <charset val="134"/>
      </rPr>
      <t xml:space="preserve">来电</t>
    </r>
    <r>
      <rPr>
        <sz val="10"/>
        <rFont val="Arial"/>
        <family val="2"/>
      </rPr>
      <t xml:space="preserve">)</t>
    </r>
    <r>
      <rPr>
        <sz val="10"/>
        <rFont val="宋体"/>
        <family val="0"/>
        <charset val="134"/>
      </rPr>
      <t xml:space="preserve">：郭先生（重度肢体残疾）经常乘坐公交车到地铁柳芳站，该场站安保赵洪波师傅，看到有需要的乘客下车，主动上前搀扶乘客下车。其非常满意，特来电表扬。</t>
    </r>
  </si>
  <si>
    <t xml:space="preserve">经动物园分中心核实此情况，郭先生经常乘坐公交车到柳芳场站下车，基本每次保安赵红波都主动上前搀扶，其他有需要帮助的乘客他也会主动进行帮助。</t>
  </si>
  <si>
    <t xml:space="preserve">通过此事件也提示保安员继续落实乐于助人、一心一意为乘客的精神。</t>
  </si>
  <si>
    <t xml:space="preserve">经动物园分中心核实此情况，郭先生经常乘坐公交车到柳芳场站下车，基本每次保安赵红波都主动上前搀扶，其他有需要帮助的乘客他也会主动进行帮助。通过此事件也提示保安员继续落实乐于助人、一心一意为乘客的精神。由于表扬人未留电话，所以无法回复。处理人动物园分中心安保主任翟祺。</t>
  </si>
  <si>
    <t xml:space="preserve">GJ-PHONE-20260225-2157-1</t>
  </si>
  <si>
    <t xml:space="preserve">2026-02-25 23:29:47</t>
  </si>
  <si>
    <t xml:space="preserve">2026-02-25 23:43:36</t>
  </si>
  <si>
    <r>
      <rPr>
        <sz val="10"/>
        <rFont val="Arial"/>
        <family val="2"/>
      </rPr>
      <t xml:space="preserve">2</t>
    </r>
    <r>
      <rPr>
        <sz val="10"/>
        <rFont val="宋体"/>
        <family val="0"/>
        <charset val="134"/>
      </rPr>
      <t xml:space="preserve">月</t>
    </r>
    <r>
      <rPr>
        <sz val="10"/>
        <rFont val="Arial"/>
        <family val="2"/>
      </rPr>
      <t xml:space="preserve">25</t>
    </r>
    <r>
      <rPr>
        <sz val="10"/>
        <rFont val="宋体"/>
        <family val="0"/>
        <charset val="134"/>
      </rPr>
      <t xml:space="preserve">日</t>
    </r>
    <r>
      <rPr>
        <sz val="10"/>
        <rFont val="Arial"/>
        <family val="2"/>
      </rPr>
      <t xml:space="preserve">23</t>
    </r>
    <r>
      <rPr>
        <sz val="10"/>
        <rFont val="宋体"/>
        <family val="0"/>
        <charset val="134"/>
      </rPr>
      <t xml:space="preserve">：</t>
    </r>
    <r>
      <rPr>
        <sz val="10"/>
        <rFont val="Arial"/>
        <family val="2"/>
      </rPr>
      <t xml:space="preserve">29</t>
    </r>
    <r>
      <rPr>
        <sz val="10"/>
        <rFont val="宋体"/>
        <family val="0"/>
        <charset val="134"/>
      </rPr>
      <t xml:space="preserve">分来电：一位先生乘坐</t>
    </r>
    <r>
      <rPr>
        <sz val="10"/>
        <rFont val="Arial"/>
        <family val="2"/>
      </rPr>
      <t xml:space="preserve">54</t>
    </r>
    <r>
      <rPr>
        <sz val="10"/>
        <rFont val="宋体"/>
        <family val="0"/>
        <charset val="134"/>
      </rPr>
      <t xml:space="preserve">路到四惠枢纽站</t>
    </r>
    <r>
      <rPr>
        <sz val="10"/>
        <rFont val="Arial"/>
        <family val="2"/>
      </rPr>
      <t xml:space="preserve">22</t>
    </r>
    <r>
      <rPr>
        <sz val="10"/>
        <rFont val="宋体"/>
        <family val="0"/>
        <charset val="134"/>
      </rPr>
      <t xml:space="preserve">点左右下车。其下车时不慎将手机丢在车上，其拨打手机驾驶员接听电话让其到东边场站拿，其到场站跟一名场站保安说明情况后，场站保安跑着带其去找驾驶员拿手机。其特来电表扬。</t>
    </r>
  </si>
  <si>
    <t xml:space="preserve">四惠枢纽保安非物业管理中心管理</t>
  </si>
  <si>
    <t xml:space="preserve">这位先生未留联系电话，四惠枢纽保安非物业管理中心管理。</t>
  </si>
  <si>
    <t xml:space="preserve">GJ-PHONE-20260227-1333-1</t>
  </si>
  <si>
    <t xml:space="preserve">2026-02-27 11:41:13</t>
  </si>
  <si>
    <t xml:space="preserve">2026-02-27 11:46:01</t>
  </si>
  <si>
    <r>
      <rPr>
        <sz val="10"/>
        <rFont val="Arial"/>
        <family val="2"/>
      </rPr>
      <t xml:space="preserve">2</t>
    </r>
    <r>
      <rPr>
        <sz val="10"/>
        <rFont val="宋体"/>
        <family val="0"/>
        <charset val="134"/>
      </rPr>
      <t xml:space="preserve">月</t>
    </r>
    <r>
      <rPr>
        <sz val="10"/>
        <rFont val="Arial"/>
        <family val="2"/>
      </rPr>
      <t xml:space="preserve">27</t>
    </r>
    <r>
      <rPr>
        <sz val="10"/>
        <rFont val="宋体"/>
        <family val="0"/>
        <charset val="134"/>
      </rPr>
      <t xml:space="preserve">日</t>
    </r>
    <r>
      <rPr>
        <sz val="10"/>
        <rFont val="Arial"/>
        <family val="2"/>
      </rPr>
      <t xml:space="preserve">11:41</t>
    </r>
    <r>
      <rPr>
        <sz val="10"/>
        <rFont val="宋体"/>
        <family val="0"/>
        <charset val="134"/>
      </rPr>
      <t xml:space="preserve">分来电，一位女士经常乘坐</t>
    </r>
    <r>
      <rPr>
        <sz val="10"/>
        <rFont val="Arial"/>
        <family val="2"/>
      </rPr>
      <t xml:space="preserve">68</t>
    </r>
    <r>
      <rPr>
        <sz val="10"/>
        <rFont val="宋体"/>
        <family val="0"/>
        <charset val="134"/>
      </rPr>
      <t xml:space="preserve">路，该路车封窗不透风，且玻璃很脏，不擦窗户，对车辆卫生不满，特来电反映。</t>
    </r>
  </si>
  <si>
    <t xml:space="preserve">接到投诉后，市民反映问题的办理情况，鸿运承物业管理中心西客站分中心现回复如下：经查，市民所反映的车辆卫生问题为途中产生，加之该线路为无售票员的运营线路（无人售），故我们无法第一时间对车辆卫生进行清理。我们对于运营车辆车内卫生的清洁工作是一直在做的，也从未停止，已经形成了长效的清洁机制。该线路车辆回到刷车地点后，在日常工作时段内，我们的保洁员已对车内外部卫生进行了全面清理，确保刷车点出场车辆卫生干净整洁，符合企业标准，已整改完毕。经分中心检查本条运营线路所有运营车辆出场前的卫生符合车辆清洁标准，我们定期召开车辆保洁专题会议，开展车辆卫生专项检查，日常工作中我们加大巡检力度，强化制度建设，不断提高管理水平。因市民不要求电话回复，系统内无联系方式，我们未对市民进行电话回复。公交运营线路（首末站），我们只在一个场站进行洗车服务，首末站全部安排保洁员清洗车辆目前存在一定的困难。场站班组长再次与本条线路的保洁人员进行了沟通，日常工作中要把清洁质量做的更加细致，加强清洁技能的培训，熟练掌握清洁方法。欢迎市民随时对我们的工作进行监督，感谢市民提出宝贵意见，给市民的出行带来的不便我们深感歉意，谢谢市民的支持与谅解。</t>
  </si>
  <si>
    <r>
      <rPr>
        <sz val="10"/>
        <rFont val="Arial"/>
        <family val="2"/>
      </rPr>
      <t xml:space="preserve">GJ-PHONE-20260227-3011</t>
    </r>
    <r>
      <rPr>
        <sz val="10"/>
        <rFont val="宋体"/>
        <family val="0"/>
        <charset val="134"/>
      </rPr>
      <t xml:space="preserve">（</t>
    </r>
    <r>
      <rPr>
        <sz val="10"/>
        <rFont val="Arial"/>
        <family val="2"/>
      </rPr>
      <t xml:space="preserve">1</t>
    </r>
    <r>
      <rPr>
        <sz val="10"/>
        <rFont val="宋体"/>
        <family val="0"/>
        <charset val="134"/>
      </rPr>
      <t xml:space="preserve">个附件）</t>
    </r>
  </si>
  <si>
    <t xml:space="preserve">2026-02-27 20:34:04</t>
  </si>
  <si>
    <t xml:space="preserve">2026-02-27 21:11:43</t>
  </si>
  <si>
    <t xml:space="preserve">15010208261</t>
  </si>
  <si>
    <r>
      <rPr>
        <sz val="10"/>
        <rFont val="Arial"/>
        <family val="2"/>
      </rPr>
      <t xml:space="preserve">2</t>
    </r>
    <r>
      <rPr>
        <sz val="10"/>
        <rFont val="宋体"/>
        <family val="0"/>
        <charset val="134"/>
      </rPr>
      <t xml:space="preserve">月</t>
    </r>
    <r>
      <rPr>
        <sz val="10"/>
        <rFont val="Arial"/>
        <family val="2"/>
      </rPr>
      <t xml:space="preserve">27</t>
    </r>
    <r>
      <rPr>
        <sz val="10"/>
        <rFont val="宋体"/>
        <family val="0"/>
        <charset val="134"/>
      </rPr>
      <t xml:space="preserve">日</t>
    </r>
    <r>
      <rPr>
        <sz val="10"/>
        <rFont val="Arial"/>
        <family val="2"/>
      </rPr>
      <t xml:space="preserve">20</t>
    </r>
    <r>
      <rPr>
        <sz val="10"/>
        <rFont val="宋体"/>
        <family val="0"/>
        <charset val="134"/>
      </rPr>
      <t xml:space="preserve">：</t>
    </r>
    <r>
      <rPr>
        <sz val="10"/>
        <rFont val="Arial"/>
        <family val="2"/>
      </rPr>
      <t xml:space="preserve">34</t>
    </r>
    <r>
      <rPr>
        <sz val="10"/>
        <rFont val="宋体"/>
        <family val="0"/>
        <charset val="134"/>
      </rPr>
      <t xml:space="preserve">分来电，一女士来电称其经常在</t>
    </r>
    <r>
      <rPr>
        <sz val="10"/>
        <rFont val="Arial"/>
        <family val="2"/>
      </rPr>
      <t xml:space="preserve">19</t>
    </r>
    <r>
      <rPr>
        <sz val="10"/>
        <rFont val="宋体"/>
        <family val="0"/>
        <charset val="134"/>
      </rPr>
      <t xml:space="preserve">点多在莲花池汽车站公交场站内的厕所上厕所，其称每天该时段去的时候厕所总是很脏，其不满，要求工作日</t>
    </r>
    <r>
      <rPr>
        <sz val="10"/>
        <rFont val="Arial"/>
        <family val="2"/>
      </rPr>
      <t xml:space="preserve">9:30-11:30</t>
    </r>
    <r>
      <rPr>
        <sz val="10"/>
        <rFont val="宋体"/>
        <family val="0"/>
        <charset val="134"/>
      </rPr>
      <t xml:space="preserve">，</t>
    </r>
    <r>
      <rPr>
        <sz val="10"/>
        <rFont val="Arial"/>
        <family val="2"/>
      </rPr>
      <t xml:space="preserve">13:30-17:30</t>
    </r>
    <r>
      <rPr>
        <sz val="10"/>
        <rFont val="宋体"/>
        <family val="0"/>
        <charset val="134"/>
      </rPr>
      <t xml:space="preserve">之间答复。</t>
    </r>
  </si>
  <si>
    <t xml:space="preserve">我们虚心接受市民提出的宝贵意见，该场站的卫生间以及公共区域是分时段打扫的，今后我们会加强巡视，尽量缩短打扫间隔，确保卫生间干净整洁。给市民带来不便，深表歉意。</t>
  </si>
  <si>
    <t xml:space="preserve">尽量缩短打扫间隔，确保卫生间干净整洁。</t>
  </si>
  <si>
    <r>
      <rPr>
        <sz val="10"/>
        <rFont val="宋体"/>
        <family val="0"/>
        <charset val="134"/>
      </rPr>
      <t xml:space="preserve">接到此投诉，我们非常重视。并立即派专人核实情况。我们虚心接受市民提出的宝贵意见，该场站的卫生间以及公共区域是分时段打扫的，今后我们会加强巡视，尽量缩短打扫间隔，确保卫生间干净整洁。给市民带来不便，深表歉意。分中心已经于</t>
    </r>
    <r>
      <rPr>
        <sz val="10"/>
        <rFont val="Arial"/>
        <family val="2"/>
      </rPr>
      <t xml:space="preserve">2026</t>
    </r>
    <r>
      <rPr>
        <sz val="10"/>
        <rFont val="宋体"/>
        <family val="0"/>
        <charset val="134"/>
      </rPr>
      <t xml:space="preserve">年</t>
    </r>
    <r>
      <rPr>
        <sz val="10"/>
        <rFont val="Arial"/>
        <family val="2"/>
      </rPr>
      <t xml:space="preserve">2</t>
    </r>
    <r>
      <rPr>
        <sz val="10"/>
        <rFont val="宋体"/>
        <family val="0"/>
        <charset val="134"/>
      </rPr>
      <t xml:space="preserve">月</t>
    </r>
    <r>
      <rPr>
        <sz val="10"/>
        <rFont val="Arial"/>
        <family val="2"/>
      </rPr>
      <t xml:space="preserve">28</t>
    </r>
    <r>
      <rPr>
        <sz val="10"/>
        <rFont val="宋体"/>
        <family val="0"/>
        <charset val="134"/>
      </rPr>
      <t xml:space="preserve">日，将处理结果告知了市民，办理人：穆鑫，部门</t>
    </r>
    <r>
      <rPr>
        <sz val="10"/>
        <rFont val="Arial"/>
        <family val="2"/>
      </rPr>
      <t xml:space="preserve">:</t>
    </r>
    <r>
      <rPr>
        <sz val="10"/>
        <rFont val="宋体"/>
        <family val="0"/>
        <charset val="134"/>
      </rPr>
      <t xml:space="preserve">西站分中心，职务：物管副主任。审核人：侯旭，物业管理中心机关，物管行政部，科员。不可回访。</t>
    </r>
  </si>
  <si>
    <t xml:space="preserve">GJ-PHONE-20260228-1491</t>
  </si>
  <si>
    <t xml:space="preserve">2026-02-28 13:00:05</t>
  </si>
  <si>
    <t xml:space="preserve">2026-02-28 13:10:49</t>
  </si>
  <si>
    <r>
      <rPr>
        <sz val="10"/>
        <rFont val="Arial"/>
        <family val="2"/>
      </rPr>
      <t xml:space="preserve">2</t>
    </r>
    <r>
      <rPr>
        <sz val="10"/>
        <rFont val="宋体"/>
        <family val="0"/>
        <charset val="134"/>
      </rPr>
      <t xml:space="preserve">月</t>
    </r>
    <r>
      <rPr>
        <sz val="10"/>
        <rFont val="Arial"/>
        <family val="2"/>
      </rPr>
      <t xml:space="preserve">28</t>
    </r>
    <r>
      <rPr>
        <sz val="10"/>
        <rFont val="宋体"/>
        <family val="0"/>
        <charset val="134"/>
      </rPr>
      <t xml:space="preserve">日</t>
    </r>
    <r>
      <rPr>
        <sz val="10"/>
        <rFont val="Arial"/>
        <family val="2"/>
      </rPr>
      <t xml:space="preserve">13</t>
    </r>
    <r>
      <rPr>
        <sz val="10"/>
        <rFont val="宋体"/>
        <family val="0"/>
        <charset val="134"/>
      </rPr>
      <t xml:space="preserve">：</t>
    </r>
    <r>
      <rPr>
        <sz val="10"/>
        <rFont val="Arial"/>
        <family val="2"/>
      </rPr>
      <t xml:space="preserve">00</t>
    </r>
    <r>
      <rPr>
        <sz val="10"/>
        <rFont val="宋体"/>
        <family val="0"/>
        <charset val="134"/>
      </rPr>
      <t xml:space="preserve">分来电，一先生称：刚看到很多人闯入了西苑公交场站并上了一辆</t>
    </r>
    <r>
      <rPr>
        <sz val="10"/>
        <rFont val="Arial"/>
        <family val="2"/>
      </rPr>
      <t xml:space="preserve">331</t>
    </r>
    <r>
      <rPr>
        <sz val="10"/>
        <rFont val="宋体"/>
        <family val="0"/>
        <charset val="134"/>
      </rPr>
      <t xml:space="preserve">路</t>
    </r>
    <r>
      <rPr>
        <sz val="10"/>
        <rFont val="Arial"/>
        <family val="2"/>
      </rPr>
      <t xml:space="preserve">4226006</t>
    </r>
    <r>
      <rPr>
        <sz val="10"/>
        <rFont val="宋体"/>
        <family val="0"/>
        <charset val="134"/>
      </rPr>
      <t xml:space="preserve">号车，不知道要做什么，特来电反映。</t>
    </r>
  </si>
  <si>
    <t xml:space="preserve">经核实，西苑公交场站非物业管理中心管理</t>
  </si>
  <si>
    <t xml:space="preserve">无联系方式</t>
  </si>
  <si>
    <t xml:space="preserve">场站安保问题
（站内引导问题）</t>
  </si>
  <si>
    <r>
      <rPr>
        <sz val="10"/>
        <rFont val="Arial"/>
        <family val="2"/>
      </rPr>
      <t xml:space="preserve">GJ-PHONE-20260228-2430</t>
    </r>
    <r>
      <rPr>
        <sz val="10"/>
        <rFont val="宋体"/>
        <family val="0"/>
        <charset val="134"/>
      </rPr>
      <t xml:space="preserve">（</t>
    </r>
    <r>
      <rPr>
        <sz val="10"/>
        <rFont val="Arial"/>
        <family val="2"/>
      </rPr>
      <t xml:space="preserve">1</t>
    </r>
    <r>
      <rPr>
        <sz val="10"/>
        <rFont val="宋体"/>
        <family val="0"/>
        <charset val="134"/>
      </rPr>
      <t xml:space="preserve">个附件）</t>
    </r>
  </si>
  <si>
    <t xml:space="preserve">2026-02-28 17:48:54</t>
  </si>
  <si>
    <t xml:space="preserve">2026-02-28 18:24:36</t>
  </si>
  <si>
    <t xml:space="preserve">17610119600</t>
  </si>
  <si>
    <r>
      <rPr>
        <sz val="10"/>
        <rFont val="Arial"/>
        <family val="2"/>
      </rPr>
      <t xml:space="preserve">2</t>
    </r>
    <r>
      <rPr>
        <sz val="10"/>
        <rFont val="宋体"/>
        <family val="0"/>
        <charset val="134"/>
      </rPr>
      <t xml:space="preserve">月</t>
    </r>
    <r>
      <rPr>
        <sz val="10"/>
        <rFont val="Arial"/>
        <family val="2"/>
      </rPr>
      <t xml:space="preserve">28</t>
    </r>
    <r>
      <rPr>
        <sz val="10"/>
        <rFont val="宋体"/>
        <family val="0"/>
        <charset val="134"/>
      </rPr>
      <t xml:space="preserve">日</t>
    </r>
    <r>
      <rPr>
        <sz val="10"/>
        <rFont val="Arial"/>
        <family val="2"/>
      </rPr>
      <t xml:space="preserve">17:49</t>
    </r>
    <r>
      <rPr>
        <sz val="10"/>
        <rFont val="宋体"/>
        <family val="0"/>
        <charset val="134"/>
      </rPr>
      <t xml:space="preserve">分来电：李先生原客四外派驾驶员，现属于鸿运城，今天驾车进河滩场站，门卫拒绝其入场称：大队长说了，不让停，一律不让进，其不在该场站上班，但有该场站车证也是内部员工，却遭到拒绝？其不解，就此事希望回复。</t>
    </r>
  </si>
  <si>
    <r>
      <rPr>
        <sz val="10"/>
        <rFont val="宋体"/>
        <family val="0"/>
        <charset val="134"/>
      </rPr>
      <t xml:space="preserve">接到投诉后，我分中心由安保副主任王鹏对场站进行核实，情况不属实。</t>
    </r>
    <r>
      <rPr>
        <sz val="10"/>
        <rFont val="Arial"/>
        <family val="2"/>
      </rPr>
      <t xml:space="preserve">2</t>
    </r>
    <r>
      <rPr>
        <sz val="10"/>
        <rFont val="宋体"/>
        <family val="0"/>
        <charset val="134"/>
      </rPr>
      <t xml:space="preserve">月</t>
    </r>
    <r>
      <rPr>
        <sz val="10"/>
        <rFont val="Arial"/>
        <family val="2"/>
      </rPr>
      <t xml:space="preserve">28</t>
    </r>
    <r>
      <rPr>
        <sz val="10"/>
        <rFont val="宋体"/>
        <family val="0"/>
        <charset val="134"/>
      </rPr>
      <t xml:space="preserve">日</t>
    </r>
    <r>
      <rPr>
        <sz val="10"/>
        <rFont val="Arial"/>
        <family val="2"/>
      </rPr>
      <t xml:space="preserve">17:49</t>
    </r>
    <r>
      <rPr>
        <sz val="10"/>
        <rFont val="宋体"/>
        <family val="0"/>
        <charset val="134"/>
      </rPr>
      <t xml:space="preserve">分来电：李先生原客四外派驾驶员，现属于鸿运城，今天驾车进河滩场站，门卫拒绝其入场称：大队长说了，不让停，一律不让进，其不在该场站上班，但有该场站车证也是内部员工，却遭到拒绝？其不解，就此事希望回复。经核实，</t>
    </r>
    <r>
      <rPr>
        <sz val="10"/>
        <rFont val="Arial"/>
        <family val="2"/>
      </rPr>
      <t xml:space="preserve">2</t>
    </r>
    <r>
      <rPr>
        <sz val="10"/>
        <rFont val="宋体"/>
        <family val="0"/>
        <charset val="134"/>
      </rPr>
      <t xml:space="preserve">月</t>
    </r>
    <r>
      <rPr>
        <sz val="10"/>
        <rFont val="Arial"/>
        <family val="2"/>
      </rPr>
      <t xml:space="preserve">28</t>
    </r>
    <r>
      <rPr>
        <sz val="10"/>
        <rFont val="宋体"/>
        <family val="0"/>
        <charset val="134"/>
      </rPr>
      <t xml:space="preserve">日</t>
    </r>
    <r>
      <rPr>
        <sz val="10"/>
        <rFont val="Arial"/>
        <family val="2"/>
      </rPr>
      <t xml:space="preserve">17:30</t>
    </r>
    <r>
      <rPr>
        <sz val="10"/>
        <rFont val="宋体"/>
        <family val="0"/>
        <charset val="134"/>
      </rPr>
      <t xml:space="preserve">分李先生要进入河滩场站，场站门岗警卫依据安全管理规定，对其进行了拦截并告知非本场站人员进入场站需由本场站人员接入或电话确认并登记后方可放行，李先生拒绝联系场站人员，当班警卫人员问其进入场站原由也拒绝告知。故未放行李先生进入场站。河滩分中心安保副主任王鹏与李先生电话沟通后得知李先生要在附近吃饭，想将车停放在场站内。因此，李先生反映情况不属实。</t>
    </r>
  </si>
  <si>
    <r>
      <rPr>
        <sz val="10"/>
        <rFont val="宋体"/>
        <family val="0"/>
        <charset val="134"/>
      </rPr>
      <t xml:space="preserve">我分中心于</t>
    </r>
    <r>
      <rPr>
        <sz val="10"/>
        <rFont val="Arial"/>
        <family val="2"/>
      </rPr>
      <t xml:space="preserve">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2</t>
    </r>
    <r>
      <rPr>
        <sz val="10"/>
        <rFont val="宋体"/>
        <family val="0"/>
        <charset val="134"/>
      </rPr>
      <t xml:space="preserve">日</t>
    </r>
    <r>
      <rPr>
        <sz val="10"/>
        <rFont val="Arial"/>
        <family val="2"/>
      </rPr>
      <t xml:space="preserve">11</t>
    </r>
    <r>
      <rPr>
        <sz val="10"/>
        <rFont val="宋体"/>
        <family val="0"/>
        <charset val="134"/>
      </rPr>
      <t xml:space="preserve">时</t>
    </r>
    <r>
      <rPr>
        <sz val="10"/>
        <rFont val="Arial"/>
        <family val="2"/>
      </rPr>
      <t xml:space="preserve">40</t>
    </r>
    <r>
      <rPr>
        <sz val="10"/>
        <rFont val="宋体"/>
        <family val="0"/>
        <charset val="134"/>
      </rPr>
      <t xml:space="preserve">分由鸿运承物业管理中心河滩分中心安保副主任王鹏与李先生进行电话回访。河滩分中心核实情况后，对李先生进行回复，跟李先生说明事情原因，告知物业进出口相关安全管理规定，因此，该情况不属实。处理人：河滩分中心安保副主任王鹏</t>
    </r>
  </si>
  <si>
    <t xml:space="preserve">分中心领导对警卫人员进行叮嘱教育，持续加强进出口拦截、询问、查验、登记及相关安全管理规定，遇外来人员应礼貌用语，避免投诉。</t>
  </si>
  <si>
    <r>
      <rPr>
        <sz val="10"/>
        <rFont val="宋体"/>
        <family val="0"/>
        <charset val="134"/>
      </rPr>
      <t xml:space="preserve">接到投诉后，我分中心由安保副主任王鹏对该情况进行核实，情况不属实。 </t>
    </r>
    <r>
      <rPr>
        <sz val="10"/>
        <rFont val="Arial"/>
        <family val="2"/>
      </rPr>
      <t xml:space="preserve">2</t>
    </r>
    <r>
      <rPr>
        <sz val="10"/>
        <rFont val="宋体"/>
        <family val="0"/>
        <charset val="134"/>
      </rPr>
      <t xml:space="preserve">月</t>
    </r>
    <r>
      <rPr>
        <sz val="10"/>
        <rFont val="Arial"/>
        <family val="2"/>
      </rPr>
      <t xml:space="preserve">28</t>
    </r>
    <r>
      <rPr>
        <sz val="10"/>
        <rFont val="宋体"/>
        <family val="0"/>
        <charset val="134"/>
      </rPr>
      <t xml:space="preserve">日</t>
    </r>
    <r>
      <rPr>
        <sz val="10"/>
        <rFont val="Arial"/>
        <family val="2"/>
      </rPr>
      <t xml:space="preserve">17:30</t>
    </r>
    <r>
      <rPr>
        <sz val="10"/>
        <rFont val="宋体"/>
        <family val="0"/>
        <charset val="134"/>
      </rPr>
      <t xml:space="preserve">分李先生要进入河滩场站，场站门岗警卫依据安全管理规定，对其进行了拦截并告知非本场站人员进入场站需由本场站人员接入或电话确认并登记后方可放行，李先生拒绝联系场站人员，当班警卫人员问其进入场站原由也拒绝告知。故未放行李先生进入场站。河滩分中心安保副主任王鹏与李先生电话沟通后得知李先生要在附近吃饭，想将车停放在场站内。因此，李先生反映情况不属实。</t>
    </r>
  </si>
  <si>
    <r>
      <rPr>
        <sz val="10"/>
        <rFont val="Arial"/>
        <family val="2"/>
      </rPr>
      <t xml:space="preserve">GJ-PHONE-20260228-2360</t>
    </r>
    <r>
      <rPr>
        <sz val="10"/>
        <rFont val="宋体"/>
        <family val="0"/>
        <charset val="134"/>
      </rPr>
      <t xml:space="preserve">（</t>
    </r>
    <r>
      <rPr>
        <sz val="10"/>
        <rFont val="Arial"/>
        <family val="2"/>
      </rPr>
      <t xml:space="preserve">1</t>
    </r>
    <r>
      <rPr>
        <sz val="10"/>
        <rFont val="宋体"/>
        <family val="0"/>
        <charset val="134"/>
      </rPr>
      <t xml:space="preserve">个附件）</t>
    </r>
  </si>
  <si>
    <t xml:space="preserve">2026-02-28 17:25:27</t>
  </si>
  <si>
    <t xml:space="preserve">2026-02-28 18:53:30</t>
  </si>
  <si>
    <r>
      <rPr>
        <sz val="10"/>
        <rFont val="Arial"/>
        <family val="2"/>
      </rPr>
      <t xml:space="preserve">2</t>
    </r>
    <r>
      <rPr>
        <sz val="10"/>
        <rFont val="宋体"/>
        <family val="0"/>
        <charset val="134"/>
      </rPr>
      <t xml:space="preserve">月</t>
    </r>
    <r>
      <rPr>
        <sz val="10"/>
        <rFont val="Arial"/>
        <family val="2"/>
      </rPr>
      <t xml:space="preserve">28</t>
    </r>
    <r>
      <rPr>
        <sz val="10"/>
        <rFont val="宋体"/>
        <family val="0"/>
        <charset val="134"/>
      </rPr>
      <t xml:space="preserve">日</t>
    </r>
    <r>
      <rPr>
        <sz val="10"/>
        <rFont val="Arial"/>
        <family val="2"/>
      </rPr>
      <t xml:space="preserve">17:25</t>
    </r>
    <r>
      <rPr>
        <sz val="10"/>
        <rFont val="宋体"/>
        <family val="0"/>
        <charset val="134"/>
      </rPr>
      <t xml:space="preserve">分来电，一位先生反映：北京西站南广场外面有一个总的大站牌（甬道旁），上面还有</t>
    </r>
    <r>
      <rPr>
        <sz val="10"/>
        <rFont val="Arial"/>
        <family val="2"/>
      </rPr>
      <t xml:space="preserve">616</t>
    </r>
    <r>
      <rPr>
        <sz val="10"/>
        <rFont val="宋体"/>
        <family val="0"/>
        <charset val="134"/>
      </rPr>
      <t xml:space="preserve">路的站牌，为避免误导乘客，请有关部门排查，甬道处是否还有已撤销的线路，还有站牌。</t>
    </r>
  </si>
  <si>
    <r>
      <rPr>
        <sz val="10"/>
        <rFont val="宋体"/>
        <family val="0"/>
        <charset val="134"/>
      </rPr>
      <t xml:space="preserve">市民反馈的是北京西客站南广场外面有一个总的大站牌（甬道旁），上面还有</t>
    </r>
    <r>
      <rPr>
        <sz val="10"/>
        <rFont val="Arial"/>
        <family val="2"/>
      </rPr>
      <t xml:space="preserve">616</t>
    </r>
    <r>
      <rPr>
        <sz val="10"/>
        <rFont val="宋体"/>
        <family val="0"/>
        <charset val="134"/>
      </rPr>
      <t xml:space="preserve">路的站牌。此区域在公交场站外，不属于公交物业管辖范围。公交物业已联系西站出站系统管委会进行整改（更换或遮挡原</t>
    </r>
    <r>
      <rPr>
        <sz val="10"/>
        <rFont val="Arial"/>
        <family val="2"/>
      </rPr>
      <t xml:space="preserve">616</t>
    </r>
    <r>
      <rPr>
        <sz val="10"/>
        <rFont val="宋体"/>
        <family val="0"/>
        <charset val="134"/>
      </rPr>
      <t xml:space="preserve">路线路标识）。</t>
    </r>
  </si>
  <si>
    <r>
      <rPr>
        <sz val="10"/>
        <rFont val="宋体"/>
        <family val="0"/>
        <charset val="134"/>
      </rPr>
      <t xml:space="preserve">由于市民未留联系方式，无法进行电话答复。办理人：穆鑫；部门：鸿运承物业管理中心西客站分中心 物管设备主任；审核人：华菲 工程设备部 一般管理</t>
    </r>
    <r>
      <rPr>
        <sz val="10"/>
        <rFont val="Arial"/>
        <family val="2"/>
      </rPr>
      <t xml:space="preserve">
</t>
    </r>
  </si>
  <si>
    <r>
      <rPr>
        <sz val="10"/>
        <rFont val="宋体"/>
        <family val="0"/>
        <charset val="134"/>
      </rPr>
      <t xml:space="preserve">此区域在公交场站外，不属于公交物业管辖范围。公交物业已联系西站出站系统管委会进行整改（更换或遮挡原</t>
    </r>
    <r>
      <rPr>
        <sz val="10"/>
        <rFont val="Arial"/>
        <family val="2"/>
      </rPr>
      <t xml:space="preserve">616</t>
    </r>
    <r>
      <rPr>
        <sz val="10"/>
        <rFont val="宋体"/>
        <family val="0"/>
        <charset val="134"/>
      </rPr>
      <t xml:space="preserve">路线路标识）。</t>
    </r>
  </si>
  <si>
    <t xml:space="preserve">已和西站地区管委会沟通更换。同时督促职工加强巡查力度。</t>
  </si>
  <si>
    <r>
      <rPr>
        <sz val="10"/>
        <rFont val="宋体"/>
        <family val="0"/>
        <charset val="134"/>
      </rPr>
      <t xml:space="preserve">市民反馈的是北京西客站南广场外面有一个总的大站牌（甬道旁），上面还有</t>
    </r>
    <r>
      <rPr>
        <sz val="10"/>
        <rFont val="Arial"/>
        <family val="2"/>
      </rPr>
      <t xml:space="preserve">616</t>
    </r>
    <r>
      <rPr>
        <sz val="10"/>
        <rFont val="宋体"/>
        <family val="0"/>
        <charset val="134"/>
      </rPr>
      <t xml:space="preserve">路的站牌。此区域在公交场站外，不属于公交物业管辖范围。公交物业已联系西站出站系统管委会进行整改（更换或遮挡原</t>
    </r>
    <r>
      <rPr>
        <sz val="10"/>
        <rFont val="Arial"/>
        <family val="2"/>
      </rPr>
      <t xml:space="preserve">616</t>
    </r>
    <r>
      <rPr>
        <sz val="10"/>
        <rFont val="宋体"/>
        <family val="0"/>
        <charset val="134"/>
      </rPr>
      <t xml:space="preserve">路线路标识）。由于市民未留联系方式，无法进行电话答复。</t>
    </r>
  </si>
  <si>
    <r>
      <rPr>
        <sz val="10"/>
        <rFont val="Arial"/>
        <family val="2"/>
      </rPr>
      <t xml:space="preserve">GJ-PHONE-20260302-0577</t>
    </r>
    <r>
      <rPr>
        <sz val="10"/>
        <rFont val="宋体"/>
        <family val="0"/>
        <charset val="134"/>
      </rPr>
      <t xml:space="preserve">（</t>
    </r>
    <r>
      <rPr>
        <sz val="10"/>
        <rFont val="Arial"/>
        <family val="2"/>
      </rPr>
      <t xml:space="preserve">1</t>
    </r>
    <r>
      <rPr>
        <sz val="10"/>
        <rFont val="宋体"/>
        <family val="0"/>
        <charset val="134"/>
      </rPr>
      <t xml:space="preserve">个附件）</t>
    </r>
  </si>
  <si>
    <t xml:space="preserve">2026-03-02 09:07:39</t>
  </si>
  <si>
    <t xml:space="preserve">2026-03-02 09:12:34</t>
  </si>
  <si>
    <t xml:space="preserve">15716876802</t>
  </si>
  <si>
    <r>
      <rPr>
        <sz val="10"/>
        <rFont val="Arial"/>
        <family val="2"/>
      </rPr>
      <t xml:space="preserve">3</t>
    </r>
    <r>
      <rPr>
        <sz val="10"/>
        <rFont val="宋体"/>
        <family val="0"/>
        <charset val="134"/>
      </rPr>
      <t xml:space="preserve">月</t>
    </r>
    <r>
      <rPr>
        <sz val="10"/>
        <rFont val="Arial"/>
        <family val="2"/>
      </rPr>
      <t xml:space="preserve">2</t>
    </r>
    <r>
      <rPr>
        <sz val="10"/>
        <rFont val="宋体"/>
        <family val="0"/>
        <charset val="134"/>
      </rPr>
      <t xml:space="preserve">日</t>
    </r>
    <r>
      <rPr>
        <sz val="10"/>
        <rFont val="Arial"/>
        <family val="2"/>
      </rPr>
      <t xml:space="preserve">9:08</t>
    </r>
    <r>
      <rPr>
        <sz val="10"/>
        <rFont val="宋体"/>
        <family val="0"/>
        <charset val="134"/>
      </rPr>
      <t xml:space="preserve">分来电，一位女士称</t>
    </r>
    <r>
      <rPr>
        <sz val="10"/>
        <rFont val="Arial"/>
        <family val="2"/>
      </rPr>
      <t xml:space="preserve">306</t>
    </r>
    <r>
      <rPr>
        <sz val="10"/>
        <rFont val="宋体"/>
        <family val="0"/>
        <charset val="134"/>
      </rPr>
      <t xml:space="preserve">路全部车辆卫生较差，车内有灰尘。要求回复。</t>
    </r>
  </si>
  <si>
    <t xml:space="preserve">接到投诉后，市民反映问题的办理情况，鸿运承物业管理中心单店分中心现回复如下：</t>
  </si>
  <si>
    <r>
      <rPr>
        <sz val="10"/>
        <rFont val="宋体"/>
        <family val="0"/>
        <charset val="134"/>
      </rPr>
      <t xml:space="preserve">我分中心于</t>
    </r>
    <r>
      <rPr>
        <sz val="10"/>
        <rFont val="Arial"/>
        <family val="2"/>
      </rPr>
      <t xml:space="preserve">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2</t>
    </r>
    <r>
      <rPr>
        <sz val="10"/>
        <rFont val="宋体"/>
        <family val="0"/>
        <charset val="134"/>
      </rPr>
      <t xml:space="preserve">日上午</t>
    </r>
    <r>
      <rPr>
        <sz val="10"/>
        <rFont val="Arial"/>
        <family val="2"/>
      </rPr>
      <t xml:space="preserve">11</t>
    </r>
    <r>
      <rPr>
        <sz val="10"/>
        <rFont val="宋体"/>
        <family val="0"/>
        <charset val="134"/>
      </rPr>
      <t xml:space="preserve">点</t>
    </r>
    <r>
      <rPr>
        <sz val="10"/>
        <rFont val="Arial"/>
        <family val="2"/>
      </rPr>
      <t xml:space="preserve">02</t>
    </r>
    <r>
      <rPr>
        <sz val="10"/>
        <rFont val="宋体"/>
        <family val="0"/>
        <charset val="134"/>
      </rPr>
      <t xml:space="preserve">分对市民进行电话回复。办理人：刘洪涛；部门：鸿运承物业管理中心单店分中心；职务：物管副主任。审核人：郑楠；部门：鸿运承物业管理中心物管行政部；职务：物管员。</t>
    </r>
  </si>
  <si>
    <r>
      <rPr>
        <sz val="10"/>
        <rFont val="宋体"/>
        <family val="0"/>
        <charset val="134"/>
      </rPr>
      <t xml:space="preserve">接到投诉后，市民反映问题的办理情况，鸿运承物业管理中心单店分中心现回复如下：经查，市民所反映的车辆卫生问题为途中产生，加之该线路为无售票员的运营线路（无人售），故我们无法第一时间对车辆卫生进行清理。我们对于运营车辆车内卫生的清洁工作是一直在做的，也从未停止，已经形成了长效的清洁机制。该线路车辆回到刷车地点后，在日常工作时段内，我们的保洁员已对车内外部卫生进行了全面清理，确保刷车点出场车辆卫生干净整洁，符合企业标准，已整改完毕。经分中心检查本条运营线路所有运营车辆出场前的卫生符合车辆清洁标准，我们定期召开车辆保洁专题会议，开展车辆卫生专项检查，日常工作中我们加大巡检力度，强化制度建设，不断提高管理水平。我分中心于</t>
    </r>
    <r>
      <rPr>
        <sz val="10"/>
        <rFont val="Arial"/>
        <family val="2"/>
      </rPr>
      <t xml:space="preserve">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2</t>
    </r>
    <r>
      <rPr>
        <sz val="10"/>
        <rFont val="宋体"/>
        <family val="0"/>
        <charset val="134"/>
      </rPr>
      <t xml:space="preserve">日上午</t>
    </r>
    <r>
      <rPr>
        <sz val="10"/>
        <rFont val="Arial"/>
        <family val="2"/>
      </rPr>
      <t xml:space="preserve">11</t>
    </r>
    <r>
      <rPr>
        <sz val="10"/>
        <rFont val="宋体"/>
        <family val="0"/>
        <charset val="134"/>
      </rPr>
      <t xml:space="preserve">点</t>
    </r>
    <r>
      <rPr>
        <sz val="10"/>
        <rFont val="Arial"/>
        <family val="2"/>
      </rPr>
      <t xml:space="preserve">02</t>
    </r>
    <r>
      <rPr>
        <sz val="10"/>
        <rFont val="宋体"/>
        <family val="0"/>
        <charset val="134"/>
      </rPr>
      <t xml:space="preserve">分对市民进行电话回复。公交运营线路（首末站），我们只在一个场站进行洗车服务，首末站全部安排保洁员清洗车辆目前存在一定的困难。场站班组长再次与本条线路的保洁人员进行了沟通，日常工作中要把清洁质量做的更加细致，加强清洁技能的培训，熟练掌握清洁方法。欢迎市民随时对我们的工作进行监督，感谢市民提出宝贵意见，给市民的出行带来的不便我们深感歉意，谢谢市民的支持与谅解。</t>
    </r>
  </si>
  <si>
    <t xml:space="preserve">GJ-PHONE-20260302-2536</t>
  </si>
  <si>
    <t xml:space="preserve">2026-03-02 17:44:47</t>
  </si>
  <si>
    <t xml:space="preserve">2026-03-02 19:24:10</t>
  </si>
  <si>
    <r>
      <rPr>
        <sz val="10"/>
        <rFont val="Arial"/>
        <family val="2"/>
      </rPr>
      <t xml:space="preserve">3</t>
    </r>
    <r>
      <rPr>
        <sz val="10"/>
        <rFont val="宋体"/>
        <family val="0"/>
        <charset val="134"/>
      </rPr>
      <t xml:space="preserve">月</t>
    </r>
    <r>
      <rPr>
        <sz val="10"/>
        <rFont val="Arial"/>
        <family val="2"/>
      </rPr>
      <t xml:space="preserve">2</t>
    </r>
    <r>
      <rPr>
        <sz val="10"/>
        <rFont val="宋体"/>
        <family val="0"/>
        <charset val="134"/>
      </rPr>
      <t xml:space="preserve">日</t>
    </r>
    <r>
      <rPr>
        <sz val="10"/>
        <rFont val="Arial"/>
        <family val="2"/>
      </rPr>
      <t xml:space="preserve">17:46</t>
    </r>
    <r>
      <rPr>
        <sz val="10"/>
        <rFont val="宋体"/>
        <family val="0"/>
        <charset val="134"/>
      </rPr>
      <t xml:space="preserve">分</t>
    </r>
    <r>
      <rPr>
        <sz val="10"/>
        <rFont val="Arial"/>
        <family val="2"/>
      </rPr>
      <t xml:space="preserve">(</t>
    </r>
    <r>
      <rPr>
        <sz val="10"/>
        <rFont val="宋体"/>
        <family val="0"/>
        <charset val="134"/>
      </rPr>
      <t xml:space="preserve">来电</t>
    </r>
    <r>
      <rPr>
        <sz val="10"/>
        <rFont val="Arial"/>
        <family val="2"/>
      </rPr>
      <t xml:space="preserve">)</t>
    </r>
    <r>
      <rPr>
        <sz val="10"/>
        <rFont val="宋体"/>
        <family val="0"/>
        <charset val="134"/>
      </rPr>
      <t xml:space="preserve">，</t>
    </r>
    <r>
      <rPr>
        <sz val="10"/>
        <rFont val="Arial"/>
        <family val="2"/>
      </rPr>
      <t xml:space="preserve">15</t>
    </r>
    <r>
      <rPr>
        <sz val="10"/>
        <rFont val="宋体"/>
        <family val="0"/>
        <charset val="134"/>
      </rPr>
      <t xml:space="preserve">点左右，一先生在长春桥乘坐</t>
    </r>
    <r>
      <rPr>
        <sz val="10"/>
        <rFont val="Arial"/>
        <family val="2"/>
      </rPr>
      <t xml:space="preserve">688</t>
    </r>
    <r>
      <rPr>
        <sz val="10"/>
        <rFont val="宋体"/>
        <family val="0"/>
        <charset val="134"/>
      </rPr>
      <t xml:space="preserve">路到廖公庄公交场站，</t>
    </r>
    <r>
      <rPr>
        <sz val="10"/>
        <rFont val="Arial"/>
        <family val="2"/>
      </rPr>
      <t xml:space="preserve">16:30</t>
    </r>
    <r>
      <rPr>
        <sz val="10"/>
        <rFont val="宋体"/>
        <family val="0"/>
        <charset val="134"/>
      </rPr>
      <t xml:space="preserve">分左右，乘坐该路返程（均未记车号），上述公交车，车内有很多尘土，只有乘客的坐过的座位是干净。其不满，特来电反映。同时称大部分公交车均存在此问题。</t>
    </r>
  </si>
  <si>
    <t xml:space="preserve">GJ-PHONE-20260303-0772-1</t>
  </si>
  <si>
    <t xml:space="preserve">2026-03-03 09:46:42</t>
  </si>
  <si>
    <t xml:space="preserve">2026-03-03 10:11:51</t>
  </si>
  <si>
    <r>
      <rPr>
        <sz val="10"/>
        <rFont val="Arial"/>
        <family val="2"/>
      </rPr>
      <t xml:space="preserve">3</t>
    </r>
    <r>
      <rPr>
        <sz val="10"/>
        <rFont val="宋体"/>
        <family val="0"/>
        <charset val="134"/>
      </rPr>
      <t xml:space="preserve">月</t>
    </r>
    <r>
      <rPr>
        <sz val="10"/>
        <rFont val="Arial"/>
        <family val="2"/>
      </rPr>
      <t xml:space="preserve">3</t>
    </r>
    <r>
      <rPr>
        <sz val="10"/>
        <rFont val="宋体"/>
        <family val="0"/>
        <charset val="134"/>
      </rPr>
      <t xml:space="preserve">日</t>
    </r>
    <r>
      <rPr>
        <sz val="10"/>
        <rFont val="Arial"/>
        <family val="2"/>
      </rPr>
      <t xml:space="preserve">9:46</t>
    </r>
    <r>
      <rPr>
        <sz val="10"/>
        <rFont val="宋体"/>
        <family val="0"/>
        <charset val="134"/>
      </rPr>
      <t xml:space="preserve">分来电：一先生来电：其发现大部分公交车中门的垃圾桶的卫生不是很干净，建议相关部门再擦一擦，且摆放的位置整好挨着乘客的腿，望更换位置，特来电反映。</t>
    </r>
  </si>
  <si>
    <t xml:space="preserve">市民未描述具体乘坐的运营线路，我们无法核实相关问题。我们对于运营车辆车内卫生的清洁工作是一直在做的，也从未停止，已经形成了长效的清洁机制。运营线路车辆回到刷车地点后，在日常工作时段内，我们的保洁员已对车内外部卫生进行了全面清理，确保刷车点出场车辆卫生干净整洁，符合企业标准。</t>
  </si>
  <si>
    <t xml:space="preserve">公交运营线路（首末站），我们只在一个场站进行洗车服务，首末站全部安排保洁员清洗车辆目前存在一定的困难。各场站班组长再次与所辖线路的保洁人员进行了沟通，日常工作中要把清洁质量做的更加细致，加强清洁技能的培训，熟练掌握清洁方法。</t>
  </si>
  <si>
    <t xml:space="preserve">接到投诉后，市民反映问题的办理情况，鸿运承物业管理中心物管行政部现回复如下：市民未描述具体乘坐的运营线路，我们无法核实相关问题。我们对于运营车辆车内卫生的清洁工作是一直在做的，也从未停止，已经形成了长效的清洁机制。运营线路车辆回到刷车地点后，在日常工作时段内，我们的保洁员已对车内外部卫生进行了全面清理，确保刷车点出场车辆卫生干净整洁，符合企业标准。经各分中心检查所辖运营线路所有运营车辆出场前的卫生符合车辆清洁标准，我们定期召开车辆保洁专题会议，开展车辆卫生专项检查，日常工作中我们加大巡检力度，强化制度建设，不断提高管理水平。因市民不要求电话回复，系统内无联系方式，我们未对市民进行电话回复。公交运营线路（首末站），我们只在一个场站进行洗车服务，首末站全部安排保洁员清洗车辆目前存在一定的困难。各场站班组长再次与所辖线路的保洁人员进行了沟通，日常工作中要把清洁质量做的更加细致，加强清洁技能的培训，熟练掌握清洁方法。欢迎市民随时对我们的工作进行监督，感谢市民提出宝贵意见，给市民的出行带来的不便我们深感歉意，谢谢市民的支持与谅解。</t>
  </si>
  <si>
    <t xml:space="preserve">车辆卫生问题
（车内垃圾桶脏）</t>
  </si>
  <si>
    <r>
      <rPr>
        <sz val="10"/>
        <rFont val="Arial"/>
        <family val="2"/>
      </rPr>
      <t xml:space="preserve">GJ-PHONE-20260303-2875</t>
    </r>
    <r>
      <rPr>
        <sz val="10"/>
        <rFont val="宋体"/>
        <family val="0"/>
        <charset val="134"/>
      </rPr>
      <t xml:space="preserve">（</t>
    </r>
    <r>
      <rPr>
        <sz val="10"/>
        <rFont val="Arial"/>
        <family val="2"/>
      </rPr>
      <t xml:space="preserve">1</t>
    </r>
    <r>
      <rPr>
        <sz val="10"/>
        <rFont val="宋体"/>
        <family val="0"/>
        <charset val="134"/>
      </rPr>
      <t xml:space="preserve">个附件）</t>
    </r>
  </si>
  <si>
    <t xml:space="preserve">2026-03-03 18:59:19</t>
  </si>
  <si>
    <t xml:space="preserve">2026-03-03 19:15:44</t>
  </si>
  <si>
    <t xml:space="preserve">13910318242</t>
  </si>
  <si>
    <r>
      <rPr>
        <sz val="10"/>
        <rFont val="Arial"/>
        <family val="2"/>
      </rPr>
      <t xml:space="preserve">3</t>
    </r>
    <r>
      <rPr>
        <sz val="10"/>
        <rFont val="宋体"/>
        <family val="0"/>
        <charset val="134"/>
      </rPr>
      <t xml:space="preserve">月</t>
    </r>
    <r>
      <rPr>
        <sz val="10"/>
        <rFont val="Arial"/>
        <family val="2"/>
      </rPr>
      <t xml:space="preserve">3</t>
    </r>
    <r>
      <rPr>
        <sz val="10"/>
        <rFont val="宋体"/>
        <family val="0"/>
        <charset val="134"/>
      </rPr>
      <t xml:space="preserve">日</t>
    </r>
    <r>
      <rPr>
        <sz val="10"/>
        <rFont val="Arial"/>
        <family val="2"/>
      </rPr>
      <t xml:space="preserve">19</t>
    </r>
    <r>
      <rPr>
        <sz val="10"/>
        <rFont val="宋体"/>
        <family val="0"/>
        <charset val="134"/>
      </rPr>
      <t xml:space="preserve">：</t>
    </r>
    <r>
      <rPr>
        <sz val="10"/>
        <rFont val="Arial"/>
        <family val="2"/>
      </rPr>
      <t xml:space="preserve">02</t>
    </r>
    <r>
      <rPr>
        <sz val="10"/>
        <rFont val="宋体"/>
        <family val="0"/>
        <charset val="134"/>
      </rPr>
      <t xml:space="preserve">分来电：一先生来电反映其在丰台体育中心公交场准备上厕所，场站门口的安保人员告知其厕所在办公区不让进，其不满，要求尽快答复是否让进。</t>
    </r>
  </si>
  <si>
    <t xml:space="preserve">经核实，市民反映诉求与实际情况有出入。该先生进入场站表明上厕所时，保安员要求其签字后方可进入如厕，但其不配合登记，后离去。</t>
  </si>
  <si>
    <r>
      <rPr>
        <sz val="10"/>
        <rFont val="Arial"/>
        <family val="2"/>
      </rPr>
      <t xml:space="preserve">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4</t>
    </r>
    <r>
      <rPr>
        <sz val="10"/>
        <rFont val="宋体"/>
        <family val="0"/>
        <charset val="134"/>
      </rPr>
      <t xml:space="preserve">日</t>
    </r>
    <r>
      <rPr>
        <sz val="10"/>
        <rFont val="Arial"/>
        <family val="2"/>
      </rPr>
      <t xml:space="preserve">8</t>
    </r>
    <r>
      <rPr>
        <sz val="10"/>
        <rFont val="宋体"/>
        <family val="0"/>
        <charset val="134"/>
      </rPr>
      <t xml:space="preserve">点</t>
    </r>
    <r>
      <rPr>
        <sz val="10"/>
        <rFont val="Arial"/>
        <family val="2"/>
      </rPr>
      <t xml:space="preserve">56</t>
    </r>
    <r>
      <rPr>
        <sz val="10"/>
        <rFont val="宋体"/>
        <family val="0"/>
        <charset val="134"/>
      </rPr>
      <t xml:space="preserve">分，由西客站分中心安保副主任石海东与来电人进行电话沟通，向来电人讲明情况，来电人表示知晓。</t>
    </r>
  </si>
  <si>
    <t xml:space="preserve">针对此情况，西客站分中心要求门岗警卫人员，继续保持生人必拦、生车必问，按要求登记的原则，同时注意措辞和态度。</t>
  </si>
  <si>
    <r>
      <rPr>
        <sz val="10"/>
        <rFont val="宋体"/>
        <family val="0"/>
        <charset val="134"/>
      </rPr>
      <t xml:space="preserve">针对此情况，西客站分中心要求门岗警卫人员，继续保持生人必拦、生车必问，按要求登记的原则，同时注意措辞和态度。</t>
    </r>
    <r>
      <rPr>
        <sz val="10"/>
        <rFont val="Arial"/>
        <family val="2"/>
      </rPr>
      <t xml:space="preserve">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4</t>
    </r>
    <r>
      <rPr>
        <sz val="10"/>
        <rFont val="宋体"/>
        <family val="0"/>
        <charset val="134"/>
      </rPr>
      <t xml:space="preserve">日</t>
    </r>
    <r>
      <rPr>
        <sz val="10"/>
        <rFont val="Arial"/>
        <family val="2"/>
      </rPr>
      <t xml:space="preserve">8</t>
    </r>
    <r>
      <rPr>
        <sz val="10"/>
        <rFont val="宋体"/>
        <family val="0"/>
        <charset val="134"/>
      </rPr>
      <t xml:space="preserve">点</t>
    </r>
    <r>
      <rPr>
        <sz val="10"/>
        <rFont val="Arial"/>
        <family val="2"/>
      </rPr>
      <t xml:space="preserve">56</t>
    </r>
    <r>
      <rPr>
        <sz val="10"/>
        <rFont val="宋体"/>
        <family val="0"/>
        <charset val="134"/>
      </rPr>
      <t xml:space="preserve">分，由西客站分中心安保副主任石海东与来电人进行电话沟通，向来电人讲明情况，来电人表示知晓。</t>
    </r>
  </si>
  <si>
    <r>
      <rPr>
        <sz val="10"/>
        <rFont val="Arial"/>
        <family val="2"/>
      </rPr>
      <t xml:space="preserve">GJ-PHONE-20260305-1370</t>
    </r>
    <r>
      <rPr>
        <sz val="10"/>
        <rFont val="宋体"/>
        <family val="0"/>
        <charset val="134"/>
      </rPr>
      <t xml:space="preserve">（</t>
    </r>
    <r>
      <rPr>
        <sz val="10"/>
        <rFont val="Arial"/>
        <family val="2"/>
      </rPr>
      <t xml:space="preserve">1</t>
    </r>
    <r>
      <rPr>
        <sz val="10"/>
        <rFont val="宋体"/>
        <family val="0"/>
        <charset val="134"/>
      </rPr>
      <t xml:space="preserve">个附件）</t>
    </r>
  </si>
  <si>
    <t xml:space="preserve">2026-03-05 10:02:47</t>
  </si>
  <si>
    <t xml:space="preserve">2026-03-05 10:08:36</t>
  </si>
  <si>
    <t xml:space="preserve">18514758552</t>
  </si>
  <si>
    <r>
      <rPr>
        <sz val="10"/>
        <rFont val="Arial"/>
        <family val="2"/>
      </rPr>
      <t xml:space="preserve">3</t>
    </r>
    <r>
      <rPr>
        <sz val="10"/>
        <rFont val="宋体"/>
        <family val="0"/>
        <charset val="134"/>
      </rPr>
      <t xml:space="preserve">月</t>
    </r>
    <r>
      <rPr>
        <sz val="10"/>
        <rFont val="Arial"/>
        <family val="2"/>
      </rPr>
      <t xml:space="preserve">5</t>
    </r>
    <r>
      <rPr>
        <sz val="10"/>
        <rFont val="宋体"/>
        <family val="0"/>
        <charset val="134"/>
      </rPr>
      <t xml:space="preserve">日</t>
    </r>
    <r>
      <rPr>
        <sz val="10"/>
        <rFont val="Arial"/>
        <family val="2"/>
      </rPr>
      <t xml:space="preserve">10:03</t>
    </r>
    <r>
      <rPr>
        <sz val="10"/>
        <rFont val="宋体"/>
        <family val="0"/>
        <charset val="134"/>
      </rPr>
      <t xml:space="preserve">分来电，一先生从金庄三巷北口方向乘坐</t>
    </r>
    <r>
      <rPr>
        <sz val="10"/>
        <rFont val="Arial"/>
        <family val="2"/>
      </rPr>
      <t xml:space="preserve">435</t>
    </r>
    <r>
      <rPr>
        <sz val="10"/>
        <rFont val="宋体"/>
        <family val="0"/>
        <charset val="134"/>
      </rPr>
      <t xml:space="preserve">路</t>
    </r>
    <r>
      <rPr>
        <sz val="10"/>
        <rFont val="Arial"/>
        <family val="2"/>
      </rPr>
      <t xml:space="preserve">AAU058</t>
    </r>
    <r>
      <rPr>
        <sz val="10"/>
        <rFont val="宋体"/>
        <family val="0"/>
        <charset val="134"/>
      </rPr>
      <t xml:space="preserve">号车到岳庄下车</t>
    </r>
    <r>
      <rPr>
        <sz val="10"/>
        <rFont val="Arial"/>
        <family val="2"/>
      </rPr>
      <t xml:space="preserve">10</t>
    </r>
    <r>
      <rPr>
        <sz val="10"/>
        <rFont val="宋体"/>
        <family val="0"/>
        <charset val="134"/>
      </rPr>
      <t xml:space="preserve">点。车厢内非常脏，地板也脏，座上的土也厚，根本没法坐。故不满，要求回复。</t>
    </r>
  </si>
  <si>
    <t xml:space="preserve">2026-03-05</t>
  </si>
  <si>
    <t xml:space="preserve">接到投诉后，市民反映问题的办理情况，鸿运承物业管理中心土桥分中心现回复如下：</t>
  </si>
  <si>
    <r>
      <rPr>
        <sz val="10"/>
        <rFont val="宋体"/>
        <family val="0"/>
        <charset val="134"/>
      </rPr>
      <t xml:space="preserve">我分中心于</t>
    </r>
    <r>
      <rPr>
        <sz val="10"/>
        <rFont val="Arial"/>
        <family val="2"/>
      </rPr>
      <t xml:space="preserve">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5</t>
    </r>
    <r>
      <rPr>
        <sz val="10"/>
        <rFont val="宋体"/>
        <family val="0"/>
        <charset val="134"/>
      </rPr>
      <t xml:space="preserve">日上午</t>
    </r>
    <r>
      <rPr>
        <sz val="10"/>
        <rFont val="Arial"/>
        <family val="2"/>
      </rPr>
      <t xml:space="preserve">10</t>
    </r>
    <r>
      <rPr>
        <sz val="10"/>
        <rFont val="宋体"/>
        <family val="0"/>
        <charset val="134"/>
      </rPr>
      <t xml:space="preserve">点</t>
    </r>
    <r>
      <rPr>
        <sz val="10"/>
        <rFont val="Arial"/>
        <family val="2"/>
      </rPr>
      <t xml:space="preserve">35</t>
    </r>
    <r>
      <rPr>
        <sz val="10"/>
        <rFont val="宋体"/>
        <family val="0"/>
        <charset val="134"/>
      </rPr>
      <t xml:space="preserve">分对市民进行电话回复。办理人：王蔚；部门：鸿运承物业管理中心土桥分中心；职务：物管副主任。审核人：郑楠；部门：鸿运承物业管理中心物管行政部；职务：物管员。</t>
    </r>
  </si>
  <si>
    <r>
      <rPr>
        <sz val="10"/>
        <rFont val="宋体"/>
        <family val="0"/>
        <charset val="134"/>
      </rPr>
      <t xml:space="preserve">接到投诉后，市民反映问题的办理情况，鸿运承物业管理中心土桥分中心现回复如下：经查，市民所反映的车辆卫生问题为途中产生，加之该线路为无售票员的运营线路（无人售），故我们无法第一时间对车辆卫生进行清理。我们对于运营车辆车内卫生的清洁工作是一直在做的，也从未停止，已经形成了长效的清洁机制。该线路车辆回到刷车地点后，在日常工作时段内，我们的保洁员已对车内外部卫生进行了全面清理，确保刷车点出场车辆卫生干净整洁，符合企业标准，已整改完毕。经分中心检查本条运营线路所有运营车辆出场前的卫生符合车辆清洁标准，我们定期召开车辆保洁专题会议，开展车辆卫生专项检查，日常工作中我们加大巡检力度，强化制度建设，不断提高管理水平。我分中心于</t>
    </r>
    <r>
      <rPr>
        <sz val="10"/>
        <rFont val="Arial"/>
        <family val="2"/>
      </rPr>
      <t xml:space="preserve">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5</t>
    </r>
    <r>
      <rPr>
        <sz val="10"/>
        <rFont val="宋体"/>
        <family val="0"/>
        <charset val="134"/>
      </rPr>
      <t xml:space="preserve">日上午</t>
    </r>
    <r>
      <rPr>
        <sz val="10"/>
        <rFont val="Arial"/>
        <family val="2"/>
      </rPr>
      <t xml:space="preserve">10</t>
    </r>
    <r>
      <rPr>
        <sz val="10"/>
        <rFont val="宋体"/>
        <family val="0"/>
        <charset val="134"/>
      </rPr>
      <t xml:space="preserve">点</t>
    </r>
    <r>
      <rPr>
        <sz val="10"/>
        <rFont val="Arial"/>
        <family val="2"/>
      </rPr>
      <t xml:space="preserve">35</t>
    </r>
    <r>
      <rPr>
        <sz val="10"/>
        <rFont val="宋体"/>
        <family val="0"/>
        <charset val="134"/>
      </rPr>
      <t xml:space="preserve">分对市民进行电话回复。公交运营线路（首末站），我们只在一个场站进行洗车服务，首末站全部安排保洁员清洗车辆目前存在一定的困难。场站班组长再次与本条线路的保洁人员进行了沟通，日常工作中要把清洁质量做的更加细致，加强清洁技能的培训，熟练掌握清洁方法。欢迎市民随时对我们的工作进行监督，感谢市民提出宝贵意见，给市民的出行带来的不便我们深感歉意，谢谢市民的支持与谅解。</t>
    </r>
  </si>
  <si>
    <r>
      <rPr>
        <sz val="10"/>
        <rFont val="Arial"/>
        <family val="2"/>
      </rPr>
      <t xml:space="preserve">GJ-PHONE-20260305-3501</t>
    </r>
    <r>
      <rPr>
        <sz val="10"/>
        <rFont val="宋体"/>
        <family val="0"/>
        <charset val="134"/>
      </rPr>
      <t xml:space="preserve">（</t>
    </r>
    <r>
      <rPr>
        <sz val="10"/>
        <rFont val="Arial"/>
        <family val="2"/>
      </rPr>
      <t xml:space="preserve">1</t>
    </r>
    <r>
      <rPr>
        <sz val="10"/>
        <rFont val="宋体"/>
        <family val="0"/>
        <charset val="134"/>
      </rPr>
      <t xml:space="preserve">个附件）</t>
    </r>
  </si>
  <si>
    <t xml:space="preserve">2026-03-05 19:08:21</t>
  </si>
  <si>
    <t xml:space="preserve">2026-03-05 19:21:15</t>
  </si>
  <si>
    <t xml:space="preserve">郑女士</t>
  </si>
  <si>
    <t xml:space="preserve">18811047308</t>
  </si>
  <si>
    <r>
      <rPr>
        <sz val="10"/>
        <rFont val="宋体"/>
        <family val="0"/>
        <charset val="134"/>
      </rPr>
      <t xml:space="preserve">原始：</t>
    </r>
    <r>
      <rPr>
        <sz val="10"/>
        <rFont val="Arial"/>
        <family val="2"/>
      </rPr>
      <t xml:space="preserve">12</t>
    </r>
    <r>
      <rPr>
        <sz val="10"/>
        <rFont val="宋体"/>
        <family val="0"/>
        <charset val="134"/>
      </rPr>
      <t xml:space="preserve">月</t>
    </r>
    <r>
      <rPr>
        <sz val="10"/>
        <rFont val="Arial"/>
        <family val="2"/>
      </rPr>
      <t xml:space="preserve">18</t>
    </r>
    <r>
      <rPr>
        <sz val="10"/>
        <rFont val="宋体"/>
        <family val="0"/>
        <charset val="134"/>
      </rPr>
      <t xml:space="preserve">日</t>
    </r>
    <r>
      <rPr>
        <sz val="10"/>
        <rFont val="Arial"/>
        <family val="2"/>
      </rPr>
      <t xml:space="preserve">11:05</t>
    </r>
    <r>
      <rPr>
        <sz val="10"/>
        <rFont val="宋体"/>
        <family val="0"/>
        <charset val="134"/>
      </rPr>
      <t xml:space="preserve">分</t>
    </r>
    <r>
      <rPr>
        <sz val="10"/>
        <rFont val="Arial"/>
        <family val="2"/>
      </rPr>
      <t xml:space="preserve">(</t>
    </r>
    <r>
      <rPr>
        <sz val="10"/>
        <rFont val="宋体"/>
        <family val="0"/>
        <charset val="134"/>
      </rPr>
      <t xml:space="preserve">来电</t>
    </r>
    <r>
      <rPr>
        <sz val="10"/>
        <rFont val="Arial"/>
        <family val="2"/>
      </rPr>
      <t xml:space="preserve">)</t>
    </r>
    <r>
      <rPr>
        <sz val="10"/>
        <rFont val="宋体"/>
        <family val="0"/>
        <charset val="134"/>
      </rPr>
      <t xml:space="preserve">：郑涛女士来电称：其原是物业四惠分中心的充电工，</t>
    </r>
    <r>
      <rPr>
        <sz val="10"/>
        <rFont val="Arial"/>
        <family val="2"/>
      </rPr>
      <t xml:space="preserve">2025</t>
    </r>
    <r>
      <rPr>
        <sz val="10"/>
        <rFont val="宋体"/>
        <family val="0"/>
        <charset val="134"/>
      </rPr>
      <t xml:space="preserve">年</t>
    </r>
    <r>
      <rPr>
        <sz val="10"/>
        <rFont val="Arial"/>
        <family val="2"/>
      </rPr>
      <t xml:space="preserve">10</t>
    </r>
    <r>
      <rPr>
        <sz val="10"/>
        <rFont val="宋体"/>
        <family val="0"/>
        <charset val="134"/>
      </rPr>
      <t xml:space="preserve">月</t>
    </r>
    <r>
      <rPr>
        <sz val="10"/>
        <rFont val="Arial"/>
        <family val="2"/>
      </rPr>
      <t xml:space="preserve">31</t>
    </r>
    <r>
      <rPr>
        <sz val="10"/>
        <rFont val="宋体"/>
        <family val="0"/>
        <charset val="134"/>
      </rPr>
      <t xml:space="preserve">日退休，</t>
    </r>
    <r>
      <rPr>
        <sz val="10"/>
        <rFont val="Arial"/>
        <family val="2"/>
      </rPr>
      <t xml:space="preserve">2024</t>
    </r>
    <r>
      <rPr>
        <sz val="10"/>
        <rFont val="宋体"/>
        <family val="0"/>
        <charset val="134"/>
      </rPr>
      <t xml:space="preserve">年其将残疾证放在单位，应该有一笔残疾证安置费，但未到账，其上公司咨询，告知安置费</t>
    </r>
    <r>
      <rPr>
        <sz val="10"/>
        <rFont val="Arial"/>
        <family val="2"/>
      </rPr>
      <t xml:space="preserve">2026</t>
    </r>
    <r>
      <rPr>
        <sz val="10"/>
        <rFont val="宋体"/>
        <family val="0"/>
        <charset val="134"/>
      </rPr>
      <t xml:space="preserve">年才下来，其今年已经退休所以没有。其称今日一位男工作人员给其答复说了一堆政策问题，其听不懂，其对答复不满，要求再次给予答复。</t>
    </r>
    <r>
      <rPr>
        <sz val="10"/>
        <rFont val="Arial"/>
        <family val="2"/>
      </rPr>
      <t xml:space="preserve">
3</t>
    </r>
    <r>
      <rPr>
        <sz val="10"/>
        <rFont val="宋体"/>
        <family val="0"/>
        <charset val="134"/>
      </rPr>
      <t xml:space="preserve">月</t>
    </r>
    <r>
      <rPr>
        <sz val="10"/>
        <rFont val="Arial"/>
        <family val="2"/>
      </rPr>
      <t xml:space="preserve">5</t>
    </r>
    <r>
      <rPr>
        <sz val="10"/>
        <rFont val="宋体"/>
        <family val="0"/>
        <charset val="134"/>
      </rPr>
      <t xml:space="preserve">日</t>
    </r>
    <r>
      <rPr>
        <sz val="10"/>
        <rFont val="Arial"/>
        <family val="2"/>
      </rPr>
      <t xml:space="preserve">19</t>
    </r>
    <r>
      <rPr>
        <sz val="10"/>
        <rFont val="宋体"/>
        <family val="0"/>
        <charset val="134"/>
      </rPr>
      <t xml:space="preserve">：</t>
    </r>
    <r>
      <rPr>
        <sz val="10"/>
        <rFont val="Arial"/>
        <family val="2"/>
      </rPr>
      <t xml:space="preserve">07</t>
    </r>
    <r>
      <rPr>
        <sz val="10"/>
        <rFont val="宋体"/>
        <family val="0"/>
        <charset val="134"/>
      </rPr>
      <t xml:space="preserve">分来电：其</t>
    </r>
    <r>
      <rPr>
        <sz val="10"/>
        <rFont val="Arial"/>
        <family val="2"/>
      </rPr>
      <t xml:space="preserve">25</t>
    </r>
    <r>
      <rPr>
        <sz val="10"/>
        <rFont val="宋体"/>
        <family val="0"/>
        <charset val="134"/>
      </rPr>
      <t xml:space="preserve">年</t>
    </r>
    <r>
      <rPr>
        <sz val="10"/>
        <rFont val="Arial"/>
        <family val="2"/>
      </rPr>
      <t xml:space="preserve">12</t>
    </r>
    <r>
      <rPr>
        <sz val="10"/>
        <rFont val="宋体"/>
        <family val="0"/>
        <charset val="134"/>
      </rPr>
      <t xml:space="preserve">月到公交集团信访办反映，信访办答复让鸿运承物业四、五天给其回复，但至今未答复，其称别找四惠中心 ，要求鸿运承物业尽快答复。注：称不答复将打</t>
    </r>
    <r>
      <rPr>
        <sz val="10"/>
        <rFont val="Arial"/>
        <family val="2"/>
      </rPr>
      <t xml:space="preserve">12345</t>
    </r>
    <r>
      <rPr>
        <sz val="10"/>
        <rFont val="宋体"/>
        <family val="0"/>
        <charset val="134"/>
      </rPr>
      <t xml:space="preserve">热线反映，并称</t>
    </r>
    <r>
      <rPr>
        <sz val="10"/>
        <rFont val="Arial"/>
        <family val="2"/>
      </rPr>
      <t xml:space="preserve">2025</t>
    </r>
    <r>
      <rPr>
        <sz val="10"/>
        <rFont val="宋体"/>
        <family val="0"/>
        <charset val="134"/>
      </rPr>
      <t xml:space="preserve">年</t>
    </r>
    <r>
      <rPr>
        <sz val="10"/>
        <rFont val="Arial"/>
        <family val="2"/>
      </rPr>
      <t xml:space="preserve">10</t>
    </r>
    <r>
      <rPr>
        <sz val="10"/>
        <rFont val="宋体"/>
        <family val="0"/>
        <charset val="134"/>
      </rPr>
      <t xml:space="preserve">月</t>
    </r>
    <r>
      <rPr>
        <sz val="10"/>
        <rFont val="Arial"/>
        <family val="2"/>
      </rPr>
      <t xml:space="preserve">31</t>
    </r>
    <r>
      <rPr>
        <sz val="10"/>
        <rFont val="宋体"/>
        <family val="0"/>
        <charset val="134"/>
      </rPr>
      <t xml:space="preserve">日退休，</t>
    </r>
    <r>
      <rPr>
        <sz val="10"/>
        <rFont val="Arial"/>
        <family val="2"/>
      </rPr>
      <t xml:space="preserve">11</t>
    </r>
    <r>
      <rPr>
        <sz val="10"/>
        <rFont val="宋体"/>
        <family val="0"/>
        <charset val="134"/>
      </rPr>
      <t xml:space="preserve">月才办完退休手续，鸿运承物业未及时给其交档案，导致档案被物业耽误了。</t>
    </r>
  </si>
  <si>
    <t xml:space="preserve">经核实，来电人郑涛原系北京公共交通鸿运承物业管理中心职工，工人岗位。我单位对残疾人职工并无残疾证安置费，职工可以询问户籍所在地街道或残联是否有相关补助。</t>
  </si>
  <si>
    <r>
      <rPr>
        <sz val="10"/>
        <rFont val="宋体"/>
        <family val="0"/>
        <charset val="134"/>
      </rPr>
      <t xml:space="preserve">经核实，来电人郑涛原系北京公共交通鸿运承物业管理中心职工，工人岗位。我单位对残疾人职工并无残疾证安置费，职工可以询问户籍所在地街道或残联是否有相关补助。我单位</t>
    </r>
    <r>
      <rPr>
        <sz val="10"/>
        <rFont val="Arial"/>
        <family val="2"/>
      </rPr>
      <t xml:space="preserve">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9</t>
    </r>
    <r>
      <rPr>
        <sz val="10"/>
        <rFont val="宋体"/>
        <family val="0"/>
        <charset val="134"/>
      </rPr>
      <t xml:space="preserve">日上午</t>
    </r>
    <r>
      <rPr>
        <sz val="10"/>
        <rFont val="Arial"/>
        <family val="2"/>
      </rPr>
      <t xml:space="preserve">10</t>
    </r>
    <r>
      <rPr>
        <sz val="10"/>
        <rFont val="宋体"/>
        <family val="0"/>
        <charset val="134"/>
      </rPr>
      <t xml:space="preserve">点</t>
    </r>
    <r>
      <rPr>
        <sz val="10"/>
        <rFont val="Arial"/>
        <family val="2"/>
      </rPr>
      <t xml:space="preserve">22</t>
    </r>
    <r>
      <rPr>
        <sz val="10"/>
        <rFont val="宋体"/>
        <family val="0"/>
        <charset val="134"/>
      </rPr>
      <t xml:space="preserve">分回复来电人，告知来电人单位对残疾人职工并无残疾证安置费，职工可以询问户籍所在地街道或残联是否有相关补助。</t>
    </r>
    <r>
      <rPr>
        <sz val="10"/>
        <rFont val="Arial"/>
        <family val="2"/>
      </rPr>
      <t xml:space="preserve">
</t>
    </r>
    <r>
      <rPr>
        <sz val="10"/>
        <rFont val="宋体"/>
        <family val="0"/>
        <charset val="134"/>
      </rPr>
      <t xml:space="preserve">我单位欢迎市民随时对我们工作进行监督，感谢市民提出宝贵意见，谢谢市民的支持与谅解。</t>
    </r>
    <r>
      <rPr>
        <sz val="10"/>
        <rFont val="Arial"/>
        <family val="2"/>
      </rPr>
      <t xml:space="preserve">
</t>
    </r>
    <r>
      <rPr>
        <sz val="10"/>
        <rFont val="宋体"/>
        <family val="0"/>
        <charset val="134"/>
      </rPr>
      <t xml:space="preserve">办理人：张浩宇；部门：鸿运承物业管理中心人力资源部；职务：一般管理</t>
    </r>
    <r>
      <rPr>
        <sz val="10"/>
        <rFont val="Arial"/>
        <family val="2"/>
      </rPr>
      <t xml:space="preserve">
</t>
    </r>
    <r>
      <rPr>
        <sz val="10"/>
        <rFont val="宋体"/>
        <family val="0"/>
        <charset val="134"/>
      </rPr>
      <t xml:space="preserve">审核人：高强；部门：鸿运承物业管理中心人力资源部；职务：中级管理</t>
    </r>
  </si>
  <si>
    <r>
      <rPr>
        <sz val="10"/>
        <rFont val="宋体"/>
        <family val="0"/>
        <charset val="134"/>
      </rPr>
      <t xml:space="preserve">我单位</t>
    </r>
    <r>
      <rPr>
        <sz val="10"/>
        <rFont val="Arial"/>
        <family val="2"/>
      </rPr>
      <t xml:space="preserve">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9</t>
    </r>
    <r>
      <rPr>
        <sz val="10"/>
        <rFont val="宋体"/>
        <family val="0"/>
        <charset val="134"/>
      </rPr>
      <t xml:space="preserve">日上午</t>
    </r>
    <r>
      <rPr>
        <sz val="10"/>
        <rFont val="Arial"/>
        <family val="2"/>
      </rPr>
      <t xml:space="preserve">10</t>
    </r>
    <r>
      <rPr>
        <sz val="10"/>
        <rFont val="宋体"/>
        <family val="0"/>
        <charset val="134"/>
      </rPr>
      <t xml:space="preserve">点</t>
    </r>
    <r>
      <rPr>
        <sz val="10"/>
        <rFont val="Arial"/>
        <family val="2"/>
      </rPr>
      <t xml:space="preserve">22</t>
    </r>
    <r>
      <rPr>
        <sz val="10"/>
        <rFont val="宋体"/>
        <family val="0"/>
        <charset val="134"/>
      </rPr>
      <t xml:space="preserve">分回复来电人，告知来电人单位对残疾人职工并无残疾证安置费，职工可以询问户籍所在地街道或残联是否有相关补助。</t>
    </r>
    <r>
      <rPr>
        <sz val="10"/>
        <rFont val="Arial"/>
        <family val="2"/>
      </rPr>
      <t xml:space="preserve">
</t>
    </r>
    <r>
      <rPr>
        <sz val="10"/>
        <rFont val="宋体"/>
        <family val="0"/>
        <charset val="134"/>
      </rPr>
      <t xml:space="preserve">我单位欢迎市民随时对我们工作进行监督，感谢市民提出宝贵意见，谢谢市民的支持与谅解。</t>
    </r>
  </si>
  <si>
    <r>
      <rPr>
        <sz val="10"/>
        <rFont val="宋体"/>
        <family val="0"/>
        <charset val="134"/>
      </rPr>
      <t xml:space="preserve">经核实，来电人郑涛原系北京公共交通鸿运承物业管理中心职工，工人岗位。我单位对残疾人职工并无残疾证安置费，职工可以询问户籍所在地街道或残联是否有相关补助。我单位</t>
    </r>
    <r>
      <rPr>
        <sz val="10"/>
        <rFont val="Arial"/>
        <family val="2"/>
      </rPr>
      <t xml:space="preserve">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9</t>
    </r>
    <r>
      <rPr>
        <sz val="10"/>
        <rFont val="宋体"/>
        <family val="0"/>
        <charset val="134"/>
      </rPr>
      <t xml:space="preserve">日上午</t>
    </r>
    <r>
      <rPr>
        <sz val="10"/>
        <rFont val="Arial"/>
        <family val="2"/>
      </rPr>
      <t xml:space="preserve">10</t>
    </r>
    <r>
      <rPr>
        <sz val="10"/>
        <rFont val="宋体"/>
        <family val="0"/>
        <charset val="134"/>
      </rPr>
      <t xml:space="preserve">点</t>
    </r>
    <r>
      <rPr>
        <sz val="10"/>
        <rFont val="Arial"/>
        <family val="2"/>
      </rPr>
      <t xml:space="preserve">22</t>
    </r>
    <r>
      <rPr>
        <sz val="10"/>
        <rFont val="宋体"/>
        <family val="0"/>
        <charset val="134"/>
      </rPr>
      <t xml:space="preserve">分回复来电人，告知来电人单位对残疾人职工并无残疾证安置费，职工可以询问户籍所在地街道或残联是否有相关补助。</t>
    </r>
    <r>
      <rPr>
        <sz val="10"/>
        <rFont val="Arial"/>
        <family val="2"/>
      </rPr>
      <t xml:space="preserve">
</t>
    </r>
    <r>
      <rPr>
        <sz val="10"/>
        <rFont val="宋体"/>
        <family val="0"/>
        <charset val="134"/>
      </rPr>
      <t xml:space="preserve">我单位欢迎市民随时对我们工作进行监督，感谢市民提出宝贵意见，谢谢市民的支持与谅解。</t>
    </r>
  </si>
  <si>
    <t xml:space="preserve">人力相关业务办理
（退休、残疾待遇）</t>
  </si>
  <si>
    <r>
      <rPr>
        <sz val="10"/>
        <rFont val="Arial"/>
        <family val="2"/>
      </rPr>
      <t xml:space="preserve">GJ-PHONE-20260306-1439</t>
    </r>
    <r>
      <rPr>
        <sz val="10"/>
        <rFont val="宋体"/>
        <family val="0"/>
        <charset val="134"/>
      </rPr>
      <t xml:space="preserve">（</t>
    </r>
    <r>
      <rPr>
        <sz val="10"/>
        <rFont val="Arial"/>
        <family val="2"/>
      </rPr>
      <t xml:space="preserve">1</t>
    </r>
    <r>
      <rPr>
        <sz val="10"/>
        <rFont val="宋体"/>
        <family val="0"/>
        <charset val="134"/>
      </rPr>
      <t xml:space="preserve">个附件）</t>
    </r>
  </si>
  <si>
    <t xml:space="preserve">2026-03-06 10:49:27</t>
  </si>
  <si>
    <t xml:space="preserve">2026-03-06 10:53:41</t>
  </si>
  <si>
    <t xml:space="preserve">13716384498</t>
  </si>
  <si>
    <r>
      <rPr>
        <sz val="10"/>
        <rFont val="Arial"/>
        <family val="2"/>
      </rPr>
      <t xml:space="preserve">3</t>
    </r>
    <r>
      <rPr>
        <sz val="10"/>
        <rFont val="宋体"/>
        <family val="0"/>
        <charset val="134"/>
      </rPr>
      <t xml:space="preserve">月</t>
    </r>
    <r>
      <rPr>
        <sz val="10"/>
        <rFont val="Arial"/>
        <family val="2"/>
      </rPr>
      <t xml:space="preserve">6</t>
    </r>
    <r>
      <rPr>
        <sz val="10"/>
        <rFont val="宋体"/>
        <family val="0"/>
        <charset val="134"/>
      </rPr>
      <t xml:space="preserve">日</t>
    </r>
    <r>
      <rPr>
        <sz val="10"/>
        <rFont val="Arial"/>
        <family val="2"/>
      </rPr>
      <t xml:space="preserve">10:48</t>
    </r>
    <r>
      <rPr>
        <sz val="10"/>
        <rFont val="宋体"/>
        <family val="0"/>
        <charset val="134"/>
      </rPr>
      <t xml:space="preserve">分来电，一位女士</t>
    </r>
    <r>
      <rPr>
        <sz val="10"/>
        <rFont val="Arial"/>
        <family val="2"/>
      </rPr>
      <t xml:space="preserve">7</t>
    </r>
    <r>
      <rPr>
        <sz val="10"/>
        <rFont val="宋体"/>
        <family val="0"/>
        <charset val="134"/>
      </rPr>
      <t xml:space="preserve">点多在北尚乐乘坐</t>
    </r>
    <r>
      <rPr>
        <sz val="10"/>
        <rFont val="Arial"/>
        <family val="2"/>
      </rPr>
      <t xml:space="preserve">917</t>
    </r>
    <r>
      <rPr>
        <sz val="10"/>
        <rFont val="宋体"/>
        <family val="0"/>
        <charset val="134"/>
      </rPr>
      <t xml:space="preserve">路</t>
    </r>
    <r>
      <rPr>
        <sz val="10"/>
        <rFont val="Arial"/>
        <family val="2"/>
      </rPr>
      <t xml:space="preserve">6626</t>
    </r>
    <r>
      <rPr>
        <sz val="10"/>
        <rFont val="宋体"/>
        <family val="0"/>
        <charset val="134"/>
      </rPr>
      <t xml:space="preserve">号车去往北京西站方向，其称该车特别脏，窗台上都是土，扶手粘粘的，其不满，要求答复。</t>
    </r>
  </si>
  <si>
    <r>
      <rPr>
        <sz val="10"/>
        <rFont val="宋体"/>
        <family val="0"/>
        <charset val="134"/>
      </rPr>
      <t xml:space="preserve">我分中心于</t>
    </r>
    <r>
      <rPr>
        <sz val="10"/>
        <rFont val="Arial"/>
        <family val="2"/>
      </rPr>
      <t xml:space="preserve">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6</t>
    </r>
    <r>
      <rPr>
        <sz val="10"/>
        <rFont val="宋体"/>
        <family val="0"/>
        <charset val="134"/>
      </rPr>
      <t xml:space="preserve">日下午</t>
    </r>
    <r>
      <rPr>
        <sz val="10"/>
        <rFont val="Arial"/>
        <family val="2"/>
      </rPr>
      <t xml:space="preserve">13</t>
    </r>
    <r>
      <rPr>
        <sz val="10"/>
        <rFont val="宋体"/>
        <family val="0"/>
        <charset val="134"/>
      </rPr>
      <t xml:space="preserve">点</t>
    </r>
    <r>
      <rPr>
        <sz val="10"/>
        <rFont val="Arial"/>
        <family val="2"/>
      </rPr>
      <t xml:space="preserve">08</t>
    </r>
    <r>
      <rPr>
        <sz val="10"/>
        <rFont val="宋体"/>
        <family val="0"/>
        <charset val="134"/>
      </rPr>
      <t xml:space="preserve">分对市民进行电话回复。办理人：杨建；部门：鸿运承物业管理中心龙之乡分中心；职务：物管副主任。审核人：郑楠；部门：鸿运承物业管理中心物管行政部；职务：物管员。</t>
    </r>
  </si>
  <si>
    <r>
      <rPr>
        <sz val="10"/>
        <rFont val="宋体"/>
        <family val="0"/>
        <charset val="134"/>
      </rPr>
      <t xml:space="preserve">接到投诉后，市民反映问题的办理情况，鸿运承物业管理中心龙之乡分中心现回复如下：经查，市民所反映的车辆卫生问题为途中产生，加之该线路为无售票员的运营线路（无人售），故我们无法第一时间对车辆卫生进行清理。我们对于运营车辆车内卫生的清洁工作是一直在做的，也从未停止，已经形成了长效的清洁机制。该线路车辆回到刷车地点后，在日常工作时段内，我们的保洁员已对车内外部卫生进行了全面清理，确保刷车点出场车辆卫生干净整洁，符合企业标准，已整改完毕。经分中心检查本条运营线路所有运营车辆出场前的卫生符合车辆清洁标准，我们定期召开车辆保洁专题会议，开展车辆卫生专项检查，日常工作中我们加大巡检力度，强化制度建设，不断提高管理水平。我分中心于</t>
    </r>
    <r>
      <rPr>
        <sz val="10"/>
        <rFont val="Arial"/>
        <family val="2"/>
      </rPr>
      <t xml:space="preserve">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6</t>
    </r>
    <r>
      <rPr>
        <sz val="10"/>
        <rFont val="宋体"/>
        <family val="0"/>
        <charset val="134"/>
      </rPr>
      <t xml:space="preserve">日下午</t>
    </r>
    <r>
      <rPr>
        <sz val="10"/>
        <rFont val="Arial"/>
        <family val="2"/>
      </rPr>
      <t xml:space="preserve">13</t>
    </r>
    <r>
      <rPr>
        <sz val="10"/>
        <rFont val="宋体"/>
        <family val="0"/>
        <charset val="134"/>
      </rPr>
      <t xml:space="preserve">点</t>
    </r>
    <r>
      <rPr>
        <sz val="10"/>
        <rFont val="Arial"/>
        <family val="2"/>
      </rPr>
      <t xml:space="preserve">08</t>
    </r>
    <r>
      <rPr>
        <sz val="10"/>
        <rFont val="宋体"/>
        <family val="0"/>
        <charset val="134"/>
      </rPr>
      <t xml:space="preserve">分对市民进行电话回复。公交运营线路（首末站），我们只在一个场站进行洗车服务，首末站全部安排保洁员清洗车辆目前存在一定的困难。场站班组长再次与本条线路的保洁人员进行了沟通，日常工作中要把清洁质量做的更加细致，加强清洁技能的培训，熟练掌握清洁方法。欢迎市民随时对我们的工作进行监督，感谢市民提出宝贵意见，给市民的出行带来的不便我们深感歉意，谢谢市民的支持与谅解。</t>
    </r>
  </si>
  <si>
    <t xml:space="preserve">车辆卫生问题
（车内卫生脏、扶手黏）</t>
  </si>
  <si>
    <r>
      <rPr>
        <sz val="10"/>
        <rFont val="Arial"/>
        <family val="2"/>
      </rPr>
      <t xml:space="preserve">GJ-PHONE-20260307-0211</t>
    </r>
    <r>
      <rPr>
        <sz val="10"/>
        <rFont val="宋体"/>
        <family val="0"/>
        <charset val="134"/>
      </rPr>
      <t xml:space="preserve">（</t>
    </r>
    <r>
      <rPr>
        <sz val="10"/>
        <rFont val="Arial"/>
        <family val="2"/>
      </rPr>
      <t xml:space="preserve">1</t>
    </r>
    <r>
      <rPr>
        <sz val="10"/>
        <rFont val="宋体"/>
        <family val="0"/>
        <charset val="134"/>
      </rPr>
      <t xml:space="preserve">个附件）</t>
    </r>
  </si>
  <si>
    <t xml:space="preserve">2026-03-07 08:04:23</t>
  </si>
  <si>
    <t xml:space="preserve">2026-03-07 08:06:32</t>
  </si>
  <si>
    <t xml:space="preserve">13671106680</t>
  </si>
  <si>
    <r>
      <rPr>
        <sz val="10"/>
        <rFont val="Arial"/>
        <family val="2"/>
      </rPr>
      <t xml:space="preserve">3</t>
    </r>
    <r>
      <rPr>
        <sz val="10"/>
        <rFont val="宋体"/>
        <family val="0"/>
        <charset val="134"/>
      </rPr>
      <t xml:space="preserve">月</t>
    </r>
    <r>
      <rPr>
        <sz val="10"/>
        <rFont val="Arial"/>
        <family val="2"/>
      </rPr>
      <t xml:space="preserve">7</t>
    </r>
    <r>
      <rPr>
        <sz val="10"/>
        <rFont val="宋体"/>
        <family val="0"/>
        <charset val="134"/>
      </rPr>
      <t xml:space="preserve">日</t>
    </r>
    <r>
      <rPr>
        <sz val="10"/>
        <rFont val="Arial"/>
        <family val="2"/>
      </rPr>
      <t xml:space="preserve">8:03</t>
    </r>
    <r>
      <rPr>
        <sz val="10"/>
        <rFont val="宋体"/>
        <family val="0"/>
        <charset val="134"/>
      </rPr>
      <t xml:space="preserve">分来电，一位先生来电反映：其称</t>
    </r>
    <r>
      <rPr>
        <sz val="10"/>
        <rFont val="Arial"/>
        <family val="2"/>
      </rPr>
      <t xml:space="preserve">942</t>
    </r>
    <r>
      <rPr>
        <sz val="10"/>
        <rFont val="宋体"/>
        <family val="0"/>
        <charset val="134"/>
      </rPr>
      <t xml:space="preserve">路</t>
    </r>
    <r>
      <rPr>
        <sz val="10"/>
        <rFont val="Arial"/>
        <family val="2"/>
      </rPr>
      <t xml:space="preserve">7375882</t>
    </r>
    <r>
      <rPr>
        <sz val="10"/>
        <rFont val="宋体"/>
        <family val="0"/>
        <charset val="134"/>
      </rPr>
      <t xml:space="preserve">号车，其称该车车厢内地面特别脏，还有很多垃圾，座套也非常脏，其不满，要求答复。</t>
    </r>
  </si>
  <si>
    <r>
      <rPr>
        <sz val="10"/>
        <rFont val="宋体"/>
        <family val="0"/>
        <charset val="134"/>
      </rPr>
      <t xml:space="preserve">我分中心于</t>
    </r>
    <r>
      <rPr>
        <sz val="10"/>
        <rFont val="Arial"/>
        <family val="2"/>
      </rPr>
      <t xml:space="preserve">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7</t>
    </r>
    <r>
      <rPr>
        <sz val="10"/>
        <rFont val="宋体"/>
        <family val="0"/>
        <charset val="134"/>
      </rPr>
      <t xml:space="preserve">日下午</t>
    </r>
    <r>
      <rPr>
        <sz val="10"/>
        <rFont val="Arial"/>
        <family val="2"/>
      </rPr>
      <t xml:space="preserve">16</t>
    </r>
    <r>
      <rPr>
        <sz val="10"/>
        <rFont val="宋体"/>
        <family val="0"/>
        <charset val="134"/>
      </rPr>
      <t xml:space="preserve">点</t>
    </r>
    <r>
      <rPr>
        <sz val="10"/>
        <rFont val="Arial"/>
        <family val="2"/>
      </rPr>
      <t xml:space="preserve">48</t>
    </r>
    <r>
      <rPr>
        <sz val="10"/>
        <rFont val="宋体"/>
        <family val="0"/>
        <charset val="134"/>
      </rPr>
      <t xml:space="preserve">分对市民进行电话回复。办理人：敖文哲；部门：鸿运承物业管理中心东直门分中心；职务：物管副主任。审核人：郑楠；部门：鸿运承物业管理中心物管行政部；职务：物管员。</t>
    </r>
  </si>
  <si>
    <r>
      <rPr>
        <sz val="10"/>
        <rFont val="宋体"/>
        <family val="0"/>
        <charset val="134"/>
      </rPr>
      <t xml:space="preserve">接到投诉后，市民反映问题的办理情况，鸿运承物业管理中心东直门分中心现回复如下：经查，市民所反映的车辆卫生问题为途中产生，加之该线路为无售票员的运营线路（无人售），故我们无法第一时间对车辆卫生进行清理。我们对于运营车辆车内卫生的清洁工作是一直在做的，也从未停止，已经形成了长效的清洁机制。该线路车辆回到刷车地点后，在日常工作时段内，我们的保洁员已对车内外部卫生进行了全面清理，确保刷车点出场车辆卫生干净整洁，符合企业标准，已整改完毕。经分中心检查本条运营线路所有运营车辆出场前的卫生符合车辆清洁标准，我们定期召开车辆保洁专题会议，开展车辆卫生专项检查，日常工作中我们加大巡检力度，强化制度建设，不断提高管理水平。我分中心于</t>
    </r>
    <r>
      <rPr>
        <sz val="10"/>
        <rFont val="Arial"/>
        <family val="2"/>
      </rPr>
      <t xml:space="preserve">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7</t>
    </r>
    <r>
      <rPr>
        <sz val="10"/>
        <rFont val="宋体"/>
        <family val="0"/>
        <charset val="134"/>
      </rPr>
      <t xml:space="preserve">日下午</t>
    </r>
    <r>
      <rPr>
        <sz val="10"/>
        <rFont val="Arial"/>
        <family val="2"/>
      </rPr>
      <t xml:space="preserve">16</t>
    </r>
    <r>
      <rPr>
        <sz val="10"/>
        <rFont val="宋体"/>
        <family val="0"/>
        <charset val="134"/>
      </rPr>
      <t xml:space="preserve">点</t>
    </r>
    <r>
      <rPr>
        <sz val="10"/>
        <rFont val="Arial"/>
        <family val="2"/>
      </rPr>
      <t xml:space="preserve">48</t>
    </r>
    <r>
      <rPr>
        <sz val="10"/>
        <rFont val="宋体"/>
        <family val="0"/>
        <charset val="134"/>
      </rPr>
      <t xml:space="preserve">分对市民进行电话回复。公交运营线路（首末站），我们只在一个场站进行洗车服务，首末站全部安排保洁员清洗车辆目前存在一定的困难。场站班组长再次与本条线路的保洁人员进行了沟通，日常工作中要把清洁质量做的更加细致，加强清洁技能的培训，熟练掌握清洁方法。欢迎市民随时对我们的工作进行监督，感谢市民提出宝贵意见，给市民的出行带来的不便我们深感歉意，谢谢市民的支持与谅解。</t>
    </r>
  </si>
  <si>
    <t xml:space="preserve">车辆卫生问题
（车内地面脏、垃圾、座套脏）</t>
  </si>
  <si>
    <r>
      <rPr>
        <sz val="10"/>
        <rFont val="Arial"/>
        <family val="2"/>
      </rPr>
      <t xml:space="preserve">GJ-PHONE-20260308-1315</t>
    </r>
    <r>
      <rPr>
        <sz val="10"/>
        <rFont val="宋体"/>
        <family val="0"/>
        <charset val="134"/>
      </rPr>
      <t xml:space="preserve">（</t>
    </r>
    <r>
      <rPr>
        <sz val="10"/>
        <rFont val="Arial"/>
        <family val="2"/>
      </rPr>
      <t xml:space="preserve">6</t>
    </r>
    <r>
      <rPr>
        <sz val="10"/>
        <rFont val="宋体"/>
        <family val="0"/>
        <charset val="134"/>
      </rPr>
      <t xml:space="preserve">个附件）</t>
    </r>
  </si>
  <si>
    <t xml:space="preserve">2026-03-08 15:02:01</t>
  </si>
  <si>
    <t xml:space="preserve">2026-03-09 10:32:17</t>
  </si>
  <si>
    <t xml:space="preserve">13601035990</t>
  </si>
  <si>
    <r>
      <rPr>
        <sz val="10"/>
        <rFont val="Arial"/>
        <family val="2"/>
      </rPr>
      <t xml:space="preserve">3</t>
    </r>
    <r>
      <rPr>
        <sz val="10"/>
        <rFont val="宋体"/>
        <family val="0"/>
        <charset val="134"/>
      </rPr>
      <t xml:space="preserve">月</t>
    </r>
    <r>
      <rPr>
        <sz val="10"/>
        <rFont val="Arial"/>
        <family val="2"/>
      </rPr>
      <t xml:space="preserve">8</t>
    </r>
    <r>
      <rPr>
        <sz val="10"/>
        <rFont val="宋体"/>
        <family val="0"/>
        <charset val="134"/>
      </rPr>
      <t xml:space="preserve">日</t>
    </r>
    <r>
      <rPr>
        <sz val="10"/>
        <rFont val="Arial"/>
        <family val="2"/>
      </rPr>
      <t xml:space="preserve">15:02</t>
    </r>
    <r>
      <rPr>
        <sz val="10"/>
        <rFont val="宋体"/>
        <family val="0"/>
        <charset val="134"/>
      </rPr>
      <t xml:space="preserve">分客三职工白先生来电：其将电动自行车放置在湾子场站的车棚内，停放时车棚内有</t>
    </r>
    <r>
      <rPr>
        <sz val="10"/>
        <rFont val="Arial"/>
        <family val="2"/>
      </rPr>
      <t xml:space="preserve">4</t>
    </r>
    <r>
      <rPr>
        <sz val="10"/>
        <rFont val="宋体"/>
        <family val="0"/>
        <charset val="134"/>
      </rPr>
      <t xml:space="preserve">、</t>
    </r>
    <r>
      <rPr>
        <sz val="10"/>
        <rFont val="Arial"/>
        <family val="2"/>
      </rPr>
      <t xml:space="preserve">5</t>
    </r>
    <r>
      <rPr>
        <sz val="10"/>
        <rFont val="宋体"/>
        <family val="0"/>
        <charset val="134"/>
      </rPr>
      <t xml:space="preserve">辆车，还有很多空闲位置，但</t>
    </r>
    <r>
      <rPr>
        <sz val="10"/>
        <rFont val="Arial"/>
        <family val="2"/>
      </rPr>
      <t xml:space="preserve">3</t>
    </r>
    <r>
      <rPr>
        <sz val="10"/>
        <rFont val="宋体"/>
        <family val="0"/>
        <charset val="134"/>
      </rPr>
      <t xml:space="preserve">个月前其已发现车被推出车棚，被雨雪淋坏，直到今天来电前</t>
    </r>
    <r>
      <rPr>
        <sz val="10"/>
        <rFont val="Arial"/>
        <family val="2"/>
      </rPr>
      <t xml:space="preserve">1</t>
    </r>
    <r>
      <rPr>
        <sz val="10"/>
        <rFont val="宋体"/>
        <family val="0"/>
        <charset val="134"/>
      </rPr>
      <t xml:space="preserve">小时其才向物业职工王宝反映，后接到物业任主任的电话，让其举证。其要求物业查看</t>
    </r>
    <r>
      <rPr>
        <sz val="10"/>
        <rFont val="Arial"/>
        <family val="2"/>
      </rPr>
      <t xml:space="preserve">3</t>
    </r>
    <r>
      <rPr>
        <sz val="10"/>
        <rFont val="宋体"/>
        <family val="0"/>
        <charset val="134"/>
      </rPr>
      <t xml:space="preserve">个月前的监控调查挪其车的人是谁，并给其答复。注：此事一直未反映，就想借着开人大会反映，希望领导重视。同时已拨打</t>
    </r>
    <r>
      <rPr>
        <sz val="10"/>
        <rFont val="Arial"/>
        <family val="2"/>
      </rPr>
      <t xml:space="preserve">12345</t>
    </r>
    <r>
      <rPr>
        <sz val="10"/>
        <rFont val="宋体"/>
        <family val="0"/>
        <charset val="134"/>
      </rPr>
      <t xml:space="preserve">反映。</t>
    </r>
  </si>
  <si>
    <r>
      <rPr>
        <sz val="10"/>
        <rFont val="Arial"/>
        <family val="2"/>
      </rPr>
      <t xml:space="preserve">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8</t>
    </r>
    <r>
      <rPr>
        <sz val="10"/>
        <rFont val="宋体"/>
        <family val="0"/>
        <charset val="134"/>
      </rPr>
      <t xml:space="preserve">日，在得知职工王宝反映的情况后，西客站分中心安保员孙纲到现场进行核实，分中心书记兼主任任扬当即给白先生致电，告知调查情况。</t>
    </r>
    <r>
      <rPr>
        <sz val="10"/>
        <rFont val="Arial"/>
        <family val="2"/>
      </rPr>
      <t xml:space="preserve">
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9</t>
    </r>
    <r>
      <rPr>
        <sz val="10"/>
        <rFont val="宋体"/>
        <family val="0"/>
        <charset val="134"/>
      </rPr>
      <t xml:space="preserve">日上午，西客站分中心安保副主任石海东根据此派单内容，向白先生进行电话回复，告知其监控录像已帮助查看，但内容只能显示到</t>
    </r>
    <r>
      <rPr>
        <sz val="10"/>
        <rFont val="Arial"/>
        <family val="2"/>
      </rPr>
      <t xml:space="preserve">2025</t>
    </r>
    <r>
      <rPr>
        <sz val="10"/>
        <rFont val="宋体"/>
        <family val="0"/>
        <charset val="134"/>
      </rPr>
      <t xml:space="preserve">年</t>
    </r>
    <r>
      <rPr>
        <sz val="10"/>
        <rFont val="Arial"/>
        <family val="2"/>
      </rPr>
      <t xml:space="preserve">12</t>
    </r>
    <r>
      <rPr>
        <sz val="10"/>
        <rFont val="宋体"/>
        <family val="0"/>
        <charset val="134"/>
      </rPr>
      <t xml:space="preserve">月</t>
    </r>
    <r>
      <rPr>
        <sz val="10"/>
        <rFont val="Arial"/>
        <family val="2"/>
      </rPr>
      <t xml:space="preserve">16</t>
    </r>
    <r>
      <rPr>
        <sz val="10"/>
        <rFont val="宋体"/>
        <family val="0"/>
        <charset val="134"/>
      </rPr>
      <t xml:space="preserve">日，无法查到是谁挪动了该电动车。</t>
    </r>
  </si>
  <si>
    <r>
      <rPr>
        <sz val="10"/>
        <rFont val="Arial"/>
        <family val="2"/>
      </rPr>
      <t xml:space="preserve">GJ-PHONE-20260310-0132</t>
    </r>
    <r>
      <rPr>
        <sz val="10"/>
        <rFont val="宋体"/>
        <family val="0"/>
        <charset val="134"/>
      </rPr>
      <t xml:space="preserve">（</t>
    </r>
    <r>
      <rPr>
        <sz val="10"/>
        <rFont val="Arial"/>
        <family val="2"/>
      </rPr>
      <t xml:space="preserve">1</t>
    </r>
    <r>
      <rPr>
        <sz val="10"/>
        <rFont val="宋体"/>
        <family val="0"/>
        <charset val="134"/>
      </rPr>
      <t xml:space="preserve">个附件）</t>
    </r>
  </si>
  <si>
    <t xml:space="preserve">2026-03-10 07:38:32</t>
  </si>
  <si>
    <t xml:space="preserve">2026-03-10 08:22:35</t>
  </si>
  <si>
    <t xml:space="preserve">13681181129</t>
  </si>
  <si>
    <r>
      <rPr>
        <sz val="10"/>
        <rFont val="Arial"/>
        <family val="2"/>
      </rPr>
      <t xml:space="preserve">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10</t>
    </r>
    <r>
      <rPr>
        <sz val="10"/>
        <rFont val="宋体"/>
        <family val="0"/>
        <charset val="134"/>
      </rPr>
      <t xml:space="preserve">日</t>
    </r>
    <r>
      <rPr>
        <sz val="10"/>
        <rFont val="Arial"/>
        <family val="2"/>
      </rPr>
      <t xml:space="preserve">07:44</t>
    </r>
    <r>
      <rPr>
        <sz val="10"/>
        <rFont val="宋体"/>
        <family val="0"/>
        <charset val="134"/>
      </rPr>
      <t xml:space="preserve">分来电：一位女士反映：其与</t>
    </r>
    <r>
      <rPr>
        <sz val="10"/>
        <rFont val="Arial"/>
        <family val="2"/>
      </rPr>
      <t xml:space="preserve">607</t>
    </r>
    <r>
      <rPr>
        <sz val="10"/>
        <rFont val="宋体"/>
        <family val="0"/>
        <charset val="134"/>
      </rPr>
      <t xml:space="preserve">路宏福苑打扫卫生的多宝庆是家人关系，称此人总是与其打架（家庭暴力），且随意请假不上班，还有精神抑郁，总报警将其请到派出所，耽误其上班。其要求负责的领导知道此事并马上答复。</t>
    </r>
    <r>
      <rPr>
        <sz val="10"/>
        <rFont val="Arial"/>
        <family val="2"/>
      </rPr>
      <t xml:space="preserve">
</t>
    </r>
    <r>
      <rPr>
        <sz val="10"/>
        <rFont val="宋体"/>
        <family val="0"/>
        <charset val="134"/>
      </rPr>
      <t xml:space="preserve">注；其称多宝庆的保障部在回龙观。</t>
    </r>
    <r>
      <rPr>
        <sz val="10"/>
        <rFont val="Arial"/>
        <family val="2"/>
      </rPr>
      <t xml:space="preserve">8:10</t>
    </r>
    <r>
      <rPr>
        <sz val="10"/>
        <rFont val="宋体"/>
        <family val="0"/>
        <charset val="134"/>
      </rPr>
      <t xml:space="preserve">分微信转物业</t>
    </r>
  </si>
  <si>
    <r>
      <rPr>
        <sz val="10"/>
        <rFont val="宋体"/>
        <family val="0"/>
        <charset val="134"/>
      </rPr>
      <t xml:space="preserve">接到投诉后，市民反映问题的办理情况，鸿运承物业管理中心回龙观分中心现回复如下</t>
    </r>
    <r>
      <rPr>
        <sz val="10"/>
        <rFont val="Arial"/>
        <family val="2"/>
      </rPr>
      <t xml:space="preserve">:</t>
    </r>
  </si>
  <si>
    <r>
      <rPr>
        <sz val="10"/>
        <rFont val="宋体"/>
        <family val="0"/>
        <charset val="134"/>
      </rPr>
      <t xml:space="preserve">我分中心于</t>
    </r>
    <r>
      <rPr>
        <sz val="10"/>
        <rFont val="Arial"/>
        <family val="2"/>
      </rPr>
      <t xml:space="preserve">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10</t>
    </r>
    <r>
      <rPr>
        <sz val="10"/>
        <rFont val="宋体"/>
        <family val="0"/>
        <charset val="134"/>
      </rPr>
      <t xml:space="preserve">日下午对市民进行电话回复。办理人</t>
    </r>
    <r>
      <rPr>
        <sz val="10"/>
        <rFont val="Arial"/>
        <family val="2"/>
      </rPr>
      <t xml:space="preserve">:</t>
    </r>
    <r>
      <rPr>
        <sz val="10"/>
        <rFont val="宋体"/>
        <family val="0"/>
        <charset val="134"/>
      </rPr>
      <t xml:space="preserve">李满</t>
    </r>
    <r>
      <rPr>
        <sz val="10"/>
        <rFont val="Arial"/>
        <family val="2"/>
      </rPr>
      <t xml:space="preserve">;</t>
    </r>
    <r>
      <rPr>
        <sz val="10"/>
        <rFont val="宋体"/>
        <family val="0"/>
        <charset val="134"/>
      </rPr>
      <t xml:space="preserve">部门</t>
    </r>
    <r>
      <rPr>
        <sz val="10"/>
        <rFont val="Arial"/>
        <family val="2"/>
      </rPr>
      <t xml:space="preserve">:</t>
    </r>
    <r>
      <rPr>
        <sz val="10"/>
        <rFont val="宋体"/>
        <family val="0"/>
        <charset val="134"/>
      </rPr>
      <t xml:space="preserve">鸿运承物业管理中心回龙观分中心</t>
    </r>
    <r>
      <rPr>
        <sz val="10"/>
        <rFont val="Arial"/>
        <family val="2"/>
      </rPr>
      <t xml:space="preserve">;</t>
    </r>
    <r>
      <rPr>
        <sz val="10"/>
        <rFont val="宋体"/>
        <family val="0"/>
        <charset val="134"/>
      </rPr>
      <t xml:space="preserve">职务</t>
    </r>
    <r>
      <rPr>
        <sz val="10"/>
        <rFont val="Arial"/>
        <family val="2"/>
      </rPr>
      <t xml:space="preserve">:</t>
    </r>
    <r>
      <rPr>
        <sz val="10"/>
        <rFont val="宋体"/>
        <family val="0"/>
        <charset val="134"/>
      </rPr>
      <t xml:space="preserve">物管副主任。办理人郭垚坤，部门：鸿运承物业管理中心回龙观分中心；职务：劳人员</t>
    </r>
  </si>
  <si>
    <t xml:space="preserve">经查，市民反映多宝庆随意请假不上班的问题，多宝庆病假和年假全部为正常请假手续，材料齐全。分中心都是按照上级政策，依据规定执行，不会允许随意让职工待岗。关于多宝庆精神抑郁的问题，分中心没有收到过专业鉴定机构的证明。关于家暴问题，分中心会按单位规章制度和相关程序，依规对该职工进行批评教育、约谈核实，并督促其深刻反省、改正错误。</t>
  </si>
  <si>
    <t xml:space="preserve">分中心会按单位规章制度和相关程序，依规对该职工进行批评教育、约谈核实，并督促其深刻反省、改正错误。</t>
  </si>
  <si>
    <t xml:space="preserve">分中心会按单位规章制度和相关程序，依规对该职工进行批评教育、约谈核实，并督促其深刻反省、改正错误。并持续关注职工后续的情况。</t>
  </si>
  <si>
    <r>
      <rPr>
        <sz val="10"/>
        <rFont val="宋体"/>
        <family val="0"/>
        <charset val="134"/>
      </rPr>
      <t xml:space="preserve">接到投诉后，市民反映问题的办理情况，鸿运承物业管理中心回龙观分中心现回复如下</t>
    </r>
    <r>
      <rPr>
        <sz val="10"/>
        <rFont val="Arial"/>
        <family val="2"/>
      </rPr>
      <t xml:space="preserve">:</t>
    </r>
    <r>
      <rPr>
        <sz val="10"/>
        <rFont val="宋体"/>
        <family val="0"/>
        <charset val="134"/>
      </rPr>
      <t xml:space="preserve">经查，市民反映多宝庆随意请假不上班的问题，多宝庆病假和年假全部为正常请假手续，材料齐全。分中心都是按照上级政策，依据规定执行，不会允许随意让职工待岗。关于多宝庆精神抑郁的问题，分中心没有收到过专业鉴定机构的证明。关于家暴问题，分中心会按单位规章制度和相关程序，依规对该职工进行批评教育、约谈核实，并督促其深刻反省、改正错误。并持续关注职工后续的情况。</t>
    </r>
  </si>
  <si>
    <t xml:space="preserve">劳动人员管理及劳动纪律问题</t>
  </si>
  <si>
    <r>
      <rPr>
        <sz val="10"/>
        <rFont val="Arial"/>
        <family val="2"/>
      </rPr>
      <t xml:space="preserve">GJ-PHONE-20260310-0562</t>
    </r>
    <r>
      <rPr>
        <sz val="10"/>
        <rFont val="宋体"/>
        <family val="0"/>
        <charset val="134"/>
      </rPr>
      <t xml:space="preserve">（</t>
    </r>
    <r>
      <rPr>
        <sz val="10"/>
        <rFont val="Arial"/>
        <family val="2"/>
      </rPr>
      <t xml:space="preserve">1</t>
    </r>
    <r>
      <rPr>
        <sz val="10"/>
        <rFont val="宋体"/>
        <family val="0"/>
        <charset val="134"/>
      </rPr>
      <t xml:space="preserve">个附件）</t>
    </r>
  </si>
  <si>
    <t xml:space="preserve">2026-03-10 10:07:20</t>
  </si>
  <si>
    <t xml:space="preserve">2026-03-10 11:10:38</t>
  </si>
  <si>
    <t xml:space="preserve">14708121257</t>
  </si>
  <si>
    <r>
      <rPr>
        <sz val="10"/>
        <rFont val="Arial"/>
        <family val="2"/>
      </rPr>
      <t xml:space="preserve">3</t>
    </r>
    <r>
      <rPr>
        <sz val="10"/>
        <rFont val="宋体"/>
        <family val="0"/>
        <charset val="134"/>
      </rPr>
      <t xml:space="preserve">月</t>
    </r>
    <r>
      <rPr>
        <sz val="10"/>
        <rFont val="Arial"/>
        <family val="2"/>
      </rPr>
      <t xml:space="preserve">10</t>
    </r>
    <r>
      <rPr>
        <sz val="10"/>
        <rFont val="宋体"/>
        <family val="0"/>
        <charset val="134"/>
      </rPr>
      <t xml:space="preserve">日</t>
    </r>
    <r>
      <rPr>
        <sz val="10"/>
        <rFont val="Arial"/>
        <family val="2"/>
      </rPr>
      <t xml:space="preserve">10:07</t>
    </r>
    <r>
      <rPr>
        <sz val="10"/>
        <rFont val="宋体"/>
        <family val="0"/>
        <charset val="134"/>
      </rPr>
      <t xml:space="preserve">分来电：一先生来电： 其</t>
    </r>
    <r>
      <rPr>
        <sz val="10"/>
        <rFont val="Arial"/>
        <family val="2"/>
      </rPr>
      <t xml:space="preserve">3</t>
    </r>
    <r>
      <rPr>
        <sz val="10"/>
        <rFont val="宋体"/>
        <family val="0"/>
        <charset val="134"/>
      </rPr>
      <t xml:space="preserve">月</t>
    </r>
    <r>
      <rPr>
        <sz val="10"/>
        <rFont val="Arial"/>
        <family val="2"/>
      </rPr>
      <t xml:space="preserve">9</t>
    </r>
    <r>
      <rPr>
        <sz val="10"/>
        <rFont val="宋体"/>
        <family val="0"/>
        <charset val="134"/>
      </rPr>
      <t xml:space="preserve">日</t>
    </r>
    <r>
      <rPr>
        <sz val="10"/>
        <rFont val="Arial"/>
        <family val="2"/>
      </rPr>
      <t xml:space="preserve">10</t>
    </r>
    <r>
      <rPr>
        <sz val="10"/>
        <rFont val="宋体"/>
        <family val="0"/>
        <charset val="134"/>
      </rPr>
      <t xml:space="preserve">点多，从微信公众号内搜索：公交控股集团有限公司，鸿运承物业管理中心，其看到有物业招聘信息，其要应聘工程设备部，后其拨打</t>
    </r>
    <r>
      <rPr>
        <sz val="10"/>
        <rFont val="Arial"/>
        <family val="2"/>
      </rPr>
      <t xml:space="preserve">83121684</t>
    </r>
    <r>
      <rPr>
        <sz val="10"/>
        <rFont val="宋体"/>
        <family val="0"/>
        <charset val="134"/>
      </rPr>
      <t xml:space="preserve">询问关于工资待遇等问题，其问的较多，一男工作人员跟其说了</t>
    </r>
    <r>
      <rPr>
        <sz val="10"/>
        <rFont val="Arial"/>
        <family val="2"/>
      </rPr>
      <t xml:space="preserve">10</t>
    </r>
    <r>
      <rPr>
        <sz val="10"/>
        <rFont val="宋体"/>
        <family val="0"/>
        <charset val="134"/>
      </rPr>
      <t xml:space="preserve">分钟，后工作人员态度不耐烦，其就挂断电话。之后一女士（姓郑）给其回复（来电号码：</t>
    </r>
    <r>
      <rPr>
        <sz val="10"/>
        <rFont val="Arial"/>
        <family val="2"/>
      </rPr>
      <t xml:space="preserve">13501205402</t>
    </r>
    <r>
      <rPr>
        <sz val="10"/>
        <rFont val="宋体"/>
        <family val="0"/>
        <charset val="134"/>
      </rPr>
      <t xml:space="preserve">），对其辱骂，说我们鸿运承不是什么人都要。其对女工作人员态度不满，望有关部门核实，要求严肃处理并答复。 </t>
    </r>
  </si>
  <si>
    <r>
      <rPr>
        <sz val="10"/>
        <rFont val="宋体"/>
        <family val="0"/>
        <charset val="134"/>
      </rPr>
      <t xml:space="preserve">经核实，市民反映诉求与实际情况有所出入。手机号</t>
    </r>
    <r>
      <rPr>
        <sz val="10"/>
        <rFont val="Arial"/>
        <family val="2"/>
      </rPr>
      <t xml:space="preserve">135012005402</t>
    </r>
    <r>
      <rPr>
        <sz val="10"/>
        <rFont val="宋体"/>
        <family val="0"/>
        <charset val="134"/>
      </rPr>
      <t xml:space="preserve">本人为九龙分中心职工，南梨园场站担任场站警卫工作，没有和市民先生有过任何电话往来。</t>
    </r>
  </si>
  <si>
    <r>
      <rPr>
        <sz val="10"/>
        <rFont val="宋体"/>
        <family val="0"/>
        <charset val="134"/>
      </rPr>
      <t xml:space="preserve">经核实，市民反映诉求与实际情况有所出入。手机号</t>
    </r>
    <r>
      <rPr>
        <sz val="10"/>
        <rFont val="Arial"/>
        <family val="2"/>
      </rPr>
      <t xml:space="preserve">135012005402</t>
    </r>
    <r>
      <rPr>
        <sz val="10"/>
        <rFont val="宋体"/>
        <family val="0"/>
        <charset val="134"/>
      </rPr>
      <t xml:space="preserve">本人为九龙分中心职工，南梨园场站担任场站警卫工作，没有和市民先生有过任何电话往来。我单位</t>
    </r>
    <r>
      <rPr>
        <sz val="10"/>
        <rFont val="Arial"/>
        <family val="2"/>
      </rPr>
      <t xml:space="preserve">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12</t>
    </r>
    <r>
      <rPr>
        <sz val="10"/>
        <rFont val="宋体"/>
        <family val="0"/>
        <charset val="134"/>
      </rPr>
      <t xml:space="preserve">日上午</t>
    </r>
    <r>
      <rPr>
        <sz val="10"/>
        <rFont val="Arial"/>
        <family val="2"/>
      </rPr>
      <t xml:space="preserve">9</t>
    </r>
    <r>
      <rPr>
        <sz val="10"/>
        <rFont val="宋体"/>
        <family val="0"/>
        <charset val="134"/>
      </rPr>
      <t xml:space="preserve">点</t>
    </r>
    <r>
      <rPr>
        <sz val="10"/>
        <rFont val="Arial"/>
        <family val="2"/>
      </rPr>
      <t xml:space="preserve">05</t>
    </r>
    <r>
      <rPr>
        <sz val="10"/>
        <rFont val="宋体"/>
        <family val="0"/>
        <charset val="134"/>
      </rPr>
      <t xml:space="preserve">与市民进行电话联系，告知市民</t>
    </r>
    <r>
      <rPr>
        <sz val="10"/>
        <rFont val="Arial"/>
        <family val="2"/>
      </rPr>
      <t xml:space="preserve">135012005402</t>
    </r>
    <r>
      <rPr>
        <sz val="10"/>
        <rFont val="宋体"/>
        <family val="0"/>
        <charset val="134"/>
      </rPr>
      <t xml:space="preserve">本人为九龙分中心职工，南梨园场站担任场站警卫工作，没有和市民先生有过任何电话往来。市民对办结情况已知悉。</t>
    </r>
    <r>
      <rPr>
        <sz val="10"/>
        <rFont val="Arial"/>
        <family val="2"/>
      </rPr>
      <t xml:space="preserve">
</t>
    </r>
    <r>
      <rPr>
        <sz val="10"/>
        <rFont val="宋体"/>
        <family val="0"/>
        <charset val="134"/>
      </rPr>
      <t xml:space="preserve">我单位欢迎市民随时对我们工作进行监督，感谢市民提出宝贵意见，谢谢市民的支持与谅解。</t>
    </r>
    <r>
      <rPr>
        <sz val="10"/>
        <rFont val="Arial"/>
        <family val="2"/>
      </rPr>
      <t xml:space="preserve">
</t>
    </r>
    <r>
      <rPr>
        <sz val="10"/>
        <rFont val="宋体"/>
        <family val="0"/>
        <charset val="134"/>
      </rPr>
      <t xml:space="preserve">办理人：唐国云；部门：鸿运承物业管理中心九龙分中心，职务：一般管理</t>
    </r>
    <r>
      <rPr>
        <sz val="10"/>
        <rFont val="Arial"/>
        <family val="2"/>
      </rPr>
      <t xml:space="preserve">
</t>
    </r>
    <r>
      <rPr>
        <sz val="10"/>
        <rFont val="宋体"/>
        <family val="0"/>
        <charset val="134"/>
      </rPr>
      <t xml:space="preserve">办理人：高强；部门：鸿运承物业管理中心人力资源部，职务：中级管理</t>
    </r>
  </si>
  <si>
    <r>
      <rPr>
        <sz val="10"/>
        <rFont val="宋体"/>
        <family val="0"/>
        <charset val="134"/>
      </rPr>
      <t xml:space="preserve">我单位</t>
    </r>
    <r>
      <rPr>
        <sz val="10"/>
        <rFont val="Arial"/>
        <family val="2"/>
      </rPr>
      <t xml:space="preserve">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12</t>
    </r>
    <r>
      <rPr>
        <sz val="10"/>
        <rFont val="宋体"/>
        <family val="0"/>
        <charset val="134"/>
      </rPr>
      <t xml:space="preserve">日上午</t>
    </r>
    <r>
      <rPr>
        <sz val="10"/>
        <rFont val="Arial"/>
        <family val="2"/>
      </rPr>
      <t xml:space="preserve">9</t>
    </r>
    <r>
      <rPr>
        <sz val="10"/>
        <rFont val="宋体"/>
        <family val="0"/>
        <charset val="134"/>
      </rPr>
      <t xml:space="preserve">点</t>
    </r>
    <r>
      <rPr>
        <sz val="10"/>
        <rFont val="Arial"/>
        <family val="2"/>
      </rPr>
      <t xml:space="preserve">05</t>
    </r>
    <r>
      <rPr>
        <sz val="10"/>
        <rFont val="宋体"/>
        <family val="0"/>
        <charset val="134"/>
      </rPr>
      <t xml:space="preserve">与市民进行电话联系，告知市民</t>
    </r>
    <r>
      <rPr>
        <sz val="10"/>
        <rFont val="Arial"/>
        <family val="2"/>
      </rPr>
      <t xml:space="preserve">135012005402</t>
    </r>
    <r>
      <rPr>
        <sz val="10"/>
        <rFont val="宋体"/>
        <family val="0"/>
        <charset val="134"/>
      </rPr>
      <t xml:space="preserve">本人为九龙分中心职工，南梨园场站担任场站警卫工作，没有和市民先生有过任何电话往来。市民对办结情况已知悉。</t>
    </r>
    <r>
      <rPr>
        <sz val="10"/>
        <rFont val="Arial"/>
        <family val="2"/>
      </rPr>
      <t xml:space="preserve">
</t>
    </r>
    <r>
      <rPr>
        <sz val="10"/>
        <rFont val="宋体"/>
        <family val="0"/>
        <charset val="134"/>
      </rPr>
      <t xml:space="preserve">我单位欢迎市民随时对我们工作进行监督，感谢市民提出宝贵意见，谢谢市民的支持与谅解。</t>
    </r>
  </si>
  <si>
    <r>
      <rPr>
        <sz val="10"/>
        <rFont val="宋体"/>
        <family val="0"/>
        <charset val="134"/>
      </rPr>
      <t xml:space="preserve">经核实，市民反映诉求与实际情况有所出入。手机号</t>
    </r>
    <r>
      <rPr>
        <sz val="10"/>
        <rFont val="Arial"/>
        <family val="2"/>
      </rPr>
      <t xml:space="preserve">135012005402</t>
    </r>
    <r>
      <rPr>
        <sz val="10"/>
        <rFont val="宋体"/>
        <family val="0"/>
        <charset val="134"/>
      </rPr>
      <t xml:space="preserve">本人为九龙分中心职工，南梨园场站担任场站警卫工作，没有和市民先生有过任何电话往来。我单位</t>
    </r>
    <r>
      <rPr>
        <sz val="10"/>
        <rFont val="Arial"/>
        <family val="2"/>
      </rPr>
      <t xml:space="preserve">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12</t>
    </r>
    <r>
      <rPr>
        <sz val="10"/>
        <rFont val="宋体"/>
        <family val="0"/>
        <charset val="134"/>
      </rPr>
      <t xml:space="preserve">日上午</t>
    </r>
    <r>
      <rPr>
        <sz val="10"/>
        <rFont val="Arial"/>
        <family val="2"/>
      </rPr>
      <t xml:space="preserve">9</t>
    </r>
    <r>
      <rPr>
        <sz val="10"/>
        <rFont val="宋体"/>
        <family val="0"/>
        <charset val="134"/>
      </rPr>
      <t xml:space="preserve">点</t>
    </r>
    <r>
      <rPr>
        <sz val="10"/>
        <rFont val="Arial"/>
        <family val="2"/>
      </rPr>
      <t xml:space="preserve">05</t>
    </r>
    <r>
      <rPr>
        <sz val="10"/>
        <rFont val="宋体"/>
        <family val="0"/>
        <charset val="134"/>
      </rPr>
      <t xml:space="preserve">与市民进行电话联系，告知市民</t>
    </r>
    <r>
      <rPr>
        <sz val="10"/>
        <rFont val="Arial"/>
        <family val="2"/>
      </rPr>
      <t xml:space="preserve">135012005402</t>
    </r>
    <r>
      <rPr>
        <sz val="10"/>
        <rFont val="宋体"/>
        <family val="0"/>
        <charset val="134"/>
      </rPr>
      <t xml:space="preserve">本人为九龙分中心职工，南梨园场站担任场站警卫工作，没有和市民先生有过任何电话往来。市民对办结情况已知悉。</t>
    </r>
    <r>
      <rPr>
        <sz val="10"/>
        <rFont val="Arial"/>
        <family val="2"/>
      </rPr>
      <t xml:space="preserve">
</t>
    </r>
    <r>
      <rPr>
        <sz val="10"/>
        <rFont val="宋体"/>
        <family val="0"/>
        <charset val="134"/>
      </rPr>
      <t xml:space="preserve">我单位欢迎市民随时对我们工作进行监督，感谢市民提出宝贵意见，谢谢市民的支持与谅解。</t>
    </r>
  </si>
  <si>
    <t xml:space="preserve">人力相关业务办理
（招聘咨询）
同人同诉一次</t>
  </si>
  <si>
    <r>
      <rPr>
        <sz val="11"/>
        <color rgb="FF000000"/>
        <rFont val="宋体"/>
        <family val="0"/>
        <charset val="134"/>
      </rPr>
      <t xml:space="preserve">同人同诉：</t>
    </r>
    <r>
      <rPr>
        <sz val="11"/>
        <color rgb="FF000000"/>
        <rFont val="宋体"/>
        <family val="0"/>
      </rPr>
      <t xml:space="preserve">GJ-PHONE-20260310-0562</t>
    </r>
  </si>
  <si>
    <r>
      <rPr>
        <sz val="10"/>
        <rFont val="Arial"/>
        <family val="2"/>
      </rPr>
      <t xml:space="preserve">GJ-PHONE-20260310-1991</t>
    </r>
    <r>
      <rPr>
        <sz val="10"/>
        <rFont val="宋体"/>
        <family val="0"/>
      </rPr>
      <t xml:space="preserve">（</t>
    </r>
    <r>
      <rPr>
        <sz val="10"/>
        <rFont val="Arial"/>
        <family val="2"/>
      </rPr>
      <t xml:space="preserve">5</t>
    </r>
    <r>
      <rPr>
        <sz val="10"/>
        <rFont val="宋体"/>
        <family val="0"/>
      </rPr>
      <t xml:space="preserve">个附件）</t>
    </r>
  </si>
  <si>
    <t xml:space="preserve">2026-03-10 18:52:58</t>
  </si>
  <si>
    <t xml:space="preserve">2026-03-10 19:01:23</t>
  </si>
  <si>
    <t xml:space="preserve">13520236004</t>
  </si>
  <si>
    <r>
      <rPr>
        <sz val="10"/>
        <rFont val="Arial"/>
        <family val="2"/>
      </rPr>
      <t xml:space="preserve">3</t>
    </r>
    <r>
      <rPr>
        <sz val="10"/>
        <rFont val="宋体"/>
        <family val="0"/>
        <charset val="134"/>
      </rPr>
      <t xml:space="preserve">月</t>
    </r>
    <r>
      <rPr>
        <sz val="10"/>
        <rFont val="Arial"/>
        <family val="2"/>
      </rPr>
      <t xml:space="preserve">10</t>
    </r>
    <r>
      <rPr>
        <sz val="10"/>
        <rFont val="宋体"/>
        <family val="0"/>
        <charset val="134"/>
      </rPr>
      <t xml:space="preserve">日</t>
    </r>
    <r>
      <rPr>
        <sz val="10"/>
        <rFont val="Arial"/>
        <family val="2"/>
      </rPr>
      <t xml:space="preserve">18:53</t>
    </r>
    <r>
      <rPr>
        <sz val="10"/>
        <rFont val="宋体"/>
        <family val="0"/>
        <charset val="134"/>
      </rPr>
      <t xml:space="preserve">分</t>
    </r>
    <r>
      <rPr>
        <sz val="10"/>
        <rFont val="Arial"/>
        <family val="2"/>
      </rPr>
      <t xml:space="preserve">(</t>
    </r>
    <r>
      <rPr>
        <sz val="10"/>
        <rFont val="宋体"/>
        <family val="0"/>
        <charset val="134"/>
      </rPr>
      <t xml:space="preserve">来电</t>
    </r>
    <r>
      <rPr>
        <sz val="10"/>
        <rFont val="Arial"/>
        <family val="2"/>
      </rPr>
      <t xml:space="preserve">)</t>
    </r>
    <r>
      <rPr>
        <sz val="10"/>
        <rFont val="宋体"/>
        <family val="0"/>
        <charset val="134"/>
      </rPr>
      <t xml:space="preserve">一位男士反映：其自驾车误入北官厅停车场，家人在此上厕所，一位男工作人员（穿黑色衣服）用手拍车，还给其家人拍照，还说：你们今天别走了，工作人员关门不开门，现在还在场站，此事已经报警，警察让工作人员道歉，工作人员未道歉，其不满，要求马上答复。</t>
    </r>
  </si>
  <si>
    <t xml:space="preserve">经核实，市民反映诉求与实际情况有所出入，当时的情况是私家车尾随公交车闯入公交场站，有视频为佐证，工作人员追其正常拦截询问登记，该市民当时是为了上厕所，该市民非常较真与工作人员发生了口角，该市民报警，是该市民闯入公交场站在先，警察到场进行调节处理，现场已道歉已和解。</t>
  </si>
  <si>
    <r>
      <rPr>
        <sz val="10"/>
        <rFont val="宋体"/>
        <family val="0"/>
        <charset val="134"/>
      </rPr>
      <t xml:space="preserve">我单位</t>
    </r>
    <r>
      <rPr>
        <sz val="10"/>
        <rFont val="Arial"/>
        <family val="2"/>
      </rPr>
      <t xml:space="preserve">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11</t>
    </r>
    <r>
      <rPr>
        <sz val="10"/>
        <rFont val="宋体"/>
        <family val="0"/>
        <charset val="134"/>
      </rPr>
      <t xml:space="preserve">日</t>
    </r>
    <r>
      <rPr>
        <sz val="10"/>
        <rFont val="Arial"/>
        <family val="2"/>
      </rPr>
      <t xml:space="preserve">9.30</t>
    </r>
    <r>
      <rPr>
        <sz val="10"/>
        <rFont val="宋体"/>
        <family val="0"/>
        <charset val="134"/>
      </rPr>
      <t xml:space="preserve">分与市民进行电话联系，告知市民诉求办理情况。市民对办结情况已知悉。</t>
    </r>
  </si>
  <si>
    <t xml:space="preserve">通过此事件，今后加强对职工培训教育，对待市民要注意态度和文明用语，同时在今后日常工作中对该场站加强值守、加强巡视，遇有外来人员、车辆及时做好询问、拦截、查验、登记工作，使用文明用语。公交场站不允许外来车辆停车，遇劝阻无效者，及时报警。</t>
  </si>
  <si>
    <r>
      <rPr>
        <sz val="10"/>
        <rFont val="宋体"/>
        <family val="0"/>
        <charset val="134"/>
      </rPr>
      <t xml:space="preserve">经核实，市民反映诉求与实际情况有所出入，当时的情况是私家车尾随公交车闯入公交场站，有视频为佐证，工作人员追其正常拦截询问登记，该市民当时是为了上厕所，该市民非常较真与工作人员发生了口角，该市民报警，是该市民闯入公交场站在先，警察到场进行调节处理，现场已道歉已和解。通过此事件，今后加强对职工培训教育，对待市民要注意态度和文明用语，同时在今后日常工作中对该场站加强值守、加强巡视，遇有外来人员、车辆及时做好询问、拦截、查验、登记工作，使用文明用语。公交场站不允许外来车辆停车，遇劝阻无效者，及时报警。我单位</t>
    </r>
    <r>
      <rPr>
        <sz val="10"/>
        <rFont val="Arial"/>
        <family val="2"/>
      </rPr>
      <t xml:space="preserve">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11</t>
    </r>
    <r>
      <rPr>
        <sz val="10"/>
        <rFont val="宋体"/>
        <family val="0"/>
        <charset val="134"/>
      </rPr>
      <t xml:space="preserve">日与市民进行电话联系，告知市民诉求办理情况。市民对办结情况已知悉。</t>
    </r>
  </si>
  <si>
    <r>
      <rPr>
        <sz val="11"/>
        <color rgb="FF000000"/>
        <rFont val="宋体"/>
        <family val="0"/>
        <charset val="134"/>
      </rPr>
      <t xml:space="preserve">多渠道同人同诉：</t>
    </r>
    <r>
      <rPr>
        <sz val="11"/>
        <color rgb="FF000000"/>
        <rFont val="宋体"/>
        <family val="0"/>
      </rPr>
      <t xml:space="preserve">GJ-PHONE-20260310-1991</t>
    </r>
    <r>
      <rPr>
        <sz val="11"/>
        <color rgb="FF000000"/>
        <rFont val="宋体"/>
        <family val="0"/>
        <charset val="134"/>
      </rPr>
      <t xml:space="preserve">、</t>
    </r>
  </si>
  <si>
    <r>
      <rPr>
        <sz val="10"/>
        <rFont val="Arial"/>
        <family val="2"/>
      </rPr>
      <t xml:space="preserve">GJ-PHONE-20260311-0417</t>
    </r>
    <r>
      <rPr>
        <sz val="10"/>
        <rFont val="宋体"/>
        <family val="0"/>
        <charset val="134"/>
      </rPr>
      <t xml:space="preserve">（</t>
    </r>
    <r>
      <rPr>
        <sz val="10"/>
        <rFont val="Arial"/>
        <family val="2"/>
      </rPr>
      <t xml:space="preserve">1</t>
    </r>
    <r>
      <rPr>
        <sz val="10"/>
        <rFont val="宋体"/>
        <family val="0"/>
        <charset val="134"/>
      </rPr>
      <t xml:space="preserve">个附件）</t>
    </r>
  </si>
  <si>
    <t xml:space="preserve">2026-03-11 09:27:59</t>
  </si>
  <si>
    <t xml:space="preserve">2026-03-11 09:37:15</t>
  </si>
  <si>
    <r>
      <rPr>
        <sz val="10"/>
        <rFont val="Arial"/>
        <family val="2"/>
      </rPr>
      <t xml:space="preserve">3</t>
    </r>
    <r>
      <rPr>
        <sz val="10"/>
        <rFont val="宋体"/>
        <family val="0"/>
        <charset val="134"/>
      </rPr>
      <t xml:space="preserve">月</t>
    </r>
    <r>
      <rPr>
        <sz val="10"/>
        <rFont val="Arial"/>
        <family val="2"/>
      </rPr>
      <t xml:space="preserve">10</t>
    </r>
    <r>
      <rPr>
        <sz val="10"/>
        <rFont val="宋体"/>
        <family val="0"/>
        <charset val="134"/>
      </rPr>
      <t xml:space="preserve">日</t>
    </r>
    <r>
      <rPr>
        <sz val="10"/>
        <rFont val="Arial"/>
        <family val="2"/>
      </rPr>
      <t xml:space="preserve">10:07</t>
    </r>
    <r>
      <rPr>
        <sz val="10"/>
        <rFont val="宋体"/>
        <family val="0"/>
        <charset val="134"/>
      </rPr>
      <t xml:space="preserve">分来电：一先生来电： 其</t>
    </r>
    <r>
      <rPr>
        <sz val="10"/>
        <rFont val="Arial"/>
        <family val="2"/>
      </rPr>
      <t xml:space="preserve">3</t>
    </r>
    <r>
      <rPr>
        <sz val="10"/>
        <rFont val="宋体"/>
        <family val="0"/>
        <charset val="134"/>
      </rPr>
      <t xml:space="preserve">月</t>
    </r>
    <r>
      <rPr>
        <sz val="10"/>
        <rFont val="Arial"/>
        <family val="2"/>
      </rPr>
      <t xml:space="preserve">9</t>
    </r>
    <r>
      <rPr>
        <sz val="10"/>
        <rFont val="宋体"/>
        <family val="0"/>
        <charset val="134"/>
      </rPr>
      <t xml:space="preserve">日</t>
    </r>
    <r>
      <rPr>
        <sz val="10"/>
        <rFont val="Arial"/>
        <family val="2"/>
      </rPr>
      <t xml:space="preserve">10</t>
    </r>
    <r>
      <rPr>
        <sz val="10"/>
        <rFont val="宋体"/>
        <family val="0"/>
        <charset val="134"/>
      </rPr>
      <t xml:space="preserve">点多，从微信公众号内搜索：公交控股集团有限公司，鸿运承物业管理中心，其看到有物业招聘信息，其要应聘工程设备部，后其拨打</t>
    </r>
    <r>
      <rPr>
        <sz val="10"/>
        <rFont val="Arial"/>
        <family val="2"/>
      </rPr>
      <t xml:space="preserve">83121684</t>
    </r>
    <r>
      <rPr>
        <sz val="10"/>
        <rFont val="宋体"/>
        <family val="0"/>
        <charset val="134"/>
      </rPr>
      <t xml:space="preserve">询问关于工资待遇等问题，其问的较多，一男工作人员跟其说了</t>
    </r>
    <r>
      <rPr>
        <sz val="10"/>
        <rFont val="Arial"/>
        <family val="2"/>
      </rPr>
      <t xml:space="preserve">10</t>
    </r>
    <r>
      <rPr>
        <sz val="10"/>
        <rFont val="宋体"/>
        <family val="0"/>
        <charset val="134"/>
      </rPr>
      <t xml:space="preserve">分钟，后工作人员态度不耐烦，其就挂断电话。之后一女士（姓郑）给其回复（来电号码：</t>
    </r>
    <r>
      <rPr>
        <sz val="10"/>
        <rFont val="Arial"/>
        <family val="2"/>
      </rPr>
      <t xml:space="preserve">13501205402</t>
    </r>
    <r>
      <rPr>
        <sz val="10"/>
        <rFont val="宋体"/>
        <family val="0"/>
        <charset val="134"/>
      </rPr>
      <t xml:space="preserve">），对其辱骂，说我们鸿运承不是什么人都要。其对女工作人员态度不满，望有关部门核实，要求严肃处理并答复。</t>
    </r>
    <r>
      <rPr>
        <sz val="10"/>
        <rFont val="Arial"/>
        <family val="2"/>
      </rPr>
      <t xml:space="preserve">
3</t>
    </r>
    <r>
      <rPr>
        <sz val="10"/>
        <rFont val="宋体"/>
        <family val="0"/>
        <charset val="134"/>
      </rPr>
      <t xml:space="preserve">月</t>
    </r>
    <r>
      <rPr>
        <sz val="10"/>
        <rFont val="Arial"/>
        <family val="2"/>
      </rPr>
      <t xml:space="preserve">11</t>
    </r>
    <r>
      <rPr>
        <sz val="10"/>
        <rFont val="宋体"/>
        <family val="0"/>
        <charset val="134"/>
      </rPr>
      <t xml:space="preserve">日</t>
    </r>
    <r>
      <rPr>
        <sz val="10"/>
        <rFont val="Arial"/>
        <family val="2"/>
      </rPr>
      <t xml:space="preserve">9:28</t>
    </r>
    <r>
      <rPr>
        <sz val="10"/>
        <rFont val="宋体"/>
        <family val="0"/>
        <charset val="134"/>
      </rPr>
      <t xml:space="preserve">分</t>
    </r>
    <r>
      <rPr>
        <sz val="10"/>
        <rFont val="Arial"/>
        <family val="2"/>
      </rPr>
      <t xml:space="preserve">(</t>
    </r>
    <r>
      <rPr>
        <sz val="10"/>
        <rFont val="宋体"/>
        <family val="0"/>
        <charset val="134"/>
      </rPr>
      <t xml:space="preserve">来电</t>
    </r>
    <r>
      <rPr>
        <sz val="10"/>
        <rFont val="Arial"/>
        <family val="2"/>
      </rPr>
      <t xml:space="preserve">)</t>
    </r>
    <r>
      <rPr>
        <sz val="10"/>
        <rFont val="宋体"/>
        <family val="0"/>
        <charset val="134"/>
      </rPr>
      <t xml:space="preserve">补充：其接到该公司领导给其回复，其对答复不满，其想要回拨</t>
    </r>
    <r>
      <rPr>
        <sz val="10"/>
        <rFont val="Arial"/>
        <family val="2"/>
      </rPr>
      <t xml:space="preserve">15811227011</t>
    </r>
    <r>
      <rPr>
        <sz val="10"/>
        <rFont val="宋体"/>
        <family val="0"/>
        <charset val="134"/>
      </rPr>
      <t xml:space="preserve">电话无人接，回拨座机</t>
    </r>
    <r>
      <rPr>
        <sz val="10"/>
        <rFont val="Arial"/>
        <family val="2"/>
      </rPr>
      <t xml:space="preserve">86229357</t>
    </r>
    <r>
      <rPr>
        <sz val="10"/>
        <rFont val="宋体"/>
        <family val="0"/>
        <charset val="134"/>
      </rPr>
      <t xml:space="preserve">号码也无人接，其要求再次和其联系。</t>
    </r>
  </si>
  <si>
    <t xml:space="preserve">人力相关业务办理
（招聘咨询）
同人同诉二次</t>
  </si>
  <si>
    <r>
      <rPr>
        <sz val="11"/>
        <color rgb="FF000000"/>
        <rFont val="宋体"/>
        <family val="0"/>
        <charset val="134"/>
      </rPr>
      <t xml:space="preserve">同人同诉：</t>
    </r>
    <r>
      <rPr>
        <sz val="11"/>
        <color rgb="FF000000"/>
        <rFont val="宋体"/>
        <family val="0"/>
      </rPr>
      <t xml:space="preserve">GJ-PHONE-20260310-0562</t>
    </r>
    <r>
      <rPr>
        <sz val="11"/>
        <color rgb="FF000000"/>
        <rFont val="宋体"/>
        <family val="0"/>
        <charset val="134"/>
      </rPr>
      <t xml:space="preserve">、</t>
    </r>
    <r>
      <rPr>
        <sz val="11"/>
        <color rgb="FF000000"/>
        <rFont val="宋体"/>
        <family val="0"/>
      </rPr>
      <t xml:space="preserve">GJ-PHONE-20260311-0417</t>
    </r>
  </si>
  <si>
    <r>
      <rPr>
        <sz val="10"/>
        <rFont val="Arial"/>
        <family val="2"/>
      </rPr>
      <t xml:space="preserve">GJ-PHONE-20260311-0418</t>
    </r>
    <r>
      <rPr>
        <sz val="10"/>
        <rFont val="宋体"/>
        <family val="0"/>
      </rPr>
      <t xml:space="preserve">（</t>
    </r>
    <r>
      <rPr>
        <sz val="10"/>
        <rFont val="Arial"/>
        <family val="2"/>
      </rPr>
      <t xml:space="preserve">5</t>
    </r>
    <r>
      <rPr>
        <sz val="10"/>
        <rFont val="宋体"/>
        <family val="0"/>
      </rPr>
      <t xml:space="preserve">个附件）</t>
    </r>
  </si>
  <si>
    <t xml:space="preserve">2026-03-11 09:28:56</t>
  </si>
  <si>
    <t xml:space="preserve">2026-03-11 11:19:24</t>
  </si>
  <si>
    <r>
      <rPr>
        <sz val="10"/>
        <rFont val="Arial"/>
        <family val="2"/>
      </rPr>
      <t xml:space="preserve">3</t>
    </r>
    <r>
      <rPr>
        <sz val="10"/>
        <rFont val="宋体"/>
        <family val="0"/>
        <charset val="134"/>
      </rPr>
      <t xml:space="preserve">月</t>
    </r>
    <r>
      <rPr>
        <sz val="10"/>
        <rFont val="Arial"/>
        <family val="2"/>
      </rPr>
      <t xml:space="preserve">11</t>
    </r>
    <r>
      <rPr>
        <sz val="10"/>
        <rFont val="宋体"/>
        <family val="0"/>
        <charset val="134"/>
      </rPr>
      <t xml:space="preserve">日</t>
    </r>
    <r>
      <rPr>
        <sz val="10"/>
        <rFont val="Arial"/>
        <family val="2"/>
      </rPr>
      <t xml:space="preserve">9</t>
    </r>
    <r>
      <rPr>
        <sz val="10"/>
        <rFont val="宋体"/>
        <family val="0"/>
        <charset val="134"/>
      </rPr>
      <t xml:space="preserve">：</t>
    </r>
    <r>
      <rPr>
        <sz val="10"/>
        <rFont val="Arial"/>
        <family val="2"/>
      </rPr>
      <t xml:space="preserve">29</t>
    </r>
    <r>
      <rPr>
        <sz val="10"/>
        <rFont val="宋体"/>
        <family val="0"/>
        <charset val="134"/>
      </rPr>
      <t xml:space="preserve">分客三职工白先生来电，其称专业部门给其过回复，但未告知其处理结果。其不满，要求告知其处理结果，并要求再次尽快答复。</t>
    </r>
    <r>
      <rPr>
        <sz val="10"/>
        <rFont val="Arial"/>
        <family val="2"/>
      </rPr>
      <t xml:space="preserve">
</t>
    </r>
    <r>
      <rPr>
        <sz val="10"/>
        <rFont val="宋体"/>
        <family val="0"/>
        <charset val="134"/>
      </rPr>
      <t xml:space="preserve">原始</t>
    </r>
    <r>
      <rPr>
        <sz val="10"/>
        <rFont val="Arial"/>
        <family val="2"/>
      </rPr>
      <t xml:space="preserve">3</t>
    </r>
    <r>
      <rPr>
        <sz val="10"/>
        <rFont val="宋体"/>
        <family val="0"/>
        <charset val="134"/>
      </rPr>
      <t xml:space="preserve">月</t>
    </r>
    <r>
      <rPr>
        <sz val="10"/>
        <rFont val="Arial"/>
        <family val="2"/>
      </rPr>
      <t xml:space="preserve">8</t>
    </r>
    <r>
      <rPr>
        <sz val="10"/>
        <rFont val="宋体"/>
        <family val="0"/>
        <charset val="134"/>
      </rPr>
      <t xml:space="preserve">日</t>
    </r>
    <r>
      <rPr>
        <sz val="10"/>
        <rFont val="Arial"/>
        <family val="2"/>
      </rPr>
      <t xml:space="preserve">15:02</t>
    </r>
    <r>
      <rPr>
        <sz val="10"/>
        <rFont val="宋体"/>
        <family val="0"/>
        <charset val="134"/>
      </rPr>
      <t xml:space="preserve">分客三职工白先生来电：其将电动自行车放置在湾子场站的车棚内，停放时车棚内有</t>
    </r>
    <r>
      <rPr>
        <sz val="10"/>
        <rFont val="Arial"/>
        <family val="2"/>
      </rPr>
      <t xml:space="preserve">4</t>
    </r>
    <r>
      <rPr>
        <sz val="10"/>
        <rFont val="宋体"/>
        <family val="0"/>
        <charset val="134"/>
      </rPr>
      <t xml:space="preserve">、</t>
    </r>
    <r>
      <rPr>
        <sz val="10"/>
        <rFont val="Arial"/>
        <family val="2"/>
      </rPr>
      <t xml:space="preserve">5</t>
    </r>
    <r>
      <rPr>
        <sz val="10"/>
        <rFont val="宋体"/>
        <family val="0"/>
        <charset val="134"/>
      </rPr>
      <t xml:space="preserve">辆车，还有很多空闲位置，但</t>
    </r>
    <r>
      <rPr>
        <sz val="10"/>
        <rFont val="Arial"/>
        <family val="2"/>
      </rPr>
      <t xml:space="preserve">3</t>
    </r>
    <r>
      <rPr>
        <sz val="10"/>
        <rFont val="宋体"/>
        <family val="0"/>
        <charset val="134"/>
      </rPr>
      <t xml:space="preserve">个月前其已发现车被推出车棚，被雨雪淋坏，直到今天来电前</t>
    </r>
    <r>
      <rPr>
        <sz val="10"/>
        <rFont val="Arial"/>
        <family val="2"/>
      </rPr>
      <t xml:space="preserve">1</t>
    </r>
    <r>
      <rPr>
        <sz val="10"/>
        <rFont val="宋体"/>
        <family val="0"/>
        <charset val="134"/>
      </rPr>
      <t xml:space="preserve">小时其才向物业职工王宝反映，后接到物业任主任的电话，让其举证。其要求物业查看</t>
    </r>
    <r>
      <rPr>
        <sz val="10"/>
        <rFont val="Arial"/>
        <family val="2"/>
      </rPr>
      <t xml:space="preserve">3</t>
    </r>
    <r>
      <rPr>
        <sz val="10"/>
        <rFont val="宋体"/>
        <family val="0"/>
        <charset val="134"/>
      </rPr>
      <t xml:space="preserve">个月前的监控调查挪其车的人是谁，并给其答复。注：此事一直未反映，就想借着开人大会反映，希望领导重视。同时已拨打</t>
    </r>
    <r>
      <rPr>
        <sz val="10"/>
        <rFont val="Arial"/>
        <family val="2"/>
      </rPr>
      <t xml:space="preserve">12345</t>
    </r>
    <r>
      <rPr>
        <sz val="10"/>
        <rFont val="宋体"/>
        <family val="0"/>
        <charset val="134"/>
      </rPr>
      <t xml:space="preserve">反映。</t>
    </r>
  </si>
  <si>
    <r>
      <rPr>
        <sz val="10"/>
        <rFont val="Arial"/>
        <family val="2"/>
      </rPr>
      <t xml:space="preserve">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8</t>
    </r>
    <r>
      <rPr>
        <sz val="10"/>
        <rFont val="宋体"/>
        <family val="0"/>
        <charset val="134"/>
      </rPr>
      <t xml:space="preserve">日，在得知职工王宝反映的情况后，西客站分中心安保员孙纲到现场进行核实，分中心书记兼主任任扬当即给白先生致电，告知调查情况。</t>
    </r>
    <r>
      <rPr>
        <sz val="10"/>
        <rFont val="Arial"/>
        <family val="2"/>
      </rPr>
      <t xml:space="preserve">
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9</t>
    </r>
    <r>
      <rPr>
        <sz val="10"/>
        <rFont val="宋体"/>
        <family val="0"/>
        <charset val="134"/>
      </rPr>
      <t xml:space="preserve">日上午，西客站分中心安保副主任石海东根据此派单内容，向白先生进行电话回复，告知其监控已帮助查看，因时间久远，我单位场站监控有一定时效性，无法追查挪动白先生电动车的具体人。</t>
    </r>
    <r>
      <rPr>
        <sz val="10"/>
        <rFont val="Arial"/>
        <family val="2"/>
      </rPr>
      <t xml:space="preserve">
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11</t>
    </r>
    <r>
      <rPr>
        <sz val="10"/>
        <rFont val="宋体"/>
        <family val="0"/>
        <charset val="134"/>
      </rPr>
      <t xml:space="preserve">日</t>
    </r>
    <r>
      <rPr>
        <sz val="10"/>
        <rFont val="Arial"/>
        <family val="2"/>
      </rPr>
      <t xml:space="preserve">15</t>
    </r>
    <r>
      <rPr>
        <sz val="10"/>
        <rFont val="宋体"/>
        <family val="0"/>
        <charset val="134"/>
      </rPr>
      <t xml:space="preserve">点，西客站分中心安保副主任石海东根据此派单内容，向白先生进行电话回复，一是再次告知其因监控实效性无法追查到挪动电动车具体人的情况。二是白先生提出为其购买一辆二手电动车作为赔偿，但白先生作为主张一方，无法举证是物业人员将车辆推至车棚外。</t>
    </r>
  </si>
  <si>
    <r>
      <rPr>
        <sz val="10"/>
        <rFont val="Arial"/>
        <family val="2"/>
      </rPr>
      <t xml:space="preserve">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8</t>
    </r>
    <r>
      <rPr>
        <sz val="10"/>
        <rFont val="宋体"/>
        <family val="0"/>
        <charset val="134"/>
      </rPr>
      <t xml:space="preserve">日，在得知职工王宝反映的情况后，西客站分中心安保员孙纲到现场进行核实，分中心书记兼主任任扬当即给白先生致电，告知调查情况。</t>
    </r>
    <r>
      <rPr>
        <sz val="10"/>
        <rFont val="Arial"/>
        <family val="2"/>
      </rPr>
      <t xml:space="preserve">
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9</t>
    </r>
    <r>
      <rPr>
        <sz val="10"/>
        <rFont val="宋体"/>
        <family val="0"/>
        <charset val="134"/>
      </rPr>
      <t xml:space="preserve">日上午，西客站分中心安保副主任石海东根据此派单内容，向白先生进行电话回复，告知其监控已帮助查看，因时间久远，我单位场站监控有一定时效性，无法追查挪动白先生电动车的具体人。</t>
    </r>
    <r>
      <rPr>
        <sz val="10"/>
        <rFont val="Arial"/>
        <family val="2"/>
      </rPr>
      <t xml:space="preserve">
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11</t>
    </r>
    <r>
      <rPr>
        <sz val="10"/>
        <rFont val="宋体"/>
        <family val="0"/>
        <charset val="134"/>
      </rPr>
      <t xml:space="preserve">日下午，西客站分中心安保副主任石海东根据此派单内容，向白先生进行电话回复，一是再次告知其因监控实效性无法追查到挪动电动车具体人的情况。二是白先生提出为其购买一辆二手电动车作为赔偿，但白先生作为主张一方，无法举证是物业人员将车辆推至车棚外。</t>
    </r>
  </si>
  <si>
    <r>
      <rPr>
        <sz val="10"/>
        <rFont val="宋体"/>
        <family val="0"/>
        <charset val="134"/>
      </rPr>
      <t xml:space="preserve">经核实，市民反映诉求是协助其调取监控，该诉求属于北京市地面公共交通基础设施、站务设施设置类诉求。我单位西客站分中心就市民白先生反映诉求进行核实。通过对市民所述“湾子公交车站往东</t>
    </r>
    <r>
      <rPr>
        <sz val="10"/>
        <rFont val="Arial"/>
        <family val="2"/>
      </rPr>
      <t xml:space="preserve">50-100</t>
    </r>
    <r>
      <rPr>
        <sz val="10"/>
        <rFont val="宋体"/>
        <family val="0"/>
        <charset val="134"/>
      </rPr>
      <t xml:space="preserve">米，马路南边，过街天桥下面的公交厂院，停放着</t>
    </r>
    <r>
      <rPr>
        <sz val="10"/>
        <rFont val="Arial"/>
        <family val="2"/>
      </rPr>
      <t xml:space="preserve">309</t>
    </r>
    <r>
      <rPr>
        <sz val="10"/>
        <rFont val="宋体"/>
        <family val="0"/>
        <charset val="134"/>
      </rPr>
      <t xml:space="preserve">和</t>
    </r>
    <r>
      <rPr>
        <sz val="10"/>
        <rFont val="Arial"/>
        <family val="2"/>
      </rPr>
      <t xml:space="preserve">80</t>
    </r>
    <r>
      <rPr>
        <sz val="10"/>
        <rFont val="宋体"/>
        <family val="0"/>
        <charset val="134"/>
      </rPr>
      <t xml:space="preserve">路的公交车厂院”调取监控视频以及职工工作群日常工作照片显示，白先生电动自行车被推至车棚外的情况并不是发生在近期，我单位通过多方核实，该电动自行车早在</t>
    </r>
    <r>
      <rPr>
        <sz val="10"/>
        <rFont val="Arial"/>
        <family val="2"/>
      </rPr>
      <t xml:space="preserve">2025</t>
    </r>
    <r>
      <rPr>
        <sz val="10"/>
        <rFont val="宋体"/>
        <family val="0"/>
        <charset val="134"/>
      </rPr>
      <t xml:space="preserve">年</t>
    </r>
    <r>
      <rPr>
        <sz val="10"/>
        <rFont val="Arial"/>
        <family val="2"/>
      </rPr>
      <t xml:space="preserve">4</t>
    </r>
    <r>
      <rPr>
        <sz val="10"/>
        <rFont val="宋体"/>
        <family val="0"/>
        <charset val="134"/>
      </rPr>
      <t xml:space="preserve">月份就已在车棚外放置，因时间久远，我单位场站监控有一定时效性，无法追查挪动白先生电动车的具体人。</t>
    </r>
    <r>
      <rPr>
        <sz val="10"/>
        <rFont val="Arial"/>
        <family val="2"/>
      </rPr>
      <t xml:space="preserve">
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8</t>
    </r>
    <r>
      <rPr>
        <sz val="10"/>
        <rFont val="宋体"/>
        <family val="0"/>
        <charset val="134"/>
      </rPr>
      <t xml:space="preserve">日，在得知职工王宝反映的情况后，西客站分中心安保员孙纲到现场进行核实，分中心书记兼主任任扬当即给白先生致电，告知调查情况。</t>
    </r>
    <r>
      <rPr>
        <sz val="10"/>
        <rFont val="Arial"/>
        <family val="2"/>
      </rPr>
      <t xml:space="preserve">
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9</t>
    </r>
    <r>
      <rPr>
        <sz val="10"/>
        <rFont val="宋体"/>
        <family val="0"/>
        <charset val="134"/>
      </rPr>
      <t xml:space="preserve">日上午，西客站分中心安保副主任石海东根据此派单内容，向白先生进行电话回复，告知其监控已帮助查看，因时间久远，我单位场站监控有一定时效性，无法追查挪动白先生电动车的具体人。</t>
    </r>
    <r>
      <rPr>
        <sz val="10"/>
        <rFont val="Arial"/>
        <family val="2"/>
      </rPr>
      <t xml:space="preserve">
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11</t>
    </r>
    <r>
      <rPr>
        <sz val="10"/>
        <rFont val="宋体"/>
        <family val="0"/>
        <charset val="134"/>
      </rPr>
      <t xml:space="preserve">日</t>
    </r>
    <r>
      <rPr>
        <sz val="10"/>
        <rFont val="Arial"/>
        <family val="2"/>
      </rPr>
      <t xml:space="preserve">15</t>
    </r>
    <r>
      <rPr>
        <sz val="10"/>
        <rFont val="宋体"/>
        <family val="0"/>
        <charset val="134"/>
      </rPr>
      <t xml:space="preserve">点，西客站分中心安保副主任石海东根据此派单内容，向白先生进行电话回复，一是再次告知其因监控实效性无法追查到挪动电动车具体人的情况。二是白先生提出为其购买一辆二手电动车作为赔偿，但白先生作为主张一方，无法举证是物业人员将车辆推至车棚外。</t>
    </r>
  </si>
  <si>
    <t xml:space="preserve">场站安保问题
（调取场站监控）
多渠道 同人同诉 多次</t>
  </si>
  <si>
    <r>
      <rPr>
        <sz val="11"/>
        <color rgb="FF000000"/>
        <rFont val="宋体"/>
        <family val="0"/>
        <charset val="134"/>
      </rPr>
      <t xml:space="preserve">多渠道同人同诉：</t>
    </r>
    <r>
      <rPr>
        <sz val="11"/>
        <color rgb="FF000000"/>
        <rFont val="宋体"/>
        <family val="0"/>
      </rPr>
      <t xml:space="preserve">GJ-PHONE-20260308-1315</t>
    </r>
    <r>
      <rPr>
        <sz val="11"/>
        <color rgb="FF000000"/>
        <rFont val="宋体"/>
        <family val="0"/>
        <charset val="134"/>
      </rPr>
      <t xml:space="preserve">、热线</t>
    </r>
    <r>
      <rPr>
        <sz val="11"/>
        <color rgb="FF000000"/>
        <rFont val="宋体"/>
        <family val="0"/>
      </rPr>
      <t xml:space="preserve">-260308-036109</t>
    </r>
    <r>
      <rPr>
        <sz val="11"/>
        <color rgb="FF000000"/>
        <rFont val="宋体"/>
        <family val="0"/>
        <charset val="134"/>
      </rPr>
      <t xml:space="preserve">、</t>
    </r>
    <r>
      <rPr>
        <sz val="11"/>
        <color rgb="FF000000"/>
        <rFont val="宋体"/>
        <family val="0"/>
      </rPr>
      <t xml:space="preserve">GJ-PHONE-20260311-0418</t>
    </r>
  </si>
  <si>
    <r>
      <rPr>
        <sz val="10"/>
        <rFont val="Arial"/>
        <family val="2"/>
      </rPr>
      <t xml:space="preserve">GJ-PHONE-20260311-0109</t>
    </r>
    <r>
      <rPr>
        <sz val="10"/>
        <rFont val="宋体"/>
        <family val="0"/>
        <charset val="134"/>
      </rPr>
      <t xml:space="preserve">（</t>
    </r>
    <r>
      <rPr>
        <sz val="10"/>
        <rFont val="Arial"/>
        <family val="2"/>
      </rPr>
      <t xml:space="preserve">4</t>
    </r>
    <r>
      <rPr>
        <sz val="10"/>
        <rFont val="宋体"/>
        <family val="0"/>
        <charset val="134"/>
      </rPr>
      <t xml:space="preserve">个附件）</t>
    </r>
  </si>
  <si>
    <t xml:space="preserve">2026-03-11 07:29:18</t>
  </si>
  <si>
    <t xml:space="preserve">2026-03-11 14:22:33</t>
  </si>
  <si>
    <t xml:space="preserve">17800872797</t>
  </si>
  <si>
    <r>
      <rPr>
        <sz val="10"/>
        <rFont val="Arial"/>
        <family val="2"/>
      </rPr>
      <t xml:space="preserve">3</t>
    </r>
    <r>
      <rPr>
        <sz val="10"/>
        <rFont val="宋体"/>
        <family val="0"/>
        <charset val="134"/>
      </rPr>
      <t xml:space="preserve">月</t>
    </r>
    <r>
      <rPr>
        <sz val="10"/>
        <rFont val="Arial"/>
        <family val="2"/>
      </rPr>
      <t xml:space="preserve">11</t>
    </r>
    <r>
      <rPr>
        <sz val="10"/>
        <rFont val="宋体"/>
        <family val="0"/>
        <charset val="134"/>
      </rPr>
      <t xml:space="preserve">日</t>
    </r>
    <r>
      <rPr>
        <sz val="10"/>
        <rFont val="Arial"/>
        <family val="2"/>
      </rPr>
      <t xml:space="preserve">7:29</t>
    </r>
    <r>
      <rPr>
        <sz val="10"/>
        <rFont val="宋体"/>
        <family val="0"/>
        <charset val="134"/>
      </rPr>
      <t xml:space="preserve">分</t>
    </r>
    <r>
      <rPr>
        <sz val="10"/>
        <rFont val="Arial"/>
        <family val="2"/>
      </rPr>
      <t xml:space="preserve">(</t>
    </r>
    <r>
      <rPr>
        <sz val="10"/>
        <rFont val="宋体"/>
        <family val="0"/>
        <charset val="134"/>
      </rPr>
      <t xml:space="preserve">来电</t>
    </r>
    <r>
      <rPr>
        <sz val="10"/>
        <rFont val="Arial"/>
        <family val="2"/>
      </rPr>
      <t xml:space="preserve">)</t>
    </r>
    <r>
      <rPr>
        <sz val="10"/>
        <rFont val="宋体"/>
        <family val="0"/>
        <charset val="134"/>
      </rPr>
      <t xml:space="preserve">，一先生和老伴</t>
    </r>
    <r>
      <rPr>
        <sz val="10"/>
        <rFont val="Arial"/>
        <family val="2"/>
      </rPr>
      <t xml:space="preserve">3</t>
    </r>
    <r>
      <rPr>
        <sz val="10"/>
        <rFont val="宋体"/>
        <family val="0"/>
        <charset val="134"/>
      </rPr>
      <t xml:space="preserve">月</t>
    </r>
    <r>
      <rPr>
        <sz val="10"/>
        <rFont val="Arial"/>
        <family val="2"/>
      </rPr>
      <t xml:space="preserve">10</t>
    </r>
    <r>
      <rPr>
        <sz val="10"/>
        <rFont val="宋体"/>
        <family val="0"/>
        <charset val="134"/>
      </rPr>
      <t xml:space="preserve">日</t>
    </r>
    <r>
      <rPr>
        <sz val="10"/>
        <rFont val="Arial"/>
        <family val="2"/>
      </rPr>
      <t xml:space="preserve">9:30</t>
    </r>
    <r>
      <rPr>
        <sz val="10"/>
        <rFont val="宋体"/>
        <family val="0"/>
        <charset val="134"/>
      </rPr>
      <t xml:space="preserve">分在人民医院西直门南站乘坐从南北方向的</t>
    </r>
    <r>
      <rPr>
        <sz val="10"/>
        <rFont val="Arial"/>
        <family val="2"/>
      </rPr>
      <t xml:space="preserve">686</t>
    </r>
    <r>
      <rPr>
        <sz val="10"/>
        <rFont val="宋体"/>
        <family val="0"/>
        <charset val="134"/>
      </rPr>
      <t xml:space="preserve">路，但站台护栏松动了，导致其在此站等车时把其给绊倒了，护栏砸到其和爱人的胳膊和腿了，建议相关部门尽快维修，并要求尽快答复。</t>
    </r>
    <r>
      <rPr>
        <sz val="10"/>
        <rFont val="Arial"/>
        <family val="2"/>
      </rPr>
      <t xml:space="preserve">7:50</t>
    </r>
    <r>
      <rPr>
        <sz val="10"/>
        <rFont val="宋体"/>
        <family val="0"/>
        <charset val="134"/>
      </rPr>
      <t xml:space="preserve">分电话转物业。</t>
    </r>
  </si>
  <si>
    <t xml:space="preserve">线网专业其他问题</t>
  </si>
  <si>
    <t xml:space="preserve">线网专业非公交承办内容</t>
  </si>
  <si>
    <r>
      <rPr>
        <sz val="10"/>
        <rFont val="宋体"/>
        <family val="0"/>
        <charset val="134"/>
      </rPr>
      <t xml:space="preserve">和市民电话沟通，市民反映</t>
    </r>
    <r>
      <rPr>
        <sz val="10"/>
        <rFont val="Arial"/>
        <family val="2"/>
      </rPr>
      <t xml:space="preserve">686</t>
    </r>
    <r>
      <rPr>
        <sz val="10"/>
        <rFont val="宋体"/>
        <family val="0"/>
        <charset val="134"/>
      </rPr>
      <t xml:space="preserve">西直门南公交站台，设置了几个白色移动隔离护栏。经核实，市民所述的“护栏松动、绊倒乘客并砸到乘客”就是这些临时设置的白色隔离护栏。</t>
    </r>
  </si>
  <si>
    <r>
      <rPr>
        <sz val="10"/>
        <rFont val="宋体"/>
        <family val="0"/>
        <charset val="134"/>
      </rPr>
      <t xml:space="preserve">我们于</t>
    </r>
    <r>
      <rPr>
        <sz val="10"/>
        <rFont val="Arial"/>
        <family val="2"/>
      </rPr>
      <t xml:space="preserve">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11</t>
    </r>
    <r>
      <rPr>
        <sz val="10"/>
        <rFont val="宋体"/>
        <family val="0"/>
        <charset val="134"/>
      </rPr>
      <t xml:space="preserve">日</t>
    </r>
    <r>
      <rPr>
        <sz val="10"/>
        <rFont val="Arial"/>
        <family val="2"/>
      </rPr>
      <t xml:space="preserve">11</t>
    </r>
    <r>
      <rPr>
        <sz val="10"/>
        <rFont val="宋体"/>
        <family val="0"/>
        <charset val="134"/>
      </rPr>
      <t xml:space="preserve">点</t>
    </r>
    <r>
      <rPr>
        <sz val="10"/>
        <rFont val="Arial"/>
        <family val="2"/>
      </rPr>
      <t xml:space="preserve">11</t>
    </r>
    <r>
      <rPr>
        <sz val="10"/>
        <rFont val="宋体"/>
        <family val="0"/>
        <charset val="134"/>
      </rPr>
      <t xml:space="preserve">分与市民进行电话答复，向市民说明我们核实的情况、并做了相关解释，市民表示理解。办理人：华菲 工程设备部 一般管理。 审核人：贾新宇 工程设备部 经理。</t>
    </r>
  </si>
  <si>
    <t xml:space="preserve">目前正值两会期间，这些设置在公交站台上的临时隔离护栏均是由属地公安部门摆放的，此设施不属于公交集团管理范畴。我们到站台核实情况时，已将白色临时隔离护栏扶起并，其他相关处置公交集团无权，也请市民理解和谅解。</t>
  </si>
  <si>
    <r>
      <rPr>
        <sz val="10"/>
        <rFont val="宋体"/>
        <family val="0"/>
        <charset val="134"/>
      </rPr>
      <t xml:space="preserve">和市民电话沟通，市民反映</t>
    </r>
    <r>
      <rPr>
        <sz val="10"/>
        <rFont val="Arial"/>
        <family val="2"/>
      </rPr>
      <t xml:space="preserve">686</t>
    </r>
    <r>
      <rPr>
        <sz val="10"/>
        <rFont val="宋体"/>
        <family val="0"/>
        <charset val="134"/>
      </rPr>
      <t xml:space="preserve">西直门南公交站台，设置了几个白色移动隔离护栏。经核实，市民所述的“护栏松动、绊倒乘客并砸到乘客”就是这些临时设置的白色隔离护栏。目前正值两会期间，这些设置在公交站台上的临时隔离护栏均是由属地公安部门摆放的，此设施不属于公交集团管理范畴。我们到站台核实情况时，已将白色临时隔离护栏扶起并，其他相关处置公交集团无权，也请市民理解和谅解。我们于</t>
    </r>
    <r>
      <rPr>
        <sz val="10"/>
        <rFont val="Arial"/>
        <family val="2"/>
      </rPr>
      <t xml:space="preserve">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11</t>
    </r>
    <r>
      <rPr>
        <sz val="10"/>
        <rFont val="宋体"/>
        <family val="0"/>
        <charset val="134"/>
      </rPr>
      <t xml:space="preserve">日</t>
    </r>
    <r>
      <rPr>
        <sz val="10"/>
        <rFont val="Arial"/>
        <family val="2"/>
      </rPr>
      <t xml:space="preserve">11</t>
    </r>
    <r>
      <rPr>
        <sz val="10"/>
        <rFont val="宋体"/>
        <family val="0"/>
        <charset val="134"/>
      </rPr>
      <t xml:space="preserve">点</t>
    </r>
    <r>
      <rPr>
        <sz val="10"/>
        <rFont val="Arial"/>
        <family val="2"/>
      </rPr>
      <t xml:space="preserve">11</t>
    </r>
    <r>
      <rPr>
        <sz val="10"/>
        <rFont val="宋体"/>
        <family val="0"/>
        <charset val="134"/>
      </rPr>
      <t xml:space="preserve">分与市民进行电话答复，向市民说明我们核实的情况、并做了相关解释，市民表示理解。</t>
    </r>
  </si>
  <si>
    <t xml:space="preserve">站台护栏
同人同诉 一次</t>
  </si>
  <si>
    <r>
      <rPr>
        <sz val="11"/>
        <color rgb="FF000000"/>
        <rFont val="宋体"/>
        <family val="0"/>
        <charset val="134"/>
      </rPr>
      <t xml:space="preserve">同人同诉：</t>
    </r>
    <r>
      <rPr>
        <sz val="11"/>
        <color rgb="FF000000"/>
        <rFont val="宋体"/>
        <family val="0"/>
      </rPr>
      <t xml:space="preserve">GJ-PHONE-20260311-0109</t>
    </r>
  </si>
  <si>
    <r>
      <rPr>
        <sz val="10"/>
        <rFont val="Arial"/>
        <family val="2"/>
      </rPr>
      <t xml:space="preserve">GJ-PHONE-20260311-1455</t>
    </r>
    <r>
      <rPr>
        <sz val="10"/>
        <rFont val="宋体"/>
        <family val="0"/>
        <charset val="134"/>
      </rPr>
      <t xml:space="preserve">（</t>
    </r>
    <r>
      <rPr>
        <sz val="10"/>
        <rFont val="Arial"/>
        <family val="2"/>
      </rPr>
      <t xml:space="preserve">1</t>
    </r>
    <r>
      <rPr>
        <sz val="10"/>
        <rFont val="宋体"/>
        <family val="0"/>
        <charset val="134"/>
      </rPr>
      <t xml:space="preserve">个附件）</t>
    </r>
  </si>
  <si>
    <t xml:space="preserve">2026-03-11 15:09:06</t>
  </si>
  <si>
    <t xml:space="preserve">2026-03-11 15:45:06</t>
  </si>
  <si>
    <t xml:space="preserve">18227632535</t>
  </si>
  <si>
    <r>
      <rPr>
        <sz val="10"/>
        <rFont val="Arial"/>
        <family val="2"/>
      </rPr>
      <t xml:space="preserve">3</t>
    </r>
    <r>
      <rPr>
        <sz val="10"/>
        <rFont val="宋体"/>
        <family val="0"/>
        <charset val="134"/>
      </rPr>
      <t xml:space="preserve">月</t>
    </r>
    <r>
      <rPr>
        <sz val="10"/>
        <rFont val="Arial"/>
        <family val="2"/>
      </rPr>
      <t xml:space="preserve">11</t>
    </r>
    <r>
      <rPr>
        <sz val="10"/>
        <rFont val="宋体"/>
        <family val="0"/>
        <charset val="134"/>
      </rPr>
      <t xml:space="preserve">日</t>
    </r>
    <r>
      <rPr>
        <sz val="10"/>
        <rFont val="Arial"/>
        <family val="2"/>
      </rPr>
      <t xml:space="preserve">15</t>
    </r>
    <r>
      <rPr>
        <sz val="10"/>
        <rFont val="宋体"/>
        <family val="0"/>
        <charset val="134"/>
      </rPr>
      <t xml:space="preserve">：</t>
    </r>
    <r>
      <rPr>
        <sz val="10"/>
        <rFont val="Arial"/>
        <family val="2"/>
      </rPr>
      <t xml:space="preserve">09</t>
    </r>
    <r>
      <rPr>
        <sz val="10"/>
        <rFont val="宋体"/>
        <family val="0"/>
        <charset val="134"/>
      </rPr>
      <t xml:space="preserve">分来电：王先生称：其曾给鸿运承物业（九龙分中心）人事拨打电话询问事情时（具体事宜未能说清）。后一位叫郑优的女工作人员给其回电，还对其出言不逊。 后其进行了投诉，但至今未能解决。其多次联系九龙分中心的负责人（手机尾号</t>
    </r>
    <r>
      <rPr>
        <sz val="10"/>
        <rFont val="Arial"/>
        <family val="2"/>
      </rPr>
      <t xml:space="preserve">7011</t>
    </r>
    <r>
      <rPr>
        <sz val="10"/>
        <rFont val="宋体"/>
        <family val="0"/>
        <charset val="134"/>
      </rPr>
      <t xml:space="preserve">）询问处理情况。但未能接通， 其对九龙分中心的用人准则和电话迟迟未接通均不满，同时要求郑优本人给其尽快回电进行沟通。</t>
    </r>
    <r>
      <rPr>
        <sz val="10"/>
        <rFont val="Arial"/>
        <family val="2"/>
      </rPr>
      <t xml:space="preserve">
</t>
    </r>
  </si>
  <si>
    <r>
      <rPr>
        <sz val="10"/>
        <rFont val="宋体"/>
        <family val="0"/>
        <charset val="134"/>
      </rPr>
      <t xml:space="preserve">经核实，市民反映诉求与实际情况有所出入。手机号</t>
    </r>
    <r>
      <rPr>
        <sz val="10"/>
        <rFont val="Arial"/>
        <family val="2"/>
      </rPr>
      <t xml:space="preserve">135012005402</t>
    </r>
    <r>
      <rPr>
        <sz val="10"/>
        <rFont val="宋体"/>
        <family val="0"/>
        <charset val="134"/>
      </rPr>
      <t xml:space="preserve">本人为九龙分中心职工，南梨园场站担任场站警卫工作，没有和市民先生有过任何电话往来。我单位</t>
    </r>
    <r>
      <rPr>
        <sz val="10"/>
        <rFont val="Arial"/>
        <family val="2"/>
      </rPr>
      <t xml:space="preserve">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12</t>
    </r>
    <r>
      <rPr>
        <sz val="10"/>
        <rFont val="宋体"/>
        <family val="0"/>
        <charset val="134"/>
      </rPr>
      <t xml:space="preserve">日上午</t>
    </r>
    <r>
      <rPr>
        <sz val="10"/>
        <rFont val="Arial"/>
        <family val="2"/>
      </rPr>
      <t xml:space="preserve">9</t>
    </r>
    <r>
      <rPr>
        <sz val="10"/>
        <rFont val="宋体"/>
        <family val="0"/>
        <charset val="134"/>
      </rPr>
      <t xml:space="preserve">点</t>
    </r>
    <r>
      <rPr>
        <sz val="10"/>
        <rFont val="Arial"/>
        <family val="2"/>
      </rPr>
      <t xml:space="preserve">17</t>
    </r>
    <r>
      <rPr>
        <sz val="10"/>
        <rFont val="宋体"/>
        <family val="0"/>
        <charset val="134"/>
      </rPr>
      <t xml:space="preserve">与市民进行电话联系，告知市民</t>
    </r>
    <r>
      <rPr>
        <sz val="10"/>
        <rFont val="Arial"/>
        <family val="2"/>
      </rPr>
      <t xml:space="preserve">135012005402</t>
    </r>
    <r>
      <rPr>
        <sz val="10"/>
        <rFont val="宋体"/>
        <family val="0"/>
        <charset val="134"/>
      </rPr>
      <t xml:space="preserve">本人为九龙分中心职工，南梨园场站担任场站警卫工作，没有和市民先生有过任何电话往来。市民对办结情况已知悉。</t>
    </r>
    <r>
      <rPr>
        <sz val="10"/>
        <rFont val="Arial"/>
        <family val="2"/>
      </rPr>
      <t xml:space="preserve">
</t>
    </r>
    <r>
      <rPr>
        <sz val="10"/>
        <rFont val="宋体"/>
        <family val="0"/>
        <charset val="134"/>
      </rPr>
      <t xml:space="preserve">我单位欢迎市民随时对我们工作进行监督，感谢市民提出宝贵意见，谢谢市民的支持与谅解。</t>
    </r>
    <r>
      <rPr>
        <sz val="10"/>
        <rFont val="Arial"/>
        <family val="2"/>
      </rPr>
      <t xml:space="preserve">
</t>
    </r>
    <r>
      <rPr>
        <sz val="10"/>
        <rFont val="宋体"/>
        <family val="0"/>
        <charset val="134"/>
      </rPr>
      <t xml:space="preserve">办理人：唐国云；部门：鸿运承物业管理中心九龙分中心，职务：一般管理</t>
    </r>
    <r>
      <rPr>
        <sz val="10"/>
        <rFont val="Arial"/>
        <family val="2"/>
      </rPr>
      <t xml:space="preserve">
</t>
    </r>
    <r>
      <rPr>
        <sz val="10"/>
        <rFont val="宋体"/>
        <family val="0"/>
        <charset val="134"/>
      </rPr>
      <t xml:space="preserve">办理人：高强；部门：鸿运承物业管理中心人力资源部，职务：中级管理</t>
    </r>
  </si>
  <si>
    <r>
      <rPr>
        <sz val="10"/>
        <rFont val="宋体"/>
        <family val="0"/>
        <charset val="134"/>
      </rPr>
      <t xml:space="preserve">我单位</t>
    </r>
    <r>
      <rPr>
        <sz val="10"/>
        <rFont val="Arial"/>
        <family val="2"/>
      </rPr>
      <t xml:space="preserve">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12</t>
    </r>
    <r>
      <rPr>
        <sz val="10"/>
        <rFont val="宋体"/>
        <family val="0"/>
        <charset val="134"/>
      </rPr>
      <t xml:space="preserve">日上午</t>
    </r>
    <r>
      <rPr>
        <sz val="10"/>
        <rFont val="Arial"/>
        <family val="2"/>
      </rPr>
      <t xml:space="preserve">9</t>
    </r>
    <r>
      <rPr>
        <sz val="10"/>
        <rFont val="宋体"/>
        <family val="0"/>
        <charset val="134"/>
      </rPr>
      <t xml:space="preserve">点</t>
    </r>
    <r>
      <rPr>
        <sz val="10"/>
        <rFont val="Arial"/>
        <family val="2"/>
      </rPr>
      <t xml:space="preserve">17</t>
    </r>
    <r>
      <rPr>
        <sz val="10"/>
        <rFont val="宋体"/>
        <family val="0"/>
        <charset val="134"/>
      </rPr>
      <t xml:space="preserve">与市民进行电话联系，告知市民</t>
    </r>
    <r>
      <rPr>
        <sz val="10"/>
        <rFont val="Arial"/>
        <family val="2"/>
      </rPr>
      <t xml:space="preserve">135012005402</t>
    </r>
    <r>
      <rPr>
        <sz val="10"/>
        <rFont val="宋体"/>
        <family val="0"/>
        <charset val="134"/>
      </rPr>
      <t xml:space="preserve">本人为九龙分中心职工，南梨园场站担任场站警卫工作，没有和市民先生有过任何电话往来。市民对办结情况已知悉。</t>
    </r>
    <r>
      <rPr>
        <sz val="10"/>
        <rFont val="Arial"/>
        <family val="2"/>
      </rPr>
      <t xml:space="preserve">
</t>
    </r>
    <r>
      <rPr>
        <sz val="10"/>
        <rFont val="宋体"/>
        <family val="0"/>
        <charset val="134"/>
      </rPr>
      <t xml:space="preserve">我单位欢迎市民随时对我们工作进行监督，感谢市民提出宝贵意见，谢谢市民的支持与谅解。</t>
    </r>
    <r>
      <rPr>
        <sz val="10"/>
        <rFont val="Arial"/>
        <family val="2"/>
      </rPr>
      <t xml:space="preserve">
</t>
    </r>
  </si>
  <si>
    <r>
      <rPr>
        <sz val="10"/>
        <rFont val="宋体"/>
        <family val="0"/>
        <charset val="134"/>
      </rPr>
      <t xml:space="preserve">经核实，市民反映诉求与实际情况有所出入。手机号</t>
    </r>
    <r>
      <rPr>
        <sz val="10"/>
        <rFont val="Arial"/>
        <family val="2"/>
      </rPr>
      <t xml:space="preserve">135012005402</t>
    </r>
    <r>
      <rPr>
        <sz val="10"/>
        <rFont val="宋体"/>
        <family val="0"/>
        <charset val="134"/>
      </rPr>
      <t xml:space="preserve">本人为九龙分中心职工，南梨园场站担任场站警卫工作，没有和市民先生有过任何电话往来。我单位</t>
    </r>
    <r>
      <rPr>
        <sz val="10"/>
        <rFont val="Arial"/>
        <family val="2"/>
      </rPr>
      <t xml:space="preserve">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12</t>
    </r>
    <r>
      <rPr>
        <sz val="10"/>
        <rFont val="宋体"/>
        <family val="0"/>
        <charset val="134"/>
      </rPr>
      <t xml:space="preserve">日上午</t>
    </r>
    <r>
      <rPr>
        <sz val="10"/>
        <rFont val="Arial"/>
        <family val="2"/>
      </rPr>
      <t xml:space="preserve">9</t>
    </r>
    <r>
      <rPr>
        <sz val="10"/>
        <rFont val="宋体"/>
        <family val="0"/>
        <charset val="134"/>
      </rPr>
      <t xml:space="preserve">点</t>
    </r>
    <r>
      <rPr>
        <sz val="10"/>
        <rFont val="Arial"/>
        <family val="2"/>
      </rPr>
      <t xml:space="preserve">17</t>
    </r>
    <r>
      <rPr>
        <sz val="10"/>
        <rFont val="宋体"/>
        <family val="0"/>
        <charset val="134"/>
      </rPr>
      <t xml:space="preserve">与市民进行电话联系，告知市民</t>
    </r>
    <r>
      <rPr>
        <sz val="10"/>
        <rFont val="Arial"/>
        <family val="2"/>
      </rPr>
      <t xml:space="preserve">135012005402</t>
    </r>
    <r>
      <rPr>
        <sz val="10"/>
        <rFont val="宋体"/>
        <family val="0"/>
        <charset val="134"/>
      </rPr>
      <t xml:space="preserve">本人为九龙分中心职工，南梨园场站担任场站警卫工作，没有和市民先生有过任何电话往来。市民对办结情况已知悉。</t>
    </r>
    <r>
      <rPr>
        <sz val="10"/>
        <rFont val="Arial"/>
        <family val="2"/>
      </rPr>
      <t xml:space="preserve">
</t>
    </r>
    <r>
      <rPr>
        <sz val="10"/>
        <rFont val="宋体"/>
        <family val="0"/>
        <charset val="134"/>
      </rPr>
      <t xml:space="preserve">我单位欢迎市民随时对我们工作进行监督，感谢市民提出宝贵意见，谢谢市民的支持与谅解。</t>
    </r>
    <r>
      <rPr>
        <sz val="10"/>
        <rFont val="Arial"/>
        <family val="2"/>
      </rPr>
      <t xml:space="preserve">
</t>
    </r>
  </si>
  <si>
    <t xml:space="preserve">人力相关业务办理
（招聘咨询）
同人同诉三次</t>
  </si>
  <si>
    <r>
      <rPr>
        <sz val="11"/>
        <color rgb="FF000000"/>
        <rFont val="宋体"/>
        <family val="0"/>
        <charset val="134"/>
      </rPr>
      <t xml:space="preserve">同人同诉：</t>
    </r>
    <r>
      <rPr>
        <sz val="11"/>
        <color rgb="FF000000"/>
        <rFont val="宋体"/>
        <family val="0"/>
      </rPr>
      <t xml:space="preserve">GJ-PHONE-20260311-1455</t>
    </r>
  </si>
  <si>
    <r>
      <rPr>
        <sz val="10"/>
        <rFont val="Arial"/>
        <family val="2"/>
      </rPr>
      <t xml:space="preserve">GJ-PHONE-20260311-1852</t>
    </r>
    <r>
      <rPr>
        <sz val="10"/>
        <rFont val="宋体"/>
        <family val="0"/>
        <charset val="134"/>
      </rPr>
      <t xml:space="preserve">（</t>
    </r>
    <r>
      <rPr>
        <sz val="10"/>
        <rFont val="Arial"/>
        <family val="2"/>
      </rPr>
      <t xml:space="preserve">1</t>
    </r>
    <r>
      <rPr>
        <sz val="10"/>
        <rFont val="宋体"/>
        <family val="0"/>
        <charset val="134"/>
      </rPr>
      <t xml:space="preserve">个附件）</t>
    </r>
  </si>
  <si>
    <t xml:space="preserve">2026-03-11 17:16:22</t>
  </si>
  <si>
    <t xml:space="preserve">2026-03-11 17:28:03</t>
  </si>
  <si>
    <r>
      <rPr>
        <sz val="10"/>
        <rFont val="Arial"/>
        <family val="2"/>
      </rPr>
      <t xml:space="preserve">3</t>
    </r>
    <r>
      <rPr>
        <sz val="10"/>
        <rFont val="宋体"/>
        <family val="0"/>
        <charset val="134"/>
      </rPr>
      <t xml:space="preserve">月</t>
    </r>
    <r>
      <rPr>
        <sz val="10"/>
        <rFont val="Arial"/>
        <family val="2"/>
      </rPr>
      <t xml:space="preserve">11</t>
    </r>
    <r>
      <rPr>
        <sz val="10"/>
        <rFont val="宋体"/>
        <family val="0"/>
        <charset val="134"/>
      </rPr>
      <t xml:space="preserve">日</t>
    </r>
    <r>
      <rPr>
        <sz val="10"/>
        <rFont val="Arial"/>
        <family val="2"/>
      </rPr>
      <t xml:space="preserve">15</t>
    </r>
    <r>
      <rPr>
        <sz val="10"/>
        <rFont val="宋体"/>
        <family val="0"/>
        <charset val="134"/>
      </rPr>
      <t xml:space="preserve">：</t>
    </r>
    <r>
      <rPr>
        <sz val="10"/>
        <rFont val="Arial"/>
        <family val="2"/>
      </rPr>
      <t xml:space="preserve">09</t>
    </r>
    <r>
      <rPr>
        <sz val="10"/>
        <rFont val="宋体"/>
        <family val="0"/>
        <charset val="134"/>
      </rPr>
      <t xml:space="preserve">分来电：王先生称：其曾给鸿运承物业（九龙分中心）人事拨打电话询问事情时（具体事宜未能说清）。后一位叫郑优的女工作人员给其回电，还对其出言不逊。 后其进行了投诉，但至今未能解决。其多次联系九龙分中心的负责人（手机尾号</t>
    </r>
    <r>
      <rPr>
        <sz val="10"/>
        <rFont val="Arial"/>
        <family val="2"/>
      </rPr>
      <t xml:space="preserve">7011</t>
    </r>
    <r>
      <rPr>
        <sz val="10"/>
        <rFont val="宋体"/>
        <family val="0"/>
        <charset val="134"/>
      </rPr>
      <t xml:space="preserve">）询问处理情况。但未能接通， 其对九龙分中心的用人准则和电话迟迟未接通均不满，同时要求郑优本人给其尽快回电进行沟通。</t>
    </r>
    <r>
      <rPr>
        <sz val="10"/>
        <rFont val="Arial"/>
        <family val="2"/>
      </rPr>
      <t xml:space="preserve">
17:17</t>
    </r>
    <r>
      <rPr>
        <sz val="10"/>
        <rFont val="宋体"/>
        <family val="0"/>
        <charset val="134"/>
      </rPr>
      <t xml:space="preserve">分二次来电催办：其称一直未得到答复，要求马上答复。注：</t>
    </r>
    <r>
      <rPr>
        <sz val="10"/>
        <rFont val="Arial"/>
        <family val="2"/>
      </rPr>
      <t xml:space="preserve">17:27</t>
    </r>
    <r>
      <rPr>
        <sz val="10"/>
        <rFont val="宋体"/>
        <family val="0"/>
        <charset val="134"/>
      </rPr>
      <t xml:space="preserve">分微信转物业</t>
    </r>
  </si>
  <si>
    <t xml:space="preserve">人力相关业务办理
（招聘咨询）
同人同诉四次</t>
  </si>
  <si>
    <r>
      <rPr>
        <sz val="11"/>
        <color rgb="FF000000"/>
        <rFont val="宋体"/>
        <family val="0"/>
        <charset val="134"/>
      </rPr>
      <t xml:space="preserve">同人同诉：</t>
    </r>
    <r>
      <rPr>
        <sz val="11"/>
        <color rgb="FF000000"/>
        <rFont val="宋体"/>
        <family val="0"/>
      </rPr>
      <t xml:space="preserve">GJ-PHONE-20260311-1455</t>
    </r>
    <r>
      <rPr>
        <sz val="11"/>
        <color rgb="FF000000"/>
        <rFont val="宋体"/>
        <family val="0"/>
        <charset val="134"/>
      </rPr>
      <t xml:space="preserve">、</t>
    </r>
    <r>
      <rPr>
        <sz val="11"/>
        <color rgb="FF000000"/>
        <rFont val="宋体"/>
        <family val="0"/>
      </rPr>
      <t xml:space="preserve">GJ-PHONE-20260311-1852</t>
    </r>
  </si>
  <si>
    <r>
      <rPr>
        <sz val="10"/>
        <rFont val="Arial"/>
        <family val="2"/>
      </rPr>
      <t xml:space="preserve">GJ-PHONE-20260311-1691</t>
    </r>
    <r>
      <rPr>
        <sz val="10"/>
        <rFont val="宋体"/>
        <family val="0"/>
        <charset val="134"/>
      </rPr>
      <t xml:space="preserve">（</t>
    </r>
    <r>
      <rPr>
        <sz val="10"/>
        <rFont val="Arial"/>
        <family val="2"/>
      </rPr>
      <t xml:space="preserve">5</t>
    </r>
    <r>
      <rPr>
        <sz val="10"/>
        <rFont val="宋体"/>
        <family val="0"/>
        <charset val="134"/>
      </rPr>
      <t xml:space="preserve">个附件）</t>
    </r>
  </si>
  <si>
    <t xml:space="preserve">2026-03-11 16:30:40</t>
  </si>
  <si>
    <t xml:space="preserve">2026-03-11 18:49:35</t>
  </si>
  <si>
    <t xml:space="preserve">17800100627</t>
  </si>
  <si>
    <r>
      <rPr>
        <sz val="10"/>
        <rFont val="Arial"/>
        <family val="2"/>
      </rPr>
      <t xml:space="preserve">3</t>
    </r>
    <r>
      <rPr>
        <sz val="10"/>
        <rFont val="宋体"/>
        <family val="0"/>
        <charset val="134"/>
      </rPr>
      <t xml:space="preserve">月</t>
    </r>
    <r>
      <rPr>
        <sz val="10"/>
        <rFont val="Arial"/>
        <family val="2"/>
      </rPr>
      <t xml:space="preserve">11</t>
    </r>
    <r>
      <rPr>
        <sz val="10"/>
        <rFont val="宋体"/>
        <family val="0"/>
        <charset val="134"/>
      </rPr>
      <t xml:space="preserve">日</t>
    </r>
    <r>
      <rPr>
        <sz val="10"/>
        <rFont val="Arial"/>
        <family val="2"/>
      </rPr>
      <t xml:space="preserve">7:29</t>
    </r>
    <r>
      <rPr>
        <sz val="10"/>
        <rFont val="宋体"/>
        <family val="0"/>
        <charset val="134"/>
      </rPr>
      <t xml:space="preserve">分</t>
    </r>
    <r>
      <rPr>
        <sz val="10"/>
        <rFont val="Arial"/>
        <family val="2"/>
      </rPr>
      <t xml:space="preserve">(</t>
    </r>
    <r>
      <rPr>
        <sz val="10"/>
        <rFont val="宋体"/>
        <family val="0"/>
        <charset val="134"/>
      </rPr>
      <t xml:space="preserve">来电</t>
    </r>
    <r>
      <rPr>
        <sz val="10"/>
        <rFont val="Arial"/>
        <family val="2"/>
      </rPr>
      <t xml:space="preserve">)</t>
    </r>
    <r>
      <rPr>
        <sz val="10"/>
        <rFont val="宋体"/>
        <family val="0"/>
        <charset val="134"/>
      </rPr>
      <t xml:space="preserve">，一先生和老伴</t>
    </r>
    <r>
      <rPr>
        <sz val="10"/>
        <rFont val="Arial"/>
        <family val="2"/>
      </rPr>
      <t xml:space="preserve">3</t>
    </r>
    <r>
      <rPr>
        <sz val="10"/>
        <rFont val="宋体"/>
        <family val="0"/>
        <charset val="134"/>
      </rPr>
      <t xml:space="preserve">月</t>
    </r>
    <r>
      <rPr>
        <sz val="10"/>
        <rFont val="Arial"/>
        <family val="2"/>
      </rPr>
      <t xml:space="preserve">10</t>
    </r>
    <r>
      <rPr>
        <sz val="10"/>
        <rFont val="宋体"/>
        <family val="0"/>
        <charset val="134"/>
      </rPr>
      <t xml:space="preserve">日</t>
    </r>
    <r>
      <rPr>
        <sz val="10"/>
        <rFont val="Arial"/>
        <family val="2"/>
      </rPr>
      <t xml:space="preserve">9:30</t>
    </r>
    <r>
      <rPr>
        <sz val="10"/>
        <rFont val="宋体"/>
        <family val="0"/>
        <charset val="134"/>
      </rPr>
      <t xml:space="preserve">分在人民医院西直门南站乘坐从南北方向的</t>
    </r>
    <r>
      <rPr>
        <sz val="10"/>
        <rFont val="Arial"/>
        <family val="2"/>
      </rPr>
      <t xml:space="preserve">686</t>
    </r>
    <r>
      <rPr>
        <sz val="10"/>
        <rFont val="宋体"/>
        <family val="0"/>
        <charset val="134"/>
      </rPr>
      <t xml:space="preserve">路，但站台护栏松动了，导致其在此站等车时把其给绊倒了，护栏砸到其和爱人的胳膊和腿了，建议相关部门尽快维修，并要求尽快答复。</t>
    </r>
    <r>
      <rPr>
        <sz val="10"/>
        <rFont val="Arial"/>
        <family val="2"/>
      </rPr>
      <t xml:space="preserve">7:50</t>
    </r>
    <r>
      <rPr>
        <sz val="10"/>
        <rFont val="宋体"/>
        <family val="0"/>
        <charset val="134"/>
      </rPr>
      <t xml:space="preserve">分电话转物业。</t>
    </r>
    <r>
      <rPr>
        <sz val="10"/>
        <rFont val="Arial"/>
        <family val="2"/>
      </rPr>
      <t xml:space="preserve">
3</t>
    </r>
    <r>
      <rPr>
        <sz val="10"/>
        <rFont val="宋体"/>
        <family val="0"/>
        <charset val="134"/>
      </rPr>
      <t xml:space="preserve">月</t>
    </r>
    <r>
      <rPr>
        <sz val="10"/>
        <rFont val="Arial"/>
        <family val="2"/>
      </rPr>
      <t xml:space="preserve">11</t>
    </r>
    <r>
      <rPr>
        <sz val="10"/>
        <rFont val="宋体"/>
        <family val="0"/>
        <charset val="134"/>
      </rPr>
      <t xml:space="preserve">日</t>
    </r>
    <r>
      <rPr>
        <sz val="10"/>
        <rFont val="Arial"/>
        <family val="2"/>
      </rPr>
      <t xml:space="preserve">16</t>
    </r>
    <r>
      <rPr>
        <sz val="10"/>
        <rFont val="宋体"/>
        <family val="0"/>
        <charset val="134"/>
      </rPr>
      <t xml:space="preserve">：</t>
    </r>
    <r>
      <rPr>
        <sz val="10"/>
        <rFont val="Arial"/>
        <family val="2"/>
      </rPr>
      <t xml:space="preserve">31</t>
    </r>
    <r>
      <rPr>
        <sz val="10"/>
        <rFont val="宋体"/>
        <family val="0"/>
        <charset val="134"/>
      </rPr>
      <t xml:space="preserve">分来电，一女士上午通过</t>
    </r>
    <r>
      <rPr>
        <sz val="10"/>
        <rFont val="Arial"/>
        <family val="2"/>
      </rPr>
      <t xml:space="preserve">17800872797</t>
    </r>
    <r>
      <rPr>
        <sz val="10"/>
        <rFont val="宋体"/>
        <family val="0"/>
        <charset val="134"/>
      </rPr>
      <t xml:space="preserve">手机来电反映被护栏绊倒一事，工作人员答复称，因为国家开会才放的架子，称没有责任，但此事未解释清楚，没道歉，也没谈起赔偿问题，其对答复不满，要求马上答复。注：其称要起诉。</t>
    </r>
  </si>
  <si>
    <t xml:space="preserve">线网专业补充内容</t>
  </si>
  <si>
    <r>
      <rPr>
        <sz val="10"/>
        <rFont val="宋体"/>
        <family val="0"/>
        <charset val="134"/>
      </rPr>
      <t xml:space="preserve">此工单与</t>
    </r>
    <r>
      <rPr>
        <sz val="10"/>
        <rFont val="Arial"/>
        <family val="2"/>
      </rPr>
      <t xml:space="preserve">GJ-PHONE-20260311-1691</t>
    </r>
    <r>
      <rPr>
        <sz val="10"/>
        <rFont val="宋体"/>
        <family val="0"/>
        <charset val="134"/>
      </rPr>
      <t xml:space="preserve">是同一件事，我们</t>
    </r>
    <r>
      <rPr>
        <sz val="10"/>
        <rFont val="Arial"/>
        <family val="2"/>
      </rPr>
      <t xml:space="preserve">3</t>
    </r>
    <r>
      <rPr>
        <sz val="10"/>
        <rFont val="宋体"/>
        <family val="0"/>
        <charset val="134"/>
      </rPr>
      <t xml:space="preserve">月</t>
    </r>
    <r>
      <rPr>
        <sz val="10"/>
        <rFont val="Arial"/>
        <family val="2"/>
      </rPr>
      <t xml:space="preserve">11</t>
    </r>
    <r>
      <rPr>
        <sz val="10"/>
        <rFont val="宋体"/>
        <family val="0"/>
        <charset val="134"/>
      </rPr>
      <t xml:space="preserve">日已经和（</t>
    </r>
    <r>
      <rPr>
        <sz val="10"/>
        <rFont val="Arial"/>
        <family val="2"/>
      </rPr>
      <t xml:space="preserve">GJ-PHONE-20260311-1691</t>
    </r>
    <r>
      <rPr>
        <sz val="10"/>
        <rFont val="宋体"/>
        <family val="0"/>
        <charset val="134"/>
      </rPr>
      <t xml:space="preserve">工单诉求人的老先生做了解释表示了歉意，有电话录音）。经核实，市民反映</t>
    </r>
    <r>
      <rPr>
        <sz val="10"/>
        <rFont val="Arial"/>
        <family val="2"/>
      </rPr>
      <t xml:space="preserve">686</t>
    </r>
    <r>
      <rPr>
        <sz val="10"/>
        <rFont val="宋体"/>
        <family val="0"/>
        <charset val="134"/>
      </rPr>
      <t xml:space="preserve">西直门南公交站台由公交集团负责维修维护的不锈钢站台护栏均完好牢固。市民所述的“护栏松动”是两会期间，由公安交通管理部门在站台临时设置的几个白色移动隔离护栏（</t>
    </r>
    <r>
      <rPr>
        <sz val="10"/>
        <rFont val="Arial"/>
        <family val="2"/>
      </rPr>
      <t xml:space="preserve">3</t>
    </r>
    <r>
      <rPr>
        <sz val="10"/>
        <rFont val="宋体"/>
        <family val="0"/>
        <charset val="134"/>
      </rPr>
      <t xml:space="preserve">月</t>
    </r>
    <r>
      <rPr>
        <sz val="10"/>
        <rFont val="Arial"/>
        <family val="2"/>
      </rPr>
      <t xml:space="preserve">11</t>
    </r>
    <r>
      <rPr>
        <sz val="10"/>
        <rFont val="宋体"/>
        <family val="0"/>
        <charset val="134"/>
      </rPr>
      <t xml:space="preserve">日现场核实时，我们也拍摄了视频和照片），此设施不属于公交集团管理范畴。</t>
    </r>
  </si>
  <si>
    <r>
      <rPr>
        <sz val="10"/>
        <rFont val="宋体"/>
        <family val="0"/>
        <charset val="134"/>
      </rPr>
      <t xml:space="preserve">我们于</t>
    </r>
    <r>
      <rPr>
        <sz val="10"/>
        <rFont val="Arial"/>
        <family val="2"/>
      </rPr>
      <t xml:space="preserve">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13</t>
    </r>
    <r>
      <rPr>
        <sz val="10"/>
        <rFont val="宋体"/>
        <family val="0"/>
        <charset val="134"/>
      </rPr>
      <t xml:space="preserve">日</t>
    </r>
    <r>
      <rPr>
        <sz val="10"/>
        <rFont val="Arial"/>
        <family val="2"/>
      </rPr>
      <t xml:space="preserve">8</t>
    </r>
    <r>
      <rPr>
        <sz val="10"/>
        <rFont val="宋体"/>
        <family val="0"/>
        <charset val="134"/>
      </rPr>
      <t xml:space="preserve">点</t>
    </r>
    <r>
      <rPr>
        <sz val="10"/>
        <rFont val="Arial"/>
        <family val="2"/>
      </rPr>
      <t xml:space="preserve">45</t>
    </r>
    <r>
      <rPr>
        <sz val="10"/>
        <rFont val="宋体"/>
        <family val="0"/>
        <charset val="134"/>
      </rPr>
      <t xml:space="preserve">分与市民进行电话答复，向市民说明我们核实的情况、并做了相关解释，市民表示一定要找到具体负责此事的责任方，会打</t>
    </r>
    <r>
      <rPr>
        <sz val="10"/>
        <rFont val="Arial"/>
        <family val="2"/>
      </rPr>
      <t xml:space="preserve">12345</t>
    </r>
    <r>
      <rPr>
        <sz val="10"/>
        <rFont val="宋体"/>
        <family val="0"/>
        <charset val="134"/>
      </rPr>
      <t xml:space="preserve">。我们认为诉求人有维护自身合法权益的权利。办理人：华菲 工程设备部 一般管理。 审核人：贾新宇 工程设备部 经理。</t>
    </r>
  </si>
  <si>
    <r>
      <rPr>
        <sz val="10"/>
        <rFont val="宋体"/>
        <family val="0"/>
        <charset val="134"/>
      </rPr>
      <t xml:space="preserve">市民所述的“护栏松动”是两会期间，由公安交通管理部门在站台临时设置的几个白色移动隔离护栏（</t>
    </r>
    <r>
      <rPr>
        <sz val="10"/>
        <rFont val="Arial"/>
        <family val="2"/>
      </rPr>
      <t xml:space="preserve">3</t>
    </r>
    <r>
      <rPr>
        <sz val="10"/>
        <rFont val="宋体"/>
        <family val="0"/>
        <charset val="134"/>
      </rPr>
      <t xml:space="preserve">月</t>
    </r>
    <r>
      <rPr>
        <sz val="10"/>
        <rFont val="Arial"/>
        <family val="2"/>
      </rPr>
      <t xml:space="preserve">11</t>
    </r>
    <r>
      <rPr>
        <sz val="10"/>
        <rFont val="宋体"/>
        <family val="0"/>
        <charset val="134"/>
      </rPr>
      <t xml:space="preserve">日现场核实时，我们也拍摄了视频和照片），此设施不属于公交集团管理范畴。也请市民理解和谅解。</t>
    </r>
  </si>
  <si>
    <r>
      <rPr>
        <sz val="10"/>
        <rFont val="宋体"/>
        <family val="0"/>
        <charset val="134"/>
      </rPr>
      <t xml:space="preserve">此工单与</t>
    </r>
    <r>
      <rPr>
        <sz val="10"/>
        <rFont val="Arial"/>
        <family val="2"/>
      </rPr>
      <t xml:space="preserve">GJ-PHONE-20260311-1691</t>
    </r>
    <r>
      <rPr>
        <sz val="10"/>
        <rFont val="宋体"/>
        <family val="0"/>
        <charset val="134"/>
      </rPr>
      <t xml:space="preserve">是同一件事，我们</t>
    </r>
    <r>
      <rPr>
        <sz val="10"/>
        <rFont val="Arial"/>
        <family val="2"/>
      </rPr>
      <t xml:space="preserve">3</t>
    </r>
    <r>
      <rPr>
        <sz val="10"/>
        <rFont val="宋体"/>
        <family val="0"/>
        <charset val="134"/>
      </rPr>
      <t xml:space="preserve">月</t>
    </r>
    <r>
      <rPr>
        <sz val="10"/>
        <rFont val="Arial"/>
        <family val="2"/>
      </rPr>
      <t xml:space="preserve">11</t>
    </r>
    <r>
      <rPr>
        <sz val="10"/>
        <rFont val="宋体"/>
        <family val="0"/>
        <charset val="134"/>
      </rPr>
      <t xml:space="preserve">日已经和（</t>
    </r>
    <r>
      <rPr>
        <sz val="10"/>
        <rFont val="Arial"/>
        <family val="2"/>
      </rPr>
      <t xml:space="preserve">GJ-PHONE-20260311-1691</t>
    </r>
    <r>
      <rPr>
        <sz val="10"/>
        <rFont val="宋体"/>
        <family val="0"/>
        <charset val="134"/>
      </rPr>
      <t xml:space="preserve">工单诉求人的老先生做了解释表示了歉意，有电话录音）。经核实，市民反映</t>
    </r>
    <r>
      <rPr>
        <sz val="10"/>
        <rFont val="Arial"/>
        <family val="2"/>
      </rPr>
      <t xml:space="preserve">686</t>
    </r>
    <r>
      <rPr>
        <sz val="10"/>
        <rFont val="宋体"/>
        <family val="0"/>
        <charset val="134"/>
      </rPr>
      <t xml:space="preserve">西直门南公交站台由公交集团负责维修维护的不锈钢站台护栏均完好牢固。市民所述的“护栏松动”是两会期间，由公安交通管理部门在站台临时设置的几个白色移动隔离护栏（</t>
    </r>
    <r>
      <rPr>
        <sz val="10"/>
        <rFont val="Arial"/>
        <family val="2"/>
      </rPr>
      <t xml:space="preserve">3</t>
    </r>
    <r>
      <rPr>
        <sz val="10"/>
        <rFont val="宋体"/>
        <family val="0"/>
        <charset val="134"/>
      </rPr>
      <t xml:space="preserve">月</t>
    </r>
    <r>
      <rPr>
        <sz val="10"/>
        <rFont val="Arial"/>
        <family val="2"/>
      </rPr>
      <t xml:space="preserve">11</t>
    </r>
    <r>
      <rPr>
        <sz val="10"/>
        <rFont val="宋体"/>
        <family val="0"/>
        <charset val="134"/>
      </rPr>
      <t xml:space="preserve">日现场核实时，我们也拍摄了视频和照片），此设施不属于公交集团管理范畴。我们于</t>
    </r>
    <r>
      <rPr>
        <sz val="10"/>
        <rFont val="Arial"/>
        <family val="2"/>
      </rPr>
      <t xml:space="preserve">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13</t>
    </r>
    <r>
      <rPr>
        <sz val="10"/>
        <rFont val="宋体"/>
        <family val="0"/>
        <charset val="134"/>
      </rPr>
      <t xml:space="preserve">日</t>
    </r>
    <r>
      <rPr>
        <sz val="10"/>
        <rFont val="Arial"/>
        <family val="2"/>
      </rPr>
      <t xml:space="preserve">8</t>
    </r>
    <r>
      <rPr>
        <sz val="10"/>
        <rFont val="宋体"/>
        <family val="0"/>
        <charset val="134"/>
      </rPr>
      <t xml:space="preserve">点</t>
    </r>
    <r>
      <rPr>
        <sz val="10"/>
        <rFont val="Arial"/>
        <family val="2"/>
      </rPr>
      <t xml:space="preserve">45</t>
    </r>
    <r>
      <rPr>
        <sz val="10"/>
        <rFont val="宋体"/>
        <family val="0"/>
        <charset val="134"/>
      </rPr>
      <t xml:space="preserve">分与市民进行电话答复，向市民说明我们核实的情况、并做了相关解释，市民表示一定要找到具体负责此事的责任方，会打</t>
    </r>
    <r>
      <rPr>
        <sz val="10"/>
        <rFont val="Arial"/>
        <family val="2"/>
      </rPr>
      <t xml:space="preserve">12345</t>
    </r>
    <r>
      <rPr>
        <sz val="10"/>
        <rFont val="宋体"/>
        <family val="0"/>
        <charset val="134"/>
      </rPr>
      <t xml:space="preserve">。我们认为诉求人有维护自身合法权益的权利。</t>
    </r>
  </si>
  <si>
    <t xml:space="preserve">站台护栏
同人同诉 二次</t>
  </si>
  <si>
    <r>
      <rPr>
        <sz val="11"/>
        <color rgb="FF000000"/>
        <rFont val="宋体"/>
        <family val="0"/>
        <charset val="134"/>
      </rPr>
      <t xml:space="preserve">同人同诉：</t>
    </r>
    <r>
      <rPr>
        <sz val="11"/>
        <color rgb="FF000000"/>
        <rFont val="宋体"/>
        <family val="0"/>
      </rPr>
      <t xml:space="preserve">GJ-PHONE-20260311-0109</t>
    </r>
    <r>
      <rPr>
        <sz val="11"/>
        <color rgb="FF000000"/>
        <rFont val="宋体"/>
        <family val="0"/>
        <charset val="134"/>
      </rPr>
      <t xml:space="preserve">、</t>
    </r>
    <r>
      <rPr>
        <sz val="11"/>
        <color rgb="FF000000"/>
        <rFont val="宋体"/>
        <family val="0"/>
      </rPr>
      <t xml:space="preserve">GJ-PHONE-20260311-1691</t>
    </r>
  </si>
  <si>
    <r>
      <rPr>
        <sz val="10"/>
        <rFont val="Arial"/>
        <family val="2"/>
      </rPr>
      <t xml:space="preserve">GJ-PHONE-20260312-0124</t>
    </r>
    <r>
      <rPr>
        <sz val="10"/>
        <rFont val="宋体"/>
        <family val="0"/>
        <charset val="134"/>
      </rPr>
      <t xml:space="preserve">（</t>
    </r>
    <r>
      <rPr>
        <sz val="10"/>
        <rFont val="Arial"/>
        <family val="2"/>
      </rPr>
      <t xml:space="preserve">1</t>
    </r>
    <r>
      <rPr>
        <sz val="10"/>
        <rFont val="宋体"/>
        <family val="0"/>
        <charset val="134"/>
      </rPr>
      <t xml:space="preserve">个附件）</t>
    </r>
  </si>
  <si>
    <t xml:space="preserve">2026-03-12 07:36:48</t>
  </si>
  <si>
    <t xml:space="preserve">2026-03-12 08:43:22</t>
  </si>
  <si>
    <t xml:space="preserve">13520278127</t>
  </si>
  <si>
    <r>
      <rPr>
        <sz val="10"/>
        <rFont val="Arial"/>
        <family val="2"/>
      </rPr>
      <t xml:space="preserve">3</t>
    </r>
    <r>
      <rPr>
        <sz val="10"/>
        <rFont val="宋体"/>
        <family val="0"/>
        <charset val="134"/>
      </rPr>
      <t xml:space="preserve">月</t>
    </r>
    <r>
      <rPr>
        <sz val="10"/>
        <rFont val="Arial"/>
        <family val="2"/>
      </rPr>
      <t xml:space="preserve">12</t>
    </r>
    <r>
      <rPr>
        <sz val="10"/>
        <rFont val="宋体"/>
        <family val="0"/>
        <charset val="134"/>
      </rPr>
      <t xml:space="preserve">日</t>
    </r>
    <r>
      <rPr>
        <sz val="10"/>
        <rFont val="Arial"/>
        <family val="2"/>
      </rPr>
      <t xml:space="preserve">7:36</t>
    </r>
    <r>
      <rPr>
        <sz val="10"/>
        <rFont val="宋体"/>
        <family val="0"/>
        <charset val="134"/>
      </rPr>
      <t xml:space="preserve">分</t>
    </r>
    <r>
      <rPr>
        <sz val="10"/>
        <rFont val="Arial"/>
        <family val="2"/>
      </rPr>
      <t xml:space="preserve">(</t>
    </r>
    <r>
      <rPr>
        <sz val="10"/>
        <rFont val="宋体"/>
        <family val="0"/>
        <charset val="134"/>
      </rPr>
      <t xml:space="preserve">来电</t>
    </r>
    <r>
      <rPr>
        <sz val="10"/>
        <rFont val="Arial"/>
        <family val="2"/>
      </rPr>
      <t xml:space="preserve">)</t>
    </r>
    <r>
      <rPr>
        <sz val="10"/>
        <rFont val="宋体"/>
        <family val="0"/>
        <charset val="134"/>
      </rPr>
      <t xml:space="preserve">：</t>
    </r>
    <r>
      <rPr>
        <sz val="10"/>
        <rFont val="Arial"/>
        <family val="2"/>
      </rPr>
      <t xml:space="preserve">7</t>
    </r>
    <r>
      <rPr>
        <sz val="10"/>
        <rFont val="宋体"/>
        <family val="0"/>
        <charset val="134"/>
      </rPr>
      <t xml:space="preserve">：</t>
    </r>
    <r>
      <rPr>
        <sz val="10"/>
        <rFont val="Arial"/>
        <family val="2"/>
      </rPr>
      <t xml:space="preserve">30</t>
    </r>
    <r>
      <rPr>
        <sz val="10"/>
        <rFont val="宋体"/>
        <family val="0"/>
        <charset val="134"/>
      </rPr>
      <t xml:space="preserve">分，一位先生在六里桥南总站门口等乘</t>
    </r>
    <r>
      <rPr>
        <sz val="10"/>
        <rFont val="Arial"/>
        <family val="2"/>
      </rPr>
      <t xml:space="preserve">368</t>
    </r>
    <r>
      <rPr>
        <sz val="10"/>
        <rFont val="宋体"/>
        <family val="0"/>
        <charset val="134"/>
      </rPr>
      <t xml:space="preserve">内公交车，其对一位穿公交制服的工作人员（带袖标是安全员）说：“你点发车。”但工作人员未理睬，只是摆摆手。其对此不满，要求答复。</t>
    </r>
  </si>
  <si>
    <r>
      <rPr>
        <sz val="10"/>
        <rFont val="宋体"/>
        <family val="0"/>
        <charset val="134"/>
      </rPr>
      <t xml:space="preserve">西客站分中心于</t>
    </r>
    <r>
      <rPr>
        <sz val="10"/>
        <rFont val="Arial"/>
        <family val="2"/>
      </rPr>
      <t xml:space="preserve">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12</t>
    </r>
    <r>
      <rPr>
        <sz val="10"/>
        <rFont val="宋体"/>
        <family val="0"/>
        <charset val="134"/>
      </rPr>
      <t xml:space="preserve">日</t>
    </r>
    <r>
      <rPr>
        <sz val="10"/>
        <rFont val="Arial"/>
        <family val="2"/>
      </rPr>
      <t xml:space="preserve">10</t>
    </r>
    <r>
      <rPr>
        <sz val="10"/>
        <rFont val="宋体"/>
        <family val="0"/>
        <charset val="134"/>
      </rPr>
      <t xml:space="preserve">时由安保副主任石海东与场站核实此情况。经核实，当班值班人员身体不适，未能及时回复市民询问。由于当时时间还未到上班时间，场站其他职工还未到岗上班，也无其他职工发现有市民询问。</t>
    </r>
    <r>
      <rPr>
        <sz val="10"/>
        <rFont val="Arial"/>
        <family val="2"/>
      </rPr>
      <t xml:space="preserve">
</t>
    </r>
  </si>
  <si>
    <r>
      <rPr>
        <sz val="10"/>
        <rFont val="宋体"/>
        <family val="0"/>
        <charset val="134"/>
      </rPr>
      <t xml:space="preserve">西客站分中心于</t>
    </r>
    <r>
      <rPr>
        <sz val="10"/>
        <rFont val="Arial"/>
        <family val="2"/>
      </rPr>
      <t xml:space="preserve">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12</t>
    </r>
    <r>
      <rPr>
        <sz val="10"/>
        <rFont val="宋体"/>
        <family val="0"/>
        <charset val="134"/>
      </rPr>
      <t xml:space="preserve">日</t>
    </r>
    <r>
      <rPr>
        <sz val="10"/>
        <rFont val="Arial"/>
        <family val="2"/>
      </rPr>
      <t xml:space="preserve">11</t>
    </r>
    <r>
      <rPr>
        <sz val="10"/>
        <rFont val="宋体"/>
        <family val="0"/>
        <charset val="134"/>
      </rPr>
      <t xml:space="preserve">时由安保副主任石海东给市民电话回复，说明了情况。市民表示谅解。</t>
    </r>
  </si>
  <si>
    <t xml:space="preserve">经核实，当班值班人员身体不适，未能及时回复市民询问。由于当时时间还未到上班时间，场站其他职工还未到岗上班，也无其他职工发现有市民询问。</t>
  </si>
  <si>
    <r>
      <rPr>
        <sz val="10"/>
        <rFont val="宋体"/>
        <family val="0"/>
        <charset val="134"/>
      </rPr>
      <t xml:space="preserve">西客站分中心于</t>
    </r>
    <r>
      <rPr>
        <sz val="10"/>
        <rFont val="Arial"/>
        <family val="2"/>
      </rPr>
      <t xml:space="preserve">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12</t>
    </r>
    <r>
      <rPr>
        <sz val="10"/>
        <rFont val="宋体"/>
        <family val="0"/>
        <charset val="134"/>
      </rPr>
      <t xml:space="preserve">日</t>
    </r>
    <r>
      <rPr>
        <sz val="10"/>
        <rFont val="Arial"/>
        <family val="2"/>
      </rPr>
      <t xml:space="preserve">10</t>
    </r>
    <r>
      <rPr>
        <sz val="10"/>
        <rFont val="宋体"/>
        <family val="0"/>
        <charset val="134"/>
      </rPr>
      <t xml:space="preserve">时由安保副主任石海东与场站核实此情况。经核实，当班值班人员身体不适，未能及时回复市民询问。由于当时时间还未到上班时间，场站其他职工还未到岗上班，也无其他职工发现有市民询问。</t>
    </r>
    <r>
      <rPr>
        <sz val="10"/>
        <rFont val="Arial"/>
        <family val="2"/>
      </rPr>
      <t xml:space="preserve">
</t>
    </r>
    <r>
      <rPr>
        <sz val="10"/>
        <rFont val="宋体"/>
        <family val="0"/>
        <charset val="134"/>
      </rPr>
      <t xml:space="preserve">西客站分中心于</t>
    </r>
    <r>
      <rPr>
        <sz val="10"/>
        <rFont val="Arial"/>
        <family val="2"/>
      </rPr>
      <t xml:space="preserve">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12</t>
    </r>
    <r>
      <rPr>
        <sz val="10"/>
        <rFont val="宋体"/>
        <family val="0"/>
        <charset val="134"/>
      </rPr>
      <t xml:space="preserve">日</t>
    </r>
    <r>
      <rPr>
        <sz val="10"/>
        <rFont val="Arial"/>
        <family val="2"/>
      </rPr>
      <t xml:space="preserve">11</t>
    </r>
    <r>
      <rPr>
        <sz val="10"/>
        <rFont val="宋体"/>
        <family val="0"/>
        <charset val="134"/>
      </rPr>
      <t xml:space="preserve">时由安保副主任石海东给市民电话回复，说明了情况。市民表示谅解。</t>
    </r>
  </si>
  <si>
    <r>
      <rPr>
        <sz val="10"/>
        <rFont val="Arial"/>
        <family val="2"/>
      </rPr>
      <t xml:space="preserve">GJ-PHONE-20260312-0649</t>
    </r>
    <r>
      <rPr>
        <sz val="10"/>
        <rFont val="宋体"/>
        <family val="0"/>
        <charset val="134"/>
      </rPr>
      <t xml:space="preserve">（</t>
    </r>
    <r>
      <rPr>
        <sz val="10"/>
        <rFont val="Arial"/>
        <family val="2"/>
      </rPr>
      <t xml:space="preserve">1</t>
    </r>
    <r>
      <rPr>
        <sz val="10"/>
        <rFont val="宋体"/>
        <family val="0"/>
        <charset val="134"/>
      </rPr>
      <t xml:space="preserve">个附件）</t>
    </r>
  </si>
  <si>
    <t xml:space="preserve">2026-03-12 10:36:00</t>
  </si>
  <si>
    <t xml:space="preserve">2026-03-12 10:41:38</t>
  </si>
  <si>
    <t xml:space="preserve">13810183718</t>
  </si>
  <si>
    <r>
      <rPr>
        <sz val="10"/>
        <rFont val="Arial"/>
        <family val="2"/>
      </rPr>
      <t xml:space="preserve">3</t>
    </r>
    <r>
      <rPr>
        <sz val="10"/>
        <rFont val="宋体"/>
        <family val="0"/>
        <charset val="134"/>
      </rPr>
      <t xml:space="preserve">月</t>
    </r>
    <r>
      <rPr>
        <sz val="10"/>
        <rFont val="Arial"/>
        <family val="2"/>
      </rPr>
      <t xml:space="preserve">12</t>
    </r>
    <r>
      <rPr>
        <sz val="10"/>
        <rFont val="宋体"/>
        <family val="0"/>
        <charset val="134"/>
      </rPr>
      <t xml:space="preserve">日</t>
    </r>
    <r>
      <rPr>
        <sz val="10"/>
        <rFont val="Arial"/>
        <family val="2"/>
      </rPr>
      <t xml:space="preserve">10:36</t>
    </r>
    <r>
      <rPr>
        <sz val="10"/>
        <rFont val="宋体"/>
        <family val="0"/>
        <charset val="134"/>
      </rPr>
      <t xml:space="preserve">分来电，一位先生（内部职工）是通州梨园车身保修厂的职工，现在这个时间段在食堂排队打饭，一共四个窗口，开三个，快排到时，又关了两个窗口，致使其还要重新排队。故不满，要求回复。</t>
    </r>
  </si>
  <si>
    <r>
      <rPr>
        <sz val="10"/>
        <rFont val="宋体"/>
        <family val="0"/>
        <charset val="134"/>
      </rPr>
      <t xml:space="preserve">经核实，</t>
    </r>
    <r>
      <rPr>
        <sz val="10"/>
        <rFont val="Arial"/>
        <family val="2"/>
      </rPr>
      <t xml:space="preserve">1.</t>
    </r>
    <r>
      <rPr>
        <sz val="10"/>
        <rFont val="宋体"/>
        <family val="0"/>
        <charset val="134"/>
      </rPr>
      <t xml:space="preserve">来电人称：</t>
    </r>
    <r>
      <rPr>
        <sz val="10"/>
        <rFont val="Arial"/>
        <family val="2"/>
      </rPr>
      <t xml:space="preserve">3</t>
    </r>
    <r>
      <rPr>
        <sz val="10"/>
        <rFont val="宋体"/>
        <family val="0"/>
        <charset val="134"/>
      </rPr>
      <t xml:space="preserve">月</t>
    </r>
    <r>
      <rPr>
        <sz val="10"/>
        <rFont val="Arial"/>
        <family val="2"/>
      </rPr>
      <t xml:space="preserve">12</t>
    </r>
    <r>
      <rPr>
        <sz val="10"/>
        <rFont val="宋体"/>
        <family val="0"/>
        <charset val="134"/>
      </rPr>
      <t xml:space="preserve">日</t>
    </r>
    <r>
      <rPr>
        <sz val="10"/>
        <rFont val="Arial"/>
        <family val="2"/>
      </rPr>
      <t xml:space="preserve">10:36</t>
    </r>
    <r>
      <rPr>
        <sz val="10"/>
        <rFont val="宋体"/>
        <family val="0"/>
        <charset val="134"/>
      </rPr>
      <t xml:space="preserve">分来电，一位先生（内部职工）是通州梨园车身保修厂的职工，现在这个时间段在食堂排队打饭，一共四个窗口，开三个，快排到时，又关了两个窗口，致使其还要重新排队。故不满，要求回复。经分中心与食堂核实情况，因当时时间未到正式开餐售饭时间，但是食堂为了给职工提供方便，有职工前来买饭就提前帮职工打饭了，因食堂人员正在准备正式售饭的前期工作，所以窗口售饭人员相应减少，导致此问题产生。</t>
    </r>
  </si>
  <si>
    <r>
      <rPr>
        <sz val="10"/>
        <rFont val="宋体"/>
        <family val="0"/>
        <charset val="134"/>
      </rPr>
      <t xml:space="preserve">现在是</t>
    </r>
    <r>
      <rPr>
        <sz val="10"/>
        <rFont val="Arial"/>
        <family val="2"/>
      </rPr>
      <t xml:space="preserve">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12</t>
    </r>
    <r>
      <rPr>
        <sz val="10"/>
        <rFont val="宋体"/>
        <family val="0"/>
        <charset val="134"/>
      </rPr>
      <t xml:space="preserve">日</t>
    </r>
    <r>
      <rPr>
        <sz val="10"/>
        <rFont val="Arial"/>
        <family val="2"/>
      </rPr>
      <t xml:space="preserve">14</t>
    </r>
    <r>
      <rPr>
        <sz val="10"/>
        <rFont val="宋体"/>
        <family val="0"/>
        <charset val="134"/>
      </rPr>
      <t xml:space="preserve">点</t>
    </r>
    <r>
      <rPr>
        <sz val="10"/>
        <rFont val="Arial"/>
        <family val="2"/>
      </rPr>
      <t xml:space="preserve">28</t>
    </r>
    <r>
      <rPr>
        <sz val="10"/>
        <rFont val="宋体"/>
        <family val="0"/>
        <charset val="134"/>
      </rPr>
      <t xml:space="preserve">分，土桥分中心餐饮主任李伟立对您进行电话回复，分中心与梨园保修食堂进行情况核实，您反映的现在这个时间段在食堂排队打饭，一共四个窗口，开三个，快排到时，又关了两个窗口，致使您还要重新排队的问题，要求回复，土桥分中心餐饮主任对您做出了解释，您表示理解，并对此次回访便是满意。</t>
    </r>
  </si>
  <si>
    <t xml:space="preserve">基于以上问题，分中心对梨园保修食堂炊事员进行叮嘱，作为餐饮服务人员，耐心与职工进行沟通，做好解释工作，以免职工产生不必要的误会，同时提高服务质量，更好的为职工提供服务。</t>
  </si>
  <si>
    <t xml:space="preserve">土桥分中心餐饮专业对梨园保修食堂进行全面检查，并现场对炊事员进行了再次叮嘱教育，避免此类事情再次发生。</t>
  </si>
  <si>
    <r>
      <rPr>
        <sz val="10"/>
        <rFont val="宋体"/>
        <family val="0"/>
        <charset val="134"/>
      </rPr>
      <t xml:space="preserve">经核实，</t>
    </r>
    <r>
      <rPr>
        <sz val="10"/>
        <rFont val="Arial"/>
        <family val="2"/>
      </rPr>
      <t xml:space="preserve">1.</t>
    </r>
    <r>
      <rPr>
        <sz val="10"/>
        <rFont val="宋体"/>
        <family val="0"/>
        <charset val="134"/>
      </rPr>
      <t xml:space="preserve">来电人称：</t>
    </r>
    <r>
      <rPr>
        <sz val="10"/>
        <rFont val="Arial"/>
        <family val="2"/>
      </rPr>
      <t xml:space="preserve">3</t>
    </r>
    <r>
      <rPr>
        <sz val="10"/>
        <rFont val="宋体"/>
        <family val="0"/>
        <charset val="134"/>
      </rPr>
      <t xml:space="preserve">月</t>
    </r>
    <r>
      <rPr>
        <sz val="10"/>
        <rFont val="Arial"/>
        <family val="2"/>
      </rPr>
      <t xml:space="preserve">12</t>
    </r>
    <r>
      <rPr>
        <sz val="10"/>
        <rFont val="宋体"/>
        <family val="0"/>
        <charset val="134"/>
      </rPr>
      <t xml:space="preserve">日</t>
    </r>
    <r>
      <rPr>
        <sz val="10"/>
        <rFont val="Arial"/>
        <family val="2"/>
      </rPr>
      <t xml:space="preserve">10:36</t>
    </r>
    <r>
      <rPr>
        <sz val="10"/>
        <rFont val="宋体"/>
        <family val="0"/>
        <charset val="134"/>
      </rPr>
      <t xml:space="preserve">分来电，一位先生（内部职工）是通州梨园车身保修厂的职工，现在这个时间段在食堂排队打饭，一共四个窗口，开三个，快排到时，又关了两个窗口，致使其还要重新排队。故不满，要求回复。经分中心与食堂核实情况，因当时时间未到正式开餐售饭时间，但是食堂为了给职工提供方便，有职工前来买饭就提前帮职工打饭了，因食堂人员正在准备正式售饭的前期工作，所以窗口售饭人员相应减少，导致此问题产生。现在是</t>
    </r>
    <r>
      <rPr>
        <sz val="10"/>
        <rFont val="Arial"/>
        <family val="2"/>
      </rPr>
      <t xml:space="preserve">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12</t>
    </r>
    <r>
      <rPr>
        <sz val="10"/>
        <rFont val="宋体"/>
        <family val="0"/>
        <charset val="134"/>
      </rPr>
      <t xml:space="preserve">日</t>
    </r>
    <r>
      <rPr>
        <sz val="10"/>
        <rFont val="Arial"/>
        <family val="2"/>
      </rPr>
      <t xml:space="preserve">14</t>
    </r>
    <r>
      <rPr>
        <sz val="10"/>
        <rFont val="宋体"/>
        <family val="0"/>
        <charset val="134"/>
      </rPr>
      <t xml:space="preserve">点</t>
    </r>
    <r>
      <rPr>
        <sz val="10"/>
        <rFont val="Arial"/>
        <family val="2"/>
      </rPr>
      <t xml:space="preserve">28</t>
    </r>
    <r>
      <rPr>
        <sz val="10"/>
        <rFont val="宋体"/>
        <family val="0"/>
        <charset val="134"/>
      </rPr>
      <t xml:space="preserve">分，土桥分中心餐饮主任李伟立对您进行电话回复，分中心与梨园保修食堂进行情况核实，您反映的现在这个时间段在食堂排队打饭，一共四个窗口，开三个，快排到时，又关了两个窗口，致使您还要重新排队的问题，要求回复，土桥分中心餐饮主任对您做出了解释，您表示理解，并对此次回访便是满意。基于以上问题，分中心对梨园保修食堂炊事员进行叮嘱，作为餐饮服务人员，耐心与职工进行沟通，做好解释工作，以免职工产生不必要的误会，同时提高服务质量，更好的为职工提供服务。分中心将加强对食堂的管理与检查力度，增加检查次数，增加对职工的教育叮嘱次数，避免因误会，产生职工不满意的情况。土桥分中心餐饮专业对梨园保修食堂进行全面检查，并现场对炊事员进行了再次叮嘱教育，避免此类事情再次发生。</t>
    </r>
    <r>
      <rPr>
        <sz val="10"/>
        <rFont val="Arial"/>
        <family val="2"/>
      </rPr>
      <t xml:space="preserve">
                  </t>
    </r>
    <r>
      <rPr>
        <sz val="10"/>
        <rFont val="宋体"/>
        <family val="0"/>
        <charset val="134"/>
      </rPr>
      <t xml:space="preserve">办理人：土桥分中心餐饮主任</t>
    </r>
    <r>
      <rPr>
        <sz val="10"/>
        <rFont val="Arial"/>
        <family val="2"/>
      </rPr>
      <t xml:space="preserve">-</t>
    </r>
    <r>
      <rPr>
        <sz val="10"/>
        <rFont val="宋体"/>
        <family val="0"/>
        <charset val="134"/>
      </rPr>
      <t xml:space="preserve">李伟立</t>
    </r>
    <r>
      <rPr>
        <sz val="10"/>
        <rFont val="Arial"/>
        <family val="2"/>
      </rPr>
      <t xml:space="preserve">
                   </t>
    </r>
    <r>
      <rPr>
        <sz val="10"/>
        <rFont val="宋体"/>
        <family val="0"/>
        <charset val="134"/>
      </rPr>
      <t xml:space="preserve">审核人：餐饮服务部一般管理赵弘晨</t>
    </r>
  </si>
  <si>
    <r>
      <rPr>
        <sz val="10"/>
        <rFont val="Arial"/>
        <family val="2"/>
      </rPr>
      <t xml:space="preserve">GJ-PHONE-20260310-1825-1</t>
    </r>
    <r>
      <rPr>
        <sz val="10"/>
        <rFont val="宋体"/>
        <family val="0"/>
        <charset val="134"/>
      </rPr>
      <t xml:space="preserve">（</t>
    </r>
    <r>
      <rPr>
        <sz val="10"/>
        <rFont val="Arial"/>
        <family val="2"/>
      </rPr>
      <t xml:space="preserve">1</t>
    </r>
    <r>
      <rPr>
        <sz val="10"/>
        <rFont val="宋体"/>
        <family val="0"/>
        <charset val="134"/>
      </rPr>
      <t xml:space="preserve">个附件）</t>
    </r>
  </si>
  <si>
    <t xml:space="preserve">2026-03-10 17:49:34</t>
  </si>
  <si>
    <t xml:space="preserve">2026-03-12 11:14:03</t>
  </si>
  <si>
    <r>
      <rPr>
        <sz val="10"/>
        <rFont val="Arial"/>
        <family val="2"/>
      </rPr>
      <t xml:space="preserve">3</t>
    </r>
    <r>
      <rPr>
        <sz val="10"/>
        <rFont val="宋体"/>
        <family val="0"/>
        <charset val="134"/>
      </rPr>
      <t xml:space="preserve">月</t>
    </r>
    <r>
      <rPr>
        <sz val="10"/>
        <rFont val="Arial"/>
        <family val="2"/>
      </rPr>
      <t xml:space="preserve">10</t>
    </r>
    <r>
      <rPr>
        <sz val="10"/>
        <rFont val="宋体"/>
        <family val="0"/>
        <charset val="134"/>
      </rPr>
      <t xml:space="preserve">日</t>
    </r>
    <r>
      <rPr>
        <sz val="10"/>
        <rFont val="Arial"/>
        <family val="2"/>
      </rPr>
      <t xml:space="preserve">17</t>
    </r>
    <r>
      <rPr>
        <sz val="10"/>
        <rFont val="宋体"/>
        <family val="0"/>
        <charset val="134"/>
      </rPr>
      <t xml:space="preserve">：</t>
    </r>
    <r>
      <rPr>
        <sz val="10"/>
        <rFont val="Arial"/>
        <family val="2"/>
      </rPr>
      <t xml:space="preserve">49</t>
    </r>
    <r>
      <rPr>
        <sz val="10"/>
        <rFont val="宋体"/>
        <family val="0"/>
        <charset val="134"/>
      </rPr>
      <t xml:space="preserve">分来电：一先生北医三院乘坐</t>
    </r>
    <r>
      <rPr>
        <sz val="10"/>
        <rFont val="Arial"/>
        <family val="2"/>
      </rPr>
      <t xml:space="preserve">331</t>
    </r>
    <r>
      <rPr>
        <sz val="10"/>
        <rFont val="宋体"/>
        <family val="0"/>
        <charset val="134"/>
      </rPr>
      <t xml:space="preserve">路</t>
    </r>
    <r>
      <rPr>
        <sz val="10"/>
        <rFont val="Arial"/>
        <family val="2"/>
      </rPr>
      <t xml:space="preserve">4834204</t>
    </r>
    <r>
      <rPr>
        <sz val="10"/>
        <rFont val="宋体"/>
        <family val="0"/>
        <charset val="134"/>
      </rPr>
      <t xml:space="preserve">号车往航空航天大学方向，该车左侧四座第二排靠过道座位有异味（疑似被尿失禁乘客污染）建议尽快清洗消毒，特来电反映。注：其称与驾驶员无关不要责罚驾驶员。</t>
    </r>
  </si>
  <si>
    <t xml:space="preserve">接到投诉后，市民反映问题的办理情况，鸿运承物业管理中心西苑分中心现回复如下：</t>
  </si>
  <si>
    <t xml:space="preserve">因市民不要求电话回复，系统内无联系方式，我们未对市民进行电话回复。办理人：于德海；部门：鸿运承物业管理中心西苑分中心；职务：物管副主任。审核人：郑楠；部门：鸿运承物业管理中心物管行政部；职务：物管员。</t>
  </si>
  <si>
    <t xml:space="preserve">运营车辆回到我们的刷车地点后，我们第一时间上车进行了查看，车内座椅无污迹，符合清洁标准，且车内无异味，但我们仍然对该车进行了再次细化清理，确保刷车点出场车辆卫生干净整洁。</t>
  </si>
  <si>
    <t xml:space="preserve">接到投诉后，市民反映问题的办理情况，鸿运承物业管理中心西苑分中心现回复如下：运营车辆回到我们的刷车地点后，我们第一时间上车进行了查看，车内座椅无污迹，符合清洁标准，且车内无异味，但我们仍然对该车进行了再次细化清理，确保刷车点出场车辆卫生干净整洁。经分中心检查本条运营线路所有运营车辆出场前的卫生符合车辆清洁标准，我们定期召开车辆保洁专题会议，开展车辆卫生专项检查，日常工作中我们加大巡检力度，强化制度建设，不断提高管理水平。因市民不要求电话回复，系统内无联系方式，我们未对市民进行电话回复。场站班组长再次与本条线路的保洁人员进行了沟通，日常工作中要把清洁质量做的更加细致，加强清洁技能的培训，熟练掌握清洁方法。欢迎市民随时对我们的工作进行监督，感谢市民提出宝贵意见，给市民的出行带来的不便我们深感歉意，谢谢市民的支持与谅解。</t>
  </si>
  <si>
    <r>
      <rPr>
        <sz val="10"/>
        <rFont val="Arial"/>
        <family val="2"/>
      </rPr>
      <t xml:space="preserve">GJ-PHONE-20260311-0456-2</t>
    </r>
    <r>
      <rPr>
        <sz val="10"/>
        <rFont val="宋体"/>
        <family val="0"/>
        <charset val="134"/>
      </rPr>
      <t xml:space="preserve">（</t>
    </r>
    <r>
      <rPr>
        <sz val="10"/>
        <rFont val="Arial"/>
        <family val="2"/>
      </rPr>
      <t xml:space="preserve">2</t>
    </r>
    <r>
      <rPr>
        <sz val="10"/>
        <rFont val="宋体"/>
        <family val="0"/>
        <charset val="134"/>
      </rPr>
      <t xml:space="preserve">个附件）</t>
    </r>
  </si>
  <si>
    <t xml:space="preserve">2026-03-11 09:40:52</t>
  </si>
  <si>
    <t xml:space="preserve">2026-03-12 14:52:56</t>
  </si>
  <si>
    <t xml:space="preserve">18810627761</t>
  </si>
  <si>
    <r>
      <rPr>
        <sz val="10"/>
        <rFont val="Arial"/>
        <family val="2"/>
      </rPr>
      <t xml:space="preserve">3</t>
    </r>
    <r>
      <rPr>
        <sz val="10"/>
        <rFont val="宋体"/>
        <family val="0"/>
        <charset val="134"/>
      </rPr>
      <t xml:space="preserve">月</t>
    </r>
    <r>
      <rPr>
        <sz val="10"/>
        <rFont val="Arial"/>
        <family val="2"/>
      </rPr>
      <t xml:space="preserve">11</t>
    </r>
    <r>
      <rPr>
        <sz val="10"/>
        <rFont val="宋体"/>
        <family val="0"/>
        <charset val="134"/>
      </rPr>
      <t xml:space="preserve">日</t>
    </r>
    <r>
      <rPr>
        <sz val="10"/>
        <rFont val="Arial"/>
        <family val="2"/>
      </rPr>
      <t xml:space="preserve">9:41</t>
    </r>
    <r>
      <rPr>
        <sz val="10"/>
        <rFont val="宋体"/>
        <family val="0"/>
        <charset val="134"/>
      </rPr>
      <t xml:space="preserve">分来电（上车），一位女士从郎家园乘坐</t>
    </r>
    <r>
      <rPr>
        <sz val="10"/>
        <rFont val="Arial"/>
        <family val="2"/>
      </rPr>
      <t xml:space="preserve">930</t>
    </r>
    <r>
      <rPr>
        <sz val="10"/>
        <rFont val="宋体"/>
        <family val="0"/>
        <charset val="134"/>
      </rPr>
      <t xml:space="preserve">路</t>
    </r>
    <r>
      <rPr>
        <sz val="10"/>
        <rFont val="Arial"/>
        <family val="2"/>
      </rPr>
      <t xml:space="preserve">5375902</t>
    </r>
    <r>
      <rPr>
        <sz val="10"/>
        <rFont val="宋体"/>
        <family val="0"/>
        <charset val="134"/>
      </rPr>
      <t xml:space="preserve">号车准备到三河总站。上车后坐在前面右侧第一排，坐下一段时间后发现座椅是湿的，导致其的衣服全部湿透。故不满，要求马上回复。</t>
    </r>
    <r>
      <rPr>
        <sz val="10"/>
        <rFont val="Arial"/>
        <family val="2"/>
      </rPr>
      <t xml:space="preserve">9:45</t>
    </r>
    <r>
      <rPr>
        <sz val="10"/>
        <rFont val="宋体"/>
        <family val="0"/>
        <charset val="134"/>
      </rPr>
      <t xml:space="preserve">分联系客五。</t>
    </r>
  </si>
  <si>
    <r>
      <rPr>
        <sz val="10"/>
        <rFont val="宋体"/>
        <family val="0"/>
        <charset val="134"/>
      </rPr>
      <t xml:space="preserve">我分中心于</t>
    </r>
    <r>
      <rPr>
        <sz val="10"/>
        <rFont val="Arial"/>
        <family val="2"/>
      </rPr>
      <t xml:space="preserve">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11</t>
    </r>
    <r>
      <rPr>
        <sz val="10"/>
        <rFont val="宋体"/>
        <family val="0"/>
        <charset val="134"/>
      </rPr>
      <t xml:space="preserve">日下午</t>
    </r>
    <r>
      <rPr>
        <sz val="10"/>
        <rFont val="Arial"/>
        <family val="2"/>
      </rPr>
      <t xml:space="preserve">14</t>
    </r>
    <r>
      <rPr>
        <sz val="10"/>
        <rFont val="宋体"/>
        <family val="0"/>
        <charset val="134"/>
      </rPr>
      <t xml:space="preserve">点</t>
    </r>
    <r>
      <rPr>
        <sz val="10"/>
        <rFont val="Arial"/>
        <family val="2"/>
      </rPr>
      <t xml:space="preserve">05</t>
    </r>
    <r>
      <rPr>
        <sz val="10"/>
        <rFont val="宋体"/>
        <family val="0"/>
        <charset val="134"/>
      </rPr>
      <t xml:space="preserve">分对市民进行电话回复。办理人：秦海鹏；部门：鸿运承物业管理中心凌家庙分中心；职务：物管员。审核人：郑楠；部门：鸿运承物业管理中心物管行政部；职务：物管员。</t>
    </r>
  </si>
  <si>
    <r>
      <rPr>
        <sz val="10"/>
        <rFont val="宋体"/>
        <family val="0"/>
        <charset val="134"/>
      </rPr>
      <t xml:space="preserve">市民所反映的</t>
    </r>
    <r>
      <rPr>
        <sz val="10"/>
        <rFont val="Arial"/>
        <family val="2"/>
      </rPr>
      <t xml:space="preserve">930</t>
    </r>
    <r>
      <rPr>
        <sz val="10"/>
        <rFont val="宋体"/>
        <family val="0"/>
        <charset val="134"/>
      </rPr>
      <t xml:space="preserve">路</t>
    </r>
    <r>
      <rPr>
        <sz val="10"/>
        <rFont val="Arial"/>
        <family val="2"/>
      </rPr>
      <t xml:space="preserve">5375902</t>
    </r>
    <r>
      <rPr>
        <sz val="10"/>
        <rFont val="宋体"/>
        <family val="0"/>
        <charset val="134"/>
      </rPr>
      <t xml:space="preserve">号公交车，上车后坐在前面右侧第一排，坐下一段时间后发现座椅是湿的，导致其的衣服全部湿透的问题。经调取车内监控录像，一位市民在白庙检查站所携带水壶内的水遗撒在座椅上，导致诉求人误座，此问题为运营中所导致，我们无法进行立即处理。凌家庙分中心工作人员已和市民进行了解释，该车辆回到三河场站后，我们保洁员已对车内的座套进行了清洗及更换，市民表示认可。但市民主诉问题为运营途中的服务纠纷问题，由车队进行答复。</t>
    </r>
  </si>
  <si>
    <r>
      <rPr>
        <sz val="10"/>
        <rFont val="宋体"/>
        <family val="0"/>
        <charset val="134"/>
      </rPr>
      <t xml:space="preserve">接到投诉后，市民反映问题的办理情况，鸿运承物业管理中心凌家庙分中心现回复如下：市民所反映的</t>
    </r>
    <r>
      <rPr>
        <sz val="10"/>
        <rFont val="Arial"/>
        <family val="2"/>
      </rPr>
      <t xml:space="preserve">930</t>
    </r>
    <r>
      <rPr>
        <sz val="10"/>
        <rFont val="宋体"/>
        <family val="0"/>
        <charset val="134"/>
      </rPr>
      <t xml:space="preserve">路</t>
    </r>
    <r>
      <rPr>
        <sz val="10"/>
        <rFont val="Arial"/>
        <family val="2"/>
      </rPr>
      <t xml:space="preserve">5375902</t>
    </r>
    <r>
      <rPr>
        <sz val="10"/>
        <rFont val="宋体"/>
        <family val="0"/>
        <charset val="134"/>
      </rPr>
      <t xml:space="preserve">号公交车，上车后坐在前面右侧第一排，坐下一段时间后发现座椅是湿的，导致其的衣服全部湿透的问题。经调取车内监控录像，一位市民在白庙检查站所携带水壶内的水遗撒在座椅上，导致诉求人误座，此问题为运营中所导致，我们无法进行立即处理。凌家庙分中心工作人员已和市民进行了解释，该车辆回到三河场站后，我们保洁员已对车内的座套进行了清洗及更换，市民表示认可。但市民主诉问题为运营途中的服务纠纷问题，由车队进行答复。经分中心检查本条运营线路所有运营车辆出场前的卫生符合车辆清洁标准，我们定期召开车辆保洁专题会议，开展车辆卫生专项检查，日常工作中我们加大巡检力度，强化制度建设，不断提高管理水平。我分中心于</t>
    </r>
    <r>
      <rPr>
        <sz val="10"/>
        <rFont val="Arial"/>
        <family val="2"/>
      </rPr>
      <t xml:space="preserve">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11</t>
    </r>
    <r>
      <rPr>
        <sz val="10"/>
        <rFont val="宋体"/>
        <family val="0"/>
        <charset val="134"/>
      </rPr>
      <t xml:space="preserve">日下午</t>
    </r>
    <r>
      <rPr>
        <sz val="10"/>
        <rFont val="Arial"/>
        <family val="2"/>
      </rPr>
      <t xml:space="preserve">14</t>
    </r>
    <r>
      <rPr>
        <sz val="10"/>
        <rFont val="宋体"/>
        <family val="0"/>
        <charset val="134"/>
      </rPr>
      <t xml:space="preserve">点</t>
    </r>
    <r>
      <rPr>
        <sz val="10"/>
        <rFont val="Arial"/>
        <family val="2"/>
      </rPr>
      <t xml:space="preserve">05</t>
    </r>
    <r>
      <rPr>
        <sz val="10"/>
        <rFont val="宋体"/>
        <family val="0"/>
        <charset val="134"/>
      </rPr>
      <t xml:space="preserve">分对市民进行电话回复。公交运营线路（首末站），我们只在一个场站进行洗车服务，首末站全部安排保洁员清洗车辆目前存在一定的困难。场站班组长再次与本条线路的保洁人员进行了沟通，日常工作中要把清洁质量做的更加细致，加强清洁技能的培训，熟练掌握清洁方法。欢迎市民随时对我们的工作进行监督，感谢市民提出宝贵意见，给市民的出行带来的不便我们深感歉意，谢谢市民的支持与谅解。</t>
    </r>
  </si>
  <si>
    <t xml:space="preserve">第五客运分公司</t>
  </si>
  <si>
    <t xml:space="preserve">930</t>
  </si>
  <si>
    <t xml:space="preserve">车辆卫生问题
（车内遗洒无法第一时间清理）
同人同诉一次</t>
  </si>
  <si>
    <r>
      <rPr>
        <sz val="11"/>
        <color rgb="FF000000"/>
        <rFont val="宋体"/>
        <family val="0"/>
        <charset val="134"/>
      </rPr>
      <t xml:space="preserve">同人同诉：</t>
    </r>
    <r>
      <rPr>
        <sz val="11"/>
        <color rgb="FF000000"/>
        <rFont val="宋体"/>
        <family val="0"/>
      </rPr>
      <t xml:space="preserve">GJ-PHONE-20260311-0456-2</t>
    </r>
  </si>
  <si>
    <r>
      <rPr>
        <sz val="10"/>
        <rFont val="Arial"/>
        <family val="2"/>
      </rPr>
      <t xml:space="preserve">GJ-PHONE-20260311-0703-2</t>
    </r>
    <r>
      <rPr>
        <sz val="10"/>
        <rFont val="宋体"/>
        <family val="0"/>
        <charset val="134"/>
      </rPr>
      <t xml:space="preserve">（</t>
    </r>
    <r>
      <rPr>
        <sz val="10"/>
        <rFont val="Arial"/>
        <family val="2"/>
      </rPr>
      <t xml:space="preserve">2</t>
    </r>
    <r>
      <rPr>
        <sz val="10"/>
        <rFont val="宋体"/>
        <family val="0"/>
        <charset val="134"/>
      </rPr>
      <t xml:space="preserve">个附件）</t>
    </r>
  </si>
  <si>
    <t xml:space="preserve">2026-03-11 10:50:04</t>
  </si>
  <si>
    <t xml:space="preserve">2026-03-12 14:55:31</t>
  </si>
  <si>
    <r>
      <rPr>
        <sz val="10"/>
        <rFont val="Arial"/>
        <family val="2"/>
      </rPr>
      <t xml:space="preserve">3</t>
    </r>
    <r>
      <rPr>
        <sz val="10"/>
        <rFont val="宋体"/>
        <family val="0"/>
        <charset val="134"/>
      </rPr>
      <t xml:space="preserve">月</t>
    </r>
    <r>
      <rPr>
        <sz val="10"/>
        <rFont val="Arial"/>
        <family val="2"/>
      </rPr>
      <t xml:space="preserve">11</t>
    </r>
    <r>
      <rPr>
        <sz val="10"/>
        <rFont val="宋体"/>
        <family val="0"/>
        <charset val="134"/>
      </rPr>
      <t xml:space="preserve">日</t>
    </r>
    <r>
      <rPr>
        <sz val="10"/>
        <rFont val="Arial"/>
        <family val="2"/>
      </rPr>
      <t xml:space="preserve">9:41</t>
    </r>
    <r>
      <rPr>
        <sz val="10"/>
        <rFont val="宋体"/>
        <family val="0"/>
        <charset val="134"/>
      </rPr>
      <t xml:space="preserve">分来电（上车），一位女士从郎家园乘坐</t>
    </r>
    <r>
      <rPr>
        <sz val="10"/>
        <rFont val="Arial"/>
        <family val="2"/>
      </rPr>
      <t xml:space="preserve">930</t>
    </r>
    <r>
      <rPr>
        <sz val="10"/>
        <rFont val="宋体"/>
        <family val="0"/>
        <charset val="134"/>
      </rPr>
      <t xml:space="preserve">路</t>
    </r>
    <r>
      <rPr>
        <sz val="10"/>
        <rFont val="Arial"/>
        <family val="2"/>
      </rPr>
      <t xml:space="preserve">5375902</t>
    </r>
    <r>
      <rPr>
        <sz val="10"/>
        <rFont val="宋体"/>
        <family val="0"/>
        <charset val="134"/>
      </rPr>
      <t xml:space="preserve">号车准备到三河总站。上车后坐在前面右侧第一排，坐下一段时间后发现座椅是湿的，导致其的衣服全部湿透。故不满，要求马上回复。</t>
    </r>
    <r>
      <rPr>
        <sz val="10"/>
        <rFont val="Arial"/>
        <family val="2"/>
      </rPr>
      <t xml:space="preserve">9:45</t>
    </r>
    <r>
      <rPr>
        <sz val="10"/>
        <rFont val="宋体"/>
        <family val="0"/>
        <charset val="134"/>
      </rPr>
      <t xml:space="preserve">分联系客五。</t>
    </r>
    <r>
      <rPr>
        <sz val="10"/>
        <rFont val="Arial"/>
        <family val="2"/>
      </rPr>
      <t xml:space="preserve">
3</t>
    </r>
    <r>
      <rPr>
        <sz val="10"/>
        <rFont val="宋体"/>
        <family val="0"/>
        <charset val="134"/>
      </rPr>
      <t xml:space="preserve">月</t>
    </r>
    <r>
      <rPr>
        <sz val="10"/>
        <rFont val="Arial"/>
        <family val="2"/>
      </rPr>
      <t xml:space="preserve">11</t>
    </r>
    <r>
      <rPr>
        <sz val="10"/>
        <rFont val="宋体"/>
        <family val="0"/>
        <charset val="134"/>
      </rPr>
      <t xml:space="preserve">日</t>
    </r>
    <r>
      <rPr>
        <sz val="10"/>
        <rFont val="Arial"/>
        <family val="2"/>
      </rPr>
      <t xml:space="preserve">10</t>
    </r>
    <r>
      <rPr>
        <sz val="10"/>
        <rFont val="宋体"/>
        <family val="0"/>
        <charset val="134"/>
      </rPr>
      <t xml:space="preserve">：</t>
    </r>
    <r>
      <rPr>
        <sz val="10"/>
        <rFont val="Arial"/>
        <family val="2"/>
      </rPr>
      <t xml:space="preserve">50</t>
    </r>
    <r>
      <rPr>
        <sz val="10"/>
        <rFont val="宋体"/>
        <family val="0"/>
        <charset val="134"/>
      </rPr>
      <t xml:space="preserve">分二次来电：车队一直未答复，要求马上答复。</t>
    </r>
    <r>
      <rPr>
        <sz val="10"/>
        <rFont val="Arial"/>
        <family val="2"/>
      </rPr>
      <t xml:space="preserve">10:52</t>
    </r>
    <r>
      <rPr>
        <sz val="10"/>
        <rFont val="宋体"/>
        <family val="0"/>
        <charset val="134"/>
      </rPr>
      <t xml:space="preserve">分电话转办  客五</t>
    </r>
    <r>
      <rPr>
        <sz val="10"/>
        <rFont val="Arial"/>
        <family val="2"/>
      </rPr>
      <t xml:space="preserve">
</t>
    </r>
  </si>
  <si>
    <r>
      <rPr>
        <sz val="10"/>
        <rFont val="宋体"/>
        <family val="0"/>
        <charset val="134"/>
      </rPr>
      <t xml:space="preserve">市民所反映的</t>
    </r>
    <r>
      <rPr>
        <sz val="10"/>
        <rFont val="Arial"/>
        <family val="2"/>
      </rPr>
      <t xml:space="preserve">930</t>
    </r>
    <r>
      <rPr>
        <sz val="10"/>
        <rFont val="宋体"/>
        <family val="0"/>
        <charset val="134"/>
      </rPr>
      <t xml:space="preserve">路</t>
    </r>
    <r>
      <rPr>
        <sz val="10"/>
        <rFont val="Arial"/>
        <family val="2"/>
      </rPr>
      <t xml:space="preserve">5375902</t>
    </r>
    <r>
      <rPr>
        <sz val="10"/>
        <rFont val="宋体"/>
        <family val="0"/>
        <charset val="134"/>
      </rPr>
      <t xml:space="preserve">号公交车，上车后坐在前面右侧第一排，坐下一段时间后发现座椅是湿的，导致其的衣服全部湿透的问题。经调取车内监控录像，一位市民在白庙检查站所携带水壶内的水遗撒在座椅上，导致诉求人误座，此问题为运营中所导致，我们无法进行立即处理。凌家庙分中心工作人员已和市民进行了解释，该车辆回到三河场站后，我们保洁员已对车内的座套进行了清洗及更换，市民表示认可，但市民主诉问题为运营途中的服务纠纷问题，将由车队答复。</t>
    </r>
  </si>
  <si>
    <r>
      <rPr>
        <sz val="10"/>
        <rFont val="宋体"/>
        <family val="0"/>
        <charset val="134"/>
      </rPr>
      <t xml:space="preserve">接到投诉后，市民反映问题的办理情况，鸿运承物业管理中心凌家庙分中心现回复如下：市民所反映的</t>
    </r>
    <r>
      <rPr>
        <sz val="10"/>
        <rFont val="Arial"/>
        <family val="2"/>
      </rPr>
      <t xml:space="preserve">930</t>
    </r>
    <r>
      <rPr>
        <sz val="10"/>
        <rFont val="宋体"/>
        <family val="0"/>
        <charset val="134"/>
      </rPr>
      <t xml:space="preserve">路</t>
    </r>
    <r>
      <rPr>
        <sz val="10"/>
        <rFont val="Arial"/>
        <family val="2"/>
      </rPr>
      <t xml:space="preserve">5375902</t>
    </r>
    <r>
      <rPr>
        <sz val="10"/>
        <rFont val="宋体"/>
        <family val="0"/>
        <charset val="134"/>
      </rPr>
      <t xml:space="preserve">号公交车，上车后坐在前面右侧第一排，坐下一段时间后发现座椅是湿的，导致其的衣服全部湿透的问题。经调取车内监控录像，一位市民在白庙检查站所携带水壶内的水遗撒在座椅上，导致诉求人误座，此问题为运营中所导致，我们无法进行立即处理。凌家庙分中心工作人员已和市民进行了解释，该车辆回到三河场站后，我们保洁员已对车内的座套进行了清洗及更换，市民表示认可，但市民主诉问题为运营途中的服务纠纷问题，将由车队答复。经分中心检查本条运营线路所有运营车辆出场前的卫生符合车辆清洁标准，我们定期召开车辆保洁专题会议，开展车辆卫生专项检查，日常工作中我们加大巡检力度，强化制度建设，不断提高管理水平。我分中心于</t>
    </r>
    <r>
      <rPr>
        <sz val="10"/>
        <rFont val="Arial"/>
        <family val="2"/>
      </rPr>
      <t xml:space="preserve">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11</t>
    </r>
    <r>
      <rPr>
        <sz val="10"/>
        <rFont val="宋体"/>
        <family val="0"/>
        <charset val="134"/>
      </rPr>
      <t xml:space="preserve">日下午</t>
    </r>
    <r>
      <rPr>
        <sz val="10"/>
        <rFont val="Arial"/>
        <family val="2"/>
      </rPr>
      <t xml:space="preserve">14</t>
    </r>
    <r>
      <rPr>
        <sz val="10"/>
        <rFont val="宋体"/>
        <family val="0"/>
        <charset val="134"/>
      </rPr>
      <t xml:space="preserve">点</t>
    </r>
    <r>
      <rPr>
        <sz val="10"/>
        <rFont val="Arial"/>
        <family val="2"/>
      </rPr>
      <t xml:space="preserve">05</t>
    </r>
    <r>
      <rPr>
        <sz val="10"/>
        <rFont val="宋体"/>
        <family val="0"/>
        <charset val="134"/>
      </rPr>
      <t xml:space="preserve">分对市民进行电话回复。公交运营线路（首末站），我们只在一个场站进行洗车服务，首末站全部安排保洁员清洗车辆目前存在一定的困难。场站班组长再次与本条线路的保洁人员进行了沟通，日常工作中要把清洁质量做的更加细致，加强清洁技能的培训，熟练掌握清洁方法。欢迎市民随时对我们的工作进行监督，感谢市民提出宝贵意见，给市民的出行带来的不便我们深感歉意，谢谢市民的支持与谅解。</t>
    </r>
  </si>
  <si>
    <t xml:space="preserve">车辆卫生问题
（车内遗洒无法第一时间清理）
同人同诉二次</t>
  </si>
  <si>
    <r>
      <rPr>
        <sz val="11"/>
        <color rgb="FF000000"/>
        <rFont val="宋体"/>
        <family val="0"/>
        <charset val="134"/>
      </rPr>
      <t xml:space="preserve">同人同诉：</t>
    </r>
    <r>
      <rPr>
        <sz val="11"/>
        <color rgb="FF000000"/>
        <rFont val="宋体"/>
        <family val="0"/>
      </rPr>
      <t xml:space="preserve">GJ-PHONE-20260311-0456-2</t>
    </r>
    <r>
      <rPr>
        <sz val="11"/>
        <color rgb="FF000000"/>
        <rFont val="宋体"/>
        <family val="0"/>
        <charset val="134"/>
      </rPr>
      <t xml:space="preserve">、</t>
    </r>
    <r>
      <rPr>
        <sz val="11"/>
        <color rgb="FF000000"/>
        <rFont val="宋体"/>
        <family val="0"/>
      </rPr>
      <t xml:space="preserve">GJ-PHONE-20260311-0703-2</t>
    </r>
  </si>
  <si>
    <t xml:space="preserve">GJ-PHONE-20260312-1594-1</t>
  </si>
  <si>
    <t xml:space="preserve">2026-03-12 16:20:56</t>
  </si>
  <si>
    <t xml:space="preserve">2026-03-13 15:21:08</t>
  </si>
  <si>
    <r>
      <rPr>
        <sz val="10"/>
        <rFont val="Arial"/>
        <family val="2"/>
      </rPr>
      <t xml:space="preserve">3</t>
    </r>
    <r>
      <rPr>
        <sz val="10"/>
        <rFont val="宋体"/>
        <family val="0"/>
        <charset val="134"/>
      </rPr>
      <t xml:space="preserve">月</t>
    </r>
    <r>
      <rPr>
        <sz val="10"/>
        <rFont val="Arial"/>
        <family val="2"/>
      </rPr>
      <t xml:space="preserve">12</t>
    </r>
    <r>
      <rPr>
        <sz val="10"/>
        <rFont val="宋体"/>
        <family val="0"/>
        <charset val="134"/>
      </rPr>
      <t xml:space="preserve">日</t>
    </r>
    <r>
      <rPr>
        <sz val="10"/>
        <rFont val="Arial"/>
        <family val="2"/>
      </rPr>
      <t xml:space="preserve">16</t>
    </r>
    <r>
      <rPr>
        <sz val="10"/>
        <rFont val="宋体"/>
        <family val="0"/>
        <charset val="134"/>
      </rPr>
      <t xml:space="preserve">：</t>
    </r>
    <r>
      <rPr>
        <sz val="10"/>
        <rFont val="Arial"/>
        <family val="2"/>
      </rPr>
      <t xml:space="preserve">21</t>
    </r>
    <r>
      <rPr>
        <sz val="10"/>
        <rFont val="宋体"/>
        <family val="0"/>
        <charset val="134"/>
      </rPr>
      <t xml:space="preserve">分来电：一位先生反映经常在蒋宅口乘坐</t>
    </r>
    <r>
      <rPr>
        <sz val="10"/>
        <rFont val="Arial"/>
        <family val="2"/>
      </rPr>
      <t xml:space="preserve">108</t>
    </r>
    <r>
      <rPr>
        <sz val="10"/>
        <rFont val="宋体"/>
        <family val="0"/>
        <charset val="134"/>
      </rPr>
      <t xml:space="preserve">路到方家胡同，该路尤其是夏天，车内扶手上都是汗，很粘，建议相关部门出车前可以做好车内卫生，在场站内把扶手擦干净，特来电反映。</t>
    </r>
  </si>
  <si>
    <t xml:space="preserve">市民反馈夏天扶手上有汗发粘的问题，汗渍问题为乘客日常乘车所导致，发粘问题为材质问题，该线路运营车辆回到刷车地点后，我们保洁员将加强车内扶手清洁的频次，确保刷车点出场车辆卫生干净整洁，符合企业标准。</t>
  </si>
  <si>
    <t xml:space="preserve">接到投诉后，市民反映问题的办理情况，鸿运承物业管理中心小营分中心现回复如下：市民反馈夏天扶手上有汗发粘的问题，汗渍问题为乘客日常乘车所导致，发粘问题为材质问题，该线路运营车辆回到刷车地点后，我们保洁员将加强车内扶手清洁的频次，确保刷车点出场车辆卫生干净整洁，符合企业标准。经分中心检查本条运营线路所有运营车辆出场前的卫生符合车辆清洁标准，我们定期召开车辆保洁专题会议，开展车辆卫生专项检查，日常工作中我们加大巡检力度，强化制度建设，不断提高管理水平。因市民不要求电话回复，系统内无联系方式，我们未对市民进行电话回复。公交运营线路（首末站），我们只在一个场站进行洗车服务，首末站全部安排保洁员清洗车辆目前存在一定的困难。场站班组长再次与本条线路的保洁人员进行了沟通，日常工作中要把清洁质量做的更加细致，加强清洁技能的培训，熟练掌握清洁方法。欢迎市民随时对我们的工作进行监督，感谢市民提出宝贵意见，给市民的出行带来的不便我们深感歉意，谢谢市民的支持与谅解。</t>
  </si>
  <si>
    <r>
      <rPr>
        <sz val="10"/>
        <rFont val="Arial"/>
        <family val="2"/>
      </rPr>
      <t xml:space="preserve">GJ-PHONE-20260313-0299</t>
    </r>
    <r>
      <rPr>
        <sz val="10"/>
        <rFont val="宋体"/>
        <family val="0"/>
        <charset val="134"/>
      </rPr>
      <t xml:space="preserve">（</t>
    </r>
    <r>
      <rPr>
        <sz val="10"/>
        <rFont val="Arial"/>
        <family val="2"/>
      </rPr>
      <t xml:space="preserve">3</t>
    </r>
    <r>
      <rPr>
        <sz val="10"/>
        <rFont val="宋体"/>
        <family val="0"/>
        <charset val="134"/>
      </rPr>
      <t xml:space="preserve">个附件）</t>
    </r>
  </si>
  <si>
    <t xml:space="preserve">2026-03-13 08:48:34</t>
  </si>
  <si>
    <t xml:space="preserve">2026-03-13 09:24:19</t>
  </si>
  <si>
    <t xml:space="preserve">18510524576</t>
  </si>
  <si>
    <r>
      <rPr>
        <sz val="10"/>
        <rFont val="Arial"/>
        <family val="2"/>
      </rPr>
      <t xml:space="preserve">3</t>
    </r>
    <r>
      <rPr>
        <sz val="10"/>
        <rFont val="宋体"/>
        <family val="0"/>
        <charset val="134"/>
      </rPr>
      <t xml:space="preserve">月</t>
    </r>
    <r>
      <rPr>
        <sz val="10"/>
        <rFont val="Arial"/>
        <family val="2"/>
      </rPr>
      <t xml:space="preserve">13</t>
    </r>
    <r>
      <rPr>
        <sz val="10"/>
        <rFont val="宋体"/>
        <family val="0"/>
        <charset val="134"/>
      </rPr>
      <t xml:space="preserve">日</t>
    </r>
    <r>
      <rPr>
        <sz val="10"/>
        <rFont val="Arial"/>
        <family val="2"/>
      </rPr>
      <t xml:space="preserve">8:48 </t>
    </r>
    <r>
      <rPr>
        <sz val="10"/>
        <rFont val="宋体"/>
        <family val="0"/>
        <charset val="134"/>
      </rPr>
      <t xml:space="preserve">分来电：白先生（公交集团职工，</t>
    </r>
    <r>
      <rPr>
        <sz val="10"/>
        <rFont val="Arial"/>
        <family val="2"/>
      </rPr>
      <t xml:space="preserve">309</t>
    </r>
    <r>
      <rPr>
        <sz val="10"/>
        <rFont val="宋体"/>
        <family val="0"/>
        <charset val="134"/>
      </rPr>
      <t xml:space="preserve">路夜班看打车人员），其称在广外湾子公交场站上班，今年</t>
    </r>
    <r>
      <rPr>
        <sz val="10"/>
        <rFont val="Arial"/>
        <family val="2"/>
      </rPr>
      <t xml:space="preserve">8</t>
    </r>
    <r>
      <rPr>
        <sz val="10"/>
        <rFont val="宋体"/>
        <family val="0"/>
        <charset val="134"/>
      </rPr>
      <t xml:space="preserve">月即将退休，其称电动自行车放在场站车棚里被物业人员搬到车棚外，未告知其原因。之前物业还将其的自行车给清理未告知其。其多次向物业反映此事，物业告知其时间长，无法调取监控查此事，物业问其诉求：其称要求物业给其够买</t>
    </r>
    <r>
      <rPr>
        <sz val="10"/>
        <rFont val="Arial"/>
        <family val="2"/>
      </rPr>
      <t xml:space="preserve">1</t>
    </r>
    <r>
      <rPr>
        <sz val="10"/>
        <rFont val="宋体"/>
        <family val="0"/>
        <charset val="134"/>
      </rPr>
      <t xml:space="preserve">辆二手电动车，后物业告知其的电动车只能给其维修不能保养并保养</t>
    </r>
    <r>
      <rPr>
        <sz val="10"/>
        <rFont val="Arial"/>
        <family val="2"/>
      </rPr>
      <t xml:space="preserve">3</t>
    </r>
    <r>
      <rPr>
        <sz val="10"/>
        <rFont val="宋体"/>
        <family val="0"/>
        <charset val="134"/>
      </rPr>
      <t xml:space="preserve">个月的时间，其称如果该车使用过程中出现问题要求物业负责，物业称做不到，其对物业的回复不满意，称回复时都敷衍其，要求尽快答复，如回复不满，其会直接到公交集团出口堵门口。同时还会向</t>
    </r>
    <r>
      <rPr>
        <sz val="10"/>
        <rFont val="Arial"/>
        <family val="2"/>
      </rPr>
      <t xml:space="preserve">12345</t>
    </r>
    <r>
      <rPr>
        <sz val="10"/>
        <rFont val="宋体"/>
        <family val="0"/>
        <charset val="134"/>
      </rPr>
      <t xml:space="preserve">反映。</t>
    </r>
  </si>
  <si>
    <t xml:space="preserve">湾子</t>
  </si>
  <si>
    <r>
      <rPr>
        <sz val="10"/>
        <rFont val="Arial"/>
        <family val="2"/>
      </rPr>
      <t xml:space="preserve">GJ-PHONE-20260313-0613</t>
    </r>
    <r>
      <rPr>
        <sz val="10"/>
        <rFont val="宋体"/>
        <family val="0"/>
        <charset val="134"/>
      </rPr>
      <t xml:space="preserve">（</t>
    </r>
    <r>
      <rPr>
        <sz val="10"/>
        <rFont val="Arial"/>
        <family val="2"/>
      </rPr>
      <t xml:space="preserve">1</t>
    </r>
    <r>
      <rPr>
        <sz val="10"/>
        <rFont val="宋体"/>
        <family val="0"/>
        <charset val="134"/>
      </rPr>
      <t xml:space="preserve">个附件）</t>
    </r>
  </si>
  <si>
    <t xml:space="preserve">2026-03-13 10:19:56</t>
  </si>
  <si>
    <t xml:space="preserve">2026-03-13 10:31:42</t>
  </si>
  <si>
    <t xml:space="preserve">13520755620</t>
  </si>
  <si>
    <r>
      <rPr>
        <sz val="10"/>
        <rFont val="Arial"/>
        <family val="2"/>
      </rPr>
      <t xml:space="preserve">3</t>
    </r>
    <r>
      <rPr>
        <sz val="10"/>
        <rFont val="宋体"/>
        <family val="0"/>
        <charset val="134"/>
      </rPr>
      <t xml:space="preserve">月</t>
    </r>
    <r>
      <rPr>
        <sz val="10"/>
        <rFont val="Arial"/>
        <family val="2"/>
      </rPr>
      <t xml:space="preserve">13</t>
    </r>
    <r>
      <rPr>
        <sz val="10"/>
        <rFont val="宋体"/>
        <family val="0"/>
        <charset val="134"/>
      </rPr>
      <t xml:space="preserve">日</t>
    </r>
    <r>
      <rPr>
        <sz val="10"/>
        <rFont val="Arial"/>
        <family val="2"/>
      </rPr>
      <t xml:space="preserve">10:20</t>
    </r>
    <r>
      <rPr>
        <sz val="10"/>
        <rFont val="宋体"/>
        <family val="0"/>
        <charset val="134"/>
      </rPr>
      <t xml:space="preserve">分来电：王先生（内部职工）</t>
    </r>
    <r>
      <rPr>
        <sz val="10"/>
        <rFont val="Arial"/>
        <family val="2"/>
      </rPr>
      <t xml:space="preserve">10</t>
    </r>
    <r>
      <rPr>
        <sz val="10"/>
        <rFont val="宋体"/>
        <family val="0"/>
        <charset val="134"/>
      </rPr>
      <t xml:space="preserve">点左右在</t>
    </r>
    <r>
      <rPr>
        <sz val="10"/>
        <rFont val="Arial"/>
        <family val="2"/>
      </rPr>
      <t xml:space="preserve">344</t>
    </r>
    <r>
      <rPr>
        <sz val="10"/>
        <rFont val="宋体"/>
        <family val="0"/>
        <charset val="134"/>
      </rPr>
      <t xml:space="preserve">小辛庄食堂购买一份炒饼</t>
    </r>
    <r>
      <rPr>
        <sz val="10"/>
        <rFont val="Arial"/>
        <family val="2"/>
      </rPr>
      <t xml:space="preserve">8</t>
    </r>
    <r>
      <rPr>
        <sz val="10"/>
        <rFont val="宋体"/>
        <family val="0"/>
        <charset val="134"/>
      </rPr>
      <t xml:space="preserve">元，特别咸，</t>
    </r>
    <r>
      <rPr>
        <sz val="10"/>
        <rFont val="Arial"/>
        <family val="2"/>
      </rPr>
      <t xml:space="preserve">10</t>
    </r>
    <r>
      <rPr>
        <sz val="10"/>
        <rFont val="宋体"/>
        <family val="0"/>
        <charset val="134"/>
      </rPr>
      <t xml:space="preserve">：</t>
    </r>
    <r>
      <rPr>
        <sz val="10"/>
        <rFont val="Arial"/>
        <family val="2"/>
      </rPr>
      <t xml:space="preserve">10</t>
    </r>
    <r>
      <rPr>
        <sz val="10"/>
        <rFont val="宋体"/>
        <family val="0"/>
        <charset val="134"/>
      </rPr>
      <t xml:space="preserve">分找到窗口的女士，女士说不咸，爱吃不吃，厨师过来尝一口说是咸，但窗口女士不予退款，称给一份</t>
    </r>
    <r>
      <rPr>
        <sz val="10"/>
        <rFont val="Arial"/>
        <family val="2"/>
      </rPr>
      <t xml:space="preserve">1</t>
    </r>
    <r>
      <rPr>
        <sz val="10"/>
        <rFont val="宋体"/>
        <family val="0"/>
        <charset val="134"/>
      </rPr>
      <t xml:space="preserve">元钱的米饭，诉求退款</t>
    </r>
    <r>
      <rPr>
        <sz val="10"/>
        <rFont val="Arial"/>
        <family val="2"/>
      </rPr>
      <t xml:space="preserve">8</t>
    </r>
    <r>
      <rPr>
        <sz val="10"/>
        <rFont val="宋体"/>
        <family val="0"/>
        <charset val="134"/>
      </rPr>
      <t xml:space="preserve">元，要求回复。</t>
    </r>
  </si>
  <si>
    <t xml:space="preserve">经核实，该场站为回龙观东大街食堂，当天炒饼口味偏咸，投诉人王先生购买后发现饭菜咸，找窗口人员，窗口人员加了点米饭，并未进行退款。分中心得到此消息后针对此事对该场站炊事人员进行加强教育，注意饭菜质量，遇有情况妥善处理。</t>
  </si>
  <si>
    <r>
      <rPr>
        <sz val="10"/>
        <rFont val="Arial"/>
        <family val="2"/>
      </rPr>
      <t xml:space="preserve">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16</t>
    </r>
    <r>
      <rPr>
        <sz val="10"/>
        <rFont val="宋体"/>
        <family val="0"/>
        <charset val="134"/>
      </rPr>
      <t xml:space="preserve">日</t>
    </r>
    <r>
      <rPr>
        <sz val="10"/>
        <rFont val="Arial"/>
        <family val="2"/>
      </rPr>
      <t xml:space="preserve">16</t>
    </r>
    <r>
      <rPr>
        <sz val="10"/>
        <rFont val="宋体"/>
        <family val="0"/>
        <charset val="134"/>
      </rPr>
      <t xml:space="preserve">：</t>
    </r>
    <r>
      <rPr>
        <sz val="10"/>
        <rFont val="Arial"/>
        <family val="2"/>
      </rPr>
      <t xml:space="preserve">00</t>
    </r>
    <r>
      <rPr>
        <sz val="10"/>
        <rFont val="宋体"/>
        <family val="0"/>
        <charset val="134"/>
      </rPr>
      <t xml:space="preserve">回龙观分中心餐饮副主任对投诉人王先生进行了电话回复，并说明了原因，钱款已退回，并对管辖所有的食堂炊事人员进行教育工作，杜绝饭菜口味偏重情况发生，同时说明以后再有什么饭菜服务问题上报投诉栏内电话，投诉人王先生表示同意。</t>
    </r>
  </si>
  <si>
    <r>
      <rPr>
        <sz val="10"/>
        <rFont val="宋体"/>
        <family val="0"/>
        <charset val="134"/>
      </rPr>
      <t xml:space="preserve">针对此事，回龙观分中心高度重视，加强对食堂人员的教育工作，杜绝饭菜偏咸，并同时退回王先生</t>
    </r>
    <r>
      <rPr>
        <sz val="10"/>
        <rFont val="Arial"/>
        <family val="2"/>
      </rPr>
      <t xml:space="preserve">8</t>
    </r>
    <r>
      <rPr>
        <sz val="10"/>
        <rFont val="宋体"/>
        <family val="0"/>
        <charset val="134"/>
      </rPr>
      <t xml:space="preserve">元钱。办理人：回龙观分中心餐饮主任，张宗齐。</t>
    </r>
  </si>
  <si>
    <t xml:space="preserve">加强检查跟踪，加强叮嘱，加强教育，并要求所有管辖食堂注意饭菜质量，注意饭菜卫生。不得出现口味偏重及卫生等情况。</t>
  </si>
  <si>
    <t xml:space="preserve">加强巡视，加强检查，回龙观分中心举一反三，同时加强对其他管辖食堂的教育。</t>
  </si>
  <si>
    <t xml:space="preserve">接到投诉后，分中心立即核实情况，该场站为回龙观东大街食堂，当天炒饼口味偏咸，投诉人王先生购后发现饭菜咸，找窗口人员，窗口人员加了点米饭，并未进行退款。分中心得到此消息后针对此事对该场站炊事人员进行加强教育，注意饭菜质量，遇有情况妥善处理。</t>
  </si>
  <si>
    <t xml:space="preserve">GJ-PHONE-20260313-0800-1</t>
  </si>
  <si>
    <t xml:space="preserve">2026-03-13 11:23:47</t>
  </si>
  <si>
    <t xml:space="preserve">2026-03-13 12:35:05</t>
  </si>
  <si>
    <r>
      <rPr>
        <sz val="10"/>
        <rFont val="Arial"/>
        <family val="2"/>
      </rPr>
      <t xml:space="preserve">3</t>
    </r>
    <r>
      <rPr>
        <sz val="10"/>
        <rFont val="宋体"/>
        <family val="0"/>
        <charset val="134"/>
      </rPr>
      <t xml:space="preserve">月</t>
    </r>
    <r>
      <rPr>
        <sz val="10"/>
        <rFont val="Arial"/>
        <family val="2"/>
      </rPr>
      <t xml:space="preserve">13</t>
    </r>
    <r>
      <rPr>
        <sz val="10"/>
        <rFont val="宋体"/>
        <family val="0"/>
        <charset val="134"/>
      </rPr>
      <t xml:space="preserve">日</t>
    </r>
    <r>
      <rPr>
        <sz val="10"/>
        <rFont val="Arial"/>
        <family val="2"/>
      </rPr>
      <t xml:space="preserve">11:23</t>
    </r>
    <r>
      <rPr>
        <sz val="10"/>
        <rFont val="宋体"/>
        <family val="0"/>
        <charset val="134"/>
      </rPr>
      <t xml:space="preserve">分</t>
    </r>
    <r>
      <rPr>
        <sz val="10"/>
        <rFont val="Arial"/>
        <family val="2"/>
      </rPr>
      <t xml:space="preserve">(</t>
    </r>
    <r>
      <rPr>
        <sz val="10"/>
        <rFont val="宋体"/>
        <family val="0"/>
        <charset val="134"/>
      </rPr>
      <t xml:space="preserve">来电</t>
    </r>
    <r>
      <rPr>
        <sz val="10"/>
        <rFont val="Arial"/>
        <family val="2"/>
      </rPr>
      <t xml:space="preserve">)</t>
    </r>
    <r>
      <rPr>
        <sz val="10"/>
        <rFont val="宋体"/>
        <family val="0"/>
        <charset val="134"/>
      </rPr>
      <t xml:space="preserve">，一位先生</t>
    </r>
    <r>
      <rPr>
        <sz val="10"/>
        <rFont val="Arial"/>
        <family val="2"/>
      </rPr>
      <t xml:space="preserve">11:05</t>
    </r>
    <r>
      <rPr>
        <sz val="10"/>
        <rFont val="宋体"/>
        <family val="0"/>
        <charset val="134"/>
      </rPr>
      <t xml:space="preserve">分在天通苑北枢纽站乘坐</t>
    </r>
    <r>
      <rPr>
        <sz val="10"/>
        <rFont val="Arial"/>
        <family val="2"/>
      </rPr>
      <t xml:space="preserve">441</t>
    </r>
    <r>
      <rPr>
        <sz val="10"/>
        <rFont val="宋体"/>
        <family val="0"/>
        <charset val="134"/>
      </rPr>
      <t xml:space="preserve">路（拒绝提供车号）到地铁龙泽站方向，其称该车窗台都是土，座位缝隙处还有手纸，据其讲该路普遍存在卫生差现象，故不满，特来电反映。</t>
    </r>
  </si>
  <si>
    <t xml:space="preserve">车辆卫生问题
（车窗脏）</t>
  </si>
  <si>
    <t xml:space="preserve">GJ-PHONE-20260313-1014</t>
  </si>
  <si>
    <t xml:space="preserve">2026-03-13 12:48:16</t>
  </si>
  <si>
    <t xml:space="preserve">2026-03-13 12:55:49</t>
  </si>
  <si>
    <r>
      <rPr>
        <sz val="10"/>
        <rFont val="Arial"/>
        <family val="2"/>
      </rPr>
      <t xml:space="preserve">3</t>
    </r>
    <r>
      <rPr>
        <sz val="10"/>
        <rFont val="宋体"/>
        <family val="0"/>
        <charset val="134"/>
      </rPr>
      <t xml:space="preserve">月</t>
    </r>
    <r>
      <rPr>
        <sz val="10"/>
        <rFont val="Arial"/>
        <family val="2"/>
      </rPr>
      <t xml:space="preserve">13</t>
    </r>
    <r>
      <rPr>
        <sz val="10"/>
        <rFont val="宋体"/>
        <family val="0"/>
        <charset val="134"/>
      </rPr>
      <t xml:space="preserve">日</t>
    </r>
    <r>
      <rPr>
        <sz val="10"/>
        <rFont val="Arial"/>
        <family val="2"/>
      </rPr>
      <t xml:space="preserve">12:48</t>
    </r>
    <r>
      <rPr>
        <sz val="10"/>
        <rFont val="宋体"/>
        <family val="0"/>
        <charset val="134"/>
      </rPr>
      <t xml:space="preserve">分来电，一位女士在六里桥南乘坐</t>
    </r>
    <r>
      <rPr>
        <sz val="10"/>
        <rFont val="Arial"/>
        <family val="2"/>
      </rPr>
      <t xml:space="preserve">368</t>
    </r>
    <r>
      <rPr>
        <sz val="10"/>
        <rFont val="宋体"/>
        <family val="0"/>
        <charset val="134"/>
      </rPr>
      <t xml:space="preserve">内路车去往紫竹桥方向，称一名物业人员（姓付）耐心帮其指路，耐心解答，其非常感谢，特来电表扬。</t>
    </r>
  </si>
  <si>
    <t xml:space="preserve">接到此派单，我们非常重视，并立即核实。</t>
  </si>
  <si>
    <r>
      <rPr>
        <sz val="10"/>
        <rFont val="宋体"/>
        <family val="0"/>
        <charset val="134"/>
      </rPr>
      <t xml:space="preserve">因市民没有留下电话，所以无法对其进行反馈。办理人：穆鑫，部门</t>
    </r>
    <r>
      <rPr>
        <sz val="10"/>
        <rFont val="Arial"/>
        <family val="2"/>
      </rPr>
      <t xml:space="preserve">:</t>
    </r>
    <r>
      <rPr>
        <sz val="10"/>
        <rFont val="宋体"/>
        <family val="0"/>
        <charset val="134"/>
      </rPr>
      <t xml:space="preserve">西站分中心，职务：物管副主任。审核人：侯旭，物业管理中心机关，物管行政部，科员。</t>
    </r>
    <r>
      <rPr>
        <sz val="10"/>
        <rFont val="Arial"/>
        <family val="2"/>
      </rPr>
      <t xml:space="preserve">
</t>
    </r>
  </si>
  <si>
    <t xml:space="preserve">经核实，确实是物业的一名职工，我们非常感谢市民对我们工作的支持与认可，我们也会表扬该职工，并向他学习，为广大市民提供优质服务以及美好的出行体验，是我们每一位物业职工应该做的。</t>
  </si>
  <si>
    <r>
      <rPr>
        <sz val="10"/>
        <rFont val="宋体"/>
        <family val="0"/>
        <charset val="134"/>
      </rPr>
      <t xml:space="preserve">接到此派单，我们非常重视，并立即核实。经核实，确实是物业的一名职工，我们非常感谢市民对我们工作的支持与认可，我们也会表扬该职工，并向他学习，为广大市民提供优质服务以及美好的出行体验，是我们每一位物业职工应该做的。因市民没有留下电话，所以无法对其进行反馈。办理人：穆鑫，部门</t>
    </r>
    <r>
      <rPr>
        <sz val="10"/>
        <rFont val="Arial"/>
        <family val="2"/>
      </rPr>
      <t xml:space="preserve">:</t>
    </r>
    <r>
      <rPr>
        <sz val="10"/>
        <rFont val="宋体"/>
        <family val="0"/>
        <charset val="134"/>
      </rPr>
      <t xml:space="preserve">西站分中心，职务：物管副主任。审核人：侯旭，物业管理中心机关，物管行政部，科员。</t>
    </r>
    <r>
      <rPr>
        <sz val="10"/>
        <rFont val="Arial"/>
        <family val="2"/>
      </rPr>
      <t xml:space="preserve">
</t>
    </r>
  </si>
  <si>
    <r>
      <rPr>
        <sz val="10"/>
        <rFont val="Arial"/>
        <family val="2"/>
      </rPr>
      <t xml:space="preserve">GJ-PHONE-20260315-0388</t>
    </r>
    <r>
      <rPr>
        <sz val="10"/>
        <rFont val="宋体"/>
        <family val="0"/>
      </rPr>
      <t xml:space="preserve">（</t>
    </r>
    <r>
      <rPr>
        <sz val="10"/>
        <rFont val="Arial"/>
        <family val="2"/>
      </rPr>
      <t xml:space="preserve">1</t>
    </r>
    <r>
      <rPr>
        <sz val="10"/>
        <rFont val="宋体"/>
        <family val="0"/>
      </rPr>
      <t xml:space="preserve">个附件）</t>
    </r>
  </si>
  <si>
    <t xml:space="preserve">2026-03-15 09:31:43</t>
  </si>
  <si>
    <t xml:space="preserve">2026-03-15 10:01:08</t>
  </si>
  <si>
    <t xml:space="preserve">未记</t>
  </si>
  <si>
    <t xml:space="preserve">18330387579</t>
  </si>
  <si>
    <r>
      <rPr>
        <sz val="10"/>
        <rFont val="Arial"/>
        <family val="2"/>
      </rPr>
      <t xml:space="preserve">3</t>
    </r>
    <r>
      <rPr>
        <sz val="10"/>
        <rFont val="宋体"/>
        <family val="0"/>
        <charset val="134"/>
      </rPr>
      <t xml:space="preserve">月</t>
    </r>
    <r>
      <rPr>
        <sz val="10"/>
        <rFont val="Arial"/>
        <family val="2"/>
      </rPr>
      <t xml:space="preserve">15</t>
    </r>
    <r>
      <rPr>
        <sz val="10"/>
        <rFont val="宋体"/>
        <family val="0"/>
        <charset val="134"/>
      </rPr>
      <t xml:space="preserve">日</t>
    </r>
    <r>
      <rPr>
        <sz val="10"/>
        <rFont val="Arial"/>
        <family val="2"/>
      </rPr>
      <t xml:space="preserve">9:31</t>
    </r>
    <r>
      <rPr>
        <sz val="10"/>
        <rFont val="宋体"/>
        <family val="0"/>
        <charset val="134"/>
      </rPr>
      <t xml:space="preserve">分</t>
    </r>
    <r>
      <rPr>
        <sz val="10"/>
        <rFont val="Arial"/>
        <family val="2"/>
      </rPr>
      <t xml:space="preserve">(</t>
    </r>
    <r>
      <rPr>
        <sz val="10"/>
        <rFont val="宋体"/>
        <family val="0"/>
        <charset val="134"/>
      </rPr>
      <t xml:space="preserve">来电</t>
    </r>
    <r>
      <rPr>
        <sz val="10"/>
        <rFont val="Arial"/>
        <family val="2"/>
      </rPr>
      <t xml:space="preserve">)</t>
    </r>
    <r>
      <rPr>
        <sz val="10"/>
        <rFont val="宋体"/>
        <family val="0"/>
        <charset val="134"/>
      </rPr>
      <t xml:space="preserve">，一先生称，其经常乘坐</t>
    </r>
    <r>
      <rPr>
        <sz val="10"/>
        <rFont val="Arial"/>
        <family val="2"/>
      </rPr>
      <t xml:space="preserve">537</t>
    </r>
    <r>
      <rPr>
        <sz val="10"/>
        <rFont val="宋体"/>
        <family val="0"/>
        <charset val="134"/>
      </rPr>
      <t xml:space="preserve">路车其看到车内垃圾桶有时有垃圾，且车内写着今天已消毒，咨询该路是否每天都倒垃圾，每天都消毒。要求尽快答复。</t>
    </r>
  </si>
  <si>
    <t xml:space="preserve">市民反映问题的办理情况，鸿运承物业管理中心史各庄分中心现回复如下：</t>
  </si>
  <si>
    <r>
      <rPr>
        <sz val="10"/>
        <rFont val="宋体"/>
        <family val="0"/>
        <charset val="134"/>
      </rPr>
      <t xml:space="preserve">我分中心于</t>
    </r>
    <r>
      <rPr>
        <sz val="10"/>
        <rFont val="Arial"/>
        <family val="2"/>
      </rPr>
      <t xml:space="preserve">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15</t>
    </r>
    <r>
      <rPr>
        <sz val="10"/>
        <rFont val="宋体"/>
        <family val="0"/>
        <charset val="134"/>
      </rPr>
      <t xml:space="preserve">日下午</t>
    </r>
    <r>
      <rPr>
        <sz val="10"/>
        <rFont val="Arial"/>
        <family val="2"/>
      </rPr>
      <t xml:space="preserve">15</t>
    </r>
    <r>
      <rPr>
        <sz val="10"/>
        <rFont val="宋体"/>
        <family val="0"/>
        <charset val="134"/>
      </rPr>
      <t xml:space="preserve">点对市民进行电话回复。办理人：刘扬；部门：鸿运承物业管理中心史各庄分中心；职务：物管副主任。审核人：郑楠；部门：鸿运承物业管理中心物管行政部；职务：物管员。</t>
    </r>
  </si>
  <si>
    <t xml:space="preserve">运营车辆回到我们的刷车地点后，我们会对车内卫生（含垃圾桶）进行全面的清理，运营途中的车辆卫生问题我们确实不能做到及时有效的进行清洁。车辆消毒工作我们按照每日对运营车辆消毒一次的标准认真执行，地面为喷洒消毒，座椅、扶手等设施部位为擦拭消毒。</t>
  </si>
  <si>
    <t xml:space="preserve">经分中心检查本条运营线路所有运营车辆出场前的卫生及消毒符合标准，我们定期召开车辆保洁专题会议，开展车辆卫生专项检查，日常工作中我们加大巡检力度，强化制度建设，不断提高管理水平。</t>
  </si>
  <si>
    <r>
      <rPr>
        <sz val="10"/>
        <rFont val="宋体"/>
        <family val="0"/>
        <charset val="134"/>
      </rPr>
      <t xml:space="preserve">市民反映问题的办理情况，鸿运承物业管理中心史各庄分中心现回复如下：运营车辆回到我们的刷车地点后，我们会对车内卫生（含垃圾桶）进行全面的清理，运营途中的车辆卫生问题我们确实不能做到及时有效的进行清洁。车辆消毒工作我们按照每日对运营车辆消毒一次的标准认真执行，地面为喷洒消毒，座椅、扶手等设施部位为擦拭消毒。经分中心检查本条运营线路所有运营车辆出场前的卫生及消毒符合标准，我们定期召开车辆保洁专题会议，开展车辆卫生专项检查，日常工作中我们加大巡检力度，强化制度建设，不断提高管理水平。我分中心于</t>
    </r>
    <r>
      <rPr>
        <sz val="10"/>
        <rFont val="Arial"/>
        <family val="2"/>
      </rPr>
      <t xml:space="preserve">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15</t>
    </r>
    <r>
      <rPr>
        <sz val="10"/>
        <rFont val="宋体"/>
        <family val="0"/>
        <charset val="134"/>
      </rPr>
      <t xml:space="preserve">日下午</t>
    </r>
    <r>
      <rPr>
        <sz val="10"/>
        <rFont val="Arial"/>
        <family val="2"/>
      </rPr>
      <t xml:space="preserve">15</t>
    </r>
    <r>
      <rPr>
        <sz val="10"/>
        <rFont val="宋体"/>
        <family val="0"/>
        <charset val="134"/>
      </rPr>
      <t xml:space="preserve">点对市民进行电话回复。公交运营线路（首末站），我们只在一个场站进行洗车服务，首末站全部安排保洁员清洗车辆目前存在一定的困难。场站班组长再次与本条线路的保洁人员进行了沟通，日常工作中要把清洁质量做的更加细致，加强清洁技能的培训，熟练掌握清洁方法。欢迎市民随时对我们的工作进行监督，感谢市民提出宝贵意见，给市民的出行带来的不便我们深感歉意，谢谢市民的支持与谅解。</t>
    </r>
  </si>
  <si>
    <r>
      <rPr>
        <sz val="11"/>
        <color rgb="FF000000"/>
        <rFont val="宋体"/>
        <family val="0"/>
        <charset val="134"/>
      </rPr>
      <t xml:space="preserve">同人同诉：</t>
    </r>
    <r>
      <rPr>
        <sz val="11"/>
        <color rgb="FF000000"/>
        <rFont val="宋体"/>
        <family val="0"/>
      </rPr>
      <t xml:space="preserve">GJ-PHONE-20260315-0388</t>
    </r>
    <r>
      <rPr>
        <sz val="11"/>
        <color rgb="FF000000"/>
        <rFont val="宋体"/>
        <family val="0"/>
        <charset val="134"/>
      </rPr>
      <t xml:space="preserve">、</t>
    </r>
    <r>
      <rPr>
        <sz val="11"/>
        <color rgb="FF000000"/>
        <rFont val="宋体"/>
        <family val="0"/>
      </rPr>
      <t xml:space="preserve">GJ-PHONE-20260316-0043</t>
    </r>
  </si>
  <si>
    <r>
      <rPr>
        <sz val="10"/>
        <rFont val="Arial"/>
        <family val="2"/>
      </rPr>
      <t xml:space="preserve">GJ-PHONE-20260314-2246</t>
    </r>
    <r>
      <rPr>
        <sz val="10"/>
        <rFont val="宋体"/>
        <family val="0"/>
        <charset val="134"/>
      </rPr>
      <t xml:space="preserve">（</t>
    </r>
    <r>
      <rPr>
        <sz val="10"/>
        <rFont val="Arial"/>
        <family val="2"/>
      </rPr>
      <t xml:space="preserve">1</t>
    </r>
    <r>
      <rPr>
        <sz val="10"/>
        <rFont val="宋体"/>
        <family val="0"/>
        <charset val="134"/>
      </rPr>
      <t xml:space="preserve">个附件）</t>
    </r>
  </si>
  <si>
    <t xml:space="preserve">2026-03-14 22:27:33</t>
  </si>
  <si>
    <t xml:space="preserve">2026-03-14 22:31:52</t>
  </si>
  <si>
    <r>
      <rPr>
        <sz val="10"/>
        <rFont val="Arial"/>
        <family val="2"/>
      </rPr>
      <t xml:space="preserve">3</t>
    </r>
    <r>
      <rPr>
        <sz val="10"/>
        <rFont val="宋体"/>
        <family val="0"/>
        <charset val="134"/>
      </rPr>
      <t xml:space="preserve">月</t>
    </r>
    <r>
      <rPr>
        <sz val="10"/>
        <rFont val="Arial"/>
        <family val="2"/>
      </rPr>
      <t xml:space="preserve">14</t>
    </r>
    <r>
      <rPr>
        <sz val="10"/>
        <rFont val="宋体"/>
        <family val="0"/>
        <charset val="134"/>
      </rPr>
      <t xml:space="preserve">日</t>
    </r>
    <r>
      <rPr>
        <sz val="10"/>
        <rFont val="Arial"/>
        <family val="2"/>
      </rPr>
      <t xml:space="preserve">22:29</t>
    </r>
    <r>
      <rPr>
        <sz val="10"/>
        <rFont val="宋体"/>
        <family val="0"/>
        <charset val="134"/>
      </rPr>
      <t xml:space="preserve">分来电：一市民反映</t>
    </r>
    <r>
      <rPr>
        <sz val="10"/>
        <rFont val="Arial"/>
        <family val="2"/>
      </rPr>
      <t xml:space="preserve">143</t>
    </r>
    <r>
      <rPr>
        <sz val="10"/>
        <rFont val="宋体"/>
        <family val="0"/>
        <charset val="134"/>
      </rPr>
      <t xml:space="preserve">路北京西站的电子站牌黑屏，希望尽快维护。</t>
    </r>
  </si>
  <si>
    <t xml:space="preserve">电子站牌问题</t>
  </si>
  <si>
    <t xml:space="preserve">北京巴士传媒股份有限公司机关</t>
  </si>
  <si>
    <t xml:space="preserve">经核实，按西站地区公安执法部门相关治安规定和公交集团安保专业要求，在特殊时期，中大型电子产品可控关闭，所以在两会期间临时关闭公交场站内发车电子显示屏，两会结束后再恢复正常显示。</t>
  </si>
  <si>
    <t xml:space="preserve">由于市民未留联系方式，无法进行电话答复。办理人：穆鑫；部门：鸿运承物业管理中心西客站分中心 物管设备主任；审核人：华菲 工程设备部 一般管理</t>
  </si>
  <si>
    <t xml:space="preserve">目前两会已结束，西客站南广场发车电子显示屏均已恢复并正常使用中。给市民带来不便恳请市民理解和谅解。由于市民未留联系方式，无法进行电话答复。</t>
  </si>
  <si>
    <t xml:space="preserve">经核实，按西站地区公安执法部门相关治安规定和公交集团安保专业要求，在特殊时期，中大型电子产品可控关闭，所以在两会期间临时关闭公交场站内发车电子显示屏，两会结束后再恢复正常显示。目前两会已结束，西客站南广场发车电子显示屏均已恢复并正常使用中。给市民带来不便恳请市民理解和谅解。由于市民未留联系方式，无法进行电话答复。</t>
  </si>
  <si>
    <t xml:space="preserve">北京巴士传媒股份有限公司</t>
  </si>
  <si>
    <r>
      <rPr>
        <sz val="10"/>
        <rFont val="Arial"/>
        <family val="2"/>
      </rPr>
      <t xml:space="preserve">GJ-PHONE-20260316-0043</t>
    </r>
    <r>
      <rPr>
        <sz val="10"/>
        <rFont val="宋体"/>
        <family val="0"/>
      </rPr>
      <t xml:space="preserve">（</t>
    </r>
    <r>
      <rPr>
        <sz val="10"/>
        <rFont val="Arial"/>
        <family val="2"/>
      </rPr>
      <t xml:space="preserve">1</t>
    </r>
    <r>
      <rPr>
        <sz val="10"/>
        <rFont val="宋体"/>
        <family val="0"/>
      </rPr>
      <t xml:space="preserve">个附件）</t>
    </r>
  </si>
  <si>
    <t xml:space="preserve">2026-03-16 06:25:03</t>
  </si>
  <si>
    <t xml:space="preserve">2026-03-16 06:31:20</t>
  </si>
  <si>
    <r>
      <rPr>
        <sz val="10"/>
        <rFont val="Arial"/>
        <family val="2"/>
      </rPr>
      <t xml:space="preserve">3</t>
    </r>
    <r>
      <rPr>
        <sz val="10"/>
        <rFont val="宋体"/>
        <family val="0"/>
        <charset val="134"/>
      </rPr>
      <t xml:space="preserve">月</t>
    </r>
    <r>
      <rPr>
        <sz val="10"/>
        <rFont val="Arial"/>
        <family val="2"/>
      </rPr>
      <t xml:space="preserve">16</t>
    </r>
    <r>
      <rPr>
        <sz val="10"/>
        <rFont val="宋体"/>
        <family val="0"/>
        <charset val="134"/>
      </rPr>
      <t xml:space="preserve">日</t>
    </r>
    <r>
      <rPr>
        <sz val="10"/>
        <rFont val="Arial"/>
        <family val="2"/>
      </rPr>
      <t xml:space="preserve">6</t>
    </r>
    <r>
      <rPr>
        <sz val="10"/>
        <rFont val="宋体"/>
        <family val="0"/>
        <charset val="134"/>
      </rPr>
      <t xml:space="preserve">：</t>
    </r>
    <r>
      <rPr>
        <sz val="10"/>
        <rFont val="Arial"/>
        <family val="2"/>
      </rPr>
      <t xml:space="preserve">26</t>
    </r>
    <r>
      <rPr>
        <sz val="10"/>
        <rFont val="宋体"/>
        <family val="0"/>
        <charset val="134"/>
      </rPr>
      <t xml:space="preserve">分来电，</t>
    </r>
    <r>
      <rPr>
        <sz val="10"/>
        <rFont val="Arial"/>
        <family val="2"/>
      </rPr>
      <t xml:space="preserve">6</t>
    </r>
    <r>
      <rPr>
        <sz val="10"/>
        <rFont val="宋体"/>
        <family val="0"/>
        <charset val="134"/>
      </rPr>
      <t xml:space="preserve">：</t>
    </r>
    <r>
      <rPr>
        <sz val="10"/>
        <rFont val="Arial"/>
        <family val="2"/>
      </rPr>
      <t xml:space="preserve">15</t>
    </r>
    <r>
      <rPr>
        <sz val="10"/>
        <rFont val="宋体"/>
        <family val="0"/>
        <charset val="134"/>
      </rPr>
      <t xml:space="preserve">分，一先生在兴寿北站乘坐</t>
    </r>
    <r>
      <rPr>
        <sz val="10"/>
        <rFont val="Arial"/>
        <family val="2"/>
      </rPr>
      <t xml:space="preserve">537</t>
    </r>
    <r>
      <rPr>
        <sz val="10"/>
        <rFont val="宋体"/>
        <family val="0"/>
        <charset val="134"/>
      </rPr>
      <t xml:space="preserve">路，看到二层的垃圾桶里有垃圾。昨日其反映过此问题，但今日乘坐还是这样，要求尽快答复。</t>
    </r>
  </si>
  <si>
    <t xml:space="preserve">接到投诉后，市民反映问题的办理情况，鸿运承物业管理中心史各庄分中心现回复如下：</t>
  </si>
  <si>
    <r>
      <rPr>
        <sz val="10"/>
        <rFont val="宋体"/>
        <family val="0"/>
        <charset val="134"/>
      </rPr>
      <t xml:space="preserve">我分中心于</t>
    </r>
    <r>
      <rPr>
        <sz val="10"/>
        <rFont val="Arial"/>
        <family val="2"/>
      </rPr>
      <t xml:space="preserve">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16</t>
    </r>
    <r>
      <rPr>
        <sz val="10"/>
        <rFont val="宋体"/>
        <family val="0"/>
        <charset val="134"/>
      </rPr>
      <t xml:space="preserve">日上午</t>
    </r>
    <r>
      <rPr>
        <sz val="10"/>
        <rFont val="Arial"/>
        <family val="2"/>
      </rPr>
      <t xml:space="preserve">9</t>
    </r>
    <r>
      <rPr>
        <sz val="10"/>
        <rFont val="宋体"/>
        <family val="0"/>
        <charset val="134"/>
      </rPr>
      <t xml:space="preserve">点</t>
    </r>
    <r>
      <rPr>
        <sz val="10"/>
        <rFont val="Arial"/>
        <family val="2"/>
      </rPr>
      <t xml:space="preserve">20</t>
    </r>
    <r>
      <rPr>
        <sz val="10"/>
        <rFont val="宋体"/>
        <family val="0"/>
        <charset val="134"/>
      </rPr>
      <t xml:space="preserve">分对市民进行电话回复。办理人：刘扬；部门：鸿运承物业管理中心史各庄分中心；职务：物管副主任。审核人：郑楠；部门：鸿运承物业管理中心物管行政部；职务：物管员。</t>
    </r>
  </si>
  <si>
    <r>
      <rPr>
        <sz val="10"/>
        <rFont val="宋体"/>
        <family val="0"/>
        <charset val="134"/>
      </rPr>
      <t xml:space="preserve">市民所反馈的问题为运营中所导致，加之市民乘车投诉的时段非我们保洁员作业时段（作业时段为早上</t>
    </r>
    <r>
      <rPr>
        <sz val="10"/>
        <rFont val="Arial"/>
        <family val="2"/>
      </rPr>
      <t xml:space="preserve">8</t>
    </r>
    <r>
      <rPr>
        <sz val="10"/>
        <rFont val="宋体"/>
        <family val="0"/>
        <charset val="134"/>
      </rPr>
      <t xml:space="preserve">点至下午</t>
    </r>
    <r>
      <rPr>
        <sz val="10"/>
        <rFont val="Arial"/>
        <family val="2"/>
      </rPr>
      <t xml:space="preserve">16</t>
    </r>
    <r>
      <rPr>
        <sz val="10"/>
        <rFont val="宋体"/>
        <family val="0"/>
        <charset val="134"/>
      </rPr>
      <t xml:space="preserve">点），运营车辆回到我们的刷车地点后，在日常工作时段内，我们会对车内卫生（含垃圾桶）进行全面的清理，非作业时段及运营途中的车辆卫生问题我们确实不能做到及时有效的进行清洁，我们已和市民进行了解释。</t>
    </r>
  </si>
  <si>
    <r>
      <rPr>
        <sz val="10"/>
        <rFont val="宋体"/>
        <family val="0"/>
        <charset val="134"/>
      </rPr>
      <t xml:space="preserve">接到投诉后，市民反映问题的办理情况，鸿运承物业管理中心史各庄分中心现回复如下：市民所反馈的问题为运营中所导致，加之市民乘车投诉的时段非我们保洁员作业时段（作业时段为早上</t>
    </r>
    <r>
      <rPr>
        <sz val="10"/>
        <rFont val="Arial"/>
        <family val="2"/>
      </rPr>
      <t xml:space="preserve">8</t>
    </r>
    <r>
      <rPr>
        <sz val="10"/>
        <rFont val="宋体"/>
        <family val="0"/>
        <charset val="134"/>
      </rPr>
      <t xml:space="preserve">点至下午</t>
    </r>
    <r>
      <rPr>
        <sz val="10"/>
        <rFont val="Arial"/>
        <family val="2"/>
      </rPr>
      <t xml:space="preserve">16</t>
    </r>
    <r>
      <rPr>
        <sz val="10"/>
        <rFont val="宋体"/>
        <family val="0"/>
        <charset val="134"/>
      </rPr>
      <t xml:space="preserve">点），运营车辆回到我们的刷车地点后，在日常工作时段内，我们会对车内卫生（含垃圾桶）进行全面的清理，非作业时段及运营途中的车辆卫生问题我们确实不能做到及时有效的进行清洁，我们已和市民进行了解释。经分中心检查本条运营线路所有运营车辆出场前的卫生符合车辆清洁标准，我们定期召开车辆保洁专题会议，开展车辆卫生专项检查，日常工作中我们加大巡检力度，强化制度建设，不断提高管理水平。我分中心于</t>
    </r>
    <r>
      <rPr>
        <sz val="10"/>
        <rFont val="Arial"/>
        <family val="2"/>
      </rPr>
      <t xml:space="preserve">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16</t>
    </r>
    <r>
      <rPr>
        <sz val="10"/>
        <rFont val="宋体"/>
        <family val="0"/>
        <charset val="134"/>
      </rPr>
      <t xml:space="preserve">日上午</t>
    </r>
    <r>
      <rPr>
        <sz val="10"/>
        <rFont val="Arial"/>
        <family val="2"/>
      </rPr>
      <t xml:space="preserve">9</t>
    </r>
    <r>
      <rPr>
        <sz val="10"/>
        <rFont val="宋体"/>
        <family val="0"/>
        <charset val="134"/>
      </rPr>
      <t xml:space="preserve">点</t>
    </r>
    <r>
      <rPr>
        <sz val="10"/>
        <rFont val="Arial"/>
        <family val="2"/>
      </rPr>
      <t xml:space="preserve">20</t>
    </r>
    <r>
      <rPr>
        <sz val="10"/>
        <rFont val="宋体"/>
        <family val="0"/>
        <charset val="134"/>
      </rPr>
      <t xml:space="preserve">分对市民进行电话回复。公交运营线路（首末站），我们只在一个场站进行洗车服务，首末站全部安排保洁员清洗车辆目前存在一定的困难。场站班组长再次与本条线路的保洁人员进行了沟通，日常工作中要把清洁质量做的更加细致，加强清洁技能的培训，熟练掌握清洁方法。欢迎市民随时对我们的工作进行监督，感谢市民提出宝贵意见，给市民的出行带来的不便我们深感歉意，谢谢市民的支持与谅解。</t>
    </r>
  </si>
  <si>
    <t xml:space="preserve">车辆卫生问题
（车内垃圾）同人同诉二次</t>
  </si>
  <si>
    <t xml:space="preserve">GJ-PHONE-20260316-0466</t>
  </si>
  <si>
    <t xml:space="preserve">2026-03-16 09:37:23</t>
  </si>
  <si>
    <t xml:space="preserve">2026-03-16 09:53:53</t>
  </si>
  <si>
    <r>
      <rPr>
        <sz val="10"/>
        <rFont val="Arial"/>
        <family val="2"/>
      </rPr>
      <t xml:space="preserve">3</t>
    </r>
    <r>
      <rPr>
        <sz val="10"/>
        <rFont val="宋体"/>
        <family val="0"/>
        <charset val="134"/>
      </rPr>
      <t xml:space="preserve">月</t>
    </r>
    <r>
      <rPr>
        <sz val="10"/>
        <rFont val="Arial"/>
        <family val="2"/>
      </rPr>
      <t xml:space="preserve">16</t>
    </r>
    <r>
      <rPr>
        <sz val="10"/>
        <rFont val="宋体"/>
        <family val="0"/>
        <charset val="134"/>
      </rPr>
      <t xml:space="preserve">日</t>
    </r>
    <r>
      <rPr>
        <sz val="10"/>
        <rFont val="Arial"/>
        <family val="2"/>
      </rPr>
      <t xml:space="preserve">9:37</t>
    </r>
    <r>
      <rPr>
        <sz val="10"/>
        <rFont val="宋体"/>
        <family val="0"/>
        <charset val="134"/>
      </rPr>
      <t xml:space="preserve">分来电： 一先生（公交内部职工）来电：慧忠里场站内（有</t>
    </r>
    <r>
      <rPr>
        <sz val="10"/>
        <rFont val="Arial"/>
        <family val="2"/>
      </rPr>
      <t xml:space="preserve">142</t>
    </r>
    <r>
      <rPr>
        <sz val="10"/>
        <rFont val="宋体"/>
        <family val="0"/>
        <charset val="134"/>
      </rPr>
      <t xml:space="preserve">路）的厕所无人打扫，特别脏，望有关部门解决，特来电反映。</t>
    </r>
  </si>
  <si>
    <r>
      <rPr>
        <sz val="10"/>
        <rFont val="宋体"/>
        <family val="0"/>
        <charset val="134"/>
      </rPr>
      <t xml:space="preserve">因市民没有留下电话，所以无法对其进行反馈。办理人：李留成，部门</t>
    </r>
    <r>
      <rPr>
        <sz val="10"/>
        <rFont val="Arial"/>
        <family val="2"/>
      </rPr>
      <t xml:space="preserve">:</t>
    </r>
    <r>
      <rPr>
        <sz val="10"/>
        <rFont val="宋体"/>
        <family val="0"/>
        <charset val="134"/>
      </rPr>
      <t xml:space="preserve">小营分中心，职务：物管副主任。审核人：侯旭，物业管理中心机关，物管行政部，科员。</t>
    </r>
    <r>
      <rPr>
        <sz val="10"/>
        <rFont val="Arial"/>
        <family val="2"/>
      </rPr>
      <t xml:space="preserve">
</t>
    </r>
  </si>
  <si>
    <t xml:space="preserve">市民描述的场站，是由物业保洁人员打扫，公共区域和卫生间是按照时间段分批次打扫清洁，我们虚心接受市民提出的宝贵意见，今后加强管理，增加打扫的频次，保障运营一线日常的生活与工作不受影响。</t>
  </si>
  <si>
    <r>
      <rPr>
        <sz val="10"/>
        <rFont val="宋体"/>
        <family val="0"/>
        <charset val="134"/>
      </rPr>
      <t xml:space="preserve">接到此投诉，我们非常重视。并立即派专人核实情况。市民描述的场站，是由物业保洁人员打扫，公共区域和卫生间是按照时间段分批次打扫清洁，我们虚心接受市民提出的宝贵意见，今后加强管理，增加打扫的频次，保障运营一线日常的生活与工作不受影响。因市民没有留下电话，所以无法对其进行反馈。办理人：李留成，部门</t>
    </r>
    <r>
      <rPr>
        <sz val="10"/>
        <rFont val="Arial"/>
        <family val="2"/>
      </rPr>
      <t xml:space="preserve">:</t>
    </r>
    <r>
      <rPr>
        <sz val="10"/>
        <rFont val="宋体"/>
        <family val="0"/>
        <charset val="134"/>
      </rPr>
      <t xml:space="preserve">小营分中心，职务：物管副主任。审核人：侯旭，物业管理中心机关，物管行政部，科员。</t>
    </r>
  </si>
  <si>
    <t xml:space="preserve"> </t>
  </si>
  <si>
    <t xml:space="preserve">GJ-PHONE-20260316-0416</t>
  </si>
  <si>
    <t xml:space="preserve">2026-03-16 09:16:25</t>
  </si>
  <si>
    <t xml:space="preserve">2026-03-16 10:40:10</t>
  </si>
  <si>
    <r>
      <rPr>
        <sz val="10"/>
        <rFont val="Arial"/>
        <family val="2"/>
      </rPr>
      <t xml:space="preserve">3</t>
    </r>
    <r>
      <rPr>
        <sz val="10"/>
        <rFont val="宋体"/>
        <family val="0"/>
        <charset val="134"/>
      </rPr>
      <t xml:space="preserve">月</t>
    </r>
    <r>
      <rPr>
        <sz val="10"/>
        <rFont val="Arial"/>
        <family val="2"/>
      </rPr>
      <t xml:space="preserve">16</t>
    </r>
    <r>
      <rPr>
        <sz val="10"/>
        <rFont val="宋体"/>
        <family val="0"/>
        <charset val="134"/>
      </rPr>
      <t xml:space="preserve">日</t>
    </r>
    <r>
      <rPr>
        <sz val="10"/>
        <rFont val="Arial"/>
        <family val="2"/>
      </rPr>
      <t xml:space="preserve">9:16</t>
    </r>
    <r>
      <rPr>
        <sz val="10"/>
        <rFont val="宋体"/>
        <family val="0"/>
        <charset val="134"/>
      </rPr>
      <t xml:space="preserve">分白先生来电：白先生（公交集团职工，</t>
    </r>
    <r>
      <rPr>
        <sz val="10"/>
        <rFont val="Arial"/>
        <family val="2"/>
      </rPr>
      <t xml:space="preserve">309</t>
    </r>
    <r>
      <rPr>
        <sz val="10"/>
        <rFont val="宋体"/>
        <family val="0"/>
        <charset val="134"/>
      </rPr>
      <t xml:space="preserve">路夜班看打车人员）</t>
    </r>
    <r>
      <rPr>
        <sz val="10"/>
        <rFont val="Arial"/>
        <family val="2"/>
      </rPr>
      <t xml:space="preserve">3</t>
    </r>
    <r>
      <rPr>
        <sz val="10"/>
        <rFont val="宋体"/>
        <family val="0"/>
        <charset val="134"/>
      </rPr>
      <t xml:space="preserve">月</t>
    </r>
    <r>
      <rPr>
        <sz val="10"/>
        <rFont val="Arial"/>
        <family val="2"/>
      </rPr>
      <t xml:space="preserve">13</t>
    </r>
    <r>
      <rPr>
        <sz val="10"/>
        <rFont val="宋体"/>
        <family val="0"/>
        <charset val="134"/>
      </rPr>
      <t xml:space="preserve">日反映其的电动自行车从场站车棚里被物业人员搬到车棚外并未告知原因一事，物业工作人员答复其称：谁提出的问题谁举证，让其拿出证据，其认为物业人员不解决事情，还难为其并让举证，故对答复不满，特来电反映。并称会到公交集团出口堵门口。找集团领导帮助其解决。同时还会向</t>
    </r>
    <r>
      <rPr>
        <sz val="10"/>
        <rFont val="Arial"/>
        <family val="2"/>
      </rPr>
      <t xml:space="preserve">12345</t>
    </r>
    <r>
      <rPr>
        <sz val="10"/>
        <rFont val="宋体"/>
        <family val="0"/>
        <charset val="134"/>
      </rPr>
      <t xml:space="preserve">反映。</t>
    </r>
  </si>
  <si>
    <r>
      <rPr>
        <sz val="10"/>
        <rFont val="宋体"/>
        <family val="0"/>
        <charset val="134"/>
      </rPr>
      <t xml:space="preserve">经核实，来电人反映内容非物业管理中心安保专业管理。来电人反应问题为电动车</t>
    </r>
    <r>
      <rPr>
        <sz val="10"/>
        <rFont val="Arial"/>
        <family val="2"/>
      </rPr>
      <t xml:space="preserve">1</t>
    </r>
    <r>
      <rPr>
        <sz val="10"/>
        <rFont val="宋体"/>
        <family val="0"/>
        <charset val="134"/>
      </rPr>
      <t xml:space="preserve">年多前被人挪移，无法证明是物业人员挪动。已多次答复来电人视频监控问题。</t>
    </r>
  </si>
  <si>
    <t xml:space="preserve">此单未留电话，无法回复。</t>
  </si>
  <si>
    <r>
      <rPr>
        <sz val="10"/>
        <rFont val="宋体"/>
        <family val="0"/>
        <charset val="134"/>
      </rPr>
      <t xml:space="preserve">经核实，来电人反映内容非物业管理中心安保专业管理。来电人反应问题为电动车</t>
    </r>
    <r>
      <rPr>
        <sz val="10"/>
        <rFont val="Arial"/>
        <family val="2"/>
      </rPr>
      <t xml:space="preserve">1</t>
    </r>
    <r>
      <rPr>
        <sz val="10"/>
        <rFont val="宋体"/>
        <family val="0"/>
        <charset val="134"/>
      </rPr>
      <t xml:space="preserve">年多前被人挪移，无法证明是物业人员挪动。已多次答复来电人视频监控问题。此单未留电话，无法回复。</t>
    </r>
  </si>
  <si>
    <r>
      <rPr>
        <sz val="11"/>
        <color rgb="FF000000"/>
        <rFont val="宋体"/>
        <family val="0"/>
        <charset val="134"/>
      </rPr>
      <t xml:space="preserve">多渠道同人同诉：</t>
    </r>
    <r>
      <rPr>
        <sz val="11"/>
        <color rgb="FF000000"/>
        <rFont val="宋体"/>
        <family val="0"/>
      </rPr>
      <t xml:space="preserve">GJ-PHONE-20260308-1315</t>
    </r>
    <r>
      <rPr>
        <sz val="11"/>
        <color rgb="FF000000"/>
        <rFont val="宋体"/>
        <family val="0"/>
        <charset val="134"/>
      </rPr>
      <t xml:space="preserve">、热线</t>
    </r>
    <r>
      <rPr>
        <sz val="11"/>
        <color rgb="FF000000"/>
        <rFont val="宋体"/>
        <family val="0"/>
      </rPr>
      <t xml:space="preserve">-260308-036109</t>
    </r>
    <r>
      <rPr>
        <sz val="11"/>
        <color rgb="FF000000"/>
        <rFont val="宋体"/>
        <family val="0"/>
        <charset val="134"/>
      </rPr>
      <t xml:space="preserve">、</t>
    </r>
    <r>
      <rPr>
        <sz val="11"/>
        <color rgb="FF000000"/>
        <rFont val="宋体"/>
        <family val="0"/>
      </rPr>
      <t xml:space="preserve">GJ-PHONE-20260311-0418</t>
    </r>
    <r>
      <rPr>
        <sz val="11"/>
        <color rgb="FF000000"/>
        <rFont val="宋体"/>
        <family val="0"/>
        <charset val="134"/>
      </rPr>
      <t xml:space="preserve">、热线</t>
    </r>
    <r>
      <rPr>
        <sz val="11"/>
        <color rgb="FF000000"/>
        <rFont val="宋体"/>
        <family val="0"/>
      </rPr>
      <t xml:space="preserve">-260311-010985</t>
    </r>
    <r>
      <rPr>
        <sz val="11"/>
        <color rgb="FF000000"/>
        <rFont val="宋体"/>
        <family val="0"/>
        <charset val="134"/>
      </rPr>
      <t xml:space="preserve">、</t>
    </r>
    <r>
      <rPr>
        <sz val="11"/>
        <color rgb="FF000000"/>
        <rFont val="宋体"/>
        <family val="0"/>
      </rPr>
      <t xml:space="preserve">GJ-PHONE-20260313-0299</t>
    </r>
    <r>
      <rPr>
        <sz val="11"/>
        <color rgb="FF000000"/>
        <rFont val="宋体"/>
        <family val="0"/>
        <charset val="134"/>
      </rPr>
      <t xml:space="preserve">、热线</t>
    </r>
    <r>
      <rPr>
        <sz val="11"/>
        <color rgb="FF000000"/>
        <rFont val="宋体"/>
        <family val="0"/>
      </rPr>
      <t xml:space="preserve">-260313-006707</t>
    </r>
    <r>
      <rPr>
        <sz val="11"/>
        <color rgb="FF000000"/>
        <rFont val="宋体"/>
        <family val="0"/>
        <charset val="134"/>
      </rPr>
      <t xml:space="preserve">、</t>
    </r>
    <r>
      <rPr>
        <sz val="11"/>
        <color rgb="FF000000"/>
        <rFont val="宋体"/>
        <family val="0"/>
      </rPr>
      <t xml:space="preserve">GJ-PHONE-20260316-0416</t>
    </r>
  </si>
  <si>
    <r>
      <rPr>
        <sz val="10"/>
        <rFont val="Arial"/>
        <family val="2"/>
      </rPr>
      <t xml:space="preserve">GJ-PHONE-20260317-0336</t>
    </r>
    <r>
      <rPr>
        <sz val="10"/>
        <rFont val="宋体"/>
        <family val="0"/>
        <charset val="134"/>
      </rPr>
      <t xml:space="preserve">（</t>
    </r>
    <r>
      <rPr>
        <sz val="10"/>
        <rFont val="Arial"/>
        <family val="2"/>
      </rPr>
      <t xml:space="preserve">3</t>
    </r>
    <r>
      <rPr>
        <sz val="10"/>
        <rFont val="宋体"/>
        <family val="0"/>
        <charset val="134"/>
      </rPr>
      <t xml:space="preserve">个附件）</t>
    </r>
  </si>
  <si>
    <t xml:space="preserve">2026-03-17 08:56:17</t>
  </si>
  <si>
    <t xml:space="preserve">2026-03-17 09:06:03</t>
  </si>
  <si>
    <t xml:space="preserve">13691510414</t>
  </si>
  <si>
    <r>
      <rPr>
        <sz val="10"/>
        <rFont val="Arial"/>
        <family val="2"/>
      </rPr>
      <t xml:space="preserve">3</t>
    </r>
    <r>
      <rPr>
        <sz val="10"/>
        <rFont val="宋体"/>
        <family val="0"/>
        <charset val="134"/>
      </rPr>
      <t xml:space="preserve">月</t>
    </r>
    <r>
      <rPr>
        <sz val="10"/>
        <rFont val="Arial"/>
        <family val="2"/>
      </rPr>
      <t xml:space="preserve">17</t>
    </r>
    <r>
      <rPr>
        <sz val="10"/>
        <rFont val="宋体"/>
        <family val="0"/>
        <charset val="134"/>
      </rPr>
      <t xml:space="preserve">日</t>
    </r>
    <r>
      <rPr>
        <sz val="10"/>
        <rFont val="Arial"/>
        <family val="2"/>
      </rPr>
      <t xml:space="preserve">8:59</t>
    </r>
    <r>
      <rPr>
        <sz val="10"/>
        <rFont val="宋体"/>
        <family val="0"/>
        <charset val="134"/>
      </rPr>
      <t xml:space="preserve">分</t>
    </r>
    <r>
      <rPr>
        <sz val="10"/>
        <rFont val="Arial"/>
        <family val="2"/>
      </rPr>
      <t xml:space="preserve">(</t>
    </r>
    <r>
      <rPr>
        <sz val="10"/>
        <rFont val="宋体"/>
        <family val="0"/>
        <charset val="134"/>
      </rPr>
      <t xml:space="preserve">来电</t>
    </r>
    <r>
      <rPr>
        <sz val="10"/>
        <rFont val="Arial"/>
        <family val="2"/>
      </rPr>
      <t xml:space="preserve">)</t>
    </r>
    <r>
      <rPr>
        <sz val="10"/>
        <rFont val="宋体"/>
        <family val="0"/>
        <charset val="134"/>
      </rPr>
      <t xml:space="preserve">一先生称：刚刚其自驾车想停在疃里一区场站外边，临时去个卫生间，公交场站门口的男工作人员说：这属于内部地不能停。其说：我去个厕所。工作人员说：这有摄像头，你去别的地方停车。故不满，要求答复。</t>
    </r>
  </si>
  <si>
    <r>
      <rPr>
        <sz val="10"/>
        <rFont val="宋体"/>
        <family val="0"/>
        <charset val="134"/>
      </rPr>
      <t xml:space="preserve">接到投诉后土桥分中心高度重视，对投诉人反映问题立即进行核实，经分中心进行排摸后。我们于</t>
    </r>
    <r>
      <rPr>
        <sz val="10"/>
        <rFont val="Arial"/>
        <family val="2"/>
      </rPr>
      <t xml:space="preserve">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17</t>
    </r>
    <r>
      <rPr>
        <sz val="10"/>
        <rFont val="宋体"/>
        <family val="0"/>
        <charset val="134"/>
      </rPr>
      <t xml:space="preserve">日</t>
    </r>
    <r>
      <rPr>
        <sz val="10"/>
        <rFont val="Arial"/>
        <family val="2"/>
      </rPr>
      <t xml:space="preserve">14</t>
    </r>
    <r>
      <rPr>
        <sz val="10"/>
        <rFont val="宋体"/>
        <family val="0"/>
        <charset val="134"/>
      </rPr>
      <t xml:space="preserve">点</t>
    </r>
    <r>
      <rPr>
        <sz val="10"/>
        <rFont val="Arial"/>
        <family val="2"/>
      </rPr>
      <t xml:space="preserve">10</t>
    </r>
    <r>
      <rPr>
        <sz val="10"/>
        <rFont val="宋体"/>
        <family val="0"/>
        <charset val="134"/>
      </rPr>
      <t xml:space="preserve">分进行电话回访，并向投诉人解释，为了落实生产经营单位安全管理责任，防止和减少生产安全事故，保障人民群众生命和企业财产安全，根据《中华人民共和国安全生产法》、《北京市安全生产条例》、《北京市生产经营单位安全生产主体责任规定》等法律、法规，同时为适应社会治安和内部安全形势的需要，维护公交集团公司正常的生产、经营、工作秩序，预防火灾事故、治安类案件的发生，保护职工、乘客的人身财产和企业的资产安全，维护首都的政治稳定和社会安定，根据有关法律、法规，结合企业实际，公交停车场站禁止社会车辆及外部人员随意进入、穿行。土桥分中心秉承公交集团安全生产理念，从而引发误会。通过此事件，今后加强对职工培训教育，对待市民要注意态度和文明用语，给市民带来不便，深表歉意。同时要求场站工作人员在今后日常工作中对该场站加强值守、加强巡视，遇有外来人员、车辆及时做好询问、拦截、查验、登记工作，使用文明用语。公交场站不允许外来车辆停车，遇劝阻无效者，及时报警。</t>
    </r>
  </si>
  <si>
    <r>
      <rPr>
        <sz val="10"/>
        <rFont val="宋体"/>
        <family val="0"/>
        <charset val="134"/>
      </rPr>
      <t xml:space="preserve">我单位</t>
    </r>
    <r>
      <rPr>
        <sz val="10"/>
        <rFont val="Arial"/>
        <family val="2"/>
      </rPr>
      <t xml:space="preserve">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17</t>
    </r>
    <r>
      <rPr>
        <sz val="10"/>
        <rFont val="宋体"/>
        <family val="0"/>
        <charset val="134"/>
      </rPr>
      <t xml:space="preserve">日与市民进行电话联系，告知市民诉求办理情况。市民对办结情况已知悉。</t>
    </r>
  </si>
  <si>
    <t xml:space="preserve">土桥分中心秉承公交集团安全生产理念，从而引发误会。</t>
  </si>
  <si>
    <r>
      <rPr>
        <sz val="10"/>
        <rFont val="Arial"/>
        <family val="2"/>
      </rPr>
      <t xml:space="preserve">GJ-PHONE-20260317-0514</t>
    </r>
    <r>
      <rPr>
        <sz val="10"/>
        <rFont val="宋体"/>
        <family val="0"/>
        <charset val="134"/>
      </rPr>
      <t xml:space="preserve">（</t>
    </r>
    <r>
      <rPr>
        <sz val="10"/>
        <rFont val="Arial"/>
        <family val="2"/>
      </rPr>
      <t xml:space="preserve">1</t>
    </r>
    <r>
      <rPr>
        <sz val="10"/>
        <rFont val="宋体"/>
        <family val="0"/>
        <charset val="134"/>
      </rPr>
      <t xml:space="preserve">个附件）</t>
    </r>
  </si>
  <si>
    <t xml:space="preserve">2026-03-17 09:48:35</t>
  </si>
  <si>
    <t xml:space="preserve">2026-03-17 09:54:36</t>
  </si>
  <si>
    <t xml:space="preserve">13552892616</t>
  </si>
  <si>
    <r>
      <rPr>
        <sz val="10"/>
        <rFont val="Arial"/>
        <family val="2"/>
      </rPr>
      <t xml:space="preserve">3</t>
    </r>
    <r>
      <rPr>
        <sz val="10"/>
        <rFont val="宋体"/>
        <family val="0"/>
        <charset val="134"/>
      </rPr>
      <t xml:space="preserve">月</t>
    </r>
    <r>
      <rPr>
        <sz val="10"/>
        <rFont val="Arial"/>
        <family val="2"/>
      </rPr>
      <t xml:space="preserve">17</t>
    </r>
    <r>
      <rPr>
        <sz val="10"/>
        <rFont val="宋体"/>
        <family val="0"/>
        <charset val="134"/>
      </rPr>
      <t xml:space="preserve">日</t>
    </r>
    <r>
      <rPr>
        <sz val="10"/>
        <rFont val="Arial"/>
        <family val="2"/>
      </rPr>
      <t xml:space="preserve">9:49</t>
    </r>
    <r>
      <rPr>
        <sz val="10"/>
        <rFont val="宋体"/>
        <family val="0"/>
        <charset val="134"/>
      </rPr>
      <t xml:space="preserve">分来电：张女士是在鸿运承退休的</t>
    </r>
    <r>
      <rPr>
        <sz val="10"/>
        <rFont val="Arial"/>
        <family val="2"/>
      </rPr>
      <t xml:space="preserve">,</t>
    </r>
    <r>
      <rPr>
        <sz val="10"/>
        <rFont val="宋体"/>
        <family val="0"/>
        <charset val="134"/>
      </rPr>
      <t xml:space="preserve">其已经交了</t>
    </r>
    <r>
      <rPr>
        <sz val="10"/>
        <rFont val="Arial"/>
        <family val="2"/>
      </rPr>
      <t xml:space="preserve">2025</t>
    </r>
    <r>
      <rPr>
        <sz val="10"/>
        <rFont val="宋体"/>
        <family val="0"/>
        <charset val="134"/>
      </rPr>
      <t xml:space="preserve">年的取暖费单子</t>
    </r>
    <r>
      <rPr>
        <sz val="10"/>
        <rFont val="Arial"/>
        <family val="2"/>
      </rPr>
      <t xml:space="preserve">,</t>
    </r>
    <r>
      <rPr>
        <sz val="10"/>
        <rFont val="宋体"/>
        <family val="0"/>
        <charset val="134"/>
      </rPr>
      <t xml:space="preserve">但至今未给报销取暖费</t>
    </r>
    <r>
      <rPr>
        <sz val="10"/>
        <rFont val="Arial"/>
        <family val="2"/>
      </rPr>
      <t xml:space="preserve">,</t>
    </r>
    <r>
      <rPr>
        <sz val="10"/>
        <rFont val="宋体"/>
        <family val="0"/>
        <charset val="134"/>
      </rPr>
      <t xml:space="preserve">给鸿运承和退休办打电话一直打不通</t>
    </r>
    <r>
      <rPr>
        <sz val="10"/>
        <rFont val="Arial"/>
        <family val="2"/>
      </rPr>
      <t xml:space="preserve">,</t>
    </r>
    <r>
      <rPr>
        <sz val="10"/>
        <rFont val="宋体"/>
        <family val="0"/>
        <charset val="134"/>
      </rPr>
      <t xml:space="preserve">要求尽快答复</t>
    </r>
    <r>
      <rPr>
        <sz val="10"/>
        <rFont val="Arial"/>
        <family val="2"/>
      </rPr>
      <t xml:space="preserve">.</t>
    </r>
  </si>
  <si>
    <r>
      <rPr>
        <sz val="10"/>
        <rFont val="宋体"/>
        <family val="0"/>
        <charset val="134"/>
      </rPr>
      <t xml:space="preserve">经核实，市民反映诉求与实际情况有所出入。单位退休职工逐年增加，退休办工作压力大。市民为</t>
    </r>
    <r>
      <rPr>
        <sz val="10"/>
        <rFont val="Arial"/>
        <family val="2"/>
      </rPr>
      <t xml:space="preserve">12</t>
    </r>
    <r>
      <rPr>
        <sz val="10"/>
        <rFont val="宋体"/>
        <family val="0"/>
        <charset val="134"/>
      </rPr>
      <t xml:space="preserve">月底上交报销单，报销手续繁琐，财政的拨款也是分批下来的，所以报销手续比较慢，预计四月底之前能够发到职工手中。</t>
    </r>
  </si>
  <si>
    <r>
      <rPr>
        <sz val="10"/>
        <rFont val="宋体"/>
        <family val="0"/>
        <charset val="134"/>
      </rPr>
      <t xml:space="preserve">经核实，市民反映诉求与实际情况有所出入。单位退休职工逐年增加，退休办工作压力大。市民为</t>
    </r>
    <r>
      <rPr>
        <sz val="10"/>
        <rFont val="Arial"/>
        <family val="2"/>
      </rPr>
      <t xml:space="preserve">12</t>
    </r>
    <r>
      <rPr>
        <sz val="10"/>
        <rFont val="宋体"/>
        <family val="0"/>
        <charset val="134"/>
      </rPr>
      <t xml:space="preserve">月底上交报销单，报销手续繁琐，财政的拨款也是分批下来的，所以报销手续比较慢，预计四月底之前能够发到职工手中。我单位</t>
    </r>
    <r>
      <rPr>
        <sz val="10"/>
        <rFont val="Arial"/>
        <family val="2"/>
      </rPr>
      <t xml:space="preserve">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17</t>
    </r>
    <r>
      <rPr>
        <sz val="10"/>
        <rFont val="宋体"/>
        <family val="0"/>
        <charset val="134"/>
      </rPr>
      <t xml:space="preserve">日上午</t>
    </r>
    <r>
      <rPr>
        <sz val="10"/>
        <rFont val="Arial"/>
        <family val="2"/>
      </rPr>
      <t xml:space="preserve">10</t>
    </r>
    <r>
      <rPr>
        <sz val="10"/>
        <rFont val="宋体"/>
        <family val="0"/>
        <charset val="134"/>
      </rPr>
      <t xml:space="preserve">点</t>
    </r>
    <r>
      <rPr>
        <sz val="10"/>
        <rFont val="Arial"/>
        <family val="2"/>
      </rPr>
      <t xml:space="preserve">37</t>
    </r>
    <r>
      <rPr>
        <sz val="10"/>
        <rFont val="宋体"/>
        <family val="0"/>
        <charset val="134"/>
      </rPr>
      <t xml:space="preserve">分与市民进行电话联系，告知市民单位退休职工逐年增加，退休办工作压力大。市民</t>
    </r>
    <r>
      <rPr>
        <sz val="10"/>
        <rFont val="Arial"/>
        <family val="2"/>
      </rPr>
      <t xml:space="preserve">12</t>
    </r>
    <r>
      <rPr>
        <sz val="10"/>
        <rFont val="宋体"/>
        <family val="0"/>
        <charset val="134"/>
      </rPr>
      <t xml:space="preserve">月底上交报销单，报销手续繁琐，财政的拨款也是分批下来的，所以报销手续比较慢，预计四月底之前能够发到职工手中。市民表示理解。</t>
    </r>
    <r>
      <rPr>
        <sz val="10"/>
        <rFont val="Arial"/>
        <family val="2"/>
      </rPr>
      <t xml:space="preserve">
</t>
    </r>
    <r>
      <rPr>
        <sz val="10"/>
        <rFont val="宋体"/>
        <family val="0"/>
        <charset val="134"/>
      </rPr>
      <t xml:space="preserve">我单位欢迎市民随时对我们工作进行监督，感谢市民提出宝贵意见，谢谢市民的支持与谅解。</t>
    </r>
    <r>
      <rPr>
        <sz val="10"/>
        <rFont val="Arial"/>
        <family val="2"/>
      </rPr>
      <t xml:space="preserve">
</t>
    </r>
    <r>
      <rPr>
        <sz val="10"/>
        <rFont val="宋体"/>
        <family val="0"/>
        <charset val="134"/>
      </rPr>
      <t xml:space="preserve">办理人：张浩宇；部门：鸿运承物业管理中心人力资源部，职务：一般管理</t>
    </r>
    <r>
      <rPr>
        <sz val="10"/>
        <rFont val="Arial"/>
        <family val="2"/>
      </rPr>
      <t xml:space="preserve">
</t>
    </r>
    <r>
      <rPr>
        <sz val="10"/>
        <rFont val="宋体"/>
        <family val="0"/>
        <charset val="134"/>
      </rPr>
      <t xml:space="preserve">办理人：高强；部门：鸿运承物业管理中心人力资源部，职务：中级管理</t>
    </r>
    <r>
      <rPr>
        <sz val="10"/>
        <rFont val="Arial"/>
        <family val="2"/>
      </rPr>
      <t xml:space="preserve">
</t>
    </r>
  </si>
  <si>
    <r>
      <rPr>
        <sz val="10"/>
        <rFont val="宋体"/>
        <family val="0"/>
        <charset val="134"/>
      </rPr>
      <t xml:space="preserve">我单位</t>
    </r>
    <r>
      <rPr>
        <sz val="10"/>
        <rFont val="Arial"/>
        <family val="2"/>
      </rPr>
      <t xml:space="preserve">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17</t>
    </r>
    <r>
      <rPr>
        <sz val="10"/>
        <rFont val="宋体"/>
        <family val="0"/>
        <charset val="134"/>
      </rPr>
      <t xml:space="preserve">日上午</t>
    </r>
    <r>
      <rPr>
        <sz val="10"/>
        <rFont val="Arial"/>
        <family val="2"/>
      </rPr>
      <t xml:space="preserve">10</t>
    </r>
    <r>
      <rPr>
        <sz val="10"/>
        <rFont val="宋体"/>
        <family val="0"/>
        <charset val="134"/>
      </rPr>
      <t xml:space="preserve">点</t>
    </r>
    <r>
      <rPr>
        <sz val="10"/>
        <rFont val="Arial"/>
        <family val="2"/>
      </rPr>
      <t xml:space="preserve">37</t>
    </r>
    <r>
      <rPr>
        <sz val="10"/>
        <rFont val="宋体"/>
        <family val="0"/>
        <charset val="134"/>
      </rPr>
      <t xml:space="preserve">分与市民进行电话联系，告知市民单位退休职工逐年增加，退休办工作压力大。市民</t>
    </r>
    <r>
      <rPr>
        <sz val="10"/>
        <rFont val="Arial"/>
        <family val="2"/>
      </rPr>
      <t xml:space="preserve">12</t>
    </r>
    <r>
      <rPr>
        <sz val="10"/>
        <rFont val="宋体"/>
        <family val="0"/>
        <charset val="134"/>
      </rPr>
      <t xml:space="preserve">月底上交报销单，报销手续繁琐，财政的拨款也是分批下来的，所以报销手续比较慢，预计四月底之前能够发到职工手中。市民表示理解。</t>
    </r>
    <r>
      <rPr>
        <sz val="10"/>
        <rFont val="Arial"/>
        <family val="2"/>
      </rPr>
      <t xml:space="preserve">
</t>
    </r>
    <r>
      <rPr>
        <sz val="10"/>
        <rFont val="宋体"/>
        <family val="0"/>
        <charset val="134"/>
      </rPr>
      <t xml:space="preserve">我单位欢迎市民随时对我们工作进行监督，感谢市民提出宝贵意见，谢谢市民的支持与谅解。</t>
    </r>
  </si>
  <si>
    <r>
      <rPr>
        <sz val="10"/>
        <rFont val="宋体"/>
        <family val="0"/>
        <charset val="134"/>
      </rPr>
      <t xml:space="preserve">经核实，市民反映诉求与实际情况有所出入。单位退休职工逐年增加，退休办工作压力大。市民为</t>
    </r>
    <r>
      <rPr>
        <sz val="10"/>
        <rFont val="Arial"/>
        <family val="2"/>
      </rPr>
      <t xml:space="preserve">12</t>
    </r>
    <r>
      <rPr>
        <sz val="10"/>
        <rFont val="宋体"/>
        <family val="0"/>
        <charset val="134"/>
      </rPr>
      <t xml:space="preserve">月底上交报销单，报销手续繁琐，财政的拨款也是分批下来的，所以报销手续比较慢，预计四月底之前能够发到职工手中。我单位</t>
    </r>
    <r>
      <rPr>
        <sz val="10"/>
        <rFont val="Arial"/>
        <family val="2"/>
      </rPr>
      <t xml:space="preserve">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17</t>
    </r>
    <r>
      <rPr>
        <sz val="10"/>
        <rFont val="宋体"/>
        <family val="0"/>
        <charset val="134"/>
      </rPr>
      <t xml:space="preserve">日上午</t>
    </r>
    <r>
      <rPr>
        <sz val="10"/>
        <rFont val="Arial"/>
        <family val="2"/>
      </rPr>
      <t xml:space="preserve">10</t>
    </r>
    <r>
      <rPr>
        <sz val="10"/>
        <rFont val="宋体"/>
        <family val="0"/>
        <charset val="134"/>
      </rPr>
      <t xml:space="preserve">点</t>
    </r>
    <r>
      <rPr>
        <sz val="10"/>
        <rFont val="Arial"/>
        <family val="2"/>
      </rPr>
      <t xml:space="preserve">37</t>
    </r>
    <r>
      <rPr>
        <sz val="10"/>
        <rFont val="宋体"/>
        <family val="0"/>
        <charset val="134"/>
      </rPr>
      <t xml:space="preserve">分与市民进行电话联系，告知市民单位退休职工逐年增加，退休办工作压力大。市民</t>
    </r>
    <r>
      <rPr>
        <sz val="10"/>
        <rFont val="Arial"/>
        <family val="2"/>
      </rPr>
      <t xml:space="preserve">12</t>
    </r>
    <r>
      <rPr>
        <sz val="10"/>
        <rFont val="宋体"/>
        <family val="0"/>
        <charset val="134"/>
      </rPr>
      <t xml:space="preserve">月底上交报销单，报销手续繁琐，财政的拨款也是分批下来的，所以报销手续比较慢，预计四月底之前能够发到职工手中。市民表示理解。</t>
    </r>
    <r>
      <rPr>
        <sz val="10"/>
        <rFont val="Arial"/>
        <family val="2"/>
      </rPr>
      <t xml:space="preserve">
</t>
    </r>
    <r>
      <rPr>
        <sz val="10"/>
        <rFont val="宋体"/>
        <family val="0"/>
        <charset val="134"/>
      </rPr>
      <t xml:space="preserve">我单位欢迎市民随时对我们工作进行监督，感谢市民提出宝贵意见，谢谢市民的支持与谅解。</t>
    </r>
  </si>
  <si>
    <t xml:space="preserve">GJ-PHONE-20260317-0651</t>
  </si>
  <si>
    <t xml:space="preserve">2026-03-17 10:24:17</t>
  </si>
  <si>
    <t xml:space="preserve">2026-03-17 11:20:48</t>
  </si>
  <si>
    <r>
      <rPr>
        <sz val="10"/>
        <rFont val="Arial"/>
        <family val="2"/>
      </rPr>
      <t xml:space="preserve">3</t>
    </r>
    <r>
      <rPr>
        <sz val="10"/>
        <rFont val="宋体"/>
        <family val="0"/>
        <charset val="134"/>
      </rPr>
      <t xml:space="preserve">月</t>
    </r>
    <r>
      <rPr>
        <sz val="10"/>
        <rFont val="Arial"/>
        <family val="2"/>
      </rPr>
      <t xml:space="preserve">17</t>
    </r>
    <r>
      <rPr>
        <sz val="10"/>
        <rFont val="宋体"/>
        <family val="0"/>
        <charset val="134"/>
      </rPr>
      <t xml:space="preserve">日</t>
    </r>
    <r>
      <rPr>
        <sz val="10"/>
        <rFont val="Arial"/>
        <family val="2"/>
      </rPr>
      <t xml:space="preserve">10</t>
    </r>
    <r>
      <rPr>
        <sz val="10"/>
        <rFont val="宋体"/>
        <family val="0"/>
        <charset val="134"/>
      </rPr>
      <t xml:space="preserve">：</t>
    </r>
    <r>
      <rPr>
        <sz val="10"/>
        <rFont val="Arial"/>
        <family val="2"/>
      </rPr>
      <t xml:space="preserve">24</t>
    </r>
    <r>
      <rPr>
        <sz val="10"/>
        <rFont val="宋体"/>
        <family val="0"/>
        <charset val="134"/>
      </rPr>
      <t xml:space="preserve">分来电：一位女士（鸿运承物业职工）称：因其家庭困难，史各庄分中心宋主任（男士）帮助贫困家庭，深受员工的爱戴和尊敬，且工会的皮书记（男士）想职工所想，急职工所急，解职工所难，把职工的小事儿都当自己的大事儿，遇到事情总是第一时间宽慰职工，此前其家中有不顺，心情很低落，书记和劳人员郭师傅（女士）很耐心的开导其，宋主任和皮书记不仅是好领导，更是好家人，故非常感谢，特来电表扬。</t>
    </r>
  </si>
  <si>
    <t xml:space="preserve">组织方面其他表扬</t>
  </si>
  <si>
    <t xml:space="preserve">接到市民表扬后，物业管理中心党委工作部高度重视。对表扬内容进行了核实。经核实：表扬内容与实际情况相符。</t>
  </si>
  <si>
    <r>
      <rPr>
        <sz val="10"/>
        <rFont val="宋体"/>
        <family val="0"/>
        <charset val="134"/>
      </rPr>
      <t xml:space="preserve">接到市民反映的问题后，党委工作部立即进行核实，经核实，来电人反映情况与实际相符。感谢职工对我们的工作表示肯定，党委工作部会继续努力树立良好的物业形象。办理人</t>
    </r>
    <r>
      <rPr>
        <sz val="10"/>
        <rFont val="Arial"/>
        <family val="2"/>
      </rPr>
      <t xml:space="preserve">:</t>
    </r>
    <r>
      <rPr>
        <sz val="10"/>
        <rFont val="宋体"/>
        <family val="0"/>
        <charset val="134"/>
      </rPr>
      <t xml:space="preserve">高伟</t>
    </r>
    <r>
      <rPr>
        <sz val="10"/>
        <rFont val="Arial"/>
        <family val="2"/>
      </rPr>
      <t xml:space="preserve">;</t>
    </r>
    <r>
      <rPr>
        <sz val="10"/>
        <rFont val="宋体"/>
        <family val="0"/>
        <charset val="134"/>
      </rPr>
      <t xml:space="preserve">部门</t>
    </r>
    <r>
      <rPr>
        <sz val="10"/>
        <rFont val="Arial"/>
        <family val="2"/>
      </rPr>
      <t xml:space="preserve">:</t>
    </r>
    <r>
      <rPr>
        <sz val="10"/>
        <rFont val="宋体"/>
        <family val="0"/>
        <charset val="134"/>
      </rPr>
      <t xml:space="preserve">鸿运承物业管理中心党委工作部</t>
    </r>
    <r>
      <rPr>
        <sz val="10"/>
        <rFont val="Arial"/>
        <family val="2"/>
      </rPr>
      <t xml:space="preserve">:</t>
    </r>
    <r>
      <rPr>
        <sz val="10"/>
        <rFont val="宋体"/>
        <family val="0"/>
        <charset val="134"/>
      </rPr>
      <t xml:space="preserve">职务</t>
    </r>
    <r>
      <rPr>
        <sz val="10"/>
        <rFont val="Arial"/>
        <family val="2"/>
      </rPr>
      <t xml:space="preserve">:</t>
    </r>
    <r>
      <rPr>
        <sz val="10"/>
        <rFont val="宋体"/>
        <family val="0"/>
        <charset val="134"/>
      </rPr>
      <t xml:space="preserve">党委工作部副部长。审核人</t>
    </r>
    <r>
      <rPr>
        <sz val="10"/>
        <rFont val="Arial"/>
        <family val="2"/>
      </rPr>
      <t xml:space="preserve">:</t>
    </r>
    <r>
      <rPr>
        <sz val="10"/>
        <rFont val="宋体"/>
        <family val="0"/>
        <charset val="134"/>
      </rPr>
      <t xml:space="preserve">吕东霞</t>
    </r>
    <r>
      <rPr>
        <sz val="10"/>
        <rFont val="Arial"/>
        <family val="2"/>
      </rPr>
      <t xml:space="preserve">;</t>
    </r>
    <r>
      <rPr>
        <sz val="10"/>
        <rFont val="宋体"/>
        <family val="0"/>
        <charset val="134"/>
      </rPr>
      <t xml:space="preserve">职务</t>
    </r>
    <r>
      <rPr>
        <sz val="10"/>
        <rFont val="Arial"/>
        <family val="2"/>
      </rPr>
      <t xml:space="preserve">:</t>
    </r>
    <r>
      <rPr>
        <sz val="10"/>
        <rFont val="宋体"/>
        <family val="0"/>
        <charset val="134"/>
      </rPr>
      <t xml:space="preserve">党委工作部部长。</t>
    </r>
  </si>
  <si>
    <t xml:space="preserve">接到市民反映的问题后，党委工作部立即进行核实，经核实，来电人反映情况与实际相符。感谢职工对我们的工作表示肯定，党委工作部会继续努力树立良好的物业形象。</t>
  </si>
  <si>
    <t xml:space="preserve">表扬管理人员</t>
  </si>
  <si>
    <r>
      <rPr>
        <sz val="10"/>
        <rFont val="Arial"/>
        <family val="2"/>
      </rPr>
      <t xml:space="preserve">GJ-PHONE-20260318-0607-1</t>
    </r>
    <r>
      <rPr>
        <sz val="10"/>
        <rFont val="宋体"/>
        <family val="0"/>
        <charset val="134"/>
      </rPr>
      <t xml:space="preserve">（</t>
    </r>
    <r>
      <rPr>
        <sz val="10"/>
        <rFont val="Arial"/>
        <family val="2"/>
      </rPr>
      <t xml:space="preserve">1</t>
    </r>
    <r>
      <rPr>
        <sz val="10"/>
        <rFont val="宋体"/>
        <family val="0"/>
        <charset val="134"/>
      </rPr>
      <t xml:space="preserve">个附件）</t>
    </r>
  </si>
  <si>
    <t xml:space="preserve">2026-03-18 10:13:09</t>
  </si>
  <si>
    <t xml:space="preserve">2026-03-18 10:27:05</t>
  </si>
  <si>
    <t xml:space="preserve">15311901827</t>
  </si>
  <si>
    <r>
      <rPr>
        <sz val="10"/>
        <rFont val="Arial"/>
        <family val="2"/>
      </rPr>
      <t xml:space="preserve">3</t>
    </r>
    <r>
      <rPr>
        <sz val="10"/>
        <rFont val="宋体"/>
        <family val="0"/>
        <charset val="134"/>
      </rPr>
      <t xml:space="preserve">月</t>
    </r>
    <r>
      <rPr>
        <sz val="10"/>
        <rFont val="Arial"/>
        <family val="2"/>
      </rPr>
      <t xml:space="preserve">18</t>
    </r>
    <r>
      <rPr>
        <sz val="10"/>
        <rFont val="宋体"/>
        <family val="0"/>
        <charset val="134"/>
      </rPr>
      <t xml:space="preserve">日</t>
    </r>
    <r>
      <rPr>
        <sz val="10"/>
        <rFont val="Arial"/>
        <family val="2"/>
      </rPr>
      <t xml:space="preserve">10</t>
    </r>
    <r>
      <rPr>
        <sz val="10"/>
        <rFont val="宋体"/>
        <family val="0"/>
        <charset val="134"/>
      </rPr>
      <t xml:space="preserve">：</t>
    </r>
    <r>
      <rPr>
        <sz val="10"/>
        <rFont val="Arial"/>
        <family val="2"/>
      </rPr>
      <t xml:space="preserve">13</t>
    </r>
    <r>
      <rPr>
        <sz val="10"/>
        <rFont val="宋体"/>
        <family val="0"/>
        <charset val="134"/>
      </rPr>
      <t xml:space="preserve">分一先生来电：其每天上午乘坐</t>
    </r>
    <r>
      <rPr>
        <sz val="10"/>
        <rFont val="Arial"/>
        <family val="2"/>
      </rPr>
      <t xml:space="preserve">200</t>
    </r>
    <r>
      <rPr>
        <sz val="10"/>
        <rFont val="宋体"/>
        <family val="0"/>
        <charset val="134"/>
      </rPr>
      <t xml:space="preserve">内公交出行，其反映该路大部分车内的座椅上有污渍和地面上有垃圾。故不满，要求答复并解决。</t>
    </r>
    <r>
      <rPr>
        <sz val="10"/>
        <rFont val="Arial"/>
        <family val="2"/>
      </rPr>
      <t xml:space="preserve">
</t>
    </r>
  </si>
  <si>
    <r>
      <rPr>
        <sz val="10"/>
        <rFont val="宋体"/>
        <family val="0"/>
        <charset val="134"/>
      </rPr>
      <t xml:space="preserve">我分中心于</t>
    </r>
    <r>
      <rPr>
        <sz val="10"/>
        <rFont val="Arial"/>
        <family val="2"/>
      </rPr>
      <t xml:space="preserve">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18</t>
    </r>
    <r>
      <rPr>
        <sz val="10"/>
        <rFont val="宋体"/>
        <family val="0"/>
        <charset val="134"/>
      </rPr>
      <t xml:space="preserve">日上午</t>
    </r>
    <r>
      <rPr>
        <sz val="10"/>
        <rFont val="Arial"/>
        <family val="2"/>
      </rPr>
      <t xml:space="preserve">10</t>
    </r>
    <r>
      <rPr>
        <sz val="10"/>
        <rFont val="宋体"/>
        <family val="0"/>
        <charset val="134"/>
      </rPr>
      <t xml:space="preserve">点</t>
    </r>
    <r>
      <rPr>
        <sz val="10"/>
        <rFont val="Arial"/>
        <family val="2"/>
      </rPr>
      <t xml:space="preserve">39</t>
    </r>
    <r>
      <rPr>
        <sz val="10"/>
        <rFont val="宋体"/>
        <family val="0"/>
        <charset val="134"/>
      </rPr>
      <t xml:space="preserve">分对市民进行电话回复。办理人：王波；部门：鸿运承物业管理中心大观园分中心；职务：物管副主任。审核人：郑楠；部门：鸿运承物业管理中心物管行政部；职务：物管员。</t>
    </r>
  </si>
  <si>
    <r>
      <rPr>
        <sz val="10"/>
        <rFont val="宋体"/>
        <family val="0"/>
        <charset val="134"/>
      </rPr>
      <t xml:space="preserve">接到投诉后，市民反映问题的办理情况，鸿运承物业管理中心大观园分中心现回复如下：经查，市民所反映的车辆卫生问题为途中产生，加之该线路为无售票员的运营线路（无人售），故我们无法第一时间对车辆卫生进行清理。我们对于运营车辆车内卫生的清洁工作是一直在做的，也从未停止，已经形成了长效的清洁机制。该线路车辆回到刷车地点后，在日常工作时段内，我们的保洁员已对车内外部卫生进行了全面清理，确保刷车点出场车辆卫生干净整洁，符合企业标准，已整改完毕。经分中心检查本条运营线路所有运营车辆出场前的卫生符合车辆清洁标准，我们定期召开车辆保洁专题会议，开展车辆卫生专项检查，日常工作中我们加大巡检力度，强化制度建设，不断提高管理水平。我分中心于</t>
    </r>
    <r>
      <rPr>
        <sz val="10"/>
        <rFont val="Arial"/>
        <family val="2"/>
      </rPr>
      <t xml:space="preserve">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18</t>
    </r>
    <r>
      <rPr>
        <sz val="10"/>
        <rFont val="宋体"/>
        <family val="0"/>
        <charset val="134"/>
      </rPr>
      <t xml:space="preserve">日上午</t>
    </r>
    <r>
      <rPr>
        <sz val="10"/>
        <rFont val="Arial"/>
        <family val="2"/>
      </rPr>
      <t xml:space="preserve">10</t>
    </r>
    <r>
      <rPr>
        <sz val="10"/>
        <rFont val="宋体"/>
        <family val="0"/>
        <charset val="134"/>
      </rPr>
      <t xml:space="preserve">点</t>
    </r>
    <r>
      <rPr>
        <sz val="10"/>
        <rFont val="Arial"/>
        <family val="2"/>
      </rPr>
      <t xml:space="preserve">39</t>
    </r>
    <r>
      <rPr>
        <sz val="10"/>
        <rFont val="宋体"/>
        <family val="0"/>
        <charset val="134"/>
      </rPr>
      <t xml:space="preserve">分对市民进行电话回复。公交运营线路（首末站），我们只在一个场站进行洗车服务，首末站全部安排保洁员清洗车辆目前存在一定的困难。场站班组长再次与本条线路的保洁人员进行了沟通，日常工作中要把清洁质量做的更加细致，加强清洁技能的培训，熟练掌握清洁方法。欢迎市民随时对我们的工作进行监督，感谢市民提出宝贵意见，给市民的出行带来的不便我们深感歉意，谢谢市民的支持与谅解。</t>
    </r>
  </si>
  <si>
    <r>
      <rPr>
        <sz val="10"/>
        <rFont val="Arial"/>
        <family val="2"/>
      </rPr>
      <t xml:space="preserve">GJ-PHONE-20260321-1763</t>
    </r>
    <r>
      <rPr>
        <sz val="10"/>
        <rFont val="宋体"/>
        <family val="0"/>
        <charset val="134"/>
      </rPr>
      <t xml:space="preserve">（</t>
    </r>
    <r>
      <rPr>
        <sz val="10"/>
        <rFont val="Arial"/>
        <family val="2"/>
      </rPr>
      <t xml:space="preserve">1</t>
    </r>
    <r>
      <rPr>
        <sz val="10"/>
        <rFont val="宋体"/>
        <family val="0"/>
        <charset val="134"/>
      </rPr>
      <t xml:space="preserve">个附件）</t>
    </r>
  </si>
  <si>
    <t xml:space="preserve">2026-03-21 17:01:31</t>
  </si>
  <si>
    <t xml:space="preserve">2026-03-21 17:16:53</t>
  </si>
  <si>
    <t xml:space="preserve">13581673775</t>
  </si>
  <si>
    <r>
      <rPr>
        <sz val="10"/>
        <rFont val="Arial"/>
        <family val="2"/>
      </rPr>
      <t xml:space="preserve">3</t>
    </r>
    <r>
      <rPr>
        <sz val="10"/>
        <rFont val="宋体"/>
        <family val="0"/>
        <charset val="134"/>
      </rPr>
      <t xml:space="preserve">月</t>
    </r>
    <r>
      <rPr>
        <sz val="10"/>
        <rFont val="Arial"/>
        <family val="2"/>
      </rPr>
      <t xml:space="preserve">21</t>
    </r>
    <r>
      <rPr>
        <sz val="10"/>
        <rFont val="宋体"/>
        <family val="0"/>
        <charset val="134"/>
      </rPr>
      <t xml:space="preserve">日</t>
    </r>
    <r>
      <rPr>
        <sz val="10"/>
        <rFont val="Arial"/>
        <family val="2"/>
      </rPr>
      <t xml:space="preserve">17:01</t>
    </r>
    <r>
      <rPr>
        <sz val="10"/>
        <rFont val="宋体"/>
        <family val="0"/>
        <charset val="134"/>
      </rPr>
      <t xml:space="preserve">分来电，李先生来电：其经常乘坐</t>
    </r>
    <r>
      <rPr>
        <sz val="10"/>
        <rFont val="Arial"/>
        <family val="2"/>
      </rPr>
      <t xml:space="preserve">143</t>
    </r>
    <r>
      <rPr>
        <sz val="10"/>
        <rFont val="宋体"/>
        <family val="0"/>
        <charset val="134"/>
      </rPr>
      <t xml:space="preserve">路，其称该路大部分车特别呛，窗户上油乎乎的，有清洗剂的味道。其不满，要求答复。</t>
    </r>
  </si>
  <si>
    <r>
      <rPr>
        <sz val="10"/>
        <rFont val="宋体"/>
        <family val="0"/>
        <charset val="134"/>
      </rPr>
      <t xml:space="preserve">我分中心于</t>
    </r>
    <r>
      <rPr>
        <sz val="10"/>
        <rFont val="Arial"/>
        <family val="2"/>
      </rPr>
      <t xml:space="preserve">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23</t>
    </r>
    <r>
      <rPr>
        <sz val="10"/>
        <rFont val="宋体"/>
        <family val="0"/>
        <charset val="134"/>
      </rPr>
      <t xml:space="preserve">日上午</t>
    </r>
    <r>
      <rPr>
        <sz val="10"/>
        <rFont val="Arial"/>
        <family val="2"/>
      </rPr>
      <t xml:space="preserve">9</t>
    </r>
    <r>
      <rPr>
        <sz val="10"/>
        <rFont val="宋体"/>
        <family val="0"/>
        <charset val="134"/>
      </rPr>
      <t xml:space="preserve">点</t>
    </r>
    <r>
      <rPr>
        <sz val="10"/>
        <rFont val="Arial"/>
        <family val="2"/>
      </rPr>
      <t xml:space="preserve">12</t>
    </r>
    <r>
      <rPr>
        <sz val="10"/>
        <rFont val="宋体"/>
        <family val="0"/>
        <charset val="134"/>
      </rPr>
      <t xml:space="preserve">分对市民进行电话回复。办理人：李留成；部门：鸿运承物业管理中心小营分中心；职务：物管副主任。审核人：郑楠；部门：鸿运承物业管理中心物管行政部；职务：物管员。</t>
    </r>
  </si>
  <si>
    <r>
      <rPr>
        <sz val="10"/>
        <rFont val="宋体"/>
        <family val="0"/>
        <charset val="134"/>
      </rPr>
      <t xml:space="preserve">经核实，市民所反映的</t>
    </r>
    <r>
      <rPr>
        <sz val="10"/>
        <rFont val="Arial"/>
        <family val="2"/>
      </rPr>
      <t xml:space="preserve">143</t>
    </r>
    <r>
      <rPr>
        <sz val="10"/>
        <rFont val="宋体"/>
        <family val="0"/>
        <charset val="134"/>
      </rPr>
      <t xml:space="preserve">路公交车，大部分车特别呛，窗户上油乎乎的，有清洗剂味道的问题，我们非常关注。经查，该线路车辆车内存在胶印，在日常工作时段内，我们的保洁员使用除胶喷雾在对车内进行除胶作业，喷雾产生的味道未能及时驱散，导致车内异味的发生。窗户上油乎乎的问题为除胶剂喷到玻璃上我们未能及时的进行擦拭导致诉求的发生，该线路车辆回到刷车地点后，日常工作时段内，我们保洁员已对市民所反映的卫生问题进行了及时的清理，已将问题整改完毕。我们同时叮嘱保洁员在清理卫生的同时，已将车门、车窗全部打开，加强了车内的通风作业，已对车内的异味进行了处理。</t>
    </r>
  </si>
  <si>
    <t xml:space="preserve">场站班组长再次与本条线路的保洁人员进行了沟通，日常工作中要把清洁质量做的更加细致，加强清洁技能的培训，熟练掌握清洁方法，密切关注车内的空气质量。</t>
  </si>
  <si>
    <r>
      <rPr>
        <sz val="10"/>
        <rFont val="宋体"/>
        <family val="0"/>
        <charset val="134"/>
      </rPr>
      <t xml:space="preserve">接到投诉后，市民反映问题的办理情况，鸿运承物业管理中心小营分中心现回复如下：经核实，市民所反映的</t>
    </r>
    <r>
      <rPr>
        <sz val="10"/>
        <rFont val="Arial"/>
        <family val="2"/>
      </rPr>
      <t xml:space="preserve">143</t>
    </r>
    <r>
      <rPr>
        <sz val="10"/>
        <rFont val="宋体"/>
        <family val="0"/>
        <charset val="134"/>
      </rPr>
      <t xml:space="preserve">路公交车，大部分车特别呛，窗户上油乎乎的，有清洗剂味道的问题，我们非常关注。经查，该线路车辆车内存在胶印，在日常工作时段内，我们的保洁员使用除胶喷雾在对车内进行除胶作业，喷雾产生的味道未能及时驱散，导致车内异味的发生。窗户上油乎乎的问题为除胶剂喷到玻璃上我们未能及时的进行擦拭导致诉求的发生，该线路车辆回到刷车地点后，日常工作时段内，我们保洁员已对市民所反映的卫生问题进行了及时的清理，已将问题整改完毕。我们同时叮嘱保洁员在清理卫生的同时，已将车门、车窗全部打开，加强了车内的通风作业，已对车内的异味进行了处理。经分中心检查本条运营线路所有运营车辆出场前的卫生符合车辆清洁标准，我们定期召开车辆保洁专题会议，开展车辆卫生专项检查，日常工作中我们加大巡检力度，强化制度建设，不断提高管理水平。我分中心于</t>
    </r>
    <r>
      <rPr>
        <sz val="10"/>
        <rFont val="Arial"/>
        <family val="2"/>
      </rPr>
      <t xml:space="preserve">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23</t>
    </r>
    <r>
      <rPr>
        <sz val="10"/>
        <rFont val="宋体"/>
        <family val="0"/>
        <charset val="134"/>
      </rPr>
      <t xml:space="preserve">日上午</t>
    </r>
    <r>
      <rPr>
        <sz val="10"/>
        <rFont val="Arial"/>
        <family val="2"/>
      </rPr>
      <t xml:space="preserve">9</t>
    </r>
    <r>
      <rPr>
        <sz val="10"/>
        <rFont val="宋体"/>
        <family val="0"/>
        <charset val="134"/>
      </rPr>
      <t xml:space="preserve">点</t>
    </r>
    <r>
      <rPr>
        <sz val="10"/>
        <rFont val="Arial"/>
        <family val="2"/>
      </rPr>
      <t xml:space="preserve">12</t>
    </r>
    <r>
      <rPr>
        <sz val="10"/>
        <rFont val="宋体"/>
        <family val="0"/>
        <charset val="134"/>
      </rPr>
      <t xml:space="preserve">分对市民进行电话回复。场站班组长再次与本条线路的保洁人员进行了沟通，日常工作中要把清洁质量做的更加细致，加强清洁技能的培训，熟练掌握清洁方法，密切关注车内的空气质量。欢迎市民随时对我们的工作进行监督，感谢市民提出宝贵意见，给市民的出行带来的不便我们深感歉意，谢谢市民的支持与谅解。</t>
    </r>
  </si>
  <si>
    <r>
      <rPr>
        <sz val="10"/>
        <rFont val="Arial"/>
        <family val="2"/>
      </rPr>
      <t xml:space="preserve">GJ-PHONE-20260321-0790</t>
    </r>
    <r>
      <rPr>
        <sz val="10"/>
        <rFont val="宋体"/>
        <family val="0"/>
        <charset val="134"/>
      </rPr>
      <t xml:space="preserve">（</t>
    </r>
    <r>
      <rPr>
        <sz val="10"/>
        <rFont val="Arial"/>
        <family val="2"/>
      </rPr>
      <t xml:space="preserve">1</t>
    </r>
    <r>
      <rPr>
        <sz val="10"/>
        <rFont val="宋体"/>
        <family val="0"/>
        <charset val="134"/>
      </rPr>
      <t xml:space="preserve">个附件）</t>
    </r>
  </si>
  <si>
    <t xml:space="preserve">2026-03-21 11:36:57</t>
  </si>
  <si>
    <t xml:space="preserve">2026-03-21 11:55:38</t>
  </si>
  <si>
    <t xml:space="preserve">13641381923</t>
  </si>
  <si>
    <r>
      <rPr>
        <sz val="10"/>
        <rFont val="Arial"/>
        <family val="2"/>
      </rPr>
      <t xml:space="preserve">3</t>
    </r>
    <r>
      <rPr>
        <sz val="10"/>
        <rFont val="宋体"/>
        <family val="0"/>
        <charset val="134"/>
      </rPr>
      <t xml:space="preserve">月</t>
    </r>
    <r>
      <rPr>
        <sz val="10"/>
        <rFont val="Arial"/>
        <family val="2"/>
      </rPr>
      <t xml:space="preserve">21</t>
    </r>
    <r>
      <rPr>
        <sz val="10"/>
        <rFont val="宋体"/>
        <family val="0"/>
        <charset val="134"/>
      </rPr>
      <t xml:space="preserve">日</t>
    </r>
    <r>
      <rPr>
        <sz val="10"/>
        <rFont val="Arial"/>
        <family val="2"/>
      </rPr>
      <t xml:space="preserve">11:37</t>
    </r>
    <r>
      <rPr>
        <sz val="10"/>
        <rFont val="宋体"/>
        <family val="0"/>
        <charset val="134"/>
      </rPr>
      <t xml:space="preserve">分</t>
    </r>
    <r>
      <rPr>
        <sz val="10"/>
        <rFont val="Arial"/>
        <family val="2"/>
      </rPr>
      <t xml:space="preserve">(</t>
    </r>
    <r>
      <rPr>
        <sz val="10"/>
        <rFont val="宋体"/>
        <family val="0"/>
        <charset val="134"/>
      </rPr>
      <t xml:space="preserve">来电</t>
    </r>
    <r>
      <rPr>
        <sz val="10"/>
        <rFont val="Arial"/>
        <family val="2"/>
      </rPr>
      <t xml:space="preserve">)</t>
    </r>
    <r>
      <rPr>
        <sz val="10"/>
        <rFont val="宋体"/>
        <family val="0"/>
        <charset val="134"/>
      </rPr>
      <t xml:space="preserve">，一位先生</t>
    </r>
    <r>
      <rPr>
        <sz val="10"/>
        <rFont val="Arial"/>
        <family val="2"/>
      </rPr>
      <t xml:space="preserve">7:52</t>
    </r>
    <r>
      <rPr>
        <sz val="10"/>
        <rFont val="宋体"/>
        <family val="0"/>
        <charset val="134"/>
      </rPr>
      <t xml:space="preserve">分在葡萄嘴路口南乘坐</t>
    </r>
    <r>
      <rPr>
        <sz val="10"/>
        <rFont val="Arial"/>
        <family val="2"/>
      </rPr>
      <t xml:space="preserve">977</t>
    </r>
    <r>
      <rPr>
        <sz val="10"/>
        <rFont val="宋体"/>
        <family val="0"/>
        <charset val="134"/>
      </rPr>
      <t xml:space="preserve">快</t>
    </r>
    <r>
      <rPr>
        <sz val="10"/>
        <rFont val="Arial"/>
        <family val="2"/>
      </rPr>
      <t xml:space="preserve">8130779</t>
    </r>
    <r>
      <rPr>
        <sz val="10"/>
        <rFont val="宋体"/>
        <family val="0"/>
        <charset val="134"/>
      </rPr>
      <t xml:space="preserve">号车到杨庄东，其称车内卫生差，车身前面地板脏，窗户边都是尘土，对着后门的红色座位下脏（不知一滩什么东西）。故不满，要求今日</t>
    </r>
    <r>
      <rPr>
        <sz val="10"/>
        <rFont val="Arial"/>
        <family val="2"/>
      </rPr>
      <t xml:space="preserve">14</t>
    </r>
    <r>
      <rPr>
        <sz val="10"/>
        <rFont val="宋体"/>
        <family val="0"/>
        <charset val="134"/>
      </rPr>
      <t xml:space="preserve">点前答复。</t>
    </r>
    <r>
      <rPr>
        <sz val="10"/>
        <rFont val="Arial"/>
        <family val="2"/>
      </rPr>
      <t xml:space="preserve">11:54</t>
    </r>
    <r>
      <rPr>
        <sz val="10"/>
        <rFont val="宋体"/>
        <family val="0"/>
        <charset val="134"/>
      </rPr>
      <t xml:space="preserve">分转物业</t>
    </r>
  </si>
  <si>
    <r>
      <rPr>
        <sz val="10"/>
        <rFont val="宋体"/>
        <family val="0"/>
        <charset val="134"/>
      </rPr>
      <t xml:space="preserve">我分中心于</t>
    </r>
    <r>
      <rPr>
        <sz val="10"/>
        <rFont val="Arial"/>
        <family val="2"/>
      </rPr>
      <t xml:space="preserve">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21</t>
    </r>
    <r>
      <rPr>
        <sz val="10"/>
        <rFont val="宋体"/>
        <family val="0"/>
        <charset val="134"/>
      </rPr>
      <t xml:space="preserve">日中午</t>
    </r>
    <r>
      <rPr>
        <sz val="10"/>
        <rFont val="Arial"/>
        <family val="2"/>
      </rPr>
      <t xml:space="preserve">12</t>
    </r>
    <r>
      <rPr>
        <sz val="10"/>
        <rFont val="宋体"/>
        <family val="0"/>
        <charset val="134"/>
      </rPr>
      <t xml:space="preserve">点</t>
    </r>
    <r>
      <rPr>
        <sz val="10"/>
        <rFont val="Arial"/>
        <family val="2"/>
      </rPr>
      <t xml:space="preserve">43</t>
    </r>
    <r>
      <rPr>
        <sz val="10"/>
        <rFont val="宋体"/>
        <family val="0"/>
        <charset val="134"/>
      </rPr>
      <t xml:space="preserve">分对市民进行电话回复。办理人：杨壑松；部门：鸿运承物业管理中心河滩分中心；职务：物管副主任。审核人：郑楠；部门：鸿运承物业管理中心物管行政部；职务：物管员。</t>
    </r>
  </si>
  <si>
    <r>
      <rPr>
        <sz val="10"/>
        <rFont val="宋体"/>
        <family val="0"/>
        <charset val="134"/>
      </rPr>
      <t xml:space="preserve">接到投诉后，市民反映问题的办理情况，鸿运承物业管理中心河滩分中心现回复如下：经查，市民所反映的车辆卫生问题为途中产生，加之该线路为无售票员的运营线路（无人售），故我们无法第一时间对车辆卫生进行清理。我们对于运营车辆车内卫生的清洁工作是一直在做的，也从未停止，已经形成了长效的清洁机制。该线路车辆回到刷车地点后，在日常工作时段内，我们的保洁员已对车内外部卫生进行了全面清理，确保刷车点出场车辆卫生干净整洁，符合企业标准，已整改完毕。经分中心检查本条运营线路所有运营车辆出场前的卫生符合车辆清洁标准，我们定期召开车辆保洁专题会议，开展车辆卫生专项检查，日常工作中我们加大巡检力度，强化制度建设，不断提高管理水平。我分中心于</t>
    </r>
    <r>
      <rPr>
        <sz val="10"/>
        <rFont val="Arial"/>
        <family val="2"/>
      </rPr>
      <t xml:space="preserve">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21</t>
    </r>
    <r>
      <rPr>
        <sz val="10"/>
        <rFont val="宋体"/>
        <family val="0"/>
        <charset val="134"/>
      </rPr>
      <t xml:space="preserve">日中午</t>
    </r>
    <r>
      <rPr>
        <sz val="10"/>
        <rFont val="Arial"/>
        <family val="2"/>
      </rPr>
      <t xml:space="preserve">12</t>
    </r>
    <r>
      <rPr>
        <sz val="10"/>
        <rFont val="宋体"/>
        <family val="0"/>
        <charset val="134"/>
      </rPr>
      <t xml:space="preserve">点</t>
    </r>
    <r>
      <rPr>
        <sz val="10"/>
        <rFont val="Arial"/>
        <family val="2"/>
      </rPr>
      <t xml:space="preserve">43</t>
    </r>
    <r>
      <rPr>
        <sz val="10"/>
        <rFont val="宋体"/>
        <family val="0"/>
        <charset val="134"/>
      </rPr>
      <t xml:space="preserve">分对市民进行电话回复。公交运营线路（首末站），我们只在一个场站进行洗车服务，首末站全部安排保洁员清洗车辆目前存在一定的困难。场站班组长再次与本条线路的保洁人员进行了沟通，日常工作中要把清洁质量做的更加细致，加强清洁技能的培训，熟练掌握清洁方法。欢迎市民随时对我们的工作进行监督，感谢市民提出宝贵意见，给市民的出行带来的不便我们深感歉意，谢谢市民的支持与谅解。</t>
    </r>
  </si>
  <si>
    <t xml:space="preserve">车辆卫生问题
（地板脏、车窗脏）</t>
  </si>
  <si>
    <t xml:space="preserve">GJ-PHONE-20260322-1765</t>
  </si>
  <si>
    <t xml:space="preserve">2026-03-22 17:05:45</t>
  </si>
  <si>
    <t xml:space="preserve">2026-03-22 17:13:17</t>
  </si>
  <si>
    <r>
      <rPr>
        <sz val="10"/>
        <rFont val="Arial"/>
        <family val="2"/>
      </rPr>
      <t xml:space="preserve">3</t>
    </r>
    <r>
      <rPr>
        <sz val="10"/>
        <rFont val="宋体"/>
        <family val="0"/>
        <charset val="134"/>
      </rPr>
      <t xml:space="preserve">月</t>
    </r>
    <r>
      <rPr>
        <sz val="10"/>
        <rFont val="Arial"/>
        <family val="2"/>
      </rPr>
      <t xml:space="preserve">22</t>
    </r>
    <r>
      <rPr>
        <sz val="10"/>
        <rFont val="宋体"/>
        <family val="0"/>
        <charset val="134"/>
      </rPr>
      <t xml:space="preserve">日</t>
    </r>
    <r>
      <rPr>
        <sz val="10"/>
        <rFont val="Arial"/>
        <family val="2"/>
      </rPr>
      <t xml:space="preserve">17:06</t>
    </r>
    <r>
      <rPr>
        <sz val="10"/>
        <rFont val="宋体"/>
        <family val="0"/>
        <charset val="134"/>
      </rPr>
      <t xml:space="preserve">分来电，一位女士的孩子经常乘坐</t>
    </r>
    <r>
      <rPr>
        <sz val="10"/>
        <rFont val="Arial"/>
        <family val="2"/>
      </rPr>
      <t xml:space="preserve">901</t>
    </r>
    <r>
      <rPr>
        <sz val="10"/>
        <rFont val="宋体"/>
        <family val="0"/>
        <charset val="134"/>
      </rPr>
      <t xml:space="preserve">快（车号未记）到北京卫生职业学院</t>
    </r>
    <r>
      <rPr>
        <sz val="10"/>
        <rFont val="Arial"/>
        <family val="2"/>
      </rPr>
      <t xml:space="preserve">(</t>
    </r>
    <r>
      <rPr>
        <sz val="10"/>
        <rFont val="宋体"/>
        <family val="0"/>
        <charset val="134"/>
      </rPr>
      <t xml:space="preserve">第一院区房山校区</t>
    </r>
    <r>
      <rPr>
        <sz val="10"/>
        <rFont val="Arial"/>
        <family val="2"/>
      </rPr>
      <t xml:space="preserve">)</t>
    </r>
    <r>
      <rPr>
        <sz val="10"/>
        <rFont val="宋体"/>
        <family val="0"/>
        <charset val="134"/>
      </rPr>
      <t xml:space="preserve">。其称该路所有车都特别臭，熏得孩子都吃药。其不满，特来电反映。</t>
    </r>
  </si>
  <si>
    <t xml:space="preserve">因市民不要求电话回复，系统内无联系方式，我们未对市民进行电话回复。办理人：杨建；部门：鸿运承物业管理中心龙之乡分中心；职务：物管副主任。审核人：郑楠；部门：鸿运承物业管理中心物管行政部；职务：物管员。</t>
  </si>
  <si>
    <t xml:space="preserve">异味产生的因素较多，作为物业运营中我们不可控。运营车辆回到刷车地点后，我们保洁员在清理卫生的同时，已将车门、车窗全部打开，对车内进行了通风换气作业。</t>
  </si>
  <si>
    <t xml:space="preserve">接到投诉后，市民反映问题的办理情况，鸿运承物业管理中心龙之乡分中心现回复如下：异味产生的因素较多，作为物业运营中我们不可控。运营车辆回到刷车地点后，我们保洁员在清理卫生的同时，已将车门、车窗全部打开，对车内进行了通风换气作业。我们定期开展专项检查，日常工作中我们加大巡检力度，强化制度建设，不断提高管理水平。因市民不要求电话回复，系统内无联系方式，我们未对市民进行电话回复。欢迎市民随时对我们的工作进行监督。</t>
  </si>
  <si>
    <r>
      <rPr>
        <sz val="10"/>
        <rFont val="Arial"/>
        <family val="2"/>
      </rPr>
      <t xml:space="preserve">GJ-PHONE-20260323-0047-1</t>
    </r>
    <r>
      <rPr>
        <sz val="10"/>
        <rFont val="宋体"/>
        <family val="0"/>
        <charset val="134"/>
      </rPr>
      <t xml:space="preserve">（</t>
    </r>
    <r>
      <rPr>
        <sz val="10"/>
        <rFont val="Arial"/>
        <family val="2"/>
      </rPr>
      <t xml:space="preserve">1</t>
    </r>
    <r>
      <rPr>
        <sz val="10"/>
        <rFont val="宋体"/>
        <family val="0"/>
        <charset val="134"/>
      </rPr>
      <t xml:space="preserve">个附件）</t>
    </r>
  </si>
  <si>
    <t xml:space="preserve">2026-03-23 06:18:36</t>
  </si>
  <si>
    <t xml:space="preserve">2026-03-23 06:27:06</t>
  </si>
  <si>
    <t xml:space="preserve">尹先生</t>
  </si>
  <si>
    <t xml:space="preserve">13311492910</t>
  </si>
  <si>
    <r>
      <rPr>
        <sz val="10"/>
        <rFont val="Arial"/>
        <family val="2"/>
      </rPr>
      <t xml:space="preserve">3</t>
    </r>
    <r>
      <rPr>
        <sz val="10"/>
        <rFont val="宋体"/>
        <family val="0"/>
        <charset val="134"/>
      </rPr>
      <t xml:space="preserve">月</t>
    </r>
    <r>
      <rPr>
        <sz val="10"/>
        <rFont val="Arial"/>
        <family val="2"/>
      </rPr>
      <t xml:space="preserve">23</t>
    </r>
    <r>
      <rPr>
        <sz val="10"/>
        <rFont val="宋体"/>
        <family val="0"/>
        <charset val="134"/>
      </rPr>
      <t xml:space="preserve">日</t>
    </r>
    <r>
      <rPr>
        <sz val="10"/>
        <rFont val="Arial"/>
        <family val="2"/>
      </rPr>
      <t xml:space="preserve">6:18</t>
    </r>
    <r>
      <rPr>
        <sz val="10"/>
        <rFont val="宋体"/>
        <family val="0"/>
        <charset val="134"/>
      </rPr>
      <t xml:space="preserve">分来电、尹先生乘坐</t>
    </r>
    <r>
      <rPr>
        <sz val="10"/>
        <rFont val="Arial"/>
        <family val="2"/>
      </rPr>
      <t xml:space="preserve">852</t>
    </r>
    <r>
      <rPr>
        <sz val="10"/>
        <rFont val="宋体"/>
        <family val="0"/>
        <charset val="134"/>
      </rPr>
      <t xml:space="preserve">大站快头班到东直门，其称该车车内很脏，且玻璃漏风，还有响声，因为座位窄导致拥挤，故不满，均要求答复。</t>
    </r>
  </si>
  <si>
    <r>
      <rPr>
        <sz val="10"/>
        <rFont val="宋体"/>
        <family val="0"/>
        <charset val="134"/>
      </rPr>
      <t xml:space="preserve">我分中心于</t>
    </r>
    <r>
      <rPr>
        <sz val="10"/>
        <rFont val="Arial"/>
        <family val="2"/>
      </rPr>
      <t xml:space="preserve">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23</t>
    </r>
    <r>
      <rPr>
        <sz val="10"/>
        <rFont val="宋体"/>
        <family val="0"/>
        <charset val="134"/>
      </rPr>
      <t xml:space="preserve">日下午</t>
    </r>
    <r>
      <rPr>
        <sz val="10"/>
        <rFont val="Arial"/>
        <family val="2"/>
      </rPr>
      <t xml:space="preserve">14</t>
    </r>
    <r>
      <rPr>
        <sz val="10"/>
        <rFont val="宋体"/>
        <family val="0"/>
        <charset val="134"/>
      </rPr>
      <t xml:space="preserve">点</t>
    </r>
    <r>
      <rPr>
        <sz val="10"/>
        <rFont val="Arial"/>
        <family val="2"/>
      </rPr>
      <t xml:space="preserve">01</t>
    </r>
    <r>
      <rPr>
        <sz val="10"/>
        <rFont val="宋体"/>
        <family val="0"/>
        <charset val="134"/>
      </rPr>
      <t xml:space="preserve">分对市民进行电话回复。办理人：李学合；部门：鸿运承物业管理中心凌家庙分中心；职务：物管副主任。审核人：郑楠；部门：鸿运承物业管理中心物管行政部；职务：物管员。</t>
    </r>
  </si>
  <si>
    <r>
      <rPr>
        <sz val="10"/>
        <rFont val="宋体"/>
        <family val="0"/>
        <charset val="134"/>
      </rPr>
      <t xml:space="preserve">接到投诉后，市民反映问题的办理情况，鸿运承物业管理中心凌家庙分中心现回复如下：经查，市民所反映的车辆卫生问题为途中产生，加之该线路为无售票员的运营线路（无人售），故我们无法第一时间对车辆卫生进行清理。我们对于运营车辆车内卫生的清洁工作是一直在做的，也从未停止，已经形成了长效的清洁机制。该线路车辆回到刷车地点后，在日常工作时段内，我们的保洁员已对车内外部卫生进行了全面清理，确保刷车点出场车辆卫生干净整洁，符合企业标准，已整改完毕。经分中心检查本条运营线路所有运营车辆出场前的卫生符合车辆清洁标准，我们定期召开车辆保洁专题会议，开展车辆卫生专项检查，日常工作中我们加大巡检力度，强化制度建设，不断提高管理水平。我分中心于</t>
    </r>
    <r>
      <rPr>
        <sz val="10"/>
        <rFont val="Arial"/>
        <family val="2"/>
      </rPr>
      <t xml:space="preserve">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23</t>
    </r>
    <r>
      <rPr>
        <sz val="10"/>
        <rFont val="宋体"/>
        <family val="0"/>
        <charset val="134"/>
      </rPr>
      <t xml:space="preserve">日下午</t>
    </r>
    <r>
      <rPr>
        <sz val="10"/>
        <rFont val="Arial"/>
        <family val="2"/>
      </rPr>
      <t xml:space="preserve">14</t>
    </r>
    <r>
      <rPr>
        <sz val="10"/>
        <rFont val="宋体"/>
        <family val="0"/>
        <charset val="134"/>
      </rPr>
      <t xml:space="preserve">点</t>
    </r>
    <r>
      <rPr>
        <sz val="10"/>
        <rFont val="Arial"/>
        <family val="2"/>
      </rPr>
      <t xml:space="preserve">01</t>
    </r>
    <r>
      <rPr>
        <sz val="10"/>
        <rFont val="宋体"/>
        <family val="0"/>
        <charset val="134"/>
      </rPr>
      <t xml:space="preserve">分对市民进行电话回复。公交运营线路（首末站），我们只在一个场站进行洗车服务，首末站全部安排保洁员清洗车辆目前存在一定的困难。场站班组长再次与本条线路的保洁人员进行了沟通，日常工作中要把清洁质量做的更加细致，加强清洁技能的培训，熟练掌握清洁方法。欢迎市民随时对我们的工作进行监督，感谢市民提出宝贵意见，给市民的出行带来的不便我们深感歉意，谢谢市民的支持与谅解。</t>
    </r>
  </si>
  <si>
    <t xml:space="preserve">GJ-PHONE-20260324-2228</t>
  </si>
  <si>
    <t xml:space="preserve">2026-03-24 19:03:17</t>
  </si>
  <si>
    <t xml:space="preserve">2026-03-24 19:09:56</t>
  </si>
  <si>
    <r>
      <rPr>
        <sz val="10"/>
        <rFont val="Arial"/>
        <family val="2"/>
      </rPr>
      <t xml:space="preserve">3</t>
    </r>
    <r>
      <rPr>
        <sz val="10"/>
        <rFont val="宋体"/>
        <family val="0"/>
        <charset val="134"/>
      </rPr>
      <t xml:space="preserve">月</t>
    </r>
    <r>
      <rPr>
        <sz val="10"/>
        <rFont val="Arial"/>
        <family val="2"/>
      </rPr>
      <t xml:space="preserve">24</t>
    </r>
    <r>
      <rPr>
        <sz val="10"/>
        <rFont val="宋体"/>
        <family val="0"/>
        <charset val="134"/>
      </rPr>
      <t xml:space="preserve">日</t>
    </r>
    <r>
      <rPr>
        <sz val="10"/>
        <rFont val="Arial"/>
        <family val="2"/>
      </rPr>
      <t xml:space="preserve">19:03</t>
    </r>
    <r>
      <rPr>
        <sz val="10"/>
        <rFont val="宋体"/>
        <family val="0"/>
        <charset val="134"/>
      </rPr>
      <t xml:space="preserve">分来电下车，一先生在西下庄南乘坐</t>
    </r>
    <r>
      <rPr>
        <sz val="10"/>
        <rFont val="Arial"/>
        <family val="2"/>
      </rPr>
      <t xml:space="preserve">318</t>
    </r>
    <r>
      <rPr>
        <sz val="10"/>
        <rFont val="宋体"/>
        <family val="0"/>
        <charset val="134"/>
      </rPr>
      <t xml:space="preserve">路</t>
    </r>
    <r>
      <rPr>
        <sz val="10"/>
        <rFont val="Arial"/>
        <family val="2"/>
      </rPr>
      <t xml:space="preserve">4630565</t>
    </r>
    <r>
      <rPr>
        <sz val="10"/>
        <rFont val="宋体"/>
        <family val="0"/>
        <charset val="134"/>
      </rPr>
      <t xml:space="preserve">到北方工业大学。其带了一桶油炒菜油漏在车上了，该车到总站后尽快清理，避免乘客发生意外，特来电反映。</t>
    </r>
    <r>
      <rPr>
        <sz val="10"/>
        <rFont val="Arial"/>
        <family val="2"/>
      </rPr>
      <t xml:space="preserve">19:07</t>
    </r>
    <r>
      <rPr>
        <sz val="10"/>
        <rFont val="宋体"/>
        <family val="0"/>
        <charset val="134"/>
      </rPr>
      <t xml:space="preserve">分转客四</t>
    </r>
  </si>
  <si>
    <t xml:space="preserve">经查，市民所反映的车辆卫生问题为途中产生，加之该线路为无售票员的运营线路（无人售），故我们无法第一时间对车辆卫生进行清理。我们对于运营车辆车内卫生的清洁工作是一直在做的，也从未停止，已经形成了长效的清洁机制。该车辆回到刷车地点后，在日常工作时段内，我们的保洁员已对车内外部卫生进行了全面清理，确保刷车点出场车辆卫生干净整洁，符合企业标准，已整改完毕。</t>
  </si>
  <si>
    <t xml:space="preserve">接到投诉后，市民反映问题的办理情况，鸿运承物业管理中心田顺庄分中心现回复如下：经查，市民所反映的车辆卫生问题为途中产生，加之该线路为无售票员的运营线路（无人售），故我们无法第一时间对车辆卫生进行清理。我们对于运营车辆车内卫生的清洁工作是一直在做的，也从未停止，已经形成了长效的清洁机制。该车辆回到刷车地点后，在日常工作时段内，我们的保洁员已对车内外部卫生进行了全面清理，确保刷车点出场车辆卫生干净整洁，符合企业标准，已整改完毕。经分中心检查本条运营线路所有运营车辆出场前的卫生符合车辆清洁标准，我们定期召开车辆保洁专题会议，开展车辆卫生专项检查，日常工作中我们加大巡检力度，强化制度建设，不断提高管理水平。因市民不要求电话回复，系统内无联系方式，我们未对市民进行电话回复。公交运营线路（首末站），我们只在一个场站进行洗车服务，首末站全部安排保洁员清洗车辆目前存在一定的困难。场站班组长再次与本条线路的保洁人员进行了沟通，日常工作中要把清洁质量做的更加细致，加强清洁技能的培训，熟练掌握清洁方法。欢迎市民随时对我们的工作进行监督，感谢市民提出宝贵意见，给市民的出行带来的不便我们深感歉意，谢谢市民的支持与谅解。</t>
  </si>
  <si>
    <r>
      <rPr>
        <sz val="10"/>
        <rFont val="Arial"/>
        <family val="2"/>
      </rPr>
      <t xml:space="preserve">GJ-PHONE-20260325-0166</t>
    </r>
    <r>
      <rPr>
        <sz val="10"/>
        <rFont val="宋体"/>
        <family val="0"/>
        <charset val="134"/>
      </rPr>
      <t xml:space="preserve">（</t>
    </r>
    <r>
      <rPr>
        <sz val="10"/>
        <rFont val="Arial"/>
        <family val="2"/>
      </rPr>
      <t xml:space="preserve">1</t>
    </r>
    <r>
      <rPr>
        <sz val="10"/>
        <rFont val="宋体"/>
        <family val="0"/>
        <charset val="134"/>
      </rPr>
      <t xml:space="preserve">个附件）</t>
    </r>
  </si>
  <si>
    <t xml:space="preserve">2026-03-25 08:02:24</t>
  </si>
  <si>
    <t xml:space="preserve">2026-03-25 08:11:45</t>
  </si>
  <si>
    <t xml:space="preserve">18310869265</t>
  </si>
  <si>
    <r>
      <rPr>
        <sz val="10"/>
        <rFont val="Arial"/>
        <family val="2"/>
      </rPr>
      <t xml:space="preserve">3</t>
    </r>
    <r>
      <rPr>
        <sz val="10"/>
        <rFont val="宋体"/>
        <family val="0"/>
        <charset val="134"/>
      </rPr>
      <t xml:space="preserve">月</t>
    </r>
    <r>
      <rPr>
        <sz val="10"/>
        <rFont val="Arial"/>
        <family val="2"/>
      </rPr>
      <t xml:space="preserve">25</t>
    </r>
    <r>
      <rPr>
        <sz val="10"/>
        <rFont val="宋体"/>
        <family val="0"/>
        <charset val="134"/>
      </rPr>
      <t xml:space="preserve">日</t>
    </r>
    <r>
      <rPr>
        <sz val="10"/>
        <rFont val="Arial"/>
        <family val="2"/>
      </rPr>
      <t xml:space="preserve">8:03</t>
    </r>
    <r>
      <rPr>
        <sz val="10"/>
        <rFont val="宋体"/>
        <family val="0"/>
        <charset val="134"/>
      </rPr>
      <t xml:space="preserve">分一位先生来电：在大北窑东乘坐</t>
    </r>
    <r>
      <rPr>
        <sz val="10"/>
        <rFont val="Arial"/>
        <family val="2"/>
      </rPr>
      <t xml:space="preserve">11</t>
    </r>
    <r>
      <rPr>
        <sz val="10"/>
        <rFont val="宋体"/>
        <family val="0"/>
        <charset val="134"/>
      </rPr>
      <t xml:space="preserve">路</t>
    </r>
    <r>
      <rPr>
        <sz val="10"/>
        <rFont val="Arial"/>
        <family val="2"/>
      </rPr>
      <t xml:space="preserve">2840676</t>
    </r>
    <r>
      <rPr>
        <sz val="10"/>
        <rFont val="宋体"/>
        <family val="0"/>
        <charset val="134"/>
      </rPr>
      <t xml:space="preserve">号车到大郊亭。其称：在后门准备下车时手扶在后门门上的扶手很粘，望相关部门尽快处理并答复。</t>
    </r>
  </si>
  <si>
    <r>
      <rPr>
        <sz val="10"/>
        <rFont val="宋体"/>
        <family val="0"/>
        <charset val="134"/>
      </rPr>
      <t xml:space="preserve">我分中心于</t>
    </r>
    <r>
      <rPr>
        <sz val="10"/>
        <rFont val="Arial"/>
        <family val="2"/>
      </rPr>
      <t xml:space="preserve">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25</t>
    </r>
    <r>
      <rPr>
        <sz val="10"/>
        <rFont val="宋体"/>
        <family val="0"/>
        <charset val="134"/>
      </rPr>
      <t xml:space="preserve">日上午</t>
    </r>
    <r>
      <rPr>
        <sz val="10"/>
        <rFont val="Arial"/>
        <family val="2"/>
      </rPr>
      <t xml:space="preserve">8</t>
    </r>
    <r>
      <rPr>
        <sz val="10"/>
        <rFont val="宋体"/>
        <family val="0"/>
        <charset val="134"/>
      </rPr>
      <t xml:space="preserve">点</t>
    </r>
    <r>
      <rPr>
        <sz val="10"/>
        <rFont val="Arial"/>
        <family val="2"/>
      </rPr>
      <t xml:space="preserve">40</t>
    </r>
    <r>
      <rPr>
        <sz val="10"/>
        <rFont val="宋体"/>
        <family val="0"/>
        <charset val="134"/>
      </rPr>
      <t xml:space="preserve">分对市民进行电话回复。办理人：王铁鑫；部门：鸿运承物业管理中心四惠分中心；职务：物管副主任。审核人：郑楠；部门：鸿运承物业管理中心物管行政部；职务：物管员。</t>
    </r>
  </si>
  <si>
    <t xml:space="preserve">经查，市民所反映的车辆卫生问题为途中产生，加之该线路为无售票员的运营线路（无人售），故我们无法第一时间对车辆卫生进行清理。我们对于运营车辆车内卫生的清洁工作是一直在做的，也从未停止，已经形成了长效的清洁机制。该车辆回到刷车地点后，在日常工作时段内，我们的保洁员已对车内外部卫生进行了全面清理，加强了清洁频次，确保刷车点出场车辆卫生干净整洁，符合企业标准，已整改完毕。</t>
  </si>
  <si>
    <r>
      <rPr>
        <sz val="10"/>
        <rFont val="宋体"/>
        <family val="0"/>
        <charset val="134"/>
      </rPr>
      <t xml:space="preserve">接到投诉后，市民反映问题的办理情况，鸿运承物业管理中心四惠分中心现回复如下：经查，市民所反映的车辆卫生问题为途中产生，加之该线路为无售票员的运营线路（无人售），故我们无法第一时间对车辆卫生进行清理。我们对于运营车辆车内卫生的清洁工作是一直在做的，也从未停止，已经形成了长效的清洁机制。该车辆回到刷车地点后，在日常工作时段内，我们的保洁员已对车内外部卫生进行了全面清理，加强了清洁频次，确保刷车点出场车辆卫生干净整洁，符合企业标准，已整改完毕。经分中心检查本条运营线路所有运营车辆出场前的卫生符合车辆清洁标准，我们定期召开车辆保洁专题会议，开展车辆卫生专项检查，日常工作中我们加大巡检力度，强化制度建设，不断提高管理水平。我分中心于</t>
    </r>
    <r>
      <rPr>
        <sz val="10"/>
        <rFont val="Arial"/>
        <family val="2"/>
      </rPr>
      <t xml:space="preserve">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25</t>
    </r>
    <r>
      <rPr>
        <sz val="10"/>
        <rFont val="宋体"/>
        <family val="0"/>
        <charset val="134"/>
      </rPr>
      <t xml:space="preserve">日上午</t>
    </r>
    <r>
      <rPr>
        <sz val="10"/>
        <rFont val="Arial"/>
        <family val="2"/>
      </rPr>
      <t xml:space="preserve">8</t>
    </r>
    <r>
      <rPr>
        <sz val="10"/>
        <rFont val="宋体"/>
        <family val="0"/>
        <charset val="134"/>
      </rPr>
      <t xml:space="preserve">点</t>
    </r>
    <r>
      <rPr>
        <sz val="10"/>
        <rFont val="Arial"/>
        <family val="2"/>
      </rPr>
      <t xml:space="preserve">40</t>
    </r>
    <r>
      <rPr>
        <sz val="10"/>
        <rFont val="宋体"/>
        <family val="0"/>
        <charset val="134"/>
      </rPr>
      <t xml:space="preserve">分对市民进行电话回复。公交运营线路（首末站），我们只在一个场站进行洗车服务，首末站全部安排保洁员清洗车辆目前存在一定的困难。场站班组长再次与本条线路的保洁人员进行了沟通，日常工作中要把清洁质量做的更加细致，加强清洁技能的培训，熟练掌握清洁方法。欢迎市民随时对我们的工作进行监督，感谢市民提出宝贵意见，给市民的出行带来的不便我们深感歉意，谢谢市民的支持与谅解。</t>
    </r>
  </si>
  <si>
    <t xml:space="preserve">车辆卫生问题
（扶手黏）</t>
  </si>
  <si>
    <r>
      <rPr>
        <sz val="10"/>
        <rFont val="Arial"/>
        <family val="2"/>
      </rPr>
      <t xml:space="preserve">GJ-PHONE-20260325-1603</t>
    </r>
    <r>
      <rPr>
        <sz val="10"/>
        <rFont val="宋体"/>
        <family val="0"/>
        <charset val="134"/>
      </rPr>
      <t xml:space="preserve">（</t>
    </r>
    <r>
      <rPr>
        <sz val="10"/>
        <rFont val="Arial"/>
        <family val="2"/>
      </rPr>
      <t xml:space="preserve">3</t>
    </r>
    <r>
      <rPr>
        <sz val="10"/>
        <rFont val="宋体"/>
        <family val="0"/>
        <charset val="134"/>
      </rPr>
      <t xml:space="preserve">个附件）</t>
    </r>
  </si>
  <si>
    <t xml:space="preserve">2026-03-25 15:46:06</t>
  </si>
  <si>
    <t xml:space="preserve">2026-03-25 15:59:13</t>
  </si>
  <si>
    <t xml:space="preserve">15811568238</t>
  </si>
  <si>
    <r>
      <rPr>
        <sz val="10"/>
        <rFont val="Arial"/>
        <family val="2"/>
      </rPr>
      <t xml:space="preserve">3</t>
    </r>
    <r>
      <rPr>
        <sz val="10"/>
        <rFont val="宋体"/>
        <family val="0"/>
        <charset val="134"/>
      </rPr>
      <t xml:space="preserve">月</t>
    </r>
    <r>
      <rPr>
        <sz val="10"/>
        <rFont val="Arial"/>
        <family val="2"/>
      </rPr>
      <t xml:space="preserve">25</t>
    </r>
    <r>
      <rPr>
        <sz val="10"/>
        <rFont val="宋体"/>
        <family val="0"/>
        <charset val="134"/>
      </rPr>
      <t xml:space="preserve">日</t>
    </r>
    <r>
      <rPr>
        <sz val="10"/>
        <rFont val="Arial"/>
        <family val="2"/>
      </rPr>
      <t xml:space="preserve">15:47</t>
    </r>
    <r>
      <rPr>
        <sz val="10"/>
        <rFont val="宋体"/>
        <family val="0"/>
        <charset val="134"/>
      </rPr>
      <t xml:space="preserve">分来电：一先生的母亲（</t>
    </r>
    <r>
      <rPr>
        <sz val="10"/>
        <rFont val="Arial"/>
        <family val="2"/>
      </rPr>
      <t xml:space="preserve">84</t>
    </r>
    <r>
      <rPr>
        <sz val="10"/>
        <rFont val="宋体"/>
        <family val="0"/>
        <charset val="134"/>
      </rPr>
      <t xml:space="preserve">岁），</t>
    </r>
    <r>
      <rPr>
        <sz val="10"/>
        <rFont val="Arial"/>
        <family val="2"/>
      </rPr>
      <t xml:space="preserve">11:30</t>
    </r>
    <r>
      <rPr>
        <sz val="10"/>
        <rFont val="宋体"/>
        <family val="0"/>
        <charset val="134"/>
      </rPr>
      <t xml:space="preserve">分，因尿急前往方庄南口（</t>
    </r>
    <r>
      <rPr>
        <sz val="10"/>
        <rFont val="Arial"/>
        <family val="2"/>
      </rPr>
      <t xml:space="preserve">821</t>
    </r>
    <r>
      <rPr>
        <sz val="10"/>
        <rFont val="宋体"/>
        <family val="0"/>
        <charset val="134"/>
      </rPr>
      <t xml:space="preserve">路）场站，想借用卫生间，该场站物业女工作人员拒绝其母亲要求，后其母亲去别的地方解决，其不满，要求答复</t>
    </r>
    <r>
      <rPr>
        <sz val="10"/>
        <rFont val="Arial"/>
        <family val="2"/>
      </rPr>
      <t xml:space="preserve">.
</t>
    </r>
    <r>
      <rPr>
        <sz val="10"/>
        <rFont val="宋体"/>
        <family val="0"/>
        <charset val="134"/>
      </rPr>
      <t xml:space="preserve">其称：答复不满，将向</t>
    </r>
    <r>
      <rPr>
        <sz val="10"/>
        <rFont val="Arial"/>
        <family val="2"/>
      </rPr>
      <t xml:space="preserve">12345</t>
    </r>
    <r>
      <rPr>
        <sz val="10"/>
        <rFont val="宋体"/>
        <family val="0"/>
        <charset val="134"/>
      </rPr>
      <t xml:space="preserve">反映</t>
    </r>
    <r>
      <rPr>
        <sz val="10"/>
        <rFont val="Arial"/>
        <family val="2"/>
      </rPr>
      <t xml:space="preserve">.</t>
    </r>
  </si>
  <si>
    <r>
      <rPr>
        <sz val="10"/>
        <rFont val="宋体"/>
        <family val="0"/>
        <charset val="134"/>
      </rPr>
      <t xml:space="preserve">经核实，市民反映诉求与实际情况有所出入。我单位方庄分中心就市民反映诉求进行核实。市民所说的物业女工作人员为方庄分中心门岗职工警卫人员，</t>
    </r>
    <r>
      <rPr>
        <sz val="10"/>
        <rFont val="Arial"/>
        <family val="2"/>
      </rPr>
      <t xml:space="preserve">3</t>
    </r>
    <r>
      <rPr>
        <sz val="10"/>
        <rFont val="宋体"/>
        <family val="0"/>
        <charset val="134"/>
      </rPr>
      <t xml:space="preserve">月</t>
    </r>
    <r>
      <rPr>
        <sz val="10"/>
        <rFont val="Arial"/>
        <family val="2"/>
      </rPr>
      <t xml:space="preserve">25</t>
    </r>
    <r>
      <rPr>
        <sz val="10"/>
        <rFont val="宋体"/>
        <family val="0"/>
        <charset val="134"/>
      </rPr>
      <t xml:space="preserve">日</t>
    </r>
    <r>
      <rPr>
        <sz val="10"/>
        <rFont val="Arial"/>
        <family val="2"/>
      </rPr>
      <t xml:space="preserve">11</t>
    </r>
    <r>
      <rPr>
        <sz val="10"/>
        <rFont val="宋体"/>
        <family val="0"/>
        <charset val="134"/>
      </rPr>
      <t xml:space="preserve">点</t>
    </r>
    <r>
      <rPr>
        <sz val="10"/>
        <rFont val="Arial"/>
        <family val="2"/>
      </rPr>
      <t xml:space="preserve">30</t>
    </r>
    <r>
      <rPr>
        <sz val="10"/>
        <rFont val="宋体"/>
        <family val="0"/>
        <charset val="134"/>
      </rPr>
      <t xml:space="preserve">分左右，一名老年人（女士）到场站想借用卫生间，当时卫生间出现堵塞情况，正在进行维修，门岗职工警卫告知老年人卫生间无法使用，在沟通时语言过于简单，使的市民误解门岗职工警卫不想让老人借用卫生间。针对此情况，方庄分中心要求门岗警卫人员，回答市民问话的时候要更加耐心，更加准确，避免发生类似情况。</t>
    </r>
  </si>
  <si>
    <r>
      <rPr>
        <sz val="10"/>
        <rFont val="宋体"/>
        <family val="0"/>
        <charset val="134"/>
      </rPr>
      <t xml:space="preserve">我单位</t>
    </r>
    <r>
      <rPr>
        <sz val="10"/>
        <rFont val="Arial"/>
        <family val="2"/>
      </rPr>
      <t xml:space="preserve">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26</t>
    </r>
    <r>
      <rPr>
        <sz val="10"/>
        <rFont val="宋体"/>
        <family val="0"/>
        <charset val="134"/>
      </rPr>
      <t xml:space="preserve">日</t>
    </r>
    <r>
      <rPr>
        <sz val="10"/>
        <rFont val="Arial"/>
        <family val="2"/>
      </rPr>
      <t xml:space="preserve">16.30</t>
    </r>
    <r>
      <rPr>
        <sz val="10"/>
        <rFont val="宋体"/>
        <family val="0"/>
        <charset val="134"/>
      </rPr>
      <t xml:space="preserve">与市民进行电话联系，告知市民诉求办理情况。市民对办结情况已知悉。</t>
    </r>
  </si>
  <si>
    <t xml:space="preserve">针对此情况，方庄分中心要求门岗警卫人员，回答市民问话的时候要更加耐心，更加准确，避免发生类似情况。</t>
  </si>
  <si>
    <r>
      <rPr>
        <sz val="10"/>
        <rFont val="宋体"/>
        <family val="0"/>
        <charset val="134"/>
      </rPr>
      <t xml:space="preserve">经核实，市民反映诉求与实际情况有所出入。我单位方庄分中心就市民反映诉求进行核实。市民所说的物业女工作人员为方庄分中心门岗职工警卫人员，</t>
    </r>
    <r>
      <rPr>
        <sz val="10"/>
        <rFont val="Arial"/>
        <family val="2"/>
      </rPr>
      <t xml:space="preserve">3</t>
    </r>
    <r>
      <rPr>
        <sz val="10"/>
        <rFont val="宋体"/>
        <family val="0"/>
        <charset val="134"/>
      </rPr>
      <t xml:space="preserve">月</t>
    </r>
    <r>
      <rPr>
        <sz val="10"/>
        <rFont val="Arial"/>
        <family val="2"/>
      </rPr>
      <t xml:space="preserve">25</t>
    </r>
    <r>
      <rPr>
        <sz val="10"/>
        <rFont val="宋体"/>
        <family val="0"/>
        <charset val="134"/>
      </rPr>
      <t xml:space="preserve">日</t>
    </r>
    <r>
      <rPr>
        <sz val="10"/>
        <rFont val="Arial"/>
        <family val="2"/>
      </rPr>
      <t xml:space="preserve">11</t>
    </r>
    <r>
      <rPr>
        <sz val="10"/>
        <rFont val="宋体"/>
        <family val="0"/>
        <charset val="134"/>
      </rPr>
      <t xml:space="preserve">点</t>
    </r>
    <r>
      <rPr>
        <sz val="10"/>
        <rFont val="Arial"/>
        <family val="2"/>
      </rPr>
      <t xml:space="preserve">30</t>
    </r>
    <r>
      <rPr>
        <sz val="10"/>
        <rFont val="宋体"/>
        <family val="0"/>
        <charset val="134"/>
      </rPr>
      <t xml:space="preserve">分左右，一名老年人（女士）到场站想借用卫生间，当时卫生间出现堵塞情况，正在进行维修，门岗职工警卫告知老年人卫生间无法使用，在沟通时语言过于简单，使的市民误解门岗职工警卫不想让老人借用卫生间。针对此情况，方庄分中心要求门岗警卫人员，回答市民问话的时候要更加耐心，更加准确，避免发生类似情况。</t>
    </r>
    <r>
      <rPr>
        <sz val="10"/>
        <rFont val="Arial"/>
        <family val="2"/>
      </rPr>
      <t xml:space="preserve">
</t>
    </r>
    <r>
      <rPr>
        <sz val="10"/>
        <rFont val="宋体"/>
        <family val="0"/>
        <charset val="134"/>
      </rPr>
      <t xml:space="preserve">我单位</t>
    </r>
    <r>
      <rPr>
        <sz val="10"/>
        <rFont val="Arial"/>
        <family val="2"/>
      </rPr>
      <t xml:space="preserve">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26</t>
    </r>
    <r>
      <rPr>
        <sz val="10"/>
        <rFont val="宋体"/>
        <family val="0"/>
        <charset val="134"/>
      </rPr>
      <t xml:space="preserve">日</t>
    </r>
    <r>
      <rPr>
        <sz val="10"/>
        <rFont val="Arial"/>
        <family val="2"/>
      </rPr>
      <t xml:space="preserve">16.30</t>
    </r>
    <r>
      <rPr>
        <sz val="10"/>
        <rFont val="宋体"/>
        <family val="0"/>
        <charset val="134"/>
      </rPr>
      <t xml:space="preserve">与市民进行电话联系，告知市民诉求办理情况。市民对办结情况已知悉。处理人：方庄分中心副主任张涛。</t>
    </r>
  </si>
  <si>
    <r>
      <rPr>
        <sz val="10"/>
        <rFont val="Arial"/>
        <family val="2"/>
      </rPr>
      <t xml:space="preserve">GJ-PHONE-20260326-1028</t>
    </r>
    <r>
      <rPr>
        <sz val="10"/>
        <rFont val="宋体"/>
        <family val="0"/>
      </rPr>
      <t xml:space="preserve">（</t>
    </r>
    <r>
      <rPr>
        <sz val="10"/>
        <rFont val="Arial"/>
        <family val="2"/>
      </rPr>
      <t xml:space="preserve">5</t>
    </r>
    <r>
      <rPr>
        <sz val="10"/>
        <rFont val="宋体"/>
        <family val="0"/>
      </rPr>
      <t xml:space="preserve">个附件）</t>
    </r>
  </si>
  <si>
    <t xml:space="preserve">2026-03-26 11:53:59</t>
  </si>
  <si>
    <t xml:space="preserve">2026-03-26 12:08:36</t>
  </si>
  <si>
    <t xml:space="preserve">13681371828</t>
  </si>
  <si>
    <r>
      <rPr>
        <sz val="10"/>
        <rFont val="Arial"/>
        <family val="2"/>
      </rPr>
      <t xml:space="preserve">3</t>
    </r>
    <r>
      <rPr>
        <sz val="10"/>
        <rFont val="宋体"/>
        <family val="0"/>
        <charset val="134"/>
      </rPr>
      <t xml:space="preserve">月</t>
    </r>
    <r>
      <rPr>
        <sz val="10"/>
        <rFont val="Arial"/>
        <family val="2"/>
      </rPr>
      <t xml:space="preserve">26</t>
    </r>
    <r>
      <rPr>
        <sz val="10"/>
        <rFont val="宋体"/>
        <family val="0"/>
        <charset val="134"/>
      </rPr>
      <t xml:space="preserve">日</t>
    </r>
    <r>
      <rPr>
        <sz val="10"/>
        <rFont val="Arial"/>
        <family val="2"/>
      </rPr>
      <t xml:space="preserve">11:54</t>
    </r>
    <r>
      <rPr>
        <sz val="10"/>
        <rFont val="宋体"/>
        <family val="0"/>
        <charset val="134"/>
      </rPr>
      <t xml:space="preserve">分来电，张先生是鸿运承职工，现自己一直在休病假，没有职位。其称最早曾在北旅开过车，现在是鸿运承，因自己有好多病：焦虑、幻想等等病，现在也上不了班，其想办理</t>
    </r>
    <r>
      <rPr>
        <sz val="10"/>
        <rFont val="Arial"/>
        <family val="2"/>
      </rPr>
      <t xml:space="preserve">55</t>
    </r>
    <r>
      <rPr>
        <sz val="10"/>
        <rFont val="宋体"/>
        <family val="0"/>
        <charset val="134"/>
      </rPr>
      <t xml:space="preserve">岁退休，上级领导说没名额，不给其办理。故不满，要求负责人回复。</t>
    </r>
  </si>
  <si>
    <r>
      <rPr>
        <sz val="10"/>
        <rFont val="宋体"/>
        <family val="0"/>
        <charset val="134"/>
      </rPr>
      <t xml:space="preserve">经核实，市民</t>
    </r>
    <r>
      <rPr>
        <sz val="10"/>
        <rFont val="Arial"/>
        <family val="2"/>
      </rPr>
      <t xml:space="preserve">XXXX</t>
    </r>
    <r>
      <rPr>
        <sz val="10"/>
        <rFont val="宋体"/>
        <family val="0"/>
        <charset val="134"/>
      </rPr>
      <t xml:space="preserve">反映诉求与实际情况有所出入。来电人所述没有职位，经核实，此问题不属实。来电人休病假前为国家体育馆场站里的</t>
    </r>
    <r>
      <rPr>
        <sz val="10"/>
        <rFont val="Arial"/>
        <family val="2"/>
      </rPr>
      <t xml:space="preserve">C</t>
    </r>
    <r>
      <rPr>
        <sz val="10"/>
        <rFont val="宋体"/>
        <family val="0"/>
        <charset val="134"/>
      </rPr>
      <t xml:space="preserve">岗警卫，现该场站仍有自有警卫岗，并非该职工提出的没有职位。来电人现在因生病，诊断症状为酒精性脑病、焦虑状态、混合性周围神经病等，需要治疗，无法上班，因此休医疗期治病。该职工生日是</t>
    </r>
    <r>
      <rPr>
        <sz val="10"/>
        <rFont val="Arial"/>
        <family val="2"/>
      </rPr>
      <t xml:space="preserve">1972</t>
    </r>
    <r>
      <rPr>
        <sz val="10"/>
        <rFont val="宋体"/>
        <family val="0"/>
        <charset val="134"/>
      </rPr>
      <t xml:space="preserve">年</t>
    </r>
    <r>
      <rPr>
        <sz val="10"/>
        <rFont val="Arial"/>
        <family val="2"/>
      </rPr>
      <t xml:space="preserve">7</t>
    </r>
    <r>
      <rPr>
        <sz val="10"/>
        <rFont val="宋体"/>
        <family val="0"/>
        <charset val="134"/>
      </rPr>
      <t xml:space="preserve">月</t>
    </r>
    <r>
      <rPr>
        <sz val="10"/>
        <rFont val="Arial"/>
        <family val="2"/>
      </rPr>
      <t xml:space="preserve">2</t>
    </r>
    <r>
      <rPr>
        <sz val="10"/>
        <rFont val="宋体"/>
        <family val="0"/>
        <charset val="134"/>
      </rPr>
      <t xml:space="preserve">日，现在</t>
    </r>
    <r>
      <rPr>
        <sz val="10"/>
        <rFont val="Arial"/>
        <family val="2"/>
      </rPr>
      <t xml:space="preserve">53</t>
    </r>
    <r>
      <rPr>
        <sz val="10"/>
        <rFont val="宋体"/>
        <family val="0"/>
        <charset val="134"/>
      </rPr>
      <t xml:space="preserve">岁，还没有到</t>
    </r>
    <r>
      <rPr>
        <sz val="10"/>
        <rFont val="Arial"/>
        <family val="2"/>
      </rPr>
      <t xml:space="preserve">55</t>
    </r>
    <r>
      <rPr>
        <sz val="10"/>
        <rFont val="宋体"/>
        <family val="0"/>
        <charset val="134"/>
      </rPr>
      <t xml:space="preserve">岁，因年龄不够不符合政策，无法为其办理</t>
    </r>
    <r>
      <rPr>
        <sz val="10"/>
        <rFont val="Arial"/>
        <family val="2"/>
      </rPr>
      <t xml:space="preserve">55</t>
    </r>
    <r>
      <rPr>
        <sz val="10"/>
        <rFont val="宋体"/>
        <family val="0"/>
        <charset val="134"/>
      </rPr>
      <t xml:space="preserve">岁退休，而不是诉求人反映的没有名额。</t>
    </r>
  </si>
  <si>
    <r>
      <rPr>
        <sz val="10"/>
        <rFont val="宋体"/>
        <family val="0"/>
        <charset val="134"/>
      </rPr>
      <t xml:space="preserve">经核实，市民</t>
    </r>
    <r>
      <rPr>
        <sz val="10"/>
        <rFont val="Arial"/>
        <family val="2"/>
      </rPr>
      <t xml:space="preserve">XXXX</t>
    </r>
    <r>
      <rPr>
        <sz val="10"/>
        <rFont val="宋体"/>
        <family val="0"/>
        <charset val="134"/>
      </rPr>
      <t xml:space="preserve">反映诉求与实际情况有所出入。来电人所述没有职位，经核实，此问题不属实。来电人休病假前为国家体育馆场站里的</t>
    </r>
    <r>
      <rPr>
        <sz val="10"/>
        <rFont val="Arial"/>
        <family val="2"/>
      </rPr>
      <t xml:space="preserve">C</t>
    </r>
    <r>
      <rPr>
        <sz val="10"/>
        <rFont val="宋体"/>
        <family val="0"/>
        <charset val="134"/>
      </rPr>
      <t xml:space="preserve">岗警卫，现该场站仍有自有警卫岗，并非该职工提出的没有职位。来电人现在因生病，诊断症状为酒精性脑病、焦虑状态、混合性周围神经病等，需要治疗，无法上班，因此休医疗期治病。该职工生日是</t>
    </r>
    <r>
      <rPr>
        <sz val="10"/>
        <rFont val="Arial"/>
        <family val="2"/>
      </rPr>
      <t xml:space="preserve">1972</t>
    </r>
    <r>
      <rPr>
        <sz val="10"/>
        <rFont val="宋体"/>
        <family val="0"/>
        <charset val="134"/>
      </rPr>
      <t xml:space="preserve">年</t>
    </r>
    <r>
      <rPr>
        <sz val="10"/>
        <rFont val="Arial"/>
        <family val="2"/>
      </rPr>
      <t xml:space="preserve">7</t>
    </r>
    <r>
      <rPr>
        <sz val="10"/>
        <rFont val="宋体"/>
        <family val="0"/>
        <charset val="134"/>
      </rPr>
      <t xml:space="preserve">月</t>
    </r>
    <r>
      <rPr>
        <sz val="10"/>
        <rFont val="Arial"/>
        <family val="2"/>
      </rPr>
      <t xml:space="preserve">2</t>
    </r>
    <r>
      <rPr>
        <sz val="10"/>
        <rFont val="宋体"/>
        <family val="0"/>
        <charset val="134"/>
      </rPr>
      <t xml:space="preserve">日，现在</t>
    </r>
    <r>
      <rPr>
        <sz val="10"/>
        <rFont val="Arial"/>
        <family val="2"/>
      </rPr>
      <t xml:space="preserve">53</t>
    </r>
    <r>
      <rPr>
        <sz val="10"/>
        <rFont val="宋体"/>
        <family val="0"/>
        <charset val="134"/>
      </rPr>
      <t xml:space="preserve">岁，还没有到</t>
    </r>
    <r>
      <rPr>
        <sz val="10"/>
        <rFont val="Arial"/>
        <family val="2"/>
      </rPr>
      <t xml:space="preserve">55</t>
    </r>
    <r>
      <rPr>
        <sz val="10"/>
        <rFont val="宋体"/>
        <family val="0"/>
        <charset val="134"/>
      </rPr>
      <t xml:space="preserve">岁，因年龄不够不符合政策，无法为其办理</t>
    </r>
    <r>
      <rPr>
        <sz val="10"/>
        <rFont val="Arial"/>
        <family val="2"/>
      </rPr>
      <t xml:space="preserve">55</t>
    </r>
    <r>
      <rPr>
        <sz val="10"/>
        <rFont val="宋体"/>
        <family val="0"/>
        <charset val="134"/>
      </rPr>
      <t xml:space="preserve">岁退休，而不是诉求人反映的没有名额。</t>
    </r>
    <r>
      <rPr>
        <sz val="10"/>
        <rFont val="Arial"/>
        <family val="2"/>
      </rPr>
      <t xml:space="preserve">
</t>
    </r>
    <r>
      <rPr>
        <sz val="10"/>
        <rFont val="宋体"/>
        <family val="0"/>
        <charset val="134"/>
      </rPr>
      <t xml:space="preserve">我分中心于</t>
    </r>
    <r>
      <rPr>
        <sz val="10"/>
        <rFont val="Arial"/>
        <family val="2"/>
      </rPr>
      <t xml:space="preserve">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27</t>
    </r>
    <r>
      <rPr>
        <sz val="10"/>
        <rFont val="宋体"/>
        <family val="0"/>
        <charset val="134"/>
      </rPr>
      <t xml:space="preserve">日上午</t>
    </r>
    <r>
      <rPr>
        <sz val="10"/>
        <rFont val="Arial"/>
        <family val="2"/>
      </rPr>
      <t xml:space="preserve">11</t>
    </r>
    <r>
      <rPr>
        <sz val="10"/>
        <rFont val="宋体"/>
        <family val="0"/>
        <charset val="134"/>
      </rPr>
      <t xml:space="preserve">时</t>
    </r>
    <r>
      <rPr>
        <sz val="10"/>
        <rFont val="Arial"/>
        <family val="2"/>
      </rPr>
      <t xml:space="preserve">26</t>
    </r>
    <r>
      <rPr>
        <sz val="10"/>
        <rFont val="宋体"/>
        <family val="0"/>
        <charset val="134"/>
      </rPr>
      <t xml:space="preserve">分和诉求人的家属取得联系，向家属告知了相关政策并询问了职工近况，职工家属证实职工确实因疾病无法上班，对政策表示知晓认可。</t>
    </r>
    <r>
      <rPr>
        <sz val="10"/>
        <rFont val="Arial"/>
        <family val="2"/>
      </rPr>
      <t xml:space="preserve">
</t>
    </r>
    <r>
      <rPr>
        <sz val="10"/>
        <rFont val="宋体"/>
        <family val="0"/>
        <charset val="134"/>
      </rPr>
      <t xml:space="preserve">我单位欢迎市民随时对我们工作进行监督，感谢市民提出宝贵意见，谢谢市民的支持与谅解。</t>
    </r>
    <r>
      <rPr>
        <sz val="10"/>
        <rFont val="Arial"/>
        <family val="2"/>
      </rPr>
      <t xml:space="preserve">
</t>
    </r>
    <r>
      <rPr>
        <sz val="10"/>
        <rFont val="宋体"/>
        <family val="0"/>
        <charset val="134"/>
      </rPr>
      <t xml:space="preserve">办理人：王雨欣，部门：鸿运承物业管理中心小营分中心，职务：一般管理；</t>
    </r>
    <r>
      <rPr>
        <sz val="10"/>
        <rFont val="Arial"/>
        <family val="2"/>
      </rPr>
      <t xml:space="preserve">
</t>
    </r>
    <r>
      <rPr>
        <sz val="10"/>
        <rFont val="宋体"/>
        <family val="0"/>
        <charset val="134"/>
      </rPr>
      <t xml:space="preserve">审核人：高强，部门：鸿运承物业管理中心人力资源部，职务：中级管理；</t>
    </r>
  </si>
  <si>
    <r>
      <rPr>
        <sz val="10"/>
        <rFont val="宋体"/>
        <family val="0"/>
        <charset val="134"/>
      </rPr>
      <t xml:space="preserve">我分中心于</t>
    </r>
    <r>
      <rPr>
        <sz val="10"/>
        <rFont val="Arial"/>
        <family val="2"/>
      </rPr>
      <t xml:space="preserve">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27</t>
    </r>
    <r>
      <rPr>
        <sz val="10"/>
        <rFont val="宋体"/>
        <family val="0"/>
        <charset val="134"/>
      </rPr>
      <t xml:space="preserve">日上午</t>
    </r>
    <r>
      <rPr>
        <sz val="10"/>
        <rFont val="Arial"/>
        <family val="2"/>
      </rPr>
      <t xml:space="preserve">11</t>
    </r>
    <r>
      <rPr>
        <sz val="10"/>
        <rFont val="宋体"/>
        <family val="0"/>
        <charset val="134"/>
      </rPr>
      <t xml:space="preserve">时</t>
    </r>
    <r>
      <rPr>
        <sz val="10"/>
        <rFont val="Arial"/>
        <family val="2"/>
      </rPr>
      <t xml:space="preserve">26</t>
    </r>
    <r>
      <rPr>
        <sz val="10"/>
        <rFont val="宋体"/>
        <family val="0"/>
        <charset val="134"/>
      </rPr>
      <t xml:space="preserve">分和诉求人的家属取得联系，向家属告知了相关政策并询问了职工近况，职工家属证实职工确实因疾病无法上班，对政策表示知晓认可。</t>
    </r>
    <r>
      <rPr>
        <sz val="10"/>
        <rFont val="Arial"/>
        <family val="2"/>
      </rPr>
      <t xml:space="preserve">
</t>
    </r>
    <r>
      <rPr>
        <sz val="10"/>
        <rFont val="宋体"/>
        <family val="0"/>
        <charset val="134"/>
      </rPr>
      <t xml:space="preserve">我单位欢迎市民随时对我们工作进行监督，感谢市民提出宝贵意见，谢谢市民的支持与谅解。</t>
    </r>
  </si>
  <si>
    <r>
      <rPr>
        <sz val="10"/>
        <rFont val="宋体"/>
        <family val="0"/>
        <charset val="134"/>
      </rPr>
      <t xml:space="preserve">经核实，市民</t>
    </r>
    <r>
      <rPr>
        <sz val="10"/>
        <rFont val="Arial"/>
        <family val="2"/>
      </rPr>
      <t xml:space="preserve">XXXX</t>
    </r>
    <r>
      <rPr>
        <sz val="10"/>
        <rFont val="宋体"/>
        <family val="0"/>
        <charset val="134"/>
      </rPr>
      <t xml:space="preserve">反映诉求与实际情况有所出入。来电人所述没有职位，经核实，此问题不属实。来电人休病假前为国家体育馆场站里的</t>
    </r>
    <r>
      <rPr>
        <sz val="10"/>
        <rFont val="Arial"/>
        <family val="2"/>
      </rPr>
      <t xml:space="preserve">C</t>
    </r>
    <r>
      <rPr>
        <sz val="10"/>
        <rFont val="宋体"/>
        <family val="0"/>
        <charset val="134"/>
      </rPr>
      <t xml:space="preserve">岗警卫，现该场站仍有自有警卫岗，并非该职工提出的没有职位。来电人现在因生病，诊断症状为酒精性脑病、焦虑状态、混合性周围神经病等，需要治疗，无法上班，因此休医疗期治病。该职工生日是</t>
    </r>
    <r>
      <rPr>
        <sz val="10"/>
        <rFont val="Arial"/>
        <family val="2"/>
      </rPr>
      <t xml:space="preserve">1972</t>
    </r>
    <r>
      <rPr>
        <sz val="10"/>
        <rFont val="宋体"/>
        <family val="0"/>
        <charset val="134"/>
      </rPr>
      <t xml:space="preserve">年</t>
    </r>
    <r>
      <rPr>
        <sz val="10"/>
        <rFont val="Arial"/>
        <family val="2"/>
      </rPr>
      <t xml:space="preserve">7</t>
    </r>
    <r>
      <rPr>
        <sz val="10"/>
        <rFont val="宋体"/>
        <family val="0"/>
        <charset val="134"/>
      </rPr>
      <t xml:space="preserve">月</t>
    </r>
    <r>
      <rPr>
        <sz val="10"/>
        <rFont val="Arial"/>
        <family val="2"/>
      </rPr>
      <t xml:space="preserve">2</t>
    </r>
    <r>
      <rPr>
        <sz val="10"/>
        <rFont val="宋体"/>
        <family val="0"/>
        <charset val="134"/>
      </rPr>
      <t xml:space="preserve">日，现在</t>
    </r>
    <r>
      <rPr>
        <sz val="10"/>
        <rFont val="Arial"/>
        <family val="2"/>
      </rPr>
      <t xml:space="preserve">53</t>
    </r>
    <r>
      <rPr>
        <sz val="10"/>
        <rFont val="宋体"/>
        <family val="0"/>
        <charset val="134"/>
      </rPr>
      <t xml:space="preserve">岁，还没有到</t>
    </r>
    <r>
      <rPr>
        <sz val="10"/>
        <rFont val="Arial"/>
        <family val="2"/>
      </rPr>
      <t xml:space="preserve">55</t>
    </r>
    <r>
      <rPr>
        <sz val="10"/>
        <rFont val="宋体"/>
        <family val="0"/>
        <charset val="134"/>
      </rPr>
      <t xml:space="preserve">岁，因年龄不够不符合政策，无法为其办理</t>
    </r>
    <r>
      <rPr>
        <sz val="10"/>
        <rFont val="Arial"/>
        <family val="2"/>
      </rPr>
      <t xml:space="preserve">55</t>
    </r>
    <r>
      <rPr>
        <sz val="10"/>
        <rFont val="宋体"/>
        <family val="0"/>
        <charset val="134"/>
      </rPr>
      <t xml:space="preserve">岁退休，而不是诉求人反映的没有名额。</t>
    </r>
    <r>
      <rPr>
        <sz val="10"/>
        <rFont val="Arial"/>
        <family val="2"/>
      </rPr>
      <t xml:space="preserve">
</t>
    </r>
    <r>
      <rPr>
        <sz val="10"/>
        <rFont val="宋体"/>
        <family val="0"/>
        <charset val="134"/>
      </rPr>
      <t xml:space="preserve">我分中心于</t>
    </r>
    <r>
      <rPr>
        <sz val="10"/>
        <rFont val="Arial"/>
        <family val="2"/>
      </rPr>
      <t xml:space="preserve">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27</t>
    </r>
    <r>
      <rPr>
        <sz val="10"/>
        <rFont val="宋体"/>
        <family val="0"/>
        <charset val="134"/>
      </rPr>
      <t xml:space="preserve">日上午</t>
    </r>
    <r>
      <rPr>
        <sz val="10"/>
        <rFont val="Arial"/>
        <family val="2"/>
      </rPr>
      <t xml:space="preserve">11</t>
    </r>
    <r>
      <rPr>
        <sz val="10"/>
        <rFont val="宋体"/>
        <family val="0"/>
        <charset val="134"/>
      </rPr>
      <t xml:space="preserve">时</t>
    </r>
    <r>
      <rPr>
        <sz val="10"/>
        <rFont val="Arial"/>
        <family val="2"/>
      </rPr>
      <t xml:space="preserve">26</t>
    </r>
    <r>
      <rPr>
        <sz val="10"/>
        <rFont val="宋体"/>
        <family val="0"/>
        <charset val="134"/>
      </rPr>
      <t xml:space="preserve">分和诉求人的家属取得联系，向家属告知了相关政策并询问了职工近况，职工家属证实职工确实因疾病无法上班，对政策表示知晓认可。</t>
    </r>
    <r>
      <rPr>
        <sz val="10"/>
        <rFont val="Arial"/>
        <family val="2"/>
      </rPr>
      <t xml:space="preserve">
</t>
    </r>
    <r>
      <rPr>
        <sz val="10"/>
        <rFont val="宋体"/>
        <family val="0"/>
        <charset val="134"/>
      </rPr>
      <t xml:space="preserve">我单位欢迎市民随时对我们工作进行监督，感谢市民提出宝贵意见，谢谢市民的支持与谅解。</t>
    </r>
  </si>
  <si>
    <t xml:space="preserve">人力相关业务办理
（申请病退）</t>
  </si>
  <si>
    <t xml:space="preserve">GJ-PHONE-20260327-1233</t>
  </si>
  <si>
    <t xml:space="preserve">2026-03-27 12:56:49</t>
  </si>
  <si>
    <t xml:space="preserve">2026-03-27 12:59:47</t>
  </si>
  <si>
    <r>
      <rPr>
        <sz val="10"/>
        <rFont val="Arial"/>
        <family val="2"/>
      </rPr>
      <t xml:space="preserve">3</t>
    </r>
    <r>
      <rPr>
        <sz val="10"/>
        <rFont val="宋体"/>
        <family val="0"/>
        <charset val="134"/>
      </rPr>
      <t xml:space="preserve">月</t>
    </r>
    <r>
      <rPr>
        <sz val="10"/>
        <rFont val="Arial"/>
        <family val="2"/>
      </rPr>
      <t xml:space="preserve">27</t>
    </r>
    <r>
      <rPr>
        <sz val="10"/>
        <rFont val="宋体"/>
        <family val="0"/>
        <charset val="134"/>
      </rPr>
      <t xml:space="preserve">日</t>
    </r>
    <r>
      <rPr>
        <sz val="10"/>
        <rFont val="Arial"/>
        <family val="2"/>
      </rPr>
      <t xml:space="preserve">12:56</t>
    </r>
    <r>
      <rPr>
        <sz val="10"/>
        <rFont val="宋体"/>
        <family val="0"/>
        <charset val="134"/>
      </rPr>
      <t xml:space="preserve">分来电：一先生不慎将手机丢在</t>
    </r>
    <r>
      <rPr>
        <sz val="10"/>
        <rFont val="Arial"/>
        <family val="2"/>
      </rPr>
      <t xml:space="preserve">903</t>
    </r>
    <r>
      <rPr>
        <sz val="10"/>
        <rFont val="宋体"/>
        <family val="0"/>
        <charset val="134"/>
      </rPr>
      <t xml:space="preserve">路阎村车站，被该处的刷车保洁员捡到，并交还给其，其非常感激，特来电表扬。</t>
    </r>
  </si>
  <si>
    <t xml:space="preserve">因市民不要求电话回复，系统内无联系方式，我们未对市民进行电话回复。办理人：陈海军；部门：鸿运承物业管理中心九龙分中心；职务：物管副主任。审核人：郑楠；部门：鸿运承物业管理中心物管行政部；职务：物管员。</t>
  </si>
  <si>
    <t xml:space="preserve">分中心领导与负责本条线路的负责人（班组长）取得了联系，我们已将市民的表扬的内容转告对应职工，并进行口头表扬，同时将职工这种工作精神在全分中心范围内进行宣传。</t>
  </si>
  <si>
    <t xml:space="preserve">我们定期召开服务工作专题会议，日常工作中我们将强化制度建设，不断提高管理水平。</t>
  </si>
  <si>
    <t xml:space="preserve">接到市民表扬致电后，我分中心已派专人对市民的表扬内容进行核实，情况属实。分中心领导与负责本条线路的负责人（班组长）取得了联系，我们已将市民的表扬的内容转告对应职工，并进行口头表扬，同时将职工这种工作精神在全分中心范围内进行宣传。我们定期召开服务工作专题会议，日常工作中我们将强化制度建设，不断提高管理水平。因市民不要求电话回复，系统内无联系方式，我们未对市民进行电话回复。感谢市民对我们工作的认可。</t>
  </si>
  <si>
    <r>
      <rPr>
        <sz val="10"/>
        <rFont val="Arial"/>
        <family val="2"/>
      </rPr>
      <t xml:space="preserve">GJ-PHONE-20260327-2637</t>
    </r>
    <r>
      <rPr>
        <sz val="10"/>
        <rFont val="宋体"/>
        <family val="0"/>
        <charset val="134"/>
      </rPr>
      <t xml:space="preserve">（</t>
    </r>
    <r>
      <rPr>
        <sz val="10"/>
        <rFont val="Arial"/>
        <family val="2"/>
      </rPr>
      <t xml:space="preserve">1</t>
    </r>
    <r>
      <rPr>
        <sz val="10"/>
        <rFont val="宋体"/>
        <family val="0"/>
        <charset val="134"/>
      </rPr>
      <t xml:space="preserve">个附件）</t>
    </r>
  </si>
  <si>
    <t xml:space="preserve">2026-03-27 20:28:22</t>
  </si>
  <si>
    <t xml:space="preserve">2026-03-27 20:46:07</t>
  </si>
  <si>
    <t xml:space="preserve">18801321690</t>
  </si>
  <si>
    <r>
      <rPr>
        <sz val="10"/>
        <rFont val="宋体"/>
        <family val="0"/>
        <charset val="134"/>
      </rPr>
      <t xml:space="preserve">李女士</t>
    </r>
    <r>
      <rPr>
        <sz val="10"/>
        <rFont val="Arial"/>
        <family val="2"/>
      </rPr>
      <t xml:space="preserve">3</t>
    </r>
    <r>
      <rPr>
        <sz val="10"/>
        <rFont val="宋体"/>
        <family val="0"/>
        <charset val="134"/>
      </rPr>
      <t xml:space="preserve">月</t>
    </r>
    <r>
      <rPr>
        <sz val="10"/>
        <rFont val="Arial"/>
        <family val="2"/>
      </rPr>
      <t xml:space="preserve">27</t>
    </r>
    <r>
      <rPr>
        <sz val="10"/>
        <rFont val="宋体"/>
        <family val="0"/>
        <charset val="134"/>
      </rPr>
      <t xml:space="preserve">日</t>
    </r>
    <r>
      <rPr>
        <sz val="10"/>
        <rFont val="Arial"/>
        <family val="2"/>
      </rPr>
      <t xml:space="preserve">20</t>
    </r>
    <r>
      <rPr>
        <sz val="10"/>
        <rFont val="宋体"/>
        <family val="0"/>
        <charset val="134"/>
      </rPr>
      <t xml:space="preserve">：</t>
    </r>
    <r>
      <rPr>
        <sz val="10"/>
        <rFont val="Arial"/>
        <family val="2"/>
      </rPr>
      <t xml:space="preserve">28</t>
    </r>
    <r>
      <rPr>
        <sz val="10"/>
        <rFont val="宋体"/>
        <family val="0"/>
        <charset val="134"/>
      </rPr>
      <t xml:space="preserve">分来电反映：其称地铁北土城公交场站里（内有</t>
    </r>
    <r>
      <rPr>
        <sz val="10"/>
        <rFont val="Arial"/>
        <family val="2"/>
      </rPr>
      <t xml:space="preserve">877</t>
    </r>
    <r>
      <rPr>
        <sz val="10"/>
        <rFont val="宋体"/>
        <family val="0"/>
        <charset val="134"/>
      </rPr>
      <t xml:space="preserve">路和</t>
    </r>
    <r>
      <rPr>
        <sz val="10"/>
        <rFont val="Arial"/>
        <family val="2"/>
      </rPr>
      <t xml:space="preserve">919</t>
    </r>
    <r>
      <rPr>
        <sz val="10"/>
        <rFont val="宋体"/>
        <family val="0"/>
        <charset val="134"/>
      </rPr>
      <t xml:space="preserve">路）没有供乘客使用的卫生间，导致乘客如厕不便。故其建议该场站内加盖简易或移动厕所供乘客使用，并要求答复。</t>
    </r>
  </si>
  <si>
    <t xml:space="preserve">2026-03-29</t>
  </si>
  <si>
    <r>
      <rPr>
        <sz val="10"/>
        <rFont val="宋体"/>
        <family val="0"/>
        <charset val="134"/>
      </rPr>
      <t xml:space="preserve">分中心已经于</t>
    </r>
    <r>
      <rPr>
        <sz val="10"/>
        <rFont val="Arial"/>
        <family val="2"/>
      </rPr>
      <t xml:space="preserve">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29</t>
    </r>
    <r>
      <rPr>
        <sz val="10"/>
        <rFont val="宋体"/>
        <family val="0"/>
        <charset val="134"/>
      </rPr>
      <t xml:space="preserve">日，将处理结果告知了市民，办理人：李留成，部门</t>
    </r>
    <r>
      <rPr>
        <sz val="10"/>
        <rFont val="Arial"/>
        <family val="2"/>
      </rPr>
      <t xml:space="preserve">:</t>
    </r>
    <r>
      <rPr>
        <sz val="10"/>
        <rFont val="宋体"/>
        <family val="0"/>
        <charset val="134"/>
      </rPr>
      <t xml:space="preserve">小营分中心，职务：物管副主任。审核人：侯旭，物业管理中心机关，物管行政部，科员。</t>
    </r>
    <r>
      <rPr>
        <sz val="10"/>
        <rFont val="Arial"/>
        <family val="2"/>
      </rPr>
      <t xml:space="preserve">
</t>
    </r>
  </si>
  <si>
    <r>
      <rPr>
        <sz val="10"/>
        <rFont val="宋体"/>
        <family val="0"/>
        <charset val="134"/>
      </rPr>
      <t xml:space="preserve">经核实，市民反映的与实际情况有出入，北土城公交场站里有固定厕所，而且是刚刚改造完的，还增加了坑位，在与市民沟通时，市民称是门岗没让进，说该场站没有厕所。按照相关规定，公交场站属于封闭式管理，非该场站职工确实不得进入，主要是为确保广大市民的人身安全所考虑，跟市民也解释清楚了，在特殊情况下，到门口登记，说明情况也是可以进入的，给市民带来不便，深表歉意，希望市民能够理解。</t>
    </r>
    <r>
      <rPr>
        <sz val="10"/>
        <rFont val="Arial"/>
        <family val="2"/>
      </rPr>
      <t xml:space="preserve">
</t>
    </r>
  </si>
  <si>
    <r>
      <rPr>
        <sz val="10"/>
        <rFont val="宋体"/>
        <family val="0"/>
        <charset val="134"/>
      </rPr>
      <t xml:space="preserve">跟市民也解释清楚了，在特殊情况下，到门口登记，说明情况也是可以进入的，给市民带来不便，深表歉意，希望市民能够理解。</t>
    </r>
    <r>
      <rPr>
        <sz val="10"/>
        <rFont val="Arial"/>
        <family val="2"/>
      </rPr>
      <t xml:space="preserve">
</t>
    </r>
  </si>
  <si>
    <r>
      <rPr>
        <sz val="10"/>
        <rFont val="宋体"/>
        <family val="0"/>
        <charset val="134"/>
      </rPr>
      <t xml:space="preserve">接到此投诉，我们非常重视。并立即派专人核实情况。经核实，市民反映的与实际情况有出入，北土城公交场站里有固定厕所，而且是刚刚改造完的，还增加了坑位，在与市民沟通时，市民称是门岗没让进，说该场站没有厕所。按照相关规定，公交场站属于封闭式管理，非该场站职工确实不得进入，主要是为确保广大市民的人身安全所考虑，跟市民也解释清楚了，在特殊情况下，到门口登记，说明情况也是可以进入的，给市民带来不便，深表歉意，希望市民能够理解。分中心已经于</t>
    </r>
    <r>
      <rPr>
        <sz val="10"/>
        <rFont val="Arial"/>
        <family val="2"/>
      </rPr>
      <t xml:space="preserve">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29</t>
    </r>
    <r>
      <rPr>
        <sz val="10"/>
        <rFont val="宋体"/>
        <family val="0"/>
        <charset val="134"/>
      </rPr>
      <t xml:space="preserve">日，将处理结果告知了市民，办理人：李留成，部门</t>
    </r>
    <r>
      <rPr>
        <sz val="10"/>
        <rFont val="Arial"/>
        <family val="2"/>
      </rPr>
      <t xml:space="preserve">:</t>
    </r>
    <r>
      <rPr>
        <sz val="10"/>
        <rFont val="宋体"/>
        <family val="0"/>
        <charset val="134"/>
      </rPr>
      <t xml:space="preserve">小营分中心，职务：物管副主任。审核人：侯旭，物业管理中心机关，物管行政部，科员。</t>
    </r>
  </si>
  <si>
    <t xml:space="preserve">站务设施设置
（加设厕所）</t>
  </si>
  <si>
    <t xml:space="preserve">GJ-PHONE-20260328-2192</t>
  </si>
  <si>
    <t xml:space="preserve">2026-03-28 18:36:03</t>
  </si>
  <si>
    <t xml:space="preserve">2026-03-28 18:44:58</t>
  </si>
  <si>
    <r>
      <rPr>
        <sz val="10"/>
        <rFont val="Arial"/>
        <family val="2"/>
      </rPr>
      <t xml:space="preserve">3</t>
    </r>
    <r>
      <rPr>
        <sz val="10"/>
        <rFont val="宋体"/>
        <family val="0"/>
        <charset val="134"/>
      </rPr>
      <t xml:space="preserve">月</t>
    </r>
    <r>
      <rPr>
        <sz val="10"/>
        <rFont val="Arial"/>
        <family val="2"/>
      </rPr>
      <t xml:space="preserve">28</t>
    </r>
    <r>
      <rPr>
        <sz val="10"/>
        <rFont val="宋体"/>
        <family val="0"/>
        <charset val="134"/>
      </rPr>
      <t xml:space="preserve">日</t>
    </r>
    <r>
      <rPr>
        <sz val="10"/>
        <rFont val="Arial"/>
        <family val="2"/>
      </rPr>
      <t xml:space="preserve">18</t>
    </r>
    <r>
      <rPr>
        <sz val="10"/>
        <rFont val="宋体"/>
        <family val="0"/>
        <charset val="134"/>
      </rPr>
      <t xml:space="preserve">：</t>
    </r>
    <r>
      <rPr>
        <sz val="10"/>
        <rFont val="Arial"/>
        <family val="2"/>
      </rPr>
      <t xml:space="preserve">36</t>
    </r>
    <r>
      <rPr>
        <sz val="10"/>
        <rFont val="宋体"/>
        <family val="0"/>
        <charset val="134"/>
      </rPr>
      <t xml:space="preserve">分一先生来电：在东直门枢纽站</t>
    </r>
    <r>
      <rPr>
        <sz val="10"/>
        <rFont val="Arial"/>
        <family val="2"/>
      </rPr>
      <t xml:space="preserve">404</t>
    </r>
    <r>
      <rPr>
        <sz val="10"/>
        <rFont val="宋体"/>
        <family val="0"/>
        <charset val="134"/>
      </rPr>
      <t xml:space="preserve">路</t>
    </r>
    <r>
      <rPr>
        <sz val="10"/>
        <rFont val="Arial"/>
        <family val="2"/>
      </rPr>
      <t xml:space="preserve">A14416D</t>
    </r>
    <r>
      <rPr>
        <sz val="10"/>
        <rFont val="宋体"/>
        <family val="0"/>
        <charset val="134"/>
      </rPr>
      <t xml:space="preserve">到来广营方向，车上垃圾桶发出臭味，希望尽快处理，特来电反映。</t>
    </r>
  </si>
  <si>
    <t xml:space="preserve">因市民不要求电话回复，系统内无联系方式，我们未对市民进行电话回复。办理人：贾志尧；部门：鸿运承物业管理中心南湖分中心；职务：物管副主任。审核人：郑楠；部门：鸿运承物业管理中心物管行政部；职务：物管员。</t>
  </si>
  <si>
    <t xml:space="preserve">经查，市民所反映的车内异味问题为途中产生，故我们无法第一时间进行处理。该车辆回到刷车地点后，在日常工作时段内，我们的保洁员已对车内外部卫生进行了全面清理，垃圾桶同样进行了清洁，已整改完毕。</t>
  </si>
  <si>
    <t xml:space="preserve">日常工作中要把清洁质量做的更加细致，加强清洁技能的培训，熟练掌握清洁方法。</t>
  </si>
  <si>
    <t xml:space="preserve">接到投诉后，市民反映问题的办理情况，鸿运承物业管理中心南湖分中心现回复如下：经查，市民所反映的车内异味问题为途中产生，故我们无法第一时间进行处理。该车辆回到刷车地点后，在日常工作时段内，我们的保洁员已对车内外部卫生进行了全面清理，垃圾桶同样进行了清洁，已整改完毕。日常工作中我们加大巡检力度，强化制度建设，不断提高管理水平。因市民不要求电话回复，系统内无联系方式，我们未对市民进行电话回复。日常工作中要把清洁质量做的更加细致，加强清洁技能的培训，熟练掌握清洁方法。欢迎市民随时对我们的工作进行监督，感谢市民提出宝贵意见，给市民的出行带来的不便我们深感歉意，谢谢市民的支持与谅解。</t>
  </si>
  <si>
    <t xml:space="preserve">GJ-PHONE-20260329-0363</t>
  </si>
  <si>
    <t xml:space="preserve">2026-03-29 09:08:18</t>
  </si>
  <si>
    <t xml:space="preserve">2026-03-29 10:16:20</t>
  </si>
  <si>
    <r>
      <rPr>
        <sz val="10"/>
        <rFont val="Arial"/>
        <family val="2"/>
      </rPr>
      <t xml:space="preserve">3</t>
    </r>
    <r>
      <rPr>
        <sz val="10"/>
        <rFont val="宋体"/>
        <family val="0"/>
        <charset val="134"/>
      </rPr>
      <t xml:space="preserve">月</t>
    </r>
    <r>
      <rPr>
        <sz val="10"/>
        <rFont val="Arial"/>
        <family val="2"/>
      </rPr>
      <t xml:space="preserve">29</t>
    </r>
    <r>
      <rPr>
        <sz val="10"/>
        <rFont val="宋体"/>
        <family val="0"/>
        <charset val="134"/>
      </rPr>
      <t xml:space="preserve">日</t>
    </r>
    <r>
      <rPr>
        <sz val="10"/>
        <rFont val="Arial"/>
        <family val="2"/>
      </rPr>
      <t xml:space="preserve">9:08</t>
    </r>
    <r>
      <rPr>
        <sz val="10"/>
        <rFont val="宋体"/>
        <family val="0"/>
        <charset val="134"/>
      </rPr>
      <t xml:space="preserve">分来电，一位先生来电反映：其乘坐</t>
    </r>
    <r>
      <rPr>
        <sz val="10"/>
        <rFont val="Arial"/>
        <family val="2"/>
      </rPr>
      <t xml:space="preserve">632</t>
    </r>
    <r>
      <rPr>
        <sz val="10"/>
        <rFont val="宋体"/>
        <family val="0"/>
        <charset val="134"/>
      </rPr>
      <t xml:space="preserve">路</t>
    </r>
    <r>
      <rPr>
        <sz val="10"/>
        <rFont val="Arial"/>
        <family val="2"/>
      </rPr>
      <t xml:space="preserve">456</t>
    </r>
    <r>
      <rPr>
        <sz val="10"/>
        <rFont val="宋体"/>
        <family val="0"/>
        <charset val="134"/>
      </rPr>
      <t xml:space="preserve">号车，其称该线路有很多车辆，车内环境比较脏，并且车内显示屏上有很多土也看不清，其不满，希望尽快清洁，特来电反映。</t>
    </r>
  </si>
  <si>
    <t xml:space="preserve">因市民不要求电话回复，系统内无联系方式，我们未对市民进行电话回复。办理人：李营；部门：鸿运承物业管理中心阜成门分中心；职务：物管副主任。审核人：郑楠；部门：鸿运承物业管理中心物管行政部；职务：物管员。</t>
  </si>
  <si>
    <t xml:space="preserve">接到投诉后，市民反映问题的办理情况，鸿运承物业管理中心阜成门分中心现回复如下：经查，市民所反映的车辆卫生问题为途中产生，加之该线路为无售票员的运营线路（无人售），故我们无法第一时间对车辆卫生进行清理。我们对于运营车辆车内卫生的清洁工作是一直在做的，也从未停止，已经形成了长效的清洁机制。该线路车辆回到刷车地点后，在日常工作时段内，我们的保洁员已对车内外部卫生进行了全面清理，确保刷车点出场车辆卫生干净整洁，符合企业标准，已整改完毕。经分中心检查本条运营线路所有运营车辆出场前的卫生符合车辆清洁标准，我们定期召开车辆保洁专题会议，开展车辆卫生专项检查，日常工作中我们加大巡检力度，强化制度建设，不断提高管理水平。因市民不要求电话回复，系统内无联系方式，我们未对市民进行电话回复。公交运营线路（首末站），我们只在一个场站进行洗车服务，首末站全部安排保洁员清洗车辆目前存在一定的困难。场站班组长再次与本条线路的保洁人员进行了沟通，日常工作中要把清洁质量做的更加细致，加强清洁技能的培训，熟练掌握清洁方法。欢迎市民随时对我们的工作进行监督，感谢市民提出宝贵意见，给市民的出行带来的不便我们深感歉意，谢谢市民的支持与谅解。</t>
  </si>
  <si>
    <r>
      <rPr>
        <sz val="10"/>
        <rFont val="Arial"/>
        <family val="2"/>
      </rPr>
      <t xml:space="preserve">GJ-PHONE-20260329-0895</t>
    </r>
    <r>
      <rPr>
        <sz val="10"/>
        <rFont val="宋体"/>
        <family val="0"/>
        <charset val="134"/>
      </rPr>
      <t xml:space="preserve">（</t>
    </r>
    <r>
      <rPr>
        <sz val="10"/>
        <rFont val="Arial"/>
        <family val="2"/>
      </rPr>
      <t xml:space="preserve">2</t>
    </r>
    <r>
      <rPr>
        <sz val="10"/>
        <rFont val="宋体"/>
        <family val="0"/>
        <charset val="134"/>
      </rPr>
      <t xml:space="preserve">个附件）</t>
    </r>
  </si>
  <si>
    <t xml:space="preserve">2026-03-29 11:51:32</t>
  </si>
  <si>
    <t xml:space="preserve">2026-03-29 12:13:35</t>
  </si>
  <si>
    <t xml:space="preserve">13581684344</t>
  </si>
  <si>
    <r>
      <rPr>
        <sz val="10"/>
        <rFont val="Arial"/>
        <family val="2"/>
      </rPr>
      <t xml:space="preserve">3</t>
    </r>
    <r>
      <rPr>
        <sz val="10"/>
        <rFont val="宋体"/>
        <family val="0"/>
        <charset val="134"/>
      </rPr>
      <t xml:space="preserve">月</t>
    </r>
    <r>
      <rPr>
        <sz val="10"/>
        <rFont val="Arial"/>
        <family val="2"/>
      </rPr>
      <t xml:space="preserve">29</t>
    </r>
    <r>
      <rPr>
        <sz val="10"/>
        <rFont val="宋体"/>
        <family val="0"/>
        <charset val="134"/>
      </rPr>
      <t xml:space="preserve">日</t>
    </r>
    <r>
      <rPr>
        <sz val="10"/>
        <rFont val="Arial"/>
        <family val="2"/>
      </rPr>
      <t xml:space="preserve">11:51</t>
    </r>
    <r>
      <rPr>
        <sz val="10"/>
        <rFont val="宋体"/>
        <family val="0"/>
        <charset val="134"/>
      </rPr>
      <t xml:space="preserve">分来电：来电时间在车上，陈先生在地铁天宫院站南乘坐</t>
    </r>
    <r>
      <rPr>
        <sz val="10"/>
        <rFont val="Arial"/>
        <family val="2"/>
      </rPr>
      <t xml:space="preserve">940</t>
    </r>
    <r>
      <rPr>
        <sz val="10"/>
        <rFont val="宋体"/>
        <family val="0"/>
        <charset val="134"/>
      </rPr>
      <t xml:space="preserve">路</t>
    </r>
    <r>
      <rPr>
        <sz val="10"/>
        <rFont val="Arial"/>
        <family val="2"/>
      </rPr>
      <t xml:space="preserve">6374865</t>
    </r>
    <r>
      <rPr>
        <sz val="10"/>
        <rFont val="宋体"/>
        <family val="0"/>
        <charset val="134"/>
      </rPr>
      <t xml:space="preserve">号车往固安南站方向，其称该路车的座椅套脏，建议及时更换，要求答复。</t>
    </r>
    <r>
      <rPr>
        <sz val="10"/>
        <rFont val="Arial"/>
        <family val="2"/>
      </rPr>
      <t xml:space="preserve">
</t>
    </r>
  </si>
  <si>
    <r>
      <rPr>
        <sz val="10"/>
        <rFont val="宋体"/>
        <family val="0"/>
        <charset val="134"/>
      </rPr>
      <t xml:space="preserve">我分中心于</t>
    </r>
    <r>
      <rPr>
        <sz val="10"/>
        <rFont val="Arial"/>
        <family val="2"/>
      </rPr>
      <t xml:space="preserve">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30</t>
    </r>
    <r>
      <rPr>
        <sz val="10"/>
        <rFont val="宋体"/>
        <family val="0"/>
        <charset val="134"/>
      </rPr>
      <t xml:space="preserve">日上午</t>
    </r>
    <r>
      <rPr>
        <sz val="10"/>
        <rFont val="Arial"/>
        <family val="2"/>
      </rPr>
      <t xml:space="preserve">11</t>
    </r>
    <r>
      <rPr>
        <sz val="10"/>
        <rFont val="宋体"/>
        <family val="0"/>
        <charset val="134"/>
      </rPr>
      <t xml:space="preserve">点</t>
    </r>
    <r>
      <rPr>
        <sz val="10"/>
        <rFont val="Arial"/>
        <family val="2"/>
      </rPr>
      <t xml:space="preserve">48</t>
    </r>
    <r>
      <rPr>
        <sz val="10"/>
        <rFont val="宋体"/>
        <family val="0"/>
        <charset val="134"/>
      </rPr>
      <t xml:space="preserve">分对市民进行电话回复。办理人：李虎；部门：鸿运承物业管理中心天宫院分中心；职务：物管副主任。审核人：郑楠；部门：鸿运承物业管理中心物管行政部；职务：物管员。</t>
    </r>
  </si>
  <si>
    <r>
      <rPr>
        <sz val="10"/>
        <rFont val="宋体"/>
        <family val="0"/>
        <charset val="134"/>
      </rPr>
      <t xml:space="preserve">经查，市民投诉时段，该车内座椅上并未配备座套，详见视频佐证，我们向市民进行了致电，告知了市民我们现场核实的情况，市民通话中所述自己并为投诉</t>
    </r>
    <r>
      <rPr>
        <sz val="10"/>
        <rFont val="Arial"/>
        <family val="2"/>
      </rPr>
      <t xml:space="preserve">940</t>
    </r>
    <r>
      <rPr>
        <sz val="10"/>
        <rFont val="宋体"/>
        <family val="0"/>
        <charset val="134"/>
      </rPr>
      <t xml:space="preserve">路</t>
    </r>
    <r>
      <rPr>
        <sz val="10"/>
        <rFont val="Arial"/>
        <family val="2"/>
      </rPr>
      <t xml:space="preserve">6374865</t>
    </r>
    <r>
      <rPr>
        <sz val="10"/>
        <rFont val="宋体"/>
        <family val="0"/>
        <charset val="134"/>
      </rPr>
      <t xml:space="preserve">号车，自述运营中旁边的乘客说座套脏。市民投诉的目的不明确。该车车辆卫生符合清洁标准。</t>
    </r>
  </si>
  <si>
    <r>
      <rPr>
        <sz val="10"/>
        <rFont val="宋体"/>
        <family val="0"/>
        <charset val="134"/>
      </rPr>
      <t xml:space="preserve">接到投诉后，市民反映问题的办理情况，鸿运承物业管理中心天宫院分中心现回复如下：经查，市民投诉时段，该车内座椅上并未配备座套，详见视频佐证，我们向市民进行了致电，告知了市民我们现场核实的情况，市民通话中所述自己并为投诉</t>
    </r>
    <r>
      <rPr>
        <sz val="10"/>
        <rFont val="Arial"/>
        <family val="2"/>
      </rPr>
      <t xml:space="preserve">940</t>
    </r>
    <r>
      <rPr>
        <sz val="10"/>
        <rFont val="宋体"/>
        <family val="0"/>
        <charset val="134"/>
      </rPr>
      <t xml:space="preserve">路</t>
    </r>
    <r>
      <rPr>
        <sz val="10"/>
        <rFont val="Arial"/>
        <family val="2"/>
      </rPr>
      <t xml:space="preserve">6374865</t>
    </r>
    <r>
      <rPr>
        <sz val="10"/>
        <rFont val="宋体"/>
        <family val="0"/>
        <charset val="134"/>
      </rPr>
      <t xml:space="preserve">号车，自述运营中旁边的乘客说座套脏。市民投诉的目的不明确。该车车辆卫生符合清洁标准。我们定期召开车辆保洁专题会议，开展车辆卫生专项检查，日常工作中我们加大巡检力度，强化制度建设，不断提高管理水平。我分中心于</t>
    </r>
    <r>
      <rPr>
        <sz val="10"/>
        <rFont val="Arial"/>
        <family val="2"/>
      </rPr>
      <t xml:space="preserve">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30</t>
    </r>
    <r>
      <rPr>
        <sz val="10"/>
        <rFont val="宋体"/>
        <family val="0"/>
        <charset val="134"/>
      </rPr>
      <t xml:space="preserve">日上午</t>
    </r>
    <r>
      <rPr>
        <sz val="10"/>
        <rFont val="Arial"/>
        <family val="2"/>
      </rPr>
      <t xml:space="preserve">11</t>
    </r>
    <r>
      <rPr>
        <sz val="10"/>
        <rFont val="宋体"/>
        <family val="0"/>
        <charset val="134"/>
      </rPr>
      <t xml:space="preserve">点</t>
    </r>
    <r>
      <rPr>
        <sz val="10"/>
        <rFont val="Arial"/>
        <family val="2"/>
      </rPr>
      <t xml:space="preserve">48</t>
    </r>
    <r>
      <rPr>
        <sz val="10"/>
        <rFont val="宋体"/>
        <family val="0"/>
        <charset val="134"/>
      </rPr>
      <t xml:space="preserve">分对市民进行电话回复。场站班组长再次与本条线路的保洁人员进行了沟通，日常工作中要把清洁质量做的更加细致，加强清洁技能的培训，熟练掌握清洁方法。欢迎市民随时对我们的工作进行监督。</t>
    </r>
  </si>
  <si>
    <t xml:space="preserve">车辆卫生问题
（座椅座套脏）</t>
  </si>
  <si>
    <r>
      <rPr>
        <sz val="10"/>
        <rFont val="Arial"/>
        <family val="2"/>
      </rPr>
      <t xml:space="preserve">GJ-PHONE-20260329-0984</t>
    </r>
    <r>
      <rPr>
        <sz val="10"/>
        <rFont val="宋体"/>
        <family val="0"/>
        <charset val="134"/>
      </rPr>
      <t xml:space="preserve">（</t>
    </r>
    <r>
      <rPr>
        <sz val="10"/>
        <rFont val="Arial"/>
        <family val="2"/>
      </rPr>
      <t xml:space="preserve">1</t>
    </r>
    <r>
      <rPr>
        <sz val="10"/>
        <rFont val="宋体"/>
        <family val="0"/>
        <charset val="134"/>
      </rPr>
      <t xml:space="preserve">个附件）</t>
    </r>
  </si>
  <si>
    <t xml:space="preserve">2026-03-29 12:19:24</t>
  </si>
  <si>
    <t xml:space="preserve">2026-03-29 12:30:26</t>
  </si>
  <si>
    <t xml:space="preserve">13121062945</t>
  </si>
  <si>
    <r>
      <rPr>
        <sz val="10"/>
        <rFont val="Arial"/>
        <family val="2"/>
      </rPr>
      <t xml:space="preserve">3</t>
    </r>
    <r>
      <rPr>
        <sz val="10"/>
        <rFont val="宋体"/>
        <family val="0"/>
        <charset val="134"/>
      </rPr>
      <t xml:space="preserve">月</t>
    </r>
    <r>
      <rPr>
        <sz val="10"/>
        <rFont val="Arial"/>
        <family val="2"/>
      </rPr>
      <t xml:space="preserve">29</t>
    </r>
    <r>
      <rPr>
        <sz val="10"/>
        <rFont val="宋体"/>
        <family val="0"/>
        <charset val="134"/>
      </rPr>
      <t xml:space="preserve">日</t>
    </r>
    <r>
      <rPr>
        <sz val="10"/>
        <rFont val="Arial"/>
        <family val="2"/>
      </rPr>
      <t xml:space="preserve">12:20</t>
    </r>
    <r>
      <rPr>
        <sz val="10"/>
        <rFont val="宋体"/>
        <family val="0"/>
        <charset val="134"/>
      </rPr>
      <t xml:space="preserve">分来电， 一先生反映北京所有公交车内的扶手、栏杆、门把手都非常脏，且是普遍现象，其也拒绝提供具体路号及车号，建议相关部门在车内卫生方面要注意清洁，要求负责人回复，且告知多久擦一次的相关规定。</t>
    </r>
  </si>
  <si>
    <r>
      <rPr>
        <sz val="10"/>
        <rFont val="宋体"/>
        <family val="0"/>
        <charset val="134"/>
      </rPr>
      <t xml:space="preserve">我分中心于</t>
    </r>
    <r>
      <rPr>
        <sz val="10"/>
        <rFont val="Arial"/>
        <family val="2"/>
      </rPr>
      <t xml:space="preserve">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30</t>
    </r>
    <r>
      <rPr>
        <sz val="10"/>
        <rFont val="宋体"/>
        <family val="0"/>
        <charset val="134"/>
      </rPr>
      <t xml:space="preserve">日上午</t>
    </r>
    <r>
      <rPr>
        <sz val="10"/>
        <rFont val="Arial"/>
        <family val="2"/>
      </rPr>
      <t xml:space="preserve">7</t>
    </r>
    <r>
      <rPr>
        <sz val="10"/>
        <rFont val="宋体"/>
        <family val="0"/>
        <charset val="134"/>
      </rPr>
      <t xml:space="preserve">点</t>
    </r>
    <r>
      <rPr>
        <sz val="10"/>
        <rFont val="Arial"/>
        <family val="2"/>
      </rPr>
      <t xml:space="preserve">57</t>
    </r>
    <r>
      <rPr>
        <sz val="10"/>
        <rFont val="宋体"/>
        <family val="0"/>
        <charset val="134"/>
      </rPr>
      <t xml:space="preserve">分对市民进行电话回复。办理人：王蔚；部门：鸿运承物业管理中心土桥分中心；职务：物管副主任。审核人：郑楠；部门：鸿运承物业管理中心物管行政部；职务：物管员。</t>
    </r>
  </si>
  <si>
    <r>
      <rPr>
        <sz val="10"/>
        <rFont val="宋体"/>
        <family val="0"/>
        <charset val="134"/>
      </rPr>
      <t xml:space="preserve">经核实，市民反馈的运营的线路为</t>
    </r>
    <r>
      <rPr>
        <sz val="10"/>
        <rFont val="Arial"/>
        <family val="2"/>
      </rPr>
      <t xml:space="preserve">924</t>
    </r>
    <r>
      <rPr>
        <sz val="10"/>
        <rFont val="宋体"/>
        <family val="0"/>
        <charset val="134"/>
      </rPr>
      <t xml:space="preserve">路公家车。市民所反映的车辆卫生问题为途中产生，加之该线路为无售票员的运营线路（无人售），故我们无法第一时间对车辆卫生进行清理。我们对于运营车辆车内卫生的清洁工作是一直在做的，也从未停止，已经形成了长效的清洁机制。该线路车辆回到刷车地点后，在日常工作时段内，我们的保洁员已对车内外部卫生进行了全面清理，确保刷车点出场车辆卫生干净整洁，符合企业标准，已整改完毕。车辆卫生的清洁周期为每天日常工作时段内（上午</t>
    </r>
    <r>
      <rPr>
        <sz val="10"/>
        <rFont val="Arial"/>
        <family val="2"/>
      </rPr>
      <t xml:space="preserve">8</t>
    </r>
    <r>
      <rPr>
        <sz val="10"/>
        <rFont val="宋体"/>
        <family val="0"/>
        <charset val="134"/>
      </rPr>
      <t xml:space="preserve">点至下午</t>
    </r>
    <r>
      <rPr>
        <sz val="10"/>
        <rFont val="Arial"/>
        <family val="2"/>
      </rPr>
      <t xml:space="preserve">16</t>
    </r>
    <r>
      <rPr>
        <sz val="10"/>
        <rFont val="宋体"/>
        <family val="0"/>
        <charset val="134"/>
      </rPr>
      <t xml:space="preserve">点），保洁员会对车内卫生进行全面的清理。</t>
    </r>
  </si>
  <si>
    <r>
      <rPr>
        <sz val="10"/>
        <rFont val="宋体"/>
        <family val="0"/>
        <charset val="134"/>
      </rPr>
      <t xml:space="preserve">接到投诉后，市民反映问题的办理情况，鸿运承物业管理中心土桥分中心现回复如下：经核实，市民反馈的运营的线路为</t>
    </r>
    <r>
      <rPr>
        <sz val="10"/>
        <rFont val="Arial"/>
        <family val="2"/>
      </rPr>
      <t xml:space="preserve">924</t>
    </r>
    <r>
      <rPr>
        <sz val="10"/>
        <rFont val="宋体"/>
        <family val="0"/>
        <charset val="134"/>
      </rPr>
      <t xml:space="preserve">路公家车。市民所反映的车辆卫生问题为途中产生，加之该线路为无售票员的运营线路（无人售），故我们无法第一时间对车辆卫生进行清理。我们对于运营车辆车内卫生的清洁工作是一直在做的，也从未停止，已经形成了长效的清洁机制。该线路车辆回到刷车地点后，在日常工作时段内，我们的保洁员已对车内外部卫生进行了全面清理，确保刷车点出场车辆卫生干净整洁，符合企业标准，已整改完毕。车辆卫生的清洁周期为每天日常工作时段内（上午</t>
    </r>
    <r>
      <rPr>
        <sz val="10"/>
        <rFont val="Arial"/>
        <family val="2"/>
      </rPr>
      <t xml:space="preserve">8</t>
    </r>
    <r>
      <rPr>
        <sz val="10"/>
        <rFont val="宋体"/>
        <family val="0"/>
        <charset val="134"/>
      </rPr>
      <t xml:space="preserve">点至下午</t>
    </r>
    <r>
      <rPr>
        <sz val="10"/>
        <rFont val="Arial"/>
        <family val="2"/>
      </rPr>
      <t xml:space="preserve">16</t>
    </r>
    <r>
      <rPr>
        <sz val="10"/>
        <rFont val="宋体"/>
        <family val="0"/>
        <charset val="134"/>
      </rPr>
      <t xml:space="preserve">点），保洁员会对车内卫生进行全面的清理。经分中心检查本条运营线路所有运营车辆出场前的卫生符合车辆清洁标准，我们定期召开车辆保洁专题会议，开展车辆卫生专项检查，日常工作中我们加大巡检力度，强化制度建设，不断提高管理水平。我分中心于</t>
    </r>
    <r>
      <rPr>
        <sz val="10"/>
        <rFont val="Arial"/>
        <family val="2"/>
      </rPr>
      <t xml:space="preserve">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30</t>
    </r>
    <r>
      <rPr>
        <sz val="10"/>
        <rFont val="宋体"/>
        <family val="0"/>
        <charset val="134"/>
      </rPr>
      <t xml:space="preserve">日上午</t>
    </r>
    <r>
      <rPr>
        <sz val="10"/>
        <rFont val="Arial"/>
        <family val="2"/>
      </rPr>
      <t xml:space="preserve">7</t>
    </r>
    <r>
      <rPr>
        <sz val="10"/>
        <rFont val="宋体"/>
        <family val="0"/>
        <charset val="134"/>
      </rPr>
      <t xml:space="preserve">点</t>
    </r>
    <r>
      <rPr>
        <sz val="10"/>
        <rFont val="Arial"/>
        <family val="2"/>
      </rPr>
      <t xml:space="preserve">57</t>
    </r>
    <r>
      <rPr>
        <sz val="10"/>
        <rFont val="宋体"/>
        <family val="0"/>
        <charset val="134"/>
      </rPr>
      <t xml:space="preserve">分对市民进行电话回复。公交运营线路（首末站），我们只在一个场站进行洗车服务，首末站全部安排保洁员清洗车辆目前存在一定的困难。场站班组长再次与本条线路的保洁人员进行了沟通，日常工作中要把清洁质量做的更加细致，加强清洁技能的培训，熟练掌握清洁方法。欢迎市民随时对我们的工作进行监督，感谢市民提出宝贵意见，给市民的出行带来的不便我们深感歉意，谢谢市民的支持与谅解。</t>
    </r>
  </si>
  <si>
    <t xml:space="preserve">车辆卫生问题
（扶手、栏杆、门把手脏）</t>
  </si>
  <si>
    <r>
      <rPr>
        <sz val="10"/>
        <rFont val="Arial"/>
        <family val="2"/>
      </rPr>
      <t xml:space="preserve">GJ-PHONE-20260330-0916</t>
    </r>
    <r>
      <rPr>
        <sz val="10"/>
        <rFont val="宋体"/>
        <family val="0"/>
        <charset val="134"/>
      </rPr>
      <t xml:space="preserve">（</t>
    </r>
    <r>
      <rPr>
        <sz val="10"/>
        <rFont val="Arial"/>
        <family val="2"/>
      </rPr>
      <t xml:space="preserve">1</t>
    </r>
    <r>
      <rPr>
        <sz val="10"/>
        <rFont val="宋体"/>
        <family val="0"/>
        <charset val="134"/>
      </rPr>
      <t xml:space="preserve">个附件）</t>
    </r>
  </si>
  <si>
    <t xml:space="preserve">2026-03-30 11:05:13</t>
  </si>
  <si>
    <t xml:space="preserve">2026-03-30 12:23:43</t>
  </si>
  <si>
    <t xml:space="preserve">18811086110</t>
  </si>
  <si>
    <r>
      <rPr>
        <sz val="10"/>
        <rFont val="Arial"/>
        <family val="2"/>
      </rPr>
      <t xml:space="preserve">3</t>
    </r>
    <r>
      <rPr>
        <sz val="10"/>
        <rFont val="宋体"/>
        <family val="0"/>
        <charset val="134"/>
      </rPr>
      <t xml:space="preserve">月</t>
    </r>
    <r>
      <rPr>
        <sz val="10"/>
        <rFont val="Arial"/>
        <family val="2"/>
      </rPr>
      <t xml:space="preserve">30</t>
    </r>
    <r>
      <rPr>
        <sz val="10"/>
        <rFont val="宋体"/>
        <family val="0"/>
        <charset val="134"/>
      </rPr>
      <t xml:space="preserve">日</t>
    </r>
    <r>
      <rPr>
        <sz val="10"/>
        <rFont val="Arial"/>
        <family val="2"/>
      </rPr>
      <t xml:space="preserve">11:05</t>
    </r>
    <r>
      <rPr>
        <sz val="10"/>
        <rFont val="宋体"/>
        <family val="0"/>
        <charset val="134"/>
      </rPr>
      <t xml:space="preserve">分来电：张先生来电：其在客二机关院内上班（小庄附近），其跟鸿运承物业反映了，一直未解决。称鸿运承物业一扫地的男工作人员叫齐洪军，他的白色领克车京</t>
    </r>
    <r>
      <rPr>
        <sz val="10"/>
        <rFont val="Arial"/>
        <family val="2"/>
      </rPr>
      <t xml:space="preserve">CNR693</t>
    </r>
    <r>
      <rPr>
        <sz val="10"/>
        <rFont val="宋体"/>
        <family val="0"/>
        <charset val="134"/>
      </rPr>
      <t xml:space="preserve">号车长期占用特权车位，他的车一走，还用电动车占用车位。其不满，望有关部门解决并答复。注：还称有工作人员收外面人的钱，让外部车辆停在里面。</t>
    </r>
  </si>
  <si>
    <r>
      <rPr>
        <sz val="10"/>
        <rFont val="宋体"/>
        <family val="0"/>
        <charset val="134"/>
      </rPr>
      <t xml:space="preserve">分中心已经于</t>
    </r>
    <r>
      <rPr>
        <sz val="10"/>
        <rFont val="Arial"/>
        <family val="2"/>
      </rPr>
      <t xml:space="preserve">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30</t>
    </r>
    <r>
      <rPr>
        <sz val="10"/>
        <rFont val="宋体"/>
        <family val="0"/>
        <charset val="134"/>
      </rPr>
      <t xml:space="preserve">日，将处理结果告知了市民，办理人：钱静，部门</t>
    </r>
    <r>
      <rPr>
        <sz val="10"/>
        <rFont val="Arial"/>
        <family val="2"/>
      </rPr>
      <t xml:space="preserve">:</t>
    </r>
    <r>
      <rPr>
        <sz val="10"/>
        <rFont val="宋体"/>
        <family val="0"/>
        <charset val="134"/>
      </rPr>
      <t xml:space="preserve">辛庄分中心，职务：物管副主任。审核人：侯旭，物业管理中心机关，物管行政部，科员。</t>
    </r>
    <r>
      <rPr>
        <sz val="10"/>
        <rFont val="Arial"/>
        <family val="2"/>
      </rPr>
      <t xml:space="preserve">
</t>
    </r>
  </si>
  <si>
    <r>
      <rPr>
        <sz val="10"/>
        <rFont val="宋体"/>
        <family val="0"/>
        <charset val="134"/>
      </rPr>
      <t xml:space="preserve">我们已经对齐洪军同志，进行了批评教育，虽然是物业职工，也不能搞特殊，停放可以，但是不能再用其他种类的车辆占位。市民描述的“工作人员收外面人的钱，让外部车辆停在里面”情况，经核实，并没有发生。询问张先生，他也没有确凿的证据。</t>
    </r>
    <r>
      <rPr>
        <sz val="10"/>
        <rFont val="Arial"/>
        <family val="2"/>
      </rPr>
      <t xml:space="preserve">
</t>
    </r>
  </si>
  <si>
    <t xml:space="preserve">我们已经对齐洪军同志，进行了批评教育，虽然是物业职工，也不能搞特殊，</t>
  </si>
  <si>
    <r>
      <rPr>
        <sz val="10"/>
        <rFont val="宋体"/>
        <family val="0"/>
        <charset val="134"/>
      </rPr>
      <t xml:space="preserve">接到此投诉，我们非常重视。并立即派专人核实情况。我们已经对齐洪军同志，进行了批评教育，虽然是物业职工，也不能搞特殊，停放可以，但是不能再用其他种类的车辆占位。市民描述的“工作人员收外面人的钱，让外部车辆停在里面”情况，经核实，并没有发生。询问张先生，他也没有确凿的证据。分中心已经于</t>
    </r>
    <r>
      <rPr>
        <sz val="10"/>
        <rFont val="Arial"/>
        <family val="2"/>
      </rPr>
      <t xml:space="preserve">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30</t>
    </r>
    <r>
      <rPr>
        <sz val="10"/>
        <rFont val="宋体"/>
        <family val="0"/>
        <charset val="134"/>
      </rPr>
      <t xml:space="preserve">日，将处理结果告知了市民，办理人：钱静，部门</t>
    </r>
    <r>
      <rPr>
        <sz val="10"/>
        <rFont val="Arial"/>
        <family val="2"/>
      </rPr>
      <t xml:space="preserve">:</t>
    </r>
    <r>
      <rPr>
        <sz val="10"/>
        <rFont val="宋体"/>
        <family val="0"/>
        <charset val="134"/>
      </rPr>
      <t xml:space="preserve">辛庄分中心，职务：物管副主任。审核人：侯旭，物业管理中心机关，物管行政部，科员。</t>
    </r>
  </si>
  <si>
    <r>
      <rPr>
        <sz val="10"/>
        <rFont val="Arial"/>
        <family val="2"/>
      </rPr>
      <t xml:space="preserve">GJ-PHONE-20260330-1435</t>
    </r>
    <r>
      <rPr>
        <sz val="10"/>
        <rFont val="宋体"/>
        <family val="0"/>
        <charset val="134"/>
      </rPr>
      <t xml:space="preserve">（</t>
    </r>
    <r>
      <rPr>
        <sz val="10"/>
        <rFont val="Arial"/>
        <family val="2"/>
      </rPr>
      <t xml:space="preserve">1</t>
    </r>
    <r>
      <rPr>
        <sz val="10"/>
        <rFont val="宋体"/>
        <family val="0"/>
        <charset val="134"/>
      </rPr>
      <t xml:space="preserve">个附件）</t>
    </r>
  </si>
  <si>
    <t xml:space="preserve">2026-03-30 13:51:41</t>
  </si>
  <si>
    <t xml:space="preserve">2026-03-30 14:03:28</t>
  </si>
  <si>
    <r>
      <rPr>
        <sz val="10"/>
        <rFont val="Arial"/>
        <family val="2"/>
      </rPr>
      <t xml:space="preserve">3</t>
    </r>
    <r>
      <rPr>
        <sz val="10"/>
        <rFont val="宋体"/>
        <family val="0"/>
        <charset val="134"/>
      </rPr>
      <t xml:space="preserve">月</t>
    </r>
    <r>
      <rPr>
        <sz val="10"/>
        <rFont val="Arial"/>
        <family val="2"/>
      </rPr>
      <t xml:space="preserve">30</t>
    </r>
    <r>
      <rPr>
        <sz val="10"/>
        <rFont val="宋体"/>
        <family val="0"/>
        <charset val="134"/>
      </rPr>
      <t xml:space="preserve">日</t>
    </r>
    <r>
      <rPr>
        <sz val="10"/>
        <rFont val="Arial"/>
        <family val="2"/>
      </rPr>
      <t xml:space="preserve">13:52</t>
    </r>
    <r>
      <rPr>
        <sz val="10"/>
        <rFont val="宋体"/>
        <family val="0"/>
        <charset val="134"/>
      </rPr>
      <t xml:space="preserve">分来电：一先生曾反映母亲准备到方庄南口场站上卫生间问题，后工作人员回复其都是模棱两可的话，说以教育为主等，希望单位对处理此事，特来电反映。</t>
    </r>
    <r>
      <rPr>
        <sz val="10"/>
        <rFont val="Arial"/>
        <family val="2"/>
      </rPr>
      <t xml:space="preserve">
</t>
    </r>
    <r>
      <rPr>
        <sz val="10"/>
        <rFont val="宋体"/>
        <family val="0"/>
        <charset val="134"/>
      </rPr>
      <t xml:space="preserve">原：</t>
    </r>
    <r>
      <rPr>
        <sz val="10"/>
        <rFont val="Arial"/>
        <family val="2"/>
      </rPr>
      <t xml:space="preserve">3</t>
    </r>
    <r>
      <rPr>
        <sz val="10"/>
        <rFont val="宋体"/>
        <family val="0"/>
        <charset val="134"/>
      </rPr>
      <t xml:space="preserve">月</t>
    </r>
    <r>
      <rPr>
        <sz val="10"/>
        <rFont val="Arial"/>
        <family val="2"/>
      </rPr>
      <t xml:space="preserve">25</t>
    </r>
    <r>
      <rPr>
        <sz val="10"/>
        <rFont val="宋体"/>
        <family val="0"/>
        <charset val="134"/>
      </rPr>
      <t xml:space="preserve">日</t>
    </r>
    <r>
      <rPr>
        <sz val="10"/>
        <rFont val="Arial"/>
        <family val="2"/>
      </rPr>
      <t xml:space="preserve">15:47</t>
    </r>
    <r>
      <rPr>
        <sz val="10"/>
        <rFont val="宋体"/>
        <family val="0"/>
        <charset val="134"/>
      </rPr>
      <t xml:space="preserve">分来电：一先生的母亲（</t>
    </r>
    <r>
      <rPr>
        <sz val="10"/>
        <rFont val="Arial"/>
        <family val="2"/>
      </rPr>
      <t xml:space="preserve">84</t>
    </r>
    <r>
      <rPr>
        <sz val="10"/>
        <rFont val="宋体"/>
        <family val="0"/>
        <charset val="134"/>
      </rPr>
      <t xml:space="preserve">岁），</t>
    </r>
    <r>
      <rPr>
        <sz val="10"/>
        <rFont val="Arial"/>
        <family val="2"/>
      </rPr>
      <t xml:space="preserve">11:30</t>
    </r>
    <r>
      <rPr>
        <sz val="10"/>
        <rFont val="宋体"/>
        <family val="0"/>
        <charset val="134"/>
      </rPr>
      <t xml:space="preserve">分，因尿急前往方庄南口（</t>
    </r>
    <r>
      <rPr>
        <sz val="10"/>
        <rFont val="Arial"/>
        <family val="2"/>
      </rPr>
      <t xml:space="preserve">821</t>
    </r>
    <r>
      <rPr>
        <sz val="10"/>
        <rFont val="宋体"/>
        <family val="0"/>
        <charset val="134"/>
      </rPr>
      <t xml:space="preserve">路）场站，想借用卫生间，该场站物业女工作人员拒绝其母亲要求，后其母亲去别的地方解决，其不满，要求答复</t>
    </r>
    <r>
      <rPr>
        <sz val="10"/>
        <rFont val="Arial"/>
        <family val="2"/>
      </rPr>
      <t xml:space="preserve">.
</t>
    </r>
    <r>
      <rPr>
        <sz val="10"/>
        <rFont val="宋体"/>
        <family val="0"/>
        <charset val="134"/>
      </rPr>
      <t xml:space="preserve">其称：答复不满，将向</t>
    </r>
    <r>
      <rPr>
        <sz val="10"/>
        <rFont val="Arial"/>
        <family val="2"/>
      </rPr>
      <t xml:space="preserve">12345</t>
    </r>
    <r>
      <rPr>
        <sz val="10"/>
        <rFont val="宋体"/>
        <family val="0"/>
        <charset val="134"/>
      </rPr>
      <t xml:space="preserve">反映</t>
    </r>
    <r>
      <rPr>
        <sz val="10"/>
        <rFont val="Arial"/>
        <family val="2"/>
      </rPr>
      <t xml:space="preserve">.</t>
    </r>
  </si>
  <si>
    <r>
      <rPr>
        <sz val="10"/>
        <rFont val="宋体"/>
        <family val="0"/>
        <charset val="134"/>
      </rPr>
      <t xml:space="preserve">经核实，市民反映诉求与实际情况有所出入。我单位方庄分中心就市民反映诉求进行核实。市民所说的工作人员为方庄分中心副主任张涛，张涛于</t>
    </r>
    <r>
      <rPr>
        <sz val="10"/>
        <rFont val="Arial"/>
        <family val="2"/>
      </rPr>
      <t xml:space="preserve">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26</t>
    </r>
    <r>
      <rPr>
        <sz val="10"/>
        <rFont val="宋体"/>
        <family val="0"/>
        <charset val="134"/>
      </rPr>
      <t xml:space="preserve">日与市民联系，告知市民此事因工作人员在与市民沟通时过于简单，使得市民误解，针对此事会对相关人员进行批评教育并避免再次发生类似情况，无模棱两可的话。</t>
    </r>
  </si>
  <si>
    <t xml:space="preserve">因市民未留电话，无法回访。</t>
  </si>
  <si>
    <t xml:space="preserve">针对此事，方庄分中心已经对相关人员进行再教育。</t>
  </si>
  <si>
    <r>
      <rPr>
        <sz val="10"/>
        <rFont val="宋体"/>
        <family val="0"/>
        <charset val="134"/>
      </rPr>
      <t xml:space="preserve">经核实，市民反映诉求与实际情况有所出入。我单位方庄分中心就市民反映诉求进行核实。市民所说的工作人员为方庄分中心副主任张涛，张涛于</t>
    </r>
    <r>
      <rPr>
        <sz val="10"/>
        <rFont val="Arial"/>
        <family val="2"/>
      </rPr>
      <t xml:space="preserve">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26</t>
    </r>
    <r>
      <rPr>
        <sz val="10"/>
        <rFont val="宋体"/>
        <family val="0"/>
        <charset val="134"/>
      </rPr>
      <t xml:space="preserve">日与市民联系，告知市民此事因工作人员在与市民沟通时过于简单，使得市民误解，针对此事会对相关人员进行批评教育并避免再次发生类似情况，无模棱两可的话。针对此事，方庄分中心已经对相关人员进行再教育。</t>
    </r>
    <r>
      <rPr>
        <sz val="10"/>
        <rFont val="Arial"/>
        <family val="2"/>
      </rPr>
      <t xml:space="preserve">
</t>
    </r>
    <r>
      <rPr>
        <sz val="10"/>
        <rFont val="宋体"/>
        <family val="0"/>
        <charset val="134"/>
      </rPr>
      <t xml:space="preserve">因市民未留电话，无法回访。处理人：方庄分中心副主任张涛。</t>
    </r>
  </si>
  <si>
    <t xml:space="preserve">场站安保问题
（场站如厕）同人同诉
二次</t>
  </si>
  <si>
    <r>
      <rPr>
        <sz val="10"/>
        <rFont val="Arial"/>
        <family val="2"/>
      </rPr>
      <t xml:space="preserve">GJ-PHONE-20260330-1555</t>
    </r>
    <r>
      <rPr>
        <sz val="10"/>
        <rFont val="宋体"/>
        <family val="0"/>
        <charset val="134"/>
      </rPr>
      <t xml:space="preserve">（</t>
    </r>
    <r>
      <rPr>
        <sz val="10"/>
        <rFont val="Arial"/>
        <family val="2"/>
      </rPr>
      <t xml:space="preserve">1</t>
    </r>
    <r>
      <rPr>
        <sz val="10"/>
        <rFont val="宋体"/>
        <family val="0"/>
        <charset val="134"/>
      </rPr>
      <t xml:space="preserve">个附件）</t>
    </r>
  </si>
  <si>
    <t xml:space="preserve">2026-03-30 14:25:42</t>
  </si>
  <si>
    <t xml:space="preserve">2026-03-30 15:58:35</t>
  </si>
  <si>
    <t xml:space="preserve">金女士</t>
  </si>
  <si>
    <t xml:space="preserve">18613301181</t>
  </si>
  <si>
    <r>
      <rPr>
        <sz val="10"/>
        <rFont val="Arial"/>
        <family val="2"/>
      </rPr>
      <t xml:space="preserve">3</t>
    </r>
    <r>
      <rPr>
        <sz val="10"/>
        <rFont val="宋体"/>
        <family val="0"/>
        <charset val="134"/>
      </rPr>
      <t xml:space="preserve">月</t>
    </r>
    <r>
      <rPr>
        <sz val="10"/>
        <rFont val="Arial"/>
        <family val="2"/>
      </rPr>
      <t xml:space="preserve">30</t>
    </r>
    <r>
      <rPr>
        <sz val="10"/>
        <rFont val="宋体"/>
        <family val="0"/>
        <charset val="134"/>
      </rPr>
      <t xml:space="preserve">日</t>
    </r>
    <r>
      <rPr>
        <sz val="10"/>
        <rFont val="Arial"/>
        <family val="2"/>
      </rPr>
      <t xml:space="preserve">14:25</t>
    </r>
    <r>
      <rPr>
        <sz val="10"/>
        <rFont val="宋体"/>
        <family val="0"/>
        <charset val="134"/>
      </rPr>
      <t xml:space="preserve">分金女士（东坝社区工作人员）来电：称鸿运承物业单店分公司职工，拿着单位一张生活垃圾承诺书，到社区物业盖章，其称既然到物业盖章，物业垃圾分类她是否参与，并且态度也不好。故不满，要求回复。</t>
    </r>
  </si>
  <si>
    <r>
      <rPr>
        <sz val="10"/>
        <rFont val="宋体"/>
        <family val="0"/>
        <charset val="134"/>
      </rPr>
      <t xml:space="preserve">分中心已经于</t>
    </r>
    <r>
      <rPr>
        <sz val="10"/>
        <rFont val="Arial"/>
        <family val="2"/>
      </rPr>
      <t xml:space="preserve">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30</t>
    </r>
    <r>
      <rPr>
        <sz val="10"/>
        <rFont val="宋体"/>
        <family val="0"/>
        <charset val="134"/>
      </rPr>
      <t xml:space="preserve">日，将处理结果告知了市民，办理人：刘洪涛，部门</t>
    </r>
    <r>
      <rPr>
        <sz val="10"/>
        <rFont val="Arial"/>
        <family val="2"/>
      </rPr>
      <t xml:space="preserve">:</t>
    </r>
    <r>
      <rPr>
        <sz val="10"/>
        <rFont val="宋体"/>
        <family val="0"/>
        <charset val="134"/>
      </rPr>
      <t xml:space="preserve">单店分中心，职务：物管副主任。审核人：侯旭，物业管理中心机关，物管行政部，科员。</t>
    </r>
    <r>
      <rPr>
        <sz val="10"/>
        <rFont val="Arial"/>
        <family val="2"/>
      </rPr>
      <t xml:space="preserve">
</t>
    </r>
  </si>
  <si>
    <t xml:space="preserve">经核实，市民描述的是我们物业的职工到东坝社区，给生活垃圾承诺书盖章，咱们的职工在言语上确实不够尊重，我们虚心接受市民提出的意见，同为服务工作人员，无论何时何地，都要体现服务人员的高素质，说话办事，要使用服务敬语，给市民道歉及安抚，希望得到市民的原谅。</t>
  </si>
  <si>
    <t xml:space="preserve">给市民道歉及安抚，希望得到市民的原谅。</t>
  </si>
  <si>
    <r>
      <rPr>
        <sz val="10"/>
        <rFont val="宋体"/>
        <family val="0"/>
        <charset val="134"/>
      </rPr>
      <t xml:space="preserve">接到此投诉，我们非常重视。并立即派专人核实情况。经核实，市民描述的是我们物业的职工到东坝社区，给生活垃圾承诺书盖章，咱们的职工在言语上确实不够尊重，我们虚心接受市民提出的意见，同为服务工作人员，无论何时何地，都要体现服务人员的高素质，说话办事，要使用服务敬语，给市民道歉及安抚，希望得到市民的原谅。分中心已经于</t>
    </r>
    <r>
      <rPr>
        <sz val="10"/>
        <rFont val="Arial"/>
        <family val="2"/>
      </rPr>
      <t xml:space="preserve">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30</t>
    </r>
    <r>
      <rPr>
        <sz val="10"/>
        <rFont val="宋体"/>
        <family val="0"/>
        <charset val="134"/>
      </rPr>
      <t xml:space="preserve">日，将处理结果告知了市民，办理人：刘洪涛，部门</t>
    </r>
    <r>
      <rPr>
        <sz val="10"/>
        <rFont val="Arial"/>
        <family val="2"/>
      </rPr>
      <t xml:space="preserve">:</t>
    </r>
    <r>
      <rPr>
        <sz val="10"/>
        <rFont val="宋体"/>
        <family val="0"/>
        <charset val="134"/>
      </rPr>
      <t xml:space="preserve">单店分中心，职务：物管副主任。审核人：侯旭，物业管理中心机关，物管行政部，科员。</t>
    </r>
  </si>
  <si>
    <t xml:space="preserve">其他问题</t>
  </si>
  <si>
    <t xml:space="preserve">GJ-PHONE-20260331-0814</t>
  </si>
  <si>
    <t xml:space="preserve">2026-03-31 10:41:57</t>
  </si>
  <si>
    <t xml:space="preserve">2026-03-31 10:51:27</t>
  </si>
  <si>
    <r>
      <rPr>
        <sz val="10"/>
        <rFont val="Arial"/>
        <family val="2"/>
      </rPr>
      <t xml:space="preserve">3</t>
    </r>
    <r>
      <rPr>
        <sz val="10"/>
        <rFont val="宋体"/>
        <family val="0"/>
        <charset val="134"/>
      </rPr>
      <t xml:space="preserve">月</t>
    </r>
    <r>
      <rPr>
        <sz val="10"/>
        <rFont val="Arial"/>
        <family val="2"/>
      </rPr>
      <t xml:space="preserve">31</t>
    </r>
    <r>
      <rPr>
        <sz val="10"/>
        <rFont val="宋体"/>
        <family val="0"/>
        <charset val="134"/>
      </rPr>
      <t xml:space="preserve">日</t>
    </r>
    <r>
      <rPr>
        <sz val="10"/>
        <rFont val="Arial"/>
        <family val="2"/>
      </rPr>
      <t xml:space="preserve">10</t>
    </r>
    <r>
      <rPr>
        <sz val="10"/>
        <rFont val="宋体"/>
        <family val="0"/>
        <charset val="134"/>
      </rPr>
      <t xml:space="preserve">：</t>
    </r>
    <r>
      <rPr>
        <sz val="10"/>
        <rFont val="Arial"/>
        <family val="2"/>
      </rPr>
      <t xml:space="preserve">41</t>
    </r>
    <r>
      <rPr>
        <sz val="10"/>
        <rFont val="宋体"/>
        <family val="0"/>
        <charset val="134"/>
      </rPr>
      <t xml:space="preserve">分来电：一位女士反映经常乘坐</t>
    </r>
    <r>
      <rPr>
        <sz val="10"/>
        <rFont val="Arial"/>
        <family val="2"/>
      </rPr>
      <t xml:space="preserve">929</t>
    </r>
    <r>
      <rPr>
        <sz val="10"/>
        <rFont val="宋体"/>
        <family val="0"/>
        <charset val="134"/>
      </rPr>
      <t xml:space="preserve">路、</t>
    </r>
    <r>
      <rPr>
        <sz val="10"/>
        <rFont val="Arial"/>
        <family val="2"/>
      </rPr>
      <t xml:space="preserve">M2</t>
    </r>
    <r>
      <rPr>
        <sz val="10"/>
        <rFont val="宋体"/>
        <family val="0"/>
        <charset val="134"/>
      </rPr>
      <t xml:space="preserve">路、</t>
    </r>
    <r>
      <rPr>
        <sz val="10"/>
        <rFont val="Arial"/>
        <family val="2"/>
      </rPr>
      <t xml:space="preserve">M1</t>
    </r>
    <r>
      <rPr>
        <sz val="10"/>
        <rFont val="宋体"/>
        <family val="0"/>
        <charset val="134"/>
      </rPr>
      <t xml:space="preserve">路等客八的车辆，发现车内卫生都很差，车座的坐垫非常脏，车内乘客身上留下的异味严重，希望出车前打扫好车内卫生，特来电反映。注：其称不解决将拨打</t>
    </r>
    <r>
      <rPr>
        <sz val="10"/>
        <rFont val="Arial"/>
        <family val="2"/>
      </rPr>
      <t xml:space="preserve">12345</t>
    </r>
    <r>
      <rPr>
        <sz val="10"/>
        <rFont val="宋体"/>
        <family val="0"/>
        <charset val="134"/>
      </rPr>
      <t xml:space="preserve">热线反映。</t>
    </r>
  </si>
  <si>
    <t xml:space="preserve">运营线路车辆回到刷车地点后，在日常工作时段内，我们的保洁员已对车内外部卫生进行了全面清理，确保刷车点出场车辆卫生干净整洁，符合企业标准，已整改完毕。保洁员在清理卫生的同时，已打开车门、车窗，对车内进行了通风换气作业。</t>
  </si>
  <si>
    <r>
      <rPr>
        <sz val="10"/>
        <rFont val="宋体"/>
        <family val="0"/>
        <charset val="134"/>
      </rPr>
      <t xml:space="preserve">场站班组长再次与</t>
    </r>
    <r>
      <rPr>
        <sz val="10"/>
        <rFont val="Arial"/>
        <family val="2"/>
      </rPr>
      <t xml:space="preserve">3</t>
    </r>
    <r>
      <rPr>
        <sz val="10"/>
        <rFont val="宋体"/>
        <family val="0"/>
        <charset val="134"/>
      </rPr>
      <t xml:space="preserve">条线路的保洁人员进行了沟通，日常工作中要把清洁质量做的更加细致，加强清洁技能的培训，熟练掌握清洁方法。</t>
    </r>
  </si>
  <si>
    <r>
      <rPr>
        <sz val="10"/>
        <rFont val="宋体"/>
        <family val="0"/>
        <charset val="134"/>
      </rPr>
      <t xml:space="preserve">经分中心检查</t>
    </r>
    <r>
      <rPr>
        <sz val="10"/>
        <rFont val="Arial"/>
        <family val="2"/>
      </rPr>
      <t xml:space="preserve">3</t>
    </r>
    <r>
      <rPr>
        <sz val="10"/>
        <rFont val="宋体"/>
        <family val="0"/>
        <charset val="134"/>
      </rPr>
      <t xml:space="preserve">条运营线路所有运营车辆出场前的卫生符合车辆清洁标准，我们定期召开车辆保洁专题会议，开展车辆卫生专项检查，日常工作中我们加大巡检力度，强化制度建设，不断提高管理水平。</t>
    </r>
  </si>
  <si>
    <r>
      <rPr>
        <sz val="10"/>
        <rFont val="宋体"/>
        <family val="0"/>
        <charset val="134"/>
      </rPr>
      <t xml:space="preserve">接到投诉后，市民反映问题的办理情况，鸿运承物业管理中心田顺庄分中心现回复如下：运营线路车辆回到刷车地点后，在日常工作时段内，我们的保洁员已对车内外部卫生进行了全面清理，确保刷车点出场车辆卫生干净整洁，符合企业标准，已整改完毕。保洁员在清理卫生的同时，已打开车门、车窗，对车内进行了通风换气作业。经分中心检查</t>
    </r>
    <r>
      <rPr>
        <sz val="10"/>
        <rFont val="Arial"/>
        <family val="2"/>
      </rPr>
      <t xml:space="preserve">3</t>
    </r>
    <r>
      <rPr>
        <sz val="10"/>
        <rFont val="宋体"/>
        <family val="0"/>
        <charset val="134"/>
      </rPr>
      <t xml:space="preserve">条运营线路所有运营车辆出场前的卫生符合车辆清洁标准，我们定期召开车辆保洁专题会议，开展车辆卫生专项检查，日常工作中我们加大巡检力度，强化制度建设，不断提高管理水平。因市民不要求电话回复，系统内无联系方式，我们未对市民进行电话回复。场站班组长再次与</t>
    </r>
    <r>
      <rPr>
        <sz val="10"/>
        <rFont val="Arial"/>
        <family val="2"/>
      </rPr>
      <t xml:space="preserve">3</t>
    </r>
    <r>
      <rPr>
        <sz val="10"/>
        <rFont val="宋体"/>
        <family val="0"/>
        <charset val="134"/>
      </rPr>
      <t xml:space="preserve">条线路的保洁人员进行了沟通，日常工作中要把清洁质量做的更加细致，加强清洁技能的培训，熟练掌握清洁方法。欢迎市民随时对我们的工作进行监督，感谢市民提出宝贵意见，给市民的出行带来的不便我们深感歉意，谢谢市民的支持与谅解。</t>
    </r>
  </si>
  <si>
    <t xml:space="preserve">车辆卫生问题
（车内卫生、座套脏）</t>
  </si>
  <si>
    <t xml:space="preserve">GJ-PHONE-20260331-0593</t>
  </si>
  <si>
    <t xml:space="preserve">2026-03-31 09:43:56</t>
  </si>
  <si>
    <t xml:space="preserve">2026-03-31 11:01:27</t>
  </si>
  <si>
    <r>
      <rPr>
        <sz val="10"/>
        <rFont val="Arial"/>
        <family val="2"/>
      </rPr>
      <t xml:space="preserve"> 3</t>
    </r>
    <r>
      <rPr>
        <sz val="10"/>
        <rFont val="宋体"/>
        <family val="0"/>
        <charset val="134"/>
      </rPr>
      <t xml:space="preserve">月</t>
    </r>
    <r>
      <rPr>
        <sz val="10"/>
        <rFont val="Arial"/>
        <family val="2"/>
      </rPr>
      <t xml:space="preserve">31</t>
    </r>
    <r>
      <rPr>
        <sz val="10"/>
        <rFont val="宋体"/>
        <family val="0"/>
        <charset val="134"/>
      </rPr>
      <t xml:space="preserve">日</t>
    </r>
    <r>
      <rPr>
        <sz val="10"/>
        <rFont val="Arial"/>
        <family val="2"/>
      </rPr>
      <t xml:space="preserve">9:44</t>
    </r>
    <r>
      <rPr>
        <sz val="10"/>
        <rFont val="宋体"/>
        <family val="0"/>
        <charset val="134"/>
      </rPr>
      <t xml:space="preserve">分来电：一女士来电：大部分房山线的公交车座椅和窗帘都很脏，望有关部门改进，特来电反映。</t>
    </r>
  </si>
  <si>
    <t xml:space="preserve">市民未描述具体的乘车线路，我们无法核实相关诉求内容。运营线路车辆回到刷车地点后，在日常工作时段内，我们的保洁员已对车内外部卫生进行了全面清理，确保刷车点出场车辆卫生干净整洁，符合企业标准，我们要求龙之乡、九龙、天宫院分中心密切关注房山线路的清洁质量。</t>
  </si>
  <si>
    <t xml:space="preserve">接到投诉后，市民反映问题的办理情况，鸿运承物业管理中心物管行政部现回复如下：市民未描述具体的乘车线路，我们无法核实相关诉求内容。运营线路车辆回到刷车地点后，在日常工作时段内，我们的保洁员已对车内外部卫生进行了全面清理，确保刷车点出场车辆卫生干净整洁，符合企业标准，我们要求龙之乡、九龙、天宫院分中心密切关注房山线路的清洁质量。经各分中心检查所辖运营线路所有运营车辆出场前的卫生符合车辆清洁标准，我们定期召开车辆保洁专题会议，开展车辆卫生专项检查，日常工作中我们加大巡检力度，强化制度建设，不断提高管理水平。因市民不要求电话回复，系统内无联系方式，我们未对市民进行电话回复。各场站班组长再次与所辖线路的保洁人员进行了沟通，日常工作中要把清洁质量做的更加细致，加强清洁技能的培训，熟练掌握清洁方法。欢迎市民随时对我们的工作进行监督，感谢市民提出宝贵意见，给市民的出行带来的不便我们深感歉意，谢谢市民的支持与谅解。</t>
  </si>
  <si>
    <t xml:space="preserve">车辆卫生问题
（座套脏、窗帘脏）</t>
  </si>
  <si>
    <t xml:space="preserve">GJ-PHONE-20260331-2568</t>
  </si>
  <si>
    <t xml:space="preserve">2026-03-31 19:29:04</t>
  </si>
  <si>
    <t xml:space="preserve">2026-03-31 21:12:31</t>
  </si>
  <si>
    <r>
      <rPr>
        <sz val="10"/>
        <rFont val="Arial"/>
        <family val="2"/>
      </rPr>
      <t xml:space="preserve">3</t>
    </r>
    <r>
      <rPr>
        <sz val="10"/>
        <rFont val="宋体"/>
        <family val="0"/>
        <charset val="134"/>
      </rPr>
      <t xml:space="preserve">月</t>
    </r>
    <r>
      <rPr>
        <sz val="10"/>
        <rFont val="Arial"/>
        <family val="2"/>
      </rPr>
      <t xml:space="preserve">31</t>
    </r>
    <r>
      <rPr>
        <sz val="10"/>
        <rFont val="宋体"/>
        <family val="0"/>
        <charset val="134"/>
      </rPr>
      <t xml:space="preserve">日</t>
    </r>
    <r>
      <rPr>
        <sz val="10"/>
        <rFont val="Arial"/>
        <family val="2"/>
      </rPr>
      <t xml:space="preserve">19:29</t>
    </r>
    <r>
      <rPr>
        <sz val="10"/>
        <rFont val="宋体"/>
        <family val="0"/>
        <charset val="134"/>
      </rPr>
      <t xml:space="preserve">分</t>
    </r>
    <r>
      <rPr>
        <sz val="10"/>
        <rFont val="Arial"/>
        <family val="2"/>
      </rPr>
      <t xml:space="preserve">(</t>
    </r>
    <r>
      <rPr>
        <sz val="10"/>
        <rFont val="宋体"/>
        <family val="0"/>
        <charset val="134"/>
      </rPr>
      <t xml:space="preserve">来电</t>
    </r>
    <r>
      <rPr>
        <sz val="10"/>
        <rFont val="Arial"/>
        <family val="2"/>
      </rPr>
      <t xml:space="preserve">)</t>
    </r>
    <r>
      <rPr>
        <sz val="10"/>
        <rFont val="宋体"/>
        <family val="0"/>
        <charset val="134"/>
      </rPr>
      <t xml:space="preserve">，</t>
    </r>
    <r>
      <rPr>
        <sz val="10"/>
        <rFont val="Arial"/>
        <family val="2"/>
      </rPr>
      <t xml:space="preserve">18:36</t>
    </r>
    <r>
      <rPr>
        <sz val="10"/>
        <rFont val="宋体"/>
        <family val="0"/>
        <charset val="134"/>
      </rPr>
      <t xml:space="preserve">分左右，一女士在望京西枢纽站乘坐</t>
    </r>
    <r>
      <rPr>
        <sz val="10"/>
        <rFont val="Arial"/>
        <family val="2"/>
      </rPr>
      <t xml:space="preserve">866</t>
    </r>
    <r>
      <rPr>
        <sz val="10"/>
        <rFont val="宋体"/>
        <family val="0"/>
        <charset val="134"/>
      </rPr>
      <t xml:space="preserve">路（车号未记）到怀柔商业街东口，该车卫生不彻底，上车后，闻到明显的酸臭味。望相关部门尽快处理。</t>
    </r>
  </si>
  <si>
    <t xml:space="preserve">经查，市民所反映的车辆卫生问题为途中产生，加之该线路为无售票员的运营线路（无人售），故我们无法第一时间对车辆卫生进行清理。我们对于运营车辆车内卫生的清洁工作是一直在做的，也从未停止，已经形成了长效的清洁机制。该线路车辆回到刷车地点后，在日常工作时段内，我们的保洁员已对车内外部卫生进行了全面清理，确保刷车点出场车辆卫生干净整洁，符合企业标准，已整改完毕。我们保洁员在清理卫生的同时，已将车门、车窗全部打开，对车内进行了通风换气作业。</t>
  </si>
  <si>
    <t xml:space="preserve">接到投诉后，市民反映问题的办理情况，鸿运承物业管理中心东直门分中心现回复如下：经查，市民所反映的车辆卫生问题为途中产生，加之该线路为无售票员的运营线路（无人售），故我们无法第一时间对车辆卫生进行清理。我们对于运营车辆车内卫生的清洁工作是一直在做的，也从未停止，已经形成了长效的清洁机制。该线路车辆回到刷车地点后，在日常工作时段内，我们的保洁员已对车内外部卫生进行了全面清理，确保刷车点出场车辆卫生干净整洁，符合企业标准，已整改完毕。我们保洁员在清理卫生的同时，已将车门、车窗全部打开，对车内进行了通风换气作业。经分中心检查本条运营线路所有运营车辆出场前的卫生符合车辆清洁标准，我们定期召开车辆保洁专题会议，开展车辆卫生专项检查，日常工作中我们加大巡检力度，强化制度建设，不断提高管理水平。因市民不要求电话回复，系统内无联系方式，我们未对市民进行电话回复。公交运营线路（首末站），我们只在一个场站进行洗车服务，首末站全部安排保洁员清洗车辆目前存在一定的困难。场站班组长再次与本条线路的保洁人员进行了沟通，日常工作中要把清洁质量做的更加细致，加强清洁技能的培训，熟练掌握清洁方法。欢迎市民随时对我们的工作进行监督，感谢市民提出宝贵意见，给市民的出行带来的不便我们深感歉意，谢谢市民的支持与谅解。</t>
  </si>
  <si>
    <r>
      <rPr>
        <sz val="10"/>
        <rFont val="Arial"/>
        <family val="2"/>
      </rPr>
      <t xml:space="preserve">GJ-PHONE-20260401-0932</t>
    </r>
    <r>
      <rPr>
        <sz val="10"/>
        <rFont val="宋体"/>
        <family val="0"/>
      </rPr>
      <t xml:space="preserve">（</t>
    </r>
    <r>
      <rPr>
        <sz val="10"/>
        <rFont val="Arial"/>
        <family val="2"/>
      </rPr>
      <t xml:space="preserve">7</t>
    </r>
    <r>
      <rPr>
        <sz val="10"/>
        <rFont val="宋体"/>
        <family val="0"/>
      </rPr>
      <t xml:space="preserve">个附件）</t>
    </r>
  </si>
  <si>
    <t xml:space="preserve">2026-04-01 11:04:19</t>
  </si>
  <si>
    <t xml:space="preserve">2026-04-01 11:12:55</t>
  </si>
  <si>
    <t xml:space="preserve">13001908381</t>
  </si>
  <si>
    <r>
      <rPr>
        <sz val="10"/>
        <rFont val="Arial"/>
        <family val="2"/>
      </rPr>
      <t xml:space="preserve">3</t>
    </r>
    <r>
      <rPr>
        <sz val="10"/>
        <rFont val="宋体"/>
        <family val="0"/>
        <charset val="134"/>
      </rPr>
      <t xml:space="preserve">月</t>
    </r>
    <r>
      <rPr>
        <sz val="10"/>
        <rFont val="Arial"/>
        <family val="2"/>
      </rPr>
      <t xml:space="preserve">26</t>
    </r>
    <r>
      <rPr>
        <sz val="10"/>
        <rFont val="宋体"/>
        <family val="0"/>
        <charset val="134"/>
      </rPr>
      <t xml:space="preserve">日</t>
    </r>
    <r>
      <rPr>
        <sz val="10"/>
        <rFont val="Arial"/>
        <family val="2"/>
      </rPr>
      <t xml:space="preserve">11:54</t>
    </r>
    <r>
      <rPr>
        <sz val="10"/>
        <rFont val="宋体"/>
        <family val="0"/>
        <charset val="134"/>
      </rPr>
      <t xml:space="preserve">分来电，张先生是鸿运承职工，现自己一直在休病假，没有职位。其称最早曾在北旅开过车，现在是鸿运承，因自己有好多病：焦虑、幻想等等病，现在也上不了班，其想办理</t>
    </r>
    <r>
      <rPr>
        <sz val="10"/>
        <rFont val="Arial"/>
        <family val="2"/>
      </rPr>
      <t xml:space="preserve">55</t>
    </r>
    <r>
      <rPr>
        <sz val="10"/>
        <rFont val="宋体"/>
        <family val="0"/>
        <charset val="134"/>
      </rPr>
      <t xml:space="preserve">岁退休，上级领导说没名额，不给其办理。故不满，要求负责人回复。</t>
    </r>
    <r>
      <rPr>
        <sz val="10"/>
        <rFont val="Arial"/>
        <family val="2"/>
      </rPr>
      <t xml:space="preserve">
4</t>
    </r>
    <r>
      <rPr>
        <sz val="10"/>
        <rFont val="宋体"/>
        <family val="0"/>
        <charset val="134"/>
      </rPr>
      <t xml:space="preserve">月</t>
    </r>
    <r>
      <rPr>
        <sz val="10"/>
        <rFont val="Arial"/>
        <family val="2"/>
      </rPr>
      <t xml:space="preserve">1</t>
    </r>
    <r>
      <rPr>
        <sz val="10"/>
        <rFont val="宋体"/>
        <family val="0"/>
        <charset val="134"/>
      </rPr>
      <t xml:space="preserve">日</t>
    </r>
    <r>
      <rPr>
        <sz val="10"/>
        <rFont val="Arial"/>
        <family val="2"/>
      </rPr>
      <t xml:space="preserve">11:04</t>
    </r>
    <r>
      <rPr>
        <sz val="10"/>
        <rFont val="宋体"/>
        <family val="0"/>
        <charset val="134"/>
      </rPr>
      <t xml:space="preserve">分二次来电：称此事鸿运承与其联系，称此事无法解决，其以前是北旅时代的职工，当时集团公司给其承诺的是</t>
    </r>
    <r>
      <rPr>
        <sz val="10"/>
        <rFont val="Arial"/>
        <family val="2"/>
      </rPr>
      <t xml:space="preserve">55</t>
    </r>
    <r>
      <rPr>
        <sz val="10"/>
        <rFont val="宋体"/>
        <family val="0"/>
        <charset val="134"/>
      </rPr>
      <t xml:space="preserve">可以退休，故就此事要求集团公司领导答复。</t>
    </r>
  </si>
  <si>
    <r>
      <rPr>
        <sz val="10"/>
        <rFont val="宋体"/>
        <family val="0"/>
        <charset val="134"/>
      </rPr>
      <t xml:space="preserve">经核实，来电人所述情况与实际存在出入。</t>
    </r>
    <r>
      <rPr>
        <sz val="10"/>
        <rFont val="Arial"/>
        <family val="2"/>
      </rPr>
      <t xml:space="preserve">
</t>
    </r>
    <r>
      <rPr>
        <sz val="10"/>
        <rFont val="宋体"/>
        <family val="0"/>
        <charset val="134"/>
      </rPr>
      <t xml:space="preserve">来电人进入公交集团第一客运分公司时间为</t>
    </r>
    <r>
      <rPr>
        <sz val="10"/>
        <rFont val="Arial"/>
        <family val="2"/>
      </rPr>
      <t xml:space="preserve">2017</t>
    </r>
    <r>
      <rPr>
        <sz val="10"/>
        <rFont val="宋体"/>
        <family val="0"/>
        <charset val="134"/>
      </rPr>
      <t xml:space="preserve">年</t>
    </r>
    <r>
      <rPr>
        <sz val="10"/>
        <rFont val="Arial"/>
        <family val="2"/>
      </rPr>
      <t xml:space="preserve">6</t>
    </r>
    <r>
      <rPr>
        <sz val="10"/>
        <rFont val="宋体"/>
        <family val="0"/>
        <charset val="134"/>
      </rPr>
      <t xml:space="preserve">月，进入鸿运承物业管理中心时间是</t>
    </r>
    <r>
      <rPr>
        <sz val="10"/>
        <rFont val="Arial"/>
        <family val="2"/>
      </rPr>
      <t xml:space="preserve">2020</t>
    </r>
    <r>
      <rPr>
        <sz val="10"/>
        <rFont val="宋体"/>
        <family val="0"/>
        <charset val="134"/>
      </rPr>
      <t xml:space="preserve">年</t>
    </r>
    <r>
      <rPr>
        <sz val="10"/>
        <rFont val="Arial"/>
        <family val="2"/>
      </rPr>
      <t xml:space="preserve">9</t>
    </r>
    <r>
      <rPr>
        <sz val="10"/>
        <rFont val="宋体"/>
        <family val="0"/>
        <charset val="134"/>
      </rPr>
      <t xml:space="preserve">月。在</t>
    </r>
    <r>
      <rPr>
        <sz val="10"/>
        <rFont val="Arial"/>
        <family val="2"/>
      </rPr>
      <t xml:space="preserve">2017</t>
    </r>
    <r>
      <rPr>
        <sz val="10"/>
        <rFont val="宋体"/>
        <family val="0"/>
        <charset val="134"/>
      </rPr>
      <t xml:space="preserve">年</t>
    </r>
    <r>
      <rPr>
        <sz val="10"/>
        <rFont val="Arial"/>
        <family val="2"/>
      </rPr>
      <t xml:space="preserve">6</t>
    </r>
    <r>
      <rPr>
        <sz val="10"/>
        <rFont val="宋体"/>
        <family val="0"/>
        <charset val="134"/>
      </rPr>
      <t xml:space="preserve">月之前在北京北旅时代旅游客运分公司（第三事业部）工作。因特殊工种退休要求为“从事繁重的体力劳动”，公交集团内，只有从事一线运营工作的驾驶员符合条件。而该职工在北旅时代期间的驾龄不符合此项政策，从事一线运营工作的驾龄只有</t>
    </r>
    <r>
      <rPr>
        <sz val="10"/>
        <rFont val="Arial"/>
        <family val="2"/>
      </rPr>
      <t xml:space="preserve">3</t>
    </r>
    <r>
      <rPr>
        <sz val="10"/>
        <rFont val="宋体"/>
        <family val="0"/>
        <charset val="134"/>
      </rPr>
      <t xml:space="preserve">年，驾龄不满足</t>
    </r>
    <r>
      <rPr>
        <sz val="10"/>
        <rFont val="Arial"/>
        <family val="2"/>
      </rPr>
      <t xml:space="preserve">10</t>
    </r>
    <r>
      <rPr>
        <sz val="10"/>
        <rFont val="宋体"/>
        <family val="0"/>
        <charset val="134"/>
      </rPr>
      <t xml:space="preserve">年特殊工种驾龄，不符合特殊工种退休政策。</t>
    </r>
    <r>
      <rPr>
        <sz val="10"/>
        <rFont val="Arial"/>
        <family val="2"/>
      </rPr>
      <t xml:space="preserve">
</t>
    </r>
    <r>
      <rPr>
        <sz val="10"/>
        <rFont val="宋体"/>
        <family val="0"/>
        <charset val="134"/>
      </rPr>
      <t xml:space="preserve">来电人现在因生病，诊断症状为酒精性脑病、焦虑状态、混合性周围神经病等，需要治疗，无法上班，因此休医疗期治病。</t>
    </r>
    <r>
      <rPr>
        <sz val="10"/>
        <rFont val="Arial"/>
        <family val="2"/>
      </rPr>
      <t xml:space="preserve">
</t>
    </r>
    <r>
      <rPr>
        <sz val="10"/>
        <rFont val="宋体"/>
        <family val="0"/>
        <charset val="134"/>
      </rPr>
      <t xml:space="preserve">该职工生日是</t>
    </r>
    <r>
      <rPr>
        <sz val="10"/>
        <rFont val="Arial"/>
        <family val="2"/>
      </rPr>
      <t xml:space="preserve">1972</t>
    </r>
    <r>
      <rPr>
        <sz val="10"/>
        <rFont val="宋体"/>
        <family val="0"/>
        <charset val="134"/>
      </rPr>
      <t xml:space="preserve">年</t>
    </r>
    <r>
      <rPr>
        <sz val="10"/>
        <rFont val="Arial"/>
        <family val="2"/>
      </rPr>
      <t xml:space="preserve">7</t>
    </r>
    <r>
      <rPr>
        <sz val="10"/>
        <rFont val="宋体"/>
        <family val="0"/>
        <charset val="134"/>
      </rPr>
      <t xml:space="preserve">月</t>
    </r>
    <r>
      <rPr>
        <sz val="10"/>
        <rFont val="Arial"/>
        <family val="2"/>
      </rPr>
      <t xml:space="preserve">2</t>
    </r>
    <r>
      <rPr>
        <sz val="10"/>
        <rFont val="宋体"/>
        <family val="0"/>
        <charset val="134"/>
      </rPr>
      <t xml:space="preserve">日，现在</t>
    </r>
    <r>
      <rPr>
        <sz val="10"/>
        <rFont val="Arial"/>
        <family val="2"/>
      </rPr>
      <t xml:space="preserve">53</t>
    </r>
    <r>
      <rPr>
        <sz val="10"/>
        <rFont val="宋体"/>
        <family val="0"/>
        <charset val="134"/>
      </rPr>
      <t xml:space="preserve">岁，还没有到</t>
    </r>
    <r>
      <rPr>
        <sz val="10"/>
        <rFont val="Arial"/>
        <family val="2"/>
      </rPr>
      <t xml:space="preserve">55</t>
    </r>
    <r>
      <rPr>
        <sz val="10"/>
        <rFont val="宋体"/>
        <family val="0"/>
        <charset val="134"/>
      </rPr>
      <t xml:space="preserve">岁，因年龄不够不符合政策，无法为其办理</t>
    </r>
    <r>
      <rPr>
        <sz val="10"/>
        <rFont val="Arial"/>
        <family val="2"/>
      </rPr>
      <t xml:space="preserve">55</t>
    </r>
    <r>
      <rPr>
        <sz val="10"/>
        <rFont val="宋体"/>
        <family val="0"/>
        <charset val="134"/>
      </rPr>
      <t xml:space="preserve">岁退休，而不是诉求人反映的没有名额。</t>
    </r>
    <r>
      <rPr>
        <sz val="10"/>
        <rFont val="Arial"/>
        <family val="2"/>
      </rPr>
      <t xml:space="preserve">
</t>
    </r>
    <r>
      <rPr>
        <sz val="10"/>
        <rFont val="宋体"/>
        <family val="0"/>
        <charset val="134"/>
      </rPr>
      <t xml:space="preserve">因该职工于</t>
    </r>
    <r>
      <rPr>
        <sz val="10"/>
        <rFont val="Arial"/>
        <family val="2"/>
      </rPr>
      <t xml:space="preserve">2026</t>
    </r>
    <r>
      <rPr>
        <sz val="10"/>
        <rFont val="宋体"/>
        <family val="0"/>
        <charset val="134"/>
      </rPr>
      <t xml:space="preserve">年</t>
    </r>
    <r>
      <rPr>
        <sz val="10"/>
        <rFont val="Arial"/>
        <family val="2"/>
      </rPr>
      <t xml:space="preserve">01</t>
    </r>
    <r>
      <rPr>
        <sz val="10"/>
        <rFont val="宋体"/>
        <family val="0"/>
        <charset val="134"/>
      </rPr>
      <t xml:space="preserve">月</t>
    </r>
    <r>
      <rPr>
        <sz val="10"/>
        <rFont val="Arial"/>
        <family val="2"/>
      </rPr>
      <t xml:space="preserve">20</t>
    </r>
    <r>
      <rPr>
        <sz val="10"/>
        <rFont val="宋体"/>
        <family val="0"/>
        <charset val="134"/>
      </rPr>
      <t xml:space="preserve">日患病之日起至今，刚满</t>
    </r>
    <r>
      <rPr>
        <sz val="10"/>
        <rFont val="Arial"/>
        <family val="2"/>
      </rPr>
      <t xml:space="preserve">2</t>
    </r>
    <r>
      <rPr>
        <sz val="10"/>
        <rFont val="宋体"/>
        <family val="0"/>
        <charset val="134"/>
      </rPr>
      <t xml:space="preserve">个月，根据《企业职工基本养老保险病残津贴暂行办法》，该职工不符合患相关可以办理申请病残津贴的相关条件。</t>
    </r>
  </si>
  <si>
    <r>
      <rPr>
        <sz val="10"/>
        <rFont val="宋体"/>
        <family val="0"/>
        <charset val="134"/>
      </rPr>
      <t xml:space="preserve">来电人进入公交集团第一客运分公司时间为</t>
    </r>
    <r>
      <rPr>
        <sz val="10"/>
        <rFont val="Arial"/>
        <family val="2"/>
      </rPr>
      <t xml:space="preserve">2017</t>
    </r>
    <r>
      <rPr>
        <sz val="10"/>
        <rFont val="宋体"/>
        <family val="0"/>
        <charset val="134"/>
      </rPr>
      <t xml:space="preserve">年</t>
    </r>
    <r>
      <rPr>
        <sz val="10"/>
        <rFont val="Arial"/>
        <family val="2"/>
      </rPr>
      <t xml:space="preserve">6</t>
    </r>
    <r>
      <rPr>
        <sz val="10"/>
        <rFont val="宋体"/>
        <family val="0"/>
        <charset val="134"/>
      </rPr>
      <t xml:space="preserve">月，进入鸿运承物业管理中心时间是</t>
    </r>
    <r>
      <rPr>
        <sz val="10"/>
        <rFont val="Arial"/>
        <family val="2"/>
      </rPr>
      <t xml:space="preserve">2020</t>
    </r>
    <r>
      <rPr>
        <sz val="10"/>
        <rFont val="宋体"/>
        <family val="0"/>
        <charset val="134"/>
      </rPr>
      <t xml:space="preserve">年</t>
    </r>
    <r>
      <rPr>
        <sz val="10"/>
        <rFont val="Arial"/>
        <family val="2"/>
      </rPr>
      <t xml:space="preserve">9</t>
    </r>
    <r>
      <rPr>
        <sz val="10"/>
        <rFont val="宋体"/>
        <family val="0"/>
        <charset val="134"/>
      </rPr>
      <t xml:space="preserve">月。在</t>
    </r>
    <r>
      <rPr>
        <sz val="10"/>
        <rFont val="Arial"/>
        <family val="2"/>
      </rPr>
      <t xml:space="preserve">2017</t>
    </r>
    <r>
      <rPr>
        <sz val="10"/>
        <rFont val="宋体"/>
        <family val="0"/>
        <charset val="134"/>
      </rPr>
      <t xml:space="preserve">年</t>
    </r>
    <r>
      <rPr>
        <sz val="10"/>
        <rFont val="Arial"/>
        <family val="2"/>
      </rPr>
      <t xml:space="preserve">6</t>
    </r>
    <r>
      <rPr>
        <sz val="10"/>
        <rFont val="宋体"/>
        <family val="0"/>
        <charset val="134"/>
      </rPr>
      <t xml:space="preserve">月之前在北京北旅时代旅游客运分公司（第三事业部）工作。因特殊工种退休要求为“从事繁重的体力劳动”，公交集团内，只有从事一线运营工作的驾驶员符合条件。而该职工在北旅时代期间的驾龄不符合此项政策，从事一线运营工作的驾龄只有</t>
    </r>
    <r>
      <rPr>
        <sz val="10"/>
        <rFont val="Arial"/>
        <family val="2"/>
      </rPr>
      <t xml:space="preserve">3</t>
    </r>
    <r>
      <rPr>
        <sz val="10"/>
        <rFont val="宋体"/>
        <family val="0"/>
        <charset val="134"/>
      </rPr>
      <t xml:space="preserve">年，驾龄不满足</t>
    </r>
    <r>
      <rPr>
        <sz val="10"/>
        <rFont val="Arial"/>
        <family val="2"/>
      </rPr>
      <t xml:space="preserve">10</t>
    </r>
    <r>
      <rPr>
        <sz val="10"/>
        <rFont val="宋体"/>
        <family val="0"/>
        <charset val="134"/>
      </rPr>
      <t xml:space="preserve">年特殊工种驾龄，不符合特殊工种退休政策。</t>
    </r>
    <r>
      <rPr>
        <sz val="10"/>
        <rFont val="Arial"/>
        <family val="2"/>
      </rPr>
      <t xml:space="preserve">
</t>
    </r>
    <r>
      <rPr>
        <sz val="10"/>
        <rFont val="宋体"/>
        <family val="0"/>
        <charset val="134"/>
      </rPr>
      <t xml:space="preserve">来电人现在因生病，诊断症状为酒精性脑病、焦虑状态、混合性周围神经病等，需要治疗，无法上班，因此休医疗期治病。</t>
    </r>
    <r>
      <rPr>
        <sz val="10"/>
        <rFont val="Arial"/>
        <family val="2"/>
      </rPr>
      <t xml:space="preserve">
</t>
    </r>
    <r>
      <rPr>
        <sz val="10"/>
        <rFont val="宋体"/>
        <family val="0"/>
        <charset val="134"/>
      </rPr>
      <t xml:space="preserve">该职工生日是</t>
    </r>
    <r>
      <rPr>
        <sz val="10"/>
        <rFont val="Arial"/>
        <family val="2"/>
      </rPr>
      <t xml:space="preserve">1972</t>
    </r>
    <r>
      <rPr>
        <sz val="10"/>
        <rFont val="宋体"/>
        <family val="0"/>
        <charset val="134"/>
      </rPr>
      <t xml:space="preserve">年</t>
    </r>
    <r>
      <rPr>
        <sz val="10"/>
        <rFont val="Arial"/>
        <family val="2"/>
      </rPr>
      <t xml:space="preserve">7</t>
    </r>
    <r>
      <rPr>
        <sz val="10"/>
        <rFont val="宋体"/>
        <family val="0"/>
        <charset val="134"/>
      </rPr>
      <t xml:space="preserve">月</t>
    </r>
    <r>
      <rPr>
        <sz val="10"/>
        <rFont val="Arial"/>
        <family val="2"/>
      </rPr>
      <t xml:space="preserve">2</t>
    </r>
    <r>
      <rPr>
        <sz val="10"/>
        <rFont val="宋体"/>
        <family val="0"/>
        <charset val="134"/>
      </rPr>
      <t xml:space="preserve">日，现在</t>
    </r>
    <r>
      <rPr>
        <sz val="10"/>
        <rFont val="Arial"/>
        <family val="2"/>
      </rPr>
      <t xml:space="preserve">53</t>
    </r>
    <r>
      <rPr>
        <sz val="10"/>
        <rFont val="宋体"/>
        <family val="0"/>
        <charset val="134"/>
      </rPr>
      <t xml:space="preserve">岁，还没有到</t>
    </r>
    <r>
      <rPr>
        <sz val="10"/>
        <rFont val="Arial"/>
        <family val="2"/>
      </rPr>
      <t xml:space="preserve">55</t>
    </r>
    <r>
      <rPr>
        <sz val="10"/>
        <rFont val="宋体"/>
        <family val="0"/>
        <charset val="134"/>
      </rPr>
      <t xml:space="preserve">岁，因年龄不够不符合政策，无法为其办理</t>
    </r>
    <r>
      <rPr>
        <sz val="10"/>
        <rFont val="Arial"/>
        <family val="2"/>
      </rPr>
      <t xml:space="preserve">55</t>
    </r>
    <r>
      <rPr>
        <sz val="10"/>
        <rFont val="宋体"/>
        <family val="0"/>
        <charset val="134"/>
      </rPr>
      <t xml:space="preserve">岁退休，而不是诉求人反映的没有名额。</t>
    </r>
    <r>
      <rPr>
        <sz val="10"/>
        <rFont val="Arial"/>
        <family val="2"/>
      </rPr>
      <t xml:space="preserve">
</t>
    </r>
    <r>
      <rPr>
        <sz val="10"/>
        <rFont val="宋体"/>
        <family val="0"/>
        <charset val="134"/>
      </rPr>
      <t xml:space="preserve">因该职工于</t>
    </r>
    <r>
      <rPr>
        <sz val="10"/>
        <rFont val="Arial"/>
        <family val="2"/>
      </rPr>
      <t xml:space="preserve">2026</t>
    </r>
    <r>
      <rPr>
        <sz val="10"/>
        <rFont val="宋体"/>
        <family val="0"/>
        <charset val="134"/>
      </rPr>
      <t xml:space="preserve">年</t>
    </r>
    <r>
      <rPr>
        <sz val="10"/>
        <rFont val="Arial"/>
        <family val="2"/>
      </rPr>
      <t xml:space="preserve">01</t>
    </r>
    <r>
      <rPr>
        <sz val="10"/>
        <rFont val="宋体"/>
        <family val="0"/>
        <charset val="134"/>
      </rPr>
      <t xml:space="preserve">月</t>
    </r>
    <r>
      <rPr>
        <sz val="10"/>
        <rFont val="Arial"/>
        <family val="2"/>
      </rPr>
      <t xml:space="preserve">20</t>
    </r>
    <r>
      <rPr>
        <sz val="10"/>
        <rFont val="宋体"/>
        <family val="0"/>
        <charset val="134"/>
      </rPr>
      <t xml:space="preserve">日患病之日起至今，刚满</t>
    </r>
    <r>
      <rPr>
        <sz val="10"/>
        <rFont val="Arial"/>
        <family val="2"/>
      </rPr>
      <t xml:space="preserve">2</t>
    </r>
    <r>
      <rPr>
        <sz val="10"/>
        <rFont val="宋体"/>
        <family val="0"/>
        <charset val="134"/>
      </rPr>
      <t xml:space="preserve">个月，根据《企业职工基本养老保险病残津贴暂行办法》，该职工不符合患相关可以办理申请病残津贴的相关条件。</t>
    </r>
    <r>
      <rPr>
        <sz val="10"/>
        <rFont val="Arial"/>
        <family val="2"/>
      </rPr>
      <t xml:space="preserve">
</t>
    </r>
    <r>
      <rPr>
        <sz val="10"/>
        <rFont val="宋体"/>
        <family val="0"/>
        <charset val="134"/>
      </rPr>
      <t xml:space="preserve">办理人：杨涛，部门：鸿运承物业管理中心小营分中心，职务：物业工人管理；</t>
    </r>
  </si>
  <si>
    <t xml:space="preserve">我分中心针对来电人反映的内部职工到龄退休，积极与职工和家属取得联系，并告知相关政策，职工和家属确认已知晓。</t>
  </si>
  <si>
    <t xml:space="preserve">针对此次投诉人所反映的情况，分中心将进一步细化管理，加强沟通，避免因类似情况造成投诉</t>
  </si>
  <si>
    <r>
      <rPr>
        <sz val="10"/>
        <rFont val="宋体"/>
        <family val="0"/>
        <charset val="134"/>
      </rPr>
      <t xml:space="preserve">经核实，来电人所述情况与实际存在出入。</t>
    </r>
    <r>
      <rPr>
        <sz val="10"/>
        <rFont val="Arial"/>
        <family val="2"/>
      </rPr>
      <t xml:space="preserve">
</t>
    </r>
    <r>
      <rPr>
        <sz val="10"/>
        <rFont val="宋体"/>
        <family val="0"/>
        <charset val="134"/>
      </rPr>
      <t xml:space="preserve">来电人进入公交集团第一客运分公司时间为</t>
    </r>
    <r>
      <rPr>
        <sz val="10"/>
        <rFont val="Arial"/>
        <family val="2"/>
      </rPr>
      <t xml:space="preserve">2017</t>
    </r>
    <r>
      <rPr>
        <sz val="10"/>
        <rFont val="宋体"/>
        <family val="0"/>
        <charset val="134"/>
      </rPr>
      <t xml:space="preserve">年</t>
    </r>
    <r>
      <rPr>
        <sz val="10"/>
        <rFont val="Arial"/>
        <family val="2"/>
      </rPr>
      <t xml:space="preserve">6</t>
    </r>
    <r>
      <rPr>
        <sz val="10"/>
        <rFont val="宋体"/>
        <family val="0"/>
        <charset val="134"/>
      </rPr>
      <t xml:space="preserve">月，进入鸿运承物业管理中心时间是</t>
    </r>
    <r>
      <rPr>
        <sz val="10"/>
        <rFont val="Arial"/>
        <family val="2"/>
      </rPr>
      <t xml:space="preserve">2020</t>
    </r>
    <r>
      <rPr>
        <sz val="10"/>
        <rFont val="宋体"/>
        <family val="0"/>
        <charset val="134"/>
      </rPr>
      <t xml:space="preserve">年</t>
    </r>
    <r>
      <rPr>
        <sz val="10"/>
        <rFont val="Arial"/>
        <family val="2"/>
      </rPr>
      <t xml:space="preserve">9</t>
    </r>
    <r>
      <rPr>
        <sz val="10"/>
        <rFont val="宋体"/>
        <family val="0"/>
        <charset val="134"/>
      </rPr>
      <t xml:space="preserve">月。在</t>
    </r>
    <r>
      <rPr>
        <sz val="10"/>
        <rFont val="Arial"/>
        <family val="2"/>
      </rPr>
      <t xml:space="preserve">2017</t>
    </r>
    <r>
      <rPr>
        <sz val="10"/>
        <rFont val="宋体"/>
        <family val="0"/>
        <charset val="134"/>
      </rPr>
      <t xml:space="preserve">年</t>
    </r>
    <r>
      <rPr>
        <sz val="10"/>
        <rFont val="Arial"/>
        <family val="2"/>
      </rPr>
      <t xml:space="preserve">6</t>
    </r>
    <r>
      <rPr>
        <sz val="10"/>
        <rFont val="宋体"/>
        <family val="0"/>
        <charset val="134"/>
      </rPr>
      <t xml:space="preserve">月之前在北京北旅时代旅游客运分公司（第三事业部）工作。因特殊工种退休要求为“从事繁重的体力劳动”，公交集团内，只有从事一线运营工作的驾驶员符合条件。而该职工在北旅时代期间的驾龄不符合此项政策，从事一线运营工作的驾龄只有</t>
    </r>
    <r>
      <rPr>
        <sz val="10"/>
        <rFont val="Arial"/>
        <family val="2"/>
      </rPr>
      <t xml:space="preserve">3</t>
    </r>
    <r>
      <rPr>
        <sz val="10"/>
        <rFont val="宋体"/>
        <family val="0"/>
        <charset val="134"/>
      </rPr>
      <t xml:space="preserve">年，驾龄不满足</t>
    </r>
    <r>
      <rPr>
        <sz val="10"/>
        <rFont val="Arial"/>
        <family val="2"/>
      </rPr>
      <t xml:space="preserve">10</t>
    </r>
    <r>
      <rPr>
        <sz val="10"/>
        <rFont val="宋体"/>
        <family val="0"/>
        <charset val="134"/>
      </rPr>
      <t xml:space="preserve">年特殊工种驾龄，不符合特殊工种退休政策。</t>
    </r>
    <r>
      <rPr>
        <sz val="10"/>
        <rFont val="Arial"/>
        <family val="2"/>
      </rPr>
      <t xml:space="preserve">
</t>
    </r>
    <r>
      <rPr>
        <sz val="10"/>
        <rFont val="宋体"/>
        <family val="0"/>
        <charset val="134"/>
      </rPr>
      <t xml:space="preserve">来电人现在因生病，诊断症状为酒精性脑病、焦虑状态、混合性周围神经病等，需要治疗，无法上班，因此休医疗期治病。</t>
    </r>
    <r>
      <rPr>
        <sz val="10"/>
        <rFont val="Arial"/>
        <family val="2"/>
      </rPr>
      <t xml:space="preserve">
</t>
    </r>
    <r>
      <rPr>
        <sz val="10"/>
        <rFont val="宋体"/>
        <family val="0"/>
        <charset val="134"/>
      </rPr>
      <t xml:space="preserve">该职工生日是</t>
    </r>
    <r>
      <rPr>
        <sz val="10"/>
        <rFont val="Arial"/>
        <family val="2"/>
      </rPr>
      <t xml:space="preserve">1972</t>
    </r>
    <r>
      <rPr>
        <sz val="10"/>
        <rFont val="宋体"/>
        <family val="0"/>
        <charset val="134"/>
      </rPr>
      <t xml:space="preserve">年</t>
    </r>
    <r>
      <rPr>
        <sz val="10"/>
        <rFont val="Arial"/>
        <family val="2"/>
      </rPr>
      <t xml:space="preserve">7</t>
    </r>
    <r>
      <rPr>
        <sz val="10"/>
        <rFont val="宋体"/>
        <family val="0"/>
        <charset val="134"/>
      </rPr>
      <t xml:space="preserve">月</t>
    </r>
    <r>
      <rPr>
        <sz val="10"/>
        <rFont val="Arial"/>
        <family val="2"/>
      </rPr>
      <t xml:space="preserve">2</t>
    </r>
    <r>
      <rPr>
        <sz val="10"/>
        <rFont val="宋体"/>
        <family val="0"/>
        <charset val="134"/>
      </rPr>
      <t xml:space="preserve">日，现在</t>
    </r>
    <r>
      <rPr>
        <sz val="10"/>
        <rFont val="Arial"/>
        <family val="2"/>
      </rPr>
      <t xml:space="preserve">53</t>
    </r>
    <r>
      <rPr>
        <sz val="10"/>
        <rFont val="宋体"/>
        <family val="0"/>
        <charset val="134"/>
      </rPr>
      <t xml:space="preserve">岁，还没有到</t>
    </r>
    <r>
      <rPr>
        <sz val="10"/>
        <rFont val="Arial"/>
        <family val="2"/>
      </rPr>
      <t xml:space="preserve">55</t>
    </r>
    <r>
      <rPr>
        <sz val="10"/>
        <rFont val="宋体"/>
        <family val="0"/>
        <charset val="134"/>
      </rPr>
      <t xml:space="preserve">岁，因年龄不够不符合政策，无法为其办理</t>
    </r>
    <r>
      <rPr>
        <sz val="10"/>
        <rFont val="Arial"/>
        <family val="2"/>
      </rPr>
      <t xml:space="preserve">55</t>
    </r>
    <r>
      <rPr>
        <sz val="10"/>
        <rFont val="宋体"/>
        <family val="0"/>
        <charset val="134"/>
      </rPr>
      <t xml:space="preserve">岁退休，而不是诉求人反映的没有名额。</t>
    </r>
    <r>
      <rPr>
        <sz val="10"/>
        <rFont val="Arial"/>
        <family val="2"/>
      </rPr>
      <t xml:space="preserve">
</t>
    </r>
    <r>
      <rPr>
        <sz val="10"/>
        <rFont val="宋体"/>
        <family val="0"/>
        <charset val="134"/>
      </rPr>
      <t xml:space="preserve">因该职工于</t>
    </r>
    <r>
      <rPr>
        <sz val="10"/>
        <rFont val="Arial"/>
        <family val="2"/>
      </rPr>
      <t xml:space="preserve">2026</t>
    </r>
    <r>
      <rPr>
        <sz val="10"/>
        <rFont val="宋体"/>
        <family val="0"/>
        <charset val="134"/>
      </rPr>
      <t xml:space="preserve">年</t>
    </r>
    <r>
      <rPr>
        <sz val="10"/>
        <rFont val="Arial"/>
        <family val="2"/>
      </rPr>
      <t xml:space="preserve">01</t>
    </r>
    <r>
      <rPr>
        <sz val="10"/>
        <rFont val="宋体"/>
        <family val="0"/>
        <charset val="134"/>
      </rPr>
      <t xml:space="preserve">月</t>
    </r>
    <r>
      <rPr>
        <sz val="10"/>
        <rFont val="Arial"/>
        <family val="2"/>
      </rPr>
      <t xml:space="preserve">20</t>
    </r>
    <r>
      <rPr>
        <sz val="10"/>
        <rFont val="宋体"/>
        <family val="0"/>
        <charset val="134"/>
      </rPr>
      <t xml:space="preserve">日患病之日起至今，刚满</t>
    </r>
    <r>
      <rPr>
        <sz val="10"/>
        <rFont val="Arial"/>
        <family val="2"/>
      </rPr>
      <t xml:space="preserve">2</t>
    </r>
    <r>
      <rPr>
        <sz val="10"/>
        <rFont val="宋体"/>
        <family val="0"/>
        <charset val="134"/>
      </rPr>
      <t xml:space="preserve">个月，根据《企业职工基本养老保险病残津贴暂行办法》，该职工不符合患相关可以办理申请病残津贴的相关条件。</t>
    </r>
    <r>
      <rPr>
        <sz val="10"/>
        <rFont val="Arial"/>
        <family val="2"/>
      </rPr>
      <t xml:space="preserve">
</t>
    </r>
    <r>
      <rPr>
        <sz val="10"/>
        <rFont val="宋体"/>
        <family val="0"/>
        <charset val="134"/>
      </rPr>
      <t xml:space="preserve">我分中心针对来电人反映的内部职工到龄退休，积极与职工和家属取得联系，并告知相关政策，职工和家属确认已知晓。</t>
    </r>
    <r>
      <rPr>
        <sz val="10"/>
        <rFont val="Arial"/>
        <family val="2"/>
      </rPr>
      <t xml:space="preserve">
</t>
    </r>
    <r>
      <rPr>
        <sz val="10"/>
        <rFont val="宋体"/>
        <family val="0"/>
        <charset val="134"/>
      </rPr>
      <t xml:space="preserve">针对此次投诉人所反映的情况，分中心将进一步细化管理，加强沟通，避免因类似情况造成投诉。</t>
    </r>
  </si>
  <si>
    <t xml:space="preserve">人力相关业务办理
（申请病退）同人同诉</t>
  </si>
  <si>
    <r>
      <rPr>
        <sz val="11"/>
        <color rgb="FF000000"/>
        <rFont val="宋体"/>
        <family val="0"/>
        <charset val="134"/>
      </rPr>
      <t xml:space="preserve">同人同诉：</t>
    </r>
    <r>
      <rPr>
        <sz val="11"/>
        <color rgb="FF000000"/>
        <rFont val="宋体"/>
        <family val="0"/>
      </rPr>
      <t xml:space="preserve">GJ-PHONE-20260326-1028</t>
    </r>
    <r>
      <rPr>
        <sz val="11"/>
        <color rgb="FF000000"/>
        <rFont val="宋体"/>
        <family val="0"/>
        <charset val="134"/>
      </rPr>
      <t xml:space="preserve">、</t>
    </r>
    <r>
      <rPr>
        <sz val="11"/>
        <color rgb="FF000000"/>
        <rFont val="宋体"/>
        <family val="0"/>
      </rPr>
      <t xml:space="preserve">GJ-PHONE-20260401-0932</t>
    </r>
  </si>
  <si>
    <r>
      <rPr>
        <sz val="10"/>
        <rFont val="Arial"/>
        <family val="2"/>
      </rPr>
      <t xml:space="preserve">GJ-PHONE-20260401-2394</t>
    </r>
    <r>
      <rPr>
        <sz val="10"/>
        <rFont val="宋体"/>
        <family val="0"/>
      </rPr>
      <t xml:space="preserve">（</t>
    </r>
    <r>
      <rPr>
        <sz val="10"/>
        <rFont val="Arial"/>
        <family val="2"/>
      </rPr>
      <t xml:space="preserve">7</t>
    </r>
    <r>
      <rPr>
        <sz val="10"/>
        <rFont val="宋体"/>
        <family val="0"/>
      </rPr>
      <t xml:space="preserve">个附件）</t>
    </r>
  </si>
  <si>
    <t xml:space="preserve">2026-04-01 17:57:27</t>
  </si>
  <si>
    <t xml:space="preserve">2026-04-01 18:47:02</t>
  </si>
  <si>
    <r>
      <rPr>
        <sz val="10"/>
        <rFont val="Arial"/>
        <family val="2"/>
      </rPr>
      <t xml:space="preserve">4</t>
    </r>
    <r>
      <rPr>
        <sz val="10"/>
        <rFont val="宋体"/>
        <family val="0"/>
        <charset val="134"/>
      </rPr>
      <t xml:space="preserve">月</t>
    </r>
    <r>
      <rPr>
        <sz val="10"/>
        <rFont val="Arial"/>
        <family val="2"/>
      </rPr>
      <t xml:space="preserve">1</t>
    </r>
    <r>
      <rPr>
        <sz val="10"/>
        <rFont val="宋体"/>
        <family val="0"/>
        <charset val="134"/>
      </rPr>
      <t xml:space="preserve">日</t>
    </r>
    <r>
      <rPr>
        <sz val="10"/>
        <rFont val="Arial"/>
        <family val="2"/>
      </rPr>
      <t xml:space="preserve">17:57</t>
    </r>
    <r>
      <rPr>
        <sz val="10"/>
        <rFont val="宋体"/>
        <family val="0"/>
        <charset val="134"/>
      </rPr>
      <t xml:space="preserve">分一先生三次来电：称工作人员联系称：目前没有名额，没法办理退休。故对答复不满，并称当初解决此事时，一位女领导代表公交集团对他们北旅时代的职工承诺过</t>
    </r>
    <r>
      <rPr>
        <sz val="10"/>
        <rFont val="Arial"/>
        <family val="2"/>
      </rPr>
      <t xml:space="preserve">55</t>
    </r>
    <r>
      <rPr>
        <sz val="10"/>
        <rFont val="宋体"/>
        <family val="0"/>
        <charset val="134"/>
      </rPr>
      <t xml:space="preserve">岁可以退休。并认为不应该找鸿运承，而是应该公交集团领导解决此事，并要求尽快答复。</t>
    </r>
    <r>
      <rPr>
        <sz val="10"/>
        <rFont val="Arial"/>
        <family val="2"/>
      </rPr>
      <t xml:space="preserve">
</t>
    </r>
  </si>
  <si>
    <t xml:space="preserve">针对此次投诉人所反映的情况，分中心将进一步细化管理，加强沟通，避免因类似情况造成投诉。</t>
  </si>
  <si>
    <t xml:space="preserve">人力相关业务办理
（申请病退）二次
同人同诉</t>
  </si>
  <si>
    <r>
      <rPr>
        <sz val="11"/>
        <color rgb="FF000000"/>
        <rFont val="宋体"/>
        <family val="0"/>
        <charset val="134"/>
      </rPr>
      <t xml:space="preserve">同人同诉：</t>
    </r>
    <r>
      <rPr>
        <sz val="11"/>
        <color rgb="FF000000"/>
        <rFont val="宋体"/>
        <family val="0"/>
      </rPr>
      <t xml:space="preserve">GJ-PHONE-20260326-1028</t>
    </r>
    <r>
      <rPr>
        <sz val="11"/>
        <color rgb="FF000000"/>
        <rFont val="宋体"/>
        <family val="0"/>
        <charset val="134"/>
      </rPr>
      <t xml:space="preserve">、</t>
    </r>
    <r>
      <rPr>
        <sz val="11"/>
        <color rgb="FF000000"/>
        <rFont val="宋体"/>
        <family val="0"/>
      </rPr>
      <t xml:space="preserve">GJ-PHONE-20260401-0932</t>
    </r>
    <r>
      <rPr>
        <sz val="11"/>
        <color rgb="FF000000"/>
        <rFont val="宋体"/>
        <family val="0"/>
        <charset val="134"/>
      </rPr>
      <t xml:space="preserve">、</t>
    </r>
    <r>
      <rPr>
        <sz val="11"/>
        <color rgb="FF000000"/>
        <rFont val="宋体"/>
        <family val="0"/>
      </rPr>
      <t xml:space="preserve">GJ-PHONE-20260401-2394</t>
    </r>
  </si>
  <si>
    <r>
      <rPr>
        <sz val="10"/>
        <rFont val="Arial"/>
        <family val="2"/>
      </rPr>
      <t xml:space="preserve">GJ-PHONE-20260401-2555</t>
    </r>
    <r>
      <rPr>
        <sz val="10"/>
        <rFont val="宋体"/>
        <family val="0"/>
      </rPr>
      <t xml:space="preserve">（</t>
    </r>
    <r>
      <rPr>
        <sz val="10"/>
        <rFont val="Arial"/>
        <family val="2"/>
      </rPr>
      <t xml:space="preserve">7</t>
    </r>
    <r>
      <rPr>
        <sz val="10"/>
        <rFont val="宋体"/>
        <family val="0"/>
      </rPr>
      <t xml:space="preserve">个附件）</t>
    </r>
  </si>
  <si>
    <t xml:space="preserve">2026-04-01 18:48:21</t>
  </si>
  <si>
    <t xml:space="preserve">2026-04-01 19:16:06</t>
  </si>
  <si>
    <r>
      <rPr>
        <sz val="10"/>
        <rFont val="宋体"/>
        <family val="0"/>
        <charset val="134"/>
      </rPr>
      <t xml:space="preserve">原始</t>
    </r>
    <r>
      <rPr>
        <sz val="10"/>
        <rFont val="Arial"/>
        <family val="2"/>
      </rPr>
      <t xml:space="preserve">
3</t>
    </r>
    <r>
      <rPr>
        <sz val="10"/>
        <rFont val="宋体"/>
        <family val="0"/>
        <charset val="134"/>
      </rPr>
      <t xml:space="preserve">月</t>
    </r>
    <r>
      <rPr>
        <sz val="10"/>
        <rFont val="Arial"/>
        <family val="2"/>
      </rPr>
      <t xml:space="preserve">26</t>
    </r>
    <r>
      <rPr>
        <sz val="10"/>
        <rFont val="宋体"/>
        <family val="0"/>
        <charset val="134"/>
      </rPr>
      <t xml:space="preserve">日</t>
    </r>
    <r>
      <rPr>
        <sz val="10"/>
        <rFont val="Arial"/>
        <family val="2"/>
      </rPr>
      <t xml:space="preserve">11:54</t>
    </r>
    <r>
      <rPr>
        <sz val="10"/>
        <rFont val="宋体"/>
        <family val="0"/>
        <charset val="134"/>
      </rPr>
      <t xml:space="preserve">分来电，张先生是鸿运承职工，现自己一直在休病假，没有职位。其称最早曾在北旅开过车，现在是鸿运承，因自己有好多病：焦虑、幻想等等病，现在也上不了班，其想办理</t>
    </r>
    <r>
      <rPr>
        <sz val="10"/>
        <rFont val="Arial"/>
        <family val="2"/>
      </rPr>
      <t xml:space="preserve">55</t>
    </r>
    <r>
      <rPr>
        <sz val="10"/>
        <rFont val="宋体"/>
        <family val="0"/>
        <charset val="134"/>
      </rPr>
      <t xml:space="preserve">岁退休，上级领导说没名额，不给其办理。故不满，要求负责人回复。</t>
    </r>
    <r>
      <rPr>
        <sz val="10"/>
        <rFont val="Arial"/>
        <family val="2"/>
      </rPr>
      <t xml:space="preserve">
4</t>
    </r>
    <r>
      <rPr>
        <sz val="10"/>
        <rFont val="宋体"/>
        <family val="0"/>
        <charset val="134"/>
      </rPr>
      <t xml:space="preserve">月</t>
    </r>
    <r>
      <rPr>
        <sz val="10"/>
        <rFont val="Arial"/>
        <family val="2"/>
      </rPr>
      <t xml:space="preserve">1</t>
    </r>
    <r>
      <rPr>
        <sz val="10"/>
        <rFont val="宋体"/>
        <family val="0"/>
        <charset val="134"/>
      </rPr>
      <t xml:space="preserve">日</t>
    </r>
    <r>
      <rPr>
        <sz val="10"/>
        <rFont val="Arial"/>
        <family val="2"/>
      </rPr>
      <t xml:space="preserve">11:04</t>
    </r>
    <r>
      <rPr>
        <sz val="10"/>
        <rFont val="宋体"/>
        <family val="0"/>
        <charset val="134"/>
      </rPr>
      <t xml:space="preserve">分来电：称此事鸿运承与其联系，称此事无法解决，其以前是北旅时代的职工，当时集团公司给其承诺的是</t>
    </r>
    <r>
      <rPr>
        <sz val="10"/>
        <rFont val="Arial"/>
        <family val="2"/>
      </rPr>
      <t xml:space="preserve">55</t>
    </r>
    <r>
      <rPr>
        <sz val="10"/>
        <rFont val="宋体"/>
        <family val="0"/>
        <charset val="134"/>
      </rPr>
      <t xml:space="preserve">可以退休，故就此事要求集团公司领导答复。</t>
    </r>
    <r>
      <rPr>
        <sz val="10"/>
        <rFont val="Arial"/>
        <family val="2"/>
      </rPr>
      <t xml:space="preserve">
4</t>
    </r>
    <r>
      <rPr>
        <sz val="10"/>
        <rFont val="宋体"/>
        <family val="0"/>
        <charset val="134"/>
      </rPr>
      <t xml:space="preserve">月</t>
    </r>
    <r>
      <rPr>
        <sz val="10"/>
        <rFont val="Arial"/>
        <family val="2"/>
      </rPr>
      <t xml:space="preserve">1</t>
    </r>
    <r>
      <rPr>
        <sz val="10"/>
        <rFont val="宋体"/>
        <family val="0"/>
        <charset val="134"/>
      </rPr>
      <t xml:space="preserve">日</t>
    </r>
    <r>
      <rPr>
        <sz val="10"/>
        <rFont val="Arial"/>
        <family val="2"/>
      </rPr>
      <t xml:space="preserve">17:57</t>
    </r>
    <r>
      <rPr>
        <sz val="10"/>
        <rFont val="宋体"/>
        <family val="0"/>
        <charset val="134"/>
      </rPr>
      <t xml:space="preserve">分一先生三次来电：称工作人员联系称：目前没有名额，没法办理退休。故对答复不满，并称当初解决此事时，一位女领导代表公交集团对他们北旅时代的职工承诺过</t>
    </r>
    <r>
      <rPr>
        <sz val="10"/>
        <rFont val="Arial"/>
        <family val="2"/>
      </rPr>
      <t xml:space="preserve">55</t>
    </r>
    <r>
      <rPr>
        <sz val="10"/>
        <rFont val="宋体"/>
        <family val="0"/>
        <charset val="134"/>
      </rPr>
      <t xml:space="preserve">岁可以退休。并认为不应该找鸿运承，而是应该公交集团领导解决此事，并要求尽快答复。</t>
    </r>
    <r>
      <rPr>
        <sz val="10"/>
        <rFont val="Arial"/>
        <family val="2"/>
      </rPr>
      <t xml:space="preserve">
4</t>
    </r>
    <r>
      <rPr>
        <sz val="10"/>
        <rFont val="宋体"/>
        <family val="0"/>
        <charset val="134"/>
      </rPr>
      <t xml:space="preserve">月</t>
    </r>
    <r>
      <rPr>
        <sz val="10"/>
        <rFont val="Arial"/>
        <family val="2"/>
      </rPr>
      <t xml:space="preserve">1</t>
    </r>
    <r>
      <rPr>
        <sz val="10"/>
        <rFont val="宋体"/>
        <family val="0"/>
        <charset val="134"/>
      </rPr>
      <t xml:space="preserve">日</t>
    </r>
    <r>
      <rPr>
        <sz val="10"/>
        <rFont val="Arial"/>
        <family val="2"/>
      </rPr>
      <t xml:space="preserve">18</t>
    </r>
    <r>
      <rPr>
        <sz val="10"/>
        <rFont val="宋体"/>
        <family val="0"/>
        <charset val="134"/>
      </rPr>
      <t xml:space="preserve">：</t>
    </r>
    <r>
      <rPr>
        <sz val="10"/>
        <rFont val="Arial"/>
        <family val="2"/>
      </rPr>
      <t xml:space="preserve">48</t>
    </r>
    <r>
      <rPr>
        <sz val="10"/>
        <rFont val="宋体"/>
        <family val="0"/>
        <charset val="134"/>
      </rPr>
      <t xml:space="preserve">分张先生来电称：曾使用手机号</t>
    </r>
    <r>
      <rPr>
        <sz val="10"/>
        <rFont val="Arial"/>
        <family val="2"/>
      </rPr>
      <t xml:space="preserve">13001908381</t>
    </r>
    <r>
      <rPr>
        <sz val="10"/>
        <rFont val="宋体"/>
        <family val="0"/>
        <charset val="134"/>
      </rPr>
      <t xml:space="preserve">多次反映其是鸿运承职工，想</t>
    </r>
    <r>
      <rPr>
        <sz val="10"/>
        <rFont val="Arial"/>
        <family val="2"/>
      </rPr>
      <t xml:space="preserve">55</t>
    </r>
    <r>
      <rPr>
        <sz val="10"/>
        <rFont val="宋体"/>
        <family val="0"/>
        <charset val="134"/>
      </rPr>
      <t xml:space="preserve">岁办理退休，上级领导说没名额，不给其办理，要求公交集团要求尽快答复一事。称一直未有相关领导答复。再次来电要求尽快答复。并称如不解决就会向</t>
    </r>
    <r>
      <rPr>
        <sz val="10"/>
        <rFont val="Arial"/>
        <family val="2"/>
      </rPr>
      <t xml:space="preserve">12345</t>
    </r>
    <r>
      <rPr>
        <sz val="10"/>
        <rFont val="宋体"/>
        <family val="0"/>
        <charset val="134"/>
      </rPr>
      <t xml:space="preserve">反映此情况。</t>
    </r>
    <r>
      <rPr>
        <sz val="10"/>
        <rFont val="Arial"/>
        <family val="2"/>
      </rPr>
      <t xml:space="preserve">
</t>
    </r>
  </si>
  <si>
    <r>
      <rPr>
        <sz val="10"/>
        <rFont val="宋体"/>
        <family val="0"/>
        <charset val="134"/>
      </rPr>
      <t xml:space="preserve">经核实，来电人所述情况与实际存在出入。</t>
    </r>
    <r>
      <rPr>
        <sz val="10"/>
        <rFont val="Arial"/>
        <family val="2"/>
      </rPr>
      <t xml:space="preserve">
</t>
    </r>
    <r>
      <rPr>
        <sz val="10"/>
        <rFont val="宋体"/>
        <family val="0"/>
        <charset val="134"/>
      </rPr>
      <t xml:space="preserve">来电人进入公交集团第一客运分公司时间为</t>
    </r>
    <r>
      <rPr>
        <sz val="10"/>
        <rFont val="Arial"/>
        <family val="2"/>
      </rPr>
      <t xml:space="preserve">2017</t>
    </r>
    <r>
      <rPr>
        <sz val="10"/>
        <rFont val="宋体"/>
        <family val="0"/>
        <charset val="134"/>
      </rPr>
      <t xml:space="preserve">年</t>
    </r>
    <r>
      <rPr>
        <sz val="10"/>
        <rFont val="Arial"/>
        <family val="2"/>
      </rPr>
      <t xml:space="preserve">6</t>
    </r>
    <r>
      <rPr>
        <sz val="10"/>
        <rFont val="宋体"/>
        <family val="0"/>
        <charset val="134"/>
      </rPr>
      <t xml:space="preserve">月，进入鸿运承物业管理中心时间是</t>
    </r>
    <r>
      <rPr>
        <sz val="10"/>
        <rFont val="Arial"/>
        <family val="2"/>
      </rPr>
      <t xml:space="preserve">2020</t>
    </r>
    <r>
      <rPr>
        <sz val="10"/>
        <rFont val="宋体"/>
        <family val="0"/>
        <charset val="134"/>
      </rPr>
      <t xml:space="preserve">年</t>
    </r>
    <r>
      <rPr>
        <sz val="10"/>
        <rFont val="Arial"/>
        <family val="2"/>
      </rPr>
      <t xml:space="preserve">9</t>
    </r>
    <r>
      <rPr>
        <sz val="10"/>
        <rFont val="宋体"/>
        <family val="0"/>
        <charset val="134"/>
      </rPr>
      <t xml:space="preserve">月。在</t>
    </r>
    <r>
      <rPr>
        <sz val="10"/>
        <rFont val="Arial"/>
        <family val="2"/>
      </rPr>
      <t xml:space="preserve">2017</t>
    </r>
    <r>
      <rPr>
        <sz val="10"/>
        <rFont val="宋体"/>
        <family val="0"/>
        <charset val="134"/>
      </rPr>
      <t xml:space="preserve">年</t>
    </r>
    <r>
      <rPr>
        <sz val="10"/>
        <rFont val="Arial"/>
        <family val="2"/>
      </rPr>
      <t xml:space="preserve">6</t>
    </r>
    <r>
      <rPr>
        <sz val="10"/>
        <rFont val="宋体"/>
        <family val="0"/>
        <charset val="134"/>
      </rPr>
      <t xml:space="preserve">月之前在北京北旅时代旅游客运分公司（第三事业部）工作。因特殊工种退休要求为“从事繁重的体力劳动”，公交集团内，只有从事一线运营工作的驾驶员符合条件。而该职工在北旅时代期间的驾龄不符合此项政策，从事一线运营工作的驾龄只有</t>
    </r>
    <r>
      <rPr>
        <sz val="10"/>
        <rFont val="Arial"/>
        <family val="2"/>
      </rPr>
      <t xml:space="preserve">3</t>
    </r>
    <r>
      <rPr>
        <sz val="10"/>
        <rFont val="宋体"/>
        <family val="0"/>
        <charset val="134"/>
      </rPr>
      <t xml:space="preserve">年，驾龄不满足</t>
    </r>
    <r>
      <rPr>
        <sz val="10"/>
        <rFont val="Arial"/>
        <family val="2"/>
      </rPr>
      <t xml:space="preserve">10</t>
    </r>
    <r>
      <rPr>
        <sz val="10"/>
        <rFont val="宋体"/>
        <family val="0"/>
        <charset val="134"/>
      </rPr>
      <t xml:space="preserve">年特殊工种驾龄，不符合特殊工种退休政策。</t>
    </r>
    <r>
      <rPr>
        <sz val="10"/>
        <rFont val="Arial"/>
        <family val="2"/>
      </rPr>
      <t xml:space="preserve">
</t>
    </r>
    <r>
      <rPr>
        <sz val="10"/>
        <rFont val="宋体"/>
        <family val="0"/>
        <charset val="134"/>
      </rPr>
      <t xml:space="preserve">来电人现在因生病，诊断症状为酒精性脑病、焦虑状态、混合性周围神经病等，需要治疗，无法上班，因此休医疗期治病。</t>
    </r>
    <r>
      <rPr>
        <sz val="10"/>
        <rFont val="Arial"/>
        <family val="2"/>
      </rPr>
      <t xml:space="preserve">
</t>
    </r>
    <r>
      <rPr>
        <sz val="10"/>
        <rFont val="宋体"/>
        <family val="0"/>
        <charset val="134"/>
      </rPr>
      <t xml:space="preserve">该职工生日是</t>
    </r>
    <r>
      <rPr>
        <sz val="10"/>
        <rFont val="Arial"/>
        <family val="2"/>
      </rPr>
      <t xml:space="preserve">1972</t>
    </r>
    <r>
      <rPr>
        <sz val="10"/>
        <rFont val="宋体"/>
        <family val="0"/>
        <charset val="134"/>
      </rPr>
      <t xml:space="preserve">年</t>
    </r>
    <r>
      <rPr>
        <sz val="10"/>
        <rFont val="Arial"/>
        <family val="2"/>
      </rPr>
      <t xml:space="preserve">7</t>
    </r>
    <r>
      <rPr>
        <sz val="10"/>
        <rFont val="宋体"/>
        <family val="0"/>
        <charset val="134"/>
      </rPr>
      <t xml:space="preserve">月</t>
    </r>
    <r>
      <rPr>
        <sz val="10"/>
        <rFont val="Arial"/>
        <family val="2"/>
      </rPr>
      <t xml:space="preserve">2</t>
    </r>
    <r>
      <rPr>
        <sz val="10"/>
        <rFont val="宋体"/>
        <family val="0"/>
        <charset val="134"/>
      </rPr>
      <t xml:space="preserve">日，现在</t>
    </r>
    <r>
      <rPr>
        <sz val="10"/>
        <rFont val="Arial"/>
        <family val="2"/>
      </rPr>
      <t xml:space="preserve">53</t>
    </r>
    <r>
      <rPr>
        <sz val="10"/>
        <rFont val="宋体"/>
        <family val="0"/>
        <charset val="134"/>
      </rPr>
      <t xml:space="preserve">岁，还没有到</t>
    </r>
    <r>
      <rPr>
        <sz val="10"/>
        <rFont val="Arial"/>
        <family val="2"/>
      </rPr>
      <t xml:space="preserve">55</t>
    </r>
    <r>
      <rPr>
        <sz val="10"/>
        <rFont val="宋体"/>
        <family val="0"/>
        <charset val="134"/>
      </rPr>
      <t xml:space="preserve">岁，因年龄不够不符合政策，无法为其办理</t>
    </r>
    <r>
      <rPr>
        <sz val="10"/>
        <rFont val="Arial"/>
        <family val="2"/>
      </rPr>
      <t xml:space="preserve">55</t>
    </r>
    <r>
      <rPr>
        <sz val="10"/>
        <rFont val="宋体"/>
        <family val="0"/>
        <charset val="134"/>
      </rPr>
      <t xml:space="preserve">岁退休，而不是诉求人反映的没有名额。</t>
    </r>
    <r>
      <rPr>
        <sz val="10"/>
        <rFont val="Arial"/>
        <family val="2"/>
      </rPr>
      <t xml:space="preserve">
      </t>
    </r>
    <r>
      <rPr>
        <sz val="10"/>
        <rFont val="宋体"/>
        <family val="0"/>
        <charset val="134"/>
      </rPr>
      <t xml:space="preserve">因该职工于</t>
    </r>
    <r>
      <rPr>
        <sz val="10"/>
        <rFont val="Arial"/>
        <family val="2"/>
      </rPr>
      <t xml:space="preserve">2026</t>
    </r>
    <r>
      <rPr>
        <sz val="10"/>
        <rFont val="宋体"/>
        <family val="0"/>
        <charset val="134"/>
      </rPr>
      <t xml:space="preserve">年</t>
    </r>
    <r>
      <rPr>
        <sz val="10"/>
        <rFont val="Arial"/>
        <family val="2"/>
      </rPr>
      <t xml:space="preserve">01</t>
    </r>
    <r>
      <rPr>
        <sz val="10"/>
        <rFont val="宋体"/>
        <family val="0"/>
        <charset val="134"/>
      </rPr>
      <t xml:space="preserve">月</t>
    </r>
    <r>
      <rPr>
        <sz val="10"/>
        <rFont val="Arial"/>
        <family val="2"/>
      </rPr>
      <t xml:space="preserve">20</t>
    </r>
    <r>
      <rPr>
        <sz val="10"/>
        <rFont val="宋体"/>
        <family val="0"/>
        <charset val="134"/>
      </rPr>
      <t xml:space="preserve">日患病之日起至今，刚满</t>
    </r>
    <r>
      <rPr>
        <sz val="10"/>
        <rFont val="Arial"/>
        <family val="2"/>
      </rPr>
      <t xml:space="preserve">2</t>
    </r>
    <r>
      <rPr>
        <sz val="10"/>
        <rFont val="宋体"/>
        <family val="0"/>
        <charset val="134"/>
      </rPr>
      <t xml:space="preserve">个月，根据《企业职工基本养老保险病残津贴暂行办法》，该职工不符合患相关可以办理申请病残津贴的相关条件。</t>
    </r>
    <r>
      <rPr>
        <sz val="10"/>
        <rFont val="Arial"/>
        <family val="2"/>
      </rPr>
      <t xml:space="preserve">
      </t>
    </r>
    <r>
      <rPr>
        <sz val="10"/>
        <rFont val="宋体"/>
        <family val="0"/>
        <charset val="134"/>
      </rPr>
      <t xml:space="preserve">我分中心针对来电人反映的内部职工到龄退休，积极与职工和家属取得联系，并告知相关政策，职工和家属确认已知晓。</t>
    </r>
    <r>
      <rPr>
        <sz val="10"/>
        <rFont val="Arial"/>
        <family val="2"/>
      </rPr>
      <t xml:space="preserve">
</t>
    </r>
    <r>
      <rPr>
        <sz val="10"/>
        <rFont val="宋体"/>
        <family val="0"/>
        <charset val="134"/>
      </rPr>
      <t xml:space="preserve">针对此次投诉人所反映的情况，分中心将进一步细化管理，加强沟通，避免因类似情况造成投诉。</t>
    </r>
  </si>
  <si>
    <t xml:space="preserve">人力相关业务办理
（申请病退）三次
同人同诉</t>
  </si>
  <si>
    <r>
      <rPr>
        <sz val="11"/>
        <color rgb="FF000000"/>
        <rFont val="宋体"/>
        <family val="0"/>
        <charset val="134"/>
      </rPr>
      <t xml:space="preserve">同人同诉：</t>
    </r>
    <r>
      <rPr>
        <sz val="11"/>
        <color rgb="FF000000"/>
        <rFont val="宋体"/>
        <family val="0"/>
      </rPr>
      <t xml:space="preserve">GJ-PHONE-20260326-1028</t>
    </r>
    <r>
      <rPr>
        <sz val="11"/>
        <color rgb="FF000000"/>
        <rFont val="宋体"/>
        <family val="0"/>
        <charset val="134"/>
      </rPr>
      <t xml:space="preserve">、</t>
    </r>
    <r>
      <rPr>
        <sz val="11"/>
        <color rgb="FF000000"/>
        <rFont val="宋体"/>
        <family val="0"/>
      </rPr>
      <t xml:space="preserve">GJ-PHONE-20260401-0932</t>
    </r>
    <r>
      <rPr>
        <sz val="11"/>
        <color rgb="FF000000"/>
        <rFont val="宋体"/>
        <family val="0"/>
        <charset val="134"/>
      </rPr>
      <t xml:space="preserve">、</t>
    </r>
    <r>
      <rPr>
        <sz val="11"/>
        <color rgb="FF000000"/>
        <rFont val="宋体"/>
        <family val="0"/>
      </rPr>
      <t xml:space="preserve">GJ-PHONE-20260401-2394</t>
    </r>
    <r>
      <rPr>
        <sz val="11"/>
        <color rgb="FF000000"/>
        <rFont val="宋体"/>
        <family val="0"/>
        <charset val="134"/>
      </rPr>
      <t xml:space="preserve">、</t>
    </r>
    <r>
      <rPr>
        <sz val="11"/>
        <color rgb="FF000000"/>
        <rFont val="宋体"/>
        <family val="0"/>
      </rPr>
      <t xml:space="preserve">GJ-PHONE-20260401-2555</t>
    </r>
  </si>
  <si>
    <r>
      <rPr>
        <sz val="10"/>
        <rFont val="Arial"/>
        <family val="2"/>
      </rPr>
      <t xml:space="preserve">GJ-PHONE-20260401-2665</t>
    </r>
    <r>
      <rPr>
        <sz val="10"/>
        <rFont val="宋体"/>
        <family val="0"/>
      </rPr>
      <t xml:space="preserve">（</t>
    </r>
    <r>
      <rPr>
        <sz val="10"/>
        <rFont val="Arial"/>
        <family val="2"/>
      </rPr>
      <t xml:space="preserve">7</t>
    </r>
    <r>
      <rPr>
        <sz val="10"/>
        <rFont val="宋体"/>
        <family val="0"/>
      </rPr>
      <t xml:space="preserve">个附件）</t>
    </r>
  </si>
  <si>
    <t xml:space="preserve">2026-04-01 19:20:37</t>
  </si>
  <si>
    <t xml:space="preserve">2026-04-01 19:33:21</t>
  </si>
  <si>
    <r>
      <rPr>
        <sz val="10"/>
        <rFont val="Arial"/>
        <family val="2"/>
      </rPr>
      <t xml:space="preserve">4</t>
    </r>
    <r>
      <rPr>
        <sz val="10"/>
        <rFont val="宋体"/>
        <family val="0"/>
        <charset val="134"/>
      </rPr>
      <t xml:space="preserve">月</t>
    </r>
    <r>
      <rPr>
        <sz val="10"/>
        <rFont val="Arial"/>
        <family val="2"/>
      </rPr>
      <t xml:space="preserve">1</t>
    </r>
    <r>
      <rPr>
        <sz val="10"/>
        <rFont val="宋体"/>
        <family val="0"/>
        <charset val="134"/>
      </rPr>
      <t xml:space="preserve">日</t>
    </r>
    <r>
      <rPr>
        <sz val="10"/>
        <rFont val="Arial"/>
        <family val="2"/>
      </rPr>
      <t xml:space="preserve">19</t>
    </r>
    <r>
      <rPr>
        <sz val="10"/>
        <rFont val="宋体"/>
        <family val="0"/>
        <charset val="134"/>
      </rPr>
      <t xml:space="preserve">：</t>
    </r>
    <r>
      <rPr>
        <sz val="10"/>
        <rFont val="Arial"/>
        <family val="2"/>
      </rPr>
      <t xml:space="preserve">24</t>
    </r>
    <r>
      <rPr>
        <sz val="10"/>
        <rFont val="宋体"/>
        <family val="0"/>
        <charset val="134"/>
      </rPr>
      <t xml:space="preserve">分一先生再次来电，其称自己是一位大车司机，公交集团的一位女士承诺北旅时代的全体职工可以</t>
    </r>
    <r>
      <rPr>
        <sz val="10"/>
        <rFont val="Arial"/>
        <family val="2"/>
      </rPr>
      <t xml:space="preserve">55</t>
    </r>
    <r>
      <rPr>
        <sz val="10"/>
        <rFont val="宋体"/>
        <family val="0"/>
        <charset val="134"/>
      </rPr>
      <t xml:space="preserve">岁内退，其现在想办理内退，但办理不了。其不满，要求尽快答复。注：其要求公交集团的领导在明天上班时，第一时间给其一个答复。</t>
    </r>
    <r>
      <rPr>
        <sz val="10"/>
        <rFont val="Arial"/>
        <family val="2"/>
      </rPr>
      <t xml:space="preserve">
</t>
    </r>
    <r>
      <rPr>
        <sz val="10"/>
        <rFont val="宋体"/>
        <family val="0"/>
        <charset val="134"/>
      </rPr>
      <t xml:space="preserve">原始：</t>
    </r>
    <r>
      <rPr>
        <sz val="10"/>
        <rFont val="Arial"/>
        <family val="2"/>
      </rPr>
      <t xml:space="preserve">3</t>
    </r>
    <r>
      <rPr>
        <sz val="10"/>
        <rFont val="宋体"/>
        <family val="0"/>
        <charset val="134"/>
      </rPr>
      <t xml:space="preserve">月</t>
    </r>
    <r>
      <rPr>
        <sz val="10"/>
        <rFont val="Arial"/>
        <family val="2"/>
      </rPr>
      <t xml:space="preserve">26</t>
    </r>
    <r>
      <rPr>
        <sz val="10"/>
        <rFont val="宋体"/>
        <family val="0"/>
        <charset val="134"/>
      </rPr>
      <t xml:space="preserve">日</t>
    </r>
    <r>
      <rPr>
        <sz val="10"/>
        <rFont val="Arial"/>
        <family val="2"/>
      </rPr>
      <t xml:space="preserve">11:54</t>
    </r>
    <r>
      <rPr>
        <sz val="10"/>
        <rFont val="宋体"/>
        <family val="0"/>
        <charset val="134"/>
      </rPr>
      <t xml:space="preserve">分来电，张先生是鸿运承职工，现自己一直在休病假，没有职位。其称最早曾在北旅开过车，现在是鸿运承，因自己有好多病：焦虑、幻想等等病，现在也上不了班，其想办理</t>
    </r>
    <r>
      <rPr>
        <sz val="10"/>
        <rFont val="Arial"/>
        <family val="2"/>
      </rPr>
      <t xml:space="preserve">55</t>
    </r>
    <r>
      <rPr>
        <sz val="10"/>
        <rFont val="宋体"/>
        <family val="0"/>
        <charset val="134"/>
      </rPr>
      <t xml:space="preserve">岁退休，上级领导说没名额，不给其办理。故不满，要求负责人回复。</t>
    </r>
    <r>
      <rPr>
        <sz val="10"/>
        <rFont val="Arial"/>
        <family val="2"/>
      </rPr>
      <t xml:space="preserve">
4</t>
    </r>
    <r>
      <rPr>
        <sz val="10"/>
        <rFont val="宋体"/>
        <family val="0"/>
        <charset val="134"/>
      </rPr>
      <t xml:space="preserve">月</t>
    </r>
    <r>
      <rPr>
        <sz val="10"/>
        <rFont val="Arial"/>
        <family val="2"/>
      </rPr>
      <t xml:space="preserve">1</t>
    </r>
    <r>
      <rPr>
        <sz val="10"/>
        <rFont val="宋体"/>
        <family val="0"/>
        <charset val="134"/>
      </rPr>
      <t xml:space="preserve">日</t>
    </r>
    <r>
      <rPr>
        <sz val="10"/>
        <rFont val="Arial"/>
        <family val="2"/>
      </rPr>
      <t xml:space="preserve">11:04</t>
    </r>
    <r>
      <rPr>
        <sz val="10"/>
        <rFont val="宋体"/>
        <family val="0"/>
        <charset val="134"/>
      </rPr>
      <t xml:space="preserve">分来电：称此事鸿运承与其联系，称此事无法解决，其以前是北旅时代的职工，当时集团公司给其承诺的是</t>
    </r>
    <r>
      <rPr>
        <sz val="10"/>
        <rFont val="Arial"/>
        <family val="2"/>
      </rPr>
      <t xml:space="preserve">55</t>
    </r>
    <r>
      <rPr>
        <sz val="10"/>
        <rFont val="宋体"/>
        <family val="0"/>
        <charset val="134"/>
      </rPr>
      <t xml:space="preserve">可以退休，故就此事要求集团公司领导答复。</t>
    </r>
    <r>
      <rPr>
        <sz val="10"/>
        <rFont val="Arial"/>
        <family val="2"/>
      </rPr>
      <t xml:space="preserve">
4</t>
    </r>
    <r>
      <rPr>
        <sz val="10"/>
        <rFont val="宋体"/>
        <family val="0"/>
        <charset val="134"/>
      </rPr>
      <t xml:space="preserve">月</t>
    </r>
    <r>
      <rPr>
        <sz val="10"/>
        <rFont val="Arial"/>
        <family val="2"/>
      </rPr>
      <t xml:space="preserve">1</t>
    </r>
    <r>
      <rPr>
        <sz val="10"/>
        <rFont val="宋体"/>
        <family val="0"/>
        <charset val="134"/>
      </rPr>
      <t xml:space="preserve">日</t>
    </r>
    <r>
      <rPr>
        <sz val="10"/>
        <rFont val="Arial"/>
        <family val="2"/>
      </rPr>
      <t xml:space="preserve">17:57</t>
    </r>
    <r>
      <rPr>
        <sz val="10"/>
        <rFont val="宋体"/>
        <family val="0"/>
        <charset val="134"/>
      </rPr>
      <t xml:space="preserve">分一先生三次来电：称工作人员联系称：目前没有名额，没法办理退休。故对答复不满，并称当初解决此事时，一位女领导代表公交集团对他们北旅时代的职工承诺过</t>
    </r>
    <r>
      <rPr>
        <sz val="10"/>
        <rFont val="Arial"/>
        <family val="2"/>
      </rPr>
      <t xml:space="preserve">55</t>
    </r>
    <r>
      <rPr>
        <sz val="10"/>
        <rFont val="宋体"/>
        <family val="0"/>
        <charset val="134"/>
      </rPr>
      <t xml:space="preserve">岁可以退休。并认为不应该找鸿运承，而是应该公交集团领导解决此事，并要求尽快答复。</t>
    </r>
    <r>
      <rPr>
        <sz val="10"/>
        <rFont val="Arial"/>
        <family val="2"/>
      </rPr>
      <t xml:space="preserve">
4</t>
    </r>
    <r>
      <rPr>
        <sz val="10"/>
        <rFont val="宋体"/>
        <family val="0"/>
        <charset val="134"/>
      </rPr>
      <t xml:space="preserve">月</t>
    </r>
    <r>
      <rPr>
        <sz val="10"/>
        <rFont val="Arial"/>
        <family val="2"/>
      </rPr>
      <t xml:space="preserve">1</t>
    </r>
    <r>
      <rPr>
        <sz val="10"/>
        <rFont val="宋体"/>
        <family val="0"/>
        <charset val="134"/>
      </rPr>
      <t xml:space="preserve">日</t>
    </r>
    <r>
      <rPr>
        <sz val="10"/>
        <rFont val="Arial"/>
        <family val="2"/>
      </rPr>
      <t xml:space="preserve">18</t>
    </r>
    <r>
      <rPr>
        <sz val="10"/>
        <rFont val="宋体"/>
        <family val="0"/>
        <charset val="134"/>
      </rPr>
      <t xml:space="preserve">：</t>
    </r>
    <r>
      <rPr>
        <sz val="10"/>
        <rFont val="Arial"/>
        <family val="2"/>
      </rPr>
      <t xml:space="preserve">48</t>
    </r>
    <r>
      <rPr>
        <sz val="10"/>
        <rFont val="宋体"/>
        <family val="0"/>
        <charset val="134"/>
      </rPr>
      <t xml:space="preserve">分张先生来电称：曾使用手机号</t>
    </r>
    <r>
      <rPr>
        <sz val="10"/>
        <rFont val="Arial"/>
        <family val="2"/>
      </rPr>
      <t xml:space="preserve">13001908381</t>
    </r>
    <r>
      <rPr>
        <sz val="10"/>
        <rFont val="宋体"/>
        <family val="0"/>
        <charset val="134"/>
      </rPr>
      <t xml:space="preserve">多次反映其是鸿运承职工，想</t>
    </r>
    <r>
      <rPr>
        <sz val="10"/>
        <rFont val="Arial"/>
        <family val="2"/>
      </rPr>
      <t xml:space="preserve">55</t>
    </r>
    <r>
      <rPr>
        <sz val="10"/>
        <rFont val="宋体"/>
        <family val="0"/>
        <charset val="134"/>
      </rPr>
      <t xml:space="preserve">岁办理退休，上级领导说没名额，不给其办理，要求公交集团要求尽快答复一事。称一直未有相关领导答复。再次来电要求尽快答复。并称如不解决就会向</t>
    </r>
    <r>
      <rPr>
        <sz val="10"/>
        <rFont val="Arial"/>
        <family val="2"/>
      </rPr>
      <t xml:space="preserve">12345</t>
    </r>
    <r>
      <rPr>
        <sz val="10"/>
        <rFont val="宋体"/>
        <family val="0"/>
        <charset val="134"/>
      </rPr>
      <t xml:space="preserve">反映此情况。</t>
    </r>
    <r>
      <rPr>
        <sz val="10"/>
        <rFont val="Arial"/>
        <family val="2"/>
      </rPr>
      <t xml:space="preserve">
</t>
    </r>
  </si>
  <si>
    <t xml:space="preserve">人力相关业务办理
（申请病退）多次
同人同诉</t>
  </si>
  <si>
    <r>
      <rPr>
        <sz val="11"/>
        <color rgb="FF000000"/>
        <rFont val="宋体"/>
        <family val="0"/>
        <charset val="134"/>
      </rPr>
      <t xml:space="preserve">同人同诉：</t>
    </r>
    <r>
      <rPr>
        <sz val="11"/>
        <color rgb="FF000000"/>
        <rFont val="宋体"/>
        <family val="0"/>
      </rPr>
      <t xml:space="preserve">GJ-PHONE-20260326-1028</t>
    </r>
    <r>
      <rPr>
        <sz val="11"/>
        <color rgb="FF000000"/>
        <rFont val="宋体"/>
        <family val="0"/>
        <charset val="134"/>
      </rPr>
      <t xml:space="preserve">、</t>
    </r>
    <r>
      <rPr>
        <sz val="11"/>
        <color rgb="FF000000"/>
        <rFont val="宋体"/>
        <family val="0"/>
      </rPr>
      <t xml:space="preserve">GJ-PHONE-20260401-0932</t>
    </r>
    <r>
      <rPr>
        <sz val="11"/>
        <color rgb="FF000000"/>
        <rFont val="宋体"/>
        <family val="0"/>
        <charset val="134"/>
      </rPr>
      <t xml:space="preserve">、</t>
    </r>
    <r>
      <rPr>
        <sz val="11"/>
        <color rgb="FF000000"/>
        <rFont val="宋体"/>
        <family val="0"/>
      </rPr>
      <t xml:space="preserve">GJ-PHONE-20260401-2394</t>
    </r>
    <r>
      <rPr>
        <sz val="11"/>
        <color rgb="FF000000"/>
        <rFont val="宋体"/>
        <family val="0"/>
        <charset val="134"/>
      </rPr>
      <t xml:space="preserve">、</t>
    </r>
    <r>
      <rPr>
        <sz val="11"/>
        <color rgb="FF000000"/>
        <rFont val="宋体"/>
        <family val="0"/>
      </rPr>
      <t xml:space="preserve">GJ-PHONE-20260401-2555</t>
    </r>
    <r>
      <rPr>
        <sz val="11"/>
        <color rgb="FF000000"/>
        <rFont val="宋体"/>
        <family val="0"/>
        <charset val="134"/>
      </rPr>
      <t xml:space="preserve">、</t>
    </r>
    <r>
      <rPr>
        <sz val="11"/>
        <color rgb="FF000000"/>
        <rFont val="宋体"/>
        <family val="0"/>
      </rPr>
      <t xml:space="preserve">GJ-PHONE-20260401-2665</t>
    </r>
    <r>
      <rPr>
        <sz val="11"/>
        <color rgb="FF000000"/>
        <rFont val="宋体"/>
        <family val="0"/>
        <charset val="134"/>
      </rPr>
      <t xml:space="preserve">、</t>
    </r>
  </si>
  <si>
    <r>
      <rPr>
        <sz val="10"/>
        <rFont val="Arial"/>
        <family val="2"/>
      </rPr>
      <t xml:space="preserve">GJ-PHONE-20260402-0763</t>
    </r>
    <r>
      <rPr>
        <sz val="10"/>
        <rFont val="宋体"/>
        <family val="0"/>
        <charset val="134"/>
      </rPr>
      <t xml:space="preserve">（</t>
    </r>
    <r>
      <rPr>
        <sz val="10"/>
        <rFont val="Arial"/>
        <family val="2"/>
      </rPr>
      <t xml:space="preserve">7</t>
    </r>
    <r>
      <rPr>
        <sz val="10"/>
        <rFont val="宋体"/>
        <family val="0"/>
        <charset val="134"/>
      </rPr>
      <t xml:space="preserve">个附件）</t>
    </r>
  </si>
  <si>
    <t xml:space="preserve">2026-04-02 10:37:30</t>
  </si>
  <si>
    <t xml:space="preserve">2026-04-02 10:39:48</t>
  </si>
  <si>
    <r>
      <rPr>
        <sz val="10"/>
        <rFont val="宋体"/>
        <family val="0"/>
        <charset val="134"/>
      </rPr>
      <t xml:space="preserve">原始：</t>
    </r>
    <r>
      <rPr>
        <sz val="10"/>
        <rFont val="Arial"/>
        <family val="2"/>
      </rPr>
      <t xml:space="preserve">3</t>
    </r>
    <r>
      <rPr>
        <sz val="10"/>
        <rFont val="宋体"/>
        <family val="0"/>
        <charset val="134"/>
      </rPr>
      <t xml:space="preserve">月</t>
    </r>
    <r>
      <rPr>
        <sz val="10"/>
        <rFont val="Arial"/>
        <family val="2"/>
      </rPr>
      <t xml:space="preserve">26</t>
    </r>
    <r>
      <rPr>
        <sz val="10"/>
        <rFont val="宋体"/>
        <family val="0"/>
        <charset val="134"/>
      </rPr>
      <t xml:space="preserve">日</t>
    </r>
    <r>
      <rPr>
        <sz val="10"/>
        <rFont val="Arial"/>
        <family val="2"/>
      </rPr>
      <t xml:space="preserve">11:54</t>
    </r>
    <r>
      <rPr>
        <sz val="10"/>
        <rFont val="宋体"/>
        <family val="0"/>
        <charset val="134"/>
      </rPr>
      <t xml:space="preserve">分来电，张先生是鸿运承职工，现自己一直在休病假，没有职位。其称最早曾在北旅开过车，现在是鸿运承，因自己有好多病：焦虑、幻想等等病，现在也上不了班，其想办理</t>
    </r>
    <r>
      <rPr>
        <sz val="10"/>
        <rFont val="Arial"/>
        <family val="2"/>
      </rPr>
      <t xml:space="preserve">55</t>
    </r>
    <r>
      <rPr>
        <sz val="10"/>
        <rFont val="宋体"/>
        <family val="0"/>
        <charset val="134"/>
      </rPr>
      <t xml:space="preserve">岁退休，上级领导说没名额，不给其办理。故不满，要求负责人回复。</t>
    </r>
    <r>
      <rPr>
        <sz val="10"/>
        <rFont val="Arial"/>
        <family val="2"/>
      </rPr>
      <t xml:space="preserve">
4</t>
    </r>
    <r>
      <rPr>
        <sz val="10"/>
        <rFont val="宋体"/>
        <family val="0"/>
        <charset val="134"/>
      </rPr>
      <t xml:space="preserve">月</t>
    </r>
    <r>
      <rPr>
        <sz val="10"/>
        <rFont val="Arial"/>
        <family val="2"/>
      </rPr>
      <t xml:space="preserve">1</t>
    </r>
    <r>
      <rPr>
        <sz val="10"/>
        <rFont val="宋体"/>
        <family val="0"/>
        <charset val="134"/>
      </rPr>
      <t xml:space="preserve">日</t>
    </r>
    <r>
      <rPr>
        <sz val="10"/>
        <rFont val="Arial"/>
        <family val="2"/>
      </rPr>
      <t xml:space="preserve">11:04</t>
    </r>
    <r>
      <rPr>
        <sz val="10"/>
        <rFont val="宋体"/>
        <family val="0"/>
        <charset val="134"/>
      </rPr>
      <t xml:space="preserve">分二次来电：称此事鸿运承与其联系，称此事无法解决，其以前是北旅时代的职工，当时集团公司给其承诺的是</t>
    </r>
    <r>
      <rPr>
        <sz val="10"/>
        <rFont val="Arial"/>
        <family val="2"/>
      </rPr>
      <t xml:space="preserve">55</t>
    </r>
    <r>
      <rPr>
        <sz val="10"/>
        <rFont val="宋体"/>
        <family val="0"/>
        <charset val="134"/>
      </rPr>
      <t xml:space="preserve">可以退休，故就此事要求集团公司领导答复。</t>
    </r>
    <r>
      <rPr>
        <sz val="10"/>
        <rFont val="Arial"/>
        <family val="2"/>
      </rPr>
      <t xml:space="preserve">
4</t>
    </r>
    <r>
      <rPr>
        <sz val="10"/>
        <rFont val="宋体"/>
        <family val="0"/>
        <charset val="134"/>
      </rPr>
      <t xml:space="preserve">月</t>
    </r>
    <r>
      <rPr>
        <sz val="10"/>
        <rFont val="Arial"/>
        <family val="2"/>
      </rPr>
      <t xml:space="preserve">2</t>
    </r>
    <r>
      <rPr>
        <sz val="10"/>
        <rFont val="宋体"/>
        <family val="0"/>
        <charset val="134"/>
      </rPr>
      <t xml:space="preserve">日</t>
    </r>
    <r>
      <rPr>
        <sz val="10"/>
        <rFont val="Arial"/>
        <family val="2"/>
      </rPr>
      <t xml:space="preserve">10:37</t>
    </r>
    <r>
      <rPr>
        <sz val="10"/>
        <rFont val="宋体"/>
        <family val="0"/>
        <charset val="134"/>
      </rPr>
      <t xml:space="preserve">分来电催办：一直未答复，要求集团公司领导尽快答复。</t>
    </r>
  </si>
  <si>
    <r>
      <rPr>
        <sz val="10"/>
        <rFont val="宋体"/>
        <family val="0"/>
        <charset val="134"/>
      </rPr>
      <t xml:space="preserve">经核实，市民反映诉求与实际情况有所出入。来电人进入公交集团第一客运分公司时间为</t>
    </r>
    <r>
      <rPr>
        <sz val="10"/>
        <rFont val="Arial"/>
        <family val="2"/>
      </rPr>
      <t xml:space="preserve">2017</t>
    </r>
    <r>
      <rPr>
        <sz val="10"/>
        <rFont val="宋体"/>
        <family val="0"/>
        <charset val="134"/>
      </rPr>
      <t xml:space="preserve">年</t>
    </r>
    <r>
      <rPr>
        <sz val="10"/>
        <rFont val="Arial"/>
        <family val="2"/>
      </rPr>
      <t xml:space="preserve">6</t>
    </r>
    <r>
      <rPr>
        <sz val="10"/>
        <rFont val="宋体"/>
        <family val="0"/>
        <charset val="134"/>
      </rPr>
      <t xml:space="preserve">月，进入鸿运承物业管理中心时间是</t>
    </r>
    <r>
      <rPr>
        <sz val="10"/>
        <rFont val="Arial"/>
        <family val="2"/>
      </rPr>
      <t xml:space="preserve">2020</t>
    </r>
    <r>
      <rPr>
        <sz val="10"/>
        <rFont val="宋体"/>
        <family val="0"/>
        <charset val="134"/>
      </rPr>
      <t xml:space="preserve">年</t>
    </r>
    <r>
      <rPr>
        <sz val="10"/>
        <rFont val="Arial"/>
        <family val="2"/>
      </rPr>
      <t xml:space="preserve">9</t>
    </r>
    <r>
      <rPr>
        <sz val="10"/>
        <rFont val="宋体"/>
        <family val="0"/>
        <charset val="134"/>
      </rPr>
      <t xml:space="preserve">月。在</t>
    </r>
    <r>
      <rPr>
        <sz val="10"/>
        <rFont val="Arial"/>
        <family val="2"/>
      </rPr>
      <t xml:space="preserve">2017</t>
    </r>
    <r>
      <rPr>
        <sz val="10"/>
        <rFont val="宋体"/>
        <family val="0"/>
        <charset val="134"/>
      </rPr>
      <t xml:space="preserve">年</t>
    </r>
    <r>
      <rPr>
        <sz val="10"/>
        <rFont val="Arial"/>
        <family val="2"/>
      </rPr>
      <t xml:space="preserve">6</t>
    </r>
    <r>
      <rPr>
        <sz val="10"/>
        <rFont val="宋体"/>
        <family val="0"/>
        <charset val="134"/>
      </rPr>
      <t xml:space="preserve">月之前在北京北旅时代旅游客运分公司（第三事业部）工作。因特殊工种退休要求为“从事繁重的体力劳动”，公交集团内，只有从事一线运营工作的驾驶员符合条件。而该职工在北旅时代期间的驾龄不符合此项政策，从事一线运营工作的驾龄只有</t>
    </r>
    <r>
      <rPr>
        <sz val="10"/>
        <rFont val="Arial"/>
        <family val="2"/>
      </rPr>
      <t xml:space="preserve">3</t>
    </r>
    <r>
      <rPr>
        <sz val="10"/>
        <rFont val="宋体"/>
        <family val="0"/>
        <charset val="134"/>
      </rPr>
      <t xml:space="preserve">年，驾龄不满足</t>
    </r>
    <r>
      <rPr>
        <sz val="10"/>
        <rFont val="Arial"/>
        <family val="2"/>
      </rPr>
      <t xml:space="preserve">10</t>
    </r>
    <r>
      <rPr>
        <sz val="10"/>
        <rFont val="宋体"/>
        <family val="0"/>
        <charset val="134"/>
      </rPr>
      <t xml:space="preserve">年特殊工种驾龄，不符合特殊工种退休政策。该职工生日是</t>
    </r>
    <r>
      <rPr>
        <sz val="10"/>
        <rFont val="Arial"/>
        <family val="2"/>
      </rPr>
      <t xml:space="preserve">1972</t>
    </r>
    <r>
      <rPr>
        <sz val="10"/>
        <rFont val="宋体"/>
        <family val="0"/>
        <charset val="134"/>
      </rPr>
      <t xml:space="preserve">年</t>
    </r>
    <r>
      <rPr>
        <sz val="10"/>
        <rFont val="Arial"/>
        <family val="2"/>
      </rPr>
      <t xml:space="preserve">7</t>
    </r>
    <r>
      <rPr>
        <sz val="10"/>
        <rFont val="宋体"/>
        <family val="0"/>
        <charset val="134"/>
      </rPr>
      <t xml:space="preserve">月</t>
    </r>
    <r>
      <rPr>
        <sz val="10"/>
        <rFont val="Arial"/>
        <family val="2"/>
      </rPr>
      <t xml:space="preserve">2</t>
    </r>
    <r>
      <rPr>
        <sz val="10"/>
        <rFont val="宋体"/>
        <family val="0"/>
        <charset val="134"/>
      </rPr>
      <t xml:space="preserve">日，现在</t>
    </r>
    <r>
      <rPr>
        <sz val="10"/>
        <rFont val="Arial"/>
        <family val="2"/>
      </rPr>
      <t xml:space="preserve">53</t>
    </r>
    <r>
      <rPr>
        <sz val="10"/>
        <rFont val="宋体"/>
        <family val="0"/>
        <charset val="134"/>
      </rPr>
      <t xml:space="preserve">岁，还没有到</t>
    </r>
    <r>
      <rPr>
        <sz val="10"/>
        <rFont val="Arial"/>
        <family val="2"/>
      </rPr>
      <t xml:space="preserve">55</t>
    </r>
    <r>
      <rPr>
        <sz val="10"/>
        <rFont val="宋体"/>
        <family val="0"/>
        <charset val="134"/>
      </rPr>
      <t xml:space="preserve">岁，因年龄不够不符合政策，无法为其办理</t>
    </r>
    <r>
      <rPr>
        <sz val="10"/>
        <rFont val="Arial"/>
        <family val="2"/>
      </rPr>
      <t xml:space="preserve">55</t>
    </r>
    <r>
      <rPr>
        <sz val="10"/>
        <rFont val="宋体"/>
        <family val="0"/>
        <charset val="134"/>
      </rPr>
      <t xml:space="preserve">岁退休，而不是诉求人反映的没有名额。来电人现在因生病，诊断症状为酒精性脑病、焦虑状态、混合性周围神经病等，需要治疗，无法上班，因此休医疗期治病。因该职工于</t>
    </r>
    <r>
      <rPr>
        <sz val="10"/>
        <rFont val="Arial"/>
        <family val="2"/>
      </rPr>
      <t xml:space="preserve">2026</t>
    </r>
    <r>
      <rPr>
        <sz val="10"/>
        <rFont val="宋体"/>
        <family val="0"/>
        <charset val="134"/>
      </rPr>
      <t xml:space="preserve">年</t>
    </r>
    <r>
      <rPr>
        <sz val="10"/>
        <rFont val="Arial"/>
        <family val="2"/>
      </rPr>
      <t xml:space="preserve">01</t>
    </r>
    <r>
      <rPr>
        <sz val="10"/>
        <rFont val="宋体"/>
        <family val="0"/>
        <charset val="134"/>
      </rPr>
      <t xml:space="preserve">月</t>
    </r>
    <r>
      <rPr>
        <sz val="10"/>
        <rFont val="Arial"/>
        <family val="2"/>
      </rPr>
      <t xml:space="preserve">20</t>
    </r>
    <r>
      <rPr>
        <sz val="10"/>
        <rFont val="宋体"/>
        <family val="0"/>
        <charset val="134"/>
      </rPr>
      <t xml:space="preserve">日患病之日起至今，刚满</t>
    </r>
    <r>
      <rPr>
        <sz val="10"/>
        <rFont val="Arial"/>
        <family val="2"/>
      </rPr>
      <t xml:space="preserve">2</t>
    </r>
    <r>
      <rPr>
        <sz val="10"/>
        <rFont val="宋体"/>
        <family val="0"/>
        <charset val="134"/>
      </rPr>
      <t xml:space="preserve">个月，根据《企业职工基本养老保险病残津贴暂行办法》，该职工不符合患相关可以办理申请病残津贴的相关条件。</t>
    </r>
  </si>
  <si>
    <r>
      <rPr>
        <sz val="10"/>
        <rFont val="宋体"/>
        <family val="0"/>
        <charset val="134"/>
      </rPr>
      <t xml:space="preserve">经核实，市民反映诉求与实际情况有所出入。来电人进入公交集团第一客运分公司时间为</t>
    </r>
    <r>
      <rPr>
        <sz val="10"/>
        <rFont val="Arial"/>
        <family val="2"/>
      </rPr>
      <t xml:space="preserve">2017</t>
    </r>
    <r>
      <rPr>
        <sz val="10"/>
        <rFont val="宋体"/>
        <family val="0"/>
        <charset val="134"/>
      </rPr>
      <t xml:space="preserve">年</t>
    </r>
    <r>
      <rPr>
        <sz val="10"/>
        <rFont val="Arial"/>
        <family val="2"/>
      </rPr>
      <t xml:space="preserve">6</t>
    </r>
    <r>
      <rPr>
        <sz val="10"/>
        <rFont val="宋体"/>
        <family val="0"/>
        <charset val="134"/>
      </rPr>
      <t xml:space="preserve">月，进入鸿运承物业管理中心时间是</t>
    </r>
    <r>
      <rPr>
        <sz val="10"/>
        <rFont val="Arial"/>
        <family val="2"/>
      </rPr>
      <t xml:space="preserve">2020</t>
    </r>
    <r>
      <rPr>
        <sz val="10"/>
        <rFont val="宋体"/>
        <family val="0"/>
        <charset val="134"/>
      </rPr>
      <t xml:space="preserve">年</t>
    </r>
    <r>
      <rPr>
        <sz val="10"/>
        <rFont val="Arial"/>
        <family val="2"/>
      </rPr>
      <t xml:space="preserve">9</t>
    </r>
    <r>
      <rPr>
        <sz val="10"/>
        <rFont val="宋体"/>
        <family val="0"/>
        <charset val="134"/>
      </rPr>
      <t xml:space="preserve">月。在</t>
    </r>
    <r>
      <rPr>
        <sz val="10"/>
        <rFont val="Arial"/>
        <family val="2"/>
      </rPr>
      <t xml:space="preserve">2017</t>
    </r>
    <r>
      <rPr>
        <sz val="10"/>
        <rFont val="宋体"/>
        <family val="0"/>
        <charset val="134"/>
      </rPr>
      <t xml:space="preserve">年</t>
    </r>
    <r>
      <rPr>
        <sz val="10"/>
        <rFont val="Arial"/>
        <family val="2"/>
      </rPr>
      <t xml:space="preserve">6</t>
    </r>
    <r>
      <rPr>
        <sz val="10"/>
        <rFont val="宋体"/>
        <family val="0"/>
        <charset val="134"/>
      </rPr>
      <t xml:space="preserve">月之前在北京北旅时代旅游客运分公司（第三事业部）工作。因特殊工种退休要求为“从事繁重的体力劳动”，公交集团内，只有从事一线运营工作的驾驶员符合条件。而该职工在北旅时代期间的驾龄不符合此项政策，从事一线运营工作的驾龄只有</t>
    </r>
    <r>
      <rPr>
        <sz val="10"/>
        <rFont val="Arial"/>
        <family val="2"/>
      </rPr>
      <t xml:space="preserve">3</t>
    </r>
    <r>
      <rPr>
        <sz val="10"/>
        <rFont val="宋体"/>
        <family val="0"/>
        <charset val="134"/>
      </rPr>
      <t xml:space="preserve">年，驾龄不满足</t>
    </r>
    <r>
      <rPr>
        <sz val="10"/>
        <rFont val="Arial"/>
        <family val="2"/>
      </rPr>
      <t xml:space="preserve">10</t>
    </r>
    <r>
      <rPr>
        <sz val="10"/>
        <rFont val="宋体"/>
        <family val="0"/>
        <charset val="134"/>
      </rPr>
      <t xml:space="preserve">年特殊工种驾龄，不符合特殊工种退休政策。该职工生日是</t>
    </r>
    <r>
      <rPr>
        <sz val="10"/>
        <rFont val="Arial"/>
        <family val="2"/>
      </rPr>
      <t xml:space="preserve">1972</t>
    </r>
    <r>
      <rPr>
        <sz val="10"/>
        <rFont val="宋体"/>
        <family val="0"/>
        <charset val="134"/>
      </rPr>
      <t xml:space="preserve">年</t>
    </r>
    <r>
      <rPr>
        <sz val="10"/>
        <rFont val="Arial"/>
        <family val="2"/>
      </rPr>
      <t xml:space="preserve">7</t>
    </r>
    <r>
      <rPr>
        <sz val="10"/>
        <rFont val="宋体"/>
        <family val="0"/>
        <charset val="134"/>
      </rPr>
      <t xml:space="preserve">月</t>
    </r>
    <r>
      <rPr>
        <sz val="10"/>
        <rFont val="Arial"/>
        <family val="2"/>
      </rPr>
      <t xml:space="preserve">2</t>
    </r>
    <r>
      <rPr>
        <sz val="10"/>
        <rFont val="宋体"/>
        <family val="0"/>
        <charset val="134"/>
      </rPr>
      <t xml:space="preserve">日，现在</t>
    </r>
    <r>
      <rPr>
        <sz val="10"/>
        <rFont val="Arial"/>
        <family val="2"/>
      </rPr>
      <t xml:space="preserve">53</t>
    </r>
    <r>
      <rPr>
        <sz val="10"/>
        <rFont val="宋体"/>
        <family val="0"/>
        <charset val="134"/>
      </rPr>
      <t xml:space="preserve">岁，还没有到</t>
    </r>
    <r>
      <rPr>
        <sz val="10"/>
        <rFont val="Arial"/>
        <family val="2"/>
      </rPr>
      <t xml:space="preserve">55</t>
    </r>
    <r>
      <rPr>
        <sz val="10"/>
        <rFont val="宋体"/>
        <family val="0"/>
        <charset val="134"/>
      </rPr>
      <t xml:space="preserve">岁，因年龄不够不符合政策，无法为其办理</t>
    </r>
    <r>
      <rPr>
        <sz val="10"/>
        <rFont val="Arial"/>
        <family val="2"/>
      </rPr>
      <t xml:space="preserve">55</t>
    </r>
    <r>
      <rPr>
        <sz val="10"/>
        <rFont val="宋体"/>
        <family val="0"/>
        <charset val="134"/>
      </rPr>
      <t xml:space="preserve">岁退休，而不是诉求人反映的没有名额。来电人现在因生病，诊断症状为酒精性脑病、焦虑状态、混合性周围神经病等，需要治疗，无法上班，因此休医疗期治病。因该职工于</t>
    </r>
    <r>
      <rPr>
        <sz val="10"/>
        <rFont val="Arial"/>
        <family val="2"/>
      </rPr>
      <t xml:space="preserve">2026</t>
    </r>
    <r>
      <rPr>
        <sz val="10"/>
        <rFont val="宋体"/>
        <family val="0"/>
        <charset val="134"/>
      </rPr>
      <t xml:space="preserve">年</t>
    </r>
    <r>
      <rPr>
        <sz val="10"/>
        <rFont val="Arial"/>
        <family val="2"/>
      </rPr>
      <t xml:space="preserve">01</t>
    </r>
    <r>
      <rPr>
        <sz val="10"/>
        <rFont val="宋体"/>
        <family val="0"/>
        <charset val="134"/>
      </rPr>
      <t xml:space="preserve">月</t>
    </r>
    <r>
      <rPr>
        <sz val="10"/>
        <rFont val="Arial"/>
        <family val="2"/>
      </rPr>
      <t xml:space="preserve">20</t>
    </r>
    <r>
      <rPr>
        <sz val="10"/>
        <rFont val="宋体"/>
        <family val="0"/>
        <charset val="134"/>
      </rPr>
      <t xml:space="preserve">日患病之日起至今，刚满</t>
    </r>
    <r>
      <rPr>
        <sz val="10"/>
        <rFont val="Arial"/>
        <family val="2"/>
      </rPr>
      <t xml:space="preserve">2</t>
    </r>
    <r>
      <rPr>
        <sz val="10"/>
        <rFont val="宋体"/>
        <family val="0"/>
        <charset val="134"/>
      </rPr>
      <t xml:space="preserve">个月，根据《企业职工基本养老保险病残津贴暂行办法》，该职工不符合患相关可以办理申请病残津贴的相关条件。我分中心于</t>
    </r>
    <r>
      <rPr>
        <sz val="10"/>
        <rFont val="Arial"/>
        <family val="2"/>
      </rPr>
      <t xml:space="preserve">2026</t>
    </r>
    <r>
      <rPr>
        <sz val="10"/>
        <rFont val="宋体"/>
        <family val="0"/>
        <charset val="134"/>
      </rPr>
      <t xml:space="preserve">年</t>
    </r>
    <r>
      <rPr>
        <sz val="10"/>
        <rFont val="Arial"/>
        <family val="2"/>
      </rPr>
      <t xml:space="preserve">4</t>
    </r>
    <r>
      <rPr>
        <sz val="10"/>
        <rFont val="宋体"/>
        <family val="0"/>
        <charset val="134"/>
      </rPr>
      <t xml:space="preserve">月</t>
    </r>
    <r>
      <rPr>
        <sz val="10"/>
        <rFont val="Arial"/>
        <family val="2"/>
      </rPr>
      <t xml:space="preserve">3</t>
    </r>
    <r>
      <rPr>
        <sz val="10"/>
        <rFont val="宋体"/>
        <family val="0"/>
        <charset val="134"/>
      </rPr>
      <t xml:space="preserve">日下午</t>
    </r>
    <r>
      <rPr>
        <sz val="10"/>
        <rFont val="Arial"/>
        <family val="2"/>
      </rPr>
      <t xml:space="preserve">14:00</t>
    </r>
    <r>
      <rPr>
        <sz val="10"/>
        <rFont val="宋体"/>
        <family val="0"/>
        <charset val="134"/>
      </rPr>
      <t xml:space="preserve">分和诉求人的家属取得联系并告知相关政策，职工和家属确认已知晓。</t>
    </r>
    <r>
      <rPr>
        <sz val="10"/>
        <rFont val="Arial"/>
        <family val="2"/>
      </rPr>
      <t xml:space="preserve">
</t>
    </r>
    <r>
      <rPr>
        <sz val="10"/>
        <rFont val="宋体"/>
        <family val="0"/>
        <charset val="134"/>
      </rPr>
      <t xml:space="preserve">我单位欢迎市民随时对我们工作进行监督，感谢市民提出宝贵意见，谢谢市民的支持与谅解。</t>
    </r>
    <r>
      <rPr>
        <sz val="10"/>
        <rFont val="Arial"/>
        <family val="2"/>
      </rPr>
      <t xml:space="preserve">
</t>
    </r>
    <r>
      <rPr>
        <sz val="10"/>
        <rFont val="宋体"/>
        <family val="0"/>
        <charset val="134"/>
      </rPr>
      <t xml:space="preserve">办理人：王雨欣，部门：鸿运承物业管理中心小营分中心，职务：一般管理；</t>
    </r>
    <r>
      <rPr>
        <sz val="10"/>
        <rFont val="Arial"/>
        <family val="2"/>
      </rPr>
      <t xml:space="preserve">
</t>
    </r>
    <r>
      <rPr>
        <sz val="10"/>
        <rFont val="宋体"/>
        <family val="0"/>
        <charset val="134"/>
      </rPr>
      <t xml:space="preserve">审核人：高强；部门：鸿运承物业管理中心人力资源部，职务：中级管理</t>
    </r>
  </si>
  <si>
    <r>
      <rPr>
        <sz val="10"/>
        <rFont val="宋体"/>
        <family val="0"/>
        <charset val="134"/>
      </rPr>
      <t xml:space="preserve">我分中心于</t>
    </r>
    <r>
      <rPr>
        <sz val="10"/>
        <rFont val="Arial"/>
        <family val="2"/>
      </rPr>
      <t xml:space="preserve">2026</t>
    </r>
    <r>
      <rPr>
        <sz val="10"/>
        <rFont val="宋体"/>
        <family val="0"/>
        <charset val="134"/>
      </rPr>
      <t xml:space="preserve">年</t>
    </r>
    <r>
      <rPr>
        <sz val="10"/>
        <rFont val="Arial"/>
        <family val="2"/>
      </rPr>
      <t xml:space="preserve">4</t>
    </r>
    <r>
      <rPr>
        <sz val="10"/>
        <rFont val="宋体"/>
        <family val="0"/>
        <charset val="134"/>
      </rPr>
      <t xml:space="preserve">月</t>
    </r>
    <r>
      <rPr>
        <sz val="10"/>
        <rFont val="Arial"/>
        <family val="2"/>
      </rPr>
      <t xml:space="preserve">3</t>
    </r>
    <r>
      <rPr>
        <sz val="10"/>
        <rFont val="宋体"/>
        <family val="0"/>
        <charset val="134"/>
      </rPr>
      <t xml:space="preserve">日下午</t>
    </r>
    <r>
      <rPr>
        <sz val="10"/>
        <rFont val="Arial"/>
        <family val="2"/>
      </rPr>
      <t xml:space="preserve">14:00</t>
    </r>
    <r>
      <rPr>
        <sz val="10"/>
        <rFont val="宋体"/>
        <family val="0"/>
        <charset val="134"/>
      </rPr>
      <t xml:space="preserve">分和诉求人的家属取得联系并告知相关政策，职工和家属确认已知晓。</t>
    </r>
    <r>
      <rPr>
        <sz val="10"/>
        <rFont val="Arial"/>
        <family val="2"/>
      </rPr>
      <t xml:space="preserve">
</t>
    </r>
    <r>
      <rPr>
        <sz val="10"/>
        <rFont val="宋体"/>
        <family val="0"/>
        <charset val="134"/>
      </rPr>
      <t xml:space="preserve">我单位欢迎市民随时对我们工作进行监督，感谢市民提出宝贵意见，谢谢市民的支持与谅解。</t>
    </r>
  </si>
  <si>
    <r>
      <rPr>
        <sz val="10"/>
        <rFont val="宋体"/>
        <family val="0"/>
        <charset val="134"/>
      </rPr>
      <t xml:space="preserve">经核实，市民反映诉求与实际情况有所出入。来电人进入公交集团第一客运分公司时间为</t>
    </r>
    <r>
      <rPr>
        <sz val="10"/>
        <rFont val="Arial"/>
        <family val="2"/>
      </rPr>
      <t xml:space="preserve">2017</t>
    </r>
    <r>
      <rPr>
        <sz val="10"/>
        <rFont val="宋体"/>
        <family val="0"/>
        <charset val="134"/>
      </rPr>
      <t xml:space="preserve">年</t>
    </r>
    <r>
      <rPr>
        <sz val="10"/>
        <rFont val="Arial"/>
        <family val="2"/>
      </rPr>
      <t xml:space="preserve">6</t>
    </r>
    <r>
      <rPr>
        <sz val="10"/>
        <rFont val="宋体"/>
        <family val="0"/>
        <charset val="134"/>
      </rPr>
      <t xml:space="preserve">月，进入鸿运承物业管理中心时间是</t>
    </r>
    <r>
      <rPr>
        <sz val="10"/>
        <rFont val="Arial"/>
        <family val="2"/>
      </rPr>
      <t xml:space="preserve">2020</t>
    </r>
    <r>
      <rPr>
        <sz val="10"/>
        <rFont val="宋体"/>
        <family val="0"/>
        <charset val="134"/>
      </rPr>
      <t xml:space="preserve">年</t>
    </r>
    <r>
      <rPr>
        <sz val="10"/>
        <rFont val="Arial"/>
        <family val="2"/>
      </rPr>
      <t xml:space="preserve">9</t>
    </r>
    <r>
      <rPr>
        <sz val="10"/>
        <rFont val="宋体"/>
        <family val="0"/>
        <charset val="134"/>
      </rPr>
      <t xml:space="preserve">月。在</t>
    </r>
    <r>
      <rPr>
        <sz val="10"/>
        <rFont val="Arial"/>
        <family val="2"/>
      </rPr>
      <t xml:space="preserve">2017</t>
    </r>
    <r>
      <rPr>
        <sz val="10"/>
        <rFont val="宋体"/>
        <family val="0"/>
        <charset val="134"/>
      </rPr>
      <t xml:space="preserve">年</t>
    </r>
    <r>
      <rPr>
        <sz val="10"/>
        <rFont val="Arial"/>
        <family val="2"/>
      </rPr>
      <t xml:space="preserve">6</t>
    </r>
    <r>
      <rPr>
        <sz val="10"/>
        <rFont val="宋体"/>
        <family val="0"/>
        <charset val="134"/>
      </rPr>
      <t xml:space="preserve">月之前在北京北旅时代旅游客运分公司（第三事业部）工作。因特殊工种退休要求为“从事繁重的体力劳动”，公交集团内，只有从事一线运营工作的驾驶员符合条件。而该职工在北旅时代期间的驾龄不符合此项政策，从事一线运营工作的驾龄只有</t>
    </r>
    <r>
      <rPr>
        <sz val="10"/>
        <rFont val="Arial"/>
        <family val="2"/>
      </rPr>
      <t xml:space="preserve">3</t>
    </r>
    <r>
      <rPr>
        <sz val="10"/>
        <rFont val="宋体"/>
        <family val="0"/>
        <charset val="134"/>
      </rPr>
      <t xml:space="preserve">年，驾龄不满足</t>
    </r>
    <r>
      <rPr>
        <sz val="10"/>
        <rFont val="Arial"/>
        <family val="2"/>
      </rPr>
      <t xml:space="preserve">10</t>
    </r>
    <r>
      <rPr>
        <sz val="10"/>
        <rFont val="宋体"/>
        <family val="0"/>
        <charset val="134"/>
      </rPr>
      <t xml:space="preserve">年特殊工种驾龄，不符合特殊工种退休政策。该职工生日是</t>
    </r>
    <r>
      <rPr>
        <sz val="10"/>
        <rFont val="Arial"/>
        <family val="2"/>
      </rPr>
      <t xml:space="preserve">1972</t>
    </r>
    <r>
      <rPr>
        <sz val="10"/>
        <rFont val="宋体"/>
        <family val="0"/>
        <charset val="134"/>
      </rPr>
      <t xml:space="preserve">年</t>
    </r>
    <r>
      <rPr>
        <sz val="10"/>
        <rFont val="Arial"/>
        <family val="2"/>
      </rPr>
      <t xml:space="preserve">7</t>
    </r>
    <r>
      <rPr>
        <sz val="10"/>
        <rFont val="宋体"/>
        <family val="0"/>
        <charset val="134"/>
      </rPr>
      <t xml:space="preserve">月</t>
    </r>
    <r>
      <rPr>
        <sz val="10"/>
        <rFont val="Arial"/>
        <family val="2"/>
      </rPr>
      <t xml:space="preserve">2</t>
    </r>
    <r>
      <rPr>
        <sz val="10"/>
        <rFont val="宋体"/>
        <family val="0"/>
        <charset val="134"/>
      </rPr>
      <t xml:space="preserve">日，现在</t>
    </r>
    <r>
      <rPr>
        <sz val="10"/>
        <rFont val="Arial"/>
        <family val="2"/>
      </rPr>
      <t xml:space="preserve">53</t>
    </r>
    <r>
      <rPr>
        <sz val="10"/>
        <rFont val="宋体"/>
        <family val="0"/>
        <charset val="134"/>
      </rPr>
      <t xml:space="preserve">岁，还没有到</t>
    </r>
    <r>
      <rPr>
        <sz val="10"/>
        <rFont val="Arial"/>
        <family val="2"/>
      </rPr>
      <t xml:space="preserve">55</t>
    </r>
    <r>
      <rPr>
        <sz val="10"/>
        <rFont val="宋体"/>
        <family val="0"/>
        <charset val="134"/>
      </rPr>
      <t xml:space="preserve">岁，因年龄不够不符合政策，无法为其办理</t>
    </r>
    <r>
      <rPr>
        <sz val="10"/>
        <rFont val="Arial"/>
        <family val="2"/>
      </rPr>
      <t xml:space="preserve">55</t>
    </r>
    <r>
      <rPr>
        <sz val="10"/>
        <rFont val="宋体"/>
        <family val="0"/>
        <charset val="134"/>
      </rPr>
      <t xml:space="preserve">岁退休，而不是诉求人反映的没有名额。来电人现在因生病，诊断症状为酒精性脑病、焦虑状态、混合性周围神经病等，需要治疗，无法上班，因此休医疗期治病。因该职工于</t>
    </r>
    <r>
      <rPr>
        <sz val="10"/>
        <rFont val="Arial"/>
        <family val="2"/>
      </rPr>
      <t xml:space="preserve">2026</t>
    </r>
    <r>
      <rPr>
        <sz val="10"/>
        <rFont val="宋体"/>
        <family val="0"/>
        <charset val="134"/>
      </rPr>
      <t xml:space="preserve">年</t>
    </r>
    <r>
      <rPr>
        <sz val="10"/>
        <rFont val="Arial"/>
        <family val="2"/>
      </rPr>
      <t xml:space="preserve">01</t>
    </r>
    <r>
      <rPr>
        <sz val="10"/>
        <rFont val="宋体"/>
        <family val="0"/>
        <charset val="134"/>
      </rPr>
      <t xml:space="preserve">月</t>
    </r>
    <r>
      <rPr>
        <sz val="10"/>
        <rFont val="Arial"/>
        <family val="2"/>
      </rPr>
      <t xml:space="preserve">20</t>
    </r>
    <r>
      <rPr>
        <sz val="10"/>
        <rFont val="宋体"/>
        <family val="0"/>
        <charset val="134"/>
      </rPr>
      <t xml:space="preserve">日患病之日起至今，刚满</t>
    </r>
    <r>
      <rPr>
        <sz val="10"/>
        <rFont val="Arial"/>
        <family val="2"/>
      </rPr>
      <t xml:space="preserve">2</t>
    </r>
    <r>
      <rPr>
        <sz val="10"/>
        <rFont val="宋体"/>
        <family val="0"/>
        <charset val="134"/>
      </rPr>
      <t xml:space="preserve">个月，根据《企业职工基本养老保险病残津贴暂行办法》，该职工不符合患相关可以办理申请病残津贴的相关条件。我分中心于</t>
    </r>
    <r>
      <rPr>
        <sz val="10"/>
        <rFont val="Arial"/>
        <family val="2"/>
      </rPr>
      <t xml:space="preserve">2026</t>
    </r>
    <r>
      <rPr>
        <sz val="10"/>
        <rFont val="宋体"/>
        <family val="0"/>
        <charset val="134"/>
      </rPr>
      <t xml:space="preserve">年</t>
    </r>
    <r>
      <rPr>
        <sz val="10"/>
        <rFont val="Arial"/>
        <family val="2"/>
      </rPr>
      <t xml:space="preserve">4</t>
    </r>
    <r>
      <rPr>
        <sz val="10"/>
        <rFont val="宋体"/>
        <family val="0"/>
        <charset val="134"/>
      </rPr>
      <t xml:space="preserve">月</t>
    </r>
    <r>
      <rPr>
        <sz val="10"/>
        <rFont val="Arial"/>
        <family val="2"/>
      </rPr>
      <t xml:space="preserve">3</t>
    </r>
    <r>
      <rPr>
        <sz val="10"/>
        <rFont val="宋体"/>
        <family val="0"/>
        <charset val="134"/>
      </rPr>
      <t xml:space="preserve">日下午</t>
    </r>
    <r>
      <rPr>
        <sz val="10"/>
        <rFont val="Arial"/>
        <family val="2"/>
      </rPr>
      <t xml:space="preserve">14:00</t>
    </r>
    <r>
      <rPr>
        <sz val="10"/>
        <rFont val="宋体"/>
        <family val="0"/>
        <charset val="134"/>
      </rPr>
      <t xml:space="preserve">分和诉求人的家属取得联系并告知相关政策，职工和家属确认已知晓。</t>
    </r>
    <r>
      <rPr>
        <sz val="10"/>
        <rFont val="Arial"/>
        <family val="2"/>
      </rPr>
      <t xml:space="preserve">
</t>
    </r>
    <r>
      <rPr>
        <sz val="10"/>
        <rFont val="宋体"/>
        <family val="0"/>
        <charset val="134"/>
      </rPr>
      <t xml:space="preserve">我单位欢迎市民随时对我们工作进行监督，感谢市民提出宝贵意见，谢谢市民的支持与谅解。</t>
    </r>
  </si>
  <si>
    <r>
      <rPr>
        <sz val="11"/>
        <color rgb="FF000000"/>
        <rFont val="宋体"/>
        <family val="0"/>
        <charset val="134"/>
      </rPr>
      <t xml:space="preserve">同人同诉：</t>
    </r>
    <r>
      <rPr>
        <sz val="11"/>
        <color rgb="FF000000"/>
        <rFont val="宋体"/>
        <family val="0"/>
      </rPr>
      <t xml:space="preserve">GJ-PHONE-20260326-1028</t>
    </r>
    <r>
      <rPr>
        <sz val="11"/>
        <color rgb="FF000000"/>
        <rFont val="宋体"/>
        <family val="0"/>
        <charset val="134"/>
      </rPr>
      <t xml:space="preserve">、</t>
    </r>
    <r>
      <rPr>
        <sz val="11"/>
        <color rgb="FF000000"/>
        <rFont val="宋体"/>
        <family val="0"/>
      </rPr>
      <t xml:space="preserve">GJ-PHONE-20260401-0932</t>
    </r>
    <r>
      <rPr>
        <sz val="11"/>
        <color rgb="FF000000"/>
        <rFont val="宋体"/>
        <family val="0"/>
        <charset val="134"/>
      </rPr>
      <t xml:space="preserve">、</t>
    </r>
    <r>
      <rPr>
        <sz val="11"/>
        <color rgb="FF000000"/>
        <rFont val="宋体"/>
        <family val="0"/>
      </rPr>
      <t xml:space="preserve">GJ-PHONE-20260401-2394</t>
    </r>
    <r>
      <rPr>
        <sz val="11"/>
        <color rgb="FF000000"/>
        <rFont val="宋体"/>
        <family val="0"/>
        <charset val="134"/>
      </rPr>
      <t xml:space="preserve">、</t>
    </r>
    <r>
      <rPr>
        <sz val="11"/>
        <color rgb="FF000000"/>
        <rFont val="宋体"/>
        <family val="0"/>
      </rPr>
      <t xml:space="preserve">GJ-PHONE-20260401-2555</t>
    </r>
    <r>
      <rPr>
        <sz val="11"/>
        <color rgb="FF000000"/>
        <rFont val="宋体"/>
        <family val="0"/>
        <charset val="134"/>
      </rPr>
      <t xml:space="preserve">、</t>
    </r>
    <r>
      <rPr>
        <sz val="11"/>
        <color rgb="FF000000"/>
        <rFont val="宋体"/>
        <family val="0"/>
      </rPr>
      <t xml:space="preserve">GJ-PHONE-20260401-2665</t>
    </r>
    <r>
      <rPr>
        <sz val="11"/>
        <color rgb="FF000000"/>
        <rFont val="宋体"/>
        <family val="0"/>
        <charset val="134"/>
      </rPr>
      <t xml:space="preserve">、</t>
    </r>
    <r>
      <rPr>
        <sz val="11"/>
        <color rgb="FF000000"/>
        <rFont val="宋体"/>
        <family val="0"/>
      </rPr>
      <t xml:space="preserve">GJ-PHONE-20260402-0763</t>
    </r>
  </si>
  <si>
    <r>
      <rPr>
        <sz val="10"/>
        <rFont val="Arial"/>
        <family val="2"/>
      </rPr>
      <t xml:space="preserve">GJ-PHONE-20260402-0771</t>
    </r>
    <r>
      <rPr>
        <sz val="10"/>
        <rFont val="宋体"/>
        <family val="0"/>
        <charset val="134"/>
      </rPr>
      <t xml:space="preserve">（</t>
    </r>
    <r>
      <rPr>
        <sz val="10"/>
        <rFont val="Arial"/>
        <family val="2"/>
      </rPr>
      <t xml:space="preserve">7</t>
    </r>
    <r>
      <rPr>
        <sz val="10"/>
        <rFont val="宋体"/>
        <family val="0"/>
        <charset val="134"/>
      </rPr>
      <t xml:space="preserve">个附件）</t>
    </r>
  </si>
  <si>
    <t xml:space="preserve">2026-04-02 10:41:08</t>
  </si>
  <si>
    <t xml:space="preserve">2026-04-02 10:51:25</t>
  </si>
  <si>
    <r>
      <rPr>
        <sz val="10"/>
        <rFont val="Arial"/>
        <family val="2"/>
      </rPr>
      <t xml:space="preserve">4</t>
    </r>
    <r>
      <rPr>
        <sz val="10"/>
        <rFont val="宋体"/>
        <family val="0"/>
        <charset val="134"/>
      </rPr>
      <t xml:space="preserve">月</t>
    </r>
    <r>
      <rPr>
        <sz val="10"/>
        <rFont val="Arial"/>
        <family val="2"/>
      </rPr>
      <t xml:space="preserve">2</t>
    </r>
    <r>
      <rPr>
        <sz val="10"/>
        <rFont val="宋体"/>
        <family val="0"/>
        <charset val="134"/>
      </rPr>
      <t xml:space="preserve">日</t>
    </r>
    <r>
      <rPr>
        <sz val="10"/>
        <rFont val="Arial"/>
        <family val="2"/>
      </rPr>
      <t xml:space="preserve">10:37</t>
    </r>
    <r>
      <rPr>
        <sz val="10"/>
        <rFont val="宋体"/>
        <family val="0"/>
        <charset val="134"/>
      </rPr>
      <t xml:space="preserve">分来电催办：一直未答复，要求集团公司领导尽快答复。</t>
    </r>
    <r>
      <rPr>
        <sz val="10"/>
        <rFont val="Arial"/>
        <family val="2"/>
      </rPr>
      <t xml:space="preserve">
4</t>
    </r>
    <r>
      <rPr>
        <sz val="10"/>
        <rFont val="宋体"/>
        <family val="0"/>
        <charset val="134"/>
      </rPr>
      <t xml:space="preserve">月</t>
    </r>
    <r>
      <rPr>
        <sz val="10"/>
        <rFont val="Arial"/>
        <family val="2"/>
      </rPr>
      <t xml:space="preserve">2</t>
    </r>
    <r>
      <rPr>
        <sz val="10"/>
        <rFont val="宋体"/>
        <family val="0"/>
        <charset val="134"/>
      </rPr>
      <t xml:space="preserve">日</t>
    </r>
    <r>
      <rPr>
        <sz val="10"/>
        <rFont val="Arial"/>
        <family val="2"/>
      </rPr>
      <t xml:space="preserve">10:47</t>
    </r>
    <r>
      <rPr>
        <sz val="10"/>
        <rFont val="宋体"/>
        <family val="0"/>
        <charset val="134"/>
      </rPr>
      <t xml:space="preserve">分二次来电：其称在北旅工作至少</t>
    </r>
    <r>
      <rPr>
        <sz val="10"/>
        <rFont val="Arial"/>
        <family val="2"/>
      </rPr>
      <t xml:space="preserve">15</t>
    </r>
    <r>
      <rPr>
        <sz val="10"/>
        <rFont val="宋体"/>
        <family val="0"/>
        <charset val="134"/>
      </rPr>
      <t xml:space="preserve">年了，其称办理内退是自己的权益，为什么不给其办理，要求集团公司领导尽快答复。</t>
    </r>
    <r>
      <rPr>
        <sz val="10"/>
        <rFont val="Arial"/>
        <family val="2"/>
      </rPr>
      <t xml:space="preserve">
</t>
    </r>
    <r>
      <rPr>
        <sz val="10"/>
        <rFont val="宋体"/>
        <family val="0"/>
        <charset val="134"/>
      </rPr>
      <t xml:space="preserve">原始：</t>
    </r>
    <r>
      <rPr>
        <sz val="10"/>
        <rFont val="Arial"/>
        <family val="2"/>
      </rPr>
      <t xml:space="preserve">3</t>
    </r>
    <r>
      <rPr>
        <sz val="10"/>
        <rFont val="宋体"/>
        <family val="0"/>
        <charset val="134"/>
      </rPr>
      <t xml:space="preserve">月</t>
    </r>
    <r>
      <rPr>
        <sz val="10"/>
        <rFont val="Arial"/>
        <family val="2"/>
      </rPr>
      <t xml:space="preserve">26</t>
    </r>
    <r>
      <rPr>
        <sz val="10"/>
        <rFont val="宋体"/>
        <family val="0"/>
        <charset val="134"/>
      </rPr>
      <t xml:space="preserve">日</t>
    </r>
    <r>
      <rPr>
        <sz val="10"/>
        <rFont val="Arial"/>
        <family val="2"/>
      </rPr>
      <t xml:space="preserve">11:54</t>
    </r>
    <r>
      <rPr>
        <sz val="10"/>
        <rFont val="宋体"/>
        <family val="0"/>
        <charset val="134"/>
      </rPr>
      <t xml:space="preserve">分来电，张先生是鸿运承职工，现自己一直在休病假，没有职位。其称最早曾在北旅开过车，现在是鸿运承，因自己有好多病：焦虑、幻想等等病，现在也上不了班，其想办理</t>
    </r>
    <r>
      <rPr>
        <sz val="10"/>
        <rFont val="Arial"/>
        <family val="2"/>
      </rPr>
      <t xml:space="preserve">55</t>
    </r>
    <r>
      <rPr>
        <sz val="10"/>
        <rFont val="宋体"/>
        <family val="0"/>
        <charset val="134"/>
      </rPr>
      <t xml:space="preserve">岁退休，上级领导说没名额，不给其办理。故不满，要求负责人回复。</t>
    </r>
    <r>
      <rPr>
        <sz val="10"/>
        <rFont val="Arial"/>
        <family val="2"/>
      </rPr>
      <t xml:space="preserve">
4</t>
    </r>
    <r>
      <rPr>
        <sz val="10"/>
        <rFont val="宋体"/>
        <family val="0"/>
        <charset val="134"/>
      </rPr>
      <t xml:space="preserve">月</t>
    </r>
    <r>
      <rPr>
        <sz val="10"/>
        <rFont val="Arial"/>
        <family val="2"/>
      </rPr>
      <t xml:space="preserve">1</t>
    </r>
    <r>
      <rPr>
        <sz val="10"/>
        <rFont val="宋体"/>
        <family val="0"/>
        <charset val="134"/>
      </rPr>
      <t xml:space="preserve">日</t>
    </r>
    <r>
      <rPr>
        <sz val="10"/>
        <rFont val="Arial"/>
        <family val="2"/>
      </rPr>
      <t xml:space="preserve">11:04</t>
    </r>
    <r>
      <rPr>
        <sz val="10"/>
        <rFont val="宋体"/>
        <family val="0"/>
        <charset val="134"/>
      </rPr>
      <t xml:space="preserve">分二次来电：称此事鸿运承与其联系，称此事无法解决，其以前是北旅时代的职工，当时集团公司给其承诺的是</t>
    </r>
    <r>
      <rPr>
        <sz val="10"/>
        <rFont val="Arial"/>
        <family val="2"/>
      </rPr>
      <t xml:space="preserve">55</t>
    </r>
    <r>
      <rPr>
        <sz val="10"/>
        <rFont val="宋体"/>
        <family val="0"/>
        <charset val="134"/>
      </rPr>
      <t xml:space="preserve">可以退休，故就此事要求集团公司领导答复。</t>
    </r>
  </si>
  <si>
    <r>
      <rPr>
        <sz val="10"/>
        <rFont val="宋体"/>
        <family val="0"/>
        <charset val="134"/>
      </rPr>
      <t xml:space="preserve">经核实，市民反映诉求与实际情况有所出入。来电人进入公交集团第一客运分公司时间为</t>
    </r>
    <r>
      <rPr>
        <sz val="10"/>
        <rFont val="Arial"/>
        <family val="2"/>
      </rPr>
      <t xml:space="preserve">2017</t>
    </r>
    <r>
      <rPr>
        <sz val="10"/>
        <rFont val="宋体"/>
        <family val="0"/>
        <charset val="134"/>
      </rPr>
      <t xml:space="preserve">年</t>
    </r>
    <r>
      <rPr>
        <sz val="10"/>
        <rFont val="Arial"/>
        <family val="2"/>
      </rPr>
      <t xml:space="preserve">6</t>
    </r>
    <r>
      <rPr>
        <sz val="10"/>
        <rFont val="宋体"/>
        <family val="0"/>
        <charset val="134"/>
      </rPr>
      <t xml:space="preserve">月，进入鸿运承物业管理中心时间是</t>
    </r>
    <r>
      <rPr>
        <sz val="10"/>
        <rFont val="Arial"/>
        <family val="2"/>
      </rPr>
      <t xml:space="preserve">2020</t>
    </r>
    <r>
      <rPr>
        <sz val="10"/>
        <rFont val="宋体"/>
        <family val="0"/>
        <charset val="134"/>
      </rPr>
      <t xml:space="preserve">年</t>
    </r>
    <r>
      <rPr>
        <sz val="10"/>
        <rFont val="Arial"/>
        <family val="2"/>
      </rPr>
      <t xml:space="preserve">9</t>
    </r>
    <r>
      <rPr>
        <sz val="10"/>
        <rFont val="宋体"/>
        <family val="0"/>
        <charset val="134"/>
      </rPr>
      <t xml:space="preserve">月。在</t>
    </r>
    <r>
      <rPr>
        <sz val="10"/>
        <rFont val="Arial"/>
        <family val="2"/>
      </rPr>
      <t xml:space="preserve">2017</t>
    </r>
    <r>
      <rPr>
        <sz val="10"/>
        <rFont val="宋体"/>
        <family val="0"/>
        <charset val="134"/>
      </rPr>
      <t xml:space="preserve">年</t>
    </r>
    <r>
      <rPr>
        <sz val="10"/>
        <rFont val="Arial"/>
        <family val="2"/>
      </rPr>
      <t xml:space="preserve">6</t>
    </r>
    <r>
      <rPr>
        <sz val="10"/>
        <rFont val="宋体"/>
        <family val="0"/>
        <charset val="134"/>
      </rPr>
      <t xml:space="preserve">月之前在北京北旅时代旅游客运分公司（第三事业部）工作。因特殊工种退休要求为“从事繁重的体力劳动”，公交集团内，只有从事一线运营工作的驾驶员符合条件。而该职工在北旅时代期间的驾龄不符合此项政策，从事一线运营工作的驾龄只有</t>
    </r>
    <r>
      <rPr>
        <sz val="10"/>
        <rFont val="Arial"/>
        <family val="2"/>
      </rPr>
      <t xml:space="preserve">3</t>
    </r>
    <r>
      <rPr>
        <sz val="10"/>
        <rFont val="宋体"/>
        <family val="0"/>
        <charset val="134"/>
      </rPr>
      <t xml:space="preserve">年，驾龄不满足</t>
    </r>
    <r>
      <rPr>
        <sz val="10"/>
        <rFont val="Arial"/>
        <family val="2"/>
      </rPr>
      <t xml:space="preserve">10</t>
    </r>
    <r>
      <rPr>
        <sz val="10"/>
        <rFont val="宋体"/>
        <family val="0"/>
        <charset val="134"/>
      </rPr>
      <t xml:space="preserve">年特殊工种驾龄，不符合特殊工种退休政策。该职工生日是</t>
    </r>
    <r>
      <rPr>
        <sz val="10"/>
        <rFont val="Arial"/>
        <family val="2"/>
      </rPr>
      <t xml:space="preserve">1972</t>
    </r>
    <r>
      <rPr>
        <sz val="10"/>
        <rFont val="宋体"/>
        <family val="0"/>
        <charset val="134"/>
      </rPr>
      <t xml:space="preserve">年</t>
    </r>
    <r>
      <rPr>
        <sz val="10"/>
        <rFont val="Arial"/>
        <family val="2"/>
      </rPr>
      <t xml:space="preserve">7</t>
    </r>
    <r>
      <rPr>
        <sz val="10"/>
        <rFont val="宋体"/>
        <family val="0"/>
        <charset val="134"/>
      </rPr>
      <t xml:space="preserve">月</t>
    </r>
    <r>
      <rPr>
        <sz val="10"/>
        <rFont val="Arial"/>
        <family val="2"/>
      </rPr>
      <t xml:space="preserve">2</t>
    </r>
    <r>
      <rPr>
        <sz val="10"/>
        <rFont val="宋体"/>
        <family val="0"/>
        <charset val="134"/>
      </rPr>
      <t xml:space="preserve">日，现在</t>
    </r>
    <r>
      <rPr>
        <sz val="10"/>
        <rFont val="Arial"/>
        <family val="2"/>
      </rPr>
      <t xml:space="preserve">53</t>
    </r>
    <r>
      <rPr>
        <sz val="10"/>
        <rFont val="宋体"/>
        <family val="0"/>
        <charset val="134"/>
      </rPr>
      <t xml:space="preserve">岁，还没有到</t>
    </r>
    <r>
      <rPr>
        <sz val="10"/>
        <rFont val="Arial"/>
        <family val="2"/>
      </rPr>
      <t xml:space="preserve">55</t>
    </r>
    <r>
      <rPr>
        <sz val="10"/>
        <rFont val="宋体"/>
        <family val="0"/>
        <charset val="134"/>
      </rPr>
      <t xml:space="preserve">岁，因年龄不够不符合政策，无法为其办理</t>
    </r>
    <r>
      <rPr>
        <sz val="10"/>
        <rFont val="Arial"/>
        <family val="2"/>
      </rPr>
      <t xml:space="preserve">55</t>
    </r>
    <r>
      <rPr>
        <sz val="10"/>
        <rFont val="宋体"/>
        <family val="0"/>
        <charset val="134"/>
      </rPr>
      <t xml:space="preserve">岁退休，而不是诉求人反映的没有名额。来电人现在因生病，诊断症状为酒精性脑病、焦虑状态、混合性周围神经病等，需要治疗，无法上班，因此休医疗期治病。因该职工于</t>
    </r>
    <r>
      <rPr>
        <sz val="10"/>
        <rFont val="Arial"/>
        <family val="2"/>
      </rPr>
      <t xml:space="preserve">2026</t>
    </r>
    <r>
      <rPr>
        <sz val="10"/>
        <rFont val="宋体"/>
        <family val="0"/>
        <charset val="134"/>
      </rPr>
      <t xml:space="preserve">年</t>
    </r>
    <r>
      <rPr>
        <sz val="10"/>
        <rFont val="Arial"/>
        <family val="2"/>
      </rPr>
      <t xml:space="preserve">01</t>
    </r>
    <r>
      <rPr>
        <sz val="10"/>
        <rFont val="宋体"/>
        <family val="0"/>
        <charset val="134"/>
      </rPr>
      <t xml:space="preserve">月</t>
    </r>
    <r>
      <rPr>
        <sz val="10"/>
        <rFont val="Arial"/>
        <family val="2"/>
      </rPr>
      <t xml:space="preserve">20</t>
    </r>
    <r>
      <rPr>
        <sz val="10"/>
        <rFont val="宋体"/>
        <family val="0"/>
        <charset val="134"/>
      </rPr>
      <t xml:space="preserve">日患病之日起至今，刚满</t>
    </r>
    <r>
      <rPr>
        <sz val="10"/>
        <rFont val="Arial"/>
        <family val="2"/>
      </rPr>
      <t xml:space="preserve">2</t>
    </r>
    <r>
      <rPr>
        <sz val="10"/>
        <rFont val="宋体"/>
        <family val="0"/>
        <charset val="134"/>
      </rPr>
      <t xml:space="preserve">个月，根据《企业职工基本养老保险病残津贴暂行办法》，该职工不符合患相关可以办理申请病残津贴的相关条件。我分中心于</t>
    </r>
    <r>
      <rPr>
        <sz val="10"/>
        <rFont val="Arial"/>
        <family val="2"/>
      </rPr>
      <t xml:space="preserve">2026</t>
    </r>
    <r>
      <rPr>
        <sz val="10"/>
        <rFont val="宋体"/>
        <family val="0"/>
        <charset val="134"/>
      </rPr>
      <t xml:space="preserve">年</t>
    </r>
    <r>
      <rPr>
        <sz val="10"/>
        <rFont val="Arial"/>
        <family val="2"/>
      </rPr>
      <t xml:space="preserve">4</t>
    </r>
    <r>
      <rPr>
        <sz val="10"/>
        <rFont val="宋体"/>
        <family val="0"/>
        <charset val="134"/>
      </rPr>
      <t xml:space="preserve">月</t>
    </r>
    <r>
      <rPr>
        <sz val="10"/>
        <rFont val="Arial"/>
        <family val="2"/>
      </rPr>
      <t xml:space="preserve">2</t>
    </r>
    <r>
      <rPr>
        <sz val="10"/>
        <rFont val="宋体"/>
        <family val="0"/>
        <charset val="134"/>
      </rPr>
      <t xml:space="preserve">日下午</t>
    </r>
    <r>
      <rPr>
        <sz val="10"/>
        <rFont val="Arial"/>
        <family val="2"/>
      </rPr>
      <t xml:space="preserve">17:29</t>
    </r>
    <r>
      <rPr>
        <sz val="10"/>
        <rFont val="宋体"/>
        <family val="0"/>
        <charset val="134"/>
      </rPr>
      <t xml:space="preserve">分和诉求人的家属取得联系并告知相关政策，职工和家属确认已知晓。</t>
    </r>
    <r>
      <rPr>
        <sz val="10"/>
        <rFont val="Arial"/>
        <family val="2"/>
      </rPr>
      <t xml:space="preserve">
</t>
    </r>
    <r>
      <rPr>
        <sz val="10"/>
        <rFont val="宋体"/>
        <family val="0"/>
        <charset val="134"/>
      </rPr>
      <t xml:space="preserve">我单位欢迎市民随时对我们工作进行监督，感谢市民提出宝贵意见，谢谢市民的支持与谅解。</t>
    </r>
    <r>
      <rPr>
        <sz val="10"/>
        <rFont val="Arial"/>
        <family val="2"/>
      </rPr>
      <t xml:space="preserve">
</t>
    </r>
    <r>
      <rPr>
        <sz val="10"/>
        <rFont val="宋体"/>
        <family val="0"/>
        <charset val="134"/>
      </rPr>
      <t xml:space="preserve">办理人：王雨欣，部门：鸿运承物业管理中心小营分中心，职务：一般管理；</t>
    </r>
    <r>
      <rPr>
        <sz val="10"/>
        <rFont val="Arial"/>
        <family val="2"/>
      </rPr>
      <t xml:space="preserve">
</t>
    </r>
    <r>
      <rPr>
        <sz val="10"/>
        <rFont val="宋体"/>
        <family val="0"/>
        <charset val="134"/>
      </rPr>
      <t xml:space="preserve">审核人：高强；部门：鸿运承物业管理中心人力资源部，职务：中级管理</t>
    </r>
  </si>
  <si>
    <r>
      <rPr>
        <sz val="10"/>
        <rFont val="宋体"/>
        <family val="0"/>
        <charset val="134"/>
      </rPr>
      <t xml:space="preserve">我分中心于</t>
    </r>
    <r>
      <rPr>
        <sz val="10"/>
        <rFont val="Arial"/>
        <family val="2"/>
      </rPr>
      <t xml:space="preserve">2026</t>
    </r>
    <r>
      <rPr>
        <sz val="10"/>
        <rFont val="宋体"/>
        <family val="0"/>
        <charset val="134"/>
      </rPr>
      <t xml:space="preserve">年</t>
    </r>
    <r>
      <rPr>
        <sz val="10"/>
        <rFont val="Arial"/>
        <family val="2"/>
      </rPr>
      <t xml:space="preserve">4</t>
    </r>
    <r>
      <rPr>
        <sz val="10"/>
        <rFont val="宋体"/>
        <family val="0"/>
        <charset val="134"/>
      </rPr>
      <t xml:space="preserve">月</t>
    </r>
    <r>
      <rPr>
        <sz val="10"/>
        <rFont val="Arial"/>
        <family val="2"/>
      </rPr>
      <t xml:space="preserve">2</t>
    </r>
    <r>
      <rPr>
        <sz val="10"/>
        <rFont val="宋体"/>
        <family val="0"/>
        <charset val="134"/>
      </rPr>
      <t xml:space="preserve">日下午</t>
    </r>
    <r>
      <rPr>
        <sz val="10"/>
        <rFont val="Arial"/>
        <family val="2"/>
      </rPr>
      <t xml:space="preserve">17:29</t>
    </r>
    <r>
      <rPr>
        <sz val="10"/>
        <rFont val="宋体"/>
        <family val="0"/>
        <charset val="134"/>
      </rPr>
      <t xml:space="preserve">分和诉求人的家属取得联系并告知相关政策，职工和家属确认已知晓。</t>
    </r>
    <r>
      <rPr>
        <sz val="10"/>
        <rFont val="Arial"/>
        <family val="2"/>
      </rPr>
      <t xml:space="preserve">
</t>
    </r>
    <r>
      <rPr>
        <sz val="10"/>
        <rFont val="宋体"/>
        <family val="0"/>
        <charset val="134"/>
      </rPr>
      <t xml:space="preserve">我单位欢迎市民随时对我们工作进行监督，感谢市民提出宝贵意见，谢谢市民的支持与谅解。</t>
    </r>
  </si>
  <si>
    <r>
      <rPr>
        <sz val="10"/>
        <rFont val="宋体"/>
        <family val="0"/>
        <charset val="134"/>
      </rPr>
      <t xml:space="preserve">经核实，市民反映诉求与实际情况有所出入。来电人进入公交集团第一客运分公司时间为</t>
    </r>
    <r>
      <rPr>
        <sz val="10"/>
        <rFont val="Arial"/>
        <family val="2"/>
      </rPr>
      <t xml:space="preserve">2017</t>
    </r>
    <r>
      <rPr>
        <sz val="10"/>
        <rFont val="宋体"/>
        <family val="0"/>
        <charset val="134"/>
      </rPr>
      <t xml:space="preserve">年</t>
    </r>
    <r>
      <rPr>
        <sz val="10"/>
        <rFont val="Arial"/>
        <family val="2"/>
      </rPr>
      <t xml:space="preserve">6</t>
    </r>
    <r>
      <rPr>
        <sz val="10"/>
        <rFont val="宋体"/>
        <family val="0"/>
        <charset val="134"/>
      </rPr>
      <t xml:space="preserve">月，进入鸿运承物业管理中心时间是</t>
    </r>
    <r>
      <rPr>
        <sz val="10"/>
        <rFont val="Arial"/>
        <family val="2"/>
      </rPr>
      <t xml:space="preserve">2020</t>
    </r>
    <r>
      <rPr>
        <sz val="10"/>
        <rFont val="宋体"/>
        <family val="0"/>
        <charset val="134"/>
      </rPr>
      <t xml:space="preserve">年</t>
    </r>
    <r>
      <rPr>
        <sz val="10"/>
        <rFont val="Arial"/>
        <family val="2"/>
      </rPr>
      <t xml:space="preserve">9</t>
    </r>
    <r>
      <rPr>
        <sz val="10"/>
        <rFont val="宋体"/>
        <family val="0"/>
        <charset val="134"/>
      </rPr>
      <t xml:space="preserve">月。在</t>
    </r>
    <r>
      <rPr>
        <sz val="10"/>
        <rFont val="Arial"/>
        <family val="2"/>
      </rPr>
      <t xml:space="preserve">2017</t>
    </r>
    <r>
      <rPr>
        <sz val="10"/>
        <rFont val="宋体"/>
        <family val="0"/>
        <charset val="134"/>
      </rPr>
      <t xml:space="preserve">年</t>
    </r>
    <r>
      <rPr>
        <sz val="10"/>
        <rFont val="Arial"/>
        <family val="2"/>
      </rPr>
      <t xml:space="preserve">6</t>
    </r>
    <r>
      <rPr>
        <sz val="10"/>
        <rFont val="宋体"/>
        <family val="0"/>
        <charset val="134"/>
      </rPr>
      <t xml:space="preserve">月之前在北京北旅时代旅游客运分公司（第三事业部）工作。因特殊工种退休要求为“从事繁重的体力劳动”，公交集团内，只有从事一线运营工作的驾驶员符合条件。而该职工在北旅时代期间的驾龄不符合此项政策，从事一线运营工作的驾龄只有</t>
    </r>
    <r>
      <rPr>
        <sz val="10"/>
        <rFont val="Arial"/>
        <family val="2"/>
      </rPr>
      <t xml:space="preserve">3</t>
    </r>
    <r>
      <rPr>
        <sz val="10"/>
        <rFont val="宋体"/>
        <family val="0"/>
        <charset val="134"/>
      </rPr>
      <t xml:space="preserve">年，驾龄不满足</t>
    </r>
    <r>
      <rPr>
        <sz val="10"/>
        <rFont val="Arial"/>
        <family val="2"/>
      </rPr>
      <t xml:space="preserve">10</t>
    </r>
    <r>
      <rPr>
        <sz val="10"/>
        <rFont val="宋体"/>
        <family val="0"/>
        <charset val="134"/>
      </rPr>
      <t xml:space="preserve">年特殊工种驾龄，不符合特殊工种退休政策。该职工生日是</t>
    </r>
    <r>
      <rPr>
        <sz val="10"/>
        <rFont val="Arial"/>
        <family val="2"/>
      </rPr>
      <t xml:space="preserve">1972</t>
    </r>
    <r>
      <rPr>
        <sz val="10"/>
        <rFont val="宋体"/>
        <family val="0"/>
        <charset val="134"/>
      </rPr>
      <t xml:space="preserve">年</t>
    </r>
    <r>
      <rPr>
        <sz val="10"/>
        <rFont val="Arial"/>
        <family val="2"/>
      </rPr>
      <t xml:space="preserve">7</t>
    </r>
    <r>
      <rPr>
        <sz val="10"/>
        <rFont val="宋体"/>
        <family val="0"/>
        <charset val="134"/>
      </rPr>
      <t xml:space="preserve">月</t>
    </r>
    <r>
      <rPr>
        <sz val="10"/>
        <rFont val="Arial"/>
        <family val="2"/>
      </rPr>
      <t xml:space="preserve">2</t>
    </r>
    <r>
      <rPr>
        <sz val="10"/>
        <rFont val="宋体"/>
        <family val="0"/>
        <charset val="134"/>
      </rPr>
      <t xml:space="preserve">日，现在</t>
    </r>
    <r>
      <rPr>
        <sz val="10"/>
        <rFont val="Arial"/>
        <family val="2"/>
      </rPr>
      <t xml:space="preserve">53</t>
    </r>
    <r>
      <rPr>
        <sz val="10"/>
        <rFont val="宋体"/>
        <family val="0"/>
        <charset val="134"/>
      </rPr>
      <t xml:space="preserve">岁，还没有到</t>
    </r>
    <r>
      <rPr>
        <sz val="10"/>
        <rFont val="Arial"/>
        <family val="2"/>
      </rPr>
      <t xml:space="preserve">55</t>
    </r>
    <r>
      <rPr>
        <sz val="10"/>
        <rFont val="宋体"/>
        <family val="0"/>
        <charset val="134"/>
      </rPr>
      <t xml:space="preserve">岁，因年龄不够不符合政策，无法为其办理</t>
    </r>
    <r>
      <rPr>
        <sz val="10"/>
        <rFont val="Arial"/>
        <family val="2"/>
      </rPr>
      <t xml:space="preserve">55</t>
    </r>
    <r>
      <rPr>
        <sz val="10"/>
        <rFont val="宋体"/>
        <family val="0"/>
        <charset val="134"/>
      </rPr>
      <t xml:space="preserve">岁退休，而不是诉求人反映的没有名额。来电人现在因生病，诊断症状为酒精性脑病、焦虑状态、混合性周围神经病等，需要治疗，无法上班，因此休医疗期治病。因该职工于</t>
    </r>
    <r>
      <rPr>
        <sz val="10"/>
        <rFont val="Arial"/>
        <family val="2"/>
      </rPr>
      <t xml:space="preserve">2026</t>
    </r>
    <r>
      <rPr>
        <sz val="10"/>
        <rFont val="宋体"/>
        <family val="0"/>
        <charset val="134"/>
      </rPr>
      <t xml:space="preserve">年</t>
    </r>
    <r>
      <rPr>
        <sz val="10"/>
        <rFont val="Arial"/>
        <family val="2"/>
      </rPr>
      <t xml:space="preserve">01</t>
    </r>
    <r>
      <rPr>
        <sz val="10"/>
        <rFont val="宋体"/>
        <family val="0"/>
        <charset val="134"/>
      </rPr>
      <t xml:space="preserve">月</t>
    </r>
    <r>
      <rPr>
        <sz val="10"/>
        <rFont val="Arial"/>
        <family val="2"/>
      </rPr>
      <t xml:space="preserve">20</t>
    </r>
    <r>
      <rPr>
        <sz val="10"/>
        <rFont val="宋体"/>
        <family val="0"/>
        <charset val="134"/>
      </rPr>
      <t xml:space="preserve">日患病之日起至今，刚满</t>
    </r>
    <r>
      <rPr>
        <sz val="10"/>
        <rFont val="Arial"/>
        <family val="2"/>
      </rPr>
      <t xml:space="preserve">2</t>
    </r>
    <r>
      <rPr>
        <sz val="10"/>
        <rFont val="宋体"/>
        <family val="0"/>
        <charset val="134"/>
      </rPr>
      <t xml:space="preserve">个月，根据《企业职工基本养老保险病残津贴暂行办法》，该职工不符合患相关可以办理申请病残津贴的相关条件。我分中心于</t>
    </r>
    <r>
      <rPr>
        <sz val="10"/>
        <rFont val="Arial"/>
        <family val="2"/>
      </rPr>
      <t xml:space="preserve">2026</t>
    </r>
    <r>
      <rPr>
        <sz val="10"/>
        <rFont val="宋体"/>
        <family val="0"/>
        <charset val="134"/>
      </rPr>
      <t xml:space="preserve">年</t>
    </r>
    <r>
      <rPr>
        <sz val="10"/>
        <rFont val="Arial"/>
        <family val="2"/>
      </rPr>
      <t xml:space="preserve">4</t>
    </r>
    <r>
      <rPr>
        <sz val="10"/>
        <rFont val="宋体"/>
        <family val="0"/>
        <charset val="134"/>
      </rPr>
      <t xml:space="preserve">月</t>
    </r>
    <r>
      <rPr>
        <sz val="10"/>
        <rFont val="Arial"/>
        <family val="2"/>
      </rPr>
      <t xml:space="preserve">2</t>
    </r>
    <r>
      <rPr>
        <sz val="10"/>
        <rFont val="宋体"/>
        <family val="0"/>
        <charset val="134"/>
      </rPr>
      <t xml:space="preserve">日下午</t>
    </r>
    <r>
      <rPr>
        <sz val="10"/>
        <rFont val="Arial"/>
        <family val="2"/>
      </rPr>
      <t xml:space="preserve">17:29</t>
    </r>
    <r>
      <rPr>
        <sz val="10"/>
        <rFont val="宋体"/>
        <family val="0"/>
        <charset val="134"/>
      </rPr>
      <t xml:space="preserve">分和诉求人的家属取得联系并告知相关政策，职工和家属确认已知晓。</t>
    </r>
    <r>
      <rPr>
        <sz val="10"/>
        <rFont val="Arial"/>
        <family val="2"/>
      </rPr>
      <t xml:space="preserve">
</t>
    </r>
    <r>
      <rPr>
        <sz val="10"/>
        <rFont val="宋体"/>
        <family val="0"/>
        <charset val="134"/>
      </rPr>
      <t xml:space="preserve">我单位欢迎市民随时对我们工作进行监督，感谢市民提出宝贵意见，谢谢市民的支持与谅解。</t>
    </r>
  </si>
  <si>
    <r>
      <rPr>
        <sz val="11"/>
        <color rgb="FF000000"/>
        <rFont val="宋体"/>
        <family val="0"/>
        <charset val="134"/>
      </rPr>
      <t xml:space="preserve">同人同诉：</t>
    </r>
    <r>
      <rPr>
        <sz val="11"/>
        <color rgb="FF000000"/>
        <rFont val="宋体"/>
        <family val="0"/>
      </rPr>
      <t xml:space="preserve">GJ-PHONE-20260326-1028</t>
    </r>
    <r>
      <rPr>
        <sz val="11"/>
        <color rgb="FF000000"/>
        <rFont val="宋体"/>
        <family val="0"/>
        <charset val="134"/>
      </rPr>
      <t xml:space="preserve">、</t>
    </r>
    <r>
      <rPr>
        <sz val="11"/>
        <color rgb="FF000000"/>
        <rFont val="宋体"/>
        <family val="0"/>
      </rPr>
      <t xml:space="preserve">GJ-PHONE-20260401-0932</t>
    </r>
    <r>
      <rPr>
        <sz val="11"/>
        <color rgb="FF000000"/>
        <rFont val="宋体"/>
        <family val="0"/>
        <charset val="134"/>
      </rPr>
      <t xml:space="preserve">、</t>
    </r>
    <r>
      <rPr>
        <sz val="11"/>
        <color rgb="FF000000"/>
        <rFont val="宋体"/>
        <family val="0"/>
      </rPr>
      <t xml:space="preserve">GJ-PHONE-20260401-2394</t>
    </r>
    <r>
      <rPr>
        <sz val="11"/>
        <color rgb="FF000000"/>
        <rFont val="宋体"/>
        <family val="0"/>
        <charset val="134"/>
      </rPr>
      <t xml:space="preserve">、</t>
    </r>
    <r>
      <rPr>
        <sz val="11"/>
        <color rgb="FF000000"/>
        <rFont val="宋体"/>
        <family val="0"/>
      </rPr>
      <t xml:space="preserve">GJ-PHONE-20260401-2555</t>
    </r>
    <r>
      <rPr>
        <sz val="11"/>
        <color rgb="FF000000"/>
        <rFont val="宋体"/>
        <family val="0"/>
        <charset val="134"/>
      </rPr>
      <t xml:space="preserve">、</t>
    </r>
    <r>
      <rPr>
        <sz val="11"/>
        <color rgb="FF000000"/>
        <rFont val="宋体"/>
        <family val="0"/>
      </rPr>
      <t xml:space="preserve">GJ-PHONE-20260401-2665</t>
    </r>
    <r>
      <rPr>
        <sz val="11"/>
        <color rgb="FF000000"/>
        <rFont val="宋体"/>
        <family val="0"/>
        <charset val="134"/>
      </rPr>
      <t xml:space="preserve">、</t>
    </r>
    <r>
      <rPr>
        <sz val="11"/>
        <color rgb="FF000000"/>
        <rFont val="宋体"/>
        <family val="0"/>
      </rPr>
      <t xml:space="preserve">GJ-PHONE-20260402-0763</t>
    </r>
    <r>
      <rPr>
        <sz val="11"/>
        <color rgb="FF000000"/>
        <rFont val="宋体"/>
        <family val="0"/>
        <charset val="134"/>
      </rPr>
      <t xml:space="preserve">、</t>
    </r>
    <r>
      <rPr>
        <sz val="11"/>
        <color rgb="FF000000"/>
        <rFont val="宋体"/>
        <family val="0"/>
      </rPr>
      <t xml:space="preserve">GJ-PHONE-20260402-0771</t>
    </r>
  </si>
  <si>
    <r>
      <rPr>
        <sz val="10"/>
        <rFont val="Arial"/>
        <family val="2"/>
      </rPr>
      <t xml:space="preserve">GJ-PHONE-20260401-1003</t>
    </r>
    <r>
      <rPr>
        <sz val="10"/>
        <rFont val="宋体"/>
        <family val="0"/>
        <charset val="134"/>
      </rPr>
      <t xml:space="preserve">（</t>
    </r>
    <r>
      <rPr>
        <sz val="10"/>
        <rFont val="Arial"/>
        <family val="2"/>
      </rPr>
      <t xml:space="preserve">2</t>
    </r>
    <r>
      <rPr>
        <sz val="10"/>
        <rFont val="宋体"/>
        <family val="0"/>
        <charset val="134"/>
      </rPr>
      <t xml:space="preserve">个附件）</t>
    </r>
  </si>
  <si>
    <t xml:space="preserve">2026-04-01 11:19:57</t>
  </si>
  <si>
    <t xml:space="preserve">2026-04-02 12:31:18</t>
  </si>
  <si>
    <t xml:space="preserve">13552124745</t>
  </si>
  <si>
    <r>
      <rPr>
        <sz val="10"/>
        <rFont val="宋体"/>
        <family val="0"/>
        <charset val="134"/>
      </rPr>
      <t xml:space="preserve">原始：</t>
    </r>
    <r>
      <rPr>
        <sz val="10"/>
        <rFont val="Arial"/>
        <family val="2"/>
      </rPr>
      <t xml:space="preserve">3</t>
    </r>
    <r>
      <rPr>
        <sz val="10"/>
        <rFont val="宋体"/>
        <family val="0"/>
        <charset val="134"/>
      </rPr>
      <t xml:space="preserve">月</t>
    </r>
    <r>
      <rPr>
        <sz val="10"/>
        <rFont val="Arial"/>
        <family val="2"/>
      </rPr>
      <t xml:space="preserve">26</t>
    </r>
    <r>
      <rPr>
        <sz val="10"/>
        <rFont val="宋体"/>
        <family val="0"/>
        <charset val="134"/>
      </rPr>
      <t xml:space="preserve">日</t>
    </r>
    <r>
      <rPr>
        <sz val="10"/>
        <rFont val="Arial"/>
        <family val="2"/>
      </rPr>
      <t xml:space="preserve">11</t>
    </r>
    <r>
      <rPr>
        <sz val="10"/>
        <rFont val="宋体"/>
        <family val="0"/>
        <charset val="134"/>
      </rPr>
      <t xml:space="preserve">：</t>
    </r>
    <r>
      <rPr>
        <sz val="10"/>
        <rFont val="Arial"/>
        <family val="2"/>
      </rPr>
      <t xml:space="preserve">13</t>
    </r>
    <r>
      <rPr>
        <sz val="10"/>
        <rFont val="宋体"/>
        <family val="0"/>
        <charset val="134"/>
      </rPr>
      <t xml:space="preserve">分一女士来电，其称</t>
    </r>
    <r>
      <rPr>
        <sz val="10"/>
        <rFont val="Arial"/>
        <family val="2"/>
      </rPr>
      <t xml:space="preserve">882</t>
    </r>
    <r>
      <rPr>
        <sz val="10"/>
        <rFont val="宋体"/>
        <family val="0"/>
        <charset val="134"/>
      </rPr>
      <t xml:space="preserve">路、</t>
    </r>
    <r>
      <rPr>
        <sz val="10"/>
        <rFont val="Arial"/>
        <family val="2"/>
      </rPr>
      <t xml:space="preserve">858</t>
    </r>
    <r>
      <rPr>
        <sz val="10"/>
        <rFont val="宋体"/>
        <family val="0"/>
        <charset val="134"/>
      </rPr>
      <t xml:space="preserve">路已经调整线路，取消了来广营路口西站，但此处站台上的候车亭和不锈钢的排队护栏没有拆除，其希望尽快拆除。并要求答复。</t>
    </r>
    <r>
      <rPr>
        <sz val="10"/>
        <rFont val="Arial"/>
        <family val="2"/>
      </rPr>
      <t xml:space="preserve">
4</t>
    </r>
    <r>
      <rPr>
        <sz val="10"/>
        <rFont val="宋体"/>
        <family val="0"/>
        <charset val="134"/>
      </rPr>
      <t xml:space="preserve">月</t>
    </r>
    <r>
      <rPr>
        <sz val="10"/>
        <rFont val="Arial"/>
        <family val="2"/>
      </rPr>
      <t xml:space="preserve">1</t>
    </r>
    <r>
      <rPr>
        <sz val="10"/>
        <rFont val="宋体"/>
        <family val="0"/>
        <charset val="134"/>
      </rPr>
      <t xml:space="preserve">日</t>
    </r>
    <r>
      <rPr>
        <sz val="10"/>
        <rFont val="Arial"/>
        <family val="2"/>
      </rPr>
      <t xml:space="preserve">11:19</t>
    </r>
    <r>
      <rPr>
        <sz val="10"/>
        <rFont val="宋体"/>
        <family val="0"/>
        <charset val="134"/>
      </rPr>
      <t xml:space="preserve">分二次来电：就</t>
    </r>
    <r>
      <rPr>
        <sz val="10"/>
        <rFont val="Arial"/>
        <family val="2"/>
      </rPr>
      <t xml:space="preserve">882</t>
    </r>
    <r>
      <rPr>
        <sz val="10"/>
        <rFont val="宋体"/>
        <family val="0"/>
        <charset val="134"/>
      </rPr>
      <t xml:space="preserve">路拆除来广营路口西的候车亭和不锈钢排队护栏一事，要求尽快答复，并拆除。</t>
    </r>
  </si>
  <si>
    <t xml:space="preserve">经核实，由于公交集团线路调整，取消来广营路口西公交站，公交集团已经计划拆除原站台护栏设施。</t>
  </si>
  <si>
    <r>
      <rPr>
        <sz val="10"/>
        <rFont val="宋体"/>
        <family val="0"/>
        <charset val="134"/>
      </rPr>
      <t xml:space="preserve">我们于</t>
    </r>
    <r>
      <rPr>
        <sz val="10"/>
        <rFont val="Arial"/>
        <family val="2"/>
      </rPr>
      <t xml:space="preserve">2026</t>
    </r>
    <r>
      <rPr>
        <sz val="10"/>
        <rFont val="宋体"/>
        <family val="0"/>
        <charset val="134"/>
      </rPr>
      <t xml:space="preserve">年</t>
    </r>
    <r>
      <rPr>
        <sz val="10"/>
        <rFont val="Arial"/>
        <family val="2"/>
      </rPr>
      <t xml:space="preserve">4</t>
    </r>
    <r>
      <rPr>
        <sz val="10"/>
        <rFont val="宋体"/>
        <family val="0"/>
        <charset val="134"/>
      </rPr>
      <t xml:space="preserve">月</t>
    </r>
    <r>
      <rPr>
        <sz val="10"/>
        <rFont val="Arial"/>
        <family val="2"/>
      </rPr>
      <t xml:space="preserve">3</t>
    </r>
    <r>
      <rPr>
        <sz val="10"/>
        <rFont val="宋体"/>
        <family val="0"/>
        <charset val="134"/>
      </rPr>
      <t xml:space="preserve">日</t>
    </r>
    <r>
      <rPr>
        <sz val="10"/>
        <rFont val="Arial"/>
        <family val="2"/>
      </rPr>
      <t xml:space="preserve">9</t>
    </r>
    <r>
      <rPr>
        <sz val="10"/>
        <rFont val="宋体"/>
        <family val="0"/>
        <charset val="134"/>
      </rPr>
      <t xml:space="preserve">点</t>
    </r>
    <r>
      <rPr>
        <sz val="10"/>
        <rFont val="Arial"/>
        <family val="2"/>
      </rPr>
      <t xml:space="preserve">55</t>
    </r>
    <r>
      <rPr>
        <sz val="10"/>
        <rFont val="宋体"/>
        <family val="0"/>
        <charset val="134"/>
      </rPr>
      <t xml:space="preserve">分与市民进行电话答复，向市民说明我们核实的情况、解决方案和办理情况。办理人：华菲 工程设备部 一般管理。 审核人：贾新宇 工程设备部 经理。</t>
    </r>
  </si>
  <si>
    <r>
      <rPr>
        <sz val="10"/>
        <rFont val="宋体"/>
        <family val="0"/>
        <charset val="134"/>
      </rPr>
      <t xml:space="preserve">公交集团已经计划拆除原站台护栏设施。依据北京市相关规定，站台护栏属于</t>
    </r>
    <r>
      <rPr>
        <sz val="10"/>
        <rFont val="Arial"/>
        <family val="2"/>
      </rPr>
      <t xml:space="preserve">"</t>
    </r>
    <r>
      <rPr>
        <sz val="10"/>
        <rFont val="宋体"/>
        <family val="0"/>
        <charset val="134"/>
      </rPr>
      <t xml:space="preserve">城市家具</t>
    </r>
    <r>
      <rPr>
        <sz val="10"/>
        <rFont val="Arial"/>
        <family val="2"/>
      </rPr>
      <t xml:space="preserve">"</t>
    </r>
    <r>
      <rPr>
        <sz val="10"/>
        <rFont val="宋体"/>
        <family val="0"/>
        <charset val="134"/>
      </rPr>
      <t xml:space="preserve">，无论维修拆除安装，都须到属地管理部门进行规划方案审批。我们正在按流程办理相关手续，预计</t>
    </r>
    <r>
      <rPr>
        <sz val="10"/>
        <rFont val="Arial"/>
        <family val="2"/>
      </rPr>
      <t xml:space="preserve">10</t>
    </r>
    <r>
      <rPr>
        <sz val="10"/>
        <rFont val="宋体"/>
        <family val="0"/>
        <charset val="134"/>
      </rPr>
      <t xml:space="preserve">个工作日完成拆除施工。</t>
    </r>
  </si>
  <si>
    <r>
      <rPr>
        <sz val="10"/>
        <rFont val="宋体"/>
        <family val="0"/>
        <charset val="134"/>
      </rPr>
      <t xml:space="preserve">经核实，由于公交集团线路调整，取消来广营路口西公交站，公交集团已经计划拆除原站台护栏设施。依据北京市相关规定，站台护栏属于</t>
    </r>
    <r>
      <rPr>
        <sz val="10"/>
        <rFont val="Arial"/>
        <family val="2"/>
      </rPr>
      <t xml:space="preserve">"</t>
    </r>
    <r>
      <rPr>
        <sz val="10"/>
        <rFont val="宋体"/>
        <family val="0"/>
        <charset val="134"/>
      </rPr>
      <t xml:space="preserve">城市家具</t>
    </r>
    <r>
      <rPr>
        <sz val="10"/>
        <rFont val="Arial"/>
        <family val="2"/>
      </rPr>
      <t xml:space="preserve">"</t>
    </r>
    <r>
      <rPr>
        <sz val="10"/>
        <rFont val="宋体"/>
        <family val="0"/>
        <charset val="134"/>
      </rPr>
      <t xml:space="preserve">，无论维修拆除安装，都须到属地管理部门进行规划方案审批。我们正在按流程办理相关手续，预计</t>
    </r>
    <r>
      <rPr>
        <sz val="10"/>
        <rFont val="Arial"/>
        <family val="2"/>
      </rPr>
      <t xml:space="preserve">10</t>
    </r>
    <r>
      <rPr>
        <sz val="10"/>
        <rFont val="宋体"/>
        <family val="0"/>
        <charset val="134"/>
      </rPr>
      <t xml:space="preserve">个工作日完成拆除施工。我们于</t>
    </r>
    <r>
      <rPr>
        <sz val="10"/>
        <rFont val="Arial"/>
        <family val="2"/>
      </rPr>
      <t xml:space="preserve">2026</t>
    </r>
    <r>
      <rPr>
        <sz val="10"/>
        <rFont val="宋体"/>
        <family val="0"/>
        <charset val="134"/>
      </rPr>
      <t xml:space="preserve">年</t>
    </r>
    <r>
      <rPr>
        <sz val="10"/>
        <rFont val="Arial"/>
        <family val="2"/>
      </rPr>
      <t xml:space="preserve">4</t>
    </r>
    <r>
      <rPr>
        <sz val="10"/>
        <rFont val="宋体"/>
        <family val="0"/>
        <charset val="134"/>
      </rPr>
      <t xml:space="preserve">月</t>
    </r>
    <r>
      <rPr>
        <sz val="10"/>
        <rFont val="Arial"/>
        <family val="2"/>
      </rPr>
      <t xml:space="preserve">3</t>
    </r>
    <r>
      <rPr>
        <sz val="10"/>
        <rFont val="宋体"/>
        <family val="0"/>
        <charset val="134"/>
      </rPr>
      <t xml:space="preserve">日</t>
    </r>
    <r>
      <rPr>
        <sz val="10"/>
        <rFont val="Arial"/>
        <family val="2"/>
      </rPr>
      <t xml:space="preserve">9</t>
    </r>
    <r>
      <rPr>
        <sz val="10"/>
        <rFont val="宋体"/>
        <family val="0"/>
        <charset val="134"/>
      </rPr>
      <t xml:space="preserve">点</t>
    </r>
    <r>
      <rPr>
        <sz val="10"/>
        <rFont val="Arial"/>
        <family val="2"/>
      </rPr>
      <t xml:space="preserve">55</t>
    </r>
    <r>
      <rPr>
        <sz val="10"/>
        <rFont val="宋体"/>
        <family val="0"/>
        <charset val="134"/>
      </rPr>
      <t xml:space="preserve">分与市民进行电话答复，向市民说明我们核实的情况、解决方案和办理情况。</t>
    </r>
  </si>
  <si>
    <t xml:space="preserve">站台护栏
（护栏拆除）</t>
  </si>
  <si>
    <r>
      <rPr>
        <sz val="10"/>
        <rFont val="Arial"/>
        <family val="2"/>
      </rPr>
      <t xml:space="preserve">GJ-PHONE-20260402-1303</t>
    </r>
    <r>
      <rPr>
        <sz val="10"/>
        <rFont val="宋体"/>
        <family val="0"/>
        <charset val="134"/>
      </rPr>
      <t xml:space="preserve">（</t>
    </r>
    <r>
      <rPr>
        <sz val="10"/>
        <rFont val="Arial"/>
        <family val="2"/>
      </rPr>
      <t xml:space="preserve">1</t>
    </r>
    <r>
      <rPr>
        <sz val="10"/>
        <rFont val="宋体"/>
        <family val="0"/>
        <charset val="134"/>
      </rPr>
      <t xml:space="preserve">个附件）</t>
    </r>
  </si>
  <si>
    <t xml:space="preserve">2026-04-02 13:23:37</t>
  </si>
  <si>
    <t xml:space="preserve">2026-04-02 13:31:39</t>
  </si>
  <si>
    <r>
      <rPr>
        <sz val="10"/>
        <rFont val="Arial"/>
        <family val="2"/>
      </rPr>
      <t xml:space="preserve">4</t>
    </r>
    <r>
      <rPr>
        <sz val="10"/>
        <rFont val="宋体"/>
        <family val="0"/>
        <charset val="134"/>
      </rPr>
      <t xml:space="preserve">月</t>
    </r>
    <r>
      <rPr>
        <sz val="10"/>
        <rFont val="Arial"/>
        <family val="2"/>
      </rPr>
      <t xml:space="preserve">2</t>
    </r>
    <r>
      <rPr>
        <sz val="10"/>
        <rFont val="宋体"/>
        <family val="0"/>
        <charset val="134"/>
      </rPr>
      <t xml:space="preserve">日</t>
    </r>
    <r>
      <rPr>
        <sz val="10"/>
        <rFont val="Arial"/>
        <family val="2"/>
      </rPr>
      <t xml:space="preserve">13:23</t>
    </r>
    <r>
      <rPr>
        <sz val="10"/>
        <rFont val="宋体"/>
        <family val="0"/>
        <charset val="134"/>
      </rPr>
      <t xml:space="preserve">分来电：一先生反映</t>
    </r>
    <r>
      <rPr>
        <sz val="10"/>
        <rFont val="Arial"/>
        <family val="2"/>
      </rPr>
      <t xml:space="preserve">919</t>
    </r>
    <r>
      <rPr>
        <sz val="10"/>
        <rFont val="宋体"/>
        <family val="0"/>
        <charset val="134"/>
      </rPr>
      <t xml:space="preserve">路地铁北土城站上车场站没有厕所，强烈建议安装固定或临时厕所，方便乘客和工作人员使用。</t>
    </r>
  </si>
  <si>
    <r>
      <rPr>
        <sz val="10"/>
        <rFont val="宋体"/>
        <family val="0"/>
        <charset val="134"/>
      </rPr>
      <t xml:space="preserve">经核实，市民反映的与实际情况有出入，北土城公交场站里有固定厕所，而且是刚刚改造完的，还增加了坑位。按照相关规定，公交场站属于封闭式管理，非该场站职工确实不得进入，主要是为确保广大市民的人身安全所考虑，在特殊情况下，到门口登记，说明情况也是可以进入的，给市民带来不便，深表歉意，希望市民能够理解。</t>
    </r>
    <r>
      <rPr>
        <sz val="10"/>
        <rFont val="Arial"/>
        <family val="2"/>
      </rPr>
      <t xml:space="preserve">
</t>
    </r>
  </si>
  <si>
    <r>
      <rPr>
        <sz val="10"/>
        <rFont val="宋体"/>
        <family val="0"/>
        <charset val="134"/>
      </rPr>
      <t xml:space="preserve">接到此投诉，我们非常重视。并立即派专人核实情况。经核实，市民反映的与实际情况有出入，北土城公交场站里有固定厕所，而且是刚刚改造完的，还增加了坑位。按照相关规定，公交场站属于封闭式管理，非该场站职工确实不得进入，主要是为确保广大市民的人身安全所考虑，在特殊情况下，到门口登记，说明情况也是可以进入的，给市民带来不便，深表歉意，希望市民能够理解。因市民没有留下电话，所以无法对其进行反馈。办理人：李留成，部门</t>
    </r>
    <r>
      <rPr>
        <sz val="10"/>
        <rFont val="Arial"/>
        <family val="2"/>
      </rPr>
      <t xml:space="preserve">:</t>
    </r>
    <r>
      <rPr>
        <sz val="10"/>
        <rFont val="宋体"/>
        <family val="0"/>
        <charset val="134"/>
      </rPr>
      <t xml:space="preserve">小营分中心，职务：物管副主任。审核人：侯旭，物业管理中心机关，物管行政部，科员。</t>
    </r>
  </si>
  <si>
    <t xml:space="preserve">场站管理问题
（如厕问题）</t>
  </si>
  <si>
    <r>
      <rPr>
        <sz val="10"/>
        <rFont val="Arial"/>
        <family val="2"/>
      </rPr>
      <t xml:space="preserve">GJ-PHONE-20260402-1920</t>
    </r>
    <r>
      <rPr>
        <sz val="10"/>
        <rFont val="宋体"/>
        <family val="0"/>
        <charset val="134"/>
      </rPr>
      <t xml:space="preserve">（</t>
    </r>
    <r>
      <rPr>
        <sz val="10"/>
        <rFont val="Arial"/>
        <family val="2"/>
      </rPr>
      <t xml:space="preserve">7</t>
    </r>
    <r>
      <rPr>
        <sz val="10"/>
        <rFont val="宋体"/>
        <family val="0"/>
        <charset val="134"/>
      </rPr>
      <t xml:space="preserve">个附件）</t>
    </r>
  </si>
  <si>
    <t xml:space="preserve">2026-04-02 16:39:27</t>
  </si>
  <si>
    <t xml:space="preserve">2026-04-02 16:45:05</t>
  </si>
  <si>
    <r>
      <rPr>
        <sz val="10"/>
        <rFont val="Arial"/>
        <family val="2"/>
      </rPr>
      <t xml:space="preserve">4</t>
    </r>
    <r>
      <rPr>
        <sz val="10"/>
        <rFont val="宋体"/>
        <family val="0"/>
        <charset val="134"/>
      </rPr>
      <t xml:space="preserve">月</t>
    </r>
    <r>
      <rPr>
        <sz val="10"/>
        <rFont val="Arial"/>
        <family val="2"/>
      </rPr>
      <t xml:space="preserve">2 </t>
    </r>
    <r>
      <rPr>
        <sz val="10"/>
        <rFont val="宋体"/>
        <family val="0"/>
        <charset val="134"/>
      </rPr>
      <t xml:space="preserve">日 </t>
    </r>
    <r>
      <rPr>
        <sz val="10"/>
        <rFont val="Arial"/>
        <family val="2"/>
      </rPr>
      <t xml:space="preserve">16:39</t>
    </r>
    <r>
      <rPr>
        <sz val="10"/>
        <rFont val="宋体"/>
        <family val="0"/>
        <charset val="134"/>
      </rPr>
      <t xml:space="preserve">分来电：一先生曾</t>
    </r>
    <r>
      <rPr>
        <sz val="10"/>
        <rFont val="Arial"/>
        <family val="2"/>
      </rPr>
      <t xml:space="preserve">3</t>
    </r>
    <r>
      <rPr>
        <sz val="10"/>
        <rFont val="宋体"/>
        <family val="0"/>
        <charset val="134"/>
      </rPr>
      <t xml:space="preserve">月</t>
    </r>
    <r>
      <rPr>
        <sz val="10"/>
        <rFont val="Arial"/>
        <family val="2"/>
      </rPr>
      <t xml:space="preserve">26</t>
    </r>
    <r>
      <rPr>
        <sz val="10"/>
        <rFont val="宋体"/>
        <family val="0"/>
        <charset val="134"/>
      </rPr>
      <t xml:space="preserve">日反映的事情，直到来电时间没有人给其回复，要求马上答复。</t>
    </r>
    <r>
      <rPr>
        <sz val="10"/>
        <rFont val="Arial"/>
        <family val="2"/>
      </rPr>
      <t xml:space="preserve">
</t>
    </r>
    <r>
      <rPr>
        <sz val="10"/>
        <rFont val="宋体"/>
        <family val="0"/>
        <charset val="134"/>
      </rPr>
      <t xml:space="preserve">原始记录：原始：</t>
    </r>
    <r>
      <rPr>
        <sz val="10"/>
        <rFont val="Arial"/>
        <family val="2"/>
      </rPr>
      <t xml:space="preserve">3</t>
    </r>
    <r>
      <rPr>
        <sz val="10"/>
        <rFont val="宋体"/>
        <family val="0"/>
        <charset val="134"/>
      </rPr>
      <t xml:space="preserve">月</t>
    </r>
    <r>
      <rPr>
        <sz val="10"/>
        <rFont val="Arial"/>
        <family val="2"/>
      </rPr>
      <t xml:space="preserve">26</t>
    </r>
    <r>
      <rPr>
        <sz val="10"/>
        <rFont val="宋体"/>
        <family val="0"/>
        <charset val="134"/>
      </rPr>
      <t xml:space="preserve">日</t>
    </r>
    <r>
      <rPr>
        <sz val="10"/>
        <rFont val="Arial"/>
        <family val="2"/>
      </rPr>
      <t xml:space="preserve">11:54</t>
    </r>
    <r>
      <rPr>
        <sz val="10"/>
        <rFont val="宋体"/>
        <family val="0"/>
        <charset val="134"/>
      </rPr>
      <t xml:space="preserve">分来电，张先生是鸿运承职工，现自己一直在休病假，没有职位。其称最早曾在北旅开过车，现在是鸿运承，因自己有好多病：焦虑、幻想等等病，现在也上不了班，其想办理</t>
    </r>
    <r>
      <rPr>
        <sz val="10"/>
        <rFont val="Arial"/>
        <family val="2"/>
      </rPr>
      <t xml:space="preserve">55</t>
    </r>
    <r>
      <rPr>
        <sz val="10"/>
        <rFont val="宋体"/>
        <family val="0"/>
        <charset val="134"/>
      </rPr>
      <t xml:space="preserve">岁退休，上级领导说没名额，不给其办理。故不满，要求负责人回复。</t>
    </r>
    <r>
      <rPr>
        <sz val="10"/>
        <rFont val="Arial"/>
        <family val="2"/>
      </rPr>
      <t xml:space="preserve">
4</t>
    </r>
    <r>
      <rPr>
        <sz val="10"/>
        <rFont val="宋体"/>
        <family val="0"/>
        <charset val="134"/>
      </rPr>
      <t xml:space="preserve">月</t>
    </r>
    <r>
      <rPr>
        <sz val="10"/>
        <rFont val="Arial"/>
        <family val="2"/>
      </rPr>
      <t xml:space="preserve">1</t>
    </r>
    <r>
      <rPr>
        <sz val="10"/>
        <rFont val="宋体"/>
        <family val="0"/>
        <charset val="134"/>
      </rPr>
      <t xml:space="preserve">日</t>
    </r>
    <r>
      <rPr>
        <sz val="10"/>
        <rFont val="Arial"/>
        <family val="2"/>
      </rPr>
      <t xml:space="preserve">11:04</t>
    </r>
    <r>
      <rPr>
        <sz val="10"/>
        <rFont val="宋体"/>
        <family val="0"/>
        <charset val="134"/>
      </rPr>
      <t xml:space="preserve">分来电：称此事鸿运承与其联系，称此事无法解决，其以前是北旅时代的职工，当时集团公司给其承诺的是</t>
    </r>
    <r>
      <rPr>
        <sz val="10"/>
        <rFont val="Arial"/>
        <family val="2"/>
      </rPr>
      <t xml:space="preserve">55</t>
    </r>
    <r>
      <rPr>
        <sz val="10"/>
        <rFont val="宋体"/>
        <family val="0"/>
        <charset val="134"/>
      </rPr>
      <t xml:space="preserve">可以退休，故就此事要求集团公司领导答复。</t>
    </r>
    <r>
      <rPr>
        <sz val="10"/>
        <rFont val="Arial"/>
        <family val="2"/>
      </rPr>
      <t xml:space="preserve">
4</t>
    </r>
    <r>
      <rPr>
        <sz val="10"/>
        <rFont val="宋体"/>
        <family val="0"/>
        <charset val="134"/>
      </rPr>
      <t xml:space="preserve">月</t>
    </r>
    <r>
      <rPr>
        <sz val="10"/>
        <rFont val="Arial"/>
        <family val="2"/>
      </rPr>
      <t xml:space="preserve">1</t>
    </r>
    <r>
      <rPr>
        <sz val="10"/>
        <rFont val="宋体"/>
        <family val="0"/>
        <charset val="134"/>
      </rPr>
      <t xml:space="preserve">日</t>
    </r>
    <r>
      <rPr>
        <sz val="10"/>
        <rFont val="Arial"/>
        <family val="2"/>
      </rPr>
      <t xml:space="preserve">17:57</t>
    </r>
    <r>
      <rPr>
        <sz val="10"/>
        <rFont val="宋体"/>
        <family val="0"/>
        <charset val="134"/>
      </rPr>
      <t xml:space="preserve">分一先生三次来电：称工作人员联系称：目前没有名额，没法办理退休。故对答复不满，并称当初解决此事时，一位女领导代表公交集团对他们北旅时代的职工承诺过</t>
    </r>
    <r>
      <rPr>
        <sz val="10"/>
        <rFont val="Arial"/>
        <family val="2"/>
      </rPr>
      <t xml:space="preserve">55</t>
    </r>
    <r>
      <rPr>
        <sz val="10"/>
        <rFont val="宋体"/>
        <family val="0"/>
        <charset val="134"/>
      </rPr>
      <t xml:space="preserve">岁可以退休。并认为不应该找鸿运承，而是应该公交集团领导解决此事，并要求尽快答复。</t>
    </r>
    <r>
      <rPr>
        <sz val="10"/>
        <rFont val="Arial"/>
        <family val="2"/>
      </rPr>
      <t xml:space="preserve">
4</t>
    </r>
    <r>
      <rPr>
        <sz val="10"/>
        <rFont val="宋体"/>
        <family val="0"/>
        <charset val="134"/>
      </rPr>
      <t xml:space="preserve">月</t>
    </r>
    <r>
      <rPr>
        <sz val="10"/>
        <rFont val="Arial"/>
        <family val="2"/>
      </rPr>
      <t xml:space="preserve">1</t>
    </r>
    <r>
      <rPr>
        <sz val="10"/>
        <rFont val="宋体"/>
        <family val="0"/>
        <charset val="134"/>
      </rPr>
      <t xml:space="preserve">日</t>
    </r>
    <r>
      <rPr>
        <sz val="10"/>
        <rFont val="Arial"/>
        <family val="2"/>
      </rPr>
      <t xml:space="preserve">18</t>
    </r>
    <r>
      <rPr>
        <sz val="10"/>
        <rFont val="宋体"/>
        <family val="0"/>
        <charset val="134"/>
      </rPr>
      <t xml:space="preserve">：</t>
    </r>
    <r>
      <rPr>
        <sz val="10"/>
        <rFont val="Arial"/>
        <family val="2"/>
      </rPr>
      <t xml:space="preserve">48</t>
    </r>
    <r>
      <rPr>
        <sz val="10"/>
        <rFont val="宋体"/>
        <family val="0"/>
        <charset val="134"/>
      </rPr>
      <t xml:space="preserve">分张先生来电称：曾使用手机号</t>
    </r>
    <r>
      <rPr>
        <sz val="10"/>
        <rFont val="Arial"/>
        <family val="2"/>
      </rPr>
      <t xml:space="preserve">13001908381</t>
    </r>
    <r>
      <rPr>
        <sz val="10"/>
        <rFont val="宋体"/>
        <family val="0"/>
        <charset val="134"/>
      </rPr>
      <t xml:space="preserve">多次反映其是鸿运承职工，想</t>
    </r>
    <r>
      <rPr>
        <sz val="10"/>
        <rFont val="Arial"/>
        <family val="2"/>
      </rPr>
      <t xml:space="preserve">55</t>
    </r>
    <r>
      <rPr>
        <sz val="10"/>
        <rFont val="宋体"/>
        <family val="0"/>
        <charset val="134"/>
      </rPr>
      <t xml:space="preserve">岁办理退休，上级领导说没名额，不给其办理，要求公交集团要求尽快答复一事。称一直未有相关领导答复。再次来电要求尽快答复。并称如不解决就会向</t>
    </r>
    <r>
      <rPr>
        <sz val="10"/>
        <rFont val="Arial"/>
        <family val="2"/>
      </rPr>
      <t xml:space="preserve">12345</t>
    </r>
    <r>
      <rPr>
        <sz val="10"/>
        <rFont val="宋体"/>
        <family val="0"/>
        <charset val="134"/>
      </rPr>
      <t xml:space="preserve">反映此情况。</t>
    </r>
    <r>
      <rPr>
        <sz val="10"/>
        <rFont val="Arial"/>
        <family val="2"/>
      </rPr>
      <t xml:space="preserve">
 4</t>
    </r>
    <r>
      <rPr>
        <sz val="10"/>
        <rFont val="宋体"/>
        <family val="0"/>
        <charset val="134"/>
      </rPr>
      <t xml:space="preserve">月</t>
    </r>
    <r>
      <rPr>
        <sz val="10"/>
        <rFont val="Arial"/>
        <family val="2"/>
      </rPr>
      <t xml:space="preserve">1</t>
    </r>
    <r>
      <rPr>
        <sz val="10"/>
        <rFont val="宋体"/>
        <family val="0"/>
        <charset val="134"/>
      </rPr>
      <t xml:space="preserve">日</t>
    </r>
    <r>
      <rPr>
        <sz val="10"/>
        <rFont val="Arial"/>
        <family val="2"/>
      </rPr>
      <t xml:space="preserve">19</t>
    </r>
    <r>
      <rPr>
        <sz val="10"/>
        <rFont val="宋体"/>
        <family val="0"/>
        <charset val="134"/>
      </rPr>
      <t xml:space="preserve">：</t>
    </r>
    <r>
      <rPr>
        <sz val="10"/>
        <rFont val="Arial"/>
        <family val="2"/>
      </rPr>
      <t xml:space="preserve">24</t>
    </r>
    <r>
      <rPr>
        <sz val="10"/>
        <rFont val="宋体"/>
        <family val="0"/>
        <charset val="134"/>
      </rPr>
      <t xml:space="preserve">分一先生再次来电，其称自己是一位大车司机，公交集团的一位女士承诺北旅时代的全体职工可以</t>
    </r>
    <r>
      <rPr>
        <sz val="10"/>
        <rFont val="Arial"/>
        <family val="2"/>
      </rPr>
      <t xml:space="preserve">55</t>
    </r>
    <r>
      <rPr>
        <sz val="10"/>
        <rFont val="宋体"/>
        <family val="0"/>
        <charset val="134"/>
      </rPr>
      <t xml:space="preserve">岁内退，其现在想办理内退，但办理不了。其不满，要求尽快答复。注：其要求公交集团的领导在明天上班时，第一时间给其一个答复。</t>
    </r>
  </si>
  <si>
    <r>
      <rPr>
        <sz val="11"/>
        <color rgb="FF000000"/>
        <rFont val="宋体"/>
        <family val="0"/>
        <charset val="134"/>
      </rPr>
      <t xml:space="preserve">同人同诉：</t>
    </r>
    <r>
      <rPr>
        <sz val="11"/>
        <color rgb="FF000000"/>
        <rFont val="宋体"/>
        <family val="0"/>
      </rPr>
      <t xml:space="preserve">GJ-PHONE-20260326-1028</t>
    </r>
    <r>
      <rPr>
        <sz val="11"/>
        <color rgb="FF000000"/>
        <rFont val="宋体"/>
        <family val="0"/>
        <charset val="134"/>
      </rPr>
      <t xml:space="preserve">、</t>
    </r>
    <r>
      <rPr>
        <sz val="11"/>
        <color rgb="FF000000"/>
        <rFont val="宋体"/>
        <family val="0"/>
      </rPr>
      <t xml:space="preserve">GJ-PHONE-20260401-0932</t>
    </r>
    <r>
      <rPr>
        <sz val="11"/>
        <color rgb="FF000000"/>
        <rFont val="宋体"/>
        <family val="0"/>
        <charset val="134"/>
      </rPr>
      <t xml:space="preserve">、</t>
    </r>
    <r>
      <rPr>
        <sz val="11"/>
        <color rgb="FF000000"/>
        <rFont val="宋体"/>
        <family val="0"/>
      </rPr>
      <t xml:space="preserve">GJ-PHONE-20260401-2394</t>
    </r>
    <r>
      <rPr>
        <sz val="11"/>
        <color rgb="FF000000"/>
        <rFont val="宋体"/>
        <family val="0"/>
        <charset val="134"/>
      </rPr>
      <t xml:space="preserve">、</t>
    </r>
    <r>
      <rPr>
        <sz val="11"/>
        <color rgb="FF000000"/>
        <rFont val="宋体"/>
        <family val="0"/>
      </rPr>
      <t xml:space="preserve">GJ-PHONE-20260401-2555</t>
    </r>
    <r>
      <rPr>
        <sz val="11"/>
        <color rgb="FF000000"/>
        <rFont val="宋体"/>
        <family val="0"/>
        <charset val="134"/>
      </rPr>
      <t xml:space="preserve">、</t>
    </r>
    <r>
      <rPr>
        <sz val="11"/>
        <color rgb="FF000000"/>
        <rFont val="宋体"/>
        <family val="0"/>
      </rPr>
      <t xml:space="preserve">GJ-PHONE-20260401-2665</t>
    </r>
    <r>
      <rPr>
        <sz val="11"/>
        <color rgb="FF000000"/>
        <rFont val="宋体"/>
        <family val="0"/>
        <charset val="134"/>
      </rPr>
      <t xml:space="preserve">、</t>
    </r>
    <r>
      <rPr>
        <sz val="11"/>
        <color rgb="FF000000"/>
        <rFont val="宋体"/>
        <family val="0"/>
      </rPr>
      <t xml:space="preserve">GJ-PHONE-20260402-0763</t>
    </r>
    <r>
      <rPr>
        <sz val="11"/>
        <color rgb="FF000000"/>
        <rFont val="宋体"/>
        <family val="0"/>
        <charset val="134"/>
      </rPr>
      <t xml:space="preserve">、</t>
    </r>
    <r>
      <rPr>
        <sz val="11"/>
        <color rgb="FF000000"/>
        <rFont val="宋体"/>
        <family val="0"/>
      </rPr>
      <t xml:space="preserve">GJ-PHONE-20260402-0771</t>
    </r>
    <r>
      <rPr>
        <sz val="11"/>
        <color rgb="FF000000"/>
        <rFont val="宋体"/>
        <family val="0"/>
        <charset val="134"/>
      </rPr>
      <t xml:space="preserve">、</t>
    </r>
    <r>
      <rPr>
        <sz val="11"/>
        <color rgb="FF000000"/>
        <rFont val="宋体"/>
        <family val="0"/>
      </rPr>
      <t xml:space="preserve">GJ-PHONE-20260402-1920</t>
    </r>
  </si>
  <si>
    <r>
      <rPr>
        <sz val="10"/>
        <rFont val="Arial"/>
        <family val="2"/>
      </rPr>
      <t xml:space="preserve">GJ-PHONE-20260402-1970</t>
    </r>
    <r>
      <rPr>
        <sz val="10"/>
        <rFont val="宋体"/>
        <family val="0"/>
      </rPr>
      <t xml:space="preserve">（</t>
    </r>
    <r>
      <rPr>
        <sz val="10"/>
        <rFont val="Arial"/>
        <family val="2"/>
      </rPr>
      <t xml:space="preserve">7</t>
    </r>
    <r>
      <rPr>
        <sz val="10"/>
        <rFont val="宋体"/>
        <family val="0"/>
      </rPr>
      <t xml:space="preserve">个附件）</t>
    </r>
  </si>
  <si>
    <t xml:space="preserve">2026-04-02 16:58:11</t>
  </si>
  <si>
    <t xml:space="preserve">2026-04-02 17:09:45</t>
  </si>
  <si>
    <r>
      <rPr>
        <sz val="10"/>
        <rFont val="Arial"/>
        <family val="2"/>
      </rPr>
      <t xml:space="preserve">4</t>
    </r>
    <r>
      <rPr>
        <sz val="10"/>
        <rFont val="宋体"/>
        <family val="0"/>
        <charset val="134"/>
      </rPr>
      <t xml:space="preserve">月</t>
    </r>
    <r>
      <rPr>
        <sz val="10"/>
        <rFont val="Arial"/>
        <family val="2"/>
      </rPr>
      <t xml:space="preserve">2 </t>
    </r>
    <r>
      <rPr>
        <sz val="10"/>
        <rFont val="宋体"/>
        <family val="0"/>
        <charset val="134"/>
      </rPr>
      <t xml:space="preserve">日 </t>
    </r>
    <r>
      <rPr>
        <sz val="10"/>
        <rFont val="Arial"/>
        <family val="2"/>
      </rPr>
      <t xml:space="preserve">16:58</t>
    </r>
    <r>
      <rPr>
        <sz val="10"/>
        <rFont val="宋体"/>
        <family val="0"/>
        <charset val="134"/>
      </rPr>
      <t xml:space="preserve">分来电：一先生二次来电：催办</t>
    </r>
    <r>
      <rPr>
        <sz val="10"/>
        <rFont val="Arial"/>
        <family val="2"/>
      </rPr>
      <t xml:space="preserve">3</t>
    </r>
    <r>
      <rPr>
        <sz val="10"/>
        <rFont val="宋体"/>
        <family val="0"/>
        <charset val="134"/>
      </rPr>
      <t xml:space="preserve">月</t>
    </r>
    <r>
      <rPr>
        <sz val="10"/>
        <rFont val="Arial"/>
        <family val="2"/>
      </rPr>
      <t xml:space="preserve">26</t>
    </r>
    <r>
      <rPr>
        <sz val="10"/>
        <rFont val="宋体"/>
        <family val="0"/>
        <charset val="134"/>
      </rPr>
      <t xml:space="preserve">日反映的事情，直到来电时间没有人给其回复，要求马上答复。</t>
    </r>
    <r>
      <rPr>
        <sz val="10"/>
        <rFont val="Arial"/>
        <family val="2"/>
      </rPr>
      <t xml:space="preserve">
</t>
    </r>
    <r>
      <rPr>
        <sz val="10"/>
        <rFont val="宋体"/>
        <family val="0"/>
        <charset val="134"/>
      </rPr>
      <t xml:space="preserve">原始记录：原始：</t>
    </r>
    <r>
      <rPr>
        <sz val="10"/>
        <rFont val="Arial"/>
        <family val="2"/>
      </rPr>
      <t xml:space="preserve">3</t>
    </r>
    <r>
      <rPr>
        <sz val="10"/>
        <rFont val="宋体"/>
        <family val="0"/>
        <charset val="134"/>
      </rPr>
      <t xml:space="preserve">月</t>
    </r>
    <r>
      <rPr>
        <sz val="10"/>
        <rFont val="Arial"/>
        <family val="2"/>
      </rPr>
      <t xml:space="preserve">26</t>
    </r>
    <r>
      <rPr>
        <sz val="10"/>
        <rFont val="宋体"/>
        <family val="0"/>
        <charset val="134"/>
      </rPr>
      <t xml:space="preserve">日</t>
    </r>
    <r>
      <rPr>
        <sz val="10"/>
        <rFont val="Arial"/>
        <family val="2"/>
      </rPr>
      <t xml:space="preserve">11:54</t>
    </r>
    <r>
      <rPr>
        <sz val="10"/>
        <rFont val="宋体"/>
        <family val="0"/>
        <charset val="134"/>
      </rPr>
      <t xml:space="preserve">分来电，张先生是鸿运承职工，现自己一直在休病假，没有职位。其称最早曾在北旅开过车，现在是鸿运承，因自己有好多病：焦虑、幻想等等病，现在也上不了班，其想办理</t>
    </r>
    <r>
      <rPr>
        <sz val="10"/>
        <rFont val="Arial"/>
        <family val="2"/>
      </rPr>
      <t xml:space="preserve">55</t>
    </r>
    <r>
      <rPr>
        <sz val="10"/>
        <rFont val="宋体"/>
        <family val="0"/>
        <charset val="134"/>
      </rPr>
      <t xml:space="preserve">岁退休，上级领导说没名额，不给其办理。故不满，要求负责人回复。</t>
    </r>
    <r>
      <rPr>
        <sz val="10"/>
        <rFont val="Arial"/>
        <family val="2"/>
      </rPr>
      <t xml:space="preserve">
4</t>
    </r>
    <r>
      <rPr>
        <sz val="10"/>
        <rFont val="宋体"/>
        <family val="0"/>
        <charset val="134"/>
      </rPr>
      <t xml:space="preserve">月</t>
    </r>
    <r>
      <rPr>
        <sz val="10"/>
        <rFont val="Arial"/>
        <family val="2"/>
      </rPr>
      <t xml:space="preserve">1</t>
    </r>
    <r>
      <rPr>
        <sz val="10"/>
        <rFont val="宋体"/>
        <family val="0"/>
        <charset val="134"/>
      </rPr>
      <t xml:space="preserve">日</t>
    </r>
    <r>
      <rPr>
        <sz val="10"/>
        <rFont val="Arial"/>
        <family val="2"/>
      </rPr>
      <t xml:space="preserve">11:04</t>
    </r>
    <r>
      <rPr>
        <sz val="10"/>
        <rFont val="宋体"/>
        <family val="0"/>
        <charset val="134"/>
      </rPr>
      <t xml:space="preserve">分来电：称此事鸿运承与其联系，称此事无法解决，其以前是北旅时代的职工，当时集团公司给其承诺的是</t>
    </r>
    <r>
      <rPr>
        <sz val="10"/>
        <rFont val="Arial"/>
        <family val="2"/>
      </rPr>
      <t xml:space="preserve">55</t>
    </r>
    <r>
      <rPr>
        <sz val="10"/>
        <rFont val="宋体"/>
        <family val="0"/>
        <charset val="134"/>
      </rPr>
      <t xml:space="preserve">可以退休，故就此事要求集团公司领导答复。</t>
    </r>
    <r>
      <rPr>
        <sz val="10"/>
        <rFont val="Arial"/>
        <family val="2"/>
      </rPr>
      <t xml:space="preserve">
4</t>
    </r>
    <r>
      <rPr>
        <sz val="10"/>
        <rFont val="宋体"/>
        <family val="0"/>
        <charset val="134"/>
      </rPr>
      <t xml:space="preserve">月</t>
    </r>
    <r>
      <rPr>
        <sz val="10"/>
        <rFont val="Arial"/>
        <family val="2"/>
      </rPr>
      <t xml:space="preserve">1</t>
    </r>
    <r>
      <rPr>
        <sz val="10"/>
        <rFont val="宋体"/>
        <family val="0"/>
        <charset val="134"/>
      </rPr>
      <t xml:space="preserve">日</t>
    </r>
    <r>
      <rPr>
        <sz val="10"/>
        <rFont val="Arial"/>
        <family val="2"/>
      </rPr>
      <t xml:space="preserve">17:57</t>
    </r>
    <r>
      <rPr>
        <sz val="10"/>
        <rFont val="宋体"/>
        <family val="0"/>
        <charset val="134"/>
      </rPr>
      <t xml:space="preserve">分一先生三次来电：称工作人员联系称：目前没有名额，没法办理退休。故对答复不满，并称当初解决此事时，一位女领导代表公交集团对他们北旅时代的职工承诺过</t>
    </r>
    <r>
      <rPr>
        <sz val="10"/>
        <rFont val="Arial"/>
        <family val="2"/>
      </rPr>
      <t xml:space="preserve">55</t>
    </r>
    <r>
      <rPr>
        <sz val="10"/>
        <rFont val="宋体"/>
        <family val="0"/>
        <charset val="134"/>
      </rPr>
      <t xml:space="preserve">岁可以退休。并认为不应该找鸿运承，而是应该公交集团领导解决此事，并要求尽快答复。</t>
    </r>
    <r>
      <rPr>
        <sz val="10"/>
        <rFont val="Arial"/>
        <family val="2"/>
      </rPr>
      <t xml:space="preserve">
4</t>
    </r>
    <r>
      <rPr>
        <sz val="10"/>
        <rFont val="宋体"/>
        <family val="0"/>
        <charset val="134"/>
      </rPr>
      <t xml:space="preserve">月</t>
    </r>
    <r>
      <rPr>
        <sz val="10"/>
        <rFont val="Arial"/>
        <family val="2"/>
      </rPr>
      <t xml:space="preserve">1</t>
    </r>
    <r>
      <rPr>
        <sz val="10"/>
        <rFont val="宋体"/>
        <family val="0"/>
        <charset val="134"/>
      </rPr>
      <t xml:space="preserve">日</t>
    </r>
    <r>
      <rPr>
        <sz val="10"/>
        <rFont val="Arial"/>
        <family val="2"/>
      </rPr>
      <t xml:space="preserve">18</t>
    </r>
    <r>
      <rPr>
        <sz val="10"/>
        <rFont val="宋体"/>
        <family val="0"/>
        <charset val="134"/>
      </rPr>
      <t xml:space="preserve">：</t>
    </r>
    <r>
      <rPr>
        <sz val="10"/>
        <rFont val="Arial"/>
        <family val="2"/>
      </rPr>
      <t xml:space="preserve">48</t>
    </r>
    <r>
      <rPr>
        <sz val="10"/>
        <rFont val="宋体"/>
        <family val="0"/>
        <charset val="134"/>
      </rPr>
      <t xml:space="preserve">分张先生来电称：曾使用手机号</t>
    </r>
    <r>
      <rPr>
        <sz val="10"/>
        <rFont val="Arial"/>
        <family val="2"/>
      </rPr>
      <t xml:space="preserve">13001908381</t>
    </r>
    <r>
      <rPr>
        <sz val="10"/>
        <rFont val="宋体"/>
        <family val="0"/>
        <charset val="134"/>
      </rPr>
      <t xml:space="preserve">多次反映其是鸿运承职工，想</t>
    </r>
    <r>
      <rPr>
        <sz val="10"/>
        <rFont val="Arial"/>
        <family val="2"/>
      </rPr>
      <t xml:space="preserve">55</t>
    </r>
    <r>
      <rPr>
        <sz val="10"/>
        <rFont val="宋体"/>
        <family val="0"/>
        <charset val="134"/>
      </rPr>
      <t xml:space="preserve">岁办理退休，上级领导说没名额，不给其办理，要求公交集团要求尽快答复一事。称一直未有相关领导答复。再次来电要求尽快答复。并称如不解决就会向</t>
    </r>
    <r>
      <rPr>
        <sz val="10"/>
        <rFont val="Arial"/>
        <family val="2"/>
      </rPr>
      <t xml:space="preserve">12345</t>
    </r>
    <r>
      <rPr>
        <sz val="10"/>
        <rFont val="宋体"/>
        <family val="0"/>
        <charset val="134"/>
      </rPr>
      <t xml:space="preserve">反映此情况。</t>
    </r>
    <r>
      <rPr>
        <sz val="10"/>
        <rFont val="Arial"/>
        <family val="2"/>
      </rPr>
      <t xml:space="preserve">
 4</t>
    </r>
    <r>
      <rPr>
        <sz val="10"/>
        <rFont val="宋体"/>
        <family val="0"/>
        <charset val="134"/>
      </rPr>
      <t xml:space="preserve">月</t>
    </r>
    <r>
      <rPr>
        <sz val="10"/>
        <rFont val="Arial"/>
        <family val="2"/>
      </rPr>
      <t xml:space="preserve">1</t>
    </r>
    <r>
      <rPr>
        <sz val="10"/>
        <rFont val="宋体"/>
        <family val="0"/>
        <charset val="134"/>
      </rPr>
      <t xml:space="preserve">日</t>
    </r>
    <r>
      <rPr>
        <sz val="10"/>
        <rFont val="Arial"/>
        <family val="2"/>
      </rPr>
      <t xml:space="preserve">19</t>
    </r>
    <r>
      <rPr>
        <sz val="10"/>
        <rFont val="宋体"/>
        <family val="0"/>
        <charset val="134"/>
      </rPr>
      <t xml:space="preserve">：</t>
    </r>
    <r>
      <rPr>
        <sz val="10"/>
        <rFont val="Arial"/>
        <family val="2"/>
      </rPr>
      <t xml:space="preserve">24</t>
    </r>
    <r>
      <rPr>
        <sz val="10"/>
        <rFont val="宋体"/>
        <family val="0"/>
        <charset val="134"/>
      </rPr>
      <t xml:space="preserve">分一先生再次来电，其称自己是一位大车司机，公交集团的一位女士承诺北旅时代的全体职工可以</t>
    </r>
    <r>
      <rPr>
        <sz val="10"/>
        <rFont val="Arial"/>
        <family val="2"/>
      </rPr>
      <t xml:space="preserve">55</t>
    </r>
    <r>
      <rPr>
        <sz val="10"/>
        <rFont val="宋体"/>
        <family val="0"/>
        <charset val="134"/>
      </rPr>
      <t xml:space="preserve">岁内退，其现在想办理内退，但办理不了。其不满，要求尽快答复。注：其要求公交集团的领导在明天上班时，第一时间给其一个答复。</t>
    </r>
  </si>
  <si>
    <r>
      <rPr>
        <sz val="10"/>
        <rFont val="宋体"/>
        <family val="0"/>
        <charset val="134"/>
      </rPr>
      <t xml:space="preserve">经核实，市民反映诉求与实际情况有所出入。来电人进入公交集团第一客运分公司时间为</t>
    </r>
    <r>
      <rPr>
        <sz val="10"/>
        <rFont val="Arial"/>
        <family val="2"/>
      </rPr>
      <t xml:space="preserve">2017</t>
    </r>
    <r>
      <rPr>
        <sz val="10"/>
        <rFont val="宋体"/>
        <family val="0"/>
        <charset val="134"/>
      </rPr>
      <t xml:space="preserve">年</t>
    </r>
    <r>
      <rPr>
        <sz val="10"/>
        <rFont val="Arial"/>
        <family val="2"/>
      </rPr>
      <t xml:space="preserve">6</t>
    </r>
    <r>
      <rPr>
        <sz val="10"/>
        <rFont val="宋体"/>
        <family val="0"/>
        <charset val="134"/>
      </rPr>
      <t xml:space="preserve">月，进入鸿运承物业管理中心时间是</t>
    </r>
    <r>
      <rPr>
        <sz val="10"/>
        <rFont val="Arial"/>
        <family val="2"/>
      </rPr>
      <t xml:space="preserve">2020</t>
    </r>
    <r>
      <rPr>
        <sz val="10"/>
        <rFont val="宋体"/>
        <family val="0"/>
        <charset val="134"/>
      </rPr>
      <t xml:space="preserve">年</t>
    </r>
    <r>
      <rPr>
        <sz val="10"/>
        <rFont val="Arial"/>
        <family val="2"/>
      </rPr>
      <t xml:space="preserve">9</t>
    </r>
    <r>
      <rPr>
        <sz val="10"/>
        <rFont val="宋体"/>
        <family val="0"/>
        <charset val="134"/>
      </rPr>
      <t xml:space="preserve">月。在</t>
    </r>
    <r>
      <rPr>
        <sz val="10"/>
        <rFont val="Arial"/>
        <family val="2"/>
      </rPr>
      <t xml:space="preserve">2017</t>
    </r>
    <r>
      <rPr>
        <sz val="10"/>
        <rFont val="宋体"/>
        <family val="0"/>
        <charset val="134"/>
      </rPr>
      <t xml:space="preserve">年</t>
    </r>
    <r>
      <rPr>
        <sz val="10"/>
        <rFont val="Arial"/>
        <family val="2"/>
      </rPr>
      <t xml:space="preserve">6</t>
    </r>
    <r>
      <rPr>
        <sz val="10"/>
        <rFont val="宋体"/>
        <family val="0"/>
        <charset val="134"/>
      </rPr>
      <t xml:space="preserve">月之前在北京北旅时代旅游客运分公司（第三事业部）工作。因特殊工种退休要求为“从事繁重的体力劳动”，公交集团内，只有从事一线运营工作的驾驶员符合条件。而该职工在北旅时代期间的驾龄不符合此项政策，从事一线运营工作的驾龄只有</t>
    </r>
    <r>
      <rPr>
        <sz val="10"/>
        <rFont val="Arial"/>
        <family val="2"/>
      </rPr>
      <t xml:space="preserve">3</t>
    </r>
    <r>
      <rPr>
        <sz val="10"/>
        <rFont val="宋体"/>
        <family val="0"/>
        <charset val="134"/>
      </rPr>
      <t xml:space="preserve">年，驾龄不满足</t>
    </r>
    <r>
      <rPr>
        <sz val="10"/>
        <rFont val="Arial"/>
        <family val="2"/>
      </rPr>
      <t xml:space="preserve">10</t>
    </r>
    <r>
      <rPr>
        <sz val="10"/>
        <rFont val="宋体"/>
        <family val="0"/>
        <charset val="134"/>
      </rPr>
      <t xml:space="preserve">年特殊工种驾龄，不符合特殊工种退休政策。该职工生日是</t>
    </r>
    <r>
      <rPr>
        <sz val="10"/>
        <rFont val="Arial"/>
        <family val="2"/>
      </rPr>
      <t xml:space="preserve">1972</t>
    </r>
    <r>
      <rPr>
        <sz val="10"/>
        <rFont val="宋体"/>
        <family val="0"/>
        <charset val="134"/>
      </rPr>
      <t xml:space="preserve">年</t>
    </r>
    <r>
      <rPr>
        <sz val="10"/>
        <rFont val="Arial"/>
        <family val="2"/>
      </rPr>
      <t xml:space="preserve">7</t>
    </r>
    <r>
      <rPr>
        <sz val="10"/>
        <rFont val="宋体"/>
        <family val="0"/>
        <charset val="134"/>
      </rPr>
      <t xml:space="preserve">月</t>
    </r>
    <r>
      <rPr>
        <sz val="10"/>
        <rFont val="Arial"/>
        <family val="2"/>
      </rPr>
      <t xml:space="preserve">2</t>
    </r>
    <r>
      <rPr>
        <sz val="10"/>
        <rFont val="宋体"/>
        <family val="0"/>
        <charset val="134"/>
      </rPr>
      <t xml:space="preserve">日，现在</t>
    </r>
    <r>
      <rPr>
        <sz val="10"/>
        <rFont val="Arial"/>
        <family val="2"/>
      </rPr>
      <t xml:space="preserve">53</t>
    </r>
    <r>
      <rPr>
        <sz val="10"/>
        <rFont val="宋体"/>
        <family val="0"/>
        <charset val="134"/>
      </rPr>
      <t xml:space="preserve">岁，还没有到</t>
    </r>
    <r>
      <rPr>
        <sz val="10"/>
        <rFont val="Arial"/>
        <family val="2"/>
      </rPr>
      <t xml:space="preserve">55</t>
    </r>
    <r>
      <rPr>
        <sz val="10"/>
        <rFont val="宋体"/>
        <family val="0"/>
        <charset val="134"/>
      </rPr>
      <t xml:space="preserve">岁，因年龄不够不符合政策，无法为其办理</t>
    </r>
    <r>
      <rPr>
        <sz val="10"/>
        <rFont val="Arial"/>
        <family val="2"/>
      </rPr>
      <t xml:space="preserve">55</t>
    </r>
    <r>
      <rPr>
        <sz val="10"/>
        <rFont val="宋体"/>
        <family val="0"/>
        <charset val="134"/>
      </rPr>
      <t xml:space="preserve">岁退休，而不是诉求人反映的没有名额。来电人现在因生病，诊断症状为酒精性脑病、焦虑状态、混合性周围神经病等，需要治疗，无法上班，因此休医疗期治病。因该职工于</t>
    </r>
    <r>
      <rPr>
        <sz val="10"/>
        <rFont val="Arial"/>
        <family val="2"/>
      </rPr>
      <t xml:space="preserve">2026</t>
    </r>
    <r>
      <rPr>
        <sz val="10"/>
        <rFont val="宋体"/>
        <family val="0"/>
        <charset val="134"/>
      </rPr>
      <t xml:space="preserve">年</t>
    </r>
    <r>
      <rPr>
        <sz val="10"/>
        <rFont val="Arial"/>
        <family val="2"/>
      </rPr>
      <t xml:space="preserve">01</t>
    </r>
    <r>
      <rPr>
        <sz val="10"/>
        <rFont val="宋体"/>
        <family val="0"/>
        <charset val="134"/>
      </rPr>
      <t xml:space="preserve">月</t>
    </r>
    <r>
      <rPr>
        <sz val="10"/>
        <rFont val="Arial"/>
        <family val="2"/>
      </rPr>
      <t xml:space="preserve">20</t>
    </r>
    <r>
      <rPr>
        <sz val="10"/>
        <rFont val="宋体"/>
        <family val="0"/>
        <charset val="134"/>
      </rPr>
      <t xml:space="preserve">日患病之日起至今，刚满</t>
    </r>
    <r>
      <rPr>
        <sz val="10"/>
        <rFont val="Arial"/>
        <family val="2"/>
      </rPr>
      <t xml:space="preserve">2</t>
    </r>
    <r>
      <rPr>
        <sz val="10"/>
        <rFont val="宋体"/>
        <family val="0"/>
        <charset val="134"/>
      </rPr>
      <t xml:space="preserve">个月，根据《企业职工基本养老保险病残津贴暂行办法》，该职工不符合患相关可以办理申请病残津贴的相关条件。我分中心于</t>
    </r>
    <r>
      <rPr>
        <sz val="10"/>
        <rFont val="Arial"/>
        <family val="2"/>
      </rPr>
      <t xml:space="preserve">2026</t>
    </r>
    <r>
      <rPr>
        <sz val="10"/>
        <rFont val="宋体"/>
        <family val="0"/>
        <charset val="134"/>
      </rPr>
      <t xml:space="preserve">年</t>
    </r>
    <r>
      <rPr>
        <sz val="10"/>
        <rFont val="Arial"/>
        <family val="2"/>
      </rPr>
      <t xml:space="preserve">4</t>
    </r>
    <r>
      <rPr>
        <sz val="10"/>
        <rFont val="宋体"/>
        <family val="0"/>
        <charset val="134"/>
      </rPr>
      <t xml:space="preserve">月</t>
    </r>
    <r>
      <rPr>
        <sz val="10"/>
        <rFont val="Arial"/>
        <family val="2"/>
      </rPr>
      <t xml:space="preserve">3</t>
    </r>
    <r>
      <rPr>
        <sz val="10"/>
        <rFont val="宋体"/>
        <family val="0"/>
        <charset val="134"/>
      </rPr>
      <t xml:space="preserve">日下午</t>
    </r>
    <r>
      <rPr>
        <sz val="10"/>
        <rFont val="Arial"/>
        <family val="2"/>
      </rPr>
      <t xml:space="preserve">14:00</t>
    </r>
    <r>
      <rPr>
        <sz val="10"/>
        <rFont val="宋体"/>
        <family val="0"/>
        <charset val="134"/>
      </rPr>
      <t xml:space="preserve">分和诉求人的家属取得联系并告知相关政策，职工和家属确认已知晓。</t>
    </r>
    <r>
      <rPr>
        <sz val="10"/>
        <rFont val="Arial"/>
        <family val="2"/>
      </rPr>
      <t xml:space="preserve">
</t>
    </r>
    <r>
      <rPr>
        <sz val="10"/>
        <rFont val="宋体"/>
        <family val="0"/>
        <charset val="134"/>
      </rPr>
      <t xml:space="preserve">我单位欢迎市民随时对我们工作进行监督，感谢市民提出宝贵意见，谢谢市民的支持与谅解。</t>
    </r>
    <r>
      <rPr>
        <sz val="10"/>
        <rFont val="Arial"/>
        <family val="2"/>
      </rPr>
      <t xml:space="preserve">
</t>
    </r>
    <r>
      <rPr>
        <sz val="10"/>
        <rFont val="宋体"/>
        <family val="0"/>
        <charset val="134"/>
      </rPr>
      <t xml:space="preserve">办理人：王雨欣，部门：鸿运承物业管理中心小营分中心，职务：一般管理；</t>
    </r>
    <r>
      <rPr>
        <sz val="10"/>
        <rFont val="Arial"/>
        <family val="2"/>
      </rPr>
      <t xml:space="preserve">
</t>
    </r>
    <r>
      <rPr>
        <sz val="10"/>
        <rFont val="宋体"/>
        <family val="0"/>
        <charset val="134"/>
      </rPr>
      <t xml:space="preserve">审核人：高强；部门：鸿运承物业管理中心人力资源部，职务：中级管理</t>
    </r>
    <r>
      <rPr>
        <sz val="10"/>
        <rFont val="Arial"/>
        <family val="2"/>
      </rPr>
      <t xml:space="preserve">
</t>
    </r>
  </si>
  <si>
    <r>
      <rPr>
        <sz val="11"/>
        <color rgb="FF000000"/>
        <rFont val="宋体"/>
        <family val="0"/>
        <charset val="134"/>
      </rPr>
      <t xml:space="preserve">同人同诉：</t>
    </r>
    <r>
      <rPr>
        <sz val="11"/>
        <color rgb="FF000000"/>
        <rFont val="宋体"/>
        <family val="0"/>
      </rPr>
      <t xml:space="preserve">GJ-PHONE-20260326-1028</t>
    </r>
    <r>
      <rPr>
        <sz val="11"/>
        <color rgb="FF000000"/>
        <rFont val="宋体"/>
        <family val="0"/>
        <charset val="134"/>
      </rPr>
      <t xml:space="preserve">、</t>
    </r>
    <r>
      <rPr>
        <sz val="11"/>
        <color rgb="FF000000"/>
        <rFont val="宋体"/>
        <family val="0"/>
      </rPr>
      <t xml:space="preserve">GJ-PHONE-20260401-0932</t>
    </r>
    <r>
      <rPr>
        <sz val="11"/>
        <color rgb="FF000000"/>
        <rFont val="宋体"/>
        <family val="0"/>
        <charset val="134"/>
      </rPr>
      <t xml:space="preserve">、</t>
    </r>
    <r>
      <rPr>
        <sz val="11"/>
        <color rgb="FF000000"/>
        <rFont val="宋体"/>
        <family val="0"/>
      </rPr>
      <t xml:space="preserve">GJ-PHONE-20260401-2394</t>
    </r>
    <r>
      <rPr>
        <sz val="11"/>
        <color rgb="FF000000"/>
        <rFont val="宋体"/>
        <family val="0"/>
        <charset val="134"/>
      </rPr>
      <t xml:space="preserve">、</t>
    </r>
    <r>
      <rPr>
        <sz val="11"/>
        <color rgb="FF000000"/>
        <rFont val="宋体"/>
        <family val="0"/>
      </rPr>
      <t xml:space="preserve">GJ-PHONE-20260401-2555</t>
    </r>
    <r>
      <rPr>
        <sz val="11"/>
        <color rgb="FF000000"/>
        <rFont val="宋体"/>
        <family val="0"/>
        <charset val="134"/>
      </rPr>
      <t xml:space="preserve">、</t>
    </r>
    <r>
      <rPr>
        <sz val="11"/>
        <color rgb="FF000000"/>
        <rFont val="宋体"/>
        <family val="0"/>
      </rPr>
      <t xml:space="preserve">GJ-PHONE-20260401-2665</t>
    </r>
    <r>
      <rPr>
        <sz val="11"/>
        <color rgb="FF000000"/>
        <rFont val="宋体"/>
        <family val="0"/>
        <charset val="134"/>
      </rPr>
      <t xml:space="preserve">、</t>
    </r>
    <r>
      <rPr>
        <sz val="11"/>
        <color rgb="FF000000"/>
        <rFont val="宋体"/>
        <family val="0"/>
      </rPr>
      <t xml:space="preserve">GJ-PHONE-20260402-0763</t>
    </r>
    <r>
      <rPr>
        <sz val="11"/>
        <color rgb="FF000000"/>
        <rFont val="宋体"/>
        <family val="0"/>
        <charset val="134"/>
      </rPr>
      <t xml:space="preserve">、</t>
    </r>
    <r>
      <rPr>
        <sz val="11"/>
        <color rgb="FF000000"/>
        <rFont val="宋体"/>
        <family val="0"/>
      </rPr>
      <t xml:space="preserve">GJ-PHONE-20260402-0771</t>
    </r>
    <r>
      <rPr>
        <sz val="11"/>
        <color rgb="FF000000"/>
        <rFont val="宋体"/>
        <family val="0"/>
        <charset val="134"/>
      </rPr>
      <t xml:space="preserve">、</t>
    </r>
    <r>
      <rPr>
        <sz val="11"/>
        <color rgb="FF000000"/>
        <rFont val="宋体"/>
        <family val="0"/>
      </rPr>
      <t xml:space="preserve">GJ-PHONE-20260402-1920</t>
    </r>
    <r>
      <rPr>
        <sz val="11"/>
        <color rgb="FF000000"/>
        <rFont val="宋体"/>
        <family val="0"/>
        <charset val="134"/>
      </rPr>
      <t xml:space="preserve">、</t>
    </r>
    <r>
      <rPr>
        <sz val="11"/>
        <color rgb="FF000000"/>
        <rFont val="宋体"/>
        <family val="0"/>
      </rPr>
      <t xml:space="preserve">GJ-PHONE-20260402-1970</t>
    </r>
  </si>
  <si>
    <r>
      <rPr>
        <sz val="10"/>
        <rFont val="Arial"/>
        <family val="2"/>
      </rPr>
      <t xml:space="preserve">GJ-PHONE-20260403-0530</t>
    </r>
    <r>
      <rPr>
        <sz val="10"/>
        <rFont val="宋体"/>
        <family val="0"/>
        <charset val="134"/>
      </rPr>
      <t xml:space="preserve">（</t>
    </r>
    <r>
      <rPr>
        <sz val="10"/>
        <rFont val="Arial"/>
        <family val="2"/>
      </rPr>
      <t xml:space="preserve">1</t>
    </r>
    <r>
      <rPr>
        <sz val="10"/>
        <rFont val="宋体"/>
        <family val="0"/>
        <charset val="134"/>
      </rPr>
      <t xml:space="preserve">个附件）</t>
    </r>
  </si>
  <si>
    <t xml:space="preserve">2026-04-03 09:33:29</t>
  </si>
  <si>
    <t xml:space="preserve">2026-04-03 10:03:17</t>
  </si>
  <si>
    <r>
      <rPr>
        <sz val="10"/>
        <rFont val="宋体"/>
        <family val="0"/>
        <charset val="134"/>
      </rPr>
      <t xml:space="preserve">一位先生</t>
    </r>
    <r>
      <rPr>
        <sz val="10"/>
        <rFont val="Arial"/>
        <family val="2"/>
      </rPr>
      <t xml:space="preserve">4</t>
    </r>
    <r>
      <rPr>
        <sz val="10"/>
        <rFont val="宋体"/>
        <family val="0"/>
        <charset val="134"/>
      </rPr>
      <t xml:space="preserve">月</t>
    </r>
    <r>
      <rPr>
        <sz val="10"/>
        <rFont val="Arial"/>
        <family val="2"/>
      </rPr>
      <t xml:space="preserve">3</t>
    </r>
    <r>
      <rPr>
        <sz val="10"/>
        <rFont val="宋体"/>
        <family val="0"/>
        <charset val="134"/>
      </rPr>
      <t xml:space="preserve">日</t>
    </r>
    <r>
      <rPr>
        <sz val="10"/>
        <rFont val="Arial"/>
        <family val="2"/>
      </rPr>
      <t xml:space="preserve">9</t>
    </r>
    <r>
      <rPr>
        <sz val="10"/>
        <rFont val="宋体"/>
        <family val="0"/>
        <charset val="134"/>
      </rPr>
      <t xml:space="preserve">：</t>
    </r>
    <r>
      <rPr>
        <sz val="10"/>
        <rFont val="Arial"/>
        <family val="2"/>
      </rPr>
      <t xml:space="preserve">33</t>
    </r>
    <r>
      <rPr>
        <sz val="10"/>
        <rFont val="宋体"/>
        <family val="0"/>
        <charset val="134"/>
      </rPr>
      <t xml:space="preserve">分来电建议：地铁善各庄公交场站内能增设对外使用的公共厕所，以方便候车乘客使用。</t>
    </r>
  </si>
  <si>
    <r>
      <rPr>
        <sz val="10"/>
        <rFont val="宋体"/>
        <family val="0"/>
        <charset val="134"/>
      </rPr>
      <t xml:space="preserve">因市民没有留下电话，所以无法对其进行反馈。办理人：贾志尧，部门</t>
    </r>
    <r>
      <rPr>
        <sz val="10"/>
        <rFont val="Arial"/>
        <family val="2"/>
      </rPr>
      <t xml:space="preserve">:</t>
    </r>
    <r>
      <rPr>
        <sz val="10"/>
        <rFont val="宋体"/>
        <family val="0"/>
        <charset val="134"/>
      </rPr>
      <t xml:space="preserve">南湖分中心，职务：物管副主任。审核人：侯旭，物业管理中心机关，物管行政部，科员。</t>
    </r>
  </si>
  <si>
    <t xml:space="preserve">经核实，市民反映的与实际情况有出入，善各庄公交场站内有固定厕所。按照相关规定，公交场站属于封闭式管理，非该场站职工确实不得进入，主要是为确保广大市民的人身安全所考虑，在特殊情况下，到门口登记，说明情况也是可以进入的，给市民带来不便，深表歉意，希望市民能够理解。但是不能增设对外使用的公共厕所。</t>
  </si>
  <si>
    <r>
      <rPr>
        <sz val="10"/>
        <rFont val="宋体"/>
        <family val="0"/>
        <charset val="134"/>
      </rPr>
      <t xml:space="preserve">接到此投诉，我们非常重视。并立即派专人核实情况。经核实，市民反映的与实际情况有出入，善各庄公交场站内有固定厕所。按照相关规定，公交场站属于封闭式管理，非该场站职工确实不得进入，主要是为确保广大市民的人身安全所考虑，在特殊情况下，到门口登记，说明情况也是可以进入的，给市民带来不便，深表歉意，希望市民能够理解。但是不能增设对外使用的公共厕所。因市民没有留下电话，所以无法对其进行反馈。办理人：贾志尧，部门</t>
    </r>
    <r>
      <rPr>
        <sz val="10"/>
        <rFont val="Arial"/>
        <family val="2"/>
      </rPr>
      <t xml:space="preserve">:</t>
    </r>
    <r>
      <rPr>
        <sz val="10"/>
        <rFont val="宋体"/>
        <family val="0"/>
        <charset val="134"/>
      </rPr>
      <t xml:space="preserve">南湖分中心，职务：物管副主任。审核人：侯旭，物业管理中心机关，物管行政部，科员。</t>
    </r>
  </si>
  <si>
    <t xml:space="preserve">GJ-PHONE-20260403-2183</t>
  </si>
  <si>
    <t xml:space="preserve">2026-04-03 17:42:52</t>
  </si>
  <si>
    <t xml:space="preserve">2026-04-03 18:25:03</t>
  </si>
  <si>
    <r>
      <rPr>
        <sz val="10"/>
        <rFont val="Arial"/>
        <family val="2"/>
      </rPr>
      <t xml:space="preserve">4</t>
    </r>
    <r>
      <rPr>
        <sz val="10"/>
        <rFont val="宋体"/>
        <family val="0"/>
        <charset val="134"/>
      </rPr>
      <t xml:space="preserve">月</t>
    </r>
    <r>
      <rPr>
        <sz val="10"/>
        <rFont val="Arial"/>
        <family val="2"/>
      </rPr>
      <t xml:space="preserve">3</t>
    </r>
    <r>
      <rPr>
        <sz val="10"/>
        <rFont val="宋体"/>
        <family val="0"/>
        <charset val="134"/>
      </rPr>
      <t xml:space="preserve">日</t>
    </r>
    <r>
      <rPr>
        <sz val="10"/>
        <rFont val="Arial"/>
        <family val="2"/>
      </rPr>
      <t xml:space="preserve">17:43</t>
    </r>
    <r>
      <rPr>
        <sz val="10"/>
        <rFont val="宋体"/>
        <family val="0"/>
        <charset val="134"/>
      </rPr>
      <t xml:space="preserve">分来电、一市民来电反映其询问永定门汽车站门口岗亭内的一名工作人员（男、穿工服）路线，该工作人员不理其，故不满，特来电反映。</t>
    </r>
  </si>
  <si>
    <t xml:space="preserve">2026-04-05</t>
  </si>
  <si>
    <r>
      <rPr>
        <sz val="10"/>
        <rFont val="Arial"/>
        <family val="2"/>
      </rPr>
      <t xml:space="preserve">2026</t>
    </r>
    <r>
      <rPr>
        <sz val="10"/>
        <rFont val="宋体"/>
        <family val="0"/>
        <charset val="134"/>
      </rPr>
      <t xml:space="preserve">年</t>
    </r>
    <r>
      <rPr>
        <sz val="10"/>
        <rFont val="Arial"/>
        <family val="2"/>
      </rPr>
      <t xml:space="preserve">4</t>
    </r>
    <r>
      <rPr>
        <sz val="10"/>
        <rFont val="宋体"/>
        <family val="0"/>
        <charset val="134"/>
      </rPr>
      <t xml:space="preserve">月</t>
    </r>
    <r>
      <rPr>
        <sz val="10"/>
        <rFont val="Arial"/>
        <family val="2"/>
      </rPr>
      <t xml:space="preserve">5</t>
    </r>
    <r>
      <rPr>
        <sz val="10"/>
        <rFont val="宋体"/>
        <family val="0"/>
        <charset val="134"/>
      </rPr>
      <t xml:space="preserve">日</t>
    </r>
    <r>
      <rPr>
        <sz val="10"/>
        <rFont val="Arial"/>
        <family val="2"/>
      </rPr>
      <t xml:space="preserve">10</t>
    </r>
    <r>
      <rPr>
        <sz val="10"/>
        <rFont val="宋体"/>
        <family val="0"/>
        <charset val="134"/>
      </rPr>
      <t xml:space="preserve">时</t>
    </r>
    <r>
      <rPr>
        <sz val="10"/>
        <rFont val="Arial"/>
        <family val="2"/>
      </rPr>
      <t xml:space="preserve">26</t>
    </r>
    <r>
      <rPr>
        <sz val="10"/>
        <rFont val="宋体"/>
        <family val="0"/>
        <charset val="134"/>
      </rPr>
      <t xml:space="preserve">分由大观园分中心安保员杨浩与永定门</t>
    </r>
    <r>
      <rPr>
        <sz val="10"/>
        <rFont val="Arial"/>
        <family val="2"/>
      </rPr>
      <t xml:space="preserve">200</t>
    </r>
    <r>
      <rPr>
        <sz val="10"/>
        <rFont val="宋体"/>
        <family val="0"/>
        <charset val="134"/>
      </rPr>
      <t xml:space="preserve">路场站班长联系了解情况，经调查场站门岗按规定对外来人员进行拦截，当天门岗职工警卫未与外来人员发生矛盾，投诉内容与事实不符。</t>
    </r>
  </si>
  <si>
    <r>
      <rPr>
        <sz val="10"/>
        <rFont val="宋体"/>
        <family val="0"/>
        <charset val="134"/>
      </rPr>
      <t xml:space="preserve">我分中心有安保员杨浩对场站进行核实，</t>
    </r>
    <r>
      <rPr>
        <sz val="10"/>
        <rFont val="Arial"/>
        <family val="2"/>
      </rPr>
      <t xml:space="preserve">2026</t>
    </r>
    <r>
      <rPr>
        <sz val="10"/>
        <rFont val="宋体"/>
        <family val="0"/>
        <charset val="134"/>
      </rPr>
      <t xml:space="preserve">年</t>
    </r>
    <r>
      <rPr>
        <sz val="10"/>
        <rFont val="Arial"/>
        <family val="2"/>
      </rPr>
      <t xml:space="preserve">4</t>
    </r>
    <r>
      <rPr>
        <sz val="10"/>
        <rFont val="宋体"/>
        <family val="0"/>
        <charset val="134"/>
      </rPr>
      <t xml:space="preserve">月</t>
    </r>
    <r>
      <rPr>
        <sz val="10"/>
        <rFont val="Arial"/>
        <family val="2"/>
      </rPr>
      <t xml:space="preserve">5</t>
    </r>
    <r>
      <rPr>
        <sz val="10"/>
        <rFont val="宋体"/>
        <family val="0"/>
        <charset val="134"/>
      </rPr>
      <t xml:space="preserve">日</t>
    </r>
    <r>
      <rPr>
        <sz val="10"/>
        <rFont val="Arial"/>
        <family val="2"/>
      </rPr>
      <t xml:space="preserve">10</t>
    </r>
    <r>
      <rPr>
        <sz val="10"/>
        <rFont val="宋体"/>
        <family val="0"/>
        <charset val="134"/>
      </rPr>
      <t xml:space="preserve">时</t>
    </r>
    <r>
      <rPr>
        <sz val="10"/>
        <rFont val="Arial"/>
        <family val="2"/>
      </rPr>
      <t xml:space="preserve">26</t>
    </r>
    <r>
      <rPr>
        <sz val="10"/>
        <rFont val="宋体"/>
        <family val="0"/>
        <charset val="134"/>
      </rPr>
      <t xml:space="preserve">分由大观园分中心安保员杨浩与永定门</t>
    </r>
    <r>
      <rPr>
        <sz val="10"/>
        <rFont val="Arial"/>
        <family val="2"/>
      </rPr>
      <t xml:space="preserve">200</t>
    </r>
    <r>
      <rPr>
        <sz val="10"/>
        <rFont val="宋体"/>
        <family val="0"/>
        <charset val="134"/>
      </rPr>
      <t xml:space="preserve">路场站班长联系了解情况，经调查场站门岗按规定对外来人员进行拦截，当天门岗职工警卫未与外来人员发生矛盾，投诉内容与事实不符，由于来电人未留联系方式，故无法进行回访。</t>
    </r>
  </si>
  <si>
    <t xml:space="preserve">经调查场站门岗按规定对外来人员进行拦截，当天门岗职工警卫未与外来人员发生矛盾，投诉内容与事实不符。</t>
  </si>
  <si>
    <t xml:space="preserve">分中心加强场站职工教育叮嘱及检查力度，场站班长班前会进行教育宣传，避免今后发生此类事情。</t>
  </si>
  <si>
    <t xml:space="preserve">分中心定期开展场站检查，针对门岗职工警卫加强教育监督，场站班长加强场站巡查，发现问题及时整改。</t>
  </si>
  <si>
    <t xml:space="preserve">当天门岗职工警卫未与外来人员发生矛盾，投诉内容与事实不符。</t>
  </si>
  <si>
    <t xml:space="preserve">GJ-PHONE-20260403-2743</t>
  </si>
  <si>
    <t xml:space="preserve">2026-04-03 20:35:48</t>
  </si>
  <si>
    <t xml:space="preserve">2026-04-03 20:54:39</t>
  </si>
  <si>
    <r>
      <rPr>
        <sz val="10"/>
        <rFont val="Arial"/>
        <family val="2"/>
      </rPr>
      <t xml:space="preserve">4</t>
    </r>
    <r>
      <rPr>
        <sz val="10"/>
        <rFont val="宋体"/>
        <family val="0"/>
        <charset val="134"/>
      </rPr>
      <t xml:space="preserve">月</t>
    </r>
    <r>
      <rPr>
        <sz val="10"/>
        <rFont val="Arial"/>
        <family val="2"/>
      </rPr>
      <t xml:space="preserve">3</t>
    </r>
    <r>
      <rPr>
        <sz val="10"/>
        <rFont val="宋体"/>
        <family val="0"/>
        <charset val="134"/>
      </rPr>
      <t xml:space="preserve">日</t>
    </r>
    <r>
      <rPr>
        <sz val="10"/>
        <rFont val="Arial"/>
        <family val="2"/>
      </rPr>
      <t xml:space="preserve">20:36</t>
    </r>
    <r>
      <rPr>
        <sz val="10"/>
        <rFont val="宋体"/>
        <family val="0"/>
        <charset val="134"/>
      </rPr>
      <t xml:space="preserve">分来电：一先生在双井桥东乘坐</t>
    </r>
    <r>
      <rPr>
        <sz val="10"/>
        <rFont val="Arial"/>
        <family val="2"/>
      </rPr>
      <t xml:space="preserve">19</t>
    </r>
    <r>
      <rPr>
        <sz val="10"/>
        <rFont val="宋体"/>
        <family val="0"/>
        <charset val="134"/>
      </rPr>
      <t xml:space="preserve">：</t>
    </r>
    <r>
      <rPr>
        <sz val="10"/>
        <rFont val="Arial"/>
        <family val="2"/>
      </rPr>
      <t xml:space="preserve">30</t>
    </r>
    <r>
      <rPr>
        <sz val="10"/>
        <rFont val="宋体"/>
        <family val="0"/>
        <charset val="134"/>
      </rPr>
      <t xml:space="preserve">分的快速直达专线</t>
    </r>
    <r>
      <rPr>
        <sz val="10"/>
        <rFont val="Arial"/>
        <family val="2"/>
      </rPr>
      <t xml:space="preserve">192</t>
    </r>
    <r>
      <rPr>
        <sz val="10"/>
        <rFont val="宋体"/>
        <family val="0"/>
        <charset val="134"/>
      </rPr>
      <t xml:space="preserve">路，其看见车厢内壁上（玻璃下方）和黄色座套上都有油渍，其不满，特来电反映。</t>
    </r>
  </si>
  <si>
    <t xml:space="preserve">接到投诉后，市民反映问题的办理情况，鸿运承物业管理中心凌家庙分中心现回复如下：经查，市民所反映的车辆卫生问题为途中产生，加之该线路为无售票员的运营线路（无人售），故我们无法第一时间对车辆卫生进行清理。我们对于运营车辆车内卫生的清洁工作是一直在做的，也从未停止，已经形成了长效的清洁机制。该线路车辆回到刷车地点后，在日常工作时段内，我们的保洁员已对车内外部卫生进行了全面清理，确保刷车点出场车辆卫生干净整洁，符合企业标准，已整改完毕。经分中心检查本条运营线路所有运营车辆出场前的卫生符合车辆清洁标准，我们定期召开车辆保洁专题会议，开展车辆卫生专项检查，日常工作中我们加大巡检力度，强化制度建设，不断提高管理水平。因市民不要求电话回复，系统内无联系方式，我们未对市民进行电话回复。公交运营线路（首末站），我们只在一个场站进行洗车服务，首末站全部安排保洁员清洗车辆目前存在一定的困难。场站班组长再次与本条线路的保洁人员进行了沟通，日常工作中要把清洁质量做的更加细致，加强清洁技能的培训，熟练掌握清洁方法。欢迎市民随时对我们的工作进行监督，感谢市民提出宝贵意见，给市民的出行带来的不便我们深感歉意，谢谢市民的支持与谅解。</t>
  </si>
  <si>
    <r>
      <rPr>
        <sz val="10"/>
        <rFont val="Arial"/>
        <family val="2"/>
      </rPr>
      <t xml:space="preserve">GJ-PHONE-20260403-2949</t>
    </r>
    <r>
      <rPr>
        <sz val="10"/>
        <rFont val="宋体"/>
        <family val="0"/>
        <charset val="134"/>
      </rPr>
      <t xml:space="preserve">（</t>
    </r>
    <r>
      <rPr>
        <sz val="10"/>
        <rFont val="Arial"/>
        <family val="2"/>
      </rPr>
      <t xml:space="preserve">1</t>
    </r>
    <r>
      <rPr>
        <sz val="10"/>
        <rFont val="宋体"/>
        <family val="0"/>
        <charset val="134"/>
      </rPr>
      <t xml:space="preserve">个附件）</t>
    </r>
  </si>
  <si>
    <t xml:space="preserve">2026-04-03 22:16:35</t>
  </si>
  <si>
    <t xml:space="preserve">2026-04-03 22:35:08</t>
  </si>
  <si>
    <r>
      <rPr>
        <sz val="10"/>
        <rFont val="Arial"/>
        <family val="2"/>
      </rPr>
      <t xml:space="preserve">4</t>
    </r>
    <r>
      <rPr>
        <sz val="10"/>
        <rFont val="宋体"/>
        <family val="0"/>
        <charset val="134"/>
      </rPr>
      <t xml:space="preserve">月</t>
    </r>
    <r>
      <rPr>
        <sz val="10"/>
        <rFont val="Arial"/>
        <family val="2"/>
      </rPr>
      <t xml:space="preserve">3</t>
    </r>
    <r>
      <rPr>
        <sz val="10"/>
        <rFont val="宋体"/>
        <family val="0"/>
        <charset val="134"/>
      </rPr>
      <t xml:space="preserve">日</t>
    </r>
    <r>
      <rPr>
        <sz val="10"/>
        <rFont val="Arial"/>
        <family val="2"/>
      </rPr>
      <t xml:space="preserve">22:21</t>
    </r>
    <r>
      <rPr>
        <sz val="10"/>
        <rFont val="宋体"/>
        <family val="0"/>
        <charset val="134"/>
      </rPr>
      <t xml:space="preserve">分来电、一先生（内部职工）再次反映，德胜门场站物业女班长（姓魏），长年利用职务之便吃饭不给钱，这种行为属于吃拿卡要，具体无法提供，称食堂有录像自己查。其不满，要求主管领导向</t>
    </r>
    <r>
      <rPr>
        <sz val="10"/>
        <rFont val="Arial"/>
        <family val="2"/>
      </rPr>
      <t xml:space="preserve">96166</t>
    </r>
    <r>
      <rPr>
        <sz val="10"/>
        <rFont val="宋体"/>
        <family val="0"/>
        <charset val="134"/>
      </rPr>
      <t xml:space="preserve">回复，其要得知处理结果，自己会打</t>
    </r>
    <r>
      <rPr>
        <sz val="10"/>
        <rFont val="Arial"/>
        <family val="2"/>
      </rPr>
      <t xml:space="preserve">96166</t>
    </r>
    <r>
      <rPr>
        <sz val="10"/>
        <rFont val="宋体"/>
        <family val="0"/>
        <charset val="134"/>
      </rPr>
      <t xml:space="preserve">询问、要求保护其个人隐私。</t>
    </r>
  </si>
  <si>
    <r>
      <rPr>
        <sz val="10"/>
        <rFont val="宋体"/>
        <family val="0"/>
        <charset val="134"/>
      </rPr>
      <t xml:space="preserve">经核实，市民反映诉求与实际情况有所出入。市民所诉魏姓班长，是德胜门场站的原班长，名叫魏燕凌。早已不在德胜门站工作，而是在</t>
    </r>
    <r>
      <rPr>
        <sz val="10"/>
        <rFont val="Arial"/>
        <family val="2"/>
      </rPr>
      <t xml:space="preserve">2025</t>
    </r>
    <r>
      <rPr>
        <sz val="10"/>
        <rFont val="宋体"/>
        <family val="0"/>
        <charset val="134"/>
      </rPr>
      <t xml:space="preserve">年</t>
    </r>
    <r>
      <rPr>
        <sz val="10"/>
        <rFont val="Arial"/>
        <family val="2"/>
      </rPr>
      <t xml:space="preserve">12</t>
    </r>
    <r>
      <rPr>
        <sz val="10"/>
        <rFont val="宋体"/>
        <family val="0"/>
        <charset val="134"/>
      </rPr>
      <t xml:space="preserve">月份已调往西直门南场站工作。</t>
    </r>
  </si>
  <si>
    <r>
      <rPr>
        <sz val="10"/>
        <rFont val="宋体"/>
        <family val="0"/>
        <charset val="134"/>
      </rPr>
      <t xml:space="preserve">经核实，市民反映诉求与实际情况有所出入。市民所诉魏姓班长，是德胜门场站的原班长，名叫魏燕凌。早已不在德胜门站工作，而是在</t>
    </r>
    <r>
      <rPr>
        <sz val="10"/>
        <rFont val="Arial"/>
        <family val="2"/>
      </rPr>
      <t xml:space="preserve">2025</t>
    </r>
    <r>
      <rPr>
        <sz val="10"/>
        <rFont val="宋体"/>
        <family val="0"/>
        <charset val="134"/>
      </rPr>
      <t xml:space="preserve">年</t>
    </r>
    <r>
      <rPr>
        <sz val="10"/>
        <rFont val="Arial"/>
        <family val="2"/>
      </rPr>
      <t xml:space="preserve">12</t>
    </r>
    <r>
      <rPr>
        <sz val="10"/>
        <rFont val="宋体"/>
        <family val="0"/>
        <charset val="134"/>
      </rPr>
      <t xml:space="preserve">月份已调往西直门南场站工作。因市民未留姓名及联系方式，故我们无法与市民进一步详细地了解情况。故我们按照派单中所列的诉求进行排查。</t>
    </r>
    <r>
      <rPr>
        <sz val="10"/>
        <rFont val="Arial"/>
        <family val="2"/>
      </rPr>
      <t xml:space="preserve">
</t>
    </r>
    <r>
      <rPr>
        <sz val="10"/>
        <rFont val="宋体"/>
        <family val="0"/>
        <charset val="134"/>
      </rPr>
      <t xml:space="preserve">我单位欢迎市民随时对我们工作进行监督，感谢市民提出宝贵意见，谢谢市民的支持与谅解。</t>
    </r>
    <r>
      <rPr>
        <sz val="10"/>
        <rFont val="Arial"/>
        <family val="2"/>
      </rPr>
      <t xml:space="preserve">
</t>
    </r>
    <r>
      <rPr>
        <sz val="10"/>
        <rFont val="宋体"/>
        <family val="0"/>
        <charset val="134"/>
      </rPr>
      <t xml:space="preserve">办理人：张浩宇；部门：鸿运承物业管理中心人力资源部；职务：一般管理</t>
    </r>
    <r>
      <rPr>
        <sz val="10"/>
        <rFont val="Arial"/>
        <family val="2"/>
      </rPr>
      <t xml:space="preserve">
</t>
    </r>
    <r>
      <rPr>
        <sz val="10"/>
        <rFont val="宋体"/>
        <family val="0"/>
        <charset val="134"/>
      </rPr>
      <t xml:space="preserve">审核人：高强；部门：鸿运承物业管理中心人力资源部；职务：中级管理</t>
    </r>
  </si>
  <si>
    <r>
      <rPr>
        <sz val="10"/>
        <rFont val="宋体"/>
        <family val="0"/>
        <charset val="134"/>
      </rPr>
      <t xml:space="preserve">经核实，市民反映诉求与实际情况有所出入。市民所诉魏姓班长，是德胜门场站的原班长，名叫魏燕凌。早已不在德胜门站工作，而是在</t>
    </r>
    <r>
      <rPr>
        <sz val="10"/>
        <rFont val="Arial"/>
        <family val="2"/>
      </rPr>
      <t xml:space="preserve">2025</t>
    </r>
    <r>
      <rPr>
        <sz val="10"/>
        <rFont val="宋体"/>
        <family val="0"/>
        <charset val="134"/>
      </rPr>
      <t xml:space="preserve">年</t>
    </r>
    <r>
      <rPr>
        <sz val="10"/>
        <rFont val="Arial"/>
        <family val="2"/>
      </rPr>
      <t xml:space="preserve">12</t>
    </r>
    <r>
      <rPr>
        <sz val="10"/>
        <rFont val="宋体"/>
        <family val="0"/>
        <charset val="134"/>
      </rPr>
      <t xml:space="preserve">月份已调往西直门南场站工作。因市民未留姓名及联系方式，故我们无法与市民进一步详细地了解情况。故我们按照派单中所列的诉求进行排查。</t>
    </r>
    <r>
      <rPr>
        <sz val="10"/>
        <rFont val="Arial"/>
        <family val="2"/>
      </rPr>
      <t xml:space="preserve">
</t>
    </r>
    <r>
      <rPr>
        <sz val="10"/>
        <rFont val="宋体"/>
        <family val="0"/>
        <charset val="134"/>
      </rPr>
      <t xml:space="preserve">我单位欢迎市民随时对我们工作进行监督，感谢市民提出宝贵意见，谢谢市民的支持与谅解。</t>
    </r>
  </si>
  <si>
    <t xml:space="preserve">劳动人员管理及劳动纪律
（场站班长问题）</t>
  </si>
  <si>
    <r>
      <rPr>
        <sz val="10"/>
        <rFont val="Arial"/>
        <family val="2"/>
      </rPr>
      <t xml:space="preserve">GJ-PHONE-20260403-2972</t>
    </r>
    <r>
      <rPr>
        <sz val="10"/>
        <rFont val="宋体"/>
        <family val="0"/>
        <charset val="134"/>
      </rPr>
      <t xml:space="preserve">（</t>
    </r>
    <r>
      <rPr>
        <sz val="10"/>
        <rFont val="Arial"/>
        <family val="2"/>
      </rPr>
      <t xml:space="preserve">1</t>
    </r>
    <r>
      <rPr>
        <sz val="10"/>
        <rFont val="宋体"/>
        <family val="0"/>
        <charset val="134"/>
      </rPr>
      <t xml:space="preserve">个附件）</t>
    </r>
  </si>
  <si>
    <t xml:space="preserve">2026-04-03 22:45:41</t>
  </si>
  <si>
    <t xml:space="preserve">2026-04-03 22:54:30</t>
  </si>
  <si>
    <t xml:space="preserve">苏先生</t>
  </si>
  <si>
    <r>
      <rPr>
        <sz val="10"/>
        <rFont val="Arial"/>
        <family val="2"/>
      </rPr>
      <t xml:space="preserve">4</t>
    </r>
    <r>
      <rPr>
        <sz val="10"/>
        <rFont val="宋体"/>
        <family val="0"/>
        <charset val="134"/>
      </rPr>
      <t xml:space="preserve">月</t>
    </r>
    <r>
      <rPr>
        <sz val="10"/>
        <rFont val="Arial"/>
        <family val="2"/>
      </rPr>
      <t xml:space="preserve">3</t>
    </r>
    <r>
      <rPr>
        <sz val="10"/>
        <rFont val="宋体"/>
        <family val="0"/>
        <charset val="134"/>
      </rPr>
      <t xml:space="preserve">日</t>
    </r>
    <r>
      <rPr>
        <sz val="10"/>
        <rFont val="Arial"/>
        <family val="2"/>
      </rPr>
      <t xml:space="preserve">22:11</t>
    </r>
    <r>
      <rPr>
        <sz val="10"/>
        <rFont val="宋体"/>
        <family val="0"/>
        <charset val="134"/>
      </rPr>
      <t xml:space="preserve">分来电（下车），一先生从二七剧场路北口乘坐</t>
    </r>
    <r>
      <rPr>
        <sz val="10"/>
        <rFont val="Arial"/>
        <family val="2"/>
      </rPr>
      <t xml:space="preserve">68</t>
    </r>
    <r>
      <rPr>
        <sz val="10"/>
        <rFont val="宋体"/>
        <family val="0"/>
        <charset val="134"/>
      </rPr>
      <t xml:space="preserve">路（车号未记）到木樨地西。下车把一个黑色袋子（汽车充电器）遗失，后其到马官营西场站找物品，场站保安上车帮其找到物品并归还。来电表扬。</t>
    </r>
  </si>
  <si>
    <r>
      <rPr>
        <sz val="10"/>
        <rFont val="宋体"/>
        <family val="0"/>
        <charset val="134"/>
      </rPr>
      <t xml:space="preserve">经核实，</t>
    </r>
    <r>
      <rPr>
        <sz val="10"/>
        <rFont val="Arial"/>
        <family val="2"/>
      </rPr>
      <t xml:space="preserve">4</t>
    </r>
    <r>
      <rPr>
        <sz val="10"/>
        <rFont val="宋体"/>
        <family val="0"/>
        <charset val="134"/>
      </rPr>
      <t xml:space="preserve">月</t>
    </r>
    <r>
      <rPr>
        <sz val="10"/>
        <rFont val="Arial"/>
        <family val="2"/>
      </rPr>
      <t xml:space="preserve">3</t>
    </r>
    <r>
      <rPr>
        <sz val="10"/>
        <rFont val="宋体"/>
        <family val="0"/>
        <charset val="134"/>
      </rPr>
      <t xml:space="preserve">晚上</t>
    </r>
    <r>
      <rPr>
        <sz val="10"/>
        <rFont val="Arial"/>
        <family val="2"/>
      </rPr>
      <t xml:space="preserve">22</t>
    </r>
    <r>
      <rPr>
        <sz val="10"/>
        <rFont val="宋体"/>
        <family val="0"/>
        <charset val="134"/>
      </rPr>
      <t xml:space="preserve">时左右，乘客到马官营场站（</t>
    </r>
    <r>
      <rPr>
        <sz val="10"/>
        <rFont val="Arial"/>
        <family val="2"/>
      </rPr>
      <t xml:space="preserve">68</t>
    </r>
    <r>
      <rPr>
        <sz val="10"/>
        <rFont val="宋体"/>
        <family val="0"/>
        <charset val="134"/>
      </rPr>
      <t xml:space="preserve">路充电站）西门夜班门岗询问保安员（郭家驹），查找乘坐</t>
    </r>
    <r>
      <rPr>
        <sz val="10"/>
        <rFont val="Arial"/>
        <family val="2"/>
      </rPr>
      <t xml:space="preserve">68</t>
    </r>
    <r>
      <rPr>
        <sz val="10"/>
        <rFont val="宋体"/>
        <family val="0"/>
        <charset val="134"/>
      </rPr>
      <t xml:space="preserve">路时丢失的手提袋，大厦分中心马官营场站门巡逻岗卞加帅联系</t>
    </r>
    <r>
      <rPr>
        <sz val="10"/>
        <rFont val="Arial"/>
        <family val="2"/>
      </rPr>
      <t xml:space="preserve">68</t>
    </r>
    <r>
      <rPr>
        <sz val="10"/>
        <rFont val="宋体"/>
        <family val="0"/>
        <charset val="134"/>
      </rPr>
      <t xml:space="preserve">路乘务安保员负责人，协助</t>
    </r>
    <r>
      <rPr>
        <sz val="10"/>
        <rFont val="Arial"/>
        <family val="2"/>
      </rPr>
      <t xml:space="preserve">68</t>
    </r>
    <r>
      <rPr>
        <sz val="10"/>
        <rFont val="宋体"/>
        <family val="0"/>
        <charset val="134"/>
      </rPr>
      <t xml:space="preserve">路乘务安保员负责人到司机休息室帮乘客把丢失的手提袋送到门口失主手中。</t>
    </r>
  </si>
  <si>
    <t xml:space="preserve">对当事保安员进行口头表扬，并要求继续提高服务质量，做好本职服务。</t>
  </si>
  <si>
    <t xml:space="preserve">GJ-PHONE-20260404-1043</t>
  </si>
  <si>
    <t xml:space="preserve">2026-04-04 12:17:37</t>
  </si>
  <si>
    <t xml:space="preserve">2026-04-04 12:26:59</t>
  </si>
  <si>
    <r>
      <rPr>
        <sz val="10"/>
        <rFont val="Arial"/>
        <family val="2"/>
      </rPr>
      <t xml:space="preserve">4</t>
    </r>
    <r>
      <rPr>
        <sz val="10"/>
        <rFont val="宋体"/>
        <family val="0"/>
        <charset val="134"/>
      </rPr>
      <t xml:space="preserve">月</t>
    </r>
    <r>
      <rPr>
        <sz val="10"/>
        <rFont val="Arial"/>
        <family val="2"/>
      </rPr>
      <t xml:space="preserve">4</t>
    </r>
    <r>
      <rPr>
        <sz val="10"/>
        <rFont val="宋体"/>
        <family val="0"/>
        <charset val="134"/>
      </rPr>
      <t xml:space="preserve">日</t>
    </r>
    <r>
      <rPr>
        <sz val="10"/>
        <rFont val="Arial"/>
        <family val="2"/>
      </rPr>
      <t xml:space="preserve">12:19</t>
    </r>
    <r>
      <rPr>
        <sz val="10"/>
        <rFont val="宋体"/>
        <family val="0"/>
        <charset val="134"/>
      </rPr>
      <t xml:space="preserve">分</t>
    </r>
    <r>
      <rPr>
        <sz val="10"/>
        <rFont val="Arial"/>
        <family val="2"/>
      </rPr>
      <t xml:space="preserve">(</t>
    </r>
    <r>
      <rPr>
        <sz val="10"/>
        <rFont val="宋体"/>
        <family val="0"/>
        <charset val="134"/>
      </rPr>
      <t xml:space="preserve">来电</t>
    </r>
    <r>
      <rPr>
        <sz val="10"/>
        <rFont val="Arial"/>
        <family val="2"/>
      </rPr>
      <t xml:space="preserve">)</t>
    </r>
    <r>
      <rPr>
        <sz val="10"/>
        <rFont val="宋体"/>
        <family val="0"/>
        <charset val="134"/>
      </rPr>
      <t xml:space="preserve">一先生称：其看到朝阳门内双向站台的不锈钢护栏很脏都长锈了。特来电反映。</t>
    </r>
  </si>
  <si>
    <r>
      <rPr>
        <sz val="10"/>
        <rFont val="宋体"/>
        <family val="0"/>
        <charset val="134"/>
      </rPr>
      <t xml:space="preserve">经核实，市民反映的问题属实。公交物业已经将朝阳门双方向站台护栏锈蚀维修列入</t>
    </r>
    <r>
      <rPr>
        <sz val="10"/>
        <rFont val="Arial"/>
        <family val="2"/>
      </rPr>
      <t xml:space="preserve">2026</t>
    </r>
    <r>
      <rPr>
        <sz val="10"/>
        <rFont val="宋体"/>
        <family val="0"/>
        <charset val="134"/>
      </rPr>
      <t xml:space="preserve">年护栏维修计划。</t>
    </r>
  </si>
  <si>
    <r>
      <rPr>
        <sz val="10"/>
        <rFont val="宋体"/>
        <family val="0"/>
        <charset val="134"/>
      </rPr>
      <t xml:space="preserve">公交物业已经将朝阳门双方向站台护栏锈蚀维修列入</t>
    </r>
    <r>
      <rPr>
        <sz val="10"/>
        <rFont val="Arial"/>
        <family val="2"/>
      </rPr>
      <t xml:space="preserve">2026</t>
    </r>
    <r>
      <rPr>
        <sz val="10"/>
        <rFont val="宋体"/>
        <family val="0"/>
        <charset val="134"/>
      </rPr>
      <t xml:space="preserve">年护栏维修计划，</t>
    </r>
    <r>
      <rPr>
        <sz val="10"/>
        <rFont val="Arial"/>
        <family val="2"/>
      </rPr>
      <t xml:space="preserve">2026</t>
    </r>
    <r>
      <rPr>
        <sz val="10"/>
        <rFont val="宋体"/>
        <family val="0"/>
        <charset val="134"/>
      </rPr>
      <t xml:space="preserve">年护栏维修项目已经完成立项申请，目前正在走招标相关流程，争取</t>
    </r>
    <r>
      <rPr>
        <sz val="10"/>
        <rFont val="Arial"/>
        <family val="2"/>
      </rPr>
      <t xml:space="preserve">6</t>
    </r>
    <r>
      <rPr>
        <sz val="10"/>
        <rFont val="宋体"/>
        <family val="0"/>
        <charset val="134"/>
      </rPr>
      <t xml:space="preserve">月底完成所有招标程序和合同的签订。依据北京市相关规定，站台护栏属于</t>
    </r>
    <r>
      <rPr>
        <sz val="10"/>
        <rFont val="Arial"/>
        <family val="2"/>
      </rPr>
      <t xml:space="preserve">"</t>
    </r>
    <r>
      <rPr>
        <sz val="10"/>
        <rFont val="宋体"/>
        <family val="0"/>
        <charset val="134"/>
      </rPr>
      <t xml:space="preserve">城市家具</t>
    </r>
    <r>
      <rPr>
        <sz val="10"/>
        <rFont val="Arial"/>
        <family val="2"/>
      </rPr>
      <t xml:space="preserve">"</t>
    </r>
    <r>
      <rPr>
        <sz val="10"/>
        <rFont val="宋体"/>
        <family val="0"/>
        <charset val="134"/>
      </rPr>
      <t xml:space="preserve">，无论维修拆除安装，都须到属地管理部门进行规划方案审批。公交集团必须在“合理、合法、合规”的前提下才能施工，预计</t>
    </r>
    <r>
      <rPr>
        <sz val="10"/>
        <rFont val="Arial"/>
        <family val="2"/>
      </rPr>
      <t xml:space="preserve">7</t>
    </r>
    <r>
      <rPr>
        <sz val="10"/>
        <rFont val="宋体"/>
        <family val="0"/>
        <charset val="134"/>
      </rPr>
      <t xml:space="preserve">月底完成朝阳门双方向站台护栏锈蚀维修施工，恳请市民理解谅解。</t>
    </r>
  </si>
  <si>
    <r>
      <rPr>
        <sz val="10"/>
        <rFont val="宋体"/>
        <family val="0"/>
        <charset val="134"/>
      </rPr>
      <t xml:space="preserve">经核实，市民反映的问题属实。公交物业已经将朝阳门双方向站台护栏锈蚀维修列入</t>
    </r>
    <r>
      <rPr>
        <sz val="10"/>
        <rFont val="Arial"/>
        <family val="2"/>
      </rPr>
      <t xml:space="preserve">2026</t>
    </r>
    <r>
      <rPr>
        <sz val="10"/>
        <rFont val="宋体"/>
        <family val="0"/>
        <charset val="134"/>
      </rPr>
      <t xml:space="preserve">年护栏维修计划，</t>
    </r>
    <r>
      <rPr>
        <sz val="10"/>
        <rFont val="Arial"/>
        <family val="2"/>
      </rPr>
      <t xml:space="preserve">2026</t>
    </r>
    <r>
      <rPr>
        <sz val="10"/>
        <rFont val="宋体"/>
        <family val="0"/>
        <charset val="134"/>
      </rPr>
      <t xml:space="preserve">年护栏维修项目已经完成立项申请，目前正在走招标相关流程，争取</t>
    </r>
    <r>
      <rPr>
        <sz val="10"/>
        <rFont val="Arial"/>
        <family val="2"/>
      </rPr>
      <t xml:space="preserve">6</t>
    </r>
    <r>
      <rPr>
        <sz val="10"/>
        <rFont val="宋体"/>
        <family val="0"/>
        <charset val="134"/>
      </rPr>
      <t xml:space="preserve">月底完成所有招标程序和合同的签订。依据北京市相关规定，站台护栏属于</t>
    </r>
    <r>
      <rPr>
        <sz val="10"/>
        <rFont val="Arial"/>
        <family val="2"/>
      </rPr>
      <t xml:space="preserve">"</t>
    </r>
    <r>
      <rPr>
        <sz val="10"/>
        <rFont val="宋体"/>
        <family val="0"/>
        <charset val="134"/>
      </rPr>
      <t xml:space="preserve">城市家具</t>
    </r>
    <r>
      <rPr>
        <sz val="10"/>
        <rFont val="Arial"/>
        <family val="2"/>
      </rPr>
      <t xml:space="preserve">"</t>
    </r>
    <r>
      <rPr>
        <sz val="10"/>
        <rFont val="宋体"/>
        <family val="0"/>
        <charset val="134"/>
      </rPr>
      <t xml:space="preserve">，无论维修拆除安装，都须到属地管理部门进行规划方案审批。公交集团必须在“合理、合法、合规”的前提下才能施工，预计</t>
    </r>
    <r>
      <rPr>
        <sz val="10"/>
        <rFont val="Arial"/>
        <family val="2"/>
      </rPr>
      <t xml:space="preserve">7</t>
    </r>
    <r>
      <rPr>
        <sz val="10"/>
        <rFont val="宋体"/>
        <family val="0"/>
        <charset val="134"/>
      </rPr>
      <t xml:space="preserve">月底完成朝阳门双方向站台护栏锈蚀维修施工，恳请市民理解谅解。由于市民未留联系方式，无法进行电话答复。</t>
    </r>
  </si>
  <si>
    <r>
      <rPr>
        <sz val="11"/>
        <color rgb="FF000000"/>
        <rFont val="宋体"/>
        <family val="0"/>
        <charset val="134"/>
      </rPr>
      <t xml:space="preserve">同人同诉：</t>
    </r>
    <r>
      <rPr>
        <sz val="11"/>
        <color rgb="FF000000"/>
        <rFont val="宋体"/>
        <family val="0"/>
      </rPr>
      <t xml:space="preserve">GJ-PHONE-20260404-1043</t>
    </r>
    <r>
      <rPr>
        <sz val="11"/>
        <color rgb="FF000000"/>
        <rFont val="宋体"/>
        <family val="0"/>
        <charset val="134"/>
      </rPr>
      <t xml:space="preserve">、</t>
    </r>
  </si>
  <si>
    <r>
      <rPr>
        <sz val="10"/>
        <rFont val="Arial"/>
        <family val="2"/>
      </rPr>
      <t xml:space="preserve">GJ-PHONE-20260405-2386</t>
    </r>
    <r>
      <rPr>
        <sz val="10"/>
        <rFont val="宋体"/>
        <family val="0"/>
        <charset val="134"/>
      </rPr>
      <t xml:space="preserve">（</t>
    </r>
    <r>
      <rPr>
        <sz val="10"/>
        <rFont val="Arial"/>
        <family val="2"/>
      </rPr>
      <t xml:space="preserve">1</t>
    </r>
    <r>
      <rPr>
        <sz val="10"/>
        <rFont val="宋体"/>
        <family val="0"/>
        <charset val="134"/>
      </rPr>
      <t xml:space="preserve">个附件）</t>
    </r>
  </si>
  <si>
    <t xml:space="preserve">2026-04-05 21:36:56</t>
  </si>
  <si>
    <t xml:space="preserve">2026-04-05 21:42:57</t>
  </si>
  <si>
    <r>
      <rPr>
        <sz val="10"/>
        <rFont val="Arial"/>
        <family val="2"/>
      </rPr>
      <t xml:space="preserve">4</t>
    </r>
    <r>
      <rPr>
        <sz val="10"/>
        <rFont val="宋体"/>
        <family val="0"/>
        <charset val="134"/>
      </rPr>
      <t xml:space="preserve">月</t>
    </r>
    <r>
      <rPr>
        <sz val="10"/>
        <rFont val="Arial"/>
        <family val="2"/>
      </rPr>
      <t xml:space="preserve">5</t>
    </r>
    <r>
      <rPr>
        <sz val="10"/>
        <rFont val="宋体"/>
        <family val="0"/>
        <charset val="134"/>
      </rPr>
      <t xml:space="preserve">日</t>
    </r>
    <r>
      <rPr>
        <sz val="10"/>
        <rFont val="Arial"/>
        <family val="2"/>
      </rPr>
      <t xml:space="preserve">21:37</t>
    </r>
    <r>
      <rPr>
        <sz val="10"/>
        <rFont val="宋体"/>
        <family val="0"/>
        <charset val="134"/>
      </rPr>
      <t xml:space="preserve">分一先生来电反映：动物园枢纽西侧（</t>
    </r>
    <r>
      <rPr>
        <sz val="10"/>
        <rFont val="Arial"/>
        <family val="2"/>
      </rPr>
      <t xml:space="preserve">1</t>
    </r>
    <r>
      <rPr>
        <sz val="10"/>
        <rFont val="宋体"/>
        <family val="0"/>
        <charset val="134"/>
      </rPr>
      <t xml:space="preserve">号站台），二层男洗手间隔间门，合页掉了一个，望领导及时维修。</t>
    </r>
  </si>
  <si>
    <r>
      <rPr>
        <sz val="10"/>
        <rFont val="宋体"/>
        <family val="0"/>
        <charset val="134"/>
      </rPr>
      <t xml:space="preserve">经核实，市民反映的问题属实。动物园枢纽</t>
    </r>
    <r>
      <rPr>
        <sz val="10"/>
        <rFont val="Arial"/>
        <family val="2"/>
      </rPr>
      <t xml:space="preserve">2</t>
    </r>
    <r>
      <rPr>
        <sz val="10"/>
        <rFont val="宋体"/>
        <family val="0"/>
        <charset val="134"/>
      </rPr>
      <t xml:space="preserve">层男卫生属于公交内部职工使用，接到</t>
    </r>
    <r>
      <rPr>
        <sz val="10"/>
        <rFont val="Arial"/>
        <family val="2"/>
      </rPr>
      <t xml:space="preserve">96166</t>
    </r>
    <r>
      <rPr>
        <sz val="10"/>
        <rFont val="宋体"/>
        <family val="0"/>
        <charset val="134"/>
      </rPr>
      <t xml:space="preserve">诉求前并未接到此问题的任何报修。</t>
    </r>
  </si>
  <si>
    <r>
      <rPr>
        <sz val="10"/>
        <rFont val="Arial"/>
        <family val="2"/>
      </rPr>
      <t xml:space="preserve">4</t>
    </r>
    <r>
      <rPr>
        <sz val="10"/>
        <rFont val="宋体"/>
        <family val="0"/>
        <charset val="134"/>
      </rPr>
      <t xml:space="preserve">月</t>
    </r>
    <r>
      <rPr>
        <sz val="10"/>
        <rFont val="Arial"/>
        <family val="2"/>
      </rPr>
      <t xml:space="preserve">6</t>
    </r>
    <r>
      <rPr>
        <sz val="10"/>
        <rFont val="宋体"/>
        <family val="0"/>
        <charset val="134"/>
      </rPr>
      <t xml:space="preserve">日上午动物园枢纽</t>
    </r>
    <r>
      <rPr>
        <sz val="10"/>
        <rFont val="Arial"/>
        <family val="2"/>
      </rPr>
      <t xml:space="preserve">2</t>
    </r>
    <r>
      <rPr>
        <sz val="10"/>
        <rFont val="宋体"/>
        <family val="0"/>
        <charset val="134"/>
      </rPr>
      <t xml:space="preserve">层男卫生间隔间门合页维修完毕。今后会加强相关巡检，同时也会提醒各驻站单位职工发现问题及时联系动物园枢纽物业或者拨打公交物业客服电话进行报修，我们会及时维修。</t>
    </r>
  </si>
  <si>
    <r>
      <rPr>
        <sz val="10"/>
        <rFont val="宋体"/>
        <family val="0"/>
        <charset val="134"/>
      </rPr>
      <t xml:space="preserve">经核实，市民反映的问题属实。动物园枢纽</t>
    </r>
    <r>
      <rPr>
        <sz val="10"/>
        <rFont val="Arial"/>
        <family val="2"/>
      </rPr>
      <t xml:space="preserve">2</t>
    </r>
    <r>
      <rPr>
        <sz val="10"/>
        <rFont val="宋体"/>
        <family val="0"/>
        <charset val="134"/>
      </rPr>
      <t xml:space="preserve">层男卫生属于公交内部职工使用，接到</t>
    </r>
    <r>
      <rPr>
        <sz val="10"/>
        <rFont val="Arial"/>
        <family val="2"/>
      </rPr>
      <t xml:space="preserve">96166</t>
    </r>
    <r>
      <rPr>
        <sz val="10"/>
        <rFont val="宋体"/>
        <family val="0"/>
        <charset val="134"/>
      </rPr>
      <t xml:space="preserve">诉求前并未接到此问题的任何报修。</t>
    </r>
    <r>
      <rPr>
        <sz val="10"/>
        <rFont val="Arial"/>
        <family val="2"/>
      </rPr>
      <t xml:space="preserve">4</t>
    </r>
    <r>
      <rPr>
        <sz val="10"/>
        <rFont val="宋体"/>
        <family val="0"/>
        <charset val="134"/>
      </rPr>
      <t xml:space="preserve">月</t>
    </r>
    <r>
      <rPr>
        <sz val="10"/>
        <rFont val="Arial"/>
        <family val="2"/>
      </rPr>
      <t xml:space="preserve">6</t>
    </r>
    <r>
      <rPr>
        <sz val="10"/>
        <rFont val="宋体"/>
        <family val="0"/>
        <charset val="134"/>
      </rPr>
      <t xml:space="preserve">日上午动物园枢纽</t>
    </r>
    <r>
      <rPr>
        <sz val="10"/>
        <rFont val="Arial"/>
        <family val="2"/>
      </rPr>
      <t xml:space="preserve">2</t>
    </r>
    <r>
      <rPr>
        <sz val="10"/>
        <rFont val="宋体"/>
        <family val="0"/>
        <charset val="134"/>
      </rPr>
      <t xml:space="preserve">层男卫生间隔间门合页维修完毕。今后会加强相关巡检，同时也会提醒各驻站单位职工发现问题及时联系动物园枢纽物业或者拨打公交物业客服电话进行报修，我们会及时维修。由于市民未留联系方式，无法进行电话答复。</t>
    </r>
  </si>
  <si>
    <t xml:space="preserve">站务设施维修（卫生间门合页）</t>
  </si>
  <si>
    <t xml:space="preserve">GJ-PHONE-20260408-0908</t>
  </si>
  <si>
    <t xml:space="preserve">2026-04-08 11:30:02</t>
  </si>
  <si>
    <t xml:space="preserve">2026-04-08 11:51:46</t>
  </si>
  <si>
    <r>
      <rPr>
        <sz val="10"/>
        <rFont val="Arial"/>
        <family val="2"/>
      </rPr>
      <t xml:space="preserve">4</t>
    </r>
    <r>
      <rPr>
        <sz val="10"/>
        <rFont val="宋体"/>
        <family val="0"/>
        <charset val="134"/>
      </rPr>
      <t xml:space="preserve">月</t>
    </r>
    <r>
      <rPr>
        <sz val="10"/>
        <rFont val="Arial"/>
        <family val="2"/>
      </rPr>
      <t xml:space="preserve">8</t>
    </r>
    <r>
      <rPr>
        <sz val="10"/>
        <rFont val="宋体"/>
        <family val="0"/>
        <charset val="134"/>
      </rPr>
      <t xml:space="preserve">日</t>
    </r>
    <r>
      <rPr>
        <sz val="10"/>
        <rFont val="Arial"/>
        <family val="2"/>
      </rPr>
      <t xml:space="preserve">11</t>
    </r>
    <r>
      <rPr>
        <sz val="10"/>
        <rFont val="宋体"/>
        <family val="0"/>
        <charset val="134"/>
      </rPr>
      <t xml:space="preserve">：</t>
    </r>
    <r>
      <rPr>
        <sz val="10"/>
        <rFont val="Arial"/>
        <family val="2"/>
      </rPr>
      <t xml:space="preserve">30</t>
    </r>
    <r>
      <rPr>
        <sz val="10"/>
        <rFont val="宋体"/>
        <family val="0"/>
        <charset val="134"/>
      </rPr>
      <t xml:space="preserve">分来电，</t>
    </r>
    <r>
      <rPr>
        <sz val="10"/>
        <rFont val="Arial"/>
        <family val="2"/>
      </rPr>
      <t xml:space="preserve">10</t>
    </r>
    <r>
      <rPr>
        <sz val="10"/>
        <rFont val="宋体"/>
        <family val="0"/>
        <charset val="134"/>
      </rPr>
      <t xml:space="preserve">：</t>
    </r>
    <r>
      <rPr>
        <sz val="10"/>
        <rFont val="Arial"/>
        <family val="2"/>
      </rPr>
      <t xml:space="preserve">30</t>
    </r>
    <r>
      <rPr>
        <sz val="10"/>
        <rFont val="宋体"/>
        <family val="0"/>
        <charset val="134"/>
      </rPr>
      <t xml:space="preserve">分左右，一女士乘坐</t>
    </r>
    <r>
      <rPr>
        <sz val="10"/>
        <rFont val="Arial"/>
        <family val="2"/>
      </rPr>
      <t xml:space="preserve">467</t>
    </r>
    <r>
      <rPr>
        <sz val="10"/>
        <rFont val="宋体"/>
        <family val="0"/>
        <charset val="134"/>
      </rPr>
      <t xml:space="preserve">路，下车将手机落在车上，后乘坐该路后车，该车的女驾驶员服务热情，给其带到总站。后场站保安带其找到调度员，调度员与其乘坐的驾驶员燕师傅联系，得知已找到，现已归还，其非常感谢两位驾驶员、场站保安及调度员，特来电表扬。</t>
    </r>
  </si>
  <si>
    <t xml:space="preserve">来电人未留联系方式，无法核实具体信息。</t>
  </si>
  <si>
    <r>
      <rPr>
        <sz val="10"/>
        <rFont val="Arial"/>
        <family val="2"/>
      </rPr>
      <t xml:space="preserve">GJ-PHONE-20260408-1118</t>
    </r>
    <r>
      <rPr>
        <sz val="10"/>
        <rFont val="宋体"/>
        <family val="0"/>
        <charset val="134"/>
      </rPr>
      <t xml:space="preserve">（</t>
    </r>
    <r>
      <rPr>
        <sz val="10"/>
        <rFont val="Arial"/>
        <family val="2"/>
      </rPr>
      <t xml:space="preserve">1</t>
    </r>
    <r>
      <rPr>
        <sz val="10"/>
        <rFont val="宋体"/>
        <family val="0"/>
        <charset val="134"/>
      </rPr>
      <t xml:space="preserve">个附件）</t>
    </r>
  </si>
  <si>
    <t xml:space="preserve">2026-04-08 12:39:49</t>
  </si>
  <si>
    <t xml:space="preserve">2026-04-08 13:16:29</t>
  </si>
  <si>
    <t xml:space="preserve">安先生</t>
  </si>
  <si>
    <r>
      <rPr>
        <sz val="10"/>
        <rFont val="Arial"/>
        <family val="2"/>
      </rPr>
      <t xml:space="preserve">4</t>
    </r>
    <r>
      <rPr>
        <sz val="10"/>
        <rFont val="宋体"/>
        <family val="0"/>
        <charset val="134"/>
      </rPr>
      <t xml:space="preserve">月</t>
    </r>
    <r>
      <rPr>
        <sz val="10"/>
        <rFont val="Arial"/>
        <family val="2"/>
      </rPr>
      <t xml:space="preserve">8</t>
    </r>
    <r>
      <rPr>
        <sz val="10"/>
        <rFont val="宋体"/>
        <family val="0"/>
        <charset val="134"/>
      </rPr>
      <t xml:space="preserve">日</t>
    </r>
    <r>
      <rPr>
        <sz val="10"/>
        <rFont val="Arial"/>
        <family val="2"/>
      </rPr>
      <t xml:space="preserve">12</t>
    </r>
    <r>
      <rPr>
        <sz val="10"/>
        <rFont val="宋体"/>
        <family val="0"/>
        <charset val="134"/>
      </rPr>
      <t xml:space="preserve">：</t>
    </r>
    <r>
      <rPr>
        <sz val="10"/>
        <rFont val="Arial"/>
        <family val="2"/>
      </rPr>
      <t xml:space="preserve">40</t>
    </r>
    <r>
      <rPr>
        <sz val="10"/>
        <rFont val="宋体"/>
        <family val="0"/>
        <charset val="134"/>
      </rPr>
      <t xml:space="preserve">分来电：刚下车，安先生在地铁新宫站乘坐</t>
    </r>
    <r>
      <rPr>
        <sz val="10"/>
        <rFont val="Arial"/>
        <family val="2"/>
      </rPr>
      <t xml:space="preserve">369</t>
    </r>
    <r>
      <rPr>
        <sz val="10"/>
        <rFont val="宋体"/>
        <family val="0"/>
        <charset val="134"/>
      </rPr>
      <t xml:space="preserve">路（车号未记）到黄村火车站东。其称在乘坐该车时，其看到该车二层挡风玻璃处都是垃圾，其称垃圾已经存在一段时间了。其不满，要求答复。</t>
    </r>
  </si>
  <si>
    <r>
      <rPr>
        <sz val="10"/>
        <rFont val="宋体"/>
        <family val="0"/>
        <charset val="134"/>
      </rPr>
      <t xml:space="preserve">我分中心于</t>
    </r>
    <r>
      <rPr>
        <sz val="10"/>
        <rFont val="Arial"/>
        <family val="2"/>
      </rPr>
      <t xml:space="preserve">2026</t>
    </r>
    <r>
      <rPr>
        <sz val="10"/>
        <rFont val="宋体"/>
        <family val="0"/>
        <charset val="134"/>
      </rPr>
      <t xml:space="preserve">年</t>
    </r>
    <r>
      <rPr>
        <sz val="10"/>
        <rFont val="Arial"/>
        <family val="2"/>
      </rPr>
      <t xml:space="preserve">4</t>
    </r>
    <r>
      <rPr>
        <sz val="10"/>
        <rFont val="宋体"/>
        <family val="0"/>
        <charset val="134"/>
      </rPr>
      <t xml:space="preserve">月</t>
    </r>
    <r>
      <rPr>
        <sz val="10"/>
        <rFont val="Arial"/>
        <family val="2"/>
      </rPr>
      <t xml:space="preserve">8</t>
    </r>
    <r>
      <rPr>
        <sz val="10"/>
        <rFont val="宋体"/>
        <family val="0"/>
        <charset val="134"/>
      </rPr>
      <t xml:space="preserve">日下午</t>
    </r>
    <r>
      <rPr>
        <sz val="10"/>
        <rFont val="Arial"/>
        <family val="2"/>
      </rPr>
      <t xml:space="preserve">16</t>
    </r>
    <r>
      <rPr>
        <sz val="10"/>
        <rFont val="宋体"/>
        <family val="0"/>
        <charset val="134"/>
      </rPr>
      <t xml:space="preserve">点</t>
    </r>
    <r>
      <rPr>
        <sz val="10"/>
        <rFont val="Arial"/>
        <family val="2"/>
      </rPr>
      <t xml:space="preserve">24</t>
    </r>
    <r>
      <rPr>
        <sz val="10"/>
        <rFont val="宋体"/>
        <family val="0"/>
        <charset val="134"/>
      </rPr>
      <t xml:space="preserve">分对市民进行电话回复。办理人：李虎；部门：鸿运承物业管理中心天宫院分中心；职务：物管副主任。审核人：郑楠；部门：鸿运承物业管理中心物管行政部；职务：物管员。</t>
    </r>
  </si>
  <si>
    <r>
      <rPr>
        <sz val="10"/>
        <rFont val="宋体"/>
        <family val="0"/>
        <charset val="134"/>
      </rPr>
      <t xml:space="preserve">接到投诉后，市民反映问题的办理情况，鸿运承物业管理中心天宫院分中心现回复如下：经查，市民所反映的车辆卫生问题为途中产生，加之该线路为无售票员的运营线路（无人售），故我们无法第一时间对车辆卫生进行清理。我们对于运营车辆车内卫生的清洁工作是一直在做的，也从未停止，已经形成了长效的清洁机制。该线路车辆回到刷车地点后，在日常工作时段内，我们的保洁员已对车内外部卫生进行了全面清理，确保刷车点出场车辆卫生干净整洁，符合企业标准，已整改完毕。经分中心检查本条运营线路所有运营车辆出场前的卫生符合车辆清洁标准，我们定期召开车辆保洁专题会议，开展车辆卫生专项检查，日常工作中我们加大巡检力度，强化制度建设，不断提高管理水平。我分中心于</t>
    </r>
    <r>
      <rPr>
        <sz val="10"/>
        <rFont val="Arial"/>
        <family val="2"/>
      </rPr>
      <t xml:space="preserve">2026</t>
    </r>
    <r>
      <rPr>
        <sz val="10"/>
        <rFont val="宋体"/>
        <family val="0"/>
        <charset val="134"/>
      </rPr>
      <t xml:space="preserve">年</t>
    </r>
    <r>
      <rPr>
        <sz val="10"/>
        <rFont val="Arial"/>
        <family val="2"/>
      </rPr>
      <t xml:space="preserve">4</t>
    </r>
    <r>
      <rPr>
        <sz val="10"/>
        <rFont val="宋体"/>
        <family val="0"/>
        <charset val="134"/>
      </rPr>
      <t xml:space="preserve">月</t>
    </r>
    <r>
      <rPr>
        <sz val="10"/>
        <rFont val="Arial"/>
        <family val="2"/>
      </rPr>
      <t xml:space="preserve">8</t>
    </r>
    <r>
      <rPr>
        <sz val="10"/>
        <rFont val="宋体"/>
        <family val="0"/>
        <charset val="134"/>
      </rPr>
      <t xml:space="preserve">日下午</t>
    </r>
    <r>
      <rPr>
        <sz val="10"/>
        <rFont val="Arial"/>
        <family val="2"/>
      </rPr>
      <t xml:space="preserve">16</t>
    </r>
    <r>
      <rPr>
        <sz val="10"/>
        <rFont val="宋体"/>
        <family val="0"/>
        <charset val="134"/>
      </rPr>
      <t xml:space="preserve">点</t>
    </r>
    <r>
      <rPr>
        <sz val="10"/>
        <rFont val="Arial"/>
        <family val="2"/>
      </rPr>
      <t xml:space="preserve">24</t>
    </r>
    <r>
      <rPr>
        <sz val="10"/>
        <rFont val="宋体"/>
        <family val="0"/>
        <charset val="134"/>
      </rPr>
      <t xml:space="preserve">分对市民进行电话回复。公交运营线路（首末站），我们只在一个场站进行洗车服务，首末站全部安排保洁员清洗车辆目前存在一定的困难。场站班组长再次与本条线路的保洁人员进行了沟通，日常工作中要把清洁质量做的更加细致，加强清洁技能的培训，熟练掌握清洁方法。欢迎市民随时对我们的工作进行监督，感谢市民提出宝贵意见，给市民的出行带来的不便我们深感歉意，谢谢市民的支持与谅解。</t>
    </r>
  </si>
  <si>
    <t xml:space="preserve">车辆卫生问题
（车内积土）</t>
  </si>
  <si>
    <r>
      <rPr>
        <sz val="10"/>
        <rFont val="Arial"/>
        <family val="2"/>
      </rPr>
      <t xml:space="preserve">GJ-PHONE-20260409-0287</t>
    </r>
    <r>
      <rPr>
        <sz val="10"/>
        <rFont val="宋体"/>
        <family val="0"/>
        <charset val="134"/>
      </rPr>
      <t xml:space="preserve">（</t>
    </r>
    <r>
      <rPr>
        <sz val="10"/>
        <rFont val="Arial"/>
        <family val="2"/>
      </rPr>
      <t xml:space="preserve">1</t>
    </r>
    <r>
      <rPr>
        <sz val="10"/>
        <rFont val="宋体"/>
        <family val="0"/>
        <charset val="134"/>
      </rPr>
      <t xml:space="preserve">个附件）</t>
    </r>
  </si>
  <si>
    <t xml:space="preserve">2026-04-09 08:21:02</t>
  </si>
  <si>
    <t xml:space="preserve">2026-04-09 09:18:51</t>
  </si>
  <si>
    <t xml:space="preserve">13671056986</t>
  </si>
  <si>
    <r>
      <rPr>
        <sz val="10"/>
        <rFont val="Arial"/>
        <family val="2"/>
      </rPr>
      <t xml:space="preserve">4</t>
    </r>
    <r>
      <rPr>
        <sz val="10"/>
        <rFont val="宋体"/>
        <family val="0"/>
        <charset val="134"/>
      </rPr>
      <t xml:space="preserve">月</t>
    </r>
    <r>
      <rPr>
        <sz val="10"/>
        <rFont val="Arial"/>
        <family val="2"/>
      </rPr>
      <t xml:space="preserve">9</t>
    </r>
    <r>
      <rPr>
        <sz val="10"/>
        <rFont val="宋体"/>
        <family val="0"/>
        <charset val="134"/>
      </rPr>
      <t xml:space="preserve">日</t>
    </r>
    <r>
      <rPr>
        <sz val="10"/>
        <rFont val="Arial"/>
        <family val="2"/>
      </rPr>
      <t xml:space="preserve">8</t>
    </r>
    <r>
      <rPr>
        <sz val="10"/>
        <rFont val="宋体"/>
        <family val="0"/>
        <charset val="134"/>
      </rPr>
      <t xml:space="preserve">：</t>
    </r>
    <r>
      <rPr>
        <sz val="10"/>
        <rFont val="Arial"/>
        <family val="2"/>
      </rPr>
      <t xml:space="preserve">21</t>
    </r>
    <r>
      <rPr>
        <sz val="10"/>
        <rFont val="宋体"/>
        <family val="0"/>
        <charset val="134"/>
      </rPr>
      <t xml:space="preserve">分来电，一先生称：地铁积水潭公交场站有一个长廊，靠近护城河天桥交接的地方，一共有</t>
    </r>
    <r>
      <rPr>
        <sz val="10"/>
        <rFont val="Arial"/>
        <family val="2"/>
      </rPr>
      <t xml:space="preserve">4</t>
    </r>
    <r>
      <rPr>
        <sz val="10"/>
        <rFont val="宋体"/>
        <family val="0"/>
        <charset val="134"/>
      </rPr>
      <t xml:space="preserve">扇门，但只开了一扇门，剩下的</t>
    </r>
    <r>
      <rPr>
        <sz val="10"/>
        <rFont val="Arial"/>
        <family val="2"/>
      </rPr>
      <t xml:space="preserve">3</t>
    </r>
    <r>
      <rPr>
        <sz val="10"/>
        <rFont val="宋体"/>
        <family val="0"/>
        <charset val="134"/>
      </rPr>
      <t xml:space="preserve">扇门用铁丝绑着不开，每天经过的人流量大，经常堵着，很容易造成踩踏事件，请相关部门尽快解决，并要求答复。</t>
    </r>
  </si>
  <si>
    <t xml:space="preserve">基建行政专业信息不详</t>
  </si>
  <si>
    <r>
      <rPr>
        <sz val="10"/>
        <rFont val="宋体"/>
        <family val="0"/>
        <charset val="134"/>
      </rPr>
      <t xml:space="preserve">分中心已经于</t>
    </r>
    <r>
      <rPr>
        <sz val="10"/>
        <rFont val="Arial"/>
        <family val="2"/>
      </rPr>
      <t xml:space="preserve">2026</t>
    </r>
    <r>
      <rPr>
        <sz val="10"/>
        <rFont val="宋体"/>
        <family val="0"/>
        <charset val="134"/>
      </rPr>
      <t xml:space="preserve">年</t>
    </r>
    <r>
      <rPr>
        <sz val="10"/>
        <rFont val="Arial"/>
        <family val="2"/>
      </rPr>
      <t xml:space="preserve">4</t>
    </r>
    <r>
      <rPr>
        <sz val="10"/>
        <rFont val="宋体"/>
        <family val="0"/>
        <charset val="134"/>
      </rPr>
      <t xml:space="preserve">月</t>
    </r>
    <r>
      <rPr>
        <sz val="10"/>
        <rFont val="Arial"/>
        <family val="2"/>
      </rPr>
      <t xml:space="preserve">9</t>
    </r>
    <r>
      <rPr>
        <sz val="10"/>
        <rFont val="宋体"/>
        <family val="0"/>
        <charset val="134"/>
      </rPr>
      <t xml:space="preserve">日，将处理结果告知了市民，办理人：杜伟，部门</t>
    </r>
    <r>
      <rPr>
        <sz val="10"/>
        <rFont val="Arial"/>
        <family val="2"/>
      </rPr>
      <t xml:space="preserve">:</t>
    </r>
    <r>
      <rPr>
        <sz val="10"/>
        <rFont val="宋体"/>
        <family val="0"/>
        <charset val="134"/>
      </rPr>
      <t xml:space="preserve">动物园分中心，职务：物管副主任。审核人：侯旭，物业管理中心机关，物管行政部，科员。</t>
    </r>
    <r>
      <rPr>
        <sz val="10"/>
        <rFont val="Arial"/>
        <family val="2"/>
      </rPr>
      <t xml:space="preserve">
</t>
    </r>
  </si>
  <si>
    <r>
      <rPr>
        <sz val="10"/>
        <rFont val="宋体"/>
        <family val="0"/>
        <charset val="134"/>
      </rPr>
      <t xml:space="preserve">经核实，市民反映的长廊确实暂时封闭了</t>
    </r>
    <r>
      <rPr>
        <sz val="10"/>
        <rFont val="Arial"/>
        <family val="2"/>
      </rPr>
      <t xml:space="preserve">3</t>
    </r>
    <r>
      <rPr>
        <sz val="10"/>
        <rFont val="宋体"/>
        <family val="0"/>
        <charset val="134"/>
      </rPr>
      <t xml:space="preserve">个，是由于</t>
    </r>
    <r>
      <rPr>
        <sz val="10"/>
        <rFont val="Arial"/>
        <family val="2"/>
      </rPr>
      <t xml:space="preserve">3</t>
    </r>
    <r>
      <rPr>
        <sz val="10"/>
        <rFont val="宋体"/>
        <family val="0"/>
        <charset val="134"/>
      </rPr>
      <t xml:space="preserve">个门的荷叶因老旧，容易发生故障，近期多为大风天气，为安全考虑，暂时封闭，我们已经购置了新的零配件，很快会更换维修完毕，给市民带来不便深表歉意。</t>
    </r>
  </si>
  <si>
    <t xml:space="preserve">我们已经购置了新的零配件，很快会更换维修完毕，</t>
  </si>
  <si>
    <r>
      <rPr>
        <sz val="10"/>
        <rFont val="宋体"/>
        <family val="0"/>
        <charset val="134"/>
      </rPr>
      <t xml:space="preserve">接到此投诉，我们非常重视。并立即派专人核实情况。经核实，市民反映的长廊确实暂时封闭了</t>
    </r>
    <r>
      <rPr>
        <sz val="10"/>
        <rFont val="Arial"/>
        <family val="2"/>
      </rPr>
      <t xml:space="preserve">3</t>
    </r>
    <r>
      <rPr>
        <sz val="10"/>
        <rFont val="宋体"/>
        <family val="0"/>
        <charset val="134"/>
      </rPr>
      <t xml:space="preserve">个，是由于</t>
    </r>
    <r>
      <rPr>
        <sz val="10"/>
        <rFont val="Arial"/>
        <family val="2"/>
      </rPr>
      <t xml:space="preserve">3</t>
    </r>
    <r>
      <rPr>
        <sz val="10"/>
        <rFont val="宋体"/>
        <family val="0"/>
        <charset val="134"/>
      </rPr>
      <t xml:space="preserve">个门的荷叶因老旧，容易发生故障，近期多为大风天气，为安全考虑，暂时封闭，我们已经购置了新的零配件，很快会更换维修完毕，给市民带来不便深表歉意。分中心已经于</t>
    </r>
    <r>
      <rPr>
        <sz val="10"/>
        <rFont val="Arial"/>
        <family val="2"/>
      </rPr>
      <t xml:space="preserve">2026</t>
    </r>
    <r>
      <rPr>
        <sz val="10"/>
        <rFont val="宋体"/>
        <family val="0"/>
        <charset val="134"/>
      </rPr>
      <t xml:space="preserve">年</t>
    </r>
    <r>
      <rPr>
        <sz val="10"/>
        <rFont val="Arial"/>
        <family val="2"/>
      </rPr>
      <t xml:space="preserve">4</t>
    </r>
    <r>
      <rPr>
        <sz val="10"/>
        <rFont val="宋体"/>
        <family val="0"/>
        <charset val="134"/>
      </rPr>
      <t xml:space="preserve">月</t>
    </r>
    <r>
      <rPr>
        <sz val="10"/>
        <rFont val="Arial"/>
        <family val="2"/>
      </rPr>
      <t xml:space="preserve">9</t>
    </r>
    <r>
      <rPr>
        <sz val="10"/>
        <rFont val="宋体"/>
        <family val="0"/>
        <charset val="134"/>
      </rPr>
      <t xml:space="preserve">日，将处理结果告知了市民，办理人：杜伟，部门</t>
    </r>
    <r>
      <rPr>
        <sz val="10"/>
        <rFont val="Arial"/>
        <family val="2"/>
      </rPr>
      <t xml:space="preserve">:</t>
    </r>
    <r>
      <rPr>
        <sz val="10"/>
        <rFont val="宋体"/>
        <family val="0"/>
        <charset val="134"/>
      </rPr>
      <t xml:space="preserve">动物园分中心，职务：物管副主任。审核人：侯旭，物业管理中心机关，物管行政部，科员。</t>
    </r>
  </si>
  <si>
    <t xml:space="preserve">场站管理问题</t>
  </si>
  <si>
    <r>
      <rPr>
        <sz val="10"/>
        <rFont val="Arial"/>
        <family val="2"/>
      </rPr>
      <t xml:space="preserve">GJ-PHONE-20260409-0662</t>
    </r>
    <r>
      <rPr>
        <sz val="10"/>
        <rFont val="宋体"/>
        <family val="0"/>
        <charset val="134"/>
      </rPr>
      <t xml:space="preserve">（</t>
    </r>
    <r>
      <rPr>
        <sz val="10"/>
        <rFont val="Arial"/>
        <family val="2"/>
      </rPr>
      <t xml:space="preserve">1</t>
    </r>
    <r>
      <rPr>
        <sz val="10"/>
        <rFont val="宋体"/>
        <family val="0"/>
        <charset val="134"/>
      </rPr>
      <t xml:space="preserve">个附件）</t>
    </r>
  </si>
  <si>
    <t xml:space="preserve">2026-04-09 09:53:12</t>
  </si>
  <si>
    <t xml:space="preserve">2026-04-09 10:11:31</t>
  </si>
  <si>
    <t xml:space="preserve">朴女士</t>
  </si>
  <si>
    <t xml:space="preserve">13478180537</t>
  </si>
  <si>
    <r>
      <rPr>
        <sz val="10"/>
        <rFont val="Arial"/>
        <family val="2"/>
      </rPr>
      <t xml:space="preserve">4</t>
    </r>
    <r>
      <rPr>
        <sz val="10"/>
        <rFont val="宋体"/>
        <family val="0"/>
        <charset val="134"/>
      </rPr>
      <t xml:space="preserve">月</t>
    </r>
    <r>
      <rPr>
        <sz val="10"/>
        <rFont val="Arial"/>
        <family val="2"/>
      </rPr>
      <t xml:space="preserve">9</t>
    </r>
    <r>
      <rPr>
        <sz val="10"/>
        <rFont val="宋体"/>
        <family val="0"/>
        <charset val="134"/>
      </rPr>
      <t xml:space="preserve">日</t>
    </r>
    <r>
      <rPr>
        <sz val="10"/>
        <rFont val="Arial"/>
        <family val="2"/>
      </rPr>
      <t xml:space="preserve">9</t>
    </r>
    <r>
      <rPr>
        <sz val="10"/>
        <rFont val="宋体"/>
        <family val="0"/>
        <charset val="134"/>
      </rPr>
      <t xml:space="preserve">：</t>
    </r>
    <r>
      <rPr>
        <sz val="10"/>
        <rFont val="Arial"/>
        <family val="2"/>
      </rPr>
      <t xml:space="preserve">53</t>
    </r>
    <r>
      <rPr>
        <sz val="10"/>
        <rFont val="宋体"/>
        <family val="0"/>
        <charset val="134"/>
      </rPr>
      <t xml:space="preserve">分来电：朴女士称是居住崔村二里</t>
    </r>
    <r>
      <rPr>
        <sz val="10"/>
        <rFont val="Arial"/>
        <family val="2"/>
      </rPr>
      <t xml:space="preserve">6</t>
    </r>
    <r>
      <rPr>
        <sz val="10"/>
        <rFont val="宋体"/>
        <family val="0"/>
        <charset val="134"/>
      </rPr>
      <t xml:space="preserve">号楼</t>
    </r>
    <r>
      <rPr>
        <sz val="10"/>
        <rFont val="Arial"/>
        <family val="2"/>
      </rPr>
      <t xml:space="preserve">1</t>
    </r>
    <r>
      <rPr>
        <sz val="10"/>
        <rFont val="宋体"/>
        <family val="0"/>
        <charset val="134"/>
      </rPr>
      <t xml:space="preserve">单元</t>
    </r>
    <r>
      <rPr>
        <sz val="10"/>
        <rFont val="Arial"/>
        <family val="2"/>
      </rPr>
      <t xml:space="preserve">502</t>
    </r>
    <r>
      <rPr>
        <sz val="10"/>
        <rFont val="宋体"/>
        <family val="0"/>
        <charset val="134"/>
      </rPr>
      <t xml:space="preserve">的居民。在</t>
    </r>
    <r>
      <rPr>
        <sz val="10"/>
        <rFont val="Arial"/>
        <family val="2"/>
      </rPr>
      <t xml:space="preserve">309</t>
    </r>
    <r>
      <rPr>
        <sz val="10"/>
        <rFont val="宋体"/>
        <family val="0"/>
        <charset val="134"/>
      </rPr>
      <t xml:space="preserve">路区间二七厂公交总站场站门口的抬杆处旁边有个保安岗亭。保安岗亭屋檐下挂着一个白色补光灯（离其居住的地方有</t>
    </r>
    <r>
      <rPr>
        <sz val="10"/>
        <rFont val="Arial"/>
        <family val="2"/>
      </rPr>
      <t xml:space="preserve">100</t>
    </r>
    <r>
      <rPr>
        <sz val="10"/>
        <rFont val="宋体"/>
        <family val="0"/>
        <charset val="134"/>
      </rPr>
      <t xml:space="preserve">米）。该灯光线经常照射到其的住处，建议将灯放置到马路对面。不要冲向小区方向照射，其不满，要求马上答复。</t>
    </r>
  </si>
  <si>
    <t xml:space="preserve">经过现场核实情况，按照来电人朴女士反应的情况二七厂场站门岗亭上的照明灯开启时影响到其正常生活，现已经将该照明灯的照射角度进行了调整，以免给影响手边群众的正常生活。</t>
  </si>
  <si>
    <r>
      <rPr>
        <sz val="10"/>
        <rFont val="Arial"/>
        <family val="2"/>
      </rPr>
      <t xml:space="preserve">2026</t>
    </r>
    <r>
      <rPr>
        <sz val="10"/>
        <rFont val="宋体"/>
        <family val="0"/>
        <charset val="134"/>
      </rPr>
      <t xml:space="preserve">年</t>
    </r>
    <r>
      <rPr>
        <sz val="10"/>
        <rFont val="Arial"/>
        <family val="2"/>
      </rPr>
      <t xml:space="preserve">4</t>
    </r>
    <r>
      <rPr>
        <sz val="10"/>
        <rFont val="宋体"/>
        <family val="0"/>
        <charset val="134"/>
      </rPr>
      <t xml:space="preserve">月</t>
    </r>
    <r>
      <rPr>
        <sz val="10"/>
        <rFont val="Arial"/>
        <family val="2"/>
      </rPr>
      <t xml:space="preserve">13</t>
    </r>
    <r>
      <rPr>
        <sz val="10"/>
        <rFont val="宋体"/>
        <family val="0"/>
        <charset val="134"/>
      </rPr>
      <t xml:space="preserve">日</t>
    </r>
    <r>
      <rPr>
        <sz val="10"/>
        <rFont val="Arial"/>
        <family val="2"/>
      </rPr>
      <t xml:space="preserve">9</t>
    </r>
    <r>
      <rPr>
        <sz val="10"/>
        <rFont val="宋体"/>
        <family val="0"/>
        <charset val="134"/>
      </rPr>
      <t xml:space="preserve">时</t>
    </r>
    <r>
      <rPr>
        <sz val="10"/>
        <rFont val="Arial"/>
        <family val="2"/>
      </rPr>
      <t xml:space="preserve">31</t>
    </r>
    <r>
      <rPr>
        <sz val="10"/>
        <rFont val="宋体"/>
        <family val="0"/>
        <charset val="134"/>
      </rPr>
      <t xml:space="preserve">分，鸿运承物业管理中心岳各庄分中心安保副主任汪思博与朴女士进行电话回访，并得到了李女士的理解与支持。处理人：岳各庄分中心安保副主任汪思博</t>
    </r>
  </si>
  <si>
    <t xml:space="preserve">现已经将二七厂场站门岗亭上的照明灯的照射角度进行了调整，以免给影响手边群众的正常生活</t>
  </si>
  <si>
    <t xml:space="preserve">跟踪检查正常</t>
  </si>
  <si>
    <r>
      <rPr>
        <sz val="10"/>
        <rFont val="宋体"/>
        <family val="0"/>
        <charset val="134"/>
      </rPr>
      <t xml:space="preserve">经过现场核实情况，按照来电人朴女士反应的情况二七厂场站门岗亭上的照明灯开启时影响到其正常生活，现已经将该照明灯的照射角度进行了调整，以免给影响手边群众的正常生活。</t>
    </r>
    <r>
      <rPr>
        <sz val="10"/>
        <rFont val="Arial"/>
        <family val="2"/>
      </rPr>
      <t xml:space="preserve">2026</t>
    </r>
    <r>
      <rPr>
        <sz val="10"/>
        <rFont val="宋体"/>
        <family val="0"/>
        <charset val="134"/>
      </rPr>
      <t xml:space="preserve">年</t>
    </r>
    <r>
      <rPr>
        <sz val="10"/>
        <rFont val="Arial"/>
        <family val="2"/>
      </rPr>
      <t xml:space="preserve">4</t>
    </r>
    <r>
      <rPr>
        <sz val="10"/>
        <rFont val="宋体"/>
        <family val="0"/>
        <charset val="134"/>
      </rPr>
      <t xml:space="preserve">月</t>
    </r>
    <r>
      <rPr>
        <sz val="10"/>
        <rFont val="Arial"/>
        <family val="2"/>
      </rPr>
      <t xml:space="preserve">13</t>
    </r>
    <r>
      <rPr>
        <sz val="10"/>
        <rFont val="宋体"/>
        <family val="0"/>
        <charset val="134"/>
      </rPr>
      <t xml:space="preserve">日</t>
    </r>
    <r>
      <rPr>
        <sz val="10"/>
        <rFont val="Arial"/>
        <family val="2"/>
      </rPr>
      <t xml:space="preserve">9</t>
    </r>
    <r>
      <rPr>
        <sz val="10"/>
        <rFont val="宋体"/>
        <family val="0"/>
        <charset val="134"/>
      </rPr>
      <t xml:space="preserve">时</t>
    </r>
    <r>
      <rPr>
        <sz val="10"/>
        <rFont val="Arial"/>
        <family val="2"/>
      </rPr>
      <t xml:space="preserve">31</t>
    </r>
    <r>
      <rPr>
        <sz val="10"/>
        <rFont val="宋体"/>
        <family val="0"/>
        <charset val="134"/>
      </rPr>
      <t xml:space="preserve">分，鸿运承物业管理中心岳各庄分中心安保副主任汪思博与朴女士进行电话回访，并得到了李女士的理解与支持。</t>
    </r>
  </si>
  <si>
    <t xml:space="preserve">场站安保问题
（场站岗亭灯光扰民）</t>
  </si>
  <si>
    <t xml:space="preserve">GJ-PHONE-20260409-2464</t>
  </si>
  <si>
    <t xml:space="preserve">2026-04-09 19:50:40</t>
  </si>
  <si>
    <t xml:space="preserve">2026-04-09 20:10:16</t>
  </si>
  <si>
    <r>
      <rPr>
        <sz val="10"/>
        <rFont val="Arial"/>
        <family val="2"/>
      </rPr>
      <t xml:space="preserve">4</t>
    </r>
    <r>
      <rPr>
        <sz val="10"/>
        <rFont val="宋体"/>
        <family val="0"/>
        <charset val="134"/>
      </rPr>
      <t xml:space="preserve">月</t>
    </r>
    <r>
      <rPr>
        <sz val="10"/>
        <rFont val="Arial"/>
        <family val="2"/>
      </rPr>
      <t xml:space="preserve">9</t>
    </r>
    <r>
      <rPr>
        <sz val="10"/>
        <rFont val="宋体"/>
        <family val="0"/>
        <charset val="134"/>
      </rPr>
      <t xml:space="preserve">日</t>
    </r>
    <r>
      <rPr>
        <sz val="10"/>
        <rFont val="Arial"/>
        <family val="2"/>
      </rPr>
      <t xml:space="preserve">19:50</t>
    </r>
    <r>
      <rPr>
        <sz val="10"/>
        <rFont val="宋体"/>
        <family val="0"/>
        <charset val="134"/>
      </rPr>
      <t xml:space="preserve">分</t>
    </r>
    <r>
      <rPr>
        <sz val="10"/>
        <rFont val="Arial"/>
        <family val="2"/>
      </rPr>
      <t xml:space="preserve">(</t>
    </r>
    <r>
      <rPr>
        <sz val="10"/>
        <rFont val="宋体"/>
        <family val="0"/>
        <charset val="134"/>
      </rPr>
      <t xml:space="preserve">来电</t>
    </r>
    <r>
      <rPr>
        <sz val="10"/>
        <rFont val="Arial"/>
        <family val="2"/>
      </rPr>
      <t xml:space="preserve">)</t>
    </r>
    <r>
      <rPr>
        <sz val="10"/>
        <rFont val="宋体"/>
        <family val="0"/>
        <charset val="134"/>
      </rPr>
      <t xml:space="preserve">，一先生在马甸桥东乘坐</t>
    </r>
    <r>
      <rPr>
        <sz val="10"/>
        <rFont val="Arial"/>
        <family val="2"/>
      </rPr>
      <t xml:space="preserve">300</t>
    </r>
    <r>
      <rPr>
        <sz val="10"/>
        <rFont val="宋体"/>
        <family val="0"/>
        <charset val="134"/>
      </rPr>
      <t xml:space="preserve">内到和平东桥，其称因下雨该车车厢内玻璃不透亮，影响其视线，其不满，希望公交公司及时处理</t>
    </r>
    <r>
      <rPr>
        <sz val="10"/>
        <rFont val="Arial"/>
        <family val="2"/>
      </rPr>
      <t xml:space="preserve">.</t>
    </r>
    <r>
      <rPr>
        <sz val="10"/>
        <rFont val="宋体"/>
        <family val="0"/>
        <charset val="134"/>
      </rPr>
      <t xml:space="preserve">特来电反映</t>
    </r>
    <r>
      <rPr>
        <sz val="10"/>
        <rFont val="Arial"/>
        <family val="2"/>
      </rPr>
      <t xml:space="preserve">.</t>
    </r>
  </si>
  <si>
    <t xml:space="preserve">接到投诉后，市民反映问题的办理情况，鸿运承物业管理中心动物园分中心现回复如下：经查，市民所反映的车辆卫生问题为途中产生，加之该线路为无售票员的运营线路（无人售），故我们无法第一时间对车辆卫生进行清理。我们对于运营车辆车内卫生的清洁工作是一直在做的，也从未停止，已经形成了长效的清洁机制。该线路车辆回到刷车地点后，在日常工作时段内，我们的保洁员已对车内外部卫生进行了全面清理，确保刷车点出场车辆卫生干净整洁，符合企业标准，已整改完毕。经分中心检查本条运营线路所有运营车辆出场前的卫生符合车辆清洁标准，我们定期召开车辆保洁专题会议，开展车辆卫生专项检查，日常工作中我们加大巡检力度，强化制度建设，不断提高管理水平。因市民不要求电话回复，系统内无联系方式，我们未对市民进行电话回复。公交运营线路（首末站），我们只在一个场站进行洗车服务，首末站全部安排保洁员清洗车辆目前存在一定的困难。场站班组长再次与本条线路的保洁人员进行了沟通，日常工作中要把清洁质量做的更加细致，加强清洁技能的培训，熟练掌握清洁方法。欢迎市民随时对我们的工作进行监督，感谢市民提出宝贵意见，给市民的出行带来的不便我们深感歉意，谢谢市民的支持与谅解。</t>
  </si>
  <si>
    <t xml:space="preserve">车辆卫生问题
（车内玻璃）</t>
  </si>
  <si>
    <r>
      <rPr>
        <sz val="10"/>
        <rFont val="Arial"/>
        <family val="2"/>
      </rPr>
      <t xml:space="preserve">GJ-PHONE-20260410-0200</t>
    </r>
    <r>
      <rPr>
        <sz val="10"/>
        <rFont val="宋体"/>
        <family val="0"/>
        <charset val="134"/>
      </rPr>
      <t xml:space="preserve">（</t>
    </r>
    <r>
      <rPr>
        <sz val="10"/>
        <rFont val="Arial"/>
        <family val="2"/>
      </rPr>
      <t xml:space="preserve">1</t>
    </r>
    <r>
      <rPr>
        <sz val="10"/>
        <rFont val="宋体"/>
        <family val="0"/>
        <charset val="134"/>
      </rPr>
      <t xml:space="preserve">个附件）</t>
    </r>
  </si>
  <si>
    <t xml:space="preserve">2026-04-10 07:58:17</t>
  </si>
  <si>
    <t xml:space="preserve">2026-04-10 08:29:15</t>
  </si>
  <si>
    <t xml:space="preserve">罗女士</t>
  </si>
  <si>
    <t xml:space="preserve">15201055035</t>
  </si>
  <si>
    <r>
      <rPr>
        <sz val="10"/>
        <rFont val="Arial"/>
        <family val="2"/>
      </rPr>
      <t xml:space="preserve">4</t>
    </r>
    <r>
      <rPr>
        <sz val="10"/>
        <rFont val="宋体"/>
        <family val="0"/>
        <charset val="134"/>
      </rPr>
      <t xml:space="preserve">月</t>
    </r>
    <r>
      <rPr>
        <sz val="10"/>
        <rFont val="Arial"/>
        <family val="2"/>
      </rPr>
      <t xml:space="preserve">10</t>
    </r>
    <r>
      <rPr>
        <sz val="10"/>
        <rFont val="宋体"/>
        <family val="0"/>
        <charset val="134"/>
      </rPr>
      <t xml:space="preserve">日</t>
    </r>
    <r>
      <rPr>
        <sz val="10"/>
        <rFont val="Arial"/>
        <family val="2"/>
      </rPr>
      <t xml:space="preserve">7</t>
    </r>
    <r>
      <rPr>
        <sz val="10"/>
        <rFont val="宋体"/>
        <family val="0"/>
        <charset val="134"/>
      </rPr>
      <t xml:space="preserve">：</t>
    </r>
    <r>
      <rPr>
        <sz val="10"/>
        <rFont val="Arial"/>
        <family val="2"/>
      </rPr>
      <t xml:space="preserve">58</t>
    </r>
    <r>
      <rPr>
        <sz val="10"/>
        <rFont val="宋体"/>
        <family val="0"/>
        <charset val="134"/>
      </rPr>
      <t xml:space="preserve">分来电：事发时间，罗女士准备到地铁善各庄公交场站内上厕所时，该场站的保安人员不让其进入，而且还欺骗其前边就有厕所，其称自己可以签字进入场站上厕所，保安人员也不让其进入。其不满，要求答复。</t>
    </r>
  </si>
  <si>
    <r>
      <rPr>
        <sz val="10"/>
        <rFont val="宋体"/>
        <family val="0"/>
        <charset val="134"/>
      </rPr>
      <t xml:space="preserve">市民反映，</t>
    </r>
    <r>
      <rPr>
        <sz val="10"/>
        <rFont val="Arial"/>
        <family val="2"/>
      </rPr>
      <t xml:space="preserve">4</t>
    </r>
    <r>
      <rPr>
        <sz val="10"/>
        <rFont val="宋体"/>
        <family val="0"/>
        <charset val="134"/>
      </rPr>
      <t xml:space="preserve">月</t>
    </r>
    <r>
      <rPr>
        <sz val="10"/>
        <rFont val="Arial"/>
        <family val="2"/>
      </rPr>
      <t xml:space="preserve">10</t>
    </r>
    <r>
      <rPr>
        <sz val="10"/>
        <rFont val="宋体"/>
        <family val="0"/>
        <charset val="134"/>
      </rPr>
      <t xml:space="preserve">日</t>
    </r>
    <r>
      <rPr>
        <sz val="10"/>
        <rFont val="Arial"/>
        <family val="2"/>
      </rPr>
      <t xml:space="preserve">7</t>
    </r>
    <r>
      <rPr>
        <sz val="10"/>
        <rFont val="宋体"/>
        <family val="0"/>
        <charset val="134"/>
      </rPr>
      <t xml:space="preserve">：</t>
    </r>
    <r>
      <rPr>
        <sz val="10"/>
        <rFont val="Arial"/>
        <family val="2"/>
      </rPr>
      <t xml:space="preserve">58</t>
    </r>
    <r>
      <rPr>
        <sz val="10"/>
        <rFont val="宋体"/>
        <family val="0"/>
        <charset val="134"/>
      </rPr>
      <t xml:space="preserve">分来电：事发时间，罗女士准备到地铁善各庄公交场站内上厕所时，该场站的保安人员不让其进入，而且还欺骗其前边就有厕所，其称自己可以签字进入场站上厕所，保安人员也不让其进入。其不满，要求答复。</t>
    </r>
  </si>
  <si>
    <r>
      <rPr>
        <sz val="10"/>
        <rFont val="宋体"/>
        <family val="0"/>
        <charset val="134"/>
      </rPr>
      <t xml:space="preserve">接到此投诉，分中心高度重视，并立即派专人核实情况。经分中心核实，于</t>
    </r>
    <r>
      <rPr>
        <sz val="10"/>
        <rFont val="Arial"/>
        <family val="2"/>
      </rPr>
      <t xml:space="preserve">4</t>
    </r>
    <r>
      <rPr>
        <sz val="10"/>
        <rFont val="宋体"/>
        <family val="0"/>
        <charset val="134"/>
      </rPr>
      <t xml:space="preserve">月</t>
    </r>
    <r>
      <rPr>
        <sz val="10"/>
        <rFont val="Arial"/>
        <family val="2"/>
      </rPr>
      <t xml:space="preserve">13</t>
    </r>
    <r>
      <rPr>
        <sz val="10"/>
        <rFont val="宋体"/>
        <family val="0"/>
        <charset val="134"/>
      </rPr>
      <t xml:space="preserve">日</t>
    </r>
    <r>
      <rPr>
        <sz val="10"/>
        <rFont val="Arial"/>
        <family val="2"/>
      </rPr>
      <t xml:space="preserve">9</t>
    </r>
    <r>
      <rPr>
        <sz val="10"/>
        <rFont val="宋体"/>
        <family val="0"/>
        <charset val="134"/>
      </rPr>
      <t xml:space="preserve">点</t>
    </r>
    <r>
      <rPr>
        <sz val="10"/>
        <rFont val="Arial"/>
        <family val="2"/>
      </rPr>
      <t xml:space="preserve">23</t>
    </r>
    <r>
      <rPr>
        <sz val="10"/>
        <rFont val="宋体"/>
        <family val="0"/>
        <charset val="134"/>
      </rPr>
      <t xml:space="preserve">分与投诉人员联系后，已将投诉问题解释清楚。</t>
    </r>
  </si>
  <si>
    <r>
      <rPr>
        <sz val="10"/>
        <rFont val="宋体"/>
        <family val="0"/>
        <charset val="134"/>
      </rPr>
      <t xml:space="preserve">经分中心核实，于</t>
    </r>
    <r>
      <rPr>
        <sz val="10"/>
        <rFont val="Arial"/>
        <family val="2"/>
      </rPr>
      <t xml:space="preserve">4</t>
    </r>
    <r>
      <rPr>
        <sz val="10"/>
        <rFont val="宋体"/>
        <family val="0"/>
        <charset val="134"/>
      </rPr>
      <t xml:space="preserve">月</t>
    </r>
    <r>
      <rPr>
        <sz val="10"/>
        <rFont val="Arial"/>
        <family val="2"/>
      </rPr>
      <t xml:space="preserve">13</t>
    </r>
    <r>
      <rPr>
        <sz val="10"/>
        <rFont val="宋体"/>
        <family val="0"/>
        <charset val="134"/>
      </rPr>
      <t xml:space="preserve">日</t>
    </r>
    <r>
      <rPr>
        <sz val="10"/>
        <rFont val="Arial"/>
        <family val="2"/>
      </rPr>
      <t xml:space="preserve">9</t>
    </r>
    <r>
      <rPr>
        <sz val="10"/>
        <rFont val="宋体"/>
        <family val="0"/>
        <charset val="134"/>
      </rPr>
      <t xml:space="preserve">点</t>
    </r>
    <r>
      <rPr>
        <sz val="10"/>
        <rFont val="Arial"/>
        <family val="2"/>
      </rPr>
      <t xml:space="preserve">23</t>
    </r>
    <r>
      <rPr>
        <sz val="10"/>
        <rFont val="宋体"/>
        <family val="0"/>
        <charset val="134"/>
      </rPr>
      <t xml:space="preserve">分与投诉人员联系后，已将投诉问题解释清楚。分中心依据《物业管理中心百日行动》、《安全生产风险隐患排查治理专项》方案工作要求及物业管理中心安全生产工作会会议精神，加强警卫人员常态化叮嘱检查，提高敏感意识，严格执行非本站人员、车辆入场拦截、询问、核验、登记制度，（本场站工作上班人员可直接放行，非本站工作上班人员及车辆进入场站需要进场人与站内人员打电话到门口接入场站或站内人员与警卫人员通过电话进行确认沟通，登记后方可放行）。已与投诉人员解释清楚，并叮嘱场站班长严格执行物业管理中心工作要求，落实各项规章制度，确保场站值守安全。后经过工作人员沟通，市民对此情况表示理解。</t>
    </r>
  </si>
  <si>
    <t xml:space="preserve">分中心依据《物业管理中心百日行动》、《安全生产风险隐患排查治理专项》方案工作要求及物业管理中心安全生产工作会会议精神，加强警卫人员常态化叮嘱检查，提高敏感意识，严格执行非本站人员、车辆入场拦截、询问、核验、登记制度，（本场站工作上班人员可直接放行，非本站工作上班人员及车辆进入场站需要进场人与站内人员打电话到门口接入场站或站内人员与警卫人员通过电话进行确认沟通，登记后方可放行）。已与投诉人员解释清楚，并叮嘱场站班长严格执行物业管理中心工作要求，落实各项规章制度，确保场站值守安全</t>
  </si>
  <si>
    <r>
      <rPr>
        <sz val="10"/>
        <rFont val="宋体"/>
        <family val="0"/>
        <charset val="134"/>
      </rPr>
      <t xml:space="preserve">接到此投诉，分中心高度重视，并立即派专人核实情况。经分中心核实，于</t>
    </r>
    <r>
      <rPr>
        <sz val="10"/>
        <rFont val="Arial"/>
        <family val="2"/>
      </rPr>
      <t xml:space="preserve">4</t>
    </r>
    <r>
      <rPr>
        <sz val="10"/>
        <rFont val="宋体"/>
        <family val="0"/>
        <charset val="134"/>
      </rPr>
      <t xml:space="preserve">月</t>
    </r>
    <r>
      <rPr>
        <sz val="10"/>
        <rFont val="Arial"/>
        <family val="2"/>
      </rPr>
      <t xml:space="preserve">13</t>
    </r>
    <r>
      <rPr>
        <sz val="10"/>
        <rFont val="宋体"/>
        <family val="0"/>
        <charset val="134"/>
      </rPr>
      <t xml:space="preserve">日</t>
    </r>
    <r>
      <rPr>
        <sz val="10"/>
        <rFont val="Arial"/>
        <family val="2"/>
      </rPr>
      <t xml:space="preserve">9</t>
    </r>
    <r>
      <rPr>
        <sz val="10"/>
        <rFont val="宋体"/>
        <family val="0"/>
        <charset val="134"/>
      </rPr>
      <t xml:space="preserve">点</t>
    </r>
    <r>
      <rPr>
        <sz val="10"/>
        <rFont val="Arial"/>
        <family val="2"/>
      </rPr>
      <t xml:space="preserve">23</t>
    </r>
    <r>
      <rPr>
        <sz val="10"/>
        <rFont val="宋体"/>
        <family val="0"/>
        <charset val="134"/>
      </rPr>
      <t xml:space="preserve">分与投诉人员联系后，已将投诉问题解释清楚。分中心依据《物业管理中心百日行动》、《安全生产风险隐患排查治理专项》方案工作要求及物业管理中心安全生产工作会会议精神，加强警卫人员常态化叮嘱检查，提高敏感意识，严格执行非本站人员、车辆入场拦截、询问、核验、登记制度，（本场站工作上班人员可直接放行，非本站工作上班人员及车辆进入场站需要进场人与站内人员打电话到门口接入场站或站内人员与警卫人员通过电话进行确认沟通，登记后方可放行）。已与投诉人员解释清楚，并叮嘱场站班长严格执行物业管理中心工作要求，落实各项规章制度，确保场站值守安全。后经过工作人员沟通，市民对此情况表示理解。处理人：南湖分中心安保副主任郭辰。</t>
    </r>
  </si>
  <si>
    <t xml:space="preserve">GJ-PHONE-20260409-1883</t>
  </si>
  <si>
    <t xml:space="preserve">2026-04-09 16:37:07</t>
  </si>
  <si>
    <t xml:space="preserve">2026-04-10 09:46:37</t>
  </si>
  <si>
    <r>
      <rPr>
        <sz val="10"/>
        <rFont val="Arial"/>
        <family val="2"/>
      </rPr>
      <t xml:space="preserve">4</t>
    </r>
    <r>
      <rPr>
        <sz val="10"/>
        <rFont val="宋体"/>
        <family val="0"/>
        <charset val="134"/>
      </rPr>
      <t xml:space="preserve">月</t>
    </r>
    <r>
      <rPr>
        <sz val="10"/>
        <rFont val="Arial"/>
        <family val="2"/>
      </rPr>
      <t xml:space="preserve">9</t>
    </r>
    <r>
      <rPr>
        <sz val="10"/>
        <rFont val="宋体"/>
        <family val="0"/>
        <charset val="134"/>
      </rPr>
      <t xml:space="preserve">日</t>
    </r>
    <r>
      <rPr>
        <sz val="10"/>
        <rFont val="Arial"/>
        <family val="2"/>
      </rPr>
      <t xml:space="preserve">16</t>
    </r>
    <r>
      <rPr>
        <sz val="10"/>
        <rFont val="宋体"/>
        <family val="0"/>
        <charset val="134"/>
      </rPr>
      <t xml:space="preserve">：</t>
    </r>
    <r>
      <rPr>
        <sz val="10"/>
        <rFont val="Arial"/>
        <family val="2"/>
      </rPr>
      <t xml:space="preserve">37</t>
    </r>
    <r>
      <rPr>
        <sz val="10"/>
        <rFont val="宋体"/>
        <family val="0"/>
        <charset val="134"/>
      </rPr>
      <t xml:space="preserve">分来电，一位女士在阜永路口西乘坐</t>
    </r>
    <r>
      <rPr>
        <sz val="10"/>
        <rFont val="Arial"/>
        <family val="2"/>
      </rPr>
      <t xml:space="preserve">693</t>
    </r>
    <r>
      <rPr>
        <sz val="10"/>
        <rFont val="宋体"/>
        <family val="0"/>
        <charset val="134"/>
      </rPr>
      <t xml:space="preserve">路（自编尾号：</t>
    </r>
    <r>
      <rPr>
        <sz val="10"/>
        <rFont val="Arial"/>
        <family val="2"/>
      </rPr>
      <t xml:space="preserve">778</t>
    </r>
    <r>
      <rPr>
        <sz val="10"/>
        <rFont val="宋体"/>
        <family val="0"/>
        <charset val="134"/>
      </rPr>
      <t xml:space="preserve">号车）到定慧桥南</t>
    </r>
    <r>
      <rPr>
        <sz val="10"/>
        <rFont val="Arial"/>
        <family val="2"/>
      </rPr>
      <t xml:space="preserve">15:30</t>
    </r>
    <r>
      <rPr>
        <sz val="10"/>
        <rFont val="宋体"/>
        <family val="0"/>
        <charset val="134"/>
      </rPr>
      <t xml:space="preserve">分下车。其称车厢内的扶手特别粘，且散发一股臭脚丫子味。其不满，特来电反映。</t>
    </r>
  </si>
  <si>
    <t xml:space="preserve">扶手发粘问题与气候、材质有关，运营车辆回场后，我们会对扶手加强清洁频次，该车车辆卫生符合清洁标准。车内异味问题我们已将车门、车窗全部打开，已对车内进行了通风换气作业。已整改完毕。</t>
  </si>
  <si>
    <t xml:space="preserve">接到投诉后，市民反映问题的办理情况，鸿运承物业管理中心小营分中心现回复如下：扶手发粘问题与气候、材质有关，运营车辆回场后，我们会对扶手加强清洁频次，该车车辆卫生符合清洁标准。车内异味问题我们已将车门、车窗全部打开，已对车内进行了通风换气作业。已整改完毕。经分中心检查本条运营线路所有运营车辆出场前的卫生符合车辆清洁标准，我们定期召开车辆保洁专题会议，开展车辆卫生专项检查，日常工作中我们加大巡检力度，强化制度建设，不断提高管理水平。因市民不要求电话回复，系统内无联系方式，我们未对市民进行电话回复。公交运营线路（首末站），我们只在一个场站进行洗车服务，首末站全部安排保洁员清洗车辆目前存在一定的困难。场站班组长再次与本条线路的保洁人员进行了沟通，日常工作中要把清洁质量做的更加细致，加强清洁技能的培训，熟练掌握清洁方法。欢迎市民随时对我们的工作进行监督，感谢市民提出宝贵意见，给市民的出行带来的不便我们深感歉意，谢谢市民的支持与谅解。</t>
  </si>
  <si>
    <t xml:space="preserve">GJ-PHONE-20260410-0647</t>
  </si>
  <si>
    <t xml:space="preserve">2026-04-10 10:11:01</t>
  </si>
  <si>
    <t xml:space="preserve">2026-04-10 10:37:27</t>
  </si>
  <si>
    <r>
      <rPr>
        <sz val="10"/>
        <rFont val="Arial"/>
        <family val="2"/>
      </rPr>
      <t xml:space="preserve">4</t>
    </r>
    <r>
      <rPr>
        <sz val="10"/>
        <rFont val="宋体"/>
        <family val="0"/>
        <charset val="134"/>
      </rPr>
      <t xml:space="preserve">月</t>
    </r>
    <r>
      <rPr>
        <sz val="10"/>
        <rFont val="Arial"/>
        <family val="2"/>
      </rPr>
      <t xml:space="preserve">10</t>
    </r>
    <r>
      <rPr>
        <sz val="10"/>
        <rFont val="宋体"/>
        <family val="0"/>
        <charset val="134"/>
      </rPr>
      <t xml:space="preserve">日</t>
    </r>
    <r>
      <rPr>
        <sz val="10"/>
        <rFont val="Arial"/>
        <family val="2"/>
      </rPr>
      <t xml:space="preserve">10:11</t>
    </r>
    <r>
      <rPr>
        <sz val="10"/>
        <rFont val="宋体"/>
        <family val="0"/>
        <charset val="134"/>
      </rPr>
      <t xml:space="preserve">分来电：一先生称</t>
    </r>
    <r>
      <rPr>
        <sz val="10"/>
        <rFont val="Arial"/>
        <family val="2"/>
      </rPr>
      <t xml:space="preserve">:81</t>
    </r>
    <r>
      <rPr>
        <sz val="10"/>
        <rFont val="宋体"/>
        <family val="0"/>
        <charset val="134"/>
      </rPr>
      <t xml:space="preserve">路二层普遍很脏</t>
    </r>
    <r>
      <rPr>
        <sz val="10"/>
        <rFont val="Arial"/>
        <family val="2"/>
      </rPr>
      <t xml:space="preserve">,</t>
    </r>
    <r>
      <rPr>
        <sz val="10"/>
        <rFont val="宋体"/>
        <family val="0"/>
        <charset val="134"/>
      </rPr>
      <t xml:space="preserve">其看到过有纸屑</t>
    </r>
    <r>
      <rPr>
        <sz val="10"/>
        <rFont val="Arial"/>
        <family val="2"/>
      </rPr>
      <t xml:space="preserve">,</t>
    </r>
    <r>
      <rPr>
        <sz val="10"/>
        <rFont val="宋体"/>
        <family val="0"/>
        <charset val="134"/>
      </rPr>
      <t xml:space="preserve">呕吐物</t>
    </r>
    <r>
      <rPr>
        <sz val="10"/>
        <rFont val="Arial"/>
        <family val="2"/>
      </rPr>
      <t xml:space="preserve">,</t>
    </r>
    <r>
      <rPr>
        <sz val="10"/>
        <rFont val="宋体"/>
        <family val="0"/>
        <charset val="134"/>
      </rPr>
      <t xml:space="preserve">座位也不干净</t>
    </r>
    <r>
      <rPr>
        <sz val="10"/>
        <rFont val="Arial"/>
        <family val="2"/>
      </rPr>
      <t xml:space="preserve">,</t>
    </r>
    <r>
      <rPr>
        <sz val="10"/>
        <rFont val="宋体"/>
        <family val="0"/>
        <charset val="134"/>
      </rPr>
      <t xml:space="preserve">其不满</t>
    </r>
    <r>
      <rPr>
        <sz val="10"/>
        <rFont val="Arial"/>
        <family val="2"/>
      </rPr>
      <t xml:space="preserve">,</t>
    </r>
    <r>
      <rPr>
        <sz val="10"/>
        <rFont val="宋体"/>
        <family val="0"/>
        <charset val="134"/>
      </rPr>
      <t xml:space="preserve">特来电反映</t>
    </r>
    <r>
      <rPr>
        <sz val="10"/>
        <rFont val="Arial"/>
        <family val="2"/>
      </rPr>
      <t xml:space="preserve">.</t>
    </r>
  </si>
  <si>
    <r>
      <rPr>
        <sz val="10"/>
        <rFont val="Arial"/>
        <family val="2"/>
      </rPr>
      <t xml:space="preserve">GJ-PHONE-20260409-2435</t>
    </r>
    <r>
      <rPr>
        <sz val="10"/>
        <rFont val="宋体"/>
        <family val="0"/>
        <charset val="134"/>
      </rPr>
      <t xml:space="preserve">（</t>
    </r>
    <r>
      <rPr>
        <sz val="10"/>
        <rFont val="Arial"/>
        <family val="2"/>
      </rPr>
      <t xml:space="preserve">3</t>
    </r>
    <r>
      <rPr>
        <sz val="10"/>
        <rFont val="宋体"/>
        <family val="0"/>
        <charset val="134"/>
      </rPr>
      <t xml:space="preserve">个附件）</t>
    </r>
  </si>
  <si>
    <t xml:space="preserve">2026-04-09 19:42:19</t>
  </si>
  <si>
    <t xml:space="preserve">2026-04-10 11:52:16</t>
  </si>
  <si>
    <t xml:space="preserve">18600613637</t>
  </si>
  <si>
    <r>
      <rPr>
        <sz val="10"/>
        <rFont val="Arial"/>
        <family val="2"/>
      </rPr>
      <t xml:space="preserve">4</t>
    </r>
    <r>
      <rPr>
        <sz val="10"/>
        <rFont val="宋体"/>
        <family val="0"/>
        <charset val="134"/>
      </rPr>
      <t xml:space="preserve">月</t>
    </r>
    <r>
      <rPr>
        <sz val="10"/>
        <rFont val="Arial"/>
        <family val="2"/>
      </rPr>
      <t xml:space="preserve">9</t>
    </r>
    <r>
      <rPr>
        <sz val="10"/>
        <rFont val="宋体"/>
        <family val="0"/>
        <charset val="134"/>
      </rPr>
      <t xml:space="preserve">日</t>
    </r>
    <r>
      <rPr>
        <sz val="10"/>
        <rFont val="Arial"/>
        <family val="2"/>
      </rPr>
      <t xml:space="preserve">19:42</t>
    </r>
    <r>
      <rPr>
        <sz val="10"/>
        <rFont val="宋体"/>
        <family val="0"/>
        <charset val="134"/>
      </rPr>
      <t xml:space="preserve">分来电刘巢先生：其曾是</t>
    </r>
    <r>
      <rPr>
        <sz val="10"/>
        <rFont val="Arial"/>
        <family val="2"/>
      </rPr>
      <t xml:space="preserve">353</t>
    </r>
    <r>
      <rPr>
        <sz val="10"/>
        <rFont val="宋体"/>
        <family val="0"/>
        <charset val="134"/>
      </rPr>
      <t xml:space="preserve">路驾驶员，</t>
    </r>
    <r>
      <rPr>
        <sz val="10"/>
        <rFont val="Arial"/>
        <family val="2"/>
      </rPr>
      <t xml:space="preserve">19</t>
    </r>
    <r>
      <rPr>
        <sz val="10"/>
        <rFont val="宋体"/>
        <family val="0"/>
        <charset val="134"/>
      </rPr>
      <t xml:space="preserve">年或</t>
    </r>
    <r>
      <rPr>
        <sz val="10"/>
        <rFont val="Arial"/>
        <family val="2"/>
      </rPr>
      <t xml:space="preserve">20</t>
    </r>
    <r>
      <rPr>
        <sz val="10"/>
        <rFont val="宋体"/>
        <family val="0"/>
        <charset val="134"/>
      </rPr>
      <t xml:space="preserve">年自行辞职，上交的员工卡内余额</t>
    </r>
    <r>
      <rPr>
        <sz val="10"/>
        <rFont val="Arial"/>
        <family val="2"/>
      </rPr>
      <t xml:space="preserve">40-50</t>
    </r>
    <r>
      <rPr>
        <sz val="10"/>
        <rFont val="宋体"/>
        <family val="0"/>
        <charset val="134"/>
      </rPr>
      <t xml:space="preserve">元，到现在无人联系和返还余额。望领导尽快答复。注：称向</t>
    </r>
    <r>
      <rPr>
        <sz val="10"/>
        <rFont val="Arial"/>
        <family val="2"/>
      </rPr>
      <t xml:space="preserve">12345</t>
    </r>
    <r>
      <rPr>
        <sz val="10"/>
        <rFont val="宋体"/>
        <family val="0"/>
        <charset val="134"/>
      </rPr>
      <t xml:space="preserve">也反映此事、无人回复将上集团上访。身份证</t>
    </r>
    <r>
      <rPr>
        <sz val="10"/>
        <rFont val="Arial"/>
        <family val="2"/>
      </rPr>
      <t xml:space="preserve">110224198109050532</t>
    </r>
    <r>
      <rPr>
        <sz val="10"/>
        <rFont val="宋体"/>
        <family val="0"/>
        <charset val="134"/>
      </rPr>
      <t xml:space="preserve">。</t>
    </r>
  </si>
  <si>
    <r>
      <rPr>
        <sz val="10"/>
        <rFont val="宋体"/>
        <family val="0"/>
        <charset val="134"/>
      </rPr>
      <t xml:space="preserve">经鸿运承物业管理中心餐饮服务部核实，在智慧食堂系统中查询到当事人身份证信息下有一笔饭费余额</t>
    </r>
    <r>
      <rPr>
        <sz val="10"/>
        <rFont val="Arial"/>
        <family val="2"/>
      </rPr>
      <t xml:space="preserve">58.6</t>
    </r>
    <r>
      <rPr>
        <sz val="10"/>
        <rFont val="宋体"/>
        <family val="0"/>
        <charset val="134"/>
      </rPr>
      <t xml:space="preserve">元，属于老员工卡组，已经不可以再次充值。当事人描述因离职员工卡已上交，根据财务制度，当事人需持身份证复印件到任意物业所属食堂，由食堂工作人员在系统中操作冲红。再由食堂工作人员将材料递交至餐饮服务部、物业机关财务部报审，财务部审批后</t>
    </r>
    <r>
      <rPr>
        <sz val="10"/>
        <rFont val="Arial"/>
        <family val="2"/>
      </rPr>
      <t xml:space="preserve">7</t>
    </r>
    <r>
      <rPr>
        <sz val="10"/>
        <rFont val="宋体"/>
        <family val="0"/>
        <charset val="134"/>
      </rPr>
      <t xml:space="preserve">个工作日左右退款。由于当事人员工卡已上交且离职，只能退还现金，现金也需由食堂工作人员至物业机关财务部领取后退还当事人。于</t>
    </r>
    <r>
      <rPr>
        <sz val="10"/>
        <rFont val="Arial"/>
        <family val="2"/>
      </rPr>
      <t xml:space="preserve">2026</t>
    </r>
    <r>
      <rPr>
        <sz val="10"/>
        <rFont val="宋体"/>
        <family val="0"/>
        <charset val="134"/>
      </rPr>
      <t xml:space="preserve">年</t>
    </r>
    <r>
      <rPr>
        <sz val="10"/>
        <rFont val="Arial"/>
        <family val="2"/>
      </rPr>
      <t xml:space="preserve">4</t>
    </r>
    <r>
      <rPr>
        <sz val="10"/>
        <rFont val="宋体"/>
        <family val="0"/>
        <charset val="134"/>
      </rPr>
      <t xml:space="preserve">月</t>
    </r>
    <r>
      <rPr>
        <sz val="10"/>
        <rFont val="Arial"/>
        <family val="2"/>
      </rPr>
      <t xml:space="preserve">10</t>
    </r>
    <r>
      <rPr>
        <sz val="10"/>
        <rFont val="宋体"/>
        <family val="0"/>
        <charset val="134"/>
      </rPr>
      <t xml:space="preserve">日</t>
    </r>
    <r>
      <rPr>
        <sz val="10"/>
        <rFont val="Arial"/>
        <family val="2"/>
      </rPr>
      <t xml:space="preserve">15</t>
    </r>
    <r>
      <rPr>
        <sz val="10"/>
        <rFont val="宋体"/>
        <family val="0"/>
        <charset val="134"/>
      </rPr>
      <t xml:space="preserve">点</t>
    </r>
    <r>
      <rPr>
        <sz val="10"/>
        <rFont val="Arial"/>
        <family val="2"/>
      </rPr>
      <t xml:space="preserve">25</t>
    </r>
    <r>
      <rPr>
        <sz val="10"/>
        <rFont val="宋体"/>
        <family val="0"/>
        <charset val="134"/>
      </rPr>
      <t xml:space="preserve">分联系当事人，说明了核实结果，退款办理流程，当事人表示理解并将在近期来食堂办理操作退余额。办理人：餐饮服务部赵弘晨。</t>
    </r>
  </si>
  <si>
    <t xml:space="preserve">第三客运分公司</t>
  </si>
  <si>
    <t xml:space="preserve">智慧食堂
（充值退费）多渠道
同人同诉</t>
  </si>
  <si>
    <t xml:space="preserve">GJ-PHONE-20260410-1133</t>
  </si>
  <si>
    <t xml:space="preserve">2026-04-10 12:36:03</t>
  </si>
  <si>
    <t xml:space="preserve">2026-04-10 13:06:12</t>
  </si>
  <si>
    <r>
      <rPr>
        <sz val="10"/>
        <rFont val="宋体"/>
        <family val="0"/>
        <charset val="134"/>
      </rPr>
      <t xml:space="preserve">一位先生</t>
    </r>
    <r>
      <rPr>
        <sz val="10"/>
        <rFont val="Arial"/>
        <family val="2"/>
      </rPr>
      <t xml:space="preserve">4</t>
    </r>
    <r>
      <rPr>
        <sz val="10"/>
        <rFont val="宋体"/>
        <family val="0"/>
        <charset val="134"/>
      </rPr>
      <t xml:space="preserve">月</t>
    </r>
    <r>
      <rPr>
        <sz val="10"/>
        <rFont val="Arial"/>
        <family val="2"/>
      </rPr>
      <t xml:space="preserve">10</t>
    </r>
    <r>
      <rPr>
        <sz val="10"/>
        <rFont val="宋体"/>
        <family val="0"/>
        <charset val="134"/>
      </rPr>
      <t xml:space="preserve">日</t>
    </r>
    <r>
      <rPr>
        <sz val="10"/>
        <rFont val="Arial"/>
        <family val="2"/>
      </rPr>
      <t xml:space="preserve">12</t>
    </r>
    <r>
      <rPr>
        <sz val="10"/>
        <rFont val="宋体"/>
        <family val="0"/>
        <charset val="134"/>
      </rPr>
      <t xml:space="preserve">：</t>
    </r>
    <r>
      <rPr>
        <sz val="10"/>
        <rFont val="Arial"/>
        <family val="2"/>
      </rPr>
      <t xml:space="preserve">38</t>
    </r>
    <r>
      <rPr>
        <sz val="10"/>
        <rFont val="宋体"/>
        <family val="0"/>
        <charset val="134"/>
      </rPr>
      <t xml:space="preserve">分来电反映：其</t>
    </r>
    <r>
      <rPr>
        <sz val="10"/>
        <rFont val="Arial"/>
        <family val="2"/>
      </rPr>
      <t xml:space="preserve">4</t>
    </r>
    <r>
      <rPr>
        <sz val="10"/>
        <rFont val="宋体"/>
        <family val="0"/>
        <charset val="134"/>
      </rPr>
      <t xml:space="preserve">月</t>
    </r>
    <r>
      <rPr>
        <sz val="10"/>
        <rFont val="Arial"/>
        <family val="2"/>
      </rPr>
      <t xml:space="preserve">4</t>
    </r>
    <r>
      <rPr>
        <sz val="10"/>
        <rFont val="宋体"/>
        <family val="0"/>
        <charset val="134"/>
      </rPr>
      <t xml:space="preserve">日反映朝阳门内双向站台不锈钢护栏脏和生锈问题，其称此问题并没有工作人员处理。其不满，特来电反映。注：其称如果再不处理，其会向</t>
    </r>
    <r>
      <rPr>
        <sz val="10"/>
        <rFont val="Arial"/>
        <family val="2"/>
      </rPr>
      <t xml:space="preserve">12345</t>
    </r>
    <r>
      <rPr>
        <sz val="10"/>
        <rFont val="宋体"/>
        <family val="0"/>
        <charset val="134"/>
      </rPr>
      <t xml:space="preserve">反映此事。</t>
    </r>
    <r>
      <rPr>
        <sz val="10"/>
        <rFont val="Arial"/>
        <family val="2"/>
      </rPr>
      <t xml:space="preserve">
</t>
    </r>
    <r>
      <rPr>
        <sz val="10"/>
        <rFont val="宋体"/>
        <family val="0"/>
        <charset val="134"/>
      </rPr>
      <t xml:space="preserve">原始记录：</t>
    </r>
    <r>
      <rPr>
        <sz val="10"/>
        <rFont val="Arial"/>
        <family val="2"/>
      </rPr>
      <t xml:space="preserve">4</t>
    </r>
    <r>
      <rPr>
        <sz val="10"/>
        <rFont val="宋体"/>
        <family val="0"/>
        <charset val="134"/>
      </rPr>
      <t xml:space="preserve">月</t>
    </r>
    <r>
      <rPr>
        <sz val="10"/>
        <rFont val="Arial"/>
        <family val="2"/>
      </rPr>
      <t xml:space="preserve">4</t>
    </r>
    <r>
      <rPr>
        <sz val="10"/>
        <rFont val="宋体"/>
        <family val="0"/>
        <charset val="134"/>
      </rPr>
      <t xml:space="preserve">日</t>
    </r>
    <r>
      <rPr>
        <sz val="10"/>
        <rFont val="Arial"/>
        <family val="2"/>
      </rPr>
      <t xml:space="preserve">12:19</t>
    </r>
    <r>
      <rPr>
        <sz val="10"/>
        <rFont val="宋体"/>
        <family val="0"/>
        <charset val="134"/>
      </rPr>
      <t xml:space="preserve">分</t>
    </r>
    <r>
      <rPr>
        <sz val="10"/>
        <rFont val="Arial"/>
        <family val="2"/>
      </rPr>
      <t xml:space="preserve">(</t>
    </r>
    <r>
      <rPr>
        <sz val="10"/>
        <rFont val="宋体"/>
        <family val="0"/>
        <charset val="134"/>
      </rPr>
      <t xml:space="preserve">来电</t>
    </r>
    <r>
      <rPr>
        <sz val="10"/>
        <rFont val="Arial"/>
        <family val="2"/>
      </rPr>
      <t xml:space="preserve">)</t>
    </r>
    <r>
      <rPr>
        <sz val="10"/>
        <rFont val="宋体"/>
        <family val="0"/>
        <charset val="134"/>
      </rPr>
      <t xml:space="preserve">一先生称：其看到朝阳门内双向站台的不锈钢护栏很脏都长锈了。特来电反</t>
    </r>
  </si>
  <si>
    <r>
      <rPr>
        <sz val="10"/>
        <rFont val="宋体"/>
        <family val="0"/>
        <charset val="134"/>
      </rPr>
      <t xml:space="preserve">由于市民未留联系方式，无法进行电话答复。备注：已经通过</t>
    </r>
    <r>
      <rPr>
        <sz val="10"/>
        <rFont val="Arial"/>
        <family val="2"/>
      </rPr>
      <t xml:space="preserve">96166</t>
    </r>
    <r>
      <rPr>
        <sz val="10"/>
        <rFont val="宋体"/>
        <family val="0"/>
        <charset val="134"/>
      </rPr>
      <t xml:space="preserve">公交客服将护栏维修工程正在进行招标流程与市民进行转达，投诉人已知晓。办理人：华菲 工程设备部 一般管理。 审核人：贾新宇 工程设备部 经理。</t>
    </r>
  </si>
  <si>
    <r>
      <rPr>
        <sz val="10"/>
        <rFont val="宋体"/>
        <family val="0"/>
        <charset val="134"/>
      </rPr>
      <t xml:space="preserve">公交物业已经将朝阳门双方向站台护栏锈蚀维修列入</t>
    </r>
    <r>
      <rPr>
        <sz val="10"/>
        <rFont val="Arial"/>
        <family val="2"/>
      </rPr>
      <t xml:space="preserve">2026</t>
    </r>
    <r>
      <rPr>
        <sz val="10"/>
        <rFont val="宋体"/>
        <family val="0"/>
        <charset val="134"/>
      </rPr>
      <t xml:space="preserve">年护栏维修计划，</t>
    </r>
    <r>
      <rPr>
        <sz val="10"/>
        <rFont val="Arial"/>
        <family val="2"/>
      </rPr>
      <t xml:space="preserve">2026</t>
    </r>
    <r>
      <rPr>
        <sz val="10"/>
        <rFont val="宋体"/>
        <family val="0"/>
        <charset val="134"/>
      </rPr>
      <t xml:space="preserve">年护栏维修项目已经完成立项申请，目前正在走公开招标相关流程，争取</t>
    </r>
    <r>
      <rPr>
        <sz val="10"/>
        <rFont val="Arial"/>
        <family val="2"/>
      </rPr>
      <t xml:space="preserve">6</t>
    </r>
    <r>
      <rPr>
        <sz val="10"/>
        <rFont val="宋体"/>
        <family val="0"/>
        <charset val="134"/>
      </rPr>
      <t xml:space="preserve">月底完成所有招标程序和合同的签订。依据北京市相关规定，站台护栏属于</t>
    </r>
    <r>
      <rPr>
        <sz val="10"/>
        <rFont val="Arial"/>
        <family val="2"/>
      </rPr>
      <t xml:space="preserve">"</t>
    </r>
    <r>
      <rPr>
        <sz val="10"/>
        <rFont val="宋体"/>
        <family val="0"/>
        <charset val="134"/>
      </rPr>
      <t xml:space="preserve">城市家具</t>
    </r>
    <r>
      <rPr>
        <sz val="10"/>
        <rFont val="Arial"/>
        <family val="2"/>
      </rPr>
      <t xml:space="preserve">"</t>
    </r>
    <r>
      <rPr>
        <sz val="10"/>
        <rFont val="宋体"/>
        <family val="0"/>
        <charset val="134"/>
      </rPr>
      <t xml:space="preserve">，无论维修拆除安装，都须到属地管理部门进行规划方案审批。公交集团必须在“合理、合法、合规”的前提下才能施工，预计</t>
    </r>
    <r>
      <rPr>
        <sz val="10"/>
        <rFont val="Arial"/>
        <family val="2"/>
      </rPr>
      <t xml:space="preserve">7</t>
    </r>
    <r>
      <rPr>
        <sz val="10"/>
        <rFont val="宋体"/>
        <family val="0"/>
        <charset val="134"/>
      </rPr>
      <t xml:space="preserve">月底完成朝阳门双方向站台护栏锈蚀维修施工，恳请市民理解谅解。</t>
    </r>
  </si>
  <si>
    <t xml:space="preserve">按流程推进护栏项目招标工作。</t>
  </si>
  <si>
    <r>
      <rPr>
        <sz val="10"/>
        <rFont val="宋体"/>
        <family val="0"/>
        <charset val="134"/>
      </rPr>
      <t xml:space="preserve">经核实，市民反映的问题属实。公交物业已经将朝阳门双方向站台护栏锈蚀维修列入</t>
    </r>
    <r>
      <rPr>
        <sz val="10"/>
        <rFont val="Arial"/>
        <family val="2"/>
      </rPr>
      <t xml:space="preserve">2026</t>
    </r>
    <r>
      <rPr>
        <sz val="10"/>
        <rFont val="宋体"/>
        <family val="0"/>
        <charset val="134"/>
      </rPr>
      <t xml:space="preserve">年护栏维修计划，</t>
    </r>
    <r>
      <rPr>
        <sz val="10"/>
        <rFont val="Arial"/>
        <family val="2"/>
      </rPr>
      <t xml:space="preserve">2026</t>
    </r>
    <r>
      <rPr>
        <sz val="10"/>
        <rFont val="宋体"/>
        <family val="0"/>
        <charset val="134"/>
      </rPr>
      <t xml:space="preserve">年护栏维修项目已经完成立项申请，目前正在走公开招标相关流程，争取</t>
    </r>
    <r>
      <rPr>
        <sz val="10"/>
        <rFont val="Arial"/>
        <family val="2"/>
      </rPr>
      <t xml:space="preserve">6</t>
    </r>
    <r>
      <rPr>
        <sz val="10"/>
        <rFont val="宋体"/>
        <family val="0"/>
        <charset val="134"/>
      </rPr>
      <t xml:space="preserve">月底完成所有招标程序和合同的签订。依据北京市相关规定，站台护栏属于</t>
    </r>
    <r>
      <rPr>
        <sz val="10"/>
        <rFont val="Arial"/>
        <family val="2"/>
      </rPr>
      <t xml:space="preserve">"</t>
    </r>
    <r>
      <rPr>
        <sz val="10"/>
        <rFont val="宋体"/>
        <family val="0"/>
        <charset val="134"/>
      </rPr>
      <t xml:space="preserve">城市家具</t>
    </r>
    <r>
      <rPr>
        <sz val="10"/>
        <rFont val="Arial"/>
        <family val="2"/>
      </rPr>
      <t xml:space="preserve">"</t>
    </r>
    <r>
      <rPr>
        <sz val="10"/>
        <rFont val="宋体"/>
        <family val="0"/>
        <charset val="134"/>
      </rPr>
      <t xml:space="preserve">，无论维修拆除安装，都须到属地管理部门进行规划方案审批。公交集团必须在“合理、合法、合规”的前提下才能施工，预计</t>
    </r>
    <r>
      <rPr>
        <sz val="10"/>
        <rFont val="Arial"/>
        <family val="2"/>
      </rPr>
      <t xml:space="preserve">7</t>
    </r>
    <r>
      <rPr>
        <sz val="10"/>
        <rFont val="宋体"/>
        <family val="0"/>
        <charset val="134"/>
      </rPr>
      <t xml:space="preserve">月底完成朝阳门双方向站台护栏锈蚀维修施工，恳请市民理解谅解。由于市民未留联系方式，无法进行电话答复。备注：已经通过</t>
    </r>
    <r>
      <rPr>
        <sz val="10"/>
        <rFont val="Arial"/>
        <family val="2"/>
      </rPr>
      <t xml:space="preserve">96166</t>
    </r>
    <r>
      <rPr>
        <sz val="10"/>
        <rFont val="宋体"/>
        <family val="0"/>
        <charset val="134"/>
      </rPr>
      <t xml:space="preserve">公交客服将护栏维修工程正在进行招标流程与市民进行转达，投诉人已知晓。</t>
    </r>
  </si>
  <si>
    <t xml:space="preserve">站台护栏
同人同诉  二次</t>
  </si>
  <si>
    <r>
      <rPr>
        <sz val="11"/>
        <color rgb="FF000000"/>
        <rFont val="宋体"/>
        <family val="0"/>
        <charset val="134"/>
      </rPr>
      <t xml:space="preserve">同人同诉：</t>
    </r>
    <r>
      <rPr>
        <sz val="11"/>
        <color rgb="FF000000"/>
        <rFont val="宋体"/>
        <family val="0"/>
      </rPr>
      <t xml:space="preserve">GJ-PHONE-20260404-1043</t>
    </r>
    <r>
      <rPr>
        <sz val="11"/>
        <color rgb="FF000000"/>
        <rFont val="宋体"/>
        <family val="0"/>
        <charset val="134"/>
      </rPr>
      <t xml:space="preserve">、</t>
    </r>
    <r>
      <rPr>
        <sz val="11"/>
        <color rgb="FF000000"/>
        <rFont val="宋体"/>
        <family val="0"/>
      </rPr>
      <t xml:space="preserve">GJ-PHONE-20260410-1133</t>
    </r>
    <r>
      <rPr>
        <sz val="11"/>
        <color rgb="FF000000"/>
        <rFont val="宋体"/>
        <family val="0"/>
        <charset val="134"/>
      </rPr>
      <t xml:space="preserve">，因市民未留联系方式，故通过</t>
    </r>
    <r>
      <rPr>
        <sz val="11"/>
        <color rgb="FF000000"/>
        <rFont val="宋体"/>
        <family val="0"/>
      </rPr>
      <t xml:space="preserve">96166</t>
    </r>
    <r>
      <rPr>
        <sz val="11"/>
        <color rgb="FF000000"/>
        <rFont val="宋体"/>
        <family val="0"/>
        <charset val="134"/>
      </rPr>
      <t xml:space="preserve">告知，目前该站台护栏已列为维修计划中，目前招标阶段。市民已知悉</t>
    </r>
  </si>
  <si>
    <r>
      <rPr>
        <sz val="10"/>
        <rFont val="Arial"/>
        <family val="2"/>
      </rPr>
      <t xml:space="preserve">GJ-PHONE-20260410-0629</t>
    </r>
    <r>
      <rPr>
        <sz val="10"/>
        <rFont val="宋体"/>
        <family val="0"/>
        <charset val="134"/>
      </rPr>
      <t xml:space="preserve">（</t>
    </r>
    <r>
      <rPr>
        <sz val="10"/>
        <rFont val="Arial"/>
        <family val="2"/>
      </rPr>
      <t xml:space="preserve">1</t>
    </r>
    <r>
      <rPr>
        <sz val="10"/>
        <rFont val="宋体"/>
        <family val="0"/>
        <charset val="134"/>
      </rPr>
      <t xml:space="preserve">个附件）</t>
    </r>
  </si>
  <si>
    <t xml:space="preserve">2026-04-10 10:05:29</t>
  </si>
  <si>
    <t xml:space="preserve">2026-04-10 14:08:01</t>
  </si>
  <si>
    <t xml:space="preserve">15510168204</t>
  </si>
  <si>
    <r>
      <rPr>
        <sz val="10"/>
        <rFont val="Arial"/>
        <family val="2"/>
      </rPr>
      <t xml:space="preserve">4</t>
    </r>
    <r>
      <rPr>
        <sz val="10"/>
        <rFont val="宋体"/>
        <family val="0"/>
        <charset val="134"/>
      </rPr>
      <t xml:space="preserve">月</t>
    </r>
    <r>
      <rPr>
        <sz val="10"/>
        <rFont val="Arial"/>
        <family val="2"/>
      </rPr>
      <t xml:space="preserve">10</t>
    </r>
    <r>
      <rPr>
        <sz val="10"/>
        <rFont val="宋体"/>
        <family val="0"/>
        <charset val="134"/>
      </rPr>
      <t xml:space="preserve">日</t>
    </r>
    <r>
      <rPr>
        <sz val="10"/>
        <rFont val="Arial"/>
        <family val="2"/>
      </rPr>
      <t xml:space="preserve">10</t>
    </r>
    <r>
      <rPr>
        <sz val="10"/>
        <rFont val="宋体"/>
        <family val="0"/>
        <charset val="134"/>
      </rPr>
      <t xml:space="preserve">：</t>
    </r>
    <r>
      <rPr>
        <sz val="10"/>
        <rFont val="Arial"/>
        <family val="2"/>
      </rPr>
      <t xml:space="preserve">07</t>
    </r>
    <r>
      <rPr>
        <sz val="10"/>
        <rFont val="宋体"/>
        <family val="0"/>
        <charset val="134"/>
      </rPr>
      <t xml:space="preserve">分来电，一女士在田村乘坐</t>
    </r>
    <r>
      <rPr>
        <sz val="10"/>
        <rFont val="Arial"/>
        <family val="2"/>
      </rPr>
      <t xml:space="preserve">977</t>
    </r>
    <r>
      <rPr>
        <sz val="10"/>
        <rFont val="宋体"/>
        <family val="0"/>
        <charset val="134"/>
      </rPr>
      <t xml:space="preserve">路</t>
    </r>
    <r>
      <rPr>
        <sz val="10"/>
        <rFont val="Arial"/>
        <family val="2"/>
      </rPr>
      <t xml:space="preserve">8174955</t>
    </r>
    <r>
      <rPr>
        <sz val="10"/>
        <rFont val="宋体"/>
        <family val="0"/>
        <charset val="134"/>
      </rPr>
      <t xml:space="preserve">号车到田村中街刚下车，其称车内特别臭，其认为车辆卫生清洁不到位，故不满，要求答复。</t>
    </r>
  </si>
  <si>
    <r>
      <rPr>
        <sz val="10"/>
        <rFont val="宋体"/>
        <family val="0"/>
        <charset val="134"/>
      </rPr>
      <t xml:space="preserve">我分中心于</t>
    </r>
    <r>
      <rPr>
        <sz val="10"/>
        <rFont val="Arial"/>
        <family val="2"/>
      </rPr>
      <t xml:space="preserve">2026</t>
    </r>
    <r>
      <rPr>
        <sz val="10"/>
        <rFont val="宋体"/>
        <family val="0"/>
        <charset val="134"/>
      </rPr>
      <t xml:space="preserve">年</t>
    </r>
    <r>
      <rPr>
        <sz val="10"/>
        <rFont val="Arial"/>
        <family val="2"/>
      </rPr>
      <t xml:space="preserve">4</t>
    </r>
    <r>
      <rPr>
        <sz val="10"/>
        <rFont val="宋体"/>
        <family val="0"/>
        <charset val="134"/>
      </rPr>
      <t xml:space="preserve">月</t>
    </r>
    <r>
      <rPr>
        <sz val="10"/>
        <rFont val="Arial"/>
        <family val="2"/>
      </rPr>
      <t xml:space="preserve">10</t>
    </r>
    <r>
      <rPr>
        <sz val="10"/>
        <rFont val="宋体"/>
        <family val="0"/>
        <charset val="134"/>
      </rPr>
      <t xml:space="preserve">日上午</t>
    </r>
    <r>
      <rPr>
        <sz val="10"/>
        <rFont val="Arial"/>
        <family val="2"/>
      </rPr>
      <t xml:space="preserve">11</t>
    </r>
    <r>
      <rPr>
        <sz val="10"/>
        <rFont val="宋体"/>
        <family val="0"/>
        <charset val="134"/>
      </rPr>
      <t xml:space="preserve">点</t>
    </r>
    <r>
      <rPr>
        <sz val="10"/>
        <rFont val="Arial"/>
        <family val="2"/>
      </rPr>
      <t xml:space="preserve">51</t>
    </r>
    <r>
      <rPr>
        <sz val="10"/>
        <rFont val="宋体"/>
        <family val="0"/>
        <charset val="134"/>
      </rPr>
      <t xml:space="preserve">分对市民进行电话回复。办理人：杨壑松；部门：鸿运承物业管理中心河滩分中心；职务：物管副主任。审核人：郑楠；部门：鸿运承物业管理中心物管行政部；职务：物管员。</t>
    </r>
  </si>
  <si>
    <t xml:space="preserve">经与市民电话沟通，车内异味为车辆老旧加之乘车市民身上的味道，不可控因素较多，该车车辆卫生符合清洁标准。该车回到刷车地点后，我们已加强了车内的消毒作业，并将车门、车窗全部打开，对车内进行了通风换气作业。已将问题整改完毕。</t>
  </si>
  <si>
    <t xml:space="preserve">场站班组长再次与本条线路的保洁人员进行了沟通，日常工作中要密切关注车内空气质量。</t>
  </si>
  <si>
    <r>
      <rPr>
        <sz val="10"/>
        <rFont val="宋体"/>
        <family val="0"/>
        <charset val="134"/>
      </rPr>
      <t xml:space="preserve">接到投诉后，市民反映问题的办理情况，鸿运承物业管理中心河滩分中心现回复如下：经与市民电话沟通，车内异味为车辆老旧加之乘车市民身上的味道，不可控因素较多，该车车辆卫生符合清洁标准。该车回到刷车地点后，我们已加强了车内的消毒作业，并将车门、车窗全部打开，对车内进行了通风换气作业。已将问题整改完毕。日常工作中我们加大巡检力度，强化制度建设，不断提高管理水平。我分中心于</t>
    </r>
    <r>
      <rPr>
        <sz val="10"/>
        <rFont val="Arial"/>
        <family val="2"/>
      </rPr>
      <t xml:space="preserve">2026</t>
    </r>
    <r>
      <rPr>
        <sz val="10"/>
        <rFont val="宋体"/>
        <family val="0"/>
        <charset val="134"/>
      </rPr>
      <t xml:space="preserve">年</t>
    </r>
    <r>
      <rPr>
        <sz val="10"/>
        <rFont val="Arial"/>
        <family val="2"/>
      </rPr>
      <t xml:space="preserve">4</t>
    </r>
    <r>
      <rPr>
        <sz val="10"/>
        <rFont val="宋体"/>
        <family val="0"/>
        <charset val="134"/>
      </rPr>
      <t xml:space="preserve">月</t>
    </r>
    <r>
      <rPr>
        <sz val="10"/>
        <rFont val="Arial"/>
        <family val="2"/>
      </rPr>
      <t xml:space="preserve">10</t>
    </r>
    <r>
      <rPr>
        <sz val="10"/>
        <rFont val="宋体"/>
        <family val="0"/>
        <charset val="134"/>
      </rPr>
      <t xml:space="preserve">日上午</t>
    </r>
    <r>
      <rPr>
        <sz val="10"/>
        <rFont val="Arial"/>
        <family val="2"/>
      </rPr>
      <t xml:space="preserve">11</t>
    </r>
    <r>
      <rPr>
        <sz val="10"/>
        <rFont val="宋体"/>
        <family val="0"/>
        <charset val="134"/>
      </rPr>
      <t xml:space="preserve">点</t>
    </r>
    <r>
      <rPr>
        <sz val="10"/>
        <rFont val="Arial"/>
        <family val="2"/>
      </rPr>
      <t xml:space="preserve">51</t>
    </r>
    <r>
      <rPr>
        <sz val="10"/>
        <rFont val="宋体"/>
        <family val="0"/>
        <charset val="134"/>
      </rPr>
      <t xml:space="preserve">分对市民进行电话回复。场站班组长再次与本条线路的保洁人员进行了沟通，日常工作中要密切关注车内空气质量。欢迎市民随时对我们的工作进行监督，感谢市民提出宝贵意见，给市民的出行带来的不便我们深感歉意，谢谢市民的支持与谅解。</t>
    </r>
  </si>
  <si>
    <r>
      <rPr>
        <sz val="10"/>
        <rFont val="Arial"/>
        <family val="2"/>
      </rPr>
      <t xml:space="preserve">GJ-PHONE-20260411-0866</t>
    </r>
    <r>
      <rPr>
        <sz val="10"/>
        <rFont val="宋体"/>
        <family val="0"/>
        <charset val="134"/>
      </rPr>
      <t xml:space="preserve">（</t>
    </r>
    <r>
      <rPr>
        <sz val="10"/>
        <rFont val="Arial"/>
        <family val="2"/>
      </rPr>
      <t xml:space="preserve">4</t>
    </r>
    <r>
      <rPr>
        <sz val="10"/>
        <rFont val="宋体"/>
        <family val="0"/>
        <charset val="134"/>
      </rPr>
      <t xml:space="preserve">个附件）</t>
    </r>
  </si>
  <si>
    <t xml:space="preserve">2026-04-11 11:10:49</t>
  </si>
  <si>
    <t xml:space="preserve">2026-04-11 11:20:13</t>
  </si>
  <si>
    <t xml:space="preserve">17601665368</t>
  </si>
  <si>
    <r>
      <rPr>
        <sz val="10"/>
        <rFont val="Arial"/>
        <family val="2"/>
      </rPr>
      <t xml:space="preserve">4</t>
    </r>
    <r>
      <rPr>
        <sz val="10"/>
        <rFont val="宋体"/>
        <family val="0"/>
        <charset val="134"/>
      </rPr>
      <t xml:space="preserve">月</t>
    </r>
    <r>
      <rPr>
        <sz val="10"/>
        <rFont val="Arial"/>
        <family val="2"/>
      </rPr>
      <t xml:space="preserve">11</t>
    </r>
    <r>
      <rPr>
        <sz val="10"/>
        <rFont val="宋体"/>
        <family val="0"/>
        <charset val="134"/>
      </rPr>
      <t xml:space="preserve">日</t>
    </r>
    <r>
      <rPr>
        <sz val="10"/>
        <rFont val="Arial"/>
        <family val="2"/>
      </rPr>
      <t xml:space="preserve">11:10</t>
    </r>
    <r>
      <rPr>
        <sz val="10"/>
        <rFont val="宋体"/>
        <family val="0"/>
        <charset val="134"/>
      </rPr>
      <t xml:space="preserve">分来电：</t>
    </r>
    <r>
      <rPr>
        <sz val="10"/>
        <rFont val="Arial"/>
        <family val="2"/>
      </rPr>
      <t xml:space="preserve">10:50</t>
    </r>
    <r>
      <rPr>
        <sz val="10"/>
        <rFont val="宋体"/>
        <family val="0"/>
        <charset val="134"/>
      </rPr>
      <t xml:space="preserve">分，一先生自驾车行驶到红庙附近，当时其走错路，走到了</t>
    </r>
    <r>
      <rPr>
        <sz val="10"/>
        <rFont val="Arial"/>
        <family val="2"/>
      </rPr>
      <t xml:space="preserve">117</t>
    </r>
    <r>
      <rPr>
        <sz val="10"/>
        <rFont val="宋体"/>
        <family val="0"/>
        <charset val="134"/>
      </rPr>
      <t xml:space="preserve">路的场站门口，一位男工作人员（穿物业马甲、疑似场站保安）让其赶紧开走，还对其出言不逊（无法提供具体内容）。其不满，要求答复。注：如不给其满意答复，便向</t>
    </r>
    <r>
      <rPr>
        <sz val="10"/>
        <rFont val="Arial"/>
        <family val="2"/>
      </rPr>
      <t xml:space="preserve">12345</t>
    </r>
    <r>
      <rPr>
        <sz val="10"/>
        <rFont val="宋体"/>
        <family val="0"/>
        <charset val="134"/>
      </rPr>
      <t xml:space="preserve">反映。</t>
    </r>
  </si>
  <si>
    <r>
      <rPr>
        <sz val="10"/>
        <rFont val="宋体"/>
        <family val="0"/>
        <charset val="134"/>
      </rPr>
      <t xml:space="preserve">分中心于</t>
    </r>
    <r>
      <rPr>
        <sz val="10"/>
        <rFont val="Arial"/>
        <family val="2"/>
      </rPr>
      <t xml:space="preserve">2026</t>
    </r>
    <r>
      <rPr>
        <sz val="10"/>
        <rFont val="宋体"/>
        <family val="0"/>
        <charset val="134"/>
      </rPr>
      <t xml:space="preserve">年</t>
    </r>
    <r>
      <rPr>
        <sz val="10"/>
        <rFont val="Arial"/>
        <family val="2"/>
      </rPr>
      <t xml:space="preserve">4</t>
    </r>
    <r>
      <rPr>
        <sz val="10"/>
        <rFont val="宋体"/>
        <family val="0"/>
        <charset val="134"/>
      </rPr>
      <t xml:space="preserve">月</t>
    </r>
    <r>
      <rPr>
        <sz val="10"/>
        <rFont val="Arial"/>
        <family val="2"/>
      </rPr>
      <t xml:space="preserve">12</t>
    </r>
    <r>
      <rPr>
        <sz val="10"/>
        <rFont val="宋体"/>
        <family val="0"/>
        <charset val="134"/>
      </rPr>
      <t xml:space="preserve">日上午</t>
    </r>
    <r>
      <rPr>
        <sz val="10"/>
        <rFont val="Arial"/>
        <family val="2"/>
      </rPr>
      <t xml:space="preserve">11</t>
    </r>
    <r>
      <rPr>
        <sz val="10"/>
        <rFont val="宋体"/>
        <family val="0"/>
        <charset val="134"/>
      </rPr>
      <t xml:space="preserve">点</t>
    </r>
    <r>
      <rPr>
        <sz val="10"/>
        <rFont val="Arial"/>
        <family val="2"/>
      </rPr>
      <t xml:space="preserve">00</t>
    </r>
    <r>
      <rPr>
        <sz val="10"/>
        <rFont val="宋体"/>
        <family val="0"/>
        <charset val="134"/>
      </rPr>
      <t xml:space="preserve">与投诉人进行电话回复，向投诉人说明情况。办理人：左强；部门：鸿运承物业管理中心辛庄分中心；职务：安保副主任。审核人：张耕；部门：鸿运承物业管理中心安全保卫部；职务：安保员。</t>
    </r>
    <r>
      <rPr>
        <sz val="10"/>
        <rFont val="Arial"/>
        <family val="2"/>
      </rPr>
      <t xml:space="preserve">
</t>
    </r>
  </si>
  <si>
    <r>
      <rPr>
        <sz val="10"/>
        <rFont val="宋体"/>
        <family val="0"/>
        <charset val="134"/>
      </rPr>
      <t xml:space="preserve">经核实一男子驾驶车辆走错路，行驶至红庙场站进口。随后一辆公交车准备进站，警卫人员严格执行百日行动工作方案，要求进行拦截，并要求其尽快倒车，注意安全。警卫人员上前沟通，告知走错路了，由于该车辆挡住进口，后面车辆造成拥堵，警卫人员有些急切声音较大，该男子认为态度不好，造成此问题出现。分中心于</t>
    </r>
    <r>
      <rPr>
        <sz val="10"/>
        <rFont val="Arial"/>
        <family val="2"/>
      </rPr>
      <t xml:space="preserve">2026</t>
    </r>
    <r>
      <rPr>
        <sz val="10"/>
        <rFont val="宋体"/>
        <family val="0"/>
        <charset val="134"/>
      </rPr>
      <t xml:space="preserve">年</t>
    </r>
    <r>
      <rPr>
        <sz val="10"/>
        <rFont val="Arial"/>
        <family val="2"/>
      </rPr>
      <t xml:space="preserve">4</t>
    </r>
    <r>
      <rPr>
        <sz val="10"/>
        <rFont val="宋体"/>
        <family val="0"/>
        <charset val="134"/>
      </rPr>
      <t xml:space="preserve">月</t>
    </r>
    <r>
      <rPr>
        <sz val="10"/>
        <rFont val="Arial"/>
        <family val="2"/>
      </rPr>
      <t xml:space="preserve">12</t>
    </r>
    <r>
      <rPr>
        <sz val="10"/>
        <rFont val="宋体"/>
        <family val="0"/>
        <charset val="134"/>
      </rPr>
      <t xml:space="preserve">日上午</t>
    </r>
    <r>
      <rPr>
        <sz val="10"/>
        <rFont val="Arial"/>
        <family val="2"/>
      </rPr>
      <t xml:space="preserve">11</t>
    </r>
    <r>
      <rPr>
        <sz val="10"/>
        <rFont val="宋体"/>
        <family val="0"/>
        <charset val="134"/>
      </rPr>
      <t xml:space="preserve">点</t>
    </r>
    <r>
      <rPr>
        <sz val="10"/>
        <rFont val="Arial"/>
        <family val="2"/>
      </rPr>
      <t xml:space="preserve">00</t>
    </r>
    <r>
      <rPr>
        <sz val="10"/>
        <rFont val="宋体"/>
        <family val="0"/>
        <charset val="134"/>
      </rPr>
      <t xml:space="preserve">与投诉人进行电话回复，向投诉人说明情况。分中心领导与场站负责人取得了联系，要求其对此投诉进行通报，要求对全体警卫人员进行培训，在日常的工作执勤中，注意说话方式方法，避免生冷硬，遇事认真不较真，人性化执勤。分中心定期召开专题会议，将此次问题举一反三，开展安保专项检查，日常工作中加大巡检力度。在日常工作中特别注意提示保安员遇事注意方式方法，杜绝生冷硬，言语中避免激化矛盾。加大检查力度，发现问题及时整改。在本周保安员例会上教育所有保安员熟知各项规章制度，履职尽责</t>
    </r>
    <r>
      <rPr>
        <sz val="10"/>
        <rFont val="Arial"/>
        <family val="2"/>
      </rPr>
      <t xml:space="preserve">.
</t>
    </r>
  </si>
  <si>
    <r>
      <rPr>
        <sz val="10"/>
        <rFont val="Arial"/>
        <family val="2"/>
      </rPr>
      <t xml:space="preserve">GJ-PHONE-20260411-0359</t>
    </r>
    <r>
      <rPr>
        <sz val="10"/>
        <rFont val="宋体"/>
        <family val="0"/>
        <charset val="134"/>
      </rPr>
      <t xml:space="preserve">（</t>
    </r>
    <r>
      <rPr>
        <sz val="10"/>
        <rFont val="Arial"/>
        <family val="2"/>
      </rPr>
      <t xml:space="preserve">3</t>
    </r>
    <r>
      <rPr>
        <sz val="10"/>
        <rFont val="宋体"/>
        <family val="0"/>
        <charset val="134"/>
      </rPr>
      <t xml:space="preserve">个附件）</t>
    </r>
  </si>
  <si>
    <t xml:space="preserve">2026-04-11 08:44:28</t>
  </si>
  <si>
    <t xml:space="preserve">2026-04-11 12:34:27</t>
  </si>
  <si>
    <r>
      <rPr>
        <sz val="10"/>
        <rFont val="Arial"/>
        <family val="2"/>
      </rPr>
      <t xml:space="preserve">4</t>
    </r>
    <r>
      <rPr>
        <sz val="10"/>
        <rFont val="宋体"/>
        <family val="0"/>
        <charset val="134"/>
      </rPr>
      <t xml:space="preserve">月</t>
    </r>
    <r>
      <rPr>
        <sz val="10"/>
        <rFont val="Arial"/>
        <family val="2"/>
      </rPr>
      <t xml:space="preserve">11</t>
    </r>
    <r>
      <rPr>
        <sz val="10"/>
        <rFont val="宋体"/>
        <family val="0"/>
        <charset val="134"/>
      </rPr>
      <t xml:space="preserve">日</t>
    </r>
    <r>
      <rPr>
        <sz val="10"/>
        <rFont val="Arial"/>
        <family val="2"/>
      </rPr>
      <t xml:space="preserve">8:44</t>
    </r>
    <r>
      <rPr>
        <sz val="10"/>
        <rFont val="宋体"/>
        <family val="0"/>
        <charset val="134"/>
      </rPr>
      <t xml:space="preserve">分来电，一位女士反映：</t>
    </r>
    <r>
      <rPr>
        <sz val="10"/>
        <rFont val="Arial"/>
        <family val="2"/>
      </rPr>
      <t xml:space="preserve">142</t>
    </r>
    <r>
      <rPr>
        <sz val="10"/>
        <rFont val="宋体"/>
        <family val="0"/>
        <charset val="134"/>
      </rPr>
      <t xml:space="preserve">路朝阳门南（北行站）站台的排队护栏上都是泥点子，请尽快清理干净。</t>
    </r>
  </si>
  <si>
    <t xml:space="preserve">经核实，市民反映的问题属实。</t>
  </si>
  <si>
    <t xml:space="preserve">我们已经安排人员进行了应急清洁。</t>
  </si>
  <si>
    <r>
      <rPr>
        <sz val="10"/>
        <rFont val="宋体"/>
        <family val="0"/>
        <charset val="134"/>
      </rPr>
      <t xml:space="preserve">另外，</t>
    </r>
    <r>
      <rPr>
        <sz val="10"/>
        <rFont val="Arial"/>
        <family val="2"/>
      </rPr>
      <t xml:space="preserve">142</t>
    </r>
    <r>
      <rPr>
        <sz val="10"/>
        <rFont val="宋体"/>
        <family val="0"/>
        <charset val="134"/>
      </rPr>
      <t xml:space="preserve">路朝阳门南（北行）站台护栏有部分是锈蚀，简单清洁不能去除锈蚀，我们打算进行维修。公交集团物业公司已经在护栏自检自查中发现，并已列入</t>
    </r>
    <r>
      <rPr>
        <sz val="10"/>
        <rFont val="Arial"/>
        <family val="2"/>
      </rPr>
      <t xml:space="preserve">2026</t>
    </r>
    <r>
      <rPr>
        <sz val="10"/>
        <rFont val="宋体"/>
        <family val="0"/>
        <charset val="134"/>
      </rPr>
      <t xml:space="preserve">年护栏维修计划。</t>
    </r>
    <r>
      <rPr>
        <sz val="10"/>
        <rFont val="Arial"/>
        <family val="2"/>
      </rPr>
      <t xml:space="preserve">2026</t>
    </r>
    <r>
      <rPr>
        <sz val="10"/>
        <rFont val="宋体"/>
        <family val="0"/>
        <charset val="134"/>
      </rPr>
      <t xml:space="preserve">年护栏维修项目已经完成立项申请，目前正在走公开招标相关流程，争取</t>
    </r>
    <r>
      <rPr>
        <sz val="10"/>
        <rFont val="Arial"/>
        <family val="2"/>
      </rPr>
      <t xml:space="preserve">6</t>
    </r>
    <r>
      <rPr>
        <sz val="10"/>
        <rFont val="宋体"/>
        <family val="0"/>
        <charset val="134"/>
      </rPr>
      <t xml:space="preserve">月底完成所有招标程序和合同的签订。依据北京市相关规定，站台护栏属于</t>
    </r>
    <r>
      <rPr>
        <sz val="10"/>
        <rFont val="Arial"/>
        <family val="2"/>
      </rPr>
      <t xml:space="preserve">"</t>
    </r>
    <r>
      <rPr>
        <sz val="10"/>
        <rFont val="宋体"/>
        <family val="0"/>
        <charset val="134"/>
      </rPr>
      <t xml:space="preserve">城市家具</t>
    </r>
    <r>
      <rPr>
        <sz val="10"/>
        <rFont val="Arial"/>
        <family val="2"/>
      </rPr>
      <t xml:space="preserve">"</t>
    </r>
    <r>
      <rPr>
        <sz val="10"/>
        <rFont val="宋体"/>
        <family val="0"/>
        <charset val="134"/>
      </rPr>
      <t xml:space="preserve">，无论维修拆除安装，都须到属地管理部门进行规划方案审批。公交集团必须在“合理、合法、合规”的前提下才能施工，预计</t>
    </r>
    <r>
      <rPr>
        <sz val="10"/>
        <rFont val="Arial"/>
        <family val="2"/>
      </rPr>
      <t xml:space="preserve">8</t>
    </r>
    <r>
      <rPr>
        <sz val="10"/>
        <rFont val="宋体"/>
        <family val="0"/>
        <charset val="134"/>
      </rPr>
      <t xml:space="preserve">月初完成护栏锈蚀维修施工，恳请市民理解谅解。</t>
    </r>
  </si>
  <si>
    <r>
      <rPr>
        <sz val="10"/>
        <rFont val="宋体"/>
        <family val="0"/>
        <charset val="134"/>
      </rPr>
      <t xml:space="preserve">经核实，市民反映的问题属实，我们已经安排人员进行了应急清洁。另外，</t>
    </r>
    <r>
      <rPr>
        <sz val="10"/>
        <rFont val="Arial"/>
        <family val="2"/>
      </rPr>
      <t xml:space="preserve">142</t>
    </r>
    <r>
      <rPr>
        <sz val="10"/>
        <rFont val="宋体"/>
        <family val="0"/>
        <charset val="134"/>
      </rPr>
      <t xml:space="preserve">路朝阳门南（北行）站台护栏有部分是锈蚀，简单清洁不能去除锈蚀，我们打算进行维修。公交集团物业公司已经在护栏自检自查中发现，并已列入</t>
    </r>
    <r>
      <rPr>
        <sz val="10"/>
        <rFont val="Arial"/>
        <family val="2"/>
      </rPr>
      <t xml:space="preserve">2026</t>
    </r>
    <r>
      <rPr>
        <sz val="10"/>
        <rFont val="宋体"/>
        <family val="0"/>
        <charset val="134"/>
      </rPr>
      <t xml:space="preserve">年护栏维修计划。</t>
    </r>
    <r>
      <rPr>
        <sz val="10"/>
        <rFont val="Arial"/>
        <family val="2"/>
      </rPr>
      <t xml:space="preserve">2026</t>
    </r>
    <r>
      <rPr>
        <sz val="10"/>
        <rFont val="宋体"/>
        <family val="0"/>
        <charset val="134"/>
      </rPr>
      <t xml:space="preserve">年护栏维修项目已经完成立项申请，目前正在走公开招标相关流程，争取</t>
    </r>
    <r>
      <rPr>
        <sz val="10"/>
        <rFont val="Arial"/>
        <family val="2"/>
      </rPr>
      <t xml:space="preserve">6</t>
    </r>
    <r>
      <rPr>
        <sz val="10"/>
        <rFont val="宋体"/>
        <family val="0"/>
        <charset val="134"/>
      </rPr>
      <t xml:space="preserve">月底完成所有招标程序和合同的签订。依据北京市相关规定，站台护栏属于</t>
    </r>
    <r>
      <rPr>
        <sz val="10"/>
        <rFont val="Arial"/>
        <family val="2"/>
      </rPr>
      <t xml:space="preserve">"</t>
    </r>
    <r>
      <rPr>
        <sz val="10"/>
        <rFont val="宋体"/>
        <family val="0"/>
        <charset val="134"/>
      </rPr>
      <t xml:space="preserve">城市家具</t>
    </r>
    <r>
      <rPr>
        <sz val="10"/>
        <rFont val="Arial"/>
        <family val="2"/>
      </rPr>
      <t xml:space="preserve">"</t>
    </r>
    <r>
      <rPr>
        <sz val="10"/>
        <rFont val="宋体"/>
        <family val="0"/>
        <charset val="134"/>
      </rPr>
      <t xml:space="preserve">，无论维修拆除安装，都须到属地管理部门进行规划方案审批。公交集团必须在“合理、合法、合规”的前提下才能施工，预计</t>
    </r>
    <r>
      <rPr>
        <sz val="10"/>
        <rFont val="Arial"/>
        <family val="2"/>
      </rPr>
      <t xml:space="preserve">8</t>
    </r>
    <r>
      <rPr>
        <sz val="10"/>
        <rFont val="宋体"/>
        <family val="0"/>
        <charset val="134"/>
      </rPr>
      <t xml:space="preserve">月初完成护栏锈蚀维修施工，恳请市民理解谅解。由于市民未留联系方式，无法进行电话答复。</t>
    </r>
  </si>
  <si>
    <r>
      <rPr>
        <sz val="11"/>
        <color rgb="FF000000"/>
        <rFont val="宋体"/>
        <family val="0"/>
        <charset val="134"/>
      </rPr>
      <t xml:space="preserve">场站（站台）卫生问题
</t>
    </r>
    <r>
      <rPr>
        <sz val="11"/>
        <color rgb="FF000000"/>
        <rFont val="宋体"/>
        <family val="0"/>
      </rPr>
      <t xml:space="preserve">(</t>
    </r>
    <r>
      <rPr>
        <sz val="11"/>
        <color rgb="FF000000"/>
        <rFont val="宋体"/>
        <family val="0"/>
        <charset val="134"/>
      </rPr>
      <t xml:space="preserve">清理排队护栏卫生</t>
    </r>
    <r>
      <rPr>
        <sz val="11"/>
        <color rgb="FF000000"/>
        <rFont val="宋体"/>
        <family val="0"/>
      </rPr>
      <t xml:space="preserve">)</t>
    </r>
  </si>
  <si>
    <r>
      <rPr>
        <sz val="10"/>
        <rFont val="Arial"/>
        <family val="2"/>
      </rPr>
      <t xml:space="preserve">GJ-PHONE-20260411-2637</t>
    </r>
    <r>
      <rPr>
        <sz val="10"/>
        <rFont val="宋体"/>
        <family val="0"/>
        <charset val="134"/>
      </rPr>
      <t xml:space="preserve">（</t>
    </r>
    <r>
      <rPr>
        <sz val="10"/>
        <rFont val="Arial"/>
        <family val="2"/>
      </rPr>
      <t xml:space="preserve">3</t>
    </r>
    <r>
      <rPr>
        <sz val="10"/>
        <rFont val="宋体"/>
        <family val="0"/>
        <charset val="134"/>
      </rPr>
      <t xml:space="preserve">个附件）</t>
    </r>
  </si>
  <si>
    <t xml:space="preserve">2026-04-11 22:06:54</t>
  </si>
  <si>
    <t xml:space="preserve">2026-04-11 22:55:28</t>
  </si>
  <si>
    <t xml:space="preserve">13381085804</t>
  </si>
  <si>
    <r>
      <rPr>
        <sz val="10"/>
        <rFont val="Arial"/>
        <family val="2"/>
      </rPr>
      <t xml:space="preserve">4</t>
    </r>
    <r>
      <rPr>
        <sz val="10"/>
        <rFont val="宋体"/>
        <family val="0"/>
        <charset val="134"/>
      </rPr>
      <t xml:space="preserve">月</t>
    </r>
    <r>
      <rPr>
        <sz val="10"/>
        <rFont val="Arial"/>
        <family val="2"/>
      </rPr>
      <t xml:space="preserve">11</t>
    </r>
    <r>
      <rPr>
        <sz val="10"/>
        <rFont val="宋体"/>
        <family val="0"/>
        <charset val="134"/>
      </rPr>
      <t xml:space="preserve">日</t>
    </r>
    <r>
      <rPr>
        <sz val="10"/>
        <rFont val="Arial"/>
        <family val="2"/>
      </rPr>
      <t xml:space="preserve">22:07</t>
    </r>
    <r>
      <rPr>
        <sz val="10"/>
        <rFont val="宋体"/>
        <family val="0"/>
        <charset val="134"/>
      </rPr>
      <t xml:space="preserve">分</t>
    </r>
    <r>
      <rPr>
        <sz val="10"/>
        <rFont val="Arial"/>
        <family val="2"/>
      </rPr>
      <t xml:space="preserve">(</t>
    </r>
    <r>
      <rPr>
        <sz val="10"/>
        <rFont val="宋体"/>
        <family val="0"/>
        <charset val="134"/>
      </rPr>
      <t xml:space="preserve">来电</t>
    </r>
    <r>
      <rPr>
        <sz val="10"/>
        <rFont val="Arial"/>
        <family val="2"/>
      </rPr>
      <t xml:space="preserve">)</t>
    </r>
    <r>
      <rPr>
        <sz val="10"/>
        <rFont val="宋体"/>
        <family val="0"/>
        <charset val="134"/>
      </rPr>
      <t xml:space="preserve">，一先生反映，德胜门西场站南侧无法直接进入到站内，需要绕到附近公厕，才能进入场站，其建议：在场站南侧设立指路引导牌，以便市民乘车，并要求答复。</t>
    </r>
  </si>
  <si>
    <t xml:space="preserve">乘客反映的是德胜门西公交枢纽场站（指示牌）站务设施设置问题。德胜门西场站是公交首末站。经核实，目前场站周边护栏上均设置公交线路指示牌、标识清晰完整。</t>
  </si>
  <si>
    <r>
      <rPr>
        <sz val="10"/>
        <rFont val="宋体"/>
        <family val="0"/>
        <charset val="134"/>
      </rPr>
      <t xml:space="preserve">我分中心已于</t>
    </r>
    <r>
      <rPr>
        <sz val="10"/>
        <rFont val="Arial"/>
        <family val="2"/>
      </rPr>
      <t xml:space="preserve">2026</t>
    </r>
    <r>
      <rPr>
        <sz val="10"/>
        <rFont val="宋体"/>
        <family val="0"/>
        <charset val="134"/>
      </rPr>
      <t xml:space="preserve">年</t>
    </r>
    <r>
      <rPr>
        <sz val="10"/>
        <rFont val="Arial"/>
        <family val="2"/>
      </rPr>
      <t xml:space="preserve">4</t>
    </r>
    <r>
      <rPr>
        <sz val="10"/>
        <rFont val="宋体"/>
        <family val="0"/>
        <charset val="134"/>
      </rPr>
      <t xml:space="preserve">月</t>
    </r>
    <r>
      <rPr>
        <sz val="10"/>
        <rFont val="Arial"/>
        <family val="2"/>
      </rPr>
      <t xml:space="preserve">13</t>
    </r>
    <r>
      <rPr>
        <sz val="10"/>
        <rFont val="宋体"/>
        <family val="0"/>
        <charset val="134"/>
      </rPr>
      <t xml:space="preserve">号</t>
    </r>
    <r>
      <rPr>
        <sz val="10"/>
        <rFont val="Arial"/>
        <family val="2"/>
      </rPr>
      <t xml:space="preserve">14</t>
    </r>
    <r>
      <rPr>
        <sz val="10"/>
        <rFont val="宋体"/>
        <family val="0"/>
        <charset val="134"/>
      </rPr>
      <t xml:space="preserve">点</t>
    </r>
    <r>
      <rPr>
        <sz val="10"/>
        <rFont val="Arial"/>
        <family val="2"/>
      </rPr>
      <t xml:space="preserve">44</t>
    </r>
    <r>
      <rPr>
        <sz val="10"/>
        <rFont val="宋体"/>
        <family val="0"/>
        <charset val="134"/>
      </rPr>
      <t xml:space="preserve">对乘客进行回访。办理人：杜伟 鸿运承物业管理中心动物园分中心物管设备主任。审核人：华菲 物管中心工程设备部 一般管理。</t>
    </r>
  </si>
  <si>
    <t xml:space="preserve">德胜门西枢纽公交场站是公交首末站。经核实，目前公交场站周边护栏均设置公交线路指示牌、标识清晰完整。根据乘客建议我们将在场站外，乘客所述的西侧公厕周边酌情增加指示牌。日后的工作中更加完善场站设施和服务。</t>
  </si>
  <si>
    <t xml:space="preserve">针对此次乘客反映的情况，分中心要求各场站进一步细化服务工作。</t>
  </si>
  <si>
    <r>
      <rPr>
        <sz val="10"/>
        <rFont val="宋体"/>
        <family val="0"/>
        <charset val="134"/>
      </rPr>
      <t xml:space="preserve">德胜门西枢纽公交场站是公交首末站。经核实，目前公交场站周边护栏均设置公交线路指示牌、标识清晰完整。根据乘客建议我们将在场站外，乘客所述的西侧公厕周边酌情增加指示牌。日后的工作中更加完善场站设施和服务。我们会再次对场站设施进行核查，避免类似情况造成投诉。我分中心已于</t>
    </r>
    <r>
      <rPr>
        <sz val="10"/>
        <rFont val="Arial"/>
        <family val="2"/>
      </rPr>
      <t xml:space="preserve">2026</t>
    </r>
    <r>
      <rPr>
        <sz val="10"/>
        <rFont val="宋体"/>
        <family val="0"/>
        <charset val="134"/>
      </rPr>
      <t xml:space="preserve">年</t>
    </r>
    <r>
      <rPr>
        <sz val="10"/>
        <rFont val="Arial"/>
        <family val="2"/>
      </rPr>
      <t xml:space="preserve">4</t>
    </r>
    <r>
      <rPr>
        <sz val="10"/>
        <rFont val="宋体"/>
        <family val="0"/>
        <charset val="134"/>
      </rPr>
      <t xml:space="preserve">月</t>
    </r>
    <r>
      <rPr>
        <sz val="10"/>
        <rFont val="Arial"/>
        <family val="2"/>
      </rPr>
      <t xml:space="preserve">13</t>
    </r>
    <r>
      <rPr>
        <sz val="10"/>
        <rFont val="宋体"/>
        <family val="0"/>
        <charset val="134"/>
      </rPr>
      <t xml:space="preserve">号</t>
    </r>
    <r>
      <rPr>
        <sz val="10"/>
        <rFont val="Arial"/>
        <family val="2"/>
      </rPr>
      <t xml:space="preserve">14</t>
    </r>
    <r>
      <rPr>
        <sz val="10"/>
        <rFont val="宋体"/>
        <family val="0"/>
        <charset val="134"/>
      </rPr>
      <t xml:space="preserve">点</t>
    </r>
    <r>
      <rPr>
        <sz val="10"/>
        <rFont val="Arial"/>
        <family val="2"/>
      </rPr>
      <t xml:space="preserve">44</t>
    </r>
    <r>
      <rPr>
        <sz val="10"/>
        <rFont val="宋体"/>
        <family val="0"/>
        <charset val="134"/>
      </rPr>
      <t xml:space="preserve">对乘客进行回访。针对此次乘客反映的情况，分中心要求各场站进一步细化服务工作。</t>
    </r>
  </si>
  <si>
    <t xml:space="preserve">第八客运分公司</t>
  </si>
  <si>
    <t xml:space="preserve">GJ-PHONE-20260412-1472-1</t>
  </si>
  <si>
    <t xml:space="preserve">2026-04-12 15:11:58</t>
  </si>
  <si>
    <t xml:space="preserve">2026-04-12 15:26:35</t>
  </si>
  <si>
    <t xml:space="preserve">2026-04-17 08:59:59</t>
  </si>
  <si>
    <r>
      <rPr>
        <sz val="10"/>
        <rFont val="Arial"/>
        <family val="2"/>
      </rPr>
      <t xml:space="preserve">4</t>
    </r>
    <r>
      <rPr>
        <sz val="10"/>
        <rFont val="宋体"/>
        <family val="0"/>
        <charset val="134"/>
      </rPr>
      <t xml:space="preserve">月</t>
    </r>
    <r>
      <rPr>
        <sz val="10"/>
        <rFont val="Arial"/>
        <family val="2"/>
      </rPr>
      <t xml:space="preserve">12</t>
    </r>
    <r>
      <rPr>
        <sz val="10"/>
        <rFont val="宋体"/>
        <family val="0"/>
        <charset val="134"/>
      </rPr>
      <t xml:space="preserve">日</t>
    </r>
    <r>
      <rPr>
        <sz val="10"/>
        <rFont val="Arial"/>
        <family val="2"/>
      </rPr>
      <t xml:space="preserve">15:12</t>
    </r>
    <r>
      <rPr>
        <sz val="10"/>
        <rFont val="宋体"/>
        <family val="0"/>
        <charset val="134"/>
      </rPr>
      <t xml:space="preserve">分来电：一位先生近日乘坐公交车，发现大部分车辆卫生干净整洁，相比以往大大提升。其非常满意，特来电表扬。</t>
    </r>
  </si>
  <si>
    <t xml:space="preserve">关于市民表扬公交车，车辆卫生干净整洁派单的办理情况，鸿运承物业管理中心物管行政部现对您回复如下：</t>
  </si>
  <si>
    <t xml:space="preserve">感谢市民对公交车卫生的认可，我们将保洁员这种工作精神在各分中心范围内进行宣传，我们今后也将以良好的工作作风服务于一线及市民，确保运营车辆卫生干净整洁，体现物业良好的服务意识。</t>
  </si>
  <si>
    <t xml:space="preserve">我们要把好的经验和方法保持下去，日常的清洁与维护至关重要，日常工作中仍需要加强出场车辆卫生需符合清洁标准。</t>
  </si>
  <si>
    <t xml:space="preserve">关于市民表扬公交车，车辆卫生干净整洁派单的办理情况，鸿运承物业管理中心物管行政部现对您回复如下：感谢市民对公交车卫生的认可，我们将保洁员这种工作精神在各分中心范围内进行宣传，我们今后也将以良好的工作作风服务于一线及市民，确保运营车辆卫生干净整洁，体现物业良好的服务意识。我们定期召开车辆保洁专题会议，开展车辆卫生专项检查，日常工作中我们加大巡检力度，强化制度建设，不断提高管理水平。因市民不要求电话回复，系统内无联系方式，我们未对市民进行电话回复。我们要把好的经验和方法保持下去，日常的清洁与维护至关重要，日常工作中仍需要加强出场车辆卫生需符合清洁标准。欢迎市民随时对我们的工作进行监督，我们将继续努力，为市民提供一个舒适、整洁的乘车及出行环境，感谢市民对我们工作的认可。</t>
  </si>
  <si>
    <t xml:space="preserve">GJ-PHONE-20260413-1253</t>
  </si>
  <si>
    <t xml:space="preserve">2026-04-13 13:49:24</t>
  </si>
  <si>
    <t xml:space="preserve">2026-04-13 13:53:47</t>
  </si>
  <si>
    <r>
      <rPr>
        <sz val="10"/>
        <rFont val="Arial"/>
        <family val="2"/>
      </rPr>
      <t xml:space="preserve">4</t>
    </r>
    <r>
      <rPr>
        <sz val="10"/>
        <rFont val="宋体"/>
        <family val="0"/>
        <charset val="134"/>
      </rPr>
      <t xml:space="preserve">月</t>
    </r>
    <r>
      <rPr>
        <sz val="10"/>
        <rFont val="Arial"/>
        <family val="2"/>
      </rPr>
      <t xml:space="preserve">13</t>
    </r>
    <r>
      <rPr>
        <sz val="10"/>
        <rFont val="宋体"/>
        <family val="0"/>
        <charset val="134"/>
      </rPr>
      <t xml:space="preserve">日</t>
    </r>
    <r>
      <rPr>
        <sz val="10"/>
        <rFont val="Arial"/>
        <family val="2"/>
      </rPr>
      <t xml:space="preserve">13</t>
    </r>
    <r>
      <rPr>
        <sz val="10"/>
        <rFont val="宋体"/>
        <family val="0"/>
        <charset val="134"/>
      </rPr>
      <t xml:space="preserve">：</t>
    </r>
    <r>
      <rPr>
        <sz val="10"/>
        <rFont val="Arial"/>
        <family val="2"/>
      </rPr>
      <t xml:space="preserve">49</t>
    </r>
    <r>
      <rPr>
        <sz val="10"/>
        <rFont val="宋体"/>
        <family val="0"/>
        <charset val="134"/>
      </rPr>
      <t xml:space="preserve">分来电：一女士抱孩子在上庄卫生院乘坐</t>
    </r>
    <r>
      <rPr>
        <sz val="10"/>
        <rFont val="Arial"/>
        <family val="2"/>
      </rPr>
      <t xml:space="preserve">512</t>
    </r>
    <r>
      <rPr>
        <sz val="10"/>
        <rFont val="宋体"/>
        <family val="0"/>
        <charset val="134"/>
      </rPr>
      <t xml:space="preserve">路（车号未记），</t>
    </r>
    <r>
      <rPr>
        <sz val="10"/>
        <rFont val="Arial"/>
        <family val="2"/>
      </rPr>
      <t xml:space="preserve">13:49</t>
    </r>
    <r>
      <rPr>
        <sz val="10"/>
        <rFont val="宋体"/>
        <family val="0"/>
        <charset val="134"/>
      </rPr>
      <t xml:space="preserve">分左右到上庄镇下车，其称车厢内地面全水，其差点滑倒，望相关部门多注意乘客的乘车安全，特来电反映。</t>
    </r>
  </si>
  <si>
    <t xml:space="preserve">该线路车辆回到刷车地点后，在日常工作时段内，我们的保洁员已对车内外部卫生进行了全面清理，确保刷车点出场车辆卫生干净整洁，符合企业标准，已整改完毕。</t>
  </si>
  <si>
    <t xml:space="preserve">接到投诉后，市民反映问题的办理情况，鸿运承物业管理中心西苑分中心现回复如下：该线路车辆回到刷车地点后，在日常工作时段内，我们的保洁员已对车内外部卫生进行了全面清理，确保刷车点出场车辆卫生干净整洁，符合企业标准，已整改完毕。经分中心检查本条运营线路所有运营车辆出场前的卫生符合车辆清洁标准，我们定期召开车辆保洁专题会议，开展车辆卫生专项检查，日常工作中我们加大巡检力度，强化制度建设，不断提高管理水平。因市民不要求电话回复，系统内无联系方式，我们未对市民进行电话回复。场站班组长再次与本条线路的保洁人员进行了沟通，日常工作中要把清洁质量做的更加细致，加强清洁技能的培训，熟练掌握清洁方法。欢迎市民随时对我们的工作进行监督，感谢市民提出宝贵意见，给市民的出行带来的不便我们深感歉意，谢谢市民的支持与谅解。</t>
  </si>
  <si>
    <r>
      <rPr>
        <sz val="10"/>
        <rFont val="Arial"/>
        <family val="2"/>
      </rPr>
      <t xml:space="preserve">GJ-PHONE-20260414-2402</t>
    </r>
    <r>
      <rPr>
        <sz val="10"/>
        <rFont val="宋体"/>
        <family val="0"/>
        <charset val="134"/>
      </rPr>
      <t xml:space="preserve">（</t>
    </r>
    <r>
      <rPr>
        <sz val="10"/>
        <rFont val="Arial"/>
        <family val="2"/>
      </rPr>
      <t xml:space="preserve">3</t>
    </r>
    <r>
      <rPr>
        <sz val="10"/>
        <rFont val="宋体"/>
        <family val="0"/>
        <charset val="134"/>
      </rPr>
      <t xml:space="preserve">个附件）</t>
    </r>
  </si>
  <si>
    <t xml:space="preserve">2026-04-14 20:54:22</t>
  </si>
  <si>
    <t xml:space="preserve">2026-04-14 21:11:43</t>
  </si>
  <si>
    <t xml:space="preserve">18611849312</t>
  </si>
  <si>
    <r>
      <rPr>
        <sz val="10"/>
        <rFont val="Arial"/>
        <family val="2"/>
      </rPr>
      <t xml:space="preserve">4</t>
    </r>
    <r>
      <rPr>
        <sz val="10"/>
        <rFont val="宋体"/>
        <family val="0"/>
        <charset val="134"/>
      </rPr>
      <t xml:space="preserve">月</t>
    </r>
    <r>
      <rPr>
        <sz val="10"/>
        <rFont val="Arial"/>
        <family val="2"/>
      </rPr>
      <t xml:space="preserve">14</t>
    </r>
    <r>
      <rPr>
        <sz val="10"/>
        <rFont val="宋体"/>
        <family val="0"/>
        <charset val="134"/>
      </rPr>
      <t xml:space="preserve">日</t>
    </r>
    <r>
      <rPr>
        <sz val="10"/>
        <rFont val="Arial"/>
        <family val="2"/>
      </rPr>
      <t xml:space="preserve">20:55</t>
    </r>
    <r>
      <rPr>
        <sz val="10"/>
        <rFont val="宋体"/>
        <family val="0"/>
        <charset val="134"/>
      </rPr>
      <t xml:space="preserve">分</t>
    </r>
    <r>
      <rPr>
        <sz val="10"/>
        <rFont val="Arial"/>
        <family val="2"/>
      </rPr>
      <t xml:space="preserve">(</t>
    </r>
    <r>
      <rPr>
        <sz val="10"/>
        <rFont val="宋体"/>
        <family val="0"/>
        <charset val="134"/>
      </rPr>
      <t xml:space="preserve">来电</t>
    </r>
    <r>
      <rPr>
        <sz val="10"/>
        <rFont val="Arial"/>
        <family val="2"/>
      </rPr>
      <t xml:space="preserve">)</t>
    </r>
    <r>
      <rPr>
        <sz val="10"/>
        <rFont val="宋体"/>
        <family val="0"/>
        <charset val="134"/>
      </rPr>
      <t xml:space="preserve">，一女士在丰台体育中心公交站边上的加油站准备加油，由于卸油的车在卸油，其只得在门口处等着，此处边上公交场站门口的保安（黑色或蓝色制服，公交警卫字样的反光背心）跟其说，其挡着公交车进场站了，其便往前挪车，挪车的过程中，其听到此人骂了句傻逼，其不满，要求答复。注：场站内有</t>
    </r>
    <r>
      <rPr>
        <sz val="10"/>
        <rFont val="Arial"/>
        <family val="2"/>
      </rPr>
      <t xml:space="preserve">338</t>
    </r>
    <r>
      <rPr>
        <sz val="10"/>
        <rFont val="宋体"/>
        <family val="0"/>
        <charset val="134"/>
      </rPr>
      <t xml:space="preserve">路</t>
    </r>
  </si>
  <si>
    <r>
      <rPr>
        <sz val="10"/>
        <rFont val="宋体"/>
        <family val="0"/>
        <charset val="134"/>
      </rPr>
      <t xml:space="preserve">经核实，市民反映诉求与实际情况有出入。当班保安员李世东</t>
    </r>
    <r>
      <rPr>
        <sz val="10"/>
        <rFont val="Arial"/>
        <family val="2"/>
      </rPr>
      <t xml:space="preserve">2</t>
    </r>
    <r>
      <rPr>
        <sz val="10"/>
        <rFont val="宋体"/>
        <family val="0"/>
        <charset val="134"/>
      </rPr>
      <t xml:space="preserve">次劝阻该车驶离场站车辆入口，直至公交车进站受阻后该车才挪开，并无辱骂行为。此单符合“</t>
    </r>
    <r>
      <rPr>
        <sz val="10"/>
        <rFont val="Arial"/>
        <family val="2"/>
      </rPr>
      <t xml:space="preserve">7.1.1.</t>
    </r>
    <r>
      <rPr>
        <sz val="10"/>
        <rFont val="宋体"/>
        <family val="0"/>
        <charset val="134"/>
      </rPr>
      <t xml:space="preserve">针对市民反映问题，经查实后不符合实际情况的诉求”，故申请不予回访。</t>
    </r>
  </si>
  <si>
    <r>
      <rPr>
        <sz val="10"/>
        <rFont val="Arial"/>
        <family val="2"/>
      </rPr>
      <t xml:space="preserve">2026</t>
    </r>
    <r>
      <rPr>
        <sz val="10"/>
        <rFont val="宋体"/>
        <family val="0"/>
        <charset val="134"/>
      </rPr>
      <t xml:space="preserve">年</t>
    </r>
    <r>
      <rPr>
        <sz val="10"/>
        <rFont val="Arial"/>
        <family val="2"/>
      </rPr>
      <t xml:space="preserve">4</t>
    </r>
    <r>
      <rPr>
        <sz val="10"/>
        <rFont val="宋体"/>
        <family val="0"/>
        <charset val="134"/>
      </rPr>
      <t xml:space="preserve">月</t>
    </r>
    <r>
      <rPr>
        <sz val="10"/>
        <rFont val="Arial"/>
        <family val="2"/>
      </rPr>
      <t xml:space="preserve">15</t>
    </r>
    <r>
      <rPr>
        <sz val="10"/>
        <rFont val="宋体"/>
        <family val="0"/>
        <charset val="134"/>
      </rPr>
      <t xml:space="preserve">日</t>
    </r>
    <r>
      <rPr>
        <sz val="10"/>
        <rFont val="Arial"/>
        <family val="2"/>
      </rPr>
      <t xml:space="preserve">12</t>
    </r>
    <r>
      <rPr>
        <sz val="10"/>
        <rFont val="宋体"/>
        <family val="0"/>
        <charset val="134"/>
      </rPr>
      <t xml:space="preserve">点</t>
    </r>
    <r>
      <rPr>
        <sz val="10"/>
        <rFont val="Arial"/>
        <family val="2"/>
      </rPr>
      <t xml:space="preserve">10</t>
    </r>
    <r>
      <rPr>
        <sz val="10"/>
        <rFont val="宋体"/>
        <family val="0"/>
        <charset val="134"/>
      </rPr>
      <t xml:space="preserve">分，由我单位西客站分中心安保主任石海东与来电人进行电话沟通，向来电人讲明情况，来电人表示谅解。</t>
    </r>
  </si>
  <si>
    <t xml:space="preserve">要求保安公司加强教育，暂时现将此保安员调离至其他场站。</t>
  </si>
  <si>
    <r>
      <rPr>
        <sz val="10"/>
        <rFont val="Arial"/>
        <family val="2"/>
      </rPr>
      <t xml:space="preserve">GJ-PHONE-20260415-0693</t>
    </r>
    <r>
      <rPr>
        <sz val="10"/>
        <rFont val="宋体"/>
        <family val="0"/>
        <charset val="134"/>
      </rPr>
      <t xml:space="preserve">（</t>
    </r>
    <r>
      <rPr>
        <sz val="10"/>
        <rFont val="Arial"/>
        <family val="2"/>
      </rPr>
      <t xml:space="preserve">3</t>
    </r>
    <r>
      <rPr>
        <sz val="10"/>
        <rFont val="宋体"/>
        <family val="0"/>
        <charset val="134"/>
      </rPr>
      <t xml:space="preserve">个附件）</t>
    </r>
  </si>
  <si>
    <t xml:space="preserve">2026-04-15 10:17:59</t>
  </si>
  <si>
    <t xml:space="preserve">2026-04-15 10:48:39</t>
  </si>
  <si>
    <t xml:space="preserve">13436430806</t>
  </si>
  <si>
    <r>
      <rPr>
        <sz val="10"/>
        <rFont val="Arial"/>
        <family val="2"/>
      </rPr>
      <t xml:space="preserve">4</t>
    </r>
    <r>
      <rPr>
        <sz val="10"/>
        <rFont val="宋体"/>
        <family val="0"/>
        <charset val="134"/>
      </rPr>
      <t xml:space="preserve">月</t>
    </r>
    <r>
      <rPr>
        <sz val="10"/>
        <rFont val="Arial"/>
        <family val="2"/>
      </rPr>
      <t xml:space="preserve">15</t>
    </r>
    <r>
      <rPr>
        <sz val="10"/>
        <rFont val="宋体"/>
        <family val="0"/>
        <charset val="134"/>
      </rPr>
      <t xml:space="preserve">日</t>
    </r>
    <r>
      <rPr>
        <sz val="10"/>
        <rFont val="Arial"/>
        <family val="2"/>
      </rPr>
      <t xml:space="preserve">10:18</t>
    </r>
    <r>
      <rPr>
        <sz val="10"/>
        <rFont val="宋体"/>
        <family val="0"/>
        <charset val="134"/>
      </rPr>
      <t xml:space="preserve">分来电：一女士住在华纺易城公交场站附近</t>
    </r>
    <r>
      <rPr>
        <sz val="10"/>
        <rFont val="Arial"/>
        <family val="2"/>
      </rPr>
      <t xml:space="preserve">,</t>
    </r>
    <r>
      <rPr>
        <sz val="10"/>
        <rFont val="宋体"/>
        <family val="0"/>
        <charset val="134"/>
      </rPr>
      <t xml:space="preserve">今早</t>
    </r>
    <r>
      <rPr>
        <sz val="10"/>
        <rFont val="Arial"/>
        <family val="2"/>
      </rPr>
      <t xml:space="preserve">5:40</t>
    </r>
    <r>
      <rPr>
        <sz val="10"/>
        <rFont val="宋体"/>
        <family val="0"/>
        <charset val="134"/>
      </rPr>
      <t xml:space="preserve">分</t>
    </r>
    <r>
      <rPr>
        <sz val="10"/>
        <rFont val="Arial"/>
        <family val="2"/>
      </rPr>
      <t xml:space="preserve">,363</t>
    </r>
    <r>
      <rPr>
        <sz val="10"/>
        <rFont val="宋体"/>
        <family val="0"/>
        <charset val="134"/>
      </rPr>
      <t xml:space="preserve">路一男一女两位司机在场站内大声聊天扰民</t>
    </r>
    <r>
      <rPr>
        <sz val="10"/>
        <rFont val="Arial"/>
        <family val="2"/>
      </rPr>
      <t xml:space="preserve">,</t>
    </r>
    <r>
      <rPr>
        <sz val="10"/>
        <rFont val="宋体"/>
        <family val="0"/>
        <charset val="134"/>
      </rPr>
      <t xml:space="preserve">并称之前就发生过此情况</t>
    </r>
    <r>
      <rPr>
        <sz val="10"/>
        <rFont val="Arial"/>
        <family val="2"/>
      </rPr>
      <t xml:space="preserve">,</t>
    </r>
    <r>
      <rPr>
        <sz val="10"/>
        <rFont val="宋体"/>
        <family val="0"/>
        <charset val="134"/>
      </rPr>
      <t xml:space="preserve">要求答复</t>
    </r>
    <r>
      <rPr>
        <sz val="10"/>
        <rFont val="Arial"/>
        <family val="2"/>
      </rPr>
      <t xml:space="preserve">.</t>
    </r>
  </si>
  <si>
    <r>
      <rPr>
        <sz val="10"/>
        <rFont val="宋体"/>
        <family val="0"/>
        <charset val="134"/>
      </rPr>
      <t xml:space="preserve">四惠分中心于</t>
    </r>
    <r>
      <rPr>
        <sz val="10"/>
        <rFont val="Arial"/>
        <family val="2"/>
      </rPr>
      <t xml:space="preserve">2026</t>
    </r>
    <r>
      <rPr>
        <sz val="10"/>
        <rFont val="宋体"/>
        <family val="0"/>
        <charset val="134"/>
      </rPr>
      <t xml:space="preserve">年</t>
    </r>
    <r>
      <rPr>
        <sz val="10"/>
        <rFont val="Arial"/>
        <family val="2"/>
      </rPr>
      <t xml:space="preserve">4</t>
    </r>
    <r>
      <rPr>
        <sz val="10"/>
        <rFont val="宋体"/>
        <family val="0"/>
        <charset val="134"/>
      </rPr>
      <t xml:space="preserve">月</t>
    </r>
    <r>
      <rPr>
        <sz val="10"/>
        <rFont val="Arial"/>
        <family val="2"/>
      </rPr>
      <t xml:space="preserve">15</t>
    </r>
    <r>
      <rPr>
        <sz val="10"/>
        <rFont val="宋体"/>
        <family val="0"/>
        <charset val="134"/>
      </rPr>
      <t xml:space="preserve">日下午</t>
    </r>
    <r>
      <rPr>
        <sz val="10"/>
        <rFont val="Arial"/>
        <family val="2"/>
      </rPr>
      <t xml:space="preserve">14</t>
    </r>
    <r>
      <rPr>
        <sz val="10"/>
        <rFont val="宋体"/>
        <family val="0"/>
        <charset val="134"/>
      </rPr>
      <t xml:space="preserve">点</t>
    </r>
    <r>
      <rPr>
        <sz val="10"/>
        <rFont val="Arial"/>
        <family val="2"/>
      </rPr>
      <t xml:space="preserve">30</t>
    </r>
    <r>
      <rPr>
        <sz val="10"/>
        <rFont val="宋体"/>
        <family val="0"/>
        <charset val="134"/>
      </rPr>
      <t xml:space="preserve">分对投诉人进行了电话回访。回复人：吴克龙   职务：安保副主任  电话：</t>
    </r>
    <r>
      <rPr>
        <sz val="10"/>
        <rFont val="Arial"/>
        <family val="2"/>
      </rPr>
      <t xml:space="preserve">13718231867</t>
    </r>
  </si>
  <si>
    <r>
      <rPr>
        <sz val="10"/>
        <rFont val="宋体"/>
        <family val="0"/>
        <charset val="134"/>
      </rPr>
      <t xml:space="preserve">四惠分中心安保主任与场站班长及车队负责人进行了沟通了解，投诉人就住在场站一墙之外的小区里，场站</t>
    </r>
    <r>
      <rPr>
        <sz val="10"/>
        <rFont val="Arial"/>
        <family val="2"/>
      </rPr>
      <t xml:space="preserve">5</t>
    </r>
    <r>
      <rPr>
        <sz val="10"/>
        <rFont val="宋体"/>
        <family val="0"/>
        <charset val="134"/>
      </rPr>
      <t xml:space="preserve">点半左右正是司机上班发车的时间段，已电话形式和投诉人进行说明情况，针对司机说话声音过大情况进行叮嘱，并得到了投诉人的谅解。</t>
    </r>
  </si>
  <si>
    <t xml:space="preserve">四惠分中心专业主任已叮嘱场站班长，及时将投诉人的诉求反馈到车队负责人，对此情况进行整改。</t>
  </si>
  <si>
    <t xml:space="preserve">四惠分中心将全面做好所辖各场站叮嘱教育工作，做好对驻站车队的沟通，严格落实场站内安全管理规定。</t>
  </si>
  <si>
    <t xml:space="preserve">四惠分中心各级领导高度重视，要求场站班长做好对驻站车队的有效沟通，严格落实好场站的规定，确保安全稳定。</t>
  </si>
  <si>
    <r>
      <rPr>
        <sz val="10"/>
        <rFont val="宋体"/>
        <family val="0"/>
        <charset val="134"/>
      </rPr>
      <t xml:space="preserve">四惠分中心于</t>
    </r>
    <r>
      <rPr>
        <sz val="10"/>
        <rFont val="Arial"/>
        <family val="2"/>
      </rPr>
      <t xml:space="preserve">2026</t>
    </r>
    <r>
      <rPr>
        <sz val="10"/>
        <rFont val="宋体"/>
        <family val="0"/>
        <charset val="134"/>
      </rPr>
      <t xml:space="preserve">年</t>
    </r>
    <r>
      <rPr>
        <sz val="10"/>
        <rFont val="Arial"/>
        <family val="2"/>
      </rPr>
      <t xml:space="preserve">4</t>
    </r>
    <r>
      <rPr>
        <sz val="10"/>
        <rFont val="宋体"/>
        <family val="0"/>
        <charset val="134"/>
      </rPr>
      <t xml:space="preserve">月</t>
    </r>
    <r>
      <rPr>
        <sz val="10"/>
        <rFont val="Arial"/>
        <family val="2"/>
      </rPr>
      <t xml:space="preserve">15</t>
    </r>
    <r>
      <rPr>
        <sz val="10"/>
        <rFont val="宋体"/>
        <family val="0"/>
        <charset val="134"/>
      </rPr>
      <t xml:space="preserve">日</t>
    </r>
    <r>
      <rPr>
        <sz val="10"/>
        <rFont val="Arial"/>
        <family val="2"/>
      </rPr>
      <t xml:space="preserve">14</t>
    </r>
    <r>
      <rPr>
        <sz val="10"/>
        <rFont val="宋体"/>
        <family val="0"/>
        <charset val="134"/>
      </rPr>
      <t xml:space="preserve">：点</t>
    </r>
    <r>
      <rPr>
        <sz val="10"/>
        <rFont val="Arial"/>
        <family val="2"/>
      </rPr>
      <t xml:space="preserve">50</t>
    </r>
    <r>
      <rPr>
        <sz val="10"/>
        <rFont val="宋体"/>
        <family val="0"/>
        <charset val="134"/>
      </rPr>
      <t xml:space="preserve">分由鸿运承物业管理中心四惠分中心安保副主任吴克龙与投诉人进行电话沟通，与投诉人做好解释，并得到了投诉人的谅解。</t>
    </r>
  </si>
  <si>
    <t xml:space="preserve">场站安保问题
（扰民）</t>
  </si>
  <si>
    <r>
      <rPr>
        <sz val="10"/>
        <rFont val="Arial"/>
        <family val="2"/>
      </rPr>
      <t xml:space="preserve">GJ-PHONE-20260414-1787</t>
    </r>
    <r>
      <rPr>
        <sz val="10"/>
        <rFont val="宋体"/>
        <family val="0"/>
        <charset val="134"/>
      </rPr>
      <t xml:space="preserve">（</t>
    </r>
    <r>
      <rPr>
        <sz val="10"/>
        <rFont val="Arial"/>
        <family val="2"/>
      </rPr>
      <t xml:space="preserve">1</t>
    </r>
    <r>
      <rPr>
        <sz val="10"/>
        <rFont val="宋体"/>
        <family val="0"/>
        <charset val="134"/>
      </rPr>
      <t xml:space="preserve">个附件）</t>
    </r>
  </si>
  <si>
    <t xml:space="preserve">2026-04-14 16:50:13</t>
  </si>
  <si>
    <t xml:space="preserve">2026-04-15 11:08:32</t>
  </si>
  <si>
    <r>
      <rPr>
        <sz val="10"/>
        <rFont val="Arial"/>
        <family val="2"/>
      </rPr>
      <t xml:space="preserve">4</t>
    </r>
    <r>
      <rPr>
        <sz val="10"/>
        <rFont val="宋体"/>
        <family val="0"/>
        <charset val="134"/>
      </rPr>
      <t xml:space="preserve">月</t>
    </r>
    <r>
      <rPr>
        <sz val="10"/>
        <rFont val="Arial"/>
        <family val="2"/>
      </rPr>
      <t xml:space="preserve">14</t>
    </r>
    <r>
      <rPr>
        <sz val="10"/>
        <rFont val="宋体"/>
        <family val="0"/>
        <charset val="134"/>
      </rPr>
      <t xml:space="preserve">日</t>
    </r>
    <r>
      <rPr>
        <sz val="10"/>
        <rFont val="Arial"/>
        <family val="2"/>
      </rPr>
      <t xml:space="preserve">16:50</t>
    </r>
    <r>
      <rPr>
        <sz val="10"/>
        <rFont val="宋体"/>
        <family val="0"/>
        <charset val="134"/>
      </rPr>
      <t xml:space="preserve">分</t>
    </r>
    <r>
      <rPr>
        <sz val="10"/>
        <rFont val="Arial"/>
        <family val="2"/>
      </rPr>
      <t xml:space="preserve">(</t>
    </r>
    <r>
      <rPr>
        <sz val="10"/>
        <rFont val="宋体"/>
        <family val="0"/>
        <charset val="134"/>
      </rPr>
      <t xml:space="preserve">来电</t>
    </r>
    <r>
      <rPr>
        <sz val="10"/>
        <rFont val="Arial"/>
        <family val="2"/>
      </rPr>
      <t xml:space="preserve">)8</t>
    </r>
    <r>
      <rPr>
        <sz val="10"/>
        <rFont val="宋体"/>
        <family val="0"/>
        <charset val="134"/>
      </rPr>
      <t xml:space="preserve">点左右，一先生在清和园乘坐</t>
    </r>
    <r>
      <rPr>
        <sz val="10"/>
        <rFont val="Arial"/>
        <family val="2"/>
      </rPr>
      <t xml:space="preserve">599</t>
    </r>
    <r>
      <rPr>
        <sz val="10"/>
        <rFont val="宋体"/>
        <family val="0"/>
        <charset val="134"/>
      </rPr>
      <t xml:space="preserve">路</t>
    </r>
    <r>
      <rPr>
        <sz val="10"/>
        <rFont val="Arial"/>
        <family val="2"/>
      </rPr>
      <t xml:space="preserve">3835632</t>
    </r>
    <r>
      <rPr>
        <sz val="10"/>
        <rFont val="宋体"/>
        <family val="0"/>
        <charset val="134"/>
      </rPr>
      <t xml:space="preserve">号车到前门。该车车内有垃圾垃圾未清理，卫生状况极差，其不满，特来电反映。</t>
    </r>
  </si>
  <si>
    <t xml:space="preserve">安全服务专业一事多投</t>
  </si>
  <si>
    <t xml:space="preserve">接到投诉后，市民反映问题的办理情况，鸿运承物业管理中心明月湾分中心现回复如下：经查，市民所反映的车辆卫生问题为途中产生，加之该线路为无售票员的运营线路（无人售），故我们无法第一时间对车辆卫生进行清理。我们对于运营车辆车内卫生的清洁工作是一直在做的，也从未停止，已经形成了长效的清洁机制。该车辆回到刷车地点后，在日常工作时段内，我们的保洁员已对车内外部卫生进行了全面清理，确保刷车点出场车辆卫生干净整洁，符合企业标准，已整改完毕。经分中心检查本条运营线路所有运营车辆出场前的卫生符合车辆清洁标准，我们定期召开车辆保洁专题会议，开展车辆卫生专项检查，日常工作中我们加大巡检力度，强化制度建设，不断提高管理水平。因市民不要求电话回复，系统内无联系方式，我们未对市民进行电话回复。公交运营线路（首末站），我们只在一个场站进行洗车服务，首末站全部安排保洁员清洗车辆目前存在一定的困难。场站班组长再次与本条线路的保洁人员进行了沟通，日常工作中要把清洁质量做的更加细致，加强清洁技能的培训，熟练掌握清洁方法。欢迎市民随时对我们的工作进行监督，感谢市民提出宝贵意见，给市民的出行带来的不便我们深感歉意，谢谢市民的支持与谅解。</t>
  </si>
  <si>
    <t xml:space="preserve">GJ-PHONE-20260415-1931-1</t>
  </si>
  <si>
    <t xml:space="preserve">2026-04-15 17:19:29</t>
  </si>
  <si>
    <t xml:space="preserve">2026-04-15 17:34:57</t>
  </si>
  <si>
    <t xml:space="preserve">18811215009</t>
  </si>
  <si>
    <r>
      <rPr>
        <sz val="10"/>
        <rFont val="Arial"/>
        <family val="2"/>
      </rPr>
      <t xml:space="preserve">4</t>
    </r>
    <r>
      <rPr>
        <sz val="10"/>
        <rFont val="宋体"/>
        <family val="0"/>
        <charset val="134"/>
      </rPr>
      <t xml:space="preserve">月</t>
    </r>
    <r>
      <rPr>
        <sz val="10"/>
        <rFont val="Arial"/>
        <family val="2"/>
      </rPr>
      <t xml:space="preserve">15</t>
    </r>
    <r>
      <rPr>
        <sz val="10"/>
        <rFont val="宋体"/>
        <family val="0"/>
        <charset val="134"/>
      </rPr>
      <t xml:space="preserve">日</t>
    </r>
    <r>
      <rPr>
        <sz val="10"/>
        <rFont val="Arial"/>
        <family val="2"/>
      </rPr>
      <t xml:space="preserve">17</t>
    </r>
    <r>
      <rPr>
        <sz val="10"/>
        <rFont val="宋体"/>
        <family val="0"/>
        <charset val="134"/>
      </rPr>
      <t xml:space="preserve">：</t>
    </r>
    <r>
      <rPr>
        <sz val="10"/>
        <rFont val="Arial"/>
        <family val="2"/>
      </rPr>
      <t xml:space="preserve">19</t>
    </r>
    <r>
      <rPr>
        <sz val="10"/>
        <rFont val="宋体"/>
        <family val="0"/>
        <charset val="134"/>
      </rPr>
      <t xml:space="preserve">分来电：一女士经常乘坐</t>
    </r>
    <r>
      <rPr>
        <sz val="10"/>
        <rFont val="Arial"/>
        <family val="2"/>
      </rPr>
      <t xml:space="preserve">F27</t>
    </r>
    <r>
      <rPr>
        <sz val="10"/>
        <rFont val="宋体"/>
        <family val="0"/>
        <charset val="134"/>
      </rPr>
      <t xml:space="preserve">路往返出行，其称该路车辆卫生非常脏，臭，座套也很脏，望相关部门核查并及时清理，清洗，就此要求答复。</t>
    </r>
    <r>
      <rPr>
        <sz val="10"/>
        <rFont val="Arial"/>
        <family val="2"/>
      </rPr>
      <t xml:space="preserve">
</t>
    </r>
  </si>
  <si>
    <r>
      <rPr>
        <sz val="10"/>
        <rFont val="宋体"/>
        <family val="0"/>
        <charset val="134"/>
      </rPr>
      <t xml:space="preserve">我分中心于</t>
    </r>
    <r>
      <rPr>
        <sz val="10"/>
        <rFont val="Arial"/>
        <family val="2"/>
      </rPr>
      <t xml:space="preserve">2026</t>
    </r>
    <r>
      <rPr>
        <sz val="10"/>
        <rFont val="宋体"/>
        <family val="0"/>
        <charset val="134"/>
      </rPr>
      <t xml:space="preserve">年</t>
    </r>
    <r>
      <rPr>
        <sz val="10"/>
        <rFont val="Arial"/>
        <family val="2"/>
      </rPr>
      <t xml:space="preserve">4</t>
    </r>
    <r>
      <rPr>
        <sz val="10"/>
        <rFont val="宋体"/>
        <family val="0"/>
        <charset val="134"/>
      </rPr>
      <t xml:space="preserve">月</t>
    </r>
    <r>
      <rPr>
        <sz val="10"/>
        <rFont val="Arial"/>
        <family val="2"/>
      </rPr>
      <t xml:space="preserve">16</t>
    </r>
    <r>
      <rPr>
        <sz val="10"/>
        <rFont val="宋体"/>
        <family val="0"/>
        <charset val="134"/>
      </rPr>
      <t xml:space="preserve">日上午</t>
    </r>
    <r>
      <rPr>
        <sz val="10"/>
        <rFont val="Arial"/>
        <family val="2"/>
      </rPr>
      <t xml:space="preserve">10</t>
    </r>
    <r>
      <rPr>
        <sz val="10"/>
        <rFont val="宋体"/>
        <family val="0"/>
        <charset val="134"/>
      </rPr>
      <t xml:space="preserve">点</t>
    </r>
    <r>
      <rPr>
        <sz val="10"/>
        <rFont val="Arial"/>
        <family val="2"/>
      </rPr>
      <t xml:space="preserve">43</t>
    </r>
    <r>
      <rPr>
        <sz val="10"/>
        <rFont val="宋体"/>
        <family val="0"/>
        <charset val="134"/>
      </rPr>
      <t xml:space="preserve">分对市民进行电话回复。办理人：杨建；部门：鸿运承物业管理中心龙之乡分中心；职务：物管副主任。审核人：郑楠；部门：鸿运承物业管理中心物管行政部；职务：物管员。</t>
    </r>
  </si>
  <si>
    <t xml:space="preserve">车辆卫生问题
（车内异味、座套脏）</t>
  </si>
  <si>
    <t xml:space="preserve">GJ-PHONE-20260416-0173-1</t>
  </si>
  <si>
    <t xml:space="preserve">2026-04-16 07:53:10</t>
  </si>
  <si>
    <t xml:space="preserve">2026-04-16 08:56:52</t>
  </si>
  <si>
    <r>
      <rPr>
        <sz val="10"/>
        <rFont val="Arial"/>
        <family val="2"/>
      </rPr>
      <t xml:space="preserve">4</t>
    </r>
    <r>
      <rPr>
        <sz val="10"/>
        <rFont val="宋体"/>
        <family val="0"/>
        <charset val="134"/>
      </rPr>
      <t xml:space="preserve">月</t>
    </r>
    <r>
      <rPr>
        <sz val="10"/>
        <rFont val="Arial"/>
        <family val="2"/>
      </rPr>
      <t xml:space="preserve">16</t>
    </r>
    <r>
      <rPr>
        <sz val="10"/>
        <rFont val="宋体"/>
        <family val="0"/>
        <charset val="134"/>
      </rPr>
      <t xml:space="preserve">日</t>
    </r>
    <r>
      <rPr>
        <sz val="10"/>
        <rFont val="Arial"/>
        <family val="2"/>
      </rPr>
      <t xml:space="preserve">7:53</t>
    </r>
    <r>
      <rPr>
        <sz val="10"/>
        <rFont val="宋体"/>
        <family val="0"/>
        <charset val="134"/>
      </rPr>
      <t xml:space="preserve">分</t>
    </r>
    <r>
      <rPr>
        <sz val="10"/>
        <rFont val="Arial"/>
        <family val="2"/>
      </rPr>
      <t xml:space="preserve">(</t>
    </r>
    <r>
      <rPr>
        <sz val="10"/>
        <rFont val="宋体"/>
        <family val="0"/>
        <charset val="134"/>
      </rPr>
      <t xml:space="preserve">来电</t>
    </r>
    <r>
      <rPr>
        <sz val="10"/>
        <rFont val="Arial"/>
        <family val="2"/>
      </rPr>
      <t xml:space="preserve">)</t>
    </r>
    <r>
      <rPr>
        <sz val="10"/>
        <rFont val="宋体"/>
        <family val="0"/>
        <charset val="134"/>
      </rPr>
      <t xml:space="preserve">在场站内，一女士在西坝河乘坐</t>
    </r>
    <r>
      <rPr>
        <sz val="10"/>
        <rFont val="Arial"/>
        <family val="2"/>
      </rPr>
      <t xml:space="preserve">641</t>
    </r>
    <r>
      <rPr>
        <sz val="10"/>
        <rFont val="宋体"/>
        <family val="0"/>
        <charset val="134"/>
      </rPr>
      <t xml:space="preserve">路</t>
    </r>
    <r>
      <rPr>
        <sz val="10"/>
        <rFont val="Arial"/>
        <family val="2"/>
      </rPr>
      <t xml:space="preserve">4355</t>
    </r>
    <r>
      <rPr>
        <sz val="10"/>
        <rFont val="宋体"/>
        <family val="0"/>
        <charset val="134"/>
      </rPr>
      <t xml:space="preserve">号车到西八间房（</t>
    </r>
    <r>
      <rPr>
        <sz val="10"/>
        <rFont val="Arial"/>
        <family val="2"/>
      </rPr>
      <t xml:space="preserve">6:55</t>
    </r>
    <r>
      <rPr>
        <sz val="10"/>
        <rFont val="宋体"/>
        <family val="0"/>
        <charset val="134"/>
      </rPr>
      <t xml:space="preserve">分）。不慎将华为手机丢在车上，金盏村场站的物业人员帮助其寻找，特来电表扬。</t>
    </r>
    <r>
      <rPr>
        <sz val="10"/>
        <rFont val="Arial"/>
        <family val="2"/>
      </rPr>
      <t xml:space="preserve">
</t>
    </r>
  </si>
  <si>
    <t xml:space="preserve">接到派单，我们立即核实。</t>
  </si>
  <si>
    <r>
      <rPr>
        <sz val="10"/>
        <rFont val="宋体"/>
        <family val="0"/>
        <charset val="134"/>
      </rPr>
      <t xml:space="preserve">经核实，</t>
    </r>
    <r>
      <rPr>
        <sz val="10"/>
        <rFont val="Arial"/>
        <family val="2"/>
      </rPr>
      <t xml:space="preserve">4</t>
    </r>
    <r>
      <rPr>
        <sz val="10"/>
        <rFont val="宋体"/>
        <family val="0"/>
        <charset val="134"/>
      </rPr>
      <t xml:space="preserve">月</t>
    </r>
    <r>
      <rPr>
        <sz val="10"/>
        <rFont val="Arial"/>
        <family val="2"/>
      </rPr>
      <t xml:space="preserve">16</t>
    </r>
    <r>
      <rPr>
        <sz val="10"/>
        <rFont val="宋体"/>
        <family val="0"/>
        <charset val="134"/>
      </rPr>
      <t xml:space="preserve">日早</t>
    </r>
    <r>
      <rPr>
        <sz val="10"/>
        <rFont val="Arial"/>
        <family val="2"/>
      </rPr>
      <t xml:space="preserve">6:55</t>
    </r>
    <r>
      <rPr>
        <sz val="10"/>
        <rFont val="宋体"/>
        <family val="0"/>
        <charset val="134"/>
      </rPr>
      <t xml:space="preserve">分，女乘客王淑杰乘坐</t>
    </r>
    <r>
      <rPr>
        <sz val="10"/>
        <rFont val="Arial"/>
        <family val="2"/>
      </rPr>
      <t xml:space="preserve">641</t>
    </r>
    <r>
      <rPr>
        <sz val="10"/>
        <rFont val="宋体"/>
        <family val="0"/>
        <charset val="134"/>
      </rPr>
      <t xml:space="preserve">路公交车丢失手机，</t>
    </r>
    <r>
      <rPr>
        <sz val="10"/>
        <rFont val="Arial"/>
        <family val="2"/>
      </rPr>
      <t xml:space="preserve">7:40</t>
    </r>
    <r>
      <rPr>
        <sz val="10"/>
        <rFont val="宋体"/>
        <family val="0"/>
        <charset val="134"/>
      </rPr>
      <t xml:space="preserve">分到场站内寻找，门岗拦截询问登记后，金盏西村班长刘峰，男，协助乘客，在车辆内寻找丢失手机。在</t>
    </r>
    <r>
      <rPr>
        <sz val="10"/>
        <rFont val="Arial"/>
        <family val="2"/>
      </rPr>
      <t xml:space="preserve">4355</t>
    </r>
    <r>
      <rPr>
        <sz val="10"/>
        <rFont val="宋体"/>
        <family val="0"/>
        <charset val="134"/>
      </rPr>
      <t xml:space="preserve">（车辆小号）车上角落里找到手机后，查验身份后，归还失主手机，失主表示感谢。我们分中心也特别表扬了刘峰班长。</t>
    </r>
  </si>
  <si>
    <r>
      <rPr>
        <sz val="10"/>
        <rFont val="宋体"/>
        <family val="0"/>
        <charset val="134"/>
      </rPr>
      <t xml:space="preserve">接到派单，我们立即核实。经核实，</t>
    </r>
    <r>
      <rPr>
        <sz val="10"/>
        <rFont val="Arial"/>
        <family val="2"/>
      </rPr>
      <t xml:space="preserve">4</t>
    </r>
    <r>
      <rPr>
        <sz val="10"/>
        <rFont val="宋体"/>
        <family val="0"/>
        <charset val="134"/>
      </rPr>
      <t xml:space="preserve">月</t>
    </r>
    <r>
      <rPr>
        <sz val="10"/>
        <rFont val="Arial"/>
        <family val="2"/>
      </rPr>
      <t xml:space="preserve">16</t>
    </r>
    <r>
      <rPr>
        <sz val="10"/>
        <rFont val="宋体"/>
        <family val="0"/>
        <charset val="134"/>
      </rPr>
      <t xml:space="preserve">日早</t>
    </r>
    <r>
      <rPr>
        <sz val="10"/>
        <rFont val="Arial"/>
        <family val="2"/>
      </rPr>
      <t xml:space="preserve">6:55</t>
    </r>
    <r>
      <rPr>
        <sz val="10"/>
        <rFont val="宋体"/>
        <family val="0"/>
        <charset val="134"/>
      </rPr>
      <t xml:space="preserve">分，女乘客王淑杰乘坐</t>
    </r>
    <r>
      <rPr>
        <sz val="10"/>
        <rFont val="Arial"/>
        <family val="2"/>
      </rPr>
      <t xml:space="preserve">641</t>
    </r>
    <r>
      <rPr>
        <sz val="10"/>
        <rFont val="宋体"/>
        <family val="0"/>
        <charset val="134"/>
      </rPr>
      <t xml:space="preserve">路公交车丢失手机，</t>
    </r>
    <r>
      <rPr>
        <sz val="10"/>
        <rFont val="Arial"/>
        <family val="2"/>
      </rPr>
      <t xml:space="preserve">7:40</t>
    </r>
    <r>
      <rPr>
        <sz val="10"/>
        <rFont val="宋体"/>
        <family val="0"/>
        <charset val="134"/>
      </rPr>
      <t xml:space="preserve">分到场站内寻找，门岗拦截询问登记后，金盏西村班长刘峰，男，协助乘客，在车辆内寻找丢失手机。在</t>
    </r>
    <r>
      <rPr>
        <sz val="10"/>
        <rFont val="Arial"/>
        <family val="2"/>
      </rPr>
      <t xml:space="preserve">4355</t>
    </r>
    <r>
      <rPr>
        <sz val="10"/>
        <rFont val="宋体"/>
        <family val="0"/>
        <charset val="134"/>
      </rPr>
      <t xml:space="preserve">（车辆小号）车上角落里找到手机后，查验身份后，归还失主手机，失主表示感谢。我们分中心也特别表扬了刘峰班长。因市民没有留下电话，所以无法对其进行反馈。办理人：刘洪涛，部门</t>
    </r>
    <r>
      <rPr>
        <sz val="10"/>
        <rFont val="Arial"/>
        <family val="2"/>
      </rPr>
      <t xml:space="preserve">:</t>
    </r>
    <r>
      <rPr>
        <sz val="10"/>
        <rFont val="宋体"/>
        <family val="0"/>
        <charset val="134"/>
      </rPr>
      <t xml:space="preserve">单店分中心，职务：物管副主任。审核人：侯旭，物业管理中心机关，物管行政部，科员。</t>
    </r>
  </si>
  <si>
    <r>
      <rPr>
        <sz val="10"/>
        <rFont val="Arial"/>
        <family val="2"/>
      </rPr>
      <t xml:space="preserve">GJ-PHONE-20260416-1188-2</t>
    </r>
    <r>
      <rPr>
        <sz val="10"/>
        <rFont val="宋体"/>
        <family val="0"/>
        <charset val="134"/>
      </rPr>
      <t xml:space="preserve">（</t>
    </r>
    <r>
      <rPr>
        <sz val="10"/>
        <rFont val="Arial"/>
        <family val="2"/>
      </rPr>
      <t xml:space="preserve">1</t>
    </r>
    <r>
      <rPr>
        <sz val="10"/>
        <rFont val="宋体"/>
        <family val="0"/>
        <charset val="134"/>
      </rPr>
      <t xml:space="preserve">个附件）</t>
    </r>
  </si>
  <si>
    <t xml:space="preserve">2026-04-16 13:10:19</t>
  </si>
  <si>
    <t xml:space="preserve">2026-04-16 13:34:06</t>
  </si>
  <si>
    <r>
      <rPr>
        <sz val="10"/>
        <rFont val="Arial"/>
        <family val="2"/>
      </rPr>
      <t xml:space="preserve">4</t>
    </r>
    <r>
      <rPr>
        <sz val="10"/>
        <rFont val="宋体"/>
        <family val="0"/>
        <charset val="134"/>
      </rPr>
      <t xml:space="preserve">月</t>
    </r>
    <r>
      <rPr>
        <sz val="10"/>
        <rFont val="Arial"/>
        <family val="2"/>
      </rPr>
      <t xml:space="preserve">16</t>
    </r>
    <r>
      <rPr>
        <sz val="10"/>
        <rFont val="宋体"/>
        <family val="0"/>
        <charset val="134"/>
      </rPr>
      <t xml:space="preserve">日</t>
    </r>
    <r>
      <rPr>
        <sz val="10"/>
        <rFont val="Arial"/>
        <family val="2"/>
      </rPr>
      <t xml:space="preserve">13</t>
    </r>
    <r>
      <rPr>
        <sz val="10"/>
        <rFont val="宋体"/>
        <family val="0"/>
        <charset val="134"/>
      </rPr>
      <t xml:space="preserve">：</t>
    </r>
    <r>
      <rPr>
        <sz val="10"/>
        <rFont val="Arial"/>
        <family val="2"/>
      </rPr>
      <t xml:space="preserve">10</t>
    </r>
    <r>
      <rPr>
        <sz val="10"/>
        <rFont val="宋体"/>
        <family val="0"/>
        <charset val="134"/>
      </rPr>
      <t xml:space="preserve">分一女士来电称：今日</t>
    </r>
    <r>
      <rPr>
        <sz val="10"/>
        <rFont val="Arial"/>
        <family val="2"/>
      </rPr>
      <t xml:space="preserve">8</t>
    </r>
    <r>
      <rPr>
        <sz val="10"/>
        <rFont val="宋体"/>
        <family val="0"/>
        <charset val="134"/>
      </rPr>
      <t xml:space="preserve">点乘坐</t>
    </r>
    <r>
      <rPr>
        <sz val="10"/>
        <rFont val="Arial"/>
        <family val="2"/>
      </rPr>
      <t xml:space="preserve">370</t>
    </r>
    <r>
      <rPr>
        <sz val="10"/>
        <rFont val="宋体"/>
        <family val="0"/>
        <charset val="134"/>
      </rPr>
      <t xml:space="preserve">路（不提供乘车区段）把拉杆箱落在车上，被司机李松捡到后交到龙泉西公交场站，后其去场站领取物品，该场站门口的保安梁师傅把拉杆箱交还给其，场站工作人员也很热情。故对梁师傅很感激，特来电表扬。</t>
    </r>
    <r>
      <rPr>
        <sz val="10"/>
        <rFont val="Arial"/>
        <family val="2"/>
      </rPr>
      <t xml:space="preserve">
</t>
    </r>
  </si>
  <si>
    <t xml:space="preserve">经核实，梁师傅为客四站务员，非物业管理中心安保专业管理。</t>
  </si>
  <si>
    <t xml:space="preserve">因表扬人未留电话，无法回访。</t>
  </si>
  <si>
    <t xml:space="preserve">GJ-PHONE-20260417-0876</t>
  </si>
  <si>
    <t xml:space="preserve">2026-04-17 11:10:51</t>
  </si>
  <si>
    <t xml:space="preserve">2026-04-17 11:13:08</t>
  </si>
  <si>
    <t xml:space="preserve">祝先生</t>
  </si>
  <si>
    <r>
      <rPr>
        <sz val="10"/>
        <rFont val="宋体"/>
        <family val="0"/>
        <charset val="134"/>
      </rPr>
      <t xml:space="preserve">公交网站转办单 </t>
    </r>
    <r>
      <rPr>
        <sz val="10"/>
        <rFont val="Arial"/>
        <family val="2"/>
      </rPr>
      <t xml:space="preserve">10066707 </t>
    </r>
    <r>
      <rPr>
        <sz val="10"/>
        <rFont val="宋体"/>
        <family val="0"/>
        <charset val="134"/>
      </rPr>
      <t xml:space="preserve">（</t>
    </r>
    <r>
      <rPr>
        <sz val="10"/>
        <rFont val="Arial"/>
        <family val="2"/>
      </rPr>
      <t xml:space="preserve">4.17</t>
    </r>
    <r>
      <rPr>
        <sz val="10"/>
        <rFont val="宋体"/>
        <family val="0"/>
        <charset val="134"/>
      </rPr>
      <t xml:space="preserve">摘自公交网站）</t>
    </r>
    <r>
      <rPr>
        <sz val="10"/>
        <rFont val="Arial"/>
        <family val="2"/>
      </rPr>
      <t xml:space="preserve">
</t>
    </r>
    <r>
      <rPr>
        <sz val="10"/>
        <rFont val="宋体"/>
        <family val="0"/>
        <charset val="134"/>
      </rPr>
      <t xml:space="preserve">请清洁或者更换一下</t>
    </r>
    <r>
      <rPr>
        <sz val="10"/>
        <rFont val="Arial"/>
        <family val="2"/>
      </rPr>
      <t xml:space="preserve">129</t>
    </r>
    <r>
      <rPr>
        <sz val="10"/>
        <rFont val="宋体"/>
        <family val="0"/>
        <charset val="134"/>
      </rPr>
      <t xml:space="preserve">公交门扶手上的胶管</t>
    </r>
    <r>
      <rPr>
        <sz val="10"/>
        <rFont val="Arial"/>
        <family val="2"/>
      </rPr>
      <t xml:space="preserve">
</t>
    </r>
    <r>
      <rPr>
        <sz val="10"/>
        <rFont val="宋体"/>
        <family val="0"/>
        <charset val="134"/>
      </rPr>
      <t xml:space="preserve">内容</t>
    </r>
    <r>
      <rPr>
        <sz val="10"/>
        <rFont val="Arial"/>
        <family val="2"/>
      </rPr>
      <t xml:space="preserve">	</t>
    </r>
    <r>
      <rPr>
        <sz val="10"/>
        <rFont val="宋体"/>
        <family val="0"/>
        <charset val="134"/>
      </rPr>
      <t xml:space="preserve">您好，麻烦清洁或者更换一下</t>
    </r>
    <r>
      <rPr>
        <sz val="10"/>
        <rFont val="Arial"/>
        <family val="2"/>
      </rPr>
      <t xml:space="preserve">129</t>
    </r>
    <r>
      <rPr>
        <sz val="10"/>
        <rFont val="宋体"/>
        <family val="0"/>
        <charset val="134"/>
      </rPr>
      <t xml:space="preserve">公交门扶手上的胶管，已经发粘了，很不卫生，谢谢</t>
    </r>
  </si>
  <si>
    <t xml:space="preserve">因系统内无联系方式，我们未对市民进行电话回复。办理人：于德海；部门：鸿运承物业管理中心西苑分中心；职务：物管副主任。审核人：郑楠；部门：鸿运承物业管理中心物管行政部；职务：物管员。</t>
  </si>
  <si>
    <t xml:space="preserve">经查，市民所反映的车辆卫生问题为途中产生，加之该线路为无售票员的运营线路（无人售），故我们无法第一时间对车辆卫生进行清理。我们对于运营车辆车内卫生的清洁工作是一直在做的，也从未停止，已经形成了长效的清洁机制。该线路车辆回到刷车地点后，在日常工作时段内，我们的保洁员已对车内外部卫生进行了全面清理，扶手已加强了清洁的频次，确保刷车点出场车辆卫生干净整洁，符合企业标准，已整改完毕。</t>
  </si>
  <si>
    <t xml:space="preserve">接到投诉后，市民反映问题的办理情况，鸿运承物业管理中心西苑分中心现回复如下：经查，市民所反映的车辆卫生问题为途中产生，加之该线路为无售票员的运营线路（无人售），故我们无法第一时间对车辆卫生进行清理。我们对于运营车辆车内卫生的清洁工作是一直在做的，也从未停止，已经形成了长效的清洁机制。该线路车辆回到刷车地点后，在日常工作时段内，我们的保洁员已对车内外部卫生进行了全面清理，扶手已加强了清洁的频次，确保刷车点出场车辆卫生干净整洁，符合企业标准，已整改完毕。经分中心检查本条运营线路所有运营车辆出场前的卫生符合车辆清洁标准，我们定期召开车辆保洁专题会议，开展车辆卫生专项检查，日常工作中我们加大巡检力度，强化制度建设，不断提高管理水平。因系统内无联系方式，我们未对市民进行电话回复。公交运营线路（首末站），我们只在一个场站进行洗车服务，首末站全部安排保洁员清洗车辆目前存在一定的困难。场站班组长再次与本条线路的保洁人员进行了沟通，日常工作中要把清洁质量做的更加细致，加强清洁技能的培训，熟练掌握清洁方法。欢迎市民随时对我们的工作进行监督，感谢市民提出宝贵意见，给市民的出行带来的不便我们深感歉意，谢谢市民的支持与谅解。</t>
  </si>
  <si>
    <t xml:space="preserve">车辆卫生问题
（车内扶手）</t>
  </si>
  <si>
    <r>
      <rPr>
        <sz val="10"/>
        <rFont val="Arial"/>
        <family val="2"/>
      </rPr>
      <t xml:space="preserve">GJ-PHONE-20260417-1175-1</t>
    </r>
    <r>
      <rPr>
        <sz val="10"/>
        <rFont val="宋体"/>
        <family val="0"/>
        <charset val="134"/>
      </rPr>
      <t xml:space="preserve">（</t>
    </r>
    <r>
      <rPr>
        <sz val="10"/>
        <rFont val="Arial"/>
        <family val="2"/>
      </rPr>
      <t xml:space="preserve">1</t>
    </r>
    <r>
      <rPr>
        <sz val="10"/>
        <rFont val="宋体"/>
        <family val="0"/>
        <charset val="134"/>
      </rPr>
      <t xml:space="preserve">个附件）</t>
    </r>
  </si>
  <si>
    <t xml:space="preserve">2026-04-17 12:54:18</t>
  </si>
  <si>
    <t xml:space="preserve">2026-04-17 13:23:21</t>
  </si>
  <si>
    <t xml:space="preserve">13601355685</t>
  </si>
  <si>
    <r>
      <rPr>
        <sz val="10"/>
        <rFont val="Arial"/>
        <family val="2"/>
      </rPr>
      <t xml:space="preserve">4</t>
    </r>
    <r>
      <rPr>
        <sz val="10"/>
        <rFont val="宋体"/>
        <family val="0"/>
        <charset val="134"/>
      </rPr>
      <t xml:space="preserve">月</t>
    </r>
    <r>
      <rPr>
        <sz val="10"/>
        <rFont val="Arial"/>
        <family val="2"/>
      </rPr>
      <t xml:space="preserve">17</t>
    </r>
    <r>
      <rPr>
        <sz val="10"/>
        <rFont val="宋体"/>
        <family val="0"/>
        <charset val="134"/>
      </rPr>
      <t xml:space="preserve">日</t>
    </r>
    <r>
      <rPr>
        <sz val="10"/>
        <rFont val="Arial"/>
        <family val="2"/>
      </rPr>
      <t xml:space="preserve">12:54</t>
    </r>
    <r>
      <rPr>
        <sz val="10"/>
        <rFont val="宋体"/>
        <family val="0"/>
        <charset val="134"/>
      </rPr>
      <t xml:space="preserve">分（来电时间），一先生（</t>
    </r>
    <r>
      <rPr>
        <sz val="10"/>
        <rFont val="Arial"/>
        <family val="2"/>
      </rPr>
      <t xml:space="preserve">65</t>
    </r>
    <r>
      <rPr>
        <sz val="10"/>
        <rFont val="宋体"/>
        <family val="0"/>
        <charset val="134"/>
      </rPr>
      <t xml:space="preserve">岁老年残疾人）在首都机场路北口等乘</t>
    </r>
    <r>
      <rPr>
        <sz val="10"/>
        <rFont val="Arial"/>
        <family val="2"/>
      </rPr>
      <t xml:space="preserve">359</t>
    </r>
    <r>
      <rPr>
        <sz val="10"/>
        <rFont val="宋体"/>
        <family val="0"/>
        <charset val="134"/>
      </rPr>
      <t xml:space="preserve">路准备到东直门外。其使用手机软件看到</t>
    </r>
    <r>
      <rPr>
        <sz val="10"/>
        <rFont val="Arial"/>
        <family val="2"/>
      </rPr>
      <t xml:space="preserve">12:42</t>
    </r>
    <r>
      <rPr>
        <sz val="10"/>
        <rFont val="宋体"/>
        <family val="0"/>
        <charset val="134"/>
      </rPr>
      <t xml:space="preserve">分会发一车，该车</t>
    </r>
    <r>
      <rPr>
        <sz val="10"/>
        <rFont val="Arial"/>
        <family val="2"/>
      </rPr>
      <t xml:space="preserve">12:40</t>
    </r>
    <r>
      <rPr>
        <sz val="10"/>
        <rFont val="宋体"/>
        <family val="0"/>
        <charset val="134"/>
      </rPr>
      <t xml:space="preserve">分就发车了，其问场站内工作人员原因（拒绝告知任何信息、让负责人自己查，疑似保洁人员），工作人员并未解释，且该工作人员不扫地了，拿着工具在铲地偷听其打电话，要求答复。</t>
    </r>
  </si>
  <si>
    <r>
      <rPr>
        <sz val="10"/>
        <rFont val="宋体"/>
        <family val="0"/>
        <charset val="134"/>
      </rPr>
      <t xml:space="preserve">分中心已经于</t>
    </r>
    <r>
      <rPr>
        <sz val="10"/>
        <rFont val="Arial"/>
        <family val="2"/>
      </rPr>
      <t xml:space="preserve">2026</t>
    </r>
    <r>
      <rPr>
        <sz val="10"/>
        <rFont val="宋体"/>
        <family val="0"/>
        <charset val="134"/>
      </rPr>
      <t xml:space="preserve">年</t>
    </r>
    <r>
      <rPr>
        <sz val="10"/>
        <rFont val="Arial"/>
        <family val="2"/>
      </rPr>
      <t xml:space="preserve">4</t>
    </r>
    <r>
      <rPr>
        <sz val="10"/>
        <rFont val="宋体"/>
        <family val="0"/>
        <charset val="134"/>
      </rPr>
      <t xml:space="preserve">月</t>
    </r>
    <r>
      <rPr>
        <sz val="10"/>
        <rFont val="Arial"/>
        <family val="2"/>
      </rPr>
      <t xml:space="preserve">17</t>
    </r>
    <r>
      <rPr>
        <sz val="10"/>
        <rFont val="宋体"/>
        <family val="0"/>
        <charset val="134"/>
      </rPr>
      <t xml:space="preserve">日，将处理结果告知了市民，办理人：刘洪涛，部门</t>
    </r>
    <r>
      <rPr>
        <sz val="10"/>
        <rFont val="Arial"/>
        <family val="2"/>
      </rPr>
      <t xml:space="preserve">:</t>
    </r>
    <r>
      <rPr>
        <sz val="10"/>
        <rFont val="宋体"/>
        <family val="0"/>
        <charset val="134"/>
      </rPr>
      <t xml:space="preserve">单店分中心，职务：物管副主任。审核人：侯旭，物业管理中心机关，物管行政部，科员。</t>
    </r>
    <r>
      <rPr>
        <sz val="10"/>
        <rFont val="Arial"/>
        <family val="2"/>
      </rPr>
      <t xml:space="preserve">
</t>
    </r>
  </si>
  <si>
    <t xml:space="preserve">经核实，市民描述的人员有可能不是物业保洁人员，据市民反映，他看到的人员都没有穿工作服。我们物业职工在上岗时必须着工装，外面套反光背心，但是我们虚心接受市民提出的宝贵意见，教育好自己的职工，对待市民询问，无论是否知道相关信息，都要使用服务敬语，在答复中跟市民道歉及安抚。</t>
  </si>
  <si>
    <t xml:space="preserve">教育好自己的职工，对待市民询问，无论是否知道相关信息，都要使用服务敬语</t>
  </si>
  <si>
    <r>
      <rPr>
        <sz val="10"/>
        <rFont val="宋体"/>
        <family val="0"/>
        <charset val="134"/>
      </rPr>
      <t xml:space="preserve">接到此投诉，我们非常重视，并立即核实。经核实，市民描述的人员有可能不是物业保洁人员，据市民反映，他看到的人员都没有穿工作服。我们物业职工在上岗时必须着工装，外面套反光背心，但是我们虚心接受市民提出的宝贵意见，教育好自己的职工，对待市民询问，无论是否知道相关信息，都要使用服务敬语，在答复中跟市民道歉及安抚。分中心已经于</t>
    </r>
    <r>
      <rPr>
        <sz val="10"/>
        <rFont val="Arial"/>
        <family val="2"/>
      </rPr>
      <t xml:space="preserve">2026</t>
    </r>
    <r>
      <rPr>
        <sz val="10"/>
        <rFont val="宋体"/>
        <family val="0"/>
        <charset val="134"/>
      </rPr>
      <t xml:space="preserve">年</t>
    </r>
    <r>
      <rPr>
        <sz val="10"/>
        <rFont val="Arial"/>
        <family val="2"/>
      </rPr>
      <t xml:space="preserve">4</t>
    </r>
    <r>
      <rPr>
        <sz val="10"/>
        <rFont val="宋体"/>
        <family val="0"/>
        <charset val="134"/>
      </rPr>
      <t xml:space="preserve">月</t>
    </r>
    <r>
      <rPr>
        <sz val="10"/>
        <rFont val="Arial"/>
        <family val="2"/>
      </rPr>
      <t xml:space="preserve">17</t>
    </r>
    <r>
      <rPr>
        <sz val="10"/>
        <rFont val="宋体"/>
        <family val="0"/>
        <charset val="134"/>
      </rPr>
      <t xml:space="preserve">日，将处理结果告知了市民，办理人：刘洪涛，部门</t>
    </r>
    <r>
      <rPr>
        <sz val="10"/>
        <rFont val="Arial"/>
        <family val="2"/>
      </rPr>
      <t xml:space="preserve">:</t>
    </r>
    <r>
      <rPr>
        <sz val="10"/>
        <rFont val="宋体"/>
        <family val="0"/>
        <charset val="134"/>
      </rPr>
      <t xml:space="preserve">单店分中心，职务：物管副主任。审核人：侯旭，物业管理中心机关，物管行政部，科员。</t>
    </r>
  </si>
  <si>
    <t xml:space="preserve">场站管理问题
（保洁员工作态度）</t>
  </si>
  <si>
    <r>
      <rPr>
        <sz val="10"/>
        <rFont val="Arial"/>
        <family val="2"/>
      </rPr>
      <t xml:space="preserve">GJ-PHONE-20260417-1291</t>
    </r>
    <r>
      <rPr>
        <sz val="10"/>
        <rFont val="宋体"/>
        <family val="0"/>
        <charset val="134"/>
      </rPr>
      <t xml:space="preserve">（</t>
    </r>
    <r>
      <rPr>
        <sz val="10"/>
        <rFont val="Arial"/>
        <family val="2"/>
      </rPr>
      <t xml:space="preserve">2</t>
    </r>
    <r>
      <rPr>
        <sz val="10"/>
        <rFont val="宋体"/>
        <family val="0"/>
        <charset val="134"/>
      </rPr>
      <t xml:space="preserve">个附件）</t>
    </r>
  </si>
  <si>
    <t xml:space="preserve">2026-04-17 13:30:37</t>
  </si>
  <si>
    <t xml:space="preserve">2026-04-17 14:01:35</t>
  </si>
  <si>
    <t xml:space="preserve">13693104696</t>
  </si>
  <si>
    <r>
      <rPr>
        <sz val="10"/>
        <rFont val="Arial"/>
        <family val="2"/>
      </rPr>
      <t xml:space="preserve">4</t>
    </r>
    <r>
      <rPr>
        <sz val="10"/>
        <rFont val="宋体"/>
        <family val="0"/>
        <charset val="134"/>
      </rPr>
      <t xml:space="preserve">月</t>
    </r>
    <r>
      <rPr>
        <sz val="10"/>
        <rFont val="Arial"/>
        <family val="2"/>
      </rPr>
      <t xml:space="preserve">17</t>
    </r>
    <r>
      <rPr>
        <sz val="10"/>
        <rFont val="宋体"/>
        <family val="0"/>
        <charset val="134"/>
      </rPr>
      <t xml:space="preserve">日</t>
    </r>
    <r>
      <rPr>
        <sz val="10"/>
        <rFont val="Arial"/>
        <family val="2"/>
      </rPr>
      <t xml:space="preserve">13:30</t>
    </r>
    <r>
      <rPr>
        <sz val="10"/>
        <rFont val="宋体"/>
        <family val="0"/>
        <charset val="134"/>
      </rPr>
      <t xml:space="preserve">分来电：一先生（</t>
    </r>
    <r>
      <rPr>
        <sz val="10"/>
        <rFont val="Arial"/>
        <family val="2"/>
      </rPr>
      <t xml:space="preserve">69</t>
    </r>
    <r>
      <rPr>
        <sz val="10"/>
        <rFont val="宋体"/>
        <family val="0"/>
        <charset val="134"/>
      </rPr>
      <t xml:space="preserve">年生人）来电：其是公交鸿运承物业的保洁员，在房山星城场站工作（此站有</t>
    </r>
    <r>
      <rPr>
        <sz val="10"/>
        <rFont val="Arial"/>
        <family val="2"/>
      </rPr>
      <t xml:space="preserve">831</t>
    </r>
    <r>
      <rPr>
        <sz val="10"/>
        <rFont val="宋体"/>
        <family val="0"/>
        <charset val="134"/>
      </rPr>
      <t xml:space="preserve">，</t>
    </r>
    <r>
      <rPr>
        <sz val="10"/>
        <rFont val="Arial"/>
        <family val="2"/>
      </rPr>
      <t xml:space="preserve">904</t>
    </r>
    <r>
      <rPr>
        <sz val="10"/>
        <rFont val="宋体"/>
        <family val="0"/>
        <charset val="134"/>
      </rPr>
      <t xml:space="preserve">路）。近期又安排其替警卫的班，其称自己有脑梗和糖尿病，还需要长期照顾老人和孩子，其只想做好本职，无法替班。其前两天给广安门总工会白主席打过电话，期间丰台宋主席跟其联系，说其的情况需要回去商量，后没有音讯，刚才领导找其谈话，称现在缺人，有人休年假其还得替警卫的班，又安排了其近期的班。其不满，要求尽快解决并答复。注：其称一天警卫的班都替不了，还安排其替班，其下周一就带着母亲和儿子到公交集团去。 </t>
    </r>
  </si>
  <si>
    <r>
      <rPr>
        <sz val="10"/>
        <rFont val="宋体"/>
        <family val="0"/>
        <charset val="134"/>
      </rPr>
      <t xml:space="preserve">经核实，市民杨凤根反映诉求与实际情况有所出入。市民杨凤根在星城场站从事综合站务员</t>
    </r>
    <r>
      <rPr>
        <sz val="10"/>
        <rFont val="Arial"/>
        <family val="2"/>
      </rPr>
      <t xml:space="preserve">C</t>
    </r>
    <r>
      <rPr>
        <sz val="10"/>
        <rFont val="宋体"/>
        <family val="0"/>
        <charset val="134"/>
      </rPr>
      <t xml:space="preserve">岗工作。根据《关于印发鸿运承物业管理中心工人岗位职责（</t>
    </r>
    <r>
      <rPr>
        <sz val="10"/>
        <rFont val="Arial"/>
        <family val="2"/>
      </rPr>
      <t xml:space="preserve">2025</t>
    </r>
    <r>
      <rPr>
        <sz val="10"/>
        <rFont val="宋体"/>
        <family val="0"/>
        <charset val="134"/>
      </rPr>
      <t xml:space="preserve">年修订）的通知》中，综合站务员</t>
    </r>
    <r>
      <rPr>
        <sz val="10"/>
        <rFont val="Arial"/>
        <family val="2"/>
      </rPr>
      <t xml:space="preserve">C</t>
    </r>
    <r>
      <rPr>
        <sz val="10"/>
        <rFont val="宋体"/>
        <family val="0"/>
        <charset val="134"/>
      </rPr>
      <t xml:space="preserve">岗的岗位职责包括负责场站内公共区域保洁工作；负责进场人员、车辆拦截、询问、登记、查验证件，对运营车辆出场（识别驾驶员是否穿公交制服）登记制度，检查进出场可疑车辆的载货情况、负责公交场站的</t>
    </r>
    <r>
      <rPr>
        <sz val="10"/>
        <rFont val="Arial"/>
        <family val="2"/>
      </rPr>
      <t xml:space="preserve">24</t>
    </r>
    <r>
      <rPr>
        <sz val="10"/>
        <rFont val="宋体"/>
        <family val="0"/>
        <charset val="134"/>
      </rPr>
      <t xml:space="preserve">小时安全守护工作等。星城场站现有综合站务员</t>
    </r>
    <r>
      <rPr>
        <sz val="10"/>
        <rFont val="Arial"/>
        <family val="2"/>
      </rPr>
      <t xml:space="preserve">C</t>
    </r>
    <r>
      <rPr>
        <sz val="10"/>
        <rFont val="宋体"/>
        <family val="0"/>
        <charset val="134"/>
      </rPr>
      <t xml:space="preserve">岗</t>
    </r>
    <r>
      <rPr>
        <sz val="10"/>
        <rFont val="Arial"/>
        <family val="2"/>
      </rPr>
      <t xml:space="preserve">10</t>
    </r>
    <r>
      <rPr>
        <sz val="10"/>
        <rFont val="宋体"/>
        <family val="0"/>
        <charset val="134"/>
      </rPr>
      <t xml:space="preserve">人，定员</t>
    </r>
    <r>
      <rPr>
        <sz val="10"/>
        <rFont val="Arial"/>
        <family val="2"/>
      </rPr>
      <t xml:space="preserve">9</t>
    </r>
    <r>
      <rPr>
        <sz val="10"/>
        <rFont val="宋体"/>
        <family val="0"/>
        <charset val="134"/>
      </rPr>
      <t xml:space="preserve">人，冗员</t>
    </r>
    <r>
      <rPr>
        <sz val="10"/>
        <rFont val="Arial"/>
        <family val="2"/>
      </rPr>
      <t xml:space="preserve">1</t>
    </r>
    <r>
      <rPr>
        <sz val="10"/>
        <rFont val="宋体"/>
        <family val="0"/>
        <charset val="134"/>
      </rPr>
      <t xml:space="preserve">人，临近退休</t>
    </r>
    <r>
      <rPr>
        <sz val="10"/>
        <rFont val="Arial"/>
        <family val="2"/>
      </rPr>
      <t xml:space="preserve">1</t>
    </r>
    <r>
      <rPr>
        <sz val="10"/>
        <rFont val="宋体"/>
        <family val="0"/>
        <charset val="134"/>
      </rPr>
      <t xml:space="preserve">人由于近期有人申请休年假，所以根据劳动用工安排需要杨凤根师傅替场站警卫的夜班，但杨凤根师傅表示由于身体原因和需要照顾家庭的原因，无法上夜班。杨凤根师傅在向所在分中心宋主席反馈情况后，龙之乡分中心高度重视，一直在商讨解决办法，并不是市民反映的“期间丰台宋主席跟其联系，说其的情况需要回去商量，后没有音讯。”</t>
    </r>
  </si>
  <si>
    <r>
      <rPr>
        <sz val="10"/>
        <rFont val="宋体"/>
        <family val="0"/>
        <charset val="134"/>
      </rPr>
      <t xml:space="preserve">经核实，市民杨凤根反映诉求与实际情况有所出入。市民杨凤根在星城场站从事综合站务员</t>
    </r>
    <r>
      <rPr>
        <sz val="10"/>
        <rFont val="Arial"/>
        <family val="2"/>
      </rPr>
      <t xml:space="preserve">C</t>
    </r>
    <r>
      <rPr>
        <sz val="10"/>
        <rFont val="宋体"/>
        <family val="0"/>
        <charset val="134"/>
      </rPr>
      <t xml:space="preserve">岗工作。根据《关于印发鸿运承物业管理中心工人岗位职责（</t>
    </r>
    <r>
      <rPr>
        <sz val="10"/>
        <rFont val="Arial"/>
        <family val="2"/>
      </rPr>
      <t xml:space="preserve">2025</t>
    </r>
    <r>
      <rPr>
        <sz val="10"/>
        <rFont val="宋体"/>
        <family val="0"/>
        <charset val="134"/>
      </rPr>
      <t xml:space="preserve">年修订）的通知》中，综合站务员</t>
    </r>
    <r>
      <rPr>
        <sz val="10"/>
        <rFont val="Arial"/>
        <family val="2"/>
      </rPr>
      <t xml:space="preserve">C</t>
    </r>
    <r>
      <rPr>
        <sz val="10"/>
        <rFont val="宋体"/>
        <family val="0"/>
        <charset val="134"/>
      </rPr>
      <t xml:space="preserve">岗的岗位职责包括负责场站内公共区域保洁工作；负责进场人员、车辆拦截、询问、登记、查验证件，对运营车辆出场（识别驾驶员是否穿公交制服）登记制度，检查进出场可疑车辆的载货情况、负责公交场站的</t>
    </r>
    <r>
      <rPr>
        <sz val="10"/>
        <rFont val="Arial"/>
        <family val="2"/>
      </rPr>
      <t xml:space="preserve">24</t>
    </r>
    <r>
      <rPr>
        <sz val="10"/>
        <rFont val="宋体"/>
        <family val="0"/>
        <charset val="134"/>
      </rPr>
      <t xml:space="preserve">小时安全守护工作等。星城场站现有综合站务员</t>
    </r>
    <r>
      <rPr>
        <sz val="10"/>
        <rFont val="Arial"/>
        <family val="2"/>
      </rPr>
      <t xml:space="preserve">C</t>
    </r>
    <r>
      <rPr>
        <sz val="10"/>
        <rFont val="宋体"/>
        <family val="0"/>
        <charset val="134"/>
      </rPr>
      <t xml:space="preserve">岗</t>
    </r>
    <r>
      <rPr>
        <sz val="10"/>
        <rFont val="Arial"/>
        <family val="2"/>
      </rPr>
      <t xml:space="preserve">10</t>
    </r>
    <r>
      <rPr>
        <sz val="10"/>
        <rFont val="宋体"/>
        <family val="0"/>
        <charset val="134"/>
      </rPr>
      <t xml:space="preserve">人，定员</t>
    </r>
    <r>
      <rPr>
        <sz val="10"/>
        <rFont val="Arial"/>
        <family val="2"/>
      </rPr>
      <t xml:space="preserve">9</t>
    </r>
    <r>
      <rPr>
        <sz val="10"/>
        <rFont val="宋体"/>
        <family val="0"/>
        <charset val="134"/>
      </rPr>
      <t xml:space="preserve">人，冗员</t>
    </r>
    <r>
      <rPr>
        <sz val="10"/>
        <rFont val="Arial"/>
        <family val="2"/>
      </rPr>
      <t xml:space="preserve">1</t>
    </r>
    <r>
      <rPr>
        <sz val="10"/>
        <rFont val="宋体"/>
        <family val="0"/>
        <charset val="134"/>
      </rPr>
      <t xml:space="preserve">人，临近退休</t>
    </r>
    <r>
      <rPr>
        <sz val="10"/>
        <rFont val="Arial"/>
        <family val="2"/>
      </rPr>
      <t xml:space="preserve">1</t>
    </r>
    <r>
      <rPr>
        <sz val="10"/>
        <rFont val="宋体"/>
        <family val="0"/>
        <charset val="134"/>
      </rPr>
      <t xml:space="preserve">人由于近期有人申请休年假，所以根据劳动用工安排需要杨凤根师傅替场站警卫的夜班，但杨凤根师傅表示由于身体原因和需要照顾家庭的原因，无法上夜班。杨凤根师傅在向所在分中心宋主席反馈情况后，龙之乡分中心高度重视，一直在商讨解决办法，并不是市民反映的“期间丰台宋主席跟其联系，说其的情况需要回去商量，后没有音讯。”我单位</t>
    </r>
    <r>
      <rPr>
        <sz val="10"/>
        <rFont val="Arial"/>
        <family val="2"/>
      </rPr>
      <t xml:space="preserve">2026</t>
    </r>
    <r>
      <rPr>
        <sz val="10"/>
        <rFont val="宋体"/>
        <family val="0"/>
        <charset val="134"/>
      </rPr>
      <t xml:space="preserve">年</t>
    </r>
    <r>
      <rPr>
        <sz val="10"/>
        <rFont val="Arial"/>
        <family val="2"/>
      </rPr>
      <t xml:space="preserve">4</t>
    </r>
    <r>
      <rPr>
        <sz val="10"/>
        <rFont val="宋体"/>
        <family val="0"/>
        <charset val="134"/>
      </rPr>
      <t xml:space="preserve">月</t>
    </r>
    <r>
      <rPr>
        <sz val="10"/>
        <rFont val="Arial"/>
        <family val="2"/>
      </rPr>
      <t xml:space="preserve">20</t>
    </r>
    <r>
      <rPr>
        <sz val="10"/>
        <rFont val="宋体"/>
        <family val="0"/>
        <charset val="134"/>
      </rPr>
      <t xml:space="preserve">日上午</t>
    </r>
    <r>
      <rPr>
        <sz val="10"/>
        <rFont val="Arial"/>
        <family val="2"/>
      </rPr>
      <t xml:space="preserve">11:36</t>
    </r>
    <r>
      <rPr>
        <sz val="10"/>
        <rFont val="宋体"/>
        <family val="0"/>
        <charset val="134"/>
      </rPr>
      <t xml:space="preserve">与市民进行电话联系，告知市民诉求办理情况，分中心体谅杨凤根师傅为困难职工，经分中心与杨凤根师傅沟通后，采取休假人多时，按照轮流替夜班的方式进行工作安排，努力做通其他职工的思想工作，尽量满足职工杨凤根不上夜班的诉求，市民对办结情况已知悉。</t>
    </r>
    <r>
      <rPr>
        <sz val="10"/>
        <rFont val="Arial"/>
        <family val="2"/>
      </rPr>
      <t xml:space="preserve">
</t>
    </r>
    <r>
      <rPr>
        <sz val="10"/>
        <rFont val="宋体"/>
        <family val="0"/>
        <charset val="134"/>
      </rPr>
      <t xml:space="preserve">我单位欢迎市民随时对我们工作进行监督，感谢市民提出宝贵意见，谢谢市民的支持与谅解。</t>
    </r>
    <r>
      <rPr>
        <sz val="10"/>
        <rFont val="Arial"/>
        <family val="2"/>
      </rPr>
      <t xml:space="preserve">
</t>
    </r>
    <r>
      <rPr>
        <sz val="10"/>
        <rFont val="宋体"/>
        <family val="0"/>
        <charset val="134"/>
      </rPr>
      <t xml:space="preserve">办理人：李天意，部门：鸿运承物业管理中心龙之乡分中心，职务：一般管理；</t>
    </r>
    <r>
      <rPr>
        <sz val="10"/>
        <rFont val="Arial"/>
        <family val="2"/>
      </rPr>
      <t xml:space="preserve">
</t>
    </r>
    <r>
      <rPr>
        <sz val="10"/>
        <rFont val="宋体"/>
        <family val="0"/>
        <charset val="134"/>
      </rPr>
      <t xml:space="preserve">审核人：高强；部门：鸿运承物业管理中心人力资源部，职务：中级管理</t>
    </r>
  </si>
  <si>
    <r>
      <rPr>
        <sz val="10"/>
        <rFont val="宋体"/>
        <family val="0"/>
        <charset val="134"/>
      </rPr>
      <t xml:space="preserve">经核实，市民杨凤根反映诉求与实际情况有所出入。市民杨凤根在星城场站从事综合站务员</t>
    </r>
    <r>
      <rPr>
        <sz val="10"/>
        <rFont val="Arial"/>
        <family val="2"/>
      </rPr>
      <t xml:space="preserve">C</t>
    </r>
    <r>
      <rPr>
        <sz val="10"/>
        <rFont val="宋体"/>
        <family val="0"/>
        <charset val="134"/>
      </rPr>
      <t xml:space="preserve">岗工作。根据《关于印发鸿运承物业管理中心工人岗位职责（</t>
    </r>
    <r>
      <rPr>
        <sz val="10"/>
        <rFont val="Arial"/>
        <family val="2"/>
      </rPr>
      <t xml:space="preserve">2025</t>
    </r>
    <r>
      <rPr>
        <sz val="10"/>
        <rFont val="宋体"/>
        <family val="0"/>
        <charset val="134"/>
      </rPr>
      <t xml:space="preserve">年修订）的通知》中，综合站务员</t>
    </r>
    <r>
      <rPr>
        <sz val="10"/>
        <rFont val="Arial"/>
        <family val="2"/>
      </rPr>
      <t xml:space="preserve">C</t>
    </r>
    <r>
      <rPr>
        <sz val="10"/>
        <rFont val="宋体"/>
        <family val="0"/>
        <charset val="134"/>
      </rPr>
      <t xml:space="preserve">岗的岗位职责包括负责场站内公共区域保洁工作；负责进场人员、车辆拦截、询问、登记、查验证件，对运营车辆出场（识别驾驶员是否穿公交制服）登记制度，检查进出场可疑车辆的载货情况、负责公交场站的</t>
    </r>
    <r>
      <rPr>
        <sz val="10"/>
        <rFont val="Arial"/>
        <family val="2"/>
      </rPr>
      <t xml:space="preserve">24</t>
    </r>
    <r>
      <rPr>
        <sz val="10"/>
        <rFont val="宋体"/>
        <family val="0"/>
        <charset val="134"/>
      </rPr>
      <t xml:space="preserve">小时安全守护工作等。星城场站现有综合站务员</t>
    </r>
    <r>
      <rPr>
        <sz val="10"/>
        <rFont val="Arial"/>
        <family val="2"/>
      </rPr>
      <t xml:space="preserve">C</t>
    </r>
    <r>
      <rPr>
        <sz val="10"/>
        <rFont val="宋体"/>
        <family val="0"/>
        <charset val="134"/>
      </rPr>
      <t xml:space="preserve">岗</t>
    </r>
    <r>
      <rPr>
        <sz val="10"/>
        <rFont val="Arial"/>
        <family val="2"/>
      </rPr>
      <t xml:space="preserve">10</t>
    </r>
    <r>
      <rPr>
        <sz val="10"/>
        <rFont val="宋体"/>
        <family val="0"/>
        <charset val="134"/>
      </rPr>
      <t xml:space="preserve">人，定员</t>
    </r>
    <r>
      <rPr>
        <sz val="10"/>
        <rFont val="Arial"/>
        <family val="2"/>
      </rPr>
      <t xml:space="preserve">9</t>
    </r>
    <r>
      <rPr>
        <sz val="10"/>
        <rFont val="宋体"/>
        <family val="0"/>
        <charset val="134"/>
      </rPr>
      <t xml:space="preserve">人，冗员</t>
    </r>
    <r>
      <rPr>
        <sz val="10"/>
        <rFont val="Arial"/>
        <family val="2"/>
      </rPr>
      <t xml:space="preserve">1</t>
    </r>
    <r>
      <rPr>
        <sz val="10"/>
        <rFont val="宋体"/>
        <family val="0"/>
        <charset val="134"/>
      </rPr>
      <t xml:space="preserve">人，临近退休</t>
    </r>
    <r>
      <rPr>
        <sz val="10"/>
        <rFont val="Arial"/>
        <family val="2"/>
      </rPr>
      <t xml:space="preserve">1</t>
    </r>
    <r>
      <rPr>
        <sz val="10"/>
        <rFont val="宋体"/>
        <family val="0"/>
        <charset val="134"/>
      </rPr>
      <t xml:space="preserve">人由于近期有人申请休年假，所以根据劳动用工安排需要杨凤根师傅替场站警卫的夜班，但杨凤根师傅表示由于身体原因和需要照顾家庭的原因，无法上夜班。杨凤根师傅在向所在分中心宋主席反馈情况后，龙之乡分中心高度重视，一直在商讨解决办法，并不是市民反映的“期间丰台宋主席跟其联系，说其的情况需要回去商量，后没有音讯。”我单位</t>
    </r>
    <r>
      <rPr>
        <sz val="10"/>
        <rFont val="Arial"/>
        <family val="2"/>
      </rPr>
      <t xml:space="preserve">2026</t>
    </r>
    <r>
      <rPr>
        <sz val="10"/>
        <rFont val="宋体"/>
        <family val="0"/>
        <charset val="134"/>
      </rPr>
      <t xml:space="preserve">年</t>
    </r>
    <r>
      <rPr>
        <sz val="10"/>
        <rFont val="Arial"/>
        <family val="2"/>
      </rPr>
      <t xml:space="preserve">4</t>
    </r>
    <r>
      <rPr>
        <sz val="10"/>
        <rFont val="宋体"/>
        <family val="0"/>
        <charset val="134"/>
      </rPr>
      <t xml:space="preserve">月</t>
    </r>
    <r>
      <rPr>
        <sz val="10"/>
        <rFont val="Arial"/>
        <family val="2"/>
      </rPr>
      <t xml:space="preserve">20</t>
    </r>
    <r>
      <rPr>
        <sz val="10"/>
        <rFont val="宋体"/>
        <family val="0"/>
        <charset val="134"/>
      </rPr>
      <t xml:space="preserve">日上午</t>
    </r>
    <r>
      <rPr>
        <sz val="10"/>
        <rFont val="Arial"/>
        <family val="2"/>
      </rPr>
      <t xml:space="preserve">11:36</t>
    </r>
    <r>
      <rPr>
        <sz val="10"/>
        <rFont val="宋体"/>
        <family val="0"/>
        <charset val="134"/>
      </rPr>
      <t xml:space="preserve">与市民进行电话联系，告知市民诉求办理情况，分中心体谅杨凤根师傅为困难职工，经分中心与杨凤根师傅沟通后，采取休假人多时，按照轮流替夜班的方式进行工作安排，努力做通其他职工的思想工作，尽量满足职工杨凤根不上夜班的诉求，市民对办结情况已知悉。</t>
    </r>
    <r>
      <rPr>
        <sz val="10"/>
        <rFont val="Arial"/>
        <family val="2"/>
      </rPr>
      <t xml:space="preserve">
</t>
    </r>
    <r>
      <rPr>
        <sz val="10"/>
        <rFont val="宋体"/>
        <family val="0"/>
        <charset val="134"/>
      </rPr>
      <t xml:space="preserve">我单位欢迎市民随时对我们工作进行监督，感谢市民提出宝贵意见，谢谢市民的支持与谅解。</t>
    </r>
  </si>
  <si>
    <t xml:space="preserve">GJ-PHONE-20260417-2535</t>
  </si>
  <si>
    <t xml:space="preserve">2026-04-17 20:36:10</t>
  </si>
  <si>
    <t xml:space="preserve">2026-04-17 20:45:18</t>
  </si>
  <si>
    <r>
      <rPr>
        <sz val="10"/>
        <rFont val="Arial"/>
        <family val="2"/>
      </rPr>
      <t xml:space="preserve">4</t>
    </r>
    <r>
      <rPr>
        <sz val="10"/>
        <rFont val="宋体"/>
        <family val="0"/>
        <charset val="134"/>
      </rPr>
      <t xml:space="preserve">月</t>
    </r>
    <r>
      <rPr>
        <sz val="10"/>
        <rFont val="Arial"/>
        <family val="2"/>
      </rPr>
      <t xml:space="preserve">17</t>
    </r>
    <r>
      <rPr>
        <sz val="10"/>
        <rFont val="宋体"/>
        <family val="0"/>
        <charset val="134"/>
      </rPr>
      <t xml:space="preserve">日</t>
    </r>
    <r>
      <rPr>
        <sz val="10"/>
        <rFont val="Arial"/>
        <family val="2"/>
      </rPr>
      <t xml:space="preserve">20:38</t>
    </r>
    <r>
      <rPr>
        <sz val="10"/>
        <rFont val="宋体"/>
        <family val="0"/>
        <charset val="134"/>
      </rPr>
      <t xml:space="preserve">分，一位先生（物业内部职工，拒绝提供姓名）来电反映：物业班长每年应聘，笔试在党校，但面试在物业分中心，其建议面试也在党校，以方便员工一天便可以完成，望有关部门调查。</t>
    </r>
  </si>
  <si>
    <r>
      <rPr>
        <sz val="10"/>
        <rFont val="宋体"/>
        <family val="0"/>
        <charset val="134"/>
      </rPr>
      <t xml:space="preserve">经核实，市民反映诉求与实际情况有所出入。关于市民提出的“将物业班长面试地点统一安排在党校，以便员工一天内完成笔试和面试”的建议，经我们认真研究，现回复如下：</t>
    </r>
    <r>
      <rPr>
        <sz val="10"/>
        <rFont val="Arial"/>
        <family val="2"/>
      </rPr>
      <t xml:space="preserve">
</t>
    </r>
    <r>
      <rPr>
        <sz val="10"/>
        <rFont val="宋体"/>
        <family val="0"/>
        <charset val="134"/>
      </rPr>
      <t xml:space="preserve">目前，物业班长的面试环节安排在基层各分中心，主要是基于以下几方面考虑：</t>
    </r>
    <r>
      <rPr>
        <sz val="10"/>
        <rFont val="Arial"/>
        <family val="2"/>
      </rPr>
      <t xml:space="preserve">
1.</t>
    </r>
    <r>
      <rPr>
        <sz val="10"/>
        <rFont val="宋体"/>
        <family val="0"/>
        <charset val="134"/>
      </rPr>
      <t xml:space="preserve">党校场地资源有限：由于此次场站班长面试工作需在</t>
    </r>
    <r>
      <rPr>
        <sz val="10"/>
        <rFont val="Arial"/>
        <family val="2"/>
      </rPr>
      <t xml:space="preserve">25</t>
    </r>
    <r>
      <rPr>
        <sz val="10"/>
        <rFont val="宋体"/>
        <family val="0"/>
        <charset val="134"/>
      </rPr>
      <t xml:space="preserve">个考场进行，</t>
    </r>
    <r>
      <rPr>
        <sz val="10"/>
        <rFont val="Arial"/>
        <family val="2"/>
      </rPr>
      <t xml:space="preserve">480</t>
    </r>
    <r>
      <rPr>
        <sz val="10"/>
        <rFont val="宋体"/>
        <family val="0"/>
        <charset val="134"/>
      </rPr>
      <t xml:space="preserve">余名职工参与，党校主要承担各类培训及考试任务，难以额外安排大规模、多批次的面试工作。党校以现有条件无法充分保障。</t>
    </r>
    <r>
      <rPr>
        <sz val="10"/>
        <rFont val="Arial"/>
        <family val="2"/>
      </rPr>
      <t xml:space="preserve">
2.</t>
    </r>
    <r>
      <rPr>
        <sz val="10"/>
        <rFont val="宋体"/>
        <family val="0"/>
        <charset val="134"/>
      </rPr>
      <t xml:space="preserve">兼顾不同区域考生的便利性：参与面试的考生不仅来自市区，还有相当一部分居住在距离党校较远的区域。若将面试统一设在党校，反而会增加这部分考生的通勤时间和成本。而分中心分散在各片区，能够就近服务各分中心的竞聘者，整体上更加均衡合理。</t>
    </r>
    <r>
      <rPr>
        <sz val="10"/>
        <rFont val="Arial"/>
        <family val="2"/>
      </rPr>
      <t xml:space="preserve">
3.</t>
    </r>
    <r>
      <rPr>
        <sz val="10"/>
        <rFont val="宋体"/>
        <family val="0"/>
        <charset val="134"/>
      </rPr>
      <t xml:space="preserve">避免考试流程过于紧凑：笔试与面试均需耗费考生较多精力，若集中在同一天同一地点连续进行，可能导致考生过度疲劳，影响正常发挥。将笔试与面试分开在不同日期、不同地点举行，也是为保证每位考生都能以较好的状态参与各环节考核。</t>
    </r>
    <r>
      <rPr>
        <sz val="10"/>
        <rFont val="Arial"/>
        <family val="2"/>
      </rPr>
      <t xml:space="preserve">
4.</t>
    </r>
    <r>
      <rPr>
        <sz val="10"/>
        <rFont val="宋体"/>
        <family val="0"/>
        <charset val="134"/>
      </rPr>
      <t xml:space="preserve">面试时间不足：部分考点的分中心竞争激烈，职工报名人数较多，仅一个下午时间紧张，将面试地点定在各分中心，时间定为上午开展，便于给予每一名竞聘人员充足答辩时间。</t>
    </r>
    <r>
      <rPr>
        <sz val="10"/>
        <rFont val="Arial"/>
        <family val="2"/>
      </rPr>
      <t xml:space="preserve">
</t>
    </r>
    <r>
      <rPr>
        <sz val="10"/>
        <rFont val="宋体"/>
        <family val="0"/>
        <charset val="134"/>
      </rPr>
      <t xml:space="preserve">综上，目前暂不具备将面试地点统一调整至党校的条件。您的建议我们已记录在案，后续在条件允许的情况下，我们会进一步优化考试安排，统筹考虑各方面因素，努力为竞聘者提供更便捷的服务。再次感谢您的监督与支持！</t>
    </r>
  </si>
  <si>
    <r>
      <rPr>
        <sz val="10"/>
        <rFont val="宋体"/>
        <family val="0"/>
        <charset val="134"/>
      </rPr>
      <t xml:space="preserve">经核实，市民反映诉求与实际情况有所出入。关于市民提出的“将物业班长面试地点统一安排在党校，以便员工一天内完成笔试和面试”的建议，经我们认真研究，现回复如下：</t>
    </r>
    <r>
      <rPr>
        <sz val="10"/>
        <rFont val="Arial"/>
        <family val="2"/>
      </rPr>
      <t xml:space="preserve">
</t>
    </r>
    <r>
      <rPr>
        <sz val="10"/>
        <rFont val="宋体"/>
        <family val="0"/>
        <charset val="134"/>
      </rPr>
      <t xml:space="preserve">目前，物业班长的面试环节安排在基层各分中心，主要是基于以下几方面考虑：</t>
    </r>
    <r>
      <rPr>
        <sz val="10"/>
        <rFont val="Arial"/>
        <family val="2"/>
      </rPr>
      <t xml:space="preserve">
1.</t>
    </r>
    <r>
      <rPr>
        <sz val="10"/>
        <rFont val="宋体"/>
        <family val="0"/>
        <charset val="134"/>
      </rPr>
      <t xml:space="preserve">党校场地资源有限：由于此次场站班长面试工作需在</t>
    </r>
    <r>
      <rPr>
        <sz val="10"/>
        <rFont val="Arial"/>
        <family val="2"/>
      </rPr>
      <t xml:space="preserve">25</t>
    </r>
    <r>
      <rPr>
        <sz val="10"/>
        <rFont val="宋体"/>
        <family val="0"/>
        <charset val="134"/>
      </rPr>
      <t xml:space="preserve">个考场进行，</t>
    </r>
    <r>
      <rPr>
        <sz val="10"/>
        <rFont val="Arial"/>
        <family val="2"/>
      </rPr>
      <t xml:space="preserve">480</t>
    </r>
    <r>
      <rPr>
        <sz val="10"/>
        <rFont val="宋体"/>
        <family val="0"/>
        <charset val="134"/>
      </rPr>
      <t xml:space="preserve">余名职工参与，党校主要承担各类培训及考试任务，难以额外安排大规模、多批次的面试工作。党校以现有条件无法充分保障。</t>
    </r>
    <r>
      <rPr>
        <sz val="10"/>
        <rFont val="Arial"/>
        <family val="2"/>
      </rPr>
      <t xml:space="preserve">
2.</t>
    </r>
    <r>
      <rPr>
        <sz val="10"/>
        <rFont val="宋体"/>
        <family val="0"/>
        <charset val="134"/>
      </rPr>
      <t xml:space="preserve">兼顾不同区域考生的便利性：参与面试的考生不仅来自市区，还有相当一部分居住在距离党校较远的区域。若将面试统一设在党校，反而会增加这部分考生的通勤时间和成本。而分中心分散在各片区，能够就近服务各分中心的竞聘者，整体上更加均衡合理。</t>
    </r>
    <r>
      <rPr>
        <sz val="10"/>
        <rFont val="Arial"/>
        <family val="2"/>
      </rPr>
      <t xml:space="preserve">
3.</t>
    </r>
    <r>
      <rPr>
        <sz val="10"/>
        <rFont val="宋体"/>
        <family val="0"/>
        <charset val="134"/>
      </rPr>
      <t xml:space="preserve">避免考试流程过于紧凑：笔试与面试均需耗费考生较多精力，若集中在同一天同一地点连续进行，可能导致考生过度疲劳，影响正常发挥。将笔试与面试分开在不同日期、不同地点举行，也是为保证每位考生都能以较好的状态参与各环节考核。</t>
    </r>
    <r>
      <rPr>
        <sz val="10"/>
        <rFont val="Arial"/>
        <family val="2"/>
      </rPr>
      <t xml:space="preserve">
4.</t>
    </r>
    <r>
      <rPr>
        <sz val="10"/>
        <rFont val="宋体"/>
        <family val="0"/>
        <charset val="134"/>
      </rPr>
      <t xml:space="preserve">面试时间不足：部分考点的分中心竞争激烈，职工报名人数较多，仅一个下午时间紧张，将面试地点定在各分中心，时间定为上午开展，便于给予每一名竞聘人员充足答辩时间。</t>
    </r>
    <r>
      <rPr>
        <sz val="10"/>
        <rFont val="Arial"/>
        <family val="2"/>
      </rPr>
      <t xml:space="preserve">
</t>
    </r>
    <r>
      <rPr>
        <sz val="10"/>
        <rFont val="宋体"/>
        <family val="0"/>
        <charset val="134"/>
      </rPr>
      <t xml:space="preserve">综上，目前暂不具备将面试地点统一调整至党校的条件。您的建议我们已记录在案，后续在条件允许的情况下，我们会进一步优化考试安排，统筹考虑各方面因素，努力为竞聘者提供更便捷的服务。再次感谢您的监督与支持！因市民未留姓名及联系方式，故我们无法与市民进一步详细地了解情况。故我们按照派单中所列的诉求进行排查。</t>
    </r>
    <r>
      <rPr>
        <sz val="10"/>
        <rFont val="Arial"/>
        <family val="2"/>
      </rPr>
      <t xml:space="preserve">
</t>
    </r>
    <r>
      <rPr>
        <sz val="10"/>
        <rFont val="宋体"/>
        <family val="0"/>
        <charset val="134"/>
      </rPr>
      <t xml:space="preserve">我单位欢迎市民随时对我们工作进行监督，感谢市民提出宝贵意见，谢谢市民的支持与谅解。</t>
    </r>
    <r>
      <rPr>
        <sz val="10"/>
        <rFont val="Arial"/>
        <family val="2"/>
      </rPr>
      <t xml:space="preserve">
</t>
    </r>
    <r>
      <rPr>
        <sz val="10"/>
        <rFont val="宋体"/>
        <family val="0"/>
        <charset val="134"/>
      </rPr>
      <t xml:space="preserve">办理人：张浩宇，部门：鸿运承物业管理中心人力资源部，职务：一般管理；</t>
    </r>
    <r>
      <rPr>
        <sz val="10"/>
        <rFont val="Arial"/>
        <family val="2"/>
      </rPr>
      <t xml:space="preserve">
</t>
    </r>
    <r>
      <rPr>
        <sz val="10"/>
        <rFont val="宋体"/>
        <family val="0"/>
        <charset val="134"/>
      </rPr>
      <t xml:space="preserve">审核人：高强；部门：鸿运承物业管理中心人力资源部，职务：中级管理</t>
    </r>
  </si>
  <si>
    <r>
      <rPr>
        <sz val="10"/>
        <rFont val="宋体"/>
        <family val="0"/>
        <charset val="134"/>
      </rPr>
      <t xml:space="preserve">经核实，市民反映诉求与实际情况有所出入。关于市民提出的“将物业班长面试地点统一安排在党校，以便员工一天内完成笔试和面试”的建议，经我们认真研究，现回复如下：</t>
    </r>
    <r>
      <rPr>
        <sz val="10"/>
        <rFont val="Arial"/>
        <family val="2"/>
      </rPr>
      <t xml:space="preserve">
</t>
    </r>
    <r>
      <rPr>
        <sz val="10"/>
        <rFont val="宋体"/>
        <family val="0"/>
        <charset val="134"/>
      </rPr>
      <t xml:space="preserve">目前，物业班长的面试环节安排在基层各分中心，主要是基于以下几方面考虑：</t>
    </r>
    <r>
      <rPr>
        <sz val="10"/>
        <rFont val="Arial"/>
        <family val="2"/>
      </rPr>
      <t xml:space="preserve">
1.</t>
    </r>
    <r>
      <rPr>
        <sz val="10"/>
        <rFont val="宋体"/>
        <family val="0"/>
        <charset val="134"/>
      </rPr>
      <t xml:space="preserve">党校场地资源有限：由于此次场站班长面试工作需在</t>
    </r>
    <r>
      <rPr>
        <sz val="10"/>
        <rFont val="Arial"/>
        <family val="2"/>
      </rPr>
      <t xml:space="preserve">25</t>
    </r>
    <r>
      <rPr>
        <sz val="10"/>
        <rFont val="宋体"/>
        <family val="0"/>
        <charset val="134"/>
      </rPr>
      <t xml:space="preserve">个考场进行，</t>
    </r>
    <r>
      <rPr>
        <sz val="10"/>
        <rFont val="Arial"/>
        <family val="2"/>
      </rPr>
      <t xml:space="preserve">480</t>
    </r>
    <r>
      <rPr>
        <sz val="10"/>
        <rFont val="宋体"/>
        <family val="0"/>
        <charset val="134"/>
      </rPr>
      <t xml:space="preserve">余名职工参与，党校主要承担各类培训及考试任务，难以额外安排大规模、多批次的面试工作。党校以现有条件无法充分保障。</t>
    </r>
    <r>
      <rPr>
        <sz val="10"/>
        <rFont val="Arial"/>
        <family val="2"/>
      </rPr>
      <t xml:space="preserve">
2.</t>
    </r>
    <r>
      <rPr>
        <sz val="10"/>
        <rFont val="宋体"/>
        <family val="0"/>
        <charset val="134"/>
      </rPr>
      <t xml:space="preserve">兼顾不同区域考生的便利性：参与面试的考生不仅来自市区，还有相当一部分居住在距离党校较远的区域。若将面试统一设在党校，反而会增加这部分考生的通勤时间和成本。而分中心分散在各片区，能够就近服务各分中心的竞聘者，整体上更加均衡合理。</t>
    </r>
    <r>
      <rPr>
        <sz val="10"/>
        <rFont val="Arial"/>
        <family val="2"/>
      </rPr>
      <t xml:space="preserve">
3.</t>
    </r>
    <r>
      <rPr>
        <sz val="10"/>
        <rFont val="宋体"/>
        <family val="0"/>
        <charset val="134"/>
      </rPr>
      <t xml:space="preserve">避免考试流程过于紧凑：笔试与面试均需耗费考生较多精力，若集中在同一天同一地点连续进行，可能导致考生过度疲劳，影响正常发挥。将笔试与面试分开在不同日期、不同地点举行，也是为保证每位考生都能以较好的状态参与各环节考核。</t>
    </r>
    <r>
      <rPr>
        <sz val="10"/>
        <rFont val="Arial"/>
        <family val="2"/>
      </rPr>
      <t xml:space="preserve">
4.</t>
    </r>
    <r>
      <rPr>
        <sz val="10"/>
        <rFont val="宋体"/>
        <family val="0"/>
        <charset val="134"/>
      </rPr>
      <t xml:space="preserve">面试时间不足：部分考点的分中心竞争激烈，职工报名人数较多，仅一个下午时间紧张，将面试地点定在各分中心，时间定为上午开展，便于给予每一名竞聘人员充足答辩时间。</t>
    </r>
    <r>
      <rPr>
        <sz val="10"/>
        <rFont val="Arial"/>
        <family val="2"/>
      </rPr>
      <t xml:space="preserve">
</t>
    </r>
    <r>
      <rPr>
        <sz val="10"/>
        <rFont val="宋体"/>
        <family val="0"/>
        <charset val="134"/>
      </rPr>
      <t xml:space="preserve">综上，目前暂不具备将面试地点统一调整至党校的条件。您的建议我们已记录在案，后续在条件允许的情况下，我们会进一步优化考试安排，统筹考虑各方面因素，努力为竞聘者提供更便捷的服务。再次感谢您的监督与支持！因市民未留姓名及联系方式，故我们无法与市民进一步详细地了解情况。故我们按照派单中所列的诉求进行排查。</t>
    </r>
    <r>
      <rPr>
        <sz val="10"/>
        <rFont val="Arial"/>
        <family val="2"/>
      </rPr>
      <t xml:space="preserve">
</t>
    </r>
    <r>
      <rPr>
        <sz val="10"/>
        <rFont val="宋体"/>
        <family val="0"/>
        <charset val="134"/>
      </rPr>
      <t xml:space="preserve">我单位欢迎市民随时对我们工作进行监督，感谢市民提出宝贵意见，谢谢市民的支持与谅解。</t>
    </r>
  </si>
  <si>
    <t xml:space="preserve">人力相关业务办理
（场站班长选聘条件）</t>
  </si>
  <si>
    <r>
      <rPr>
        <sz val="10"/>
        <rFont val="Arial"/>
        <family val="2"/>
      </rPr>
      <t xml:space="preserve">GJ-PHONE-20260418-0143</t>
    </r>
    <r>
      <rPr>
        <sz val="10"/>
        <rFont val="宋体"/>
        <family val="0"/>
        <charset val="134"/>
      </rPr>
      <t xml:space="preserve">（</t>
    </r>
    <r>
      <rPr>
        <sz val="10"/>
        <rFont val="Arial"/>
        <family val="2"/>
      </rPr>
      <t xml:space="preserve">3</t>
    </r>
    <r>
      <rPr>
        <sz val="10"/>
        <rFont val="宋体"/>
        <family val="0"/>
        <charset val="134"/>
      </rPr>
      <t xml:space="preserve">个附件）</t>
    </r>
  </si>
  <si>
    <t xml:space="preserve">2026-04-18 07:48:33</t>
  </si>
  <si>
    <t xml:space="preserve">2026-04-18 08:33:41</t>
  </si>
  <si>
    <t xml:space="preserve">13021963670</t>
  </si>
  <si>
    <r>
      <rPr>
        <sz val="10"/>
        <rFont val="Arial"/>
        <family val="2"/>
      </rPr>
      <t xml:space="preserve">4</t>
    </r>
    <r>
      <rPr>
        <sz val="10"/>
        <rFont val="宋体"/>
        <family val="0"/>
        <charset val="134"/>
      </rPr>
      <t xml:space="preserve">月</t>
    </r>
    <r>
      <rPr>
        <sz val="10"/>
        <rFont val="Arial"/>
        <family val="2"/>
      </rPr>
      <t xml:space="preserve">18</t>
    </r>
    <r>
      <rPr>
        <sz val="10"/>
        <rFont val="宋体"/>
        <family val="0"/>
        <charset val="134"/>
      </rPr>
      <t xml:space="preserve">日</t>
    </r>
    <r>
      <rPr>
        <sz val="10"/>
        <rFont val="Arial"/>
        <family val="2"/>
      </rPr>
      <t xml:space="preserve">7:48</t>
    </r>
    <r>
      <rPr>
        <sz val="10"/>
        <rFont val="宋体"/>
        <family val="0"/>
        <charset val="134"/>
      </rPr>
      <t xml:space="preserve">分</t>
    </r>
    <r>
      <rPr>
        <sz val="10"/>
        <rFont val="Arial"/>
        <family val="2"/>
      </rPr>
      <t xml:space="preserve">(</t>
    </r>
    <r>
      <rPr>
        <sz val="10"/>
        <rFont val="宋体"/>
        <family val="0"/>
        <charset val="134"/>
      </rPr>
      <t xml:space="preserve">来电</t>
    </r>
    <r>
      <rPr>
        <sz val="10"/>
        <rFont val="Arial"/>
        <family val="2"/>
      </rPr>
      <t xml:space="preserve">)</t>
    </r>
    <r>
      <rPr>
        <sz val="10"/>
        <rFont val="宋体"/>
        <family val="0"/>
        <charset val="134"/>
      </rPr>
      <t xml:space="preserve">，一先生称：地铁善各庄站的</t>
    </r>
    <r>
      <rPr>
        <sz val="10"/>
        <rFont val="Arial"/>
        <family val="2"/>
      </rPr>
      <t xml:space="preserve">859</t>
    </r>
    <r>
      <rPr>
        <sz val="10"/>
        <rFont val="宋体"/>
        <family val="0"/>
        <charset val="134"/>
      </rPr>
      <t xml:space="preserve">路，等乘时间较长近</t>
    </r>
    <r>
      <rPr>
        <sz val="10"/>
        <rFont val="Arial"/>
        <family val="2"/>
      </rPr>
      <t xml:space="preserve">2</t>
    </r>
    <r>
      <rPr>
        <sz val="10"/>
        <rFont val="宋体"/>
        <family val="0"/>
        <charset val="134"/>
      </rPr>
      <t xml:space="preserve">小时，导致乘客如厕不便，建议加盖简易或移动厕所，并就此事要求答复。</t>
    </r>
  </si>
  <si>
    <r>
      <rPr>
        <sz val="10"/>
        <rFont val="宋体"/>
        <family val="0"/>
        <charset val="134"/>
      </rPr>
      <t xml:space="preserve">分中心已经于</t>
    </r>
    <r>
      <rPr>
        <sz val="10"/>
        <rFont val="Arial"/>
        <family val="2"/>
      </rPr>
      <t xml:space="preserve">2026</t>
    </r>
    <r>
      <rPr>
        <sz val="10"/>
        <rFont val="宋体"/>
        <family val="0"/>
        <charset val="134"/>
      </rPr>
      <t xml:space="preserve">年</t>
    </r>
    <r>
      <rPr>
        <sz val="10"/>
        <rFont val="Arial"/>
        <family val="2"/>
      </rPr>
      <t xml:space="preserve">4</t>
    </r>
    <r>
      <rPr>
        <sz val="10"/>
        <rFont val="宋体"/>
        <family val="0"/>
        <charset val="134"/>
      </rPr>
      <t xml:space="preserve">月</t>
    </r>
    <r>
      <rPr>
        <sz val="10"/>
        <rFont val="Arial"/>
        <family val="2"/>
      </rPr>
      <t xml:space="preserve">20</t>
    </r>
    <r>
      <rPr>
        <sz val="10"/>
        <rFont val="宋体"/>
        <family val="0"/>
        <charset val="134"/>
      </rPr>
      <t xml:space="preserve">日，将处理结果告知了市民，办理人：贾志尧，部门</t>
    </r>
    <r>
      <rPr>
        <sz val="10"/>
        <rFont val="Arial"/>
        <family val="2"/>
      </rPr>
      <t xml:space="preserve">:</t>
    </r>
    <r>
      <rPr>
        <sz val="10"/>
        <rFont val="宋体"/>
        <family val="0"/>
        <charset val="134"/>
      </rPr>
      <t xml:space="preserve">南湖分中心，职务：物管副主任。审核人：侯旭，物业管理中心机关，物管行政部，科员。</t>
    </r>
    <r>
      <rPr>
        <sz val="10"/>
        <rFont val="Arial"/>
        <family val="2"/>
      </rPr>
      <t xml:space="preserve">
</t>
    </r>
  </si>
  <si>
    <t xml:space="preserve">经核实，市民描述的场站内有固定厕所，虽然原则上不能进入场站，但在门口登记后，也可以进入，并使用厕所。市民在沟通时提出的其他问题已经向相关分公司反馈了。给市民带来不便，表示歉意，希望市民能够理解。</t>
  </si>
  <si>
    <t xml:space="preserve">在门口登记后，也可以进入，并使用厕所。</t>
  </si>
  <si>
    <r>
      <rPr>
        <sz val="10"/>
        <rFont val="宋体"/>
        <family val="0"/>
        <charset val="134"/>
      </rPr>
      <t xml:space="preserve">接到此投诉，我们非常重视。并立即派专人核实情况。经核实，市民描述的场站内有固定厕所，虽然原则上不能进入场站，但在门口登记后，也可以进入，并使用厕所。市民在沟通时提出的其他问题已经向相关分公司反馈了。给市民带来不便，表示歉意，希望市民能够理解。分中心已经于</t>
    </r>
    <r>
      <rPr>
        <sz val="10"/>
        <rFont val="Arial"/>
        <family val="2"/>
      </rPr>
      <t xml:space="preserve">2026</t>
    </r>
    <r>
      <rPr>
        <sz val="10"/>
        <rFont val="宋体"/>
        <family val="0"/>
        <charset val="134"/>
      </rPr>
      <t xml:space="preserve">年</t>
    </r>
    <r>
      <rPr>
        <sz val="10"/>
        <rFont val="Arial"/>
        <family val="2"/>
      </rPr>
      <t xml:space="preserve">4</t>
    </r>
    <r>
      <rPr>
        <sz val="10"/>
        <rFont val="宋体"/>
        <family val="0"/>
        <charset val="134"/>
      </rPr>
      <t xml:space="preserve">月</t>
    </r>
    <r>
      <rPr>
        <sz val="10"/>
        <rFont val="Arial"/>
        <family val="2"/>
      </rPr>
      <t xml:space="preserve">20</t>
    </r>
    <r>
      <rPr>
        <sz val="10"/>
        <rFont val="宋体"/>
        <family val="0"/>
        <charset val="134"/>
      </rPr>
      <t xml:space="preserve">日，将处理结果告知了市民，办理人：贾志尧，部门</t>
    </r>
    <r>
      <rPr>
        <sz val="10"/>
        <rFont val="Arial"/>
        <family val="2"/>
      </rPr>
      <t xml:space="preserve">:</t>
    </r>
    <r>
      <rPr>
        <sz val="10"/>
        <rFont val="宋体"/>
        <family val="0"/>
        <charset val="134"/>
      </rPr>
      <t xml:space="preserve">南湖分中心，职务：物管副主任。审核人：侯旭，物业管理中心机关，物管行政部，科员。</t>
    </r>
  </si>
  <si>
    <r>
      <rPr>
        <sz val="10"/>
        <rFont val="Arial"/>
        <family val="2"/>
      </rPr>
      <t xml:space="preserve">GJ-PHONE-20260418-0341</t>
    </r>
    <r>
      <rPr>
        <sz val="10"/>
        <rFont val="宋体"/>
        <family val="0"/>
        <charset val="134"/>
      </rPr>
      <t xml:space="preserve">（</t>
    </r>
    <r>
      <rPr>
        <sz val="10"/>
        <rFont val="Arial"/>
        <family val="2"/>
      </rPr>
      <t xml:space="preserve">2</t>
    </r>
    <r>
      <rPr>
        <sz val="10"/>
        <rFont val="宋体"/>
        <family val="0"/>
        <charset val="134"/>
      </rPr>
      <t xml:space="preserve">个附件）</t>
    </r>
  </si>
  <si>
    <t xml:space="preserve">2026-04-18 08:58:56</t>
  </si>
  <si>
    <t xml:space="preserve">2026-04-18 09:04:11</t>
  </si>
  <si>
    <t xml:space="preserve">15611102823</t>
  </si>
  <si>
    <r>
      <rPr>
        <sz val="10"/>
        <rFont val="Arial"/>
        <family val="2"/>
      </rPr>
      <t xml:space="preserve">4</t>
    </r>
    <r>
      <rPr>
        <sz val="10"/>
        <rFont val="宋体"/>
        <family val="0"/>
        <charset val="134"/>
      </rPr>
      <t xml:space="preserve">月</t>
    </r>
    <r>
      <rPr>
        <sz val="10"/>
        <rFont val="Arial"/>
        <family val="2"/>
      </rPr>
      <t xml:space="preserve">18</t>
    </r>
    <r>
      <rPr>
        <sz val="10"/>
        <rFont val="宋体"/>
        <family val="0"/>
        <charset val="134"/>
      </rPr>
      <t xml:space="preserve">日</t>
    </r>
    <r>
      <rPr>
        <sz val="10"/>
        <rFont val="Arial"/>
        <family val="2"/>
      </rPr>
      <t xml:space="preserve">9</t>
    </r>
    <r>
      <rPr>
        <sz val="10"/>
        <rFont val="宋体"/>
        <family val="0"/>
        <charset val="134"/>
      </rPr>
      <t xml:space="preserve">点来电：一先生是公交鸿运承物业的保洁员，在房山星城场站工作（此站有</t>
    </r>
    <r>
      <rPr>
        <sz val="10"/>
        <rFont val="Arial"/>
        <family val="2"/>
      </rPr>
      <t xml:space="preserve">831</t>
    </r>
    <r>
      <rPr>
        <sz val="10"/>
        <rFont val="宋体"/>
        <family val="0"/>
        <charset val="134"/>
      </rPr>
      <t xml:space="preserve">，</t>
    </r>
    <r>
      <rPr>
        <sz val="10"/>
        <rFont val="Arial"/>
        <family val="2"/>
      </rPr>
      <t xml:space="preserve">904</t>
    </r>
    <r>
      <rPr>
        <sz val="10"/>
        <rFont val="宋体"/>
        <family val="0"/>
        <charset val="134"/>
      </rPr>
      <t xml:space="preserve">路），反映给其安排替警卫的班，是夜班，其称自己有脑梗和糖尿病，还需要长期照顾老人和孩子，无法替班。工会白主席与其谈话，说了一堆没用了，也没解决。称自己后天还是夜班的话，就带着母亲和儿子到公交集团去。就此事要求尽快解决并答复。 </t>
    </r>
  </si>
  <si>
    <r>
      <rPr>
        <sz val="10"/>
        <rFont val="宋体"/>
        <family val="0"/>
        <charset val="134"/>
      </rPr>
      <t xml:space="preserve">经核实，市民杨凤根反映诉求与实际情况有所出入。市民杨凤根在星城场站从事综合站务员</t>
    </r>
    <r>
      <rPr>
        <sz val="10"/>
        <rFont val="Arial"/>
        <family val="2"/>
      </rPr>
      <t xml:space="preserve">C</t>
    </r>
    <r>
      <rPr>
        <sz val="10"/>
        <rFont val="宋体"/>
        <family val="0"/>
        <charset val="134"/>
      </rPr>
      <t xml:space="preserve">岗工作。根据《关于印发鸿运承物业管理中心工人岗位职责（</t>
    </r>
    <r>
      <rPr>
        <sz val="10"/>
        <rFont val="Arial"/>
        <family val="2"/>
      </rPr>
      <t xml:space="preserve">2025</t>
    </r>
    <r>
      <rPr>
        <sz val="10"/>
        <rFont val="宋体"/>
        <family val="0"/>
        <charset val="134"/>
      </rPr>
      <t xml:space="preserve">年修订）的通知》中，综合站务员</t>
    </r>
    <r>
      <rPr>
        <sz val="10"/>
        <rFont val="Arial"/>
        <family val="2"/>
      </rPr>
      <t xml:space="preserve">C</t>
    </r>
    <r>
      <rPr>
        <sz val="10"/>
        <rFont val="宋体"/>
        <family val="0"/>
        <charset val="134"/>
      </rPr>
      <t xml:space="preserve">岗的岗位职责包括负责场站内公共区域保洁工作；负责进场人员、车辆拦截、询问、登记、查验证件，对运营车辆出场（识别驾驶员是否穿公交制服）登记制度，检查进出场可疑车辆的载货情况、负责公交场站的</t>
    </r>
    <r>
      <rPr>
        <sz val="10"/>
        <rFont val="Arial"/>
        <family val="2"/>
      </rPr>
      <t xml:space="preserve">24</t>
    </r>
    <r>
      <rPr>
        <sz val="10"/>
        <rFont val="宋体"/>
        <family val="0"/>
        <charset val="134"/>
      </rPr>
      <t xml:space="preserve">小时安全守护工作等。星城场站现有综合站务员</t>
    </r>
    <r>
      <rPr>
        <sz val="10"/>
        <rFont val="Arial"/>
        <family val="2"/>
      </rPr>
      <t xml:space="preserve">C</t>
    </r>
    <r>
      <rPr>
        <sz val="10"/>
        <rFont val="宋体"/>
        <family val="0"/>
        <charset val="134"/>
      </rPr>
      <t xml:space="preserve">岗</t>
    </r>
    <r>
      <rPr>
        <sz val="10"/>
        <rFont val="Arial"/>
        <family val="2"/>
      </rPr>
      <t xml:space="preserve">10</t>
    </r>
    <r>
      <rPr>
        <sz val="10"/>
        <rFont val="宋体"/>
        <family val="0"/>
        <charset val="134"/>
      </rPr>
      <t xml:space="preserve">人，定员</t>
    </r>
    <r>
      <rPr>
        <sz val="10"/>
        <rFont val="Arial"/>
        <family val="2"/>
      </rPr>
      <t xml:space="preserve">9</t>
    </r>
    <r>
      <rPr>
        <sz val="10"/>
        <rFont val="宋体"/>
        <family val="0"/>
        <charset val="134"/>
      </rPr>
      <t xml:space="preserve">人，冗员</t>
    </r>
    <r>
      <rPr>
        <sz val="10"/>
        <rFont val="Arial"/>
        <family val="2"/>
      </rPr>
      <t xml:space="preserve">1</t>
    </r>
    <r>
      <rPr>
        <sz val="10"/>
        <rFont val="宋体"/>
        <family val="0"/>
        <charset val="134"/>
      </rPr>
      <t xml:space="preserve">人，临近退休</t>
    </r>
    <r>
      <rPr>
        <sz val="10"/>
        <rFont val="Arial"/>
        <family val="2"/>
      </rPr>
      <t xml:space="preserve">1</t>
    </r>
    <r>
      <rPr>
        <sz val="10"/>
        <rFont val="宋体"/>
        <family val="0"/>
        <charset val="134"/>
      </rPr>
      <t xml:space="preserve">人由于近期有人申请休年假，所以根据劳动用工安排需要杨凤根师傅替场站警卫的夜班，但杨凤根师傅表示由于身体原因和需要照顾家庭的原因，无法上夜班。杨凤根师傅在向白主席反馈情况后，龙之乡分中心高度重视，一直在商讨解决办法，并不是市民反映的“工会白主席与其谈话，说了一堆没用了，也没解决。”</t>
    </r>
  </si>
  <si>
    <r>
      <rPr>
        <sz val="10"/>
        <rFont val="宋体"/>
        <family val="0"/>
        <charset val="134"/>
      </rPr>
      <t xml:space="preserve">经核实，市民杨凤根反映诉求与实际情况有所出入。市民杨凤根在星城场站从事综合站务员</t>
    </r>
    <r>
      <rPr>
        <sz val="10"/>
        <rFont val="Arial"/>
        <family val="2"/>
      </rPr>
      <t xml:space="preserve">C</t>
    </r>
    <r>
      <rPr>
        <sz val="10"/>
        <rFont val="宋体"/>
        <family val="0"/>
        <charset val="134"/>
      </rPr>
      <t xml:space="preserve">岗工作。根据《关于印发鸿运承物业管理中心工人岗位职责（</t>
    </r>
    <r>
      <rPr>
        <sz val="10"/>
        <rFont val="Arial"/>
        <family val="2"/>
      </rPr>
      <t xml:space="preserve">2025</t>
    </r>
    <r>
      <rPr>
        <sz val="10"/>
        <rFont val="宋体"/>
        <family val="0"/>
        <charset val="134"/>
      </rPr>
      <t xml:space="preserve">年修订）的通知》中，综合站务员</t>
    </r>
    <r>
      <rPr>
        <sz val="10"/>
        <rFont val="Arial"/>
        <family val="2"/>
      </rPr>
      <t xml:space="preserve">C</t>
    </r>
    <r>
      <rPr>
        <sz val="10"/>
        <rFont val="宋体"/>
        <family val="0"/>
        <charset val="134"/>
      </rPr>
      <t xml:space="preserve">岗的岗位职责包括负责场站内公共区域保洁工作；负责进场人员、车辆拦截、询问、登记、查验证件，对运营车辆出场（识别驾驶员是否穿公交制服）登记制度，检查进出场可疑车辆的载货情况、负责公交场站的</t>
    </r>
    <r>
      <rPr>
        <sz val="10"/>
        <rFont val="Arial"/>
        <family val="2"/>
      </rPr>
      <t xml:space="preserve">24</t>
    </r>
    <r>
      <rPr>
        <sz val="10"/>
        <rFont val="宋体"/>
        <family val="0"/>
        <charset val="134"/>
      </rPr>
      <t xml:space="preserve">小时安全守护工作等。星城场站现有综合站务员</t>
    </r>
    <r>
      <rPr>
        <sz val="10"/>
        <rFont val="Arial"/>
        <family val="2"/>
      </rPr>
      <t xml:space="preserve">C</t>
    </r>
    <r>
      <rPr>
        <sz val="10"/>
        <rFont val="宋体"/>
        <family val="0"/>
        <charset val="134"/>
      </rPr>
      <t xml:space="preserve">岗</t>
    </r>
    <r>
      <rPr>
        <sz val="10"/>
        <rFont val="Arial"/>
        <family val="2"/>
      </rPr>
      <t xml:space="preserve">10</t>
    </r>
    <r>
      <rPr>
        <sz val="10"/>
        <rFont val="宋体"/>
        <family val="0"/>
        <charset val="134"/>
      </rPr>
      <t xml:space="preserve">人，定员</t>
    </r>
    <r>
      <rPr>
        <sz val="10"/>
        <rFont val="Arial"/>
        <family val="2"/>
      </rPr>
      <t xml:space="preserve">9</t>
    </r>
    <r>
      <rPr>
        <sz val="10"/>
        <rFont val="宋体"/>
        <family val="0"/>
        <charset val="134"/>
      </rPr>
      <t xml:space="preserve">人，冗员</t>
    </r>
    <r>
      <rPr>
        <sz val="10"/>
        <rFont val="Arial"/>
        <family val="2"/>
      </rPr>
      <t xml:space="preserve">1</t>
    </r>
    <r>
      <rPr>
        <sz val="10"/>
        <rFont val="宋体"/>
        <family val="0"/>
        <charset val="134"/>
      </rPr>
      <t xml:space="preserve">人，临近退休</t>
    </r>
    <r>
      <rPr>
        <sz val="10"/>
        <rFont val="Arial"/>
        <family val="2"/>
      </rPr>
      <t xml:space="preserve">1</t>
    </r>
    <r>
      <rPr>
        <sz val="10"/>
        <rFont val="宋体"/>
        <family val="0"/>
        <charset val="134"/>
      </rPr>
      <t xml:space="preserve">人由于近期有人申请休年假，所以根据劳动用工安排需要杨凤根师傅替场站警卫的夜班，但杨凤根师傅表示由于身体原因和需要照顾家庭的原因，无法上夜班。杨凤根师傅在向白主席反馈情况后，龙之乡分中心高度重视，一直在商讨解决办法，并不是市民反映的“工会白主席与其谈话，说了一堆没用了，也没解决。”我单位</t>
    </r>
    <r>
      <rPr>
        <sz val="10"/>
        <rFont val="Arial"/>
        <family val="2"/>
      </rPr>
      <t xml:space="preserve">2026</t>
    </r>
    <r>
      <rPr>
        <sz val="10"/>
        <rFont val="宋体"/>
        <family val="0"/>
        <charset val="134"/>
      </rPr>
      <t xml:space="preserve">年</t>
    </r>
    <r>
      <rPr>
        <sz val="10"/>
        <rFont val="Arial"/>
        <family val="2"/>
      </rPr>
      <t xml:space="preserve">4</t>
    </r>
    <r>
      <rPr>
        <sz val="10"/>
        <rFont val="宋体"/>
        <family val="0"/>
        <charset val="134"/>
      </rPr>
      <t xml:space="preserve">月</t>
    </r>
    <r>
      <rPr>
        <sz val="10"/>
        <rFont val="Arial"/>
        <family val="2"/>
      </rPr>
      <t xml:space="preserve">20</t>
    </r>
    <r>
      <rPr>
        <sz val="10"/>
        <rFont val="宋体"/>
        <family val="0"/>
        <charset val="134"/>
      </rPr>
      <t xml:space="preserve">日上午</t>
    </r>
    <r>
      <rPr>
        <sz val="10"/>
        <rFont val="Arial"/>
        <family val="2"/>
      </rPr>
      <t xml:space="preserve">11:36</t>
    </r>
    <r>
      <rPr>
        <sz val="10"/>
        <rFont val="宋体"/>
        <family val="0"/>
        <charset val="134"/>
      </rPr>
      <t xml:space="preserve">与市民进行电话联系，告知市民诉求办理情况，分中心体谅杨凤根师傅为困难职工，经分中心与杨凤根师傅沟通后，采取休假人多时，按照轮流替夜班的方式进行工作安排，努力做通其他职工的思想工作，尽量满足职工杨凤根不上夜班的诉求，市民对办结情况已知悉。</t>
    </r>
    <r>
      <rPr>
        <sz val="10"/>
        <rFont val="Arial"/>
        <family val="2"/>
      </rPr>
      <t xml:space="preserve">
</t>
    </r>
    <r>
      <rPr>
        <sz val="10"/>
        <rFont val="宋体"/>
        <family val="0"/>
        <charset val="134"/>
      </rPr>
      <t xml:space="preserve">我单位欢迎市民随时对我们工作进行监督，感谢市民提出宝贵意见，谢谢市民的支持与谅解。</t>
    </r>
    <r>
      <rPr>
        <sz val="10"/>
        <rFont val="Arial"/>
        <family val="2"/>
      </rPr>
      <t xml:space="preserve">
</t>
    </r>
    <r>
      <rPr>
        <sz val="10"/>
        <rFont val="宋体"/>
        <family val="0"/>
        <charset val="134"/>
      </rPr>
      <t xml:space="preserve">办理人：李天意，部门：鸿运承物业管理中心龙之乡分中心，职务：一般管理；</t>
    </r>
    <r>
      <rPr>
        <sz val="10"/>
        <rFont val="Arial"/>
        <family val="2"/>
      </rPr>
      <t xml:space="preserve">
</t>
    </r>
    <r>
      <rPr>
        <sz val="10"/>
        <rFont val="宋体"/>
        <family val="0"/>
        <charset val="134"/>
      </rPr>
      <t xml:space="preserve">审核人：高强；部门：鸿运承物业管理中心人力资源部，职务：中级管理</t>
    </r>
  </si>
  <si>
    <r>
      <rPr>
        <sz val="10"/>
        <rFont val="宋体"/>
        <family val="0"/>
        <charset val="134"/>
      </rPr>
      <t xml:space="preserve">经核实，市民杨凤根反映诉求与实际情况有所出入。市民杨凤根在星城场站从事综合站务员</t>
    </r>
    <r>
      <rPr>
        <sz val="10"/>
        <rFont val="Arial"/>
        <family val="2"/>
      </rPr>
      <t xml:space="preserve">C</t>
    </r>
    <r>
      <rPr>
        <sz val="10"/>
        <rFont val="宋体"/>
        <family val="0"/>
        <charset val="134"/>
      </rPr>
      <t xml:space="preserve">岗工作。根据《关于印发鸿运承物业管理中心工人岗位职责（</t>
    </r>
    <r>
      <rPr>
        <sz val="10"/>
        <rFont val="Arial"/>
        <family val="2"/>
      </rPr>
      <t xml:space="preserve">2025</t>
    </r>
    <r>
      <rPr>
        <sz val="10"/>
        <rFont val="宋体"/>
        <family val="0"/>
        <charset val="134"/>
      </rPr>
      <t xml:space="preserve">年修订）的通知》中，综合站务员</t>
    </r>
    <r>
      <rPr>
        <sz val="10"/>
        <rFont val="Arial"/>
        <family val="2"/>
      </rPr>
      <t xml:space="preserve">C</t>
    </r>
    <r>
      <rPr>
        <sz val="10"/>
        <rFont val="宋体"/>
        <family val="0"/>
        <charset val="134"/>
      </rPr>
      <t xml:space="preserve">岗的岗位职责包括负责场站内公共区域保洁工作；负责进场人员、车辆拦截、询问、登记、查验证件，对运营车辆出场（识别驾驶员是否穿公交制服）登记制度，检查进出场可疑车辆的载货情况、负责公交场站的</t>
    </r>
    <r>
      <rPr>
        <sz val="10"/>
        <rFont val="Arial"/>
        <family val="2"/>
      </rPr>
      <t xml:space="preserve">24</t>
    </r>
    <r>
      <rPr>
        <sz val="10"/>
        <rFont val="宋体"/>
        <family val="0"/>
        <charset val="134"/>
      </rPr>
      <t xml:space="preserve">小时安全守护工作等。星城场站现有综合站务员</t>
    </r>
    <r>
      <rPr>
        <sz val="10"/>
        <rFont val="Arial"/>
        <family val="2"/>
      </rPr>
      <t xml:space="preserve">C</t>
    </r>
    <r>
      <rPr>
        <sz val="10"/>
        <rFont val="宋体"/>
        <family val="0"/>
        <charset val="134"/>
      </rPr>
      <t xml:space="preserve">岗</t>
    </r>
    <r>
      <rPr>
        <sz val="10"/>
        <rFont val="Arial"/>
        <family val="2"/>
      </rPr>
      <t xml:space="preserve">10</t>
    </r>
    <r>
      <rPr>
        <sz val="10"/>
        <rFont val="宋体"/>
        <family val="0"/>
        <charset val="134"/>
      </rPr>
      <t xml:space="preserve">人，定员</t>
    </r>
    <r>
      <rPr>
        <sz val="10"/>
        <rFont val="Arial"/>
        <family val="2"/>
      </rPr>
      <t xml:space="preserve">9</t>
    </r>
    <r>
      <rPr>
        <sz val="10"/>
        <rFont val="宋体"/>
        <family val="0"/>
        <charset val="134"/>
      </rPr>
      <t xml:space="preserve">人，冗员</t>
    </r>
    <r>
      <rPr>
        <sz val="10"/>
        <rFont val="Arial"/>
        <family val="2"/>
      </rPr>
      <t xml:space="preserve">1</t>
    </r>
    <r>
      <rPr>
        <sz val="10"/>
        <rFont val="宋体"/>
        <family val="0"/>
        <charset val="134"/>
      </rPr>
      <t xml:space="preserve">人，临近退休</t>
    </r>
    <r>
      <rPr>
        <sz val="10"/>
        <rFont val="Arial"/>
        <family val="2"/>
      </rPr>
      <t xml:space="preserve">1</t>
    </r>
    <r>
      <rPr>
        <sz val="10"/>
        <rFont val="宋体"/>
        <family val="0"/>
        <charset val="134"/>
      </rPr>
      <t xml:space="preserve">人由于近期有人申请休年假，所以根据劳动用工安排需要杨凤根师傅替场站警卫的夜班，但杨凤根师傅表示由于身体原因和需要照顾家庭的原因，无法上夜班。杨凤根师傅在向白主席反馈情况后，龙之乡分中心高度重视，一直在商讨解决办法，并不是市民反映的“工会白主席与其谈话，说了一堆没用了，也没解决。”我单位</t>
    </r>
    <r>
      <rPr>
        <sz val="10"/>
        <rFont val="Arial"/>
        <family val="2"/>
      </rPr>
      <t xml:space="preserve">2026</t>
    </r>
    <r>
      <rPr>
        <sz val="10"/>
        <rFont val="宋体"/>
        <family val="0"/>
        <charset val="134"/>
      </rPr>
      <t xml:space="preserve">年</t>
    </r>
    <r>
      <rPr>
        <sz val="10"/>
        <rFont val="Arial"/>
        <family val="2"/>
      </rPr>
      <t xml:space="preserve">4</t>
    </r>
    <r>
      <rPr>
        <sz val="10"/>
        <rFont val="宋体"/>
        <family val="0"/>
        <charset val="134"/>
      </rPr>
      <t xml:space="preserve">月</t>
    </r>
    <r>
      <rPr>
        <sz val="10"/>
        <rFont val="Arial"/>
        <family val="2"/>
      </rPr>
      <t xml:space="preserve">20</t>
    </r>
    <r>
      <rPr>
        <sz val="10"/>
        <rFont val="宋体"/>
        <family val="0"/>
        <charset val="134"/>
      </rPr>
      <t xml:space="preserve">日上午</t>
    </r>
    <r>
      <rPr>
        <sz val="10"/>
        <rFont val="Arial"/>
        <family val="2"/>
      </rPr>
      <t xml:space="preserve">11:36</t>
    </r>
    <r>
      <rPr>
        <sz val="10"/>
        <rFont val="宋体"/>
        <family val="0"/>
        <charset val="134"/>
      </rPr>
      <t xml:space="preserve">与市民进行电话联系，告知市民诉求办理情况，分中心体谅杨凤根师傅为困难职工，经分中心与杨凤根师傅沟通后，采取休假人多时，按照轮流替夜班的方式进行工作安排，努力做通其他职工的思想工作，尽量满足职工杨凤根不上夜班的诉求，市民对办结情况已知悉。</t>
    </r>
    <r>
      <rPr>
        <sz val="10"/>
        <rFont val="Arial"/>
        <family val="2"/>
      </rPr>
      <t xml:space="preserve">
</t>
    </r>
    <r>
      <rPr>
        <sz val="10"/>
        <rFont val="宋体"/>
        <family val="0"/>
        <charset val="134"/>
      </rPr>
      <t xml:space="preserve">我单位欢迎市民随时对我们工作进行监督，感谢市民提出宝贵意见，谢谢市民的支持与谅解。</t>
    </r>
  </si>
  <si>
    <r>
      <rPr>
        <sz val="11"/>
        <color rgb="FF000000"/>
        <rFont val="宋体"/>
        <family val="0"/>
        <charset val="134"/>
      </rPr>
      <t xml:space="preserve">劳动人员调配及薪酬问题
</t>
    </r>
    <r>
      <rPr>
        <sz val="11"/>
        <color rgb="FF000000"/>
        <rFont val="宋体"/>
        <family val="0"/>
      </rPr>
      <t xml:space="preserve">(</t>
    </r>
    <r>
      <rPr>
        <sz val="11"/>
        <color rgb="FF000000"/>
        <rFont val="宋体"/>
        <family val="0"/>
        <charset val="134"/>
      </rPr>
      <t xml:space="preserve">工作安排问题</t>
    </r>
    <r>
      <rPr>
        <sz val="11"/>
        <color rgb="FF000000"/>
        <rFont val="宋体"/>
        <family val="0"/>
      </rPr>
      <t xml:space="preserve">)</t>
    </r>
    <r>
      <rPr>
        <sz val="11"/>
        <color rgb="FF000000"/>
        <rFont val="宋体"/>
        <family val="0"/>
        <charset val="134"/>
      </rPr>
      <t xml:space="preserve">同人同诉
多渠道 二次</t>
    </r>
  </si>
  <si>
    <r>
      <rPr>
        <sz val="11"/>
        <color rgb="FF000000"/>
        <rFont val="宋体"/>
        <family val="0"/>
        <charset val="134"/>
      </rPr>
      <t xml:space="preserve">多渠道同人同诉：</t>
    </r>
    <r>
      <rPr>
        <sz val="11"/>
        <color rgb="FF000000"/>
        <rFont val="宋体"/>
        <family val="0"/>
      </rPr>
      <t xml:space="preserve">GJ-PHONE-20260417-1291</t>
    </r>
    <r>
      <rPr>
        <sz val="11"/>
        <color rgb="FF000000"/>
        <rFont val="宋体"/>
        <family val="0"/>
        <charset val="134"/>
      </rPr>
      <t xml:space="preserve">、热线</t>
    </r>
    <r>
      <rPr>
        <sz val="11"/>
        <color rgb="FF000000"/>
        <rFont val="宋体"/>
        <family val="0"/>
      </rPr>
      <t xml:space="preserve">-260417-060665</t>
    </r>
    <r>
      <rPr>
        <sz val="11"/>
        <color rgb="FF000000"/>
        <rFont val="宋体"/>
        <family val="0"/>
        <charset val="134"/>
      </rPr>
      <t xml:space="preserve">、</t>
    </r>
    <r>
      <rPr>
        <sz val="11"/>
        <color rgb="FF000000"/>
        <rFont val="宋体"/>
        <family val="0"/>
      </rPr>
      <t xml:space="preserve">GJ-PHONE-20260418-0341</t>
    </r>
  </si>
  <si>
    <t xml:space="preserve">GJ-PHONE-20260418-0455</t>
  </si>
  <si>
    <t xml:space="preserve">2026-04-18 09:33:03</t>
  </si>
  <si>
    <t xml:space="preserve">2026-04-18 09:39:12</t>
  </si>
  <si>
    <r>
      <rPr>
        <sz val="10"/>
        <rFont val="Arial"/>
        <family val="2"/>
      </rPr>
      <t xml:space="preserve">4</t>
    </r>
    <r>
      <rPr>
        <sz val="10"/>
        <rFont val="宋体"/>
        <family val="0"/>
        <charset val="134"/>
      </rPr>
      <t xml:space="preserve">月</t>
    </r>
    <r>
      <rPr>
        <sz val="10"/>
        <rFont val="Arial"/>
        <family val="2"/>
      </rPr>
      <t xml:space="preserve">18</t>
    </r>
    <r>
      <rPr>
        <sz val="10"/>
        <rFont val="宋体"/>
        <family val="0"/>
        <charset val="134"/>
      </rPr>
      <t xml:space="preserve">日</t>
    </r>
    <r>
      <rPr>
        <sz val="10"/>
        <rFont val="Arial"/>
        <family val="2"/>
      </rPr>
      <t xml:space="preserve">9</t>
    </r>
    <r>
      <rPr>
        <sz val="10"/>
        <rFont val="宋体"/>
        <family val="0"/>
        <charset val="134"/>
      </rPr>
      <t xml:space="preserve">：</t>
    </r>
    <r>
      <rPr>
        <sz val="10"/>
        <rFont val="Arial"/>
        <family val="2"/>
      </rPr>
      <t xml:space="preserve">34</t>
    </r>
    <r>
      <rPr>
        <sz val="10"/>
        <rFont val="宋体"/>
        <family val="0"/>
        <charset val="134"/>
      </rPr>
      <t xml:space="preserve">分来电，一先生在西罗园路乘专</t>
    </r>
    <r>
      <rPr>
        <sz val="10"/>
        <rFont val="Arial"/>
        <family val="2"/>
      </rPr>
      <t xml:space="preserve">18</t>
    </r>
    <r>
      <rPr>
        <sz val="10"/>
        <rFont val="宋体"/>
        <family val="0"/>
        <charset val="134"/>
      </rPr>
      <t xml:space="preserve">路</t>
    </r>
    <r>
      <rPr>
        <sz val="10"/>
        <rFont val="Arial"/>
        <family val="2"/>
      </rPr>
      <t xml:space="preserve">3644081</t>
    </r>
    <r>
      <rPr>
        <sz val="10"/>
        <rFont val="宋体"/>
        <family val="0"/>
        <charset val="134"/>
      </rPr>
      <t xml:space="preserve">号车到四路通。车厢卫生非常脏，扶手非常粘，故不满，特来电反映。</t>
    </r>
    <r>
      <rPr>
        <sz val="10"/>
        <rFont val="Arial"/>
        <family val="2"/>
      </rPr>
      <t xml:space="preserve">
</t>
    </r>
  </si>
  <si>
    <t xml:space="preserve">GJ-PHONE-20260418-0695</t>
  </si>
  <si>
    <t xml:space="preserve">2026-04-18 10:43:03</t>
  </si>
  <si>
    <t xml:space="preserve">2026-04-18 11:51:20</t>
  </si>
  <si>
    <r>
      <rPr>
        <sz val="10"/>
        <rFont val="Arial"/>
        <family val="2"/>
      </rPr>
      <t xml:space="preserve">4</t>
    </r>
    <r>
      <rPr>
        <sz val="10"/>
        <rFont val="宋体"/>
        <family val="0"/>
        <charset val="134"/>
      </rPr>
      <t xml:space="preserve">月</t>
    </r>
    <r>
      <rPr>
        <sz val="10"/>
        <rFont val="Arial"/>
        <family val="2"/>
      </rPr>
      <t xml:space="preserve">18</t>
    </r>
    <r>
      <rPr>
        <sz val="10"/>
        <rFont val="宋体"/>
        <family val="0"/>
        <charset val="134"/>
      </rPr>
      <t xml:space="preserve">日</t>
    </r>
    <r>
      <rPr>
        <sz val="10"/>
        <rFont val="Arial"/>
        <family val="2"/>
      </rPr>
      <t xml:space="preserve">10:43</t>
    </r>
    <r>
      <rPr>
        <sz val="10"/>
        <rFont val="宋体"/>
        <family val="0"/>
        <charset val="134"/>
      </rPr>
      <t xml:space="preserve">分一女士来电称：北京公交部分车门子上的扶手特别脏，建议尽快清理，特来电反映。注：拒绝提供具体信息。</t>
    </r>
    <r>
      <rPr>
        <sz val="10"/>
        <rFont val="Arial"/>
        <family val="2"/>
      </rPr>
      <t xml:space="preserve">
</t>
    </r>
  </si>
  <si>
    <t xml:space="preserve">运营线路车辆回到刷车地点后，在日常工作时段内，我们的保洁员已对车内外部卫生进行了全面清理，扶手加强了清洁的频次，确保刷车点出场车辆卫生干净整洁，符合企业标准，已整改完毕。</t>
  </si>
  <si>
    <t xml:space="preserve">经各分中心检查本条运营线路所有运营车辆出场前的卫生符合车辆清洁标准，我们定期召开车辆保洁专题会议，开展车辆卫生专项检查，日常工作中我们加大巡检力度，强化制度建设，不断提高管理水平。</t>
  </si>
  <si>
    <t xml:space="preserve">接到投诉后，市民反映问题的办理情况，鸿运承物业管理中心物管行政部现回复如下：运营线路车辆回到刷车地点后，在日常工作时段内，我们的保洁员已对车内外部卫生进行了全面清理，扶手加强了清洁的频次，确保刷车点出场车辆卫生干净整洁，符合企业标准，已整改完毕。经各分中心检查本条运营线路所有运营车辆出场前的卫生符合车辆清洁标准，我们定期召开车辆保洁专题会议，开展车辆卫生专项检查，日常工作中我们加大巡检力度，强化制度建设，不断提高管理水平。因市民不要求电话回复，系统内无联系方式，我们未对市民进行电话回复。各场站班组长再次与所辖线路的保洁人员进行了沟通，日常工作中要把清洁质量做的更加细致，加强清洁技能的培训，熟练掌握清洁方法。欢迎市民随时对我们的工作进行监督，感谢市民提出宝贵意见，给市民的出行带来的不便我们深感歉意，谢谢市民的支持与谅解。</t>
  </si>
  <si>
    <t xml:space="preserve">GJ-PHONE-20260418-0970</t>
  </si>
  <si>
    <t xml:space="preserve">2026-04-18 12:18:51</t>
  </si>
  <si>
    <t xml:space="preserve">2026-04-18 12:33:22</t>
  </si>
  <si>
    <t xml:space="preserve">13520065375</t>
  </si>
  <si>
    <r>
      <rPr>
        <sz val="10"/>
        <rFont val="Arial"/>
        <family val="2"/>
      </rPr>
      <t xml:space="preserve">4</t>
    </r>
    <r>
      <rPr>
        <sz val="10"/>
        <rFont val="宋体"/>
        <family val="0"/>
        <charset val="134"/>
      </rPr>
      <t xml:space="preserve">月</t>
    </r>
    <r>
      <rPr>
        <sz val="10"/>
        <rFont val="Arial"/>
        <family val="2"/>
      </rPr>
      <t xml:space="preserve">18</t>
    </r>
    <r>
      <rPr>
        <sz val="10"/>
        <rFont val="宋体"/>
        <family val="0"/>
        <charset val="134"/>
      </rPr>
      <t xml:space="preserve">日</t>
    </r>
    <r>
      <rPr>
        <sz val="10"/>
        <rFont val="Arial"/>
        <family val="2"/>
      </rPr>
      <t xml:space="preserve">12</t>
    </r>
    <r>
      <rPr>
        <sz val="10"/>
        <rFont val="宋体"/>
        <family val="0"/>
        <charset val="134"/>
      </rPr>
      <t xml:space="preserve">：</t>
    </r>
    <r>
      <rPr>
        <sz val="10"/>
        <rFont val="Arial"/>
        <family val="2"/>
      </rPr>
      <t xml:space="preserve">18</t>
    </r>
    <r>
      <rPr>
        <sz val="10"/>
        <rFont val="宋体"/>
        <family val="0"/>
        <charset val="134"/>
      </rPr>
      <t xml:space="preserve">分来电：一先生在西苑北站乘坐</t>
    </r>
    <r>
      <rPr>
        <sz val="10"/>
        <rFont val="Arial"/>
        <family val="2"/>
      </rPr>
      <t xml:space="preserve">346</t>
    </r>
    <r>
      <rPr>
        <sz val="10"/>
        <rFont val="宋体"/>
        <family val="0"/>
        <charset val="134"/>
      </rPr>
      <t xml:space="preserve">路</t>
    </r>
    <r>
      <rPr>
        <sz val="10"/>
        <rFont val="Arial"/>
        <family val="2"/>
      </rPr>
      <t xml:space="preserve">1640</t>
    </r>
    <r>
      <rPr>
        <sz val="10"/>
        <rFont val="宋体"/>
        <family val="0"/>
        <charset val="134"/>
      </rPr>
      <t xml:space="preserve">号车来电时到黑山扈，看到后车门上的扶手杆特别脏（有嘎巴），希望尽快清理，并要求答复。</t>
    </r>
  </si>
  <si>
    <r>
      <rPr>
        <sz val="10"/>
        <rFont val="宋体"/>
        <family val="0"/>
        <charset val="134"/>
      </rPr>
      <t xml:space="preserve">我分中心于</t>
    </r>
    <r>
      <rPr>
        <sz val="10"/>
        <rFont val="Arial"/>
        <family val="2"/>
      </rPr>
      <t xml:space="preserve">2026</t>
    </r>
    <r>
      <rPr>
        <sz val="10"/>
        <rFont val="宋体"/>
        <family val="0"/>
        <charset val="134"/>
      </rPr>
      <t xml:space="preserve">年</t>
    </r>
    <r>
      <rPr>
        <sz val="10"/>
        <rFont val="Arial"/>
        <family val="2"/>
      </rPr>
      <t xml:space="preserve">4</t>
    </r>
    <r>
      <rPr>
        <sz val="10"/>
        <rFont val="宋体"/>
        <family val="0"/>
        <charset val="134"/>
      </rPr>
      <t xml:space="preserve">月</t>
    </r>
    <r>
      <rPr>
        <sz val="10"/>
        <rFont val="Arial"/>
        <family val="2"/>
      </rPr>
      <t xml:space="preserve">19</t>
    </r>
    <r>
      <rPr>
        <sz val="10"/>
        <rFont val="宋体"/>
        <family val="0"/>
        <charset val="134"/>
      </rPr>
      <t xml:space="preserve">日上午</t>
    </r>
    <r>
      <rPr>
        <sz val="10"/>
        <rFont val="Arial"/>
        <family val="2"/>
      </rPr>
      <t xml:space="preserve">10</t>
    </r>
    <r>
      <rPr>
        <sz val="10"/>
        <rFont val="宋体"/>
        <family val="0"/>
        <charset val="134"/>
      </rPr>
      <t xml:space="preserve">点</t>
    </r>
    <r>
      <rPr>
        <sz val="10"/>
        <rFont val="Arial"/>
        <family val="2"/>
      </rPr>
      <t xml:space="preserve">43</t>
    </r>
    <r>
      <rPr>
        <sz val="10"/>
        <rFont val="宋体"/>
        <family val="0"/>
        <charset val="134"/>
      </rPr>
      <t xml:space="preserve">分对市民进行电话回复。办理人：于德海；部门：鸿运承物业管理中心西苑分中心；职务：物管副主任。审核人：郑楠；部门：鸿运承物业管理中心物管行政部；职务：物管员。</t>
    </r>
  </si>
  <si>
    <t xml:space="preserve">车辆卫生问题
（车内扶手杆脏）</t>
  </si>
  <si>
    <r>
      <rPr>
        <sz val="10"/>
        <rFont val="Arial"/>
        <family val="2"/>
      </rPr>
      <t xml:space="preserve">GJ-PHONE-20260418-1062</t>
    </r>
    <r>
      <rPr>
        <sz val="10"/>
        <rFont val="宋体"/>
        <family val="0"/>
        <charset val="134"/>
      </rPr>
      <t xml:space="preserve">（</t>
    </r>
    <r>
      <rPr>
        <sz val="10"/>
        <rFont val="Arial"/>
        <family val="2"/>
      </rPr>
      <t xml:space="preserve">1</t>
    </r>
    <r>
      <rPr>
        <sz val="10"/>
        <rFont val="宋体"/>
        <family val="0"/>
        <charset val="134"/>
      </rPr>
      <t xml:space="preserve">个附件）</t>
    </r>
  </si>
  <si>
    <t xml:space="preserve">2026-04-18 12:52:14</t>
  </si>
  <si>
    <t xml:space="preserve">2026-04-18 13:13:59</t>
  </si>
  <si>
    <t xml:space="preserve">15664184867</t>
  </si>
  <si>
    <r>
      <rPr>
        <sz val="10"/>
        <rFont val="Arial"/>
        <family val="2"/>
      </rPr>
      <t xml:space="preserve">4</t>
    </r>
    <r>
      <rPr>
        <sz val="10"/>
        <rFont val="宋体"/>
        <family val="0"/>
        <charset val="134"/>
      </rPr>
      <t xml:space="preserve">月</t>
    </r>
    <r>
      <rPr>
        <sz val="10"/>
        <rFont val="Arial"/>
        <family val="2"/>
      </rPr>
      <t xml:space="preserve">18</t>
    </r>
    <r>
      <rPr>
        <sz val="10"/>
        <rFont val="宋体"/>
        <family val="0"/>
        <charset val="134"/>
      </rPr>
      <t xml:space="preserve">日</t>
    </r>
    <r>
      <rPr>
        <sz val="10"/>
        <rFont val="Arial"/>
        <family val="2"/>
      </rPr>
      <t xml:space="preserve">12</t>
    </r>
    <r>
      <rPr>
        <sz val="10"/>
        <rFont val="宋体"/>
        <family val="0"/>
        <charset val="134"/>
      </rPr>
      <t xml:space="preserve">：</t>
    </r>
    <r>
      <rPr>
        <sz val="10"/>
        <rFont val="Arial"/>
        <family val="2"/>
      </rPr>
      <t xml:space="preserve">52</t>
    </r>
    <r>
      <rPr>
        <sz val="10"/>
        <rFont val="宋体"/>
        <family val="0"/>
        <charset val="134"/>
      </rPr>
      <t xml:space="preserve">分来电，</t>
    </r>
    <r>
      <rPr>
        <sz val="10"/>
        <rFont val="Arial"/>
        <family val="2"/>
      </rPr>
      <t xml:space="preserve">4</t>
    </r>
    <r>
      <rPr>
        <sz val="10"/>
        <rFont val="宋体"/>
        <family val="0"/>
        <charset val="134"/>
      </rPr>
      <t xml:space="preserve">月</t>
    </r>
    <r>
      <rPr>
        <sz val="10"/>
        <rFont val="Arial"/>
        <family val="2"/>
      </rPr>
      <t xml:space="preserve">17</t>
    </r>
    <r>
      <rPr>
        <sz val="10"/>
        <rFont val="宋体"/>
        <family val="0"/>
        <charset val="134"/>
      </rPr>
      <t xml:space="preserve">日</t>
    </r>
    <r>
      <rPr>
        <sz val="10"/>
        <rFont val="Arial"/>
        <family val="2"/>
      </rPr>
      <t xml:space="preserve">14</t>
    </r>
    <r>
      <rPr>
        <sz val="10"/>
        <rFont val="宋体"/>
        <family val="0"/>
        <charset val="134"/>
      </rPr>
      <t xml:space="preserve">点左右，一先生在角门南站公交场站岗亭（抬杆处），向岗亭内工作人员（穿绿色马甲、戴眼镜、胖胖的）咨询专</t>
    </r>
    <r>
      <rPr>
        <sz val="10"/>
        <rFont val="Arial"/>
        <family val="2"/>
      </rPr>
      <t xml:space="preserve">76</t>
    </r>
    <r>
      <rPr>
        <sz val="10"/>
        <rFont val="宋体"/>
        <family val="0"/>
        <charset val="134"/>
      </rPr>
      <t xml:space="preserve">乘车位置，工作人员只顾低头玩手机，回答了一句：嗯，其不满，要求答复。</t>
    </r>
  </si>
  <si>
    <r>
      <rPr>
        <sz val="10"/>
        <rFont val="宋体"/>
        <family val="0"/>
        <charset val="134"/>
      </rPr>
      <t xml:space="preserve">城南嘉园分中心于</t>
    </r>
    <r>
      <rPr>
        <sz val="10"/>
        <rFont val="Arial"/>
        <family val="2"/>
      </rPr>
      <t xml:space="preserve">2026</t>
    </r>
    <r>
      <rPr>
        <sz val="10"/>
        <rFont val="宋体"/>
        <family val="0"/>
        <charset val="134"/>
      </rPr>
      <t xml:space="preserve">年</t>
    </r>
    <r>
      <rPr>
        <sz val="10"/>
        <rFont val="Arial"/>
        <family val="2"/>
      </rPr>
      <t xml:space="preserve">4</t>
    </r>
    <r>
      <rPr>
        <sz val="10"/>
        <rFont val="宋体"/>
        <family val="0"/>
        <charset val="134"/>
      </rPr>
      <t xml:space="preserve">月</t>
    </r>
    <r>
      <rPr>
        <sz val="10"/>
        <rFont val="Arial"/>
        <family val="2"/>
      </rPr>
      <t xml:space="preserve">20</t>
    </r>
    <r>
      <rPr>
        <sz val="10"/>
        <rFont val="宋体"/>
        <family val="0"/>
        <charset val="134"/>
      </rPr>
      <t xml:space="preserve">日</t>
    </r>
    <r>
      <rPr>
        <sz val="10"/>
        <rFont val="Arial"/>
        <family val="2"/>
      </rPr>
      <t xml:space="preserve">14</t>
    </r>
    <r>
      <rPr>
        <sz val="10"/>
        <rFont val="宋体"/>
        <family val="0"/>
        <charset val="134"/>
      </rPr>
      <t xml:space="preserve">时由鸿运承物业管理中心城南嘉园分中心安保副主任尹海春与场站核实此情况，角门南站场站门岗白天由物业职工按照物业中心相关要求、按照规定执行门岗值守工作。</t>
    </r>
  </si>
  <si>
    <r>
      <rPr>
        <sz val="10"/>
        <rFont val="宋体"/>
        <family val="0"/>
        <charset val="134"/>
      </rPr>
      <t xml:space="preserve">接到投诉信息后，安保专业第一时间与场站班长进行沟通，了解门岗人员值守情况，其本人平时工作严格守序，尽职尽责。经过与投诉人电话核实后发现，投诉人误把物业值守人员当做公交站台服务人员，预询问</t>
    </r>
    <r>
      <rPr>
        <sz val="10"/>
        <rFont val="Arial"/>
        <family val="2"/>
      </rPr>
      <t xml:space="preserve">76</t>
    </r>
    <r>
      <rPr>
        <sz val="10"/>
        <rFont val="宋体"/>
        <family val="0"/>
        <charset val="134"/>
      </rPr>
      <t xml:space="preserve">路公交车站在什么位置，且职工当时正在查看班长布置在工作群内的信息，造成回复时不经心的误会。</t>
    </r>
  </si>
  <si>
    <t xml:space="preserve">通过此事件，我分中心对该场站进行值守培训并强调门岗重要性，再次教育警卫人员应按照集团、物业有关要求值守，工作时间不能做与工作无关的事情，正常使用道闸，严禁脱岗。</t>
  </si>
  <si>
    <t xml:space="preserve">再次对值守进行培训并强调门岗重要性，再次教育警卫人员应按照集团、物业有关要求值守，工作时间不能做与工作无关的事情，正常使用道闸，严禁脱岗。</t>
  </si>
  <si>
    <r>
      <rPr>
        <sz val="10"/>
        <rFont val="宋体"/>
        <family val="0"/>
        <charset val="134"/>
      </rPr>
      <t xml:space="preserve">城南嘉园分中心于</t>
    </r>
    <r>
      <rPr>
        <sz val="10"/>
        <rFont val="Arial"/>
        <family val="2"/>
      </rPr>
      <t xml:space="preserve">2026</t>
    </r>
    <r>
      <rPr>
        <sz val="10"/>
        <rFont val="宋体"/>
        <family val="0"/>
        <charset val="134"/>
      </rPr>
      <t xml:space="preserve">年</t>
    </r>
    <r>
      <rPr>
        <sz val="10"/>
        <rFont val="Arial"/>
        <family val="2"/>
      </rPr>
      <t xml:space="preserve">4</t>
    </r>
    <r>
      <rPr>
        <sz val="10"/>
        <rFont val="宋体"/>
        <family val="0"/>
        <charset val="134"/>
      </rPr>
      <t xml:space="preserve">月</t>
    </r>
    <r>
      <rPr>
        <sz val="10"/>
        <rFont val="Arial"/>
        <family val="2"/>
      </rPr>
      <t xml:space="preserve">20</t>
    </r>
    <r>
      <rPr>
        <sz val="10"/>
        <rFont val="宋体"/>
        <family val="0"/>
        <charset val="134"/>
      </rPr>
      <t xml:space="preserve">日</t>
    </r>
    <r>
      <rPr>
        <sz val="10"/>
        <rFont val="Arial"/>
        <family val="2"/>
      </rPr>
      <t xml:space="preserve">14</t>
    </r>
    <r>
      <rPr>
        <sz val="10"/>
        <rFont val="宋体"/>
        <family val="0"/>
        <charset val="134"/>
      </rPr>
      <t xml:space="preserve">时由鸿运承物业管理中心城南嘉园分中心安保副主任尹海春与场站核实此情况，角门南站场站门岗白天由物业职工按照物业中心相关要求、按照规定执行门岗值守工作。接到投诉信息后，安保专业第一时间与场站班长进行沟通，了解门岗人员值守情况，其本人平时工作严格守序，尽职尽责。经过与投诉人电话核实后发现，投诉人误把物业值守人员当做公交站台服务人员，预询问</t>
    </r>
    <r>
      <rPr>
        <sz val="10"/>
        <rFont val="Arial"/>
        <family val="2"/>
      </rPr>
      <t xml:space="preserve">76</t>
    </r>
    <r>
      <rPr>
        <sz val="10"/>
        <rFont val="宋体"/>
        <family val="0"/>
        <charset val="134"/>
      </rPr>
      <t xml:space="preserve">路公交车站在什么位置，且职工当时正在查看班长布置在工作群内的信息，造成回复时不经心的误会。</t>
    </r>
    <r>
      <rPr>
        <sz val="10"/>
        <rFont val="Arial"/>
        <family val="2"/>
      </rPr>
      <t xml:space="preserve">
</t>
    </r>
    <r>
      <rPr>
        <sz val="10"/>
        <rFont val="宋体"/>
        <family val="0"/>
        <charset val="134"/>
      </rPr>
      <t xml:space="preserve">通过此事件，我分中心对该场站进行值守培训并强调门岗重要性，再次教育警卫人员应按照集团、物业有关要求值守，工作时间不能做与工作无关的事情，正常使用道闸，严禁脱岗。处理人：城南嘉园分中心安保副主任尹海春。</t>
    </r>
  </si>
  <si>
    <r>
      <rPr>
        <sz val="10"/>
        <rFont val="Arial"/>
        <family val="2"/>
      </rPr>
      <t xml:space="preserve">GJ-PHONE-20260418-1860</t>
    </r>
    <r>
      <rPr>
        <sz val="10"/>
        <rFont val="宋体"/>
        <family val="0"/>
        <charset val="134"/>
      </rPr>
      <t xml:space="preserve">（</t>
    </r>
    <r>
      <rPr>
        <sz val="10"/>
        <rFont val="Arial"/>
        <family val="2"/>
      </rPr>
      <t xml:space="preserve">1</t>
    </r>
    <r>
      <rPr>
        <sz val="10"/>
        <rFont val="宋体"/>
        <family val="0"/>
        <charset val="134"/>
      </rPr>
      <t xml:space="preserve">个附件）</t>
    </r>
  </si>
  <si>
    <t xml:space="preserve">2026-04-18 17:25:01</t>
  </si>
  <si>
    <t xml:space="preserve">2026-04-18 17:31:02</t>
  </si>
  <si>
    <t xml:space="preserve">13466611186</t>
  </si>
  <si>
    <r>
      <rPr>
        <sz val="10"/>
        <rFont val="Arial"/>
        <family val="2"/>
      </rPr>
      <t xml:space="preserve">4</t>
    </r>
    <r>
      <rPr>
        <sz val="10"/>
        <rFont val="宋体"/>
        <family val="0"/>
        <charset val="134"/>
      </rPr>
      <t xml:space="preserve">月</t>
    </r>
    <r>
      <rPr>
        <sz val="10"/>
        <rFont val="Arial"/>
        <family val="2"/>
      </rPr>
      <t xml:space="preserve">18</t>
    </r>
    <r>
      <rPr>
        <sz val="10"/>
        <rFont val="宋体"/>
        <family val="0"/>
        <charset val="134"/>
      </rPr>
      <t xml:space="preserve">日</t>
    </r>
    <r>
      <rPr>
        <sz val="10"/>
        <rFont val="Arial"/>
        <family val="2"/>
      </rPr>
      <t xml:space="preserve">17</t>
    </r>
    <r>
      <rPr>
        <sz val="10"/>
        <rFont val="宋体"/>
        <family val="0"/>
        <charset val="134"/>
      </rPr>
      <t xml:space="preserve">：</t>
    </r>
    <r>
      <rPr>
        <sz val="10"/>
        <rFont val="Arial"/>
        <family val="2"/>
      </rPr>
      <t xml:space="preserve">25</t>
    </r>
    <r>
      <rPr>
        <sz val="10"/>
        <rFont val="宋体"/>
        <family val="0"/>
        <charset val="134"/>
      </rPr>
      <t xml:space="preserve">分来电：一先生（内部职工）反映，客八</t>
    </r>
    <r>
      <rPr>
        <sz val="10"/>
        <rFont val="Arial"/>
        <family val="2"/>
      </rPr>
      <t xml:space="preserve">12</t>
    </r>
    <r>
      <rPr>
        <sz val="10"/>
        <rFont val="宋体"/>
        <family val="0"/>
        <charset val="134"/>
      </rPr>
      <t xml:space="preserve">队城子场站的食堂，晚餐时间卖中午的剩饭，新换的厨师老是哄弄事，昨天也如此。其不满，要求答复。注：不解决打</t>
    </r>
    <r>
      <rPr>
        <sz val="10"/>
        <rFont val="Arial"/>
        <family val="2"/>
      </rPr>
      <t xml:space="preserve">12345</t>
    </r>
    <r>
      <rPr>
        <sz val="10"/>
        <rFont val="宋体"/>
        <family val="0"/>
        <charset val="134"/>
      </rPr>
      <t xml:space="preserve">。</t>
    </r>
  </si>
  <si>
    <r>
      <rPr>
        <sz val="10"/>
        <rFont val="宋体"/>
        <family val="0"/>
        <charset val="134"/>
      </rPr>
      <t xml:space="preserve">接到市民反映后，我单位立即与客八分公司十二队城子场站食堂管理方取得联系并开展调查核实。经查，市民（内部职工）于</t>
    </r>
    <r>
      <rPr>
        <sz val="10"/>
        <rFont val="Arial"/>
        <family val="2"/>
      </rPr>
      <t xml:space="preserve">2026</t>
    </r>
    <r>
      <rPr>
        <sz val="10"/>
        <rFont val="宋体"/>
        <family val="0"/>
        <charset val="134"/>
      </rPr>
      <t xml:space="preserve">年</t>
    </r>
    <r>
      <rPr>
        <sz val="10"/>
        <rFont val="Arial"/>
        <family val="2"/>
      </rPr>
      <t xml:space="preserve">4</t>
    </r>
    <r>
      <rPr>
        <sz val="10"/>
        <rFont val="宋体"/>
        <family val="0"/>
        <charset val="134"/>
      </rPr>
      <t xml:space="preserve">月</t>
    </r>
    <r>
      <rPr>
        <sz val="10"/>
        <rFont val="Arial"/>
        <family val="2"/>
      </rPr>
      <t xml:space="preserve">18</t>
    </r>
    <r>
      <rPr>
        <sz val="10"/>
        <rFont val="宋体"/>
        <family val="0"/>
        <charset val="134"/>
      </rPr>
      <t xml:space="preserve">日反映的“晚餐售卖中午剩饭”及“新厨师工作敷衍”问题，情况部分属实。调查发现，当日晚餐未有中午剩饭；针对新厨师的操作规范与服务态度问题，已进行专项问询与了解。</t>
    </r>
  </si>
  <si>
    <r>
      <rPr>
        <sz val="10"/>
        <rFont val="宋体"/>
        <family val="0"/>
        <charset val="134"/>
      </rPr>
      <t xml:space="preserve">我单位相关领导已于</t>
    </r>
    <r>
      <rPr>
        <sz val="10"/>
        <rFont val="Arial"/>
        <family val="2"/>
      </rPr>
      <t xml:space="preserve">2026</t>
    </r>
    <r>
      <rPr>
        <sz val="10"/>
        <rFont val="宋体"/>
        <family val="0"/>
        <charset val="134"/>
      </rPr>
      <t xml:space="preserve">年</t>
    </r>
    <r>
      <rPr>
        <sz val="10"/>
        <rFont val="Arial"/>
        <family val="2"/>
      </rPr>
      <t xml:space="preserve">4</t>
    </r>
    <r>
      <rPr>
        <sz val="10"/>
        <rFont val="宋体"/>
        <family val="0"/>
        <charset val="134"/>
      </rPr>
      <t xml:space="preserve">月</t>
    </r>
    <r>
      <rPr>
        <sz val="10"/>
        <rFont val="Arial"/>
        <family val="2"/>
      </rPr>
      <t xml:space="preserve">20</t>
    </r>
    <r>
      <rPr>
        <sz val="10"/>
        <rFont val="宋体"/>
        <family val="0"/>
        <charset val="134"/>
      </rPr>
      <t xml:space="preserve">日通过电话（</t>
    </r>
    <r>
      <rPr>
        <sz val="10"/>
        <rFont val="Arial"/>
        <family val="2"/>
      </rPr>
      <t xml:space="preserve">13466611186</t>
    </r>
    <r>
      <rPr>
        <sz val="10"/>
        <rFont val="宋体"/>
        <family val="0"/>
        <charset val="134"/>
      </rPr>
      <t xml:space="preserve">）对反映问题的职工进行了回访。向其通报了初步调查结果，解释了食堂管理规定，并告知了已着手采取的整改方向。职工对单位的响应速度表示认可。</t>
    </r>
  </si>
  <si>
    <r>
      <rPr>
        <sz val="10"/>
        <rFont val="宋体"/>
        <family val="0"/>
        <charset val="134"/>
      </rPr>
      <t xml:space="preserve">已责令城子场站食堂管理方立即整改：一是严格执行“餐次清零、当餐制作”的备餐要求，杜绝发生售卖剩菜现象；二是对新入职厨师进行岗位职责、操作规范及服务意识的专项培训与考核，加强日常督导。</t>
    </r>
    <r>
      <rPr>
        <sz val="10"/>
        <rFont val="Arial"/>
        <family val="2"/>
      </rPr>
      <t xml:space="preserve">
</t>
    </r>
  </si>
  <si>
    <r>
      <rPr>
        <sz val="10"/>
        <rFont val="宋体"/>
        <family val="0"/>
        <charset val="134"/>
      </rPr>
      <t xml:space="preserve">要求食堂规范每日留样，并与记录相符。确保食材与菜品加工过程可追溯。同时，强化对厨师团队的管理与考核，杜绝工作“敷衍了事”的现象，提升菜品质量与服务意识。</t>
    </r>
    <r>
      <rPr>
        <sz val="10"/>
        <rFont val="Arial"/>
        <family val="2"/>
      </rPr>
      <t xml:space="preserve">
</t>
    </r>
  </si>
  <si>
    <r>
      <rPr>
        <sz val="10"/>
        <rFont val="宋体"/>
        <family val="0"/>
        <charset val="134"/>
      </rPr>
      <t xml:space="preserve">我单位将加强对各食堂留样及服务态度等进行重点跟踪检查，，确保各项管理制度落实到位。</t>
    </r>
    <r>
      <rPr>
        <sz val="10"/>
        <rFont val="Arial"/>
        <family val="2"/>
      </rPr>
      <t xml:space="preserve">
</t>
    </r>
  </si>
  <si>
    <t xml:space="preserve">此次事件反映出在基层食堂的日常精细化管理上存在不足。我们将进一步完善管理制度，压实管理责任，并畅通职工反馈渠道，着力提升后勤保障服务的规范化水平与职工满意度。</t>
  </si>
  <si>
    <t xml:space="preserve">GJ-PHONE-20260418-2062</t>
  </si>
  <si>
    <t xml:space="preserve">2026-04-18 18:41:58</t>
  </si>
  <si>
    <t xml:space="preserve">2026-04-18 19:03:21</t>
  </si>
  <si>
    <r>
      <rPr>
        <sz val="10"/>
        <rFont val="Arial"/>
        <family val="2"/>
      </rPr>
      <t xml:space="preserve">4</t>
    </r>
    <r>
      <rPr>
        <sz val="10"/>
        <rFont val="宋体"/>
        <family val="0"/>
        <charset val="134"/>
      </rPr>
      <t xml:space="preserve">月</t>
    </r>
    <r>
      <rPr>
        <sz val="10"/>
        <rFont val="Arial"/>
        <family val="2"/>
      </rPr>
      <t xml:space="preserve">18</t>
    </r>
    <r>
      <rPr>
        <sz val="10"/>
        <rFont val="宋体"/>
        <family val="0"/>
        <charset val="134"/>
      </rPr>
      <t xml:space="preserve">日</t>
    </r>
    <r>
      <rPr>
        <sz val="10"/>
        <rFont val="Arial"/>
        <family val="2"/>
      </rPr>
      <t xml:space="preserve">18:42</t>
    </r>
    <r>
      <rPr>
        <sz val="10"/>
        <rFont val="宋体"/>
        <family val="0"/>
        <charset val="134"/>
      </rPr>
      <t xml:space="preserve">分来电：一位先生</t>
    </r>
    <r>
      <rPr>
        <sz val="10"/>
        <rFont val="Arial"/>
        <family val="2"/>
      </rPr>
      <t xml:space="preserve">18:41</t>
    </r>
    <r>
      <rPr>
        <sz val="10"/>
        <rFont val="宋体"/>
        <family val="0"/>
        <charset val="134"/>
      </rPr>
      <t xml:space="preserve">分，在通州北苑路口东乘坐</t>
    </r>
    <r>
      <rPr>
        <sz val="10"/>
        <rFont val="Arial"/>
        <family val="2"/>
      </rPr>
      <t xml:space="preserve">811</t>
    </r>
    <r>
      <rPr>
        <sz val="10"/>
        <rFont val="宋体"/>
        <family val="0"/>
        <charset val="134"/>
      </rPr>
      <t xml:space="preserve">路京</t>
    </r>
    <r>
      <rPr>
        <sz val="10"/>
        <rFont val="Arial"/>
        <family val="2"/>
      </rPr>
      <t xml:space="preserve">AX1028</t>
    </r>
    <r>
      <rPr>
        <sz val="10"/>
        <rFont val="宋体"/>
        <family val="0"/>
        <charset val="134"/>
      </rPr>
      <t xml:space="preserve">号车，称座椅有馊味，建议搞卫生时喷点消毒水。</t>
    </r>
  </si>
  <si>
    <t xml:space="preserve">经查，运营线路回场后，我们已对车内座椅进行了清洗及消毒工作，确保刷车点出场车辆卫生干净整洁，符合企业标准，已整改完毕。</t>
  </si>
  <si>
    <t xml:space="preserve">接到投诉后，市民反映问题的办理情况，鸿运承物业管理中心凌家庙分中心现回复如下：经查，运营线路回场后，我们已对车内座椅进行了清洗及消毒工作，确保刷车点出场车辆卫生干净整洁，符合企业标准，已整改完毕。经分中心检查本条运营线路所有运营车辆出场前的卫生符合车辆清洁标准，我们定期召开车辆保洁专题会议，开展车辆卫生专项检查，日常工作中我们加大巡检力度，强化制度建设，不断提高管理水平。因市民不要求电话回复，系统内无联系方式，我们未对市民进行电话回复。公交运营线路（首末站），我们只在一个场站进行洗车服务，首末站全部安排保洁员清洗车辆目前存在一定的困难。场站班组长再次与本条线路的保洁人员进行了沟通，日常工作中要把清洁质量做的更加细致，加强清洁技能的培训，熟练掌握清洁方法。欢迎市民随时对我们的工作进行监督，感谢市民提出宝贵意见，给市民的出行带来的不便我们深感歉意，谢谢市民的支持与谅解。</t>
  </si>
  <si>
    <t xml:space="preserve">车辆卫生问题
（车内座椅异味）</t>
  </si>
  <si>
    <r>
      <rPr>
        <sz val="10"/>
        <rFont val="Arial"/>
        <family val="2"/>
      </rPr>
      <t xml:space="preserve">GJ-PHONE-20260418-0380</t>
    </r>
    <r>
      <rPr>
        <sz val="10"/>
        <rFont val="宋体"/>
        <family val="0"/>
        <charset val="134"/>
      </rPr>
      <t xml:space="preserve">（</t>
    </r>
    <r>
      <rPr>
        <sz val="10"/>
        <rFont val="Arial"/>
        <family val="2"/>
      </rPr>
      <t xml:space="preserve">1</t>
    </r>
    <r>
      <rPr>
        <sz val="10"/>
        <rFont val="宋体"/>
        <family val="0"/>
        <charset val="134"/>
      </rPr>
      <t xml:space="preserve">个附件）</t>
    </r>
  </si>
  <si>
    <t xml:space="preserve">2026-04-18 09:09:22</t>
  </si>
  <si>
    <t xml:space="preserve">2026-04-18 09:23:44</t>
  </si>
  <si>
    <r>
      <rPr>
        <sz val="10"/>
        <rFont val="Arial"/>
        <family val="2"/>
      </rPr>
      <t xml:space="preserve">2026</t>
    </r>
    <r>
      <rPr>
        <sz val="10"/>
        <rFont val="宋体"/>
        <family val="0"/>
        <charset val="134"/>
      </rPr>
      <t xml:space="preserve">年</t>
    </r>
    <r>
      <rPr>
        <sz val="10"/>
        <rFont val="Arial"/>
        <family val="2"/>
      </rPr>
      <t xml:space="preserve">4</t>
    </r>
    <r>
      <rPr>
        <sz val="10"/>
        <rFont val="宋体"/>
        <family val="0"/>
        <charset val="134"/>
      </rPr>
      <t xml:space="preserve">月</t>
    </r>
    <r>
      <rPr>
        <sz val="10"/>
        <rFont val="Arial"/>
        <family val="2"/>
      </rPr>
      <t xml:space="preserve">18</t>
    </r>
    <r>
      <rPr>
        <sz val="10"/>
        <rFont val="宋体"/>
        <family val="0"/>
        <charset val="134"/>
      </rPr>
      <t xml:space="preserve">日</t>
    </r>
    <r>
      <rPr>
        <sz val="10"/>
        <rFont val="Arial"/>
        <family val="2"/>
      </rPr>
      <t xml:space="preserve">09:09</t>
    </r>
    <r>
      <rPr>
        <sz val="10"/>
        <rFont val="宋体"/>
        <family val="0"/>
        <charset val="134"/>
      </rPr>
      <t xml:space="preserve">分来电：一位先生称：快速公交</t>
    </r>
    <r>
      <rPr>
        <sz val="10"/>
        <rFont val="Arial"/>
        <family val="2"/>
      </rPr>
      <t xml:space="preserve">3</t>
    </r>
    <r>
      <rPr>
        <sz val="10"/>
        <rFont val="宋体"/>
        <family val="0"/>
        <charset val="134"/>
      </rPr>
      <t xml:space="preserve">线天乐园小区等站台卫生差，很多废纸还有盒子，其建议定期清理，望有关部门调查。</t>
    </r>
  </si>
  <si>
    <r>
      <rPr>
        <sz val="10"/>
        <rFont val="宋体"/>
        <family val="0"/>
        <charset val="134"/>
      </rPr>
      <t xml:space="preserve">快速公交</t>
    </r>
    <r>
      <rPr>
        <sz val="10"/>
        <rFont val="Arial"/>
        <family val="2"/>
      </rPr>
      <t xml:space="preserve">3</t>
    </r>
    <r>
      <rPr>
        <sz val="10"/>
        <rFont val="宋体"/>
        <family val="0"/>
        <charset val="134"/>
      </rPr>
      <t xml:space="preserve">线，属于沿途停靠站，而非场站，我们物业职工，每天按照车站顺序逐一打扫，如果有突发的情况，确实无法第一时间处理，目前已经派人去清理了。因市民没有留下电话，所以无法对其进行反馈。</t>
    </r>
  </si>
  <si>
    <t xml:space="preserve">目前已经派人去清理了</t>
  </si>
  <si>
    <r>
      <rPr>
        <sz val="10"/>
        <rFont val="宋体"/>
        <family val="0"/>
        <charset val="134"/>
      </rPr>
      <t xml:space="preserve">接到此投诉，我们非常重视。并立即派专人核实情况。快速公交</t>
    </r>
    <r>
      <rPr>
        <sz val="10"/>
        <rFont val="Arial"/>
        <family val="2"/>
      </rPr>
      <t xml:space="preserve">3</t>
    </r>
    <r>
      <rPr>
        <sz val="10"/>
        <rFont val="宋体"/>
        <family val="0"/>
        <charset val="134"/>
      </rPr>
      <t xml:space="preserve">线，属于沿途停靠站，而非场站，我们物业职工，每天按照车站顺序逐一打扫，如果有突发的情况，确实无法第一时间处理，目前已经派人去清理了。因市民没有留下电话，所以无法对其进行反馈。办理人：杜伟，部门</t>
    </r>
    <r>
      <rPr>
        <sz val="10"/>
        <rFont val="Arial"/>
        <family val="2"/>
      </rPr>
      <t xml:space="preserve">:</t>
    </r>
    <r>
      <rPr>
        <sz val="10"/>
        <rFont val="宋体"/>
        <family val="0"/>
        <charset val="134"/>
      </rPr>
      <t xml:space="preserve">动物园分中心，职务：物管副主任。审核人：侯旭，物业管理中心机关，物管行政部，科员。</t>
    </r>
    <r>
      <rPr>
        <sz val="10"/>
        <rFont val="Arial"/>
        <family val="2"/>
      </rPr>
      <t xml:space="preserve">
</t>
    </r>
  </si>
  <si>
    <r>
      <rPr>
        <sz val="11"/>
        <color rgb="FF000000"/>
        <rFont val="宋体"/>
        <family val="0"/>
        <charset val="134"/>
      </rPr>
      <t xml:space="preserve">场站（站台）卫生问题
</t>
    </r>
    <r>
      <rPr>
        <sz val="11"/>
        <color rgb="FF000000"/>
        <rFont val="宋体"/>
        <family val="0"/>
      </rPr>
      <t xml:space="preserve">(</t>
    </r>
    <r>
      <rPr>
        <sz val="11"/>
        <color rgb="FF000000"/>
        <rFont val="宋体"/>
        <family val="0"/>
        <charset val="134"/>
      </rPr>
      <t xml:space="preserve">快速公交站台</t>
    </r>
    <r>
      <rPr>
        <sz val="11"/>
        <color rgb="FF000000"/>
        <rFont val="宋体"/>
        <family val="0"/>
      </rPr>
      <t xml:space="preserve">)</t>
    </r>
  </si>
  <si>
    <r>
      <rPr>
        <sz val="10"/>
        <rFont val="Arial"/>
        <family val="2"/>
      </rPr>
      <t xml:space="preserve">GJ-PHONE-20260419-1443</t>
    </r>
    <r>
      <rPr>
        <sz val="10"/>
        <rFont val="宋体"/>
        <family val="0"/>
        <charset val="134"/>
      </rPr>
      <t xml:space="preserve">（</t>
    </r>
    <r>
      <rPr>
        <sz val="10"/>
        <rFont val="Arial"/>
        <family val="2"/>
      </rPr>
      <t xml:space="preserve">5</t>
    </r>
    <r>
      <rPr>
        <sz val="10"/>
        <rFont val="宋体"/>
        <family val="0"/>
        <charset val="134"/>
      </rPr>
      <t xml:space="preserve">个附件）</t>
    </r>
  </si>
  <si>
    <t xml:space="preserve">2026-04-19 14:35:13</t>
  </si>
  <si>
    <t xml:space="preserve">2026-04-19 15:00:04</t>
  </si>
  <si>
    <t xml:space="preserve">石先生</t>
  </si>
  <si>
    <t xml:space="preserve">19261101286</t>
  </si>
  <si>
    <r>
      <rPr>
        <sz val="10"/>
        <rFont val="宋体"/>
        <family val="0"/>
        <charset val="134"/>
      </rPr>
      <t xml:space="preserve">石先生（车迷）</t>
    </r>
    <r>
      <rPr>
        <sz val="10"/>
        <rFont val="Arial"/>
        <family val="2"/>
      </rPr>
      <t xml:space="preserve">4</t>
    </r>
    <r>
      <rPr>
        <sz val="10"/>
        <rFont val="宋体"/>
        <family val="0"/>
        <charset val="134"/>
      </rPr>
      <t xml:space="preserve">月</t>
    </r>
    <r>
      <rPr>
        <sz val="10"/>
        <rFont val="Arial"/>
        <family val="2"/>
      </rPr>
      <t xml:space="preserve">19</t>
    </r>
    <r>
      <rPr>
        <sz val="10"/>
        <rFont val="宋体"/>
        <family val="0"/>
        <charset val="134"/>
      </rPr>
      <t xml:space="preserve">日</t>
    </r>
    <r>
      <rPr>
        <sz val="10"/>
        <rFont val="Arial"/>
        <family val="2"/>
      </rPr>
      <t xml:space="preserve">14</t>
    </r>
    <r>
      <rPr>
        <sz val="10"/>
        <rFont val="宋体"/>
        <family val="0"/>
        <charset val="134"/>
      </rPr>
      <t xml:space="preserve">：</t>
    </r>
    <r>
      <rPr>
        <sz val="10"/>
        <rFont val="Arial"/>
        <family val="2"/>
      </rPr>
      <t xml:space="preserve">35</t>
    </r>
    <r>
      <rPr>
        <sz val="10"/>
        <rFont val="宋体"/>
        <family val="0"/>
        <charset val="134"/>
      </rPr>
      <t xml:space="preserve">分来电反映：其刚刚在房山区大马村封公交存场站外准备看封存的公交车，其事先拨打了该场站的对外工作电话（</t>
    </r>
    <r>
      <rPr>
        <sz val="10"/>
        <rFont val="Arial"/>
        <family val="2"/>
      </rPr>
      <t xml:space="preserve">13261912918</t>
    </r>
    <r>
      <rPr>
        <sz val="10"/>
        <rFont val="宋体"/>
        <family val="0"/>
        <charset val="134"/>
      </rPr>
      <t xml:space="preserve">），咨询能否进入场站看看封存的公交车，但接电话的场站保安人员（穿深蓝色保安制服）出来大声指责其：“我这是工作电话。”而且还诽谤其，其称自己有心脏病导致身体不适。其对场站保安的行为不满，要求尽快答复。注：该保安人员的胸卡号：</t>
    </r>
    <r>
      <rPr>
        <sz val="10"/>
        <rFont val="Arial"/>
        <family val="2"/>
      </rPr>
      <t xml:space="preserve">00055</t>
    </r>
    <r>
      <rPr>
        <sz val="10"/>
        <rFont val="宋体"/>
        <family val="0"/>
        <charset val="134"/>
      </rPr>
      <t xml:space="preserve">。经与当事保安人员核实，该场站归属鸿运承物业管理。</t>
    </r>
    <r>
      <rPr>
        <sz val="10"/>
        <rFont val="Arial"/>
        <family val="2"/>
      </rPr>
      <t xml:space="preserve">
</t>
    </r>
  </si>
  <si>
    <r>
      <rPr>
        <sz val="10"/>
        <rFont val="宋体"/>
        <family val="0"/>
        <charset val="134"/>
      </rPr>
      <t xml:space="preserve">经分中心安保专业与当事人及其周边同事核实，具体情况是：市民反映的电话</t>
    </r>
    <r>
      <rPr>
        <sz val="10"/>
        <rFont val="Arial"/>
        <family val="2"/>
      </rPr>
      <t xml:space="preserve">13261912918</t>
    </r>
    <r>
      <rPr>
        <sz val="10"/>
        <rFont val="宋体"/>
        <family val="0"/>
        <charset val="134"/>
      </rPr>
      <t xml:space="preserve">是私人电话，不是对外工作电话。由于大马村公交场站是报废公交车封存场站，业务相关单位多，保安人员把自己电话贴在大门上，是为了更好确认进入场站人员身份。市民打此电话，工作人员接电话时，按照相关文件要求，正常回答、无不文明语言、无辱骂行为。</t>
    </r>
  </si>
  <si>
    <r>
      <rPr>
        <sz val="10"/>
        <rFont val="宋体"/>
        <family val="0"/>
        <charset val="134"/>
      </rPr>
      <t xml:space="preserve">我单位</t>
    </r>
    <r>
      <rPr>
        <sz val="10"/>
        <rFont val="Arial"/>
        <family val="2"/>
      </rPr>
      <t xml:space="preserve">2026</t>
    </r>
    <r>
      <rPr>
        <sz val="10"/>
        <rFont val="宋体"/>
        <family val="0"/>
        <charset val="134"/>
      </rPr>
      <t xml:space="preserve">年</t>
    </r>
    <r>
      <rPr>
        <sz val="10"/>
        <rFont val="Arial"/>
        <family val="2"/>
      </rPr>
      <t xml:space="preserve">4</t>
    </r>
    <r>
      <rPr>
        <sz val="10"/>
        <rFont val="宋体"/>
        <family val="0"/>
        <charset val="134"/>
      </rPr>
      <t xml:space="preserve">月</t>
    </r>
    <r>
      <rPr>
        <sz val="10"/>
        <rFont val="Arial"/>
        <family val="2"/>
      </rPr>
      <t xml:space="preserve">20</t>
    </r>
    <r>
      <rPr>
        <sz val="10"/>
        <rFont val="宋体"/>
        <family val="0"/>
        <charset val="134"/>
      </rPr>
      <t xml:space="preserve">日</t>
    </r>
    <r>
      <rPr>
        <sz val="10"/>
        <rFont val="Arial"/>
        <family val="2"/>
      </rPr>
      <t xml:space="preserve">17</t>
    </r>
    <r>
      <rPr>
        <sz val="10"/>
        <rFont val="宋体"/>
        <family val="0"/>
        <charset val="134"/>
      </rPr>
      <t xml:space="preserve">点</t>
    </r>
    <r>
      <rPr>
        <sz val="10"/>
        <rFont val="Arial"/>
        <family val="2"/>
      </rPr>
      <t xml:space="preserve">58</t>
    </r>
    <r>
      <rPr>
        <sz val="10"/>
        <rFont val="宋体"/>
        <family val="0"/>
        <charset val="134"/>
      </rPr>
      <t xml:space="preserve">分、</t>
    </r>
    <r>
      <rPr>
        <sz val="10"/>
        <rFont val="Arial"/>
        <family val="2"/>
      </rPr>
      <t xml:space="preserve">4</t>
    </r>
    <r>
      <rPr>
        <sz val="10"/>
        <rFont val="宋体"/>
        <family val="0"/>
        <charset val="134"/>
      </rPr>
      <t xml:space="preserve">月</t>
    </r>
    <r>
      <rPr>
        <sz val="10"/>
        <rFont val="Arial"/>
        <family val="2"/>
      </rPr>
      <t xml:space="preserve">21</t>
    </r>
    <r>
      <rPr>
        <sz val="10"/>
        <rFont val="宋体"/>
        <family val="0"/>
        <charset val="134"/>
      </rPr>
      <t xml:space="preserve">日</t>
    </r>
    <r>
      <rPr>
        <sz val="10"/>
        <rFont val="Arial"/>
        <family val="2"/>
      </rPr>
      <t xml:space="preserve">9</t>
    </r>
    <r>
      <rPr>
        <sz val="10"/>
        <rFont val="宋体"/>
        <family val="0"/>
        <charset val="134"/>
      </rPr>
      <t xml:space="preserve">点</t>
    </r>
    <r>
      <rPr>
        <sz val="10"/>
        <rFont val="Arial"/>
        <family val="2"/>
      </rPr>
      <t xml:space="preserve">33</t>
    </r>
    <r>
      <rPr>
        <sz val="10"/>
        <rFont val="宋体"/>
        <family val="0"/>
        <charset val="134"/>
      </rPr>
      <t xml:space="preserve">分</t>
    </r>
    <r>
      <rPr>
        <sz val="10"/>
        <rFont val="Arial"/>
        <family val="2"/>
      </rPr>
      <t xml:space="preserve">14</t>
    </r>
    <r>
      <rPr>
        <sz val="10"/>
        <rFont val="宋体"/>
        <family val="0"/>
        <charset val="134"/>
      </rPr>
      <t xml:space="preserve">点</t>
    </r>
    <r>
      <rPr>
        <sz val="10"/>
        <rFont val="Arial"/>
        <family val="2"/>
      </rPr>
      <t xml:space="preserve">20</t>
    </r>
    <r>
      <rPr>
        <sz val="10"/>
        <rFont val="宋体"/>
        <family val="0"/>
        <charset val="134"/>
      </rPr>
      <t xml:space="preserve">分两天三时段与市民进行电话联系，告知市民诉求办理情况，市民均未接电话，随后我们以短信形式告知市民相关办理情况。</t>
    </r>
  </si>
  <si>
    <t xml:space="preserve">场站工作人员是严格按照公司规章制度执行，无违规、违纪行为。故对当事保安员不做任何处理。</t>
  </si>
  <si>
    <t xml:space="preserve">加强对门岗人员培训教育，叮嘱和市民沟通，要注意态度和文明用语，依规劝阻。</t>
  </si>
  <si>
    <t xml:space="preserve">安保专业要求场站工作人员在日常工作中对该场站加强值守、加强巡视，遇有外来人员、车辆及时做好询问、拦截、查验、登记工作，使用文明用语。公交场站不允许无业务单位人员及外来车辆进入，遇劝阻无效者，及时报警。叮嘱场站保安重视公交迷要求进入行为，保持文明礼貌，依规劝阻、适情报警。</t>
  </si>
  <si>
    <r>
      <rPr>
        <sz val="10"/>
        <rFont val="Arial"/>
        <family val="2"/>
      </rPr>
      <t xml:space="preserve">13261912918</t>
    </r>
    <r>
      <rPr>
        <sz val="10"/>
        <rFont val="宋体"/>
        <family val="0"/>
        <charset val="134"/>
      </rPr>
      <t xml:space="preserve">是私人电话，不是工作电话。场站工作人员接电话时，严格按照公司规章制度执行，无违规、违纪行为。安保专业针对此事件加强对门岗人员培训教育，叮嘱和市民沟通，要注意态度和文明用语，依规劝阻。对当事保安员不做任何处理。</t>
    </r>
  </si>
  <si>
    <r>
      <rPr>
        <sz val="10"/>
        <rFont val="Arial"/>
        <family val="2"/>
      </rPr>
      <t xml:space="preserve">GJ-PHONE-20260420-0071</t>
    </r>
    <r>
      <rPr>
        <sz val="10"/>
        <rFont val="宋体"/>
        <family val="0"/>
        <charset val="134"/>
      </rPr>
      <t xml:space="preserve">（</t>
    </r>
    <r>
      <rPr>
        <sz val="10"/>
        <rFont val="Arial"/>
        <family val="2"/>
      </rPr>
      <t xml:space="preserve">1</t>
    </r>
    <r>
      <rPr>
        <sz val="10"/>
        <rFont val="宋体"/>
        <family val="0"/>
        <charset val="134"/>
      </rPr>
      <t xml:space="preserve">个附件）</t>
    </r>
  </si>
  <si>
    <t xml:space="preserve">2026-04-20 06:39:43</t>
  </si>
  <si>
    <t xml:space="preserve">2026-04-20 06:43:20</t>
  </si>
  <si>
    <t xml:space="preserve">19239231240</t>
  </si>
  <si>
    <r>
      <rPr>
        <sz val="10"/>
        <rFont val="Arial"/>
        <family val="2"/>
      </rPr>
      <t xml:space="preserve">4</t>
    </r>
    <r>
      <rPr>
        <sz val="10"/>
        <rFont val="宋体"/>
        <family val="0"/>
        <charset val="134"/>
      </rPr>
      <t xml:space="preserve">月</t>
    </r>
    <r>
      <rPr>
        <sz val="10"/>
        <rFont val="Arial"/>
        <family val="2"/>
      </rPr>
      <t xml:space="preserve">20</t>
    </r>
    <r>
      <rPr>
        <sz val="10"/>
        <rFont val="宋体"/>
        <family val="0"/>
        <charset val="134"/>
      </rPr>
      <t xml:space="preserve">日</t>
    </r>
    <r>
      <rPr>
        <sz val="10"/>
        <rFont val="Arial"/>
        <family val="2"/>
      </rPr>
      <t xml:space="preserve">6:39</t>
    </r>
    <r>
      <rPr>
        <sz val="10"/>
        <rFont val="宋体"/>
        <family val="0"/>
        <charset val="134"/>
      </rPr>
      <t xml:space="preserve">分来电（刚下），郑女士在平西王府乘坐</t>
    </r>
    <r>
      <rPr>
        <sz val="10"/>
        <rFont val="Arial"/>
        <family val="2"/>
      </rPr>
      <t xml:space="preserve">417</t>
    </r>
    <r>
      <rPr>
        <sz val="10"/>
        <rFont val="宋体"/>
        <family val="0"/>
        <charset val="134"/>
      </rPr>
      <t xml:space="preserve">路</t>
    </r>
    <r>
      <rPr>
        <sz val="10"/>
        <rFont val="Arial"/>
        <family val="2"/>
      </rPr>
      <t xml:space="preserve">1126366</t>
    </r>
    <r>
      <rPr>
        <sz val="10"/>
        <rFont val="宋体"/>
        <family val="0"/>
        <charset val="134"/>
      </rPr>
      <t xml:space="preserve">号车到白庙。其称该车车辆卫生非常脏，座位上有厚厚的灰尘，导致无法乘坐只能下车换其他车。故不满，要求尽快答复。</t>
    </r>
  </si>
  <si>
    <r>
      <rPr>
        <sz val="10"/>
        <rFont val="宋体"/>
        <family val="0"/>
        <charset val="134"/>
      </rPr>
      <t xml:space="preserve">我分中心于</t>
    </r>
    <r>
      <rPr>
        <sz val="10"/>
        <rFont val="Arial"/>
        <family val="2"/>
      </rPr>
      <t xml:space="preserve">2026</t>
    </r>
    <r>
      <rPr>
        <sz val="10"/>
        <rFont val="宋体"/>
        <family val="0"/>
        <charset val="134"/>
      </rPr>
      <t xml:space="preserve">年</t>
    </r>
    <r>
      <rPr>
        <sz val="10"/>
        <rFont val="Arial"/>
        <family val="2"/>
      </rPr>
      <t xml:space="preserve">4</t>
    </r>
    <r>
      <rPr>
        <sz val="10"/>
        <rFont val="宋体"/>
        <family val="0"/>
        <charset val="134"/>
      </rPr>
      <t xml:space="preserve">月</t>
    </r>
    <r>
      <rPr>
        <sz val="10"/>
        <rFont val="Arial"/>
        <family val="2"/>
      </rPr>
      <t xml:space="preserve">20</t>
    </r>
    <r>
      <rPr>
        <sz val="10"/>
        <rFont val="宋体"/>
        <family val="0"/>
        <charset val="134"/>
      </rPr>
      <t xml:space="preserve">日上午</t>
    </r>
    <r>
      <rPr>
        <sz val="10"/>
        <rFont val="Arial"/>
        <family val="2"/>
      </rPr>
      <t xml:space="preserve">9</t>
    </r>
    <r>
      <rPr>
        <sz val="10"/>
        <rFont val="宋体"/>
        <family val="0"/>
        <charset val="134"/>
      </rPr>
      <t xml:space="preserve">点</t>
    </r>
    <r>
      <rPr>
        <sz val="10"/>
        <rFont val="Arial"/>
        <family val="2"/>
      </rPr>
      <t xml:space="preserve">32</t>
    </r>
    <r>
      <rPr>
        <sz val="10"/>
        <rFont val="宋体"/>
        <family val="0"/>
        <charset val="134"/>
      </rPr>
      <t xml:space="preserve">分、上午</t>
    </r>
    <r>
      <rPr>
        <sz val="10"/>
        <rFont val="Arial"/>
        <family val="2"/>
      </rPr>
      <t xml:space="preserve">11</t>
    </r>
    <r>
      <rPr>
        <sz val="10"/>
        <rFont val="宋体"/>
        <family val="0"/>
        <charset val="134"/>
      </rPr>
      <t xml:space="preserve">点</t>
    </r>
    <r>
      <rPr>
        <sz val="10"/>
        <rFont val="Arial"/>
        <family val="2"/>
      </rPr>
      <t xml:space="preserve">52</t>
    </r>
    <r>
      <rPr>
        <sz val="10"/>
        <rFont val="宋体"/>
        <family val="0"/>
        <charset val="134"/>
      </rPr>
      <t xml:space="preserve">分、下午</t>
    </r>
    <r>
      <rPr>
        <sz val="10"/>
        <rFont val="Arial"/>
        <family val="2"/>
      </rPr>
      <t xml:space="preserve">15</t>
    </r>
    <r>
      <rPr>
        <sz val="10"/>
        <rFont val="宋体"/>
        <family val="0"/>
        <charset val="134"/>
      </rPr>
      <t xml:space="preserve">点</t>
    </r>
    <r>
      <rPr>
        <sz val="10"/>
        <rFont val="Arial"/>
        <family val="2"/>
      </rPr>
      <t xml:space="preserve">08</t>
    </r>
    <r>
      <rPr>
        <sz val="10"/>
        <rFont val="宋体"/>
        <family val="0"/>
        <charset val="134"/>
      </rPr>
      <t xml:space="preserve">分对市民进行电话回复，市民均未接听我的来电。办理人：李松；部门：鸿运承物业管理中心南湖分中心；职务：物管员。审核人：郑楠；部门：鸿运承物业管理中心物管行政部；职务：物管员。</t>
    </r>
  </si>
  <si>
    <r>
      <rPr>
        <sz val="10"/>
        <rFont val="宋体"/>
        <family val="0"/>
        <charset val="134"/>
      </rPr>
      <t xml:space="preserve">接到投诉后，市民反映问题的办理情况，鸿运承物业管理中心南湖分中心现回复如下：经查，市民所反映的车辆卫生问题为途中产生，加之该线路为无售票员的运营线路（无人售），故我们无法第一时间对车辆卫生进行清理。我们对于运营车辆车内卫生的清洁工作是一直在做的，也从未停止，已经形成了长效的清洁机制。该车辆回到刷车地点后，在日常工作时段内，我们的保洁员已对车内外部卫生进行了全面清理，确保刷车点出场车辆卫生干净整洁，符合企业标准，已整改完毕。经分中心检查本条运营线路所有运营车辆出场前的卫生符合车辆清洁标准，我们定期召开车辆保洁专题会议，开展车辆卫生专项检查，日常工作中我们加大巡检力度，强化制度建设，不断提高管理水平。我分中心于</t>
    </r>
    <r>
      <rPr>
        <sz val="10"/>
        <rFont val="Arial"/>
        <family val="2"/>
      </rPr>
      <t xml:space="preserve">2026</t>
    </r>
    <r>
      <rPr>
        <sz val="10"/>
        <rFont val="宋体"/>
        <family val="0"/>
        <charset val="134"/>
      </rPr>
      <t xml:space="preserve">年</t>
    </r>
    <r>
      <rPr>
        <sz val="10"/>
        <rFont val="Arial"/>
        <family val="2"/>
      </rPr>
      <t xml:space="preserve">4</t>
    </r>
    <r>
      <rPr>
        <sz val="10"/>
        <rFont val="宋体"/>
        <family val="0"/>
        <charset val="134"/>
      </rPr>
      <t xml:space="preserve">月</t>
    </r>
    <r>
      <rPr>
        <sz val="10"/>
        <rFont val="Arial"/>
        <family val="2"/>
      </rPr>
      <t xml:space="preserve">20</t>
    </r>
    <r>
      <rPr>
        <sz val="10"/>
        <rFont val="宋体"/>
        <family val="0"/>
        <charset val="134"/>
      </rPr>
      <t xml:space="preserve">日上午</t>
    </r>
    <r>
      <rPr>
        <sz val="10"/>
        <rFont val="Arial"/>
        <family val="2"/>
      </rPr>
      <t xml:space="preserve">9</t>
    </r>
    <r>
      <rPr>
        <sz val="10"/>
        <rFont val="宋体"/>
        <family val="0"/>
        <charset val="134"/>
      </rPr>
      <t xml:space="preserve">点</t>
    </r>
    <r>
      <rPr>
        <sz val="10"/>
        <rFont val="Arial"/>
        <family val="2"/>
      </rPr>
      <t xml:space="preserve">32</t>
    </r>
    <r>
      <rPr>
        <sz val="10"/>
        <rFont val="宋体"/>
        <family val="0"/>
        <charset val="134"/>
      </rPr>
      <t xml:space="preserve">分、上午</t>
    </r>
    <r>
      <rPr>
        <sz val="10"/>
        <rFont val="Arial"/>
        <family val="2"/>
      </rPr>
      <t xml:space="preserve">11</t>
    </r>
    <r>
      <rPr>
        <sz val="10"/>
        <rFont val="宋体"/>
        <family val="0"/>
        <charset val="134"/>
      </rPr>
      <t xml:space="preserve">点</t>
    </r>
    <r>
      <rPr>
        <sz val="10"/>
        <rFont val="Arial"/>
        <family val="2"/>
      </rPr>
      <t xml:space="preserve">52</t>
    </r>
    <r>
      <rPr>
        <sz val="10"/>
        <rFont val="宋体"/>
        <family val="0"/>
        <charset val="134"/>
      </rPr>
      <t xml:space="preserve">分、下午</t>
    </r>
    <r>
      <rPr>
        <sz val="10"/>
        <rFont val="Arial"/>
        <family val="2"/>
      </rPr>
      <t xml:space="preserve">15</t>
    </r>
    <r>
      <rPr>
        <sz val="10"/>
        <rFont val="宋体"/>
        <family val="0"/>
        <charset val="134"/>
      </rPr>
      <t xml:space="preserve">点</t>
    </r>
    <r>
      <rPr>
        <sz val="10"/>
        <rFont val="Arial"/>
        <family val="2"/>
      </rPr>
      <t xml:space="preserve">08</t>
    </r>
    <r>
      <rPr>
        <sz val="10"/>
        <rFont val="宋体"/>
        <family val="0"/>
        <charset val="134"/>
      </rPr>
      <t xml:space="preserve">分对市民进行电话回复，市民均未接听我的来电。公交运营线路（首末站），我们只在一个场站进行洗车服务，首末站全部安排保洁员清洗车辆目前存在一定的困难。场站班组长再次与本条线路的保洁人员进行了沟通，日常工作中要把清洁质量做的更加细致，加强清洁技能的培训，熟练掌握清洁方法。欢迎市民随时对我们的工作进行监督，感谢市民提出宝贵意见，给市民的出行带来的不便我们深感歉意，谢谢市民的支持与谅解。</t>
    </r>
  </si>
  <si>
    <r>
      <rPr>
        <sz val="10"/>
        <rFont val="Arial"/>
        <family val="2"/>
      </rPr>
      <t xml:space="preserve">GJ-PHONE-20260420-0384</t>
    </r>
    <r>
      <rPr>
        <sz val="10"/>
        <rFont val="宋体"/>
        <family val="0"/>
        <charset val="134"/>
      </rPr>
      <t xml:space="preserve">（</t>
    </r>
    <r>
      <rPr>
        <sz val="10"/>
        <rFont val="Arial"/>
        <family val="2"/>
      </rPr>
      <t xml:space="preserve">1</t>
    </r>
    <r>
      <rPr>
        <sz val="10"/>
        <rFont val="宋体"/>
        <family val="0"/>
        <charset val="134"/>
      </rPr>
      <t xml:space="preserve">个附件）</t>
    </r>
  </si>
  <si>
    <t xml:space="preserve">2026-04-20 08:50:14</t>
  </si>
  <si>
    <t xml:space="preserve">2026-04-20 08:56:04</t>
  </si>
  <si>
    <t xml:space="preserve">13611350660</t>
  </si>
  <si>
    <r>
      <rPr>
        <sz val="10"/>
        <rFont val="Arial"/>
        <family val="2"/>
      </rPr>
      <t xml:space="preserve">4</t>
    </r>
    <r>
      <rPr>
        <sz val="10"/>
        <rFont val="宋体"/>
        <family val="0"/>
        <charset val="134"/>
      </rPr>
      <t xml:space="preserve">月</t>
    </r>
    <r>
      <rPr>
        <sz val="10"/>
        <rFont val="Arial"/>
        <family val="2"/>
      </rPr>
      <t xml:space="preserve">20</t>
    </r>
    <r>
      <rPr>
        <sz val="10"/>
        <rFont val="宋体"/>
        <family val="0"/>
        <charset val="134"/>
      </rPr>
      <t xml:space="preserve">日</t>
    </r>
    <r>
      <rPr>
        <sz val="10"/>
        <rFont val="Arial"/>
        <family val="2"/>
      </rPr>
      <t xml:space="preserve">7:45</t>
    </r>
    <r>
      <rPr>
        <sz val="10"/>
        <rFont val="宋体"/>
        <family val="0"/>
        <charset val="134"/>
      </rPr>
      <t xml:space="preserve">分，一先生在东坝家园乘坐</t>
    </r>
    <r>
      <rPr>
        <sz val="10"/>
        <rFont val="Arial"/>
        <family val="2"/>
      </rPr>
      <t xml:space="preserve">571</t>
    </r>
    <r>
      <rPr>
        <sz val="10"/>
        <rFont val="宋体"/>
        <family val="0"/>
        <charset val="134"/>
      </rPr>
      <t xml:space="preserve">路</t>
    </r>
    <r>
      <rPr>
        <sz val="10"/>
        <rFont val="Arial"/>
        <family val="2"/>
      </rPr>
      <t xml:space="preserve">117</t>
    </r>
    <r>
      <rPr>
        <sz val="10"/>
        <rFont val="宋体"/>
        <family val="0"/>
        <charset val="134"/>
      </rPr>
      <t xml:space="preserve">号车（自编号后三位）到朝阳新城，其称该车车内很脏，车里面有飞絮和榆钱（榆树花），其对此不满，要求答复。</t>
    </r>
  </si>
  <si>
    <r>
      <rPr>
        <sz val="10"/>
        <rFont val="宋体"/>
        <family val="0"/>
        <charset val="134"/>
      </rPr>
      <t xml:space="preserve">我分中心于</t>
    </r>
    <r>
      <rPr>
        <sz val="10"/>
        <rFont val="Arial"/>
        <family val="2"/>
      </rPr>
      <t xml:space="preserve">2026</t>
    </r>
    <r>
      <rPr>
        <sz val="10"/>
        <rFont val="宋体"/>
        <family val="0"/>
        <charset val="134"/>
      </rPr>
      <t xml:space="preserve">年</t>
    </r>
    <r>
      <rPr>
        <sz val="10"/>
        <rFont val="Arial"/>
        <family val="2"/>
      </rPr>
      <t xml:space="preserve">4</t>
    </r>
    <r>
      <rPr>
        <sz val="10"/>
        <rFont val="宋体"/>
        <family val="0"/>
        <charset val="134"/>
      </rPr>
      <t xml:space="preserve">月</t>
    </r>
    <r>
      <rPr>
        <sz val="10"/>
        <rFont val="Arial"/>
        <family val="2"/>
      </rPr>
      <t xml:space="preserve">20</t>
    </r>
    <r>
      <rPr>
        <sz val="10"/>
        <rFont val="宋体"/>
        <family val="0"/>
        <charset val="134"/>
      </rPr>
      <t xml:space="preserve">日上午</t>
    </r>
    <r>
      <rPr>
        <sz val="10"/>
        <rFont val="Arial"/>
        <family val="2"/>
      </rPr>
      <t xml:space="preserve">10</t>
    </r>
    <r>
      <rPr>
        <sz val="10"/>
        <rFont val="宋体"/>
        <family val="0"/>
        <charset val="134"/>
      </rPr>
      <t xml:space="preserve">点</t>
    </r>
    <r>
      <rPr>
        <sz val="10"/>
        <rFont val="Arial"/>
        <family val="2"/>
      </rPr>
      <t xml:space="preserve">52</t>
    </r>
    <r>
      <rPr>
        <sz val="10"/>
        <rFont val="宋体"/>
        <family val="0"/>
        <charset val="134"/>
      </rPr>
      <t xml:space="preserve">分对市民进行电话回复。办理人：刘洪涛；部门：鸿运承物业管理中心单店分中心；职务：物管副主任。审核人：郑楠；部门：鸿运承物业管理中心物管行政部；职务：物管员。</t>
    </r>
  </si>
  <si>
    <r>
      <rPr>
        <sz val="10"/>
        <rFont val="宋体"/>
        <family val="0"/>
        <charset val="134"/>
      </rPr>
      <t xml:space="preserve">接到投诉后，市民反映问题的办理情况，鸿运承物业管理中心单店分中心现回复如下：经查，市民所反映的车辆卫生问题为途中产生，加之该线路为无售票员的运营线路（无人售），故我们无法第一时间对车辆卫生进行清理。我们对于运营车辆车内卫生的清洁工作是一直在做的，也从未停止，已经形成了长效的清洁机制。该线路车辆回到刷车地点后，在日常工作时段内，我们的保洁员已对车内外部卫生进行了全面清理，确保刷车点出场车辆卫生干净整洁，符合企业标准，已整改完毕。经分中心检查本条运营线路所有运营车辆出场前的卫生符合车辆清洁标准，我们定期召开车辆保洁专题会议，开展车辆卫生专项检查，日常工作中我们加大巡检力度，强化制度建设，不断提高管理水平。我分中心于</t>
    </r>
    <r>
      <rPr>
        <sz val="10"/>
        <rFont val="Arial"/>
        <family val="2"/>
      </rPr>
      <t xml:space="preserve">2026</t>
    </r>
    <r>
      <rPr>
        <sz val="10"/>
        <rFont val="宋体"/>
        <family val="0"/>
        <charset val="134"/>
      </rPr>
      <t xml:space="preserve">年</t>
    </r>
    <r>
      <rPr>
        <sz val="10"/>
        <rFont val="Arial"/>
        <family val="2"/>
      </rPr>
      <t xml:space="preserve">4</t>
    </r>
    <r>
      <rPr>
        <sz val="10"/>
        <rFont val="宋体"/>
        <family val="0"/>
        <charset val="134"/>
      </rPr>
      <t xml:space="preserve">月</t>
    </r>
    <r>
      <rPr>
        <sz val="10"/>
        <rFont val="Arial"/>
        <family val="2"/>
      </rPr>
      <t xml:space="preserve">20</t>
    </r>
    <r>
      <rPr>
        <sz val="10"/>
        <rFont val="宋体"/>
        <family val="0"/>
        <charset val="134"/>
      </rPr>
      <t xml:space="preserve">日上午</t>
    </r>
    <r>
      <rPr>
        <sz val="10"/>
        <rFont val="Arial"/>
        <family val="2"/>
      </rPr>
      <t xml:space="preserve">10</t>
    </r>
    <r>
      <rPr>
        <sz val="10"/>
        <rFont val="宋体"/>
        <family val="0"/>
        <charset val="134"/>
      </rPr>
      <t xml:space="preserve">点</t>
    </r>
    <r>
      <rPr>
        <sz val="10"/>
        <rFont val="Arial"/>
        <family val="2"/>
      </rPr>
      <t xml:space="preserve">52</t>
    </r>
    <r>
      <rPr>
        <sz val="10"/>
        <rFont val="宋体"/>
        <family val="0"/>
        <charset val="134"/>
      </rPr>
      <t xml:space="preserve">分对市民进行电话回复。公交运营线路（首末站），我们只在一个场站进行洗车服务，首末站全部安排保洁员清洗车辆目前存在一定的困难。场站班组长再次与本条线路的保洁人员进行了沟通，日常工作中要把清洁质量做的更加细致，加强清洁技能的培训，熟练掌握清洁方法。欢迎市民随时对我们的工作进行监督，感谢市民提出宝贵意见，给市民的出行带来的不便我们深感歉意，谢谢市民的支持与谅解。</t>
    </r>
  </si>
  <si>
    <t xml:space="preserve">车辆卫生问题
（座内脏——柳絮）</t>
  </si>
  <si>
    <t xml:space="preserve">GJ-PHONE-20260420-2187-1</t>
  </si>
  <si>
    <t xml:space="preserve">2026-04-20 18:15:33</t>
  </si>
  <si>
    <t xml:space="preserve">2026-04-20 19:47:49</t>
  </si>
  <si>
    <r>
      <rPr>
        <sz val="10"/>
        <rFont val="Arial"/>
        <family val="2"/>
      </rPr>
      <t xml:space="preserve">4</t>
    </r>
    <r>
      <rPr>
        <sz val="10"/>
        <rFont val="宋体"/>
        <family val="0"/>
        <charset val="134"/>
      </rPr>
      <t xml:space="preserve">月</t>
    </r>
    <r>
      <rPr>
        <sz val="10"/>
        <rFont val="Arial"/>
        <family val="2"/>
      </rPr>
      <t xml:space="preserve">20</t>
    </r>
    <r>
      <rPr>
        <sz val="10"/>
        <rFont val="宋体"/>
        <family val="0"/>
        <charset val="134"/>
      </rPr>
      <t xml:space="preserve">日</t>
    </r>
    <r>
      <rPr>
        <sz val="10"/>
        <rFont val="Arial"/>
        <family val="2"/>
      </rPr>
      <t xml:space="preserve">18:15</t>
    </r>
    <r>
      <rPr>
        <sz val="10"/>
        <rFont val="宋体"/>
        <family val="0"/>
        <charset val="134"/>
      </rPr>
      <t xml:space="preserve">分来电，一位先生经常在密云乘坐</t>
    </r>
    <r>
      <rPr>
        <sz val="10"/>
        <rFont val="Arial"/>
        <family val="2"/>
      </rPr>
      <t xml:space="preserve">980</t>
    </r>
    <r>
      <rPr>
        <sz val="10"/>
        <rFont val="宋体"/>
        <family val="0"/>
        <charset val="134"/>
      </rPr>
      <t xml:space="preserve">快到东直门。其称该路所有公交车，车厢卫生都非常干净，其特来电表扬。</t>
    </r>
  </si>
  <si>
    <r>
      <rPr>
        <sz val="10"/>
        <rFont val="Arial"/>
        <family val="2"/>
      </rPr>
      <t xml:space="preserve">GJ-PHONE-20260422-0843</t>
    </r>
    <r>
      <rPr>
        <sz val="10"/>
        <rFont val="宋体"/>
        <family val="0"/>
        <charset val="134"/>
      </rPr>
      <t xml:space="preserve">（</t>
    </r>
    <r>
      <rPr>
        <sz val="10"/>
        <rFont val="Arial"/>
        <family val="2"/>
      </rPr>
      <t xml:space="preserve">1</t>
    </r>
    <r>
      <rPr>
        <sz val="10"/>
        <rFont val="宋体"/>
        <family val="0"/>
        <charset val="134"/>
      </rPr>
      <t xml:space="preserve">个附件）</t>
    </r>
  </si>
  <si>
    <t xml:space="preserve">2026-04-22 11:01:56</t>
  </si>
  <si>
    <t xml:space="preserve">2026-04-22 11:09:49</t>
  </si>
  <si>
    <t xml:space="preserve">19800287071</t>
  </si>
  <si>
    <r>
      <rPr>
        <sz val="10"/>
        <rFont val="Arial"/>
        <family val="2"/>
      </rPr>
      <t xml:space="preserve">4</t>
    </r>
    <r>
      <rPr>
        <sz val="10"/>
        <rFont val="宋体"/>
        <family val="0"/>
        <charset val="134"/>
      </rPr>
      <t xml:space="preserve">月</t>
    </r>
    <r>
      <rPr>
        <sz val="10"/>
        <rFont val="Arial"/>
        <family val="2"/>
      </rPr>
      <t xml:space="preserve">22</t>
    </r>
    <r>
      <rPr>
        <sz val="10"/>
        <rFont val="宋体"/>
        <family val="0"/>
        <charset val="134"/>
      </rPr>
      <t xml:space="preserve">日</t>
    </r>
    <r>
      <rPr>
        <sz val="10"/>
        <rFont val="Arial"/>
        <family val="2"/>
      </rPr>
      <t xml:space="preserve">11</t>
    </r>
    <r>
      <rPr>
        <sz val="10"/>
        <rFont val="宋体"/>
        <family val="0"/>
        <charset val="134"/>
      </rPr>
      <t xml:space="preserve">点来电，王先生是鸿运承退休职工，医药费的二次报销单据其在</t>
    </r>
    <r>
      <rPr>
        <sz val="10"/>
        <rFont val="Arial"/>
        <family val="2"/>
      </rPr>
      <t xml:space="preserve">3</t>
    </r>
    <r>
      <rPr>
        <sz val="10"/>
        <rFont val="宋体"/>
        <family val="0"/>
        <charset val="134"/>
      </rPr>
      <t xml:space="preserve">月份忘记交了，现在还可以上交报销吗？要求负责人回复。</t>
    </r>
  </si>
  <si>
    <t xml:space="preserve">2026-04-23</t>
  </si>
  <si>
    <r>
      <rPr>
        <sz val="10"/>
        <rFont val="宋体"/>
        <family val="0"/>
        <charset val="134"/>
      </rPr>
      <t xml:space="preserve">经核实，市民王先生是鸿运承退休职工，医药费的二次报销单据其在</t>
    </r>
    <r>
      <rPr>
        <sz val="10"/>
        <rFont val="Arial"/>
        <family val="2"/>
      </rPr>
      <t xml:space="preserve">3</t>
    </r>
    <r>
      <rPr>
        <sz val="10"/>
        <rFont val="宋体"/>
        <family val="0"/>
        <charset val="134"/>
      </rPr>
      <t xml:space="preserve">月份忘记交了，询问现在还可以上交报销吗。经核实，退休办按照季度进行医药费二次报销，每一季度退休办都会把单据交给保险公司，由保险公司进行统一理赔。市民一季度未上交报销单据，所以需要等第二季度（</t>
    </r>
    <r>
      <rPr>
        <sz val="10"/>
        <rFont val="Arial"/>
        <family val="2"/>
      </rPr>
      <t xml:space="preserve">6</t>
    </r>
    <r>
      <rPr>
        <sz val="10"/>
        <rFont val="宋体"/>
        <family val="0"/>
        <charset val="134"/>
      </rPr>
      <t xml:space="preserve">月）的报销流程。从现在到</t>
    </r>
    <r>
      <rPr>
        <sz val="10"/>
        <rFont val="Arial"/>
        <family val="2"/>
      </rPr>
      <t xml:space="preserve">6</t>
    </r>
    <r>
      <rPr>
        <sz val="10"/>
        <rFont val="宋体"/>
        <family val="0"/>
        <charset val="134"/>
      </rPr>
      <t xml:space="preserve">月底都可以上交报销单，但报销费用的到账时间就要看保险公司的理赔进度，统一进行理赔。</t>
    </r>
  </si>
  <si>
    <r>
      <rPr>
        <sz val="10"/>
        <rFont val="宋体"/>
        <family val="0"/>
        <charset val="134"/>
      </rPr>
      <t xml:space="preserve">经核实，市民王先生是鸿运承退休职工，医药费的二次报销单据其在</t>
    </r>
    <r>
      <rPr>
        <sz val="10"/>
        <rFont val="Arial"/>
        <family val="2"/>
      </rPr>
      <t xml:space="preserve">3</t>
    </r>
    <r>
      <rPr>
        <sz val="10"/>
        <rFont val="宋体"/>
        <family val="0"/>
        <charset val="134"/>
      </rPr>
      <t xml:space="preserve">月份忘记交了，询问现在还可以上交报销吗。经核实，退休办按照季度进行医药费二次报销，每一季度退休办都会把单据交给保险公司，由保险公司进行统一理赔。市民一季度未上交报销单据，所以需要等第二季度（</t>
    </r>
    <r>
      <rPr>
        <sz val="10"/>
        <rFont val="Arial"/>
        <family val="2"/>
      </rPr>
      <t xml:space="preserve">6</t>
    </r>
    <r>
      <rPr>
        <sz val="10"/>
        <rFont val="宋体"/>
        <family val="0"/>
        <charset val="134"/>
      </rPr>
      <t xml:space="preserve">月）的报销流程。从现在到</t>
    </r>
    <r>
      <rPr>
        <sz val="10"/>
        <rFont val="Arial"/>
        <family val="2"/>
      </rPr>
      <t xml:space="preserve">6</t>
    </r>
    <r>
      <rPr>
        <sz val="10"/>
        <rFont val="宋体"/>
        <family val="0"/>
        <charset val="134"/>
      </rPr>
      <t xml:space="preserve">月底都可以上交报销单，但报销费用的到账时间就要看保险公司的理赔进度，统一进行理赔。我单位</t>
    </r>
    <r>
      <rPr>
        <sz val="10"/>
        <rFont val="Arial"/>
        <family val="2"/>
      </rPr>
      <t xml:space="preserve">2026</t>
    </r>
    <r>
      <rPr>
        <sz val="10"/>
        <rFont val="宋体"/>
        <family val="0"/>
        <charset val="134"/>
      </rPr>
      <t xml:space="preserve">年</t>
    </r>
    <r>
      <rPr>
        <sz val="10"/>
        <rFont val="Arial"/>
        <family val="2"/>
      </rPr>
      <t xml:space="preserve">4</t>
    </r>
    <r>
      <rPr>
        <sz val="10"/>
        <rFont val="宋体"/>
        <family val="0"/>
        <charset val="134"/>
      </rPr>
      <t xml:space="preserve">月</t>
    </r>
    <r>
      <rPr>
        <sz val="10"/>
        <rFont val="Arial"/>
        <family val="2"/>
      </rPr>
      <t xml:space="preserve">23</t>
    </r>
    <r>
      <rPr>
        <sz val="10"/>
        <rFont val="宋体"/>
        <family val="0"/>
        <charset val="134"/>
      </rPr>
      <t xml:space="preserve">日上午</t>
    </r>
    <r>
      <rPr>
        <sz val="10"/>
        <rFont val="Arial"/>
        <family val="2"/>
      </rPr>
      <t xml:space="preserve">9:23</t>
    </r>
    <r>
      <rPr>
        <sz val="10"/>
        <rFont val="宋体"/>
        <family val="0"/>
        <charset val="134"/>
      </rPr>
      <t xml:space="preserve">与市民进行电话联系，告知市民办理须知，市民对办结情况已知悉。</t>
    </r>
    <r>
      <rPr>
        <sz val="10"/>
        <rFont val="Arial"/>
        <family val="2"/>
      </rPr>
      <t xml:space="preserve">
</t>
    </r>
    <r>
      <rPr>
        <sz val="10"/>
        <rFont val="宋体"/>
        <family val="0"/>
        <charset val="134"/>
      </rPr>
      <t xml:space="preserve">我单位欢迎市民随时对我们工作进行监督，感谢市民提出宝贵意见，谢谢市民的支持与谅解。</t>
    </r>
    <r>
      <rPr>
        <sz val="10"/>
        <rFont val="Arial"/>
        <family val="2"/>
      </rPr>
      <t xml:space="preserve">
</t>
    </r>
    <r>
      <rPr>
        <sz val="10"/>
        <rFont val="宋体"/>
        <family val="0"/>
        <charset val="134"/>
      </rPr>
      <t xml:space="preserve">办理人：张浩宇，部门：鸿运承物业管理中心人力资源部，职务：一般管理；</t>
    </r>
    <r>
      <rPr>
        <sz val="10"/>
        <rFont val="Arial"/>
        <family val="2"/>
      </rPr>
      <t xml:space="preserve">
</t>
    </r>
    <r>
      <rPr>
        <sz val="10"/>
        <rFont val="宋体"/>
        <family val="0"/>
        <charset val="134"/>
      </rPr>
      <t xml:space="preserve">审核人：高强；部门：鸿运承物业管理中心人力资源部，职务：中级管理</t>
    </r>
  </si>
  <si>
    <r>
      <rPr>
        <sz val="10"/>
        <rFont val="宋体"/>
        <family val="0"/>
        <charset val="134"/>
      </rPr>
      <t xml:space="preserve">我单位</t>
    </r>
    <r>
      <rPr>
        <sz val="10"/>
        <rFont val="Arial"/>
        <family val="2"/>
      </rPr>
      <t xml:space="preserve">2026</t>
    </r>
    <r>
      <rPr>
        <sz val="10"/>
        <rFont val="宋体"/>
        <family val="0"/>
        <charset val="134"/>
      </rPr>
      <t xml:space="preserve">年</t>
    </r>
    <r>
      <rPr>
        <sz val="10"/>
        <rFont val="Arial"/>
        <family val="2"/>
      </rPr>
      <t xml:space="preserve">4</t>
    </r>
    <r>
      <rPr>
        <sz val="10"/>
        <rFont val="宋体"/>
        <family val="0"/>
        <charset val="134"/>
      </rPr>
      <t xml:space="preserve">月</t>
    </r>
    <r>
      <rPr>
        <sz val="10"/>
        <rFont val="Arial"/>
        <family val="2"/>
      </rPr>
      <t xml:space="preserve">23</t>
    </r>
    <r>
      <rPr>
        <sz val="10"/>
        <rFont val="宋体"/>
        <family val="0"/>
        <charset val="134"/>
      </rPr>
      <t xml:space="preserve">日上午</t>
    </r>
    <r>
      <rPr>
        <sz val="10"/>
        <rFont val="Arial"/>
        <family val="2"/>
      </rPr>
      <t xml:space="preserve">9:23</t>
    </r>
    <r>
      <rPr>
        <sz val="10"/>
        <rFont val="宋体"/>
        <family val="0"/>
        <charset val="134"/>
      </rPr>
      <t xml:space="preserve">与市民进行电话联系，告知市民办理须知，市民对办结情况已知悉。</t>
    </r>
    <r>
      <rPr>
        <sz val="10"/>
        <rFont val="Arial"/>
        <family val="2"/>
      </rPr>
      <t xml:space="preserve">
</t>
    </r>
    <r>
      <rPr>
        <sz val="10"/>
        <rFont val="宋体"/>
        <family val="0"/>
        <charset val="134"/>
      </rPr>
      <t xml:space="preserve">我单位欢迎市民随时对我们工作进行监督，感谢市民提出宝贵意见，谢谢市民的支持与谅解。</t>
    </r>
  </si>
  <si>
    <r>
      <rPr>
        <sz val="10"/>
        <rFont val="宋体"/>
        <family val="0"/>
        <charset val="134"/>
      </rPr>
      <t xml:space="preserve">经核实，市民王先生是鸿运承退休职工，医药费的二次报销单据其在</t>
    </r>
    <r>
      <rPr>
        <sz val="10"/>
        <rFont val="Arial"/>
        <family val="2"/>
      </rPr>
      <t xml:space="preserve">3</t>
    </r>
    <r>
      <rPr>
        <sz val="10"/>
        <rFont val="宋体"/>
        <family val="0"/>
        <charset val="134"/>
      </rPr>
      <t xml:space="preserve">月份忘记交了，询问现在还可以上交报销吗。经核实，退休办按照季度进行医药费二次报销，每一季度退休办都会把单据交给保险公司，由保险公司进行统一理赔。市民一季度未上交报销单据，所以需要等第二季度（</t>
    </r>
    <r>
      <rPr>
        <sz val="10"/>
        <rFont val="Arial"/>
        <family val="2"/>
      </rPr>
      <t xml:space="preserve">6</t>
    </r>
    <r>
      <rPr>
        <sz val="10"/>
        <rFont val="宋体"/>
        <family val="0"/>
        <charset val="134"/>
      </rPr>
      <t xml:space="preserve">月）的报销流程。从现在到</t>
    </r>
    <r>
      <rPr>
        <sz val="10"/>
        <rFont val="Arial"/>
        <family val="2"/>
      </rPr>
      <t xml:space="preserve">6</t>
    </r>
    <r>
      <rPr>
        <sz val="10"/>
        <rFont val="宋体"/>
        <family val="0"/>
        <charset val="134"/>
      </rPr>
      <t xml:space="preserve">月底都可以上交报销单，但报销费用的到账时间就要看保险公司的理赔进度，统一进行理赔。我单位</t>
    </r>
    <r>
      <rPr>
        <sz val="10"/>
        <rFont val="Arial"/>
        <family val="2"/>
      </rPr>
      <t xml:space="preserve">2026</t>
    </r>
    <r>
      <rPr>
        <sz val="10"/>
        <rFont val="宋体"/>
        <family val="0"/>
        <charset val="134"/>
      </rPr>
      <t xml:space="preserve">年</t>
    </r>
    <r>
      <rPr>
        <sz val="10"/>
        <rFont val="Arial"/>
        <family val="2"/>
      </rPr>
      <t xml:space="preserve">4</t>
    </r>
    <r>
      <rPr>
        <sz val="10"/>
        <rFont val="宋体"/>
        <family val="0"/>
        <charset val="134"/>
      </rPr>
      <t xml:space="preserve">月</t>
    </r>
    <r>
      <rPr>
        <sz val="10"/>
        <rFont val="Arial"/>
        <family val="2"/>
      </rPr>
      <t xml:space="preserve">23</t>
    </r>
    <r>
      <rPr>
        <sz val="10"/>
        <rFont val="宋体"/>
        <family val="0"/>
        <charset val="134"/>
      </rPr>
      <t xml:space="preserve">日上午</t>
    </r>
    <r>
      <rPr>
        <sz val="10"/>
        <rFont val="Arial"/>
        <family val="2"/>
      </rPr>
      <t xml:space="preserve">9:23</t>
    </r>
    <r>
      <rPr>
        <sz val="10"/>
        <rFont val="宋体"/>
        <family val="0"/>
        <charset val="134"/>
      </rPr>
      <t xml:space="preserve">与市民进行电话联系，告知市民办理须知，市民对办结情况已知悉。</t>
    </r>
    <r>
      <rPr>
        <sz val="10"/>
        <rFont val="Arial"/>
        <family val="2"/>
      </rPr>
      <t xml:space="preserve">
</t>
    </r>
    <r>
      <rPr>
        <sz val="10"/>
        <rFont val="宋体"/>
        <family val="0"/>
        <charset val="134"/>
      </rPr>
      <t xml:space="preserve">我单位欢迎市民随时对我们工作进行监督，感谢市民提出宝贵意见，谢谢市民的支持与谅解。</t>
    </r>
  </si>
  <si>
    <t xml:space="preserve">人力相关业务办理
（药费二次报销）</t>
  </si>
  <si>
    <t xml:space="preserve">GJ-PHONE-20260422-1017</t>
  </si>
  <si>
    <t xml:space="preserve">2026-04-22 11:58:25</t>
  </si>
  <si>
    <t xml:space="preserve">2026-04-22 12:09:47</t>
  </si>
  <si>
    <r>
      <rPr>
        <sz val="10"/>
        <rFont val="Arial"/>
        <family val="2"/>
      </rPr>
      <t xml:space="preserve">4</t>
    </r>
    <r>
      <rPr>
        <sz val="10"/>
        <rFont val="宋体"/>
        <family val="0"/>
        <charset val="134"/>
      </rPr>
      <t xml:space="preserve">月</t>
    </r>
    <r>
      <rPr>
        <sz val="10"/>
        <rFont val="Arial"/>
        <family val="2"/>
      </rPr>
      <t xml:space="preserve">22</t>
    </r>
    <r>
      <rPr>
        <sz val="10"/>
        <rFont val="宋体"/>
        <family val="0"/>
        <charset val="134"/>
      </rPr>
      <t xml:space="preserve">日</t>
    </r>
    <r>
      <rPr>
        <sz val="10"/>
        <rFont val="Arial"/>
        <family val="2"/>
      </rPr>
      <t xml:space="preserve">11:58</t>
    </r>
    <r>
      <rPr>
        <sz val="10"/>
        <rFont val="宋体"/>
        <family val="0"/>
        <charset val="134"/>
      </rPr>
      <t xml:space="preserve">分</t>
    </r>
    <r>
      <rPr>
        <sz val="10"/>
        <rFont val="Arial"/>
        <family val="2"/>
      </rPr>
      <t xml:space="preserve">(</t>
    </r>
    <r>
      <rPr>
        <sz val="10"/>
        <rFont val="宋体"/>
        <family val="0"/>
        <charset val="134"/>
      </rPr>
      <t xml:space="preserve">来电</t>
    </r>
    <r>
      <rPr>
        <sz val="10"/>
        <rFont val="Arial"/>
        <family val="2"/>
      </rPr>
      <t xml:space="preserve">)</t>
    </r>
    <r>
      <rPr>
        <sz val="10"/>
        <rFont val="宋体"/>
        <family val="0"/>
        <charset val="134"/>
      </rPr>
      <t xml:space="preserve">，一位女士</t>
    </r>
    <r>
      <rPr>
        <sz val="10"/>
        <rFont val="Arial"/>
        <family val="2"/>
      </rPr>
      <t xml:space="preserve">4</t>
    </r>
    <r>
      <rPr>
        <sz val="10"/>
        <rFont val="宋体"/>
        <family val="0"/>
        <charset val="134"/>
      </rPr>
      <t xml:space="preserve">月</t>
    </r>
    <r>
      <rPr>
        <sz val="10"/>
        <rFont val="Arial"/>
        <family val="2"/>
      </rPr>
      <t xml:space="preserve">20</t>
    </r>
    <r>
      <rPr>
        <sz val="10"/>
        <rFont val="宋体"/>
        <family val="0"/>
        <charset val="134"/>
      </rPr>
      <t xml:space="preserve">日</t>
    </r>
    <r>
      <rPr>
        <sz val="10"/>
        <rFont val="Arial"/>
        <family val="2"/>
      </rPr>
      <t xml:space="preserve">17</t>
    </r>
    <r>
      <rPr>
        <sz val="10"/>
        <rFont val="宋体"/>
        <family val="0"/>
        <charset val="134"/>
      </rPr>
      <t xml:space="preserve">点左右景山乘坐</t>
    </r>
    <r>
      <rPr>
        <sz val="10"/>
        <rFont val="Arial"/>
        <family val="2"/>
      </rPr>
      <t xml:space="preserve">124</t>
    </r>
    <r>
      <rPr>
        <sz val="10"/>
        <rFont val="宋体"/>
        <family val="0"/>
        <charset val="134"/>
      </rPr>
      <t xml:space="preserve">路</t>
    </r>
    <r>
      <rPr>
        <sz val="10"/>
        <rFont val="Arial"/>
        <family val="2"/>
      </rPr>
      <t xml:space="preserve">9628486</t>
    </r>
    <r>
      <rPr>
        <sz val="10"/>
        <rFont val="宋体"/>
        <family val="0"/>
        <charset val="134"/>
      </rPr>
      <t xml:space="preserve">号车西安门，车厢后部有尿骚味，建议及时清洗，特来电反映。</t>
    </r>
  </si>
  <si>
    <t xml:space="preserve">车内异味问题，我们保洁员在清理车辆卫生的同时，已将车内车门、车窗全部打开，对车内进行了通风换气作业。</t>
  </si>
  <si>
    <t xml:space="preserve">接到投诉后，市民反映问题的办理情况，鸿运承物业管理中心小营分中心现回复如下：车内异味问题，我们保洁员在清理车辆卫生的同时，已将车内车门、车窗全部打开，对车内进行了通风换气作业。经分中心检查本条运营线路所有运营车辆出场前的卫生符合车辆清洁标准，我们定期召开车辆保洁专题会议，开展车辆卫生专项检查，日常工作中我们加大巡检力度，强化制度建设，不断提高管理水平。因市民不要求电话回复，系统内无联系方式，我们未对市民进行电话回复。场站班组长再次与本条线路的保洁人员进行了沟通，日常工作中要把清洁质量做的更加细致，加强清洁技能的培训，熟练掌握清洁方法。欢迎市民随时对我们的工作进行监督，感谢市民提出宝贵意见，给市民的出行带来的不便我们深感歉意，谢谢市民的支持与谅解。</t>
  </si>
  <si>
    <r>
      <rPr>
        <sz val="10"/>
        <rFont val="Arial"/>
        <family val="2"/>
      </rPr>
      <t xml:space="preserve">GJ-PHONE-20260422-1708</t>
    </r>
    <r>
      <rPr>
        <sz val="10"/>
        <rFont val="宋体"/>
        <family val="0"/>
        <charset val="134"/>
      </rPr>
      <t xml:space="preserve">（</t>
    </r>
    <r>
      <rPr>
        <sz val="10"/>
        <rFont val="Arial"/>
        <family val="2"/>
      </rPr>
      <t xml:space="preserve">1</t>
    </r>
    <r>
      <rPr>
        <sz val="10"/>
        <rFont val="宋体"/>
        <family val="0"/>
        <charset val="134"/>
      </rPr>
      <t xml:space="preserve">个附件）</t>
    </r>
  </si>
  <si>
    <t xml:space="preserve">2026-04-22 15:40:45</t>
  </si>
  <si>
    <t xml:space="preserve">2026-04-22 15:56:41</t>
  </si>
  <si>
    <t xml:space="preserve">15022533430</t>
  </si>
  <si>
    <r>
      <rPr>
        <sz val="10"/>
        <rFont val="Arial"/>
        <family val="2"/>
      </rPr>
      <t xml:space="preserve">4</t>
    </r>
    <r>
      <rPr>
        <sz val="10"/>
        <rFont val="宋体"/>
        <family val="0"/>
        <charset val="134"/>
      </rPr>
      <t xml:space="preserve">月</t>
    </r>
    <r>
      <rPr>
        <sz val="10"/>
        <rFont val="Arial"/>
        <family val="2"/>
      </rPr>
      <t xml:space="preserve">22</t>
    </r>
    <r>
      <rPr>
        <sz val="10"/>
        <rFont val="宋体"/>
        <family val="0"/>
        <charset val="134"/>
      </rPr>
      <t xml:space="preserve">日</t>
    </r>
    <r>
      <rPr>
        <sz val="10"/>
        <rFont val="Arial"/>
        <family val="2"/>
      </rPr>
      <t xml:space="preserve">15</t>
    </r>
    <r>
      <rPr>
        <sz val="10"/>
        <rFont val="宋体"/>
        <family val="0"/>
        <charset val="134"/>
      </rPr>
      <t xml:space="preserve">：</t>
    </r>
    <r>
      <rPr>
        <sz val="10"/>
        <rFont val="Arial"/>
        <family val="2"/>
      </rPr>
      <t xml:space="preserve">42</t>
    </r>
    <r>
      <rPr>
        <sz val="10"/>
        <rFont val="宋体"/>
        <family val="0"/>
        <charset val="134"/>
      </rPr>
      <t xml:space="preserve">分来电，一先生（桥梁厂养护单位）反映：丽泽桥站三环主路东侧站台上的不锈钢护栏有些变形，要求告知是否属于公交管理，如属于公交尽快维护，并尽快回复其。</t>
    </r>
  </si>
  <si>
    <r>
      <rPr>
        <sz val="10"/>
        <rFont val="宋体"/>
        <family val="0"/>
        <charset val="134"/>
      </rPr>
      <t xml:space="preserve">经核实，三环主路东侧丽泽桥公交站台护栏变形锈蚀，有</t>
    </r>
    <r>
      <rPr>
        <sz val="10"/>
        <rFont val="Arial"/>
        <family val="2"/>
      </rPr>
      <t xml:space="preserve">20</t>
    </r>
    <r>
      <rPr>
        <sz val="10"/>
        <rFont val="宋体"/>
        <family val="0"/>
        <charset val="134"/>
      </rPr>
      <t xml:space="preserve">多组。公交集团物业公司已经在护栏自检自查中发现，并已列入</t>
    </r>
    <r>
      <rPr>
        <sz val="10"/>
        <rFont val="Arial"/>
        <family val="2"/>
      </rPr>
      <t xml:space="preserve">2026</t>
    </r>
    <r>
      <rPr>
        <sz val="10"/>
        <rFont val="宋体"/>
        <family val="0"/>
        <charset val="134"/>
      </rPr>
      <t xml:space="preserve">年护栏维修计划。</t>
    </r>
  </si>
  <si>
    <r>
      <rPr>
        <sz val="10"/>
        <rFont val="宋体"/>
        <family val="0"/>
        <charset val="134"/>
      </rPr>
      <t xml:space="preserve">我们于</t>
    </r>
    <r>
      <rPr>
        <sz val="10"/>
        <rFont val="Arial"/>
        <family val="2"/>
      </rPr>
      <t xml:space="preserve">2026</t>
    </r>
    <r>
      <rPr>
        <sz val="10"/>
        <rFont val="宋体"/>
        <family val="0"/>
        <charset val="134"/>
      </rPr>
      <t xml:space="preserve">年</t>
    </r>
    <r>
      <rPr>
        <sz val="10"/>
        <rFont val="Arial"/>
        <family val="2"/>
      </rPr>
      <t xml:space="preserve">4</t>
    </r>
    <r>
      <rPr>
        <sz val="10"/>
        <rFont val="宋体"/>
        <family val="0"/>
        <charset val="134"/>
      </rPr>
      <t xml:space="preserve">月</t>
    </r>
    <r>
      <rPr>
        <sz val="10"/>
        <rFont val="Arial"/>
        <family val="2"/>
      </rPr>
      <t xml:space="preserve">23</t>
    </r>
    <r>
      <rPr>
        <sz val="10"/>
        <rFont val="宋体"/>
        <family val="0"/>
        <charset val="134"/>
      </rPr>
      <t xml:space="preserve">日</t>
    </r>
    <r>
      <rPr>
        <sz val="10"/>
        <rFont val="Arial"/>
        <family val="2"/>
      </rPr>
      <t xml:space="preserve">9</t>
    </r>
    <r>
      <rPr>
        <sz val="10"/>
        <rFont val="宋体"/>
        <family val="0"/>
        <charset val="134"/>
      </rPr>
      <t xml:space="preserve">点</t>
    </r>
    <r>
      <rPr>
        <sz val="10"/>
        <rFont val="Arial"/>
        <family val="2"/>
      </rPr>
      <t xml:space="preserve">12</t>
    </r>
    <r>
      <rPr>
        <sz val="10"/>
        <rFont val="宋体"/>
        <family val="0"/>
        <charset val="134"/>
      </rPr>
      <t xml:space="preserve">分与市民进行电话答复，向市民说明我们核实结果和办理情况。办理人：华菲 工程设备部 一般管理。 审核人：贾新宇 工程设备部 经理。</t>
    </r>
  </si>
  <si>
    <r>
      <rPr>
        <sz val="10"/>
        <rFont val="宋体"/>
        <family val="0"/>
        <charset val="134"/>
      </rPr>
      <t xml:space="preserve">公交集团物业公司已经在护栏自检自查中发现，并已列入</t>
    </r>
    <r>
      <rPr>
        <sz val="10"/>
        <rFont val="Arial"/>
        <family val="2"/>
      </rPr>
      <t xml:space="preserve">2026</t>
    </r>
    <r>
      <rPr>
        <sz val="10"/>
        <rFont val="宋体"/>
        <family val="0"/>
        <charset val="134"/>
      </rPr>
      <t xml:space="preserve">年护栏维修计划。</t>
    </r>
    <r>
      <rPr>
        <sz val="10"/>
        <rFont val="Arial"/>
        <family val="2"/>
      </rPr>
      <t xml:space="preserve">2026</t>
    </r>
    <r>
      <rPr>
        <sz val="10"/>
        <rFont val="宋体"/>
        <family val="0"/>
        <charset val="134"/>
      </rPr>
      <t xml:space="preserve">年护栏维修项目已经完成立项申请，目前正在走公开招标相关流程，争取</t>
    </r>
    <r>
      <rPr>
        <sz val="10"/>
        <rFont val="Arial"/>
        <family val="2"/>
      </rPr>
      <t xml:space="preserve">6</t>
    </r>
    <r>
      <rPr>
        <sz val="10"/>
        <rFont val="宋体"/>
        <family val="0"/>
        <charset val="134"/>
      </rPr>
      <t xml:space="preserve">月底完成所有招标程序和合同的签订。依据北京市相关规定，站台护栏属于</t>
    </r>
    <r>
      <rPr>
        <sz val="10"/>
        <rFont val="Arial"/>
        <family val="2"/>
      </rPr>
      <t xml:space="preserve">"</t>
    </r>
    <r>
      <rPr>
        <sz val="10"/>
        <rFont val="宋体"/>
        <family val="0"/>
        <charset val="134"/>
      </rPr>
      <t xml:space="preserve">城市家具</t>
    </r>
    <r>
      <rPr>
        <sz val="10"/>
        <rFont val="Arial"/>
        <family val="2"/>
      </rPr>
      <t xml:space="preserve">"</t>
    </r>
    <r>
      <rPr>
        <sz val="10"/>
        <rFont val="宋体"/>
        <family val="0"/>
        <charset val="134"/>
      </rPr>
      <t xml:space="preserve">，无论维修拆除安装，都须到属地管理部门进行规划方案审批。公交集团必须在“合理、合法、合规”的前提下才能施工，预计</t>
    </r>
    <r>
      <rPr>
        <sz val="10"/>
        <rFont val="Arial"/>
        <family val="2"/>
      </rPr>
      <t xml:space="preserve">8</t>
    </r>
    <r>
      <rPr>
        <sz val="10"/>
        <rFont val="宋体"/>
        <family val="0"/>
        <charset val="134"/>
      </rPr>
      <t xml:space="preserve">月底完成护栏锈蚀维修施工，恳请市民理解谅解。</t>
    </r>
  </si>
  <si>
    <r>
      <rPr>
        <sz val="10"/>
        <rFont val="Arial"/>
        <family val="2"/>
      </rPr>
      <t xml:space="preserve">2026</t>
    </r>
    <r>
      <rPr>
        <sz val="10"/>
        <rFont val="宋体"/>
        <family val="0"/>
        <charset val="134"/>
      </rPr>
      <t xml:space="preserve">年护栏维修项目已经完成立项申请，目前正在走公开招标相关流程，争取</t>
    </r>
    <r>
      <rPr>
        <sz val="10"/>
        <rFont val="Arial"/>
        <family val="2"/>
      </rPr>
      <t xml:space="preserve">6</t>
    </r>
    <r>
      <rPr>
        <sz val="10"/>
        <rFont val="宋体"/>
        <family val="0"/>
        <charset val="134"/>
      </rPr>
      <t xml:space="preserve">月底完成所有招标程序和合同的签订。依据北京市相关规定，站台护栏属于</t>
    </r>
    <r>
      <rPr>
        <sz val="10"/>
        <rFont val="Arial"/>
        <family val="2"/>
      </rPr>
      <t xml:space="preserve">"</t>
    </r>
    <r>
      <rPr>
        <sz val="10"/>
        <rFont val="宋体"/>
        <family val="0"/>
        <charset val="134"/>
      </rPr>
      <t xml:space="preserve">城市家具</t>
    </r>
    <r>
      <rPr>
        <sz val="10"/>
        <rFont val="Arial"/>
        <family val="2"/>
      </rPr>
      <t xml:space="preserve">"</t>
    </r>
    <r>
      <rPr>
        <sz val="10"/>
        <rFont val="宋体"/>
        <family val="0"/>
        <charset val="134"/>
      </rPr>
      <t xml:space="preserve">，无论维修拆除安装，都须到属地管理部门进行规划方案审批。公交集团必须在“合理、合法、合规”的前提下才能施工，预计</t>
    </r>
    <r>
      <rPr>
        <sz val="10"/>
        <rFont val="Arial"/>
        <family val="2"/>
      </rPr>
      <t xml:space="preserve">8</t>
    </r>
    <r>
      <rPr>
        <sz val="10"/>
        <rFont val="宋体"/>
        <family val="0"/>
        <charset val="134"/>
      </rPr>
      <t xml:space="preserve">月底完成护栏锈蚀维修施工，恳请市民理解谅解。</t>
    </r>
  </si>
  <si>
    <r>
      <rPr>
        <sz val="10"/>
        <rFont val="宋体"/>
        <family val="0"/>
        <charset val="134"/>
      </rPr>
      <t xml:space="preserve">经核实，三环主路东侧丽泽桥公交站台护栏变形锈蚀，有</t>
    </r>
    <r>
      <rPr>
        <sz val="10"/>
        <rFont val="Arial"/>
        <family val="2"/>
      </rPr>
      <t xml:space="preserve">20</t>
    </r>
    <r>
      <rPr>
        <sz val="10"/>
        <rFont val="宋体"/>
        <family val="0"/>
        <charset val="134"/>
      </rPr>
      <t xml:space="preserve">多组。公交集团物业公司已经在护栏自检自查中发现，并已列入</t>
    </r>
    <r>
      <rPr>
        <sz val="10"/>
        <rFont val="Arial"/>
        <family val="2"/>
      </rPr>
      <t xml:space="preserve">2026</t>
    </r>
    <r>
      <rPr>
        <sz val="10"/>
        <rFont val="宋体"/>
        <family val="0"/>
        <charset val="134"/>
      </rPr>
      <t xml:space="preserve">年护栏维修计划。</t>
    </r>
    <r>
      <rPr>
        <sz val="10"/>
        <rFont val="Arial"/>
        <family val="2"/>
      </rPr>
      <t xml:space="preserve">2026</t>
    </r>
    <r>
      <rPr>
        <sz val="10"/>
        <rFont val="宋体"/>
        <family val="0"/>
        <charset val="134"/>
      </rPr>
      <t xml:space="preserve">年护栏维修项目已经完成立项申请，目前正在走公开招标相关流程，争取</t>
    </r>
    <r>
      <rPr>
        <sz val="10"/>
        <rFont val="Arial"/>
        <family val="2"/>
      </rPr>
      <t xml:space="preserve">6</t>
    </r>
    <r>
      <rPr>
        <sz val="10"/>
        <rFont val="宋体"/>
        <family val="0"/>
        <charset val="134"/>
      </rPr>
      <t xml:space="preserve">月底完成所有招标程序和合同的签订。依据北京市相关规定，站台护栏属于</t>
    </r>
    <r>
      <rPr>
        <sz val="10"/>
        <rFont val="Arial"/>
        <family val="2"/>
      </rPr>
      <t xml:space="preserve">"</t>
    </r>
    <r>
      <rPr>
        <sz val="10"/>
        <rFont val="宋体"/>
        <family val="0"/>
        <charset val="134"/>
      </rPr>
      <t xml:space="preserve">城市家具</t>
    </r>
    <r>
      <rPr>
        <sz val="10"/>
        <rFont val="Arial"/>
        <family val="2"/>
      </rPr>
      <t xml:space="preserve">"</t>
    </r>
    <r>
      <rPr>
        <sz val="10"/>
        <rFont val="宋体"/>
        <family val="0"/>
        <charset val="134"/>
      </rPr>
      <t xml:space="preserve">，无论维修拆除安装，都须到属地管理部门进行规划方案审批。公交集团必须在“合理、合法、合规”的前提下才能施工，预计</t>
    </r>
    <r>
      <rPr>
        <sz val="10"/>
        <rFont val="Arial"/>
        <family val="2"/>
      </rPr>
      <t xml:space="preserve">8</t>
    </r>
    <r>
      <rPr>
        <sz val="10"/>
        <rFont val="宋体"/>
        <family val="0"/>
        <charset val="134"/>
      </rPr>
      <t xml:space="preserve">月底完成护栏锈蚀维修施工，恳请市民理解谅解。我们于</t>
    </r>
    <r>
      <rPr>
        <sz val="10"/>
        <rFont val="Arial"/>
        <family val="2"/>
      </rPr>
      <t xml:space="preserve">2026</t>
    </r>
    <r>
      <rPr>
        <sz val="10"/>
        <rFont val="宋体"/>
        <family val="0"/>
        <charset val="134"/>
      </rPr>
      <t xml:space="preserve">年</t>
    </r>
    <r>
      <rPr>
        <sz val="10"/>
        <rFont val="Arial"/>
        <family val="2"/>
      </rPr>
      <t xml:space="preserve">4</t>
    </r>
    <r>
      <rPr>
        <sz val="10"/>
        <rFont val="宋体"/>
        <family val="0"/>
        <charset val="134"/>
      </rPr>
      <t xml:space="preserve">月</t>
    </r>
    <r>
      <rPr>
        <sz val="10"/>
        <rFont val="Arial"/>
        <family val="2"/>
      </rPr>
      <t xml:space="preserve">23</t>
    </r>
    <r>
      <rPr>
        <sz val="10"/>
        <rFont val="宋体"/>
        <family val="0"/>
        <charset val="134"/>
      </rPr>
      <t xml:space="preserve">日</t>
    </r>
    <r>
      <rPr>
        <sz val="10"/>
        <rFont val="Arial"/>
        <family val="2"/>
      </rPr>
      <t xml:space="preserve">9</t>
    </r>
    <r>
      <rPr>
        <sz val="10"/>
        <rFont val="宋体"/>
        <family val="0"/>
        <charset val="134"/>
      </rPr>
      <t xml:space="preserve">点</t>
    </r>
    <r>
      <rPr>
        <sz val="10"/>
        <rFont val="Arial"/>
        <family val="2"/>
      </rPr>
      <t xml:space="preserve">12</t>
    </r>
    <r>
      <rPr>
        <sz val="10"/>
        <rFont val="宋体"/>
        <family val="0"/>
        <charset val="134"/>
      </rPr>
      <t xml:space="preserve">分与市民进行电话答复，向市民说明我们核实结果和办理情况。</t>
    </r>
  </si>
  <si>
    <t xml:space="preserve">GJ-PHONE-20260422-1691</t>
  </si>
  <si>
    <t xml:space="preserve">2026-04-22 15:33:49</t>
  </si>
  <si>
    <t xml:space="preserve">2026-04-22 16:04:03</t>
  </si>
  <si>
    <r>
      <rPr>
        <sz val="10"/>
        <rFont val="Arial"/>
        <family val="2"/>
      </rPr>
      <t xml:space="preserve">4</t>
    </r>
    <r>
      <rPr>
        <sz val="10"/>
        <rFont val="宋体"/>
        <family val="0"/>
        <charset val="134"/>
      </rPr>
      <t xml:space="preserve">月</t>
    </r>
    <r>
      <rPr>
        <sz val="10"/>
        <rFont val="Arial"/>
        <family val="2"/>
      </rPr>
      <t xml:space="preserve">9</t>
    </r>
    <r>
      <rPr>
        <sz val="10"/>
        <rFont val="宋体"/>
        <family val="0"/>
        <charset val="134"/>
      </rPr>
      <t xml:space="preserve">日</t>
    </r>
    <r>
      <rPr>
        <sz val="10"/>
        <rFont val="Arial"/>
        <family val="2"/>
      </rPr>
      <t xml:space="preserve">18:39</t>
    </r>
    <r>
      <rPr>
        <sz val="10"/>
        <rFont val="宋体"/>
        <family val="0"/>
        <charset val="134"/>
      </rPr>
      <t xml:space="preserve">分一位先生来电反映：乘坐</t>
    </r>
    <r>
      <rPr>
        <sz val="10"/>
        <rFont val="Arial"/>
        <family val="2"/>
      </rPr>
      <t xml:space="preserve">119</t>
    </r>
    <r>
      <rPr>
        <sz val="10"/>
        <rFont val="宋体"/>
        <family val="0"/>
        <charset val="134"/>
      </rPr>
      <t xml:space="preserve">路</t>
    </r>
    <r>
      <rPr>
        <sz val="10"/>
        <rFont val="Arial"/>
        <family val="2"/>
      </rPr>
      <t xml:space="preserve">9630550</t>
    </r>
    <r>
      <rPr>
        <sz val="10"/>
        <rFont val="宋体"/>
        <family val="0"/>
        <charset val="134"/>
      </rPr>
      <t xml:space="preserve">号车（拒绝提供具体信息），称车内有浓重的清洁味，故不满，特来电反映。</t>
    </r>
  </si>
  <si>
    <t xml:space="preserve">因该时段非我们的作业时段，车内产生的异味问题不详，在日常工作时段内，我们保洁员在清理卫生的同时，已将车门、车窗全部打开，对车内异味进行了通风换气作业。</t>
  </si>
  <si>
    <t xml:space="preserve">接到投诉后，市民反映问题的办理情况，鸿运承物业管理中心动物园分中心现回复如下：因该时段非我们的作业时段，车内产生的异味问题不详，在日常工作时段内，我们保洁员在清理卫生的同时，已将车门、车窗全部打开，对车内异味进行了通风换气作业。经分中心检查本条运营线路所有运营车辆出场前的卫生符合车辆清洁标准，我们定期召开车辆保洁专题会议，开展车辆卫生专项检查，日常工作中我们加大巡检力度，强化制度建设，不断提高管理水平。因市民不要求电话回复，系统内无联系方式，我们未对市民进行电话回复。场站班组长再次与本条线路的保洁人员进行了沟通，日常工作中要把清洁质量做的更加细致，加强清洁技能的培训，熟练掌握清洁方法。欢迎市民随时对我们的工作进行监督，感谢市民提出宝贵意见，给市民的出行带来的不便我们深感歉意，谢谢市民的支持与谅解。</t>
  </si>
  <si>
    <t xml:space="preserve">GJ-PHONE-20260422-2370</t>
  </si>
  <si>
    <t xml:space="preserve">2026-04-22 19:32:15</t>
  </si>
  <si>
    <t xml:space="preserve">2026-04-22 19:50:25</t>
  </si>
  <si>
    <r>
      <rPr>
        <sz val="10"/>
        <rFont val="Arial"/>
        <family val="2"/>
      </rPr>
      <t xml:space="preserve">4</t>
    </r>
    <r>
      <rPr>
        <sz val="10"/>
        <rFont val="宋体"/>
        <family val="0"/>
        <charset val="134"/>
      </rPr>
      <t xml:space="preserve">月</t>
    </r>
    <r>
      <rPr>
        <sz val="10"/>
        <rFont val="Arial"/>
        <family val="2"/>
      </rPr>
      <t xml:space="preserve">22</t>
    </r>
    <r>
      <rPr>
        <sz val="10"/>
        <rFont val="宋体"/>
        <family val="0"/>
        <charset val="134"/>
      </rPr>
      <t xml:space="preserve">日</t>
    </r>
    <r>
      <rPr>
        <sz val="10"/>
        <rFont val="Arial"/>
        <family val="2"/>
      </rPr>
      <t xml:space="preserve">19:32</t>
    </r>
    <r>
      <rPr>
        <sz val="10"/>
        <rFont val="宋体"/>
        <family val="0"/>
        <charset val="134"/>
      </rPr>
      <t xml:space="preserve">分</t>
    </r>
    <r>
      <rPr>
        <sz val="10"/>
        <rFont val="Arial"/>
        <family val="2"/>
      </rPr>
      <t xml:space="preserve">(</t>
    </r>
    <r>
      <rPr>
        <sz val="10"/>
        <rFont val="宋体"/>
        <family val="0"/>
        <charset val="134"/>
      </rPr>
      <t xml:space="preserve">来电</t>
    </r>
    <r>
      <rPr>
        <sz val="10"/>
        <rFont val="Arial"/>
        <family val="2"/>
      </rPr>
      <t xml:space="preserve">)</t>
    </r>
    <r>
      <rPr>
        <sz val="10"/>
        <rFont val="宋体"/>
        <family val="0"/>
        <charset val="134"/>
      </rPr>
      <t xml:space="preserve">，一先生是</t>
    </r>
    <r>
      <rPr>
        <sz val="10"/>
        <rFont val="Arial"/>
        <family val="2"/>
      </rPr>
      <t xml:space="preserve">688</t>
    </r>
    <r>
      <rPr>
        <sz val="10"/>
        <rFont val="宋体"/>
        <family val="0"/>
        <charset val="134"/>
      </rPr>
      <t xml:space="preserve">路司机，</t>
    </r>
    <r>
      <rPr>
        <sz val="10"/>
        <rFont val="Arial"/>
        <family val="2"/>
      </rPr>
      <t xml:space="preserve">19:30</t>
    </r>
    <r>
      <rPr>
        <sz val="10"/>
        <rFont val="宋体"/>
        <family val="0"/>
        <charset val="134"/>
      </rPr>
      <t xml:space="preserve">分进西三旗场院时，其已刷完卡，但门口的升降杆一直未抬起来，其只能按喇叭，门口的保安（穿着蓝色的保安工服）才把升降杆缓缓的抬起来，其不满，特来电反映。</t>
    </r>
  </si>
  <si>
    <t xml:space="preserve">经核实：分中心接到投诉以后，第一时间与场站班长及门岗值守人员进行电话核实，因当时操控升降杆的遥控器电池突然没有电了，由班长及时把新的电池装上以后已经能正常使用了，对于此问题，分中心也联系了设备厂家要求每周对电子设备的好坏进行巡查，防止再次发生此类事件。</t>
  </si>
  <si>
    <t xml:space="preserve">由于投诉人没有留下电话联系方式，分中心故无法与投诉人取得联系。</t>
  </si>
  <si>
    <t xml:space="preserve">分中心再次对门岗警卫值守加强检查，及时发现问题后立即作出相关处理。</t>
  </si>
  <si>
    <t xml:space="preserve">对场站所有的警卫职工，在岗期间继续履行好自己的岗位职责。</t>
  </si>
  <si>
    <t xml:space="preserve">对场站所有的警卫职工，要求在岗期间继续履行好自己的岗位职责。</t>
  </si>
  <si>
    <r>
      <rPr>
        <sz val="10"/>
        <rFont val="Arial"/>
        <family val="2"/>
      </rPr>
      <t xml:space="preserve">GJ-PHONE-20260423-0900</t>
    </r>
    <r>
      <rPr>
        <sz val="10"/>
        <rFont val="宋体"/>
        <family val="0"/>
        <charset val="134"/>
      </rPr>
      <t xml:space="preserve">（</t>
    </r>
    <r>
      <rPr>
        <sz val="10"/>
        <rFont val="Arial"/>
        <family val="2"/>
      </rPr>
      <t xml:space="preserve">1</t>
    </r>
    <r>
      <rPr>
        <sz val="10"/>
        <rFont val="宋体"/>
        <family val="0"/>
        <charset val="134"/>
      </rPr>
      <t xml:space="preserve">个附件）</t>
    </r>
  </si>
  <si>
    <t xml:space="preserve">2026-04-23 11:23:56</t>
  </si>
  <si>
    <t xml:space="preserve">2026-04-23 12:06:22</t>
  </si>
  <si>
    <t xml:space="preserve">贺女士</t>
  </si>
  <si>
    <t xml:space="preserve">15611092330</t>
  </si>
  <si>
    <r>
      <rPr>
        <sz val="10"/>
        <rFont val="宋体"/>
        <family val="0"/>
        <charset val="134"/>
      </rPr>
      <t xml:space="preserve">贺女士</t>
    </r>
    <r>
      <rPr>
        <sz val="10"/>
        <rFont val="Arial"/>
        <family val="2"/>
      </rPr>
      <t xml:space="preserve">4</t>
    </r>
    <r>
      <rPr>
        <sz val="10"/>
        <rFont val="宋体"/>
        <family val="0"/>
        <charset val="134"/>
      </rPr>
      <t xml:space="preserve">月</t>
    </r>
    <r>
      <rPr>
        <sz val="10"/>
        <rFont val="Arial"/>
        <family val="2"/>
      </rPr>
      <t xml:space="preserve">23</t>
    </r>
    <r>
      <rPr>
        <sz val="10"/>
        <rFont val="宋体"/>
        <family val="0"/>
        <charset val="134"/>
      </rPr>
      <t xml:space="preserve">日</t>
    </r>
    <r>
      <rPr>
        <sz val="10"/>
        <rFont val="Arial"/>
        <family val="2"/>
      </rPr>
      <t xml:space="preserve">11</t>
    </r>
    <r>
      <rPr>
        <sz val="10"/>
        <rFont val="宋体"/>
        <family val="0"/>
        <charset val="134"/>
      </rPr>
      <t xml:space="preserve">：</t>
    </r>
    <r>
      <rPr>
        <sz val="10"/>
        <rFont val="Arial"/>
        <family val="2"/>
      </rPr>
      <t xml:space="preserve">23</t>
    </r>
    <r>
      <rPr>
        <sz val="10"/>
        <rFont val="宋体"/>
        <family val="0"/>
        <charset val="134"/>
      </rPr>
      <t xml:space="preserve">分来电反映：其称马甸桥东路北侧的公交站台护栏非常脏，导致乘客乘车不便。故其建议清洁该公交站台护栏，以方便乘客乘车，并要求答复。</t>
    </r>
  </si>
  <si>
    <r>
      <rPr>
        <sz val="10"/>
        <rFont val="宋体"/>
        <family val="0"/>
        <charset val="134"/>
      </rPr>
      <t xml:space="preserve">分中心已经于</t>
    </r>
    <r>
      <rPr>
        <sz val="10"/>
        <rFont val="Arial"/>
        <family val="2"/>
      </rPr>
      <t xml:space="preserve">2026</t>
    </r>
    <r>
      <rPr>
        <sz val="10"/>
        <rFont val="宋体"/>
        <family val="0"/>
        <charset val="134"/>
      </rPr>
      <t xml:space="preserve">年</t>
    </r>
    <r>
      <rPr>
        <sz val="10"/>
        <rFont val="Arial"/>
        <family val="2"/>
      </rPr>
      <t xml:space="preserve">4</t>
    </r>
    <r>
      <rPr>
        <sz val="10"/>
        <rFont val="宋体"/>
        <family val="0"/>
        <charset val="134"/>
      </rPr>
      <t xml:space="preserve">月</t>
    </r>
    <r>
      <rPr>
        <sz val="10"/>
        <rFont val="Arial"/>
        <family val="2"/>
      </rPr>
      <t xml:space="preserve">23</t>
    </r>
    <r>
      <rPr>
        <sz val="10"/>
        <rFont val="宋体"/>
        <family val="0"/>
        <charset val="134"/>
      </rPr>
      <t xml:space="preserve">日，将处理结果告知了市民，办理人：杜伟，部门</t>
    </r>
    <r>
      <rPr>
        <sz val="10"/>
        <rFont val="Arial"/>
        <family val="2"/>
      </rPr>
      <t xml:space="preserve">:</t>
    </r>
    <r>
      <rPr>
        <sz val="10"/>
        <rFont val="宋体"/>
        <family val="0"/>
        <charset val="134"/>
      </rPr>
      <t xml:space="preserve">动物园分中心，职务：物管副主任。审核人：侯旭，物业管理中心机关，物管行政部，科员。</t>
    </r>
    <r>
      <rPr>
        <sz val="10"/>
        <rFont val="Arial"/>
        <family val="2"/>
      </rPr>
      <t xml:space="preserve">
</t>
    </r>
  </si>
  <si>
    <t xml:space="preserve">经核实，市民描述的是沿途停靠站，而非公交场站，已经超出了我们公交物业的保洁范围，但是本着接诉即办的原则，我们还是派人去清理了该车站的护栏。</t>
  </si>
  <si>
    <t xml:space="preserve">本着接诉即办的原则，我们还是派人去清理了该车站的护栏。</t>
  </si>
  <si>
    <r>
      <rPr>
        <sz val="10"/>
        <rFont val="宋体"/>
        <family val="0"/>
        <charset val="134"/>
      </rPr>
      <t xml:space="preserve">接到此投诉，我们非常重视，并立即核实。经核实，市民描述的是沿途停靠站，而非公交场站，已经超出了我们公交物业的保洁范围，但是本着接诉即办的原则，我们还是派人去清理了该车站的护栏。分中心已经于</t>
    </r>
    <r>
      <rPr>
        <sz val="10"/>
        <rFont val="Arial"/>
        <family val="2"/>
      </rPr>
      <t xml:space="preserve">2026</t>
    </r>
    <r>
      <rPr>
        <sz val="10"/>
        <rFont val="宋体"/>
        <family val="0"/>
        <charset val="134"/>
      </rPr>
      <t xml:space="preserve">年</t>
    </r>
    <r>
      <rPr>
        <sz val="10"/>
        <rFont val="Arial"/>
        <family val="2"/>
      </rPr>
      <t xml:space="preserve">4</t>
    </r>
    <r>
      <rPr>
        <sz val="10"/>
        <rFont val="宋体"/>
        <family val="0"/>
        <charset val="134"/>
      </rPr>
      <t xml:space="preserve">月</t>
    </r>
    <r>
      <rPr>
        <sz val="10"/>
        <rFont val="Arial"/>
        <family val="2"/>
      </rPr>
      <t xml:space="preserve">23</t>
    </r>
    <r>
      <rPr>
        <sz val="10"/>
        <rFont val="宋体"/>
        <family val="0"/>
        <charset val="134"/>
      </rPr>
      <t xml:space="preserve">日，将处理结果告知了市民，办理人：杜伟，部门</t>
    </r>
    <r>
      <rPr>
        <sz val="10"/>
        <rFont val="Arial"/>
        <family val="2"/>
      </rPr>
      <t xml:space="preserve">:</t>
    </r>
    <r>
      <rPr>
        <sz val="10"/>
        <rFont val="宋体"/>
        <family val="0"/>
        <charset val="134"/>
      </rPr>
      <t xml:space="preserve">动物园分中心，职务：物管副主任。审核人：侯旭，物业管理中心机关，物管行政部，科员。</t>
    </r>
  </si>
  <si>
    <r>
      <rPr>
        <sz val="11"/>
        <color rgb="FF000000"/>
        <rFont val="宋体"/>
        <family val="0"/>
        <charset val="134"/>
      </rPr>
      <t xml:space="preserve">场站（站台）卫生问题
</t>
    </r>
    <r>
      <rPr>
        <sz val="11"/>
        <color rgb="FF000000"/>
        <rFont val="宋体"/>
        <family val="0"/>
      </rPr>
      <t xml:space="preserve">(</t>
    </r>
    <r>
      <rPr>
        <sz val="11"/>
        <color rgb="FF000000"/>
        <rFont val="宋体"/>
        <family val="0"/>
        <charset val="134"/>
      </rPr>
      <t xml:space="preserve">场站护栏脏</t>
    </r>
    <r>
      <rPr>
        <sz val="11"/>
        <color rgb="FF000000"/>
        <rFont val="宋体"/>
        <family val="0"/>
      </rPr>
      <t xml:space="preserve">)</t>
    </r>
    <r>
      <rPr>
        <sz val="11"/>
        <color rgb="FF000000"/>
        <rFont val="宋体"/>
        <family val="0"/>
        <charset val="134"/>
      </rPr>
      <t xml:space="preserve">多渠道</t>
    </r>
  </si>
  <si>
    <r>
      <rPr>
        <sz val="10"/>
        <rFont val="Arial"/>
        <family val="2"/>
      </rPr>
      <t xml:space="preserve">GJ-PHONE-20260423-0970</t>
    </r>
    <r>
      <rPr>
        <sz val="10"/>
        <rFont val="宋体"/>
        <family val="0"/>
        <charset val="134"/>
      </rPr>
      <t xml:space="preserve">（</t>
    </r>
    <r>
      <rPr>
        <sz val="10"/>
        <rFont val="Arial"/>
        <family val="2"/>
      </rPr>
      <t xml:space="preserve">1</t>
    </r>
    <r>
      <rPr>
        <sz val="10"/>
        <rFont val="宋体"/>
        <family val="0"/>
        <charset val="134"/>
      </rPr>
      <t xml:space="preserve">个附件）</t>
    </r>
  </si>
  <si>
    <t xml:space="preserve">2026-04-23 11:50:58</t>
  </si>
  <si>
    <t xml:space="preserve">2026-04-23 12:16:38</t>
  </si>
  <si>
    <t xml:space="preserve">段女士</t>
  </si>
  <si>
    <t xml:space="preserve">17746552836</t>
  </si>
  <si>
    <r>
      <rPr>
        <sz val="10"/>
        <rFont val="Arial"/>
        <family val="2"/>
      </rPr>
      <t xml:space="preserve">4</t>
    </r>
    <r>
      <rPr>
        <sz val="10"/>
        <rFont val="宋体"/>
        <family val="0"/>
        <charset val="134"/>
      </rPr>
      <t xml:space="preserve">月</t>
    </r>
    <r>
      <rPr>
        <sz val="10"/>
        <rFont val="Arial"/>
        <family val="2"/>
      </rPr>
      <t xml:space="preserve">23</t>
    </r>
    <r>
      <rPr>
        <sz val="10"/>
        <rFont val="宋体"/>
        <family val="0"/>
        <charset val="134"/>
      </rPr>
      <t xml:space="preserve">日</t>
    </r>
    <r>
      <rPr>
        <sz val="10"/>
        <rFont val="Arial"/>
        <family val="2"/>
      </rPr>
      <t xml:space="preserve">11</t>
    </r>
    <r>
      <rPr>
        <sz val="10"/>
        <rFont val="宋体"/>
        <family val="0"/>
        <charset val="134"/>
      </rPr>
      <t xml:space="preserve">：</t>
    </r>
    <r>
      <rPr>
        <sz val="10"/>
        <rFont val="Arial"/>
        <family val="2"/>
      </rPr>
      <t xml:space="preserve">51</t>
    </r>
    <r>
      <rPr>
        <sz val="10"/>
        <rFont val="宋体"/>
        <family val="0"/>
        <charset val="134"/>
      </rPr>
      <t xml:space="preserve">分段女士来电称：刚刚其乘坐</t>
    </r>
    <r>
      <rPr>
        <sz val="10"/>
        <rFont val="Arial"/>
        <family val="2"/>
      </rPr>
      <t xml:space="preserve">309</t>
    </r>
    <r>
      <rPr>
        <sz val="10"/>
        <rFont val="宋体"/>
        <family val="0"/>
        <charset val="134"/>
      </rPr>
      <t xml:space="preserve">路到北京西站南广场总站，其出场站时，场站门口的保安降升降杆时未看到其，结果升降杆碰到其的肩膀和头，现其感觉肩膀疼。故不满，望马上回复。</t>
    </r>
    <r>
      <rPr>
        <sz val="10"/>
        <rFont val="Arial"/>
        <family val="2"/>
      </rPr>
      <t xml:space="preserve">12:13</t>
    </r>
    <r>
      <rPr>
        <sz val="10"/>
        <rFont val="宋体"/>
        <family val="0"/>
        <charset val="134"/>
      </rPr>
      <t xml:space="preserve">分电话转鸿运承。</t>
    </r>
  </si>
  <si>
    <t xml:space="preserve">经核实，该诉求属于北京市地面公共交通基础设施、站务设施设置类诉求。我单位西客站分中心就市民段女士反映诉求进行核实。进过复查现场录像，向当值保安员卢中兵核实情况，确有段女士描述的情况发生。经现场勘察，在闸道两侧均有张贴禁止穿行标志。</t>
  </si>
  <si>
    <r>
      <rPr>
        <sz val="10"/>
        <rFont val="Arial"/>
        <family val="2"/>
      </rPr>
      <t xml:space="preserve">2026</t>
    </r>
    <r>
      <rPr>
        <sz val="10"/>
        <rFont val="宋体"/>
        <family val="0"/>
        <charset val="134"/>
      </rPr>
      <t xml:space="preserve">年</t>
    </r>
    <r>
      <rPr>
        <sz val="10"/>
        <rFont val="Arial"/>
        <family val="2"/>
      </rPr>
      <t xml:space="preserve">4</t>
    </r>
    <r>
      <rPr>
        <sz val="10"/>
        <rFont val="宋体"/>
        <family val="0"/>
        <charset val="134"/>
      </rPr>
      <t xml:space="preserve">月</t>
    </r>
    <r>
      <rPr>
        <sz val="10"/>
        <rFont val="Arial"/>
        <family val="2"/>
      </rPr>
      <t xml:space="preserve">24</t>
    </r>
    <r>
      <rPr>
        <sz val="10"/>
        <rFont val="宋体"/>
        <family val="0"/>
        <charset val="134"/>
      </rPr>
      <t xml:space="preserve">日上午，我单位西客站分中心主管安保副主任石海东致电段女士，一是询问了段女士目前身体状况，段女士表示已无恙。二是询问段女士是否还有其他诉求，段女士表示无其他诉求。段女士表示接受。</t>
    </r>
  </si>
  <si>
    <t xml:space="preserve">GJ-PHONE-20260424-1853</t>
  </si>
  <si>
    <t xml:space="preserve">2026-04-24 16:49:51</t>
  </si>
  <si>
    <t xml:space="preserve">2026-04-24 16:53:54</t>
  </si>
  <si>
    <t xml:space="preserve">2026-04-29 08:59:59</t>
  </si>
  <si>
    <r>
      <rPr>
        <sz val="10"/>
        <rFont val="Arial"/>
        <family val="2"/>
      </rPr>
      <t xml:space="preserve">4</t>
    </r>
    <r>
      <rPr>
        <sz val="10"/>
        <rFont val="宋体"/>
        <family val="0"/>
        <charset val="134"/>
      </rPr>
      <t xml:space="preserve">月</t>
    </r>
    <r>
      <rPr>
        <sz val="10"/>
        <rFont val="Arial"/>
        <family val="2"/>
      </rPr>
      <t xml:space="preserve">24</t>
    </r>
    <r>
      <rPr>
        <sz val="10"/>
        <rFont val="宋体"/>
        <family val="0"/>
        <charset val="134"/>
      </rPr>
      <t xml:space="preserve">日</t>
    </r>
    <r>
      <rPr>
        <sz val="10"/>
        <rFont val="Arial"/>
        <family val="2"/>
      </rPr>
      <t xml:space="preserve">16</t>
    </r>
    <r>
      <rPr>
        <sz val="10"/>
        <rFont val="宋体"/>
        <family val="0"/>
        <charset val="134"/>
      </rPr>
      <t xml:space="preserve">：</t>
    </r>
    <r>
      <rPr>
        <sz val="10"/>
        <rFont val="Arial"/>
        <family val="2"/>
      </rPr>
      <t xml:space="preserve">49</t>
    </r>
    <r>
      <rPr>
        <sz val="10"/>
        <rFont val="宋体"/>
        <family val="0"/>
        <charset val="134"/>
      </rPr>
      <t xml:space="preserve">分来电：</t>
    </r>
    <r>
      <rPr>
        <sz val="10"/>
        <rFont val="Arial"/>
        <family val="2"/>
      </rPr>
      <t xml:space="preserve">3</t>
    </r>
    <r>
      <rPr>
        <sz val="10"/>
        <rFont val="宋体"/>
        <family val="0"/>
        <charset val="134"/>
      </rPr>
      <t xml:space="preserve">月</t>
    </r>
    <r>
      <rPr>
        <sz val="10"/>
        <rFont val="Arial"/>
        <family val="2"/>
      </rPr>
      <t xml:space="preserve">31</t>
    </r>
    <r>
      <rPr>
        <sz val="10"/>
        <rFont val="宋体"/>
        <family val="0"/>
        <charset val="134"/>
      </rPr>
      <t xml:space="preserve">日反映房山区大部分公交车座椅套脏一事，近期看到都有改善，特来电表扬。</t>
    </r>
  </si>
  <si>
    <t xml:space="preserve">2026-04-25</t>
  </si>
  <si>
    <t xml:space="preserve">接到市民表扬致电后，我们对市民的表扬内容进行核实，情况属实。</t>
  </si>
  <si>
    <t xml:space="preserve">所辖分中心领导与负责房山线路的负责人（班组长）取得了联系，我们已将市民的表扬内容转告负责人，要求将干净整洁的车厢环境要一直保持下去。</t>
  </si>
  <si>
    <t xml:space="preserve">我们各场站班组长再次与房山线路的保洁人员进行了沟通，要把好的经验和方法保持下去，日常的清洁与维护至关重要，日常工作中仍需要加强出场车辆卫生需符合清洁标准。</t>
  </si>
  <si>
    <t xml:space="preserve">接到市民表扬致电后，我们对市民的表扬内容进行核实，情况属实。所辖分中心领导与负责房山线路的负责人（班组长）取得了联系，我们已将市民的表扬内容转告负责人，要求将干净整洁的车厢环境要一直保持下去。我们定期召开车辆保洁专题会议，开展车辆卫生专项检查，日常工作中我们加大巡检力度，强化制度建设，不断提高管理水平。因市民不要求电话回复，系统内无联系方式，我们未对市民进行电话回复。我们各场站班组长再次与房山线路的保洁人员进行了沟通，要把好的经验和方法保持下去，日常的清洁与维护至关重要，日常工作中仍需要加强出场车辆卫生需符合清洁标准。欢迎市民随时对我们的工作进行监督，我们将继续努力，为市民提供一个舒适、整洁的乘车及出行环境，感谢市民对我们工作的认可。</t>
  </si>
  <si>
    <t xml:space="preserve">GJ-PHONE-20260424-2068</t>
  </si>
  <si>
    <t xml:space="preserve">2026-04-24 17:58:35</t>
  </si>
  <si>
    <t xml:space="preserve">2026-04-24 18:00:30</t>
  </si>
  <si>
    <r>
      <rPr>
        <sz val="10"/>
        <rFont val="Arial"/>
        <family val="2"/>
      </rPr>
      <t xml:space="preserve">4</t>
    </r>
    <r>
      <rPr>
        <sz val="10"/>
        <rFont val="宋体"/>
        <family val="0"/>
        <charset val="134"/>
      </rPr>
      <t xml:space="preserve">月</t>
    </r>
    <r>
      <rPr>
        <sz val="10"/>
        <rFont val="Arial"/>
        <family val="2"/>
      </rPr>
      <t xml:space="preserve">24</t>
    </r>
    <r>
      <rPr>
        <sz val="10"/>
        <rFont val="宋体"/>
        <family val="0"/>
        <charset val="134"/>
      </rPr>
      <t xml:space="preserve">日</t>
    </r>
    <r>
      <rPr>
        <sz val="10"/>
        <rFont val="Arial"/>
        <family val="2"/>
      </rPr>
      <t xml:space="preserve">17</t>
    </r>
    <r>
      <rPr>
        <sz val="10"/>
        <rFont val="宋体"/>
        <family val="0"/>
        <charset val="134"/>
      </rPr>
      <t xml:space="preserve">：</t>
    </r>
    <r>
      <rPr>
        <sz val="10"/>
        <rFont val="Arial"/>
        <family val="2"/>
      </rPr>
      <t xml:space="preserve">58</t>
    </r>
    <r>
      <rPr>
        <sz val="10"/>
        <rFont val="宋体"/>
        <family val="0"/>
        <charset val="134"/>
      </rPr>
      <t xml:space="preserve">分一女士来电：乘坐</t>
    </r>
    <r>
      <rPr>
        <sz val="10"/>
        <rFont val="Arial"/>
        <family val="2"/>
      </rPr>
      <t xml:space="preserve">596</t>
    </r>
    <r>
      <rPr>
        <sz val="10"/>
        <rFont val="宋体"/>
        <family val="0"/>
        <charset val="134"/>
      </rPr>
      <t xml:space="preserve">路时看到车门扶手上的橡胶很脏，故不满，特来电反映。</t>
    </r>
  </si>
  <si>
    <t xml:space="preserve">GJ-PHONE-20260424-2015</t>
  </si>
  <si>
    <t xml:space="preserve">2026-04-24 17:42:17</t>
  </si>
  <si>
    <t xml:space="preserve">2026-04-24 18:10:39</t>
  </si>
  <si>
    <r>
      <rPr>
        <sz val="10"/>
        <rFont val="Arial"/>
        <family val="2"/>
      </rPr>
      <t xml:space="preserve">4</t>
    </r>
    <r>
      <rPr>
        <sz val="10"/>
        <rFont val="宋体"/>
        <family val="0"/>
        <charset val="134"/>
      </rPr>
      <t xml:space="preserve">月</t>
    </r>
    <r>
      <rPr>
        <sz val="10"/>
        <rFont val="Arial"/>
        <family val="2"/>
      </rPr>
      <t xml:space="preserve">24</t>
    </r>
    <r>
      <rPr>
        <sz val="10"/>
        <rFont val="宋体"/>
        <family val="0"/>
        <charset val="134"/>
      </rPr>
      <t xml:space="preserve">日</t>
    </r>
    <r>
      <rPr>
        <sz val="10"/>
        <rFont val="Arial"/>
        <family val="2"/>
      </rPr>
      <t xml:space="preserve">17:43</t>
    </r>
    <r>
      <rPr>
        <sz val="10"/>
        <rFont val="宋体"/>
        <family val="0"/>
        <charset val="134"/>
      </rPr>
      <t xml:space="preserve">来电：</t>
    </r>
    <r>
      <rPr>
        <sz val="10"/>
        <rFont val="Arial"/>
        <family val="2"/>
      </rPr>
      <t xml:space="preserve">6</t>
    </r>
    <r>
      <rPr>
        <sz val="10"/>
        <rFont val="宋体"/>
        <family val="0"/>
        <charset val="134"/>
      </rPr>
      <t xml:space="preserve">：</t>
    </r>
    <r>
      <rPr>
        <sz val="10"/>
        <rFont val="Arial"/>
        <family val="2"/>
      </rPr>
      <t xml:space="preserve">40</t>
    </r>
    <r>
      <rPr>
        <sz val="10"/>
        <rFont val="宋体"/>
        <family val="0"/>
        <charset val="134"/>
      </rPr>
      <t xml:space="preserve">分，一先生在滨河西区乘坐快速直达专线</t>
    </r>
    <r>
      <rPr>
        <sz val="10"/>
        <rFont val="Arial"/>
        <family val="2"/>
      </rPr>
      <t xml:space="preserve">137</t>
    </r>
    <r>
      <rPr>
        <sz val="10"/>
        <rFont val="宋体"/>
        <family val="0"/>
        <charset val="134"/>
      </rPr>
      <t xml:space="preserve">路到西钓鱼台，灰金色耳机仓里没有耳机落在倒数二、三排右侧，后被该车驾驶员捡到并通过场站物业人员交还给其，特来电表扬</t>
    </r>
    <r>
      <rPr>
        <sz val="10"/>
        <rFont val="Arial"/>
        <family val="2"/>
      </rPr>
      <t xml:space="preserve">.</t>
    </r>
  </si>
  <si>
    <t xml:space="preserve">接到市民表扬致电后，已派专人对市民的表扬内容进行核实，情况属实。</t>
  </si>
  <si>
    <t xml:space="preserve">我们将工作人员进行口头表扬，同时将这种工作精神在全分中心范围内进行宣传，我们今后也将以良好的工作作风服务于一线及市民，体现物业良好的服务意识。</t>
  </si>
  <si>
    <t xml:space="preserve">接到市民表扬致电后，已派专人对市民的表扬内容进行核实，情况属实。我们将工作人员进行口头表扬，同时将这种工作精神在全分中心范围内进行宣传，我们今后也将以良好的工作作风服务于一线及市民，体现物业良好的服务意识。因市民不要求电话回复，系统内无联系方式，我们未对市民进行电话回复。</t>
  </si>
  <si>
    <t xml:space="preserve">GJ-PHONE-20260425-0192</t>
  </si>
  <si>
    <t xml:space="preserve">2026-04-25 08:05:13</t>
  </si>
  <si>
    <t xml:space="preserve">2026-04-25 08:30:51</t>
  </si>
  <si>
    <r>
      <rPr>
        <sz val="10"/>
        <rFont val="Arial"/>
        <family val="2"/>
      </rPr>
      <t xml:space="preserve">4</t>
    </r>
    <r>
      <rPr>
        <sz val="10"/>
        <rFont val="宋体"/>
        <family val="0"/>
        <charset val="134"/>
      </rPr>
      <t xml:space="preserve">月</t>
    </r>
    <r>
      <rPr>
        <sz val="10"/>
        <rFont val="Arial"/>
        <family val="2"/>
      </rPr>
      <t xml:space="preserve">25</t>
    </r>
    <r>
      <rPr>
        <sz val="10"/>
        <rFont val="宋体"/>
        <family val="0"/>
        <charset val="134"/>
      </rPr>
      <t xml:space="preserve">日</t>
    </r>
    <r>
      <rPr>
        <sz val="10"/>
        <rFont val="Arial"/>
        <family val="2"/>
      </rPr>
      <t xml:space="preserve">8:05</t>
    </r>
    <r>
      <rPr>
        <sz val="10"/>
        <rFont val="宋体"/>
        <family val="0"/>
        <charset val="134"/>
      </rPr>
      <t xml:space="preserve">分来电：一女士来电：其乘坐</t>
    </r>
    <r>
      <rPr>
        <sz val="10"/>
        <rFont val="Arial"/>
        <family val="2"/>
      </rPr>
      <t xml:space="preserve">347</t>
    </r>
    <r>
      <rPr>
        <sz val="10"/>
        <rFont val="宋体"/>
        <family val="0"/>
        <charset val="134"/>
      </rPr>
      <t xml:space="preserve">路，</t>
    </r>
    <r>
      <rPr>
        <sz val="10"/>
        <rFont val="Arial"/>
        <family val="2"/>
      </rPr>
      <t xml:space="preserve">921</t>
    </r>
    <r>
      <rPr>
        <sz val="10"/>
        <rFont val="宋体"/>
        <family val="0"/>
        <charset val="134"/>
      </rPr>
      <t xml:space="preserve">路，</t>
    </r>
    <r>
      <rPr>
        <sz val="10"/>
        <rFont val="Arial"/>
        <family val="2"/>
      </rPr>
      <t xml:space="preserve">318</t>
    </r>
    <r>
      <rPr>
        <sz val="10"/>
        <rFont val="宋体"/>
        <family val="0"/>
        <charset val="134"/>
      </rPr>
      <t xml:space="preserve">路时发现车内扶手很粘手，望有关部门及时清洁，特来电反映。 </t>
    </r>
  </si>
  <si>
    <r>
      <rPr>
        <sz val="10"/>
        <rFont val="宋体"/>
        <family val="0"/>
        <charset val="134"/>
      </rPr>
      <t xml:space="preserve">经查，市民所反映的车辆卫生问题为途中产生，加之该线路为无售票员的运营线路（无人售），故我们无法第一时间对车辆卫生进行清理。我们对于运营车辆车内卫生的清洁工作是一直在做的，也从未停止，已经形成了长效的清洁机制。</t>
    </r>
    <r>
      <rPr>
        <sz val="10"/>
        <rFont val="Arial"/>
        <family val="2"/>
      </rPr>
      <t xml:space="preserve">3</t>
    </r>
    <r>
      <rPr>
        <sz val="10"/>
        <rFont val="宋体"/>
        <family val="0"/>
        <charset val="134"/>
      </rPr>
      <t xml:space="preserve">条线路车辆回到刷车地点后，在日常工作时段内，我们的保洁员已对车内外部卫生进行了全面清理，确保刷车点出场车辆卫生干净整洁，符合企业标准，已整改完毕。</t>
    </r>
  </si>
  <si>
    <r>
      <rPr>
        <sz val="10"/>
        <rFont val="宋体"/>
        <family val="0"/>
        <charset val="134"/>
      </rPr>
      <t xml:space="preserve">公交运营线路（首末站），我们只在一个场站进行洗车服务，首末站全部安排保洁员清洗车辆目前存在一定的困难。场站班组长再次与</t>
    </r>
    <r>
      <rPr>
        <sz val="10"/>
        <rFont val="Arial"/>
        <family val="2"/>
      </rPr>
      <t xml:space="preserve">3</t>
    </r>
    <r>
      <rPr>
        <sz val="10"/>
        <rFont val="宋体"/>
        <family val="0"/>
        <charset val="134"/>
      </rPr>
      <t xml:space="preserve">条线路的保洁人员进行了沟通，日常工作中要把清洁质量做的更加细致，加强清洁技能的培训，熟练掌握清洁方法。</t>
    </r>
  </si>
  <si>
    <r>
      <rPr>
        <sz val="10"/>
        <rFont val="宋体"/>
        <family val="0"/>
        <charset val="134"/>
      </rPr>
      <t xml:space="preserve">经各分中心检查</t>
    </r>
    <r>
      <rPr>
        <sz val="10"/>
        <rFont val="Arial"/>
        <family val="2"/>
      </rPr>
      <t xml:space="preserve">3</t>
    </r>
    <r>
      <rPr>
        <sz val="10"/>
        <rFont val="宋体"/>
        <family val="0"/>
        <charset val="134"/>
      </rPr>
      <t xml:space="preserve">条运营线路所有运营车辆出场前的卫生符合车辆清洁标准，我们定期召开车辆保洁专题会议，开展车辆卫生专项检查，日常工作中我们加大巡检力度，强化制度建设，不断提高管理水平。</t>
    </r>
  </si>
  <si>
    <r>
      <rPr>
        <sz val="10"/>
        <rFont val="宋体"/>
        <family val="0"/>
        <charset val="134"/>
      </rPr>
      <t xml:space="preserve">接到投诉后，市民反映问题的办理情况，鸿运承物业管理中心物管行政部现回复如下：经查，市民所反映的车辆卫生问题为途中产生，加之该线路为无售票员的运营线路（无人售），故我们无法第一时间对车辆卫生进行清理。我们对于运营车辆车内卫生的清洁工作是一直在做的，也从未停止，已经形成了长效的清洁机制。</t>
    </r>
    <r>
      <rPr>
        <sz val="10"/>
        <rFont val="Arial"/>
        <family val="2"/>
      </rPr>
      <t xml:space="preserve">3</t>
    </r>
    <r>
      <rPr>
        <sz val="10"/>
        <rFont val="宋体"/>
        <family val="0"/>
        <charset val="134"/>
      </rPr>
      <t xml:space="preserve">条线路车辆回到刷车地点后，在日常工作时段内，我们的保洁员已对车内外部卫生进行了全面清理，确保刷车点出场车辆卫生干净整洁，符合企业标准，已整改完毕。经各分中心检查</t>
    </r>
    <r>
      <rPr>
        <sz val="10"/>
        <rFont val="Arial"/>
        <family val="2"/>
      </rPr>
      <t xml:space="preserve">3</t>
    </r>
    <r>
      <rPr>
        <sz val="10"/>
        <rFont val="宋体"/>
        <family val="0"/>
        <charset val="134"/>
      </rPr>
      <t xml:space="preserve">条运营线路所有运营车辆出场前的卫生符合车辆清洁标准，我们定期召开车辆保洁专题会议，开展车辆卫生专项检查，日常工作中我们加大巡检力度，强化制度建设，不断提高管理水平。因市民不要求电话回复，系统内无联系方式，我们未对市民进行电话回复。公交运营线路（首末站），我们只在一个场站进行洗车服务，首末站全部安排保洁员清洗车辆目前存在一定的困难。场站班组长再次与</t>
    </r>
    <r>
      <rPr>
        <sz val="10"/>
        <rFont val="Arial"/>
        <family val="2"/>
      </rPr>
      <t xml:space="preserve">3</t>
    </r>
    <r>
      <rPr>
        <sz val="10"/>
        <rFont val="宋体"/>
        <family val="0"/>
        <charset val="134"/>
      </rPr>
      <t xml:space="preserve">条线路的保洁人员进行了沟通，日常工作中要把清洁质量做的更加细致，加强清洁技能的培训，熟练掌握清洁方法。欢迎市民随时对我们的工作进行监督，感谢市民提出宝贵意见，给市民的出行带来的不便我们深感歉意，谢谢市民的支持与谅解。</t>
    </r>
  </si>
  <si>
    <t xml:space="preserve">GJ-PHONE-20260425-1395</t>
  </si>
  <si>
    <t xml:space="preserve">2026-04-25 14:54:41</t>
  </si>
  <si>
    <t xml:space="preserve">2026-04-25 15:05:46</t>
  </si>
  <si>
    <r>
      <rPr>
        <sz val="10"/>
        <rFont val="Arial"/>
        <family val="2"/>
      </rPr>
      <t xml:space="preserve">4</t>
    </r>
    <r>
      <rPr>
        <sz val="10"/>
        <rFont val="宋体"/>
        <family val="0"/>
        <charset val="134"/>
      </rPr>
      <t xml:space="preserve">月</t>
    </r>
    <r>
      <rPr>
        <sz val="10"/>
        <rFont val="Arial"/>
        <family val="2"/>
      </rPr>
      <t xml:space="preserve">25</t>
    </r>
    <r>
      <rPr>
        <sz val="10"/>
        <rFont val="宋体"/>
        <family val="0"/>
        <charset val="134"/>
      </rPr>
      <t xml:space="preserve">日</t>
    </r>
    <r>
      <rPr>
        <sz val="10"/>
        <rFont val="Arial"/>
        <family val="2"/>
      </rPr>
      <t xml:space="preserve">14</t>
    </r>
    <r>
      <rPr>
        <sz val="10"/>
        <rFont val="宋体"/>
        <family val="0"/>
        <charset val="134"/>
      </rPr>
      <t xml:space="preserve">：</t>
    </r>
    <r>
      <rPr>
        <sz val="10"/>
        <rFont val="Arial"/>
        <family val="2"/>
      </rPr>
      <t xml:space="preserve">55</t>
    </r>
    <r>
      <rPr>
        <sz val="10"/>
        <rFont val="宋体"/>
        <family val="0"/>
        <charset val="134"/>
      </rPr>
      <t xml:space="preserve">分来电，一先生反映：光明楼西向东车站，护栏松动了，请相关部门尽快维修。</t>
    </r>
  </si>
  <si>
    <t xml:space="preserve">GJ-PHONE-20260426-0190</t>
  </si>
  <si>
    <t xml:space="preserve">2026-04-26 07:44:20</t>
  </si>
  <si>
    <t xml:space="preserve">2026-04-26 07:57:20</t>
  </si>
  <si>
    <t xml:space="preserve">2026-05-01 08:59:59</t>
  </si>
  <si>
    <t xml:space="preserve">13051060551</t>
  </si>
  <si>
    <r>
      <rPr>
        <sz val="10"/>
        <rFont val="Arial"/>
        <family val="2"/>
      </rPr>
      <t xml:space="preserve">4</t>
    </r>
    <r>
      <rPr>
        <sz val="10"/>
        <rFont val="宋体"/>
        <family val="0"/>
        <charset val="134"/>
      </rPr>
      <t xml:space="preserve">月</t>
    </r>
    <r>
      <rPr>
        <sz val="10"/>
        <rFont val="Arial"/>
        <family val="2"/>
      </rPr>
      <t xml:space="preserve">26</t>
    </r>
    <r>
      <rPr>
        <sz val="10"/>
        <rFont val="宋体"/>
        <family val="0"/>
        <charset val="134"/>
      </rPr>
      <t xml:space="preserve">日</t>
    </r>
    <r>
      <rPr>
        <sz val="10"/>
        <rFont val="Arial"/>
        <family val="2"/>
      </rPr>
      <t xml:space="preserve">7:47</t>
    </r>
    <r>
      <rPr>
        <sz val="10"/>
        <rFont val="宋体"/>
        <family val="0"/>
        <charset val="134"/>
      </rPr>
      <t xml:space="preserve">分来电：许先生住在城通街</t>
    </r>
    <r>
      <rPr>
        <sz val="10"/>
        <rFont val="Arial"/>
        <family val="2"/>
      </rPr>
      <t xml:space="preserve">26</t>
    </r>
    <r>
      <rPr>
        <sz val="10"/>
        <rFont val="宋体"/>
        <family val="0"/>
        <charset val="134"/>
      </rPr>
      <t xml:space="preserve">号院</t>
    </r>
    <r>
      <rPr>
        <sz val="10"/>
        <rFont val="Arial"/>
        <family val="2"/>
      </rPr>
      <t xml:space="preserve">,</t>
    </r>
    <r>
      <rPr>
        <sz val="10"/>
        <rFont val="宋体"/>
        <family val="0"/>
        <charset val="134"/>
      </rPr>
      <t xml:space="preserve">一街之隔的</t>
    </r>
    <r>
      <rPr>
        <sz val="10"/>
        <rFont val="Arial"/>
        <family val="2"/>
      </rPr>
      <t xml:space="preserve">318</t>
    </r>
    <r>
      <rPr>
        <sz val="10"/>
        <rFont val="宋体"/>
        <family val="0"/>
        <charset val="134"/>
      </rPr>
      <t xml:space="preserve">路城通街总站</t>
    </r>
    <r>
      <rPr>
        <sz val="10"/>
        <rFont val="Arial"/>
        <family val="2"/>
      </rPr>
      <t xml:space="preserve">,</t>
    </r>
    <r>
      <rPr>
        <sz val="10"/>
        <rFont val="宋体"/>
        <family val="0"/>
        <charset val="134"/>
      </rPr>
      <t xml:space="preserve">场站内施工</t>
    </r>
    <r>
      <rPr>
        <sz val="10"/>
        <rFont val="Arial"/>
        <family val="2"/>
      </rPr>
      <t xml:space="preserve">,</t>
    </r>
    <r>
      <rPr>
        <sz val="10"/>
        <rFont val="宋体"/>
        <family val="0"/>
        <charset val="134"/>
      </rPr>
      <t xml:space="preserve">噪音大</t>
    </r>
    <r>
      <rPr>
        <sz val="10"/>
        <rFont val="Arial"/>
        <family val="2"/>
      </rPr>
      <t xml:space="preserve">,</t>
    </r>
    <r>
      <rPr>
        <sz val="10"/>
        <rFont val="宋体"/>
        <family val="0"/>
        <charset val="134"/>
      </rPr>
      <t xml:space="preserve">今天是周六</t>
    </r>
    <r>
      <rPr>
        <sz val="10"/>
        <rFont val="Arial"/>
        <family val="2"/>
      </rPr>
      <t xml:space="preserve">,</t>
    </r>
    <r>
      <rPr>
        <sz val="10"/>
        <rFont val="宋体"/>
        <family val="0"/>
        <charset val="134"/>
      </rPr>
      <t xml:space="preserve">不应施工</t>
    </r>
    <r>
      <rPr>
        <sz val="10"/>
        <rFont val="Arial"/>
        <family val="2"/>
      </rPr>
      <t xml:space="preserve">,</t>
    </r>
    <r>
      <rPr>
        <sz val="10"/>
        <rFont val="宋体"/>
        <family val="0"/>
        <charset val="134"/>
      </rPr>
      <t xml:space="preserve">要求尽快停工并回复</t>
    </r>
    <r>
      <rPr>
        <sz val="10"/>
        <rFont val="Arial"/>
        <family val="2"/>
      </rPr>
      <t xml:space="preserve">.</t>
    </r>
  </si>
  <si>
    <t xml:space="preserve">场站噪音问题</t>
  </si>
  <si>
    <t xml:space="preserve">场站管理问题
（场站施工扰民）</t>
  </si>
  <si>
    <r>
      <rPr>
        <sz val="10"/>
        <color rgb="FF000000"/>
        <rFont val="黑体"/>
        <family val="3"/>
        <charset val="134"/>
      </rPr>
      <t xml:space="preserve">办结</t>
    </r>
    <r>
      <rPr>
        <sz val="10"/>
        <color rgb="FF000000"/>
        <rFont val="黑体"/>
        <family val="3"/>
      </rPr>
      <t xml:space="preserve">/</t>
    </r>
    <r>
      <rPr>
        <sz val="10"/>
        <color rgb="FF000000"/>
        <rFont val="黑体"/>
        <family val="3"/>
        <charset val="134"/>
      </rPr>
      <t xml:space="preserve">截止日期</t>
    </r>
  </si>
  <si>
    <t xml:space="preserve">挂账情况</t>
  </si>
  <si>
    <t xml:space="preserve">GJ-ZX-20260313-0001</t>
  </si>
  <si>
    <t xml:space="preserve">2026-03-13 08:29:24</t>
  </si>
  <si>
    <r>
      <rPr>
        <sz val="10"/>
        <rFont val="Arial"/>
        <family val="2"/>
      </rPr>
      <t xml:space="preserve">"</t>
    </r>
    <r>
      <rPr>
        <sz val="10"/>
        <rFont val="宋体"/>
        <family val="0"/>
        <charset val="134"/>
      </rPr>
      <t xml:space="preserve">一路同行在线转接派单：</t>
    </r>
    <r>
      <rPr>
        <sz val="10"/>
        <rFont val="Arial"/>
        <family val="2"/>
      </rPr>
      <t xml:space="preserve">3</t>
    </r>
    <r>
      <rPr>
        <sz val="10"/>
        <rFont val="宋体"/>
        <family val="0"/>
        <charset val="134"/>
      </rPr>
      <t xml:space="preserve">月</t>
    </r>
    <r>
      <rPr>
        <sz val="10"/>
        <rFont val="Arial"/>
        <family val="2"/>
      </rPr>
      <t xml:space="preserve">13</t>
    </r>
    <r>
      <rPr>
        <sz val="10"/>
        <rFont val="宋体"/>
        <family val="0"/>
        <charset val="134"/>
      </rPr>
      <t xml:space="preserve">日</t>
    </r>
    <r>
      <rPr>
        <sz val="10"/>
        <rFont val="Arial"/>
        <family val="2"/>
      </rPr>
      <t xml:space="preserve">7:57</t>
    </r>
    <r>
      <rPr>
        <sz val="10"/>
        <rFont val="宋体"/>
        <family val="0"/>
        <charset val="134"/>
      </rPr>
      <t xml:space="preserve">分，反映</t>
    </r>
    <r>
      <rPr>
        <sz val="10"/>
        <rFont val="Arial"/>
        <family val="2"/>
      </rPr>
      <t xml:space="preserve">942</t>
    </r>
    <r>
      <rPr>
        <sz val="10"/>
        <rFont val="宋体"/>
        <family val="0"/>
        <charset val="134"/>
      </rPr>
      <t xml:space="preserve">路车号未记车辆卫生，车窗缝隙中有虫子尸体，建议尽快清楚。：注：请谨慎填写办理结果，如乘客有需求，将通过文字形式转告办理结果。</t>
    </r>
    <r>
      <rPr>
        <sz val="10"/>
        <rFont val="Arial"/>
        <family val="2"/>
      </rPr>
      <t xml:space="preserve">
"
</t>
    </r>
  </si>
  <si>
    <r>
      <rPr>
        <sz val="10"/>
        <rFont val="宋体"/>
        <family val="0"/>
        <charset val="134"/>
      </rPr>
      <t xml:space="preserve">因您是一路同行</t>
    </r>
    <r>
      <rPr>
        <sz val="10"/>
        <rFont val="Arial"/>
        <family val="2"/>
      </rPr>
      <t xml:space="preserve">APP</t>
    </r>
    <r>
      <rPr>
        <sz val="10"/>
        <rFont val="宋体"/>
        <family val="0"/>
        <charset val="134"/>
      </rPr>
      <t xml:space="preserve">上反馈的问题，我们未能对您进行电话回复。办理人：敖文哲；部门：鸿运承物业管理中心东直门分中心；职务；物管副主任。审核人：郑楠；部门：鸿运承物业管理中心物管行政部；职务：物管员。</t>
    </r>
  </si>
  <si>
    <r>
      <rPr>
        <sz val="10"/>
        <rFont val="宋体"/>
        <family val="0"/>
        <charset val="134"/>
      </rPr>
      <t xml:space="preserve">先生您好，</t>
    </r>
    <r>
      <rPr>
        <sz val="10"/>
        <rFont val="Arial"/>
        <family val="2"/>
      </rPr>
      <t xml:space="preserve">942</t>
    </r>
    <r>
      <rPr>
        <sz val="10"/>
        <rFont val="宋体"/>
        <family val="0"/>
        <charset val="134"/>
      </rPr>
      <t xml:space="preserve">路公交车我们在茶坞场站进行洗车服务工作，您所述车辆运营中车窗缝隙中有虫子尸体的问题，我们非常重视您的反馈，由于我们的工作没有做好，</t>
    </r>
    <r>
      <rPr>
        <sz val="10"/>
        <rFont val="Arial"/>
        <family val="2"/>
      </rPr>
      <t xml:space="preserve">942</t>
    </r>
    <r>
      <rPr>
        <sz val="10"/>
        <rFont val="宋体"/>
        <family val="0"/>
        <charset val="134"/>
      </rPr>
      <t xml:space="preserve">路给您带来不好的乘车体验，实在是抱歉，先生。该线路车辆回到茶坞场站后，我们的保洁员已对车内卫生进行了全面的清理，您反馈的问题我们已整改完毕。同时我们要求保洁员对</t>
    </r>
    <r>
      <rPr>
        <sz val="10"/>
        <rFont val="Arial"/>
        <family val="2"/>
      </rPr>
      <t xml:space="preserve">942</t>
    </r>
    <r>
      <rPr>
        <sz val="10"/>
        <rFont val="宋体"/>
        <family val="0"/>
        <charset val="134"/>
      </rPr>
      <t xml:space="preserve">路所有运营车辆的卫生再次进行细化清理。我们对于运营车辆车内卫生的清洁工作是一直在做的，也从未停止，已经形成了长效的清洁机制，但有时候卫生清洁工作我们做的还有不尽人意之处，您多多谅解。</t>
    </r>
  </si>
  <si>
    <r>
      <rPr>
        <sz val="10"/>
        <rFont val="宋体"/>
        <family val="0"/>
        <charset val="134"/>
      </rPr>
      <t xml:space="preserve">您好，关于您反映问题的办理情况，鸿运承物业管理中心东直门分中心现对您回复如下：先生您好，</t>
    </r>
    <r>
      <rPr>
        <sz val="10"/>
        <rFont val="Arial"/>
        <family val="2"/>
      </rPr>
      <t xml:space="preserve">942</t>
    </r>
    <r>
      <rPr>
        <sz val="10"/>
        <rFont val="宋体"/>
        <family val="0"/>
        <charset val="134"/>
      </rPr>
      <t xml:space="preserve">路公交车我们在茶坞场站进行洗车服务工作，您所述车辆运营中车窗缝隙中有虫子尸体的问题，我们非常重视您的反馈，由于我们的工作没有做好，</t>
    </r>
    <r>
      <rPr>
        <sz val="10"/>
        <rFont val="Arial"/>
        <family val="2"/>
      </rPr>
      <t xml:space="preserve">942</t>
    </r>
    <r>
      <rPr>
        <sz val="10"/>
        <rFont val="宋体"/>
        <family val="0"/>
        <charset val="134"/>
      </rPr>
      <t xml:space="preserve">路给您带来不好的乘车体验，实在是抱歉，先生。该线路车辆回到茶坞场站后，我们的保洁员已对车内卫生进行了全面的清理，您反馈的问题我们已整改完毕。同时我们要求保洁员对</t>
    </r>
    <r>
      <rPr>
        <sz val="10"/>
        <rFont val="Arial"/>
        <family val="2"/>
      </rPr>
      <t xml:space="preserve">942</t>
    </r>
    <r>
      <rPr>
        <sz val="10"/>
        <rFont val="宋体"/>
        <family val="0"/>
        <charset val="134"/>
      </rPr>
      <t xml:space="preserve">路所有运营车辆的卫生再次进行细化清理。我们对于运营车辆车内卫生的清洁工作是一直在做的，也从未停止，已经形成了长效的清洁机制，但有时候卫生清洁工作我们做的还有不尽人意之处，您多多谅解。我们定期会召开车辆保洁专题会议，开展车辆卫生专项检查，日常工作中我们加大巡检力度，强化制度建设，不断提高管理水平。因您是一路同行</t>
    </r>
    <r>
      <rPr>
        <sz val="10"/>
        <rFont val="Arial"/>
        <family val="2"/>
      </rPr>
      <t xml:space="preserve">APP</t>
    </r>
    <r>
      <rPr>
        <sz val="10"/>
        <rFont val="宋体"/>
        <family val="0"/>
        <charset val="134"/>
      </rPr>
      <t xml:space="preserve">上反馈的问题，我们未能对您进行电话回复。我们分中心及场站班组长再次与</t>
    </r>
    <r>
      <rPr>
        <sz val="10"/>
        <rFont val="Arial"/>
        <family val="2"/>
      </rPr>
      <t xml:space="preserve">942</t>
    </r>
    <r>
      <rPr>
        <sz val="10"/>
        <rFont val="宋体"/>
        <family val="0"/>
        <charset val="134"/>
      </rPr>
      <t xml:space="preserve">路的保洁人员进行了沟通，日常工作中我们要把清洁质量做的更加细致，同时加强保洁员清洁技能的培训，熟练掌握清洁方法，确保给您带来一个干净、整洁的出行环境。欢迎您随时对我们的工作进行监督，感谢您提出宝贵意见，给您的出行带来的不便我们和您说声抱歉，谢谢您的支持与谅解。</t>
    </r>
  </si>
  <si>
    <r>
      <rPr>
        <sz val="10"/>
        <color rgb="FF000000"/>
        <rFont val="宋体"/>
        <family val="0"/>
      </rPr>
      <t xml:space="preserve">3</t>
    </r>
    <r>
      <rPr>
        <sz val="10"/>
        <color rgb="FF000000"/>
        <rFont val="宋体"/>
        <family val="0"/>
        <charset val="134"/>
      </rPr>
      <t xml:space="preserve">月</t>
    </r>
  </si>
  <si>
    <t xml:space="preserve">96166-5</t>
  </si>
  <si>
    <r>
      <rPr>
        <sz val="10"/>
        <color rgb="FF000000"/>
        <rFont val="宋体"/>
        <family val="0"/>
      </rPr>
      <t xml:space="preserve">"</t>
    </r>
    <r>
      <rPr>
        <sz val="10"/>
        <color rgb="FF000000"/>
        <rFont val="宋体"/>
        <family val="0"/>
        <charset val="134"/>
      </rPr>
      <t xml:space="preserve">一路同行在线转接派单：</t>
    </r>
    <r>
      <rPr>
        <sz val="10"/>
        <color rgb="FF000000"/>
        <rFont val="宋体"/>
        <family val="0"/>
      </rPr>
      <t xml:space="preserve">3</t>
    </r>
    <r>
      <rPr>
        <sz val="10"/>
        <color rgb="FF000000"/>
        <rFont val="宋体"/>
        <family val="0"/>
        <charset val="134"/>
      </rPr>
      <t xml:space="preserve">月</t>
    </r>
    <r>
      <rPr>
        <sz val="10"/>
        <color rgb="FF000000"/>
        <rFont val="宋体"/>
        <family val="0"/>
      </rPr>
      <t xml:space="preserve">13</t>
    </r>
    <r>
      <rPr>
        <sz val="10"/>
        <color rgb="FF000000"/>
        <rFont val="宋体"/>
        <family val="0"/>
        <charset val="134"/>
      </rPr>
      <t xml:space="preserve">日</t>
    </r>
    <r>
      <rPr>
        <sz val="10"/>
        <color rgb="FF000000"/>
        <rFont val="宋体"/>
        <family val="0"/>
      </rPr>
      <t xml:space="preserve">7:57</t>
    </r>
    <r>
      <rPr>
        <sz val="10"/>
        <color rgb="FF000000"/>
        <rFont val="宋体"/>
        <family val="0"/>
        <charset val="134"/>
      </rPr>
      <t xml:space="preserve">分，反映</t>
    </r>
    <r>
      <rPr>
        <sz val="10"/>
        <color rgb="FF000000"/>
        <rFont val="宋体"/>
        <family val="0"/>
      </rPr>
      <t xml:space="preserve">942</t>
    </r>
    <r>
      <rPr>
        <sz val="10"/>
        <color rgb="FF000000"/>
        <rFont val="宋体"/>
        <family val="0"/>
        <charset val="134"/>
      </rPr>
      <t xml:space="preserve">路车号未记车辆卫生，车窗缝隙中有虫子尸体，建议尽快清楚。：注：请谨慎填写办理结果，如乘客有需求，将通过文字形式转告办理结果。
</t>
    </r>
    <r>
      <rPr>
        <sz val="10"/>
        <color rgb="FF000000"/>
        <rFont val="宋体"/>
        <family val="0"/>
      </rPr>
      <t xml:space="preserve">"
</t>
    </r>
  </si>
  <si>
    <t xml:space="preserve">车辆卫生问题
（车窗缝隙脏）</t>
  </si>
  <si>
    <t xml:space="preserve">2026-3-13</t>
  </si>
  <si>
    <t xml:space="preserve">GJ-ZX-20260419-0010</t>
  </si>
  <si>
    <t xml:space="preserve">2026-04-19 14:20:25</t>
  </si>
  <si>
    <t xml:space="preserve">2026-04-19 14:21:37</t>
  </si>
  <si>
    <t xml:space="preserve">17501064628</t>
  </si>
  <si>
    <r>
      <rPr>
        <sz val="10"/>
        <rFont val="宋体"/>
        <family val="0"/>
        <charset val="134"/>
      </rPr>
      <t xml:space="preserve">一路同行在线转接派单：</t>
    </r>
    <r>
      <rPr>
        <sz val="10"/>
        <rFont val="Arial"/>
        <family val="2"/>
      </rPr>
      <t xml:space="preserve">4</t>
    </r>
    <r>
      <rPr>
        <sz val="10"/>
        <rFont val="宋体"/>
        <family val="0"/>
        <charset val="134"/>
      </rPr>
      <t xml:space="preserve">月</t>
    </r>
    <r>
      <rPr>
        <sz val="10"/>
        <rFont val="Arial"/>
        <family val="2"/>
      </rPr>
      <t xml:space="preserve">19</t>
    </r>
    <r>
      <rPr>
        <sz val="10"/>
        <rFont val="宋体"/>
        <family val="0"/>
        <charset val="134"/>
      </rPr>
      <t xml:space="preserve">日</t>
    </r>
    <r>
      <rPr>
        <sz val="10"/>
        <rFont val="Arial"/>
        <family val="2"/>
      </rPr>
      <t xml:space="preserve">14:16</t>
    </r>
    <r>
      <rPr>
        <sz val="10"/>
        <rFont val="宋体"/>
        <family val="0"/>
        <charset val="134"/>
      </rPr>
      <t xml:space="preserve">分</t>
    </r>
    <r>
      <rPr>
        <sz val="10"/>
        <rFont val="Arial"/>
        <family val="2"/>
      </rPr>
      <t xml:space="preserve">(</t>
    </r>
    <r>
      <rPr>
        <sz val="10"/>
        <rFont val="宋体"/>
        <family val="0"/>
        <charset val="134"/>
      </rPr>
      <t xml:space="preserve">在线</t>
    </r>
    <r>
      <rPr>
        <sz val="10"/>
        <rFont val="Arial"/>
        <family val="2"/>
      </rPr>
      <t xml:space="preserve">)</t>
    </r>
    <r>
      <rPr>
        <sz val="10"/>
        <rFont val="宋体"/>
        <family val="0"/>
        <charset val="134"/>
      </rPr>
      <t xml:space="preserve">一乘客称：其在慧忠里场站等车时，看见有两个小孩（应该是未成年）往停车的地方走了（进公交场站了），要求短信方式答复。注：请谨慎填写办理结果，如乘客有需求，将通过文字形式转告办理结果。</t>
    </r>
  </si>
  <si>
    <t xml:space="preserve">三级单位</t>
  </si>
  <si>
    <r>
      <rPr>
        <sz val="10"/>
        <color rgb="FF000000"/>
        <rFont val="宋体"/>
        <family val="0"/>
      </rPr>
      <t xml:space="preserve">4</t>
    </r>
    <r>
      <rPr>
        <sz val="10"/>
        <color rgb="FF000000"/>
        <rFont val="宋体"/>
        <family val="0"/>
        <charset val="134"/>
      </rPr>
      <t xml:space="preserve">月</t>
    </r>
  </si>
  <si>
    <r>
      <rPr>
        <sz val="10"/>
        <color rgb="FF000000"/>
        <rFont val="宋体"/>
        <family val="0"/>
        <charset val="134"/>
      </rPr>
      <t xml:space="preserve">一路同行在线转接派单：</t>
    </r>
    <r>
      <rPr>
        <sz val="10"/>
        <color rgb="FF000000"/>
        <rFont val="宋体"/>
        <family val="0"/>
      </rPr>
      <t xml:space="preserve">4</t>
    </r>
    <r>
      <rPr>
        <sz val="10"/>
        <color rgb="FF000000"/>
        <rFont val="宋体"/>
        <family val="0"/>
        <charset val="134"/>
      </rPr>
      <t xml:space="preserve">月</t>
    </r>
    <r>
      <rPr>
        <sz val="10"/>
        <color rgb="FF000000"/>
        <rFont val="宋体"/>
        <family val="0"/>
      </rPr>
      <t xml:space="preserve">19</t>
    </r>
    <r>
      <rPr>
        <sz val="10"/>
        <color rgb="FF000000"/>
        <rFont val="宋体"/>
        <family val="0"/>
        <charset val="134"/>
      </rPr>
      <t xml:space="preserve">日</t>
    </r>
    <r>
      <rPr>
        <sz val="10"/>
        <color rgb="FF000000"/>
        <rFont val="宋体"/>
        <family val="0"/>
      </rPr>
      <t xml:space="preserve">14:16</t>
    </r>
    <r>
      <rPr>
        <sz val="10"/>
        <color rgb="FF000000"/>
        <rFont val="宋体"/>
        <family val="0"/>
        <charset val="134"/>
      </rPr>
      <t xml:space="preserve">分</t>
    </r>
    <r>
      <rPr>
        <sz val="10"/>
        <color rgb="FF000000"/>
        <rFont val="宋体"/>
        <family val="0"/>
      </rPr>
      <t xml:space="preserve">(</t>
    </r>
    <r>
      <rPr>
        <sz val="10"/>
        <color rgb="FF000000"/>
        <rFont val="宋体"/>
        <family val="0"/>
        <charset val="134"/>
      </rPr>
      <t xml:space="preserve">在线</t>
    </r>
    <r>
      <rPr>
        <sz val="10"/>
        <color rgb="FF000000"/>
        <rFont val="宋体"/>
        <family val="0"/>
      </rPr>
      <t xml:space="preserve">)</t>
    </r>
    <r>
      <rPr>
        <sz val="10"/>
        <color rgb="FF000000"/>
        <rFont val="宋体"/>
        <family val="0"/>
        <charset val="134"/>
      </rPr>
      <t xml:space="preserve">一乘客称：其在慧忠里场站等车时，看见有两个小孩（应该是未成年）往停车的地方走了（进公交场站了），要求短信方式答复。注：请谨慎填写办理结果，如乘客有需求，将通过文字形式转告办理结果。</t>
    </r>
  </si>
  <si>
    <t xml:space="preserve">2026-4-24</t>
  </si>
  <si>
    <t xml:space="preserve">信件内容</t>
  </si>
  <si>
    <t xml:space="preserve">写信人</t>
  </si>
  <si>
    <t xml:space="preserve">跟踪监测</t>
  </si>
  <si>
    <t xml:space="preserve">批次号</t>
  </si>
  <si>
    <t xml:space="preserve">写信日期</t>
  </si>
  <si>
    <t xml:space="preserve">信件来源</t>
  </si>
  <si>
    <t xml:space="preserve">是否办结</t>
  </si>
  <si>
    <t xml:space="preserve">AH2412220100301</t>
  </si>
  <si>
    <r>
      <rPr>
        <sz val="10"/>
        <rFont val="宋体"/>
        <family val="0"/>
        <charset val="134"/>
      </rPr>
      <t xml:space="preserve">本人于</t>
    </r>
    <r>
      <rPr>
        <sz val="10"/>
        <rFont val="Arial"/>
        <family val="2"/>
      </rPr>
      <t xml:space="preserve">2024</t>
    </r>
    <r>
      <rPr>
        <sz val="10"/>
        <rFont val="宋体"/>
        <family val="0"/>
        <charset val="134"/>
      </rPr>
      <t xml:space="preserve">年</t>
    </r>
    <r>
      <rPr>
        <sz val="10"/>
        <rFont val="Arial"/>
        <family val="2"/>
      </rPr>
      <t xml:space="preserve">12</t>
    </r>
    <r>
      <rPr>
        <sz val="10"/>
        <rFont val="宋体"/>
        <family val="0"/>
        <charset val="134"/>
      </rPr>
      <t xml:space="preserve">月</t>
    </r>
    <r>
      <rPr>
        <sz val="10"/>
        <rFont val="Arial"/>
        <family val="2"/>
      </rPr>
      <t xml:space="preserve">22</t>
    </r>
    <r>
      <rPr>
        <sz val="10"/>
        <rFont val="宋体"/>
        <family val="0"/>
        <charset val="134"/>
      </rPr>
      <t xml:space="preserve">日下午就近在该保修厂公共停车区域散步，从停车场开口误入公交领地，随机遭到该保安偷拍后驱逐，并且该保安言语恶劣，在大街上大喊大叫，将附近居民在场站公开区域散步的行为不加分辨定性为“进场站偷东西”，并且非常不尊重人和附近群众声称“给人轰走了”，还要搜查其他进入场站散步并且自拍居民的随身物品，可谓是将北京公交的脸丢尽了。该保安口述，场站曾经有人进去偷过东西，而附近居民偶然进入场站会被监控看到并驱离，但既然场站内存在监控并且一旦有外人误入场站能被保安及时看到，场站内车辆却屡次遭受盗窃，本人严重怀疑该保安工作时极度懈怠。最后，该保安使用的电瓶车也未上牌，存在私自改装、非法上路的嫌疑，而场站附近也没有充电桩，但保安厅却异常杂乱，不排除该保安私拉飞线为电动车充电，没有上牌验证的电动车一旦出现自燃事故，社会危害性极大，故建议电车分公司在改善该保安工作懈怠、待人恶劣的同时检查场站内电动自行车和用电安全，杜绝消防交通安全隐患</t>
    </r>
  </si>
  <si>
    <t xml:space="preserve">c180716</t>
  </si>
  <si>
    <t xml:space="preserve">2024-12-23 15:05:37</t>
  </si>
  <si>
    <t xml:space="preserve">2024-12-27 23:59:59</t>
  </si>
  <si>
    <r>
      <rPr>
        <sz val="10"/>
        <rFont val="宋体"/>
        <family val="0"/>
        <charset val="134"/>
      </rPr>
      <t xml:space="preserve">阜成门分中心于</t>
    </r>
    <r>
      <rPr>
        <sz val="10"/>
        <rFont val="Arial"/>
        <family val="2"/>
      </rPr>
      <t xml:space="preserve">2024</t>
    </r>
    <r>
      <rPr>
        <sz val="10"/>
        <rFont val="宋体"/>
        <family val="0"/>
        <charset val="134"/>
      </rPr>
      <t xml:space="preserve">年</t>
    </r>
    <r>
      <rPr>
        <sz val="10"/>
        <rFont val="Arial"/>
        <family val="2"/>
      </rPr>
      <t xml:space="preserve">12</t>
    </r>
    <r>
      <rPr>
        <sz val="10"/>
        <rFont val="宋体"/>
        <family val="0"/>
        <charset val="134"/>
      </rPr>
      <t xml:space="preserve">月</t>
    </r>
    <r>
      <rPr>
        <sz val="10"/>
        <rFont val="Arial"/>
        <family val="2"/>
      </rPr>
      <t xml:space="preserve">24</t>
    </r>
    <r>
      <rPr>
        <sz val="10"/>
        <rFont val="宋体"/>
        <family val="0"/>
        <charset val="134"/>
      </rPr>
      <t xml:space="preserve">日</t>
    </r>
    <r>
      <rPr>
        <sz val="10"/>
        <rFont val="Arial"/>
        <family val="2"/>
      </rPr>
      <t xml:space="preserve">8</t>
    </r>
    <r>
      <rPr>
        <sz val="10"/>
        <rFont val="宋体"/>
        <family val="0"/>
        <charset val="134"/>
      </rPr>
      <t xml:space="preserve">时</t>
    </r>
    <r>
      <rPr>
        <sz val="10"/>
        <rFont val="Arial"/>
        <family val="2"/>
      </rPr>
      <t xml:space="preserve">30</t>
    </r>
    <r>
      <rPr>
        <sz val="10"/>
        <rFont val="宋体"/>
        <family val="0"/>
        <charset val="134"/>
      </rPr>
      <t xml:space="preserve">分由鸿运承物业管理中心阜成门分中心安保副主任苏承骙与场站核实此情况，本站门岗值守人员按照物业中心相关要求，执行进站必须要进行登记的要求，并没有进行偷拍的现象，因场站大门紧挨公路边，出入车辆多，值守人员说话声音较大，并未恶语相向，大喊大叫，而且并没有将场站公开区域散步的行为定性为进场站偷东西。该保安使用的电瓶车也有牌照，不是私自改装，属于合法上路电动车。</t>
    </r>
  </si>
  <si>
    <r>
      <rPr>
        <sz val="10"/>
        <rFont val="Arial"/>
        <family val="2"/>
      </rPr>
      <t xml:space="preserve">2024</t>
    </r>
    <r>
      <rPr>
        <sz val="10"/>
        <rFont val="宋体"/>
        <family val="0"/>
        <charset val="134"/>
      </rPr>
      <t xml:space="preserve">年</t>
    </r>
    <r>
      <rPr>
        <sz val="10"/>
        <rFont val="Arial"/>
        <family val="2"/>
      </rPr>
      <t xml:space="preserve">12</t>
    </r>
    <r>
      <rPr>
        <sz val="10"/>
        <rFont val="宋体"/>
        <family val="0"/>
        <charset val="134"/>
      </rPr>
      <t xml:space="preserve">月</t>
    </r>
    <r>
      <rPr>
        <sz val="10"/>
        <rFont val="Arial"/>
        <family val="2"/>
      </rPr>
      <t xml:space="preserve">24</t>
    </r>
    <r>
      <rPr>
        <sz val="10"/>
        <rFont val="宋体"/>
        <family val="0"/>
        <charset val="134"/>
      </rPr>
      <t xml:space="preserve">日</t>
    </r>
    <r>
      <rPr>
        <sz val="10"/>
        <rFont val="Arial"/>
        <family val="2"/>
      </rPr>
      <t xml:space="preserve">8</t>
    </r>
    <r>
      <rPr>
        <sz val="10"/>
        <rFont val="宋体"/>
        <family val="0"/>
        <charset val="134"/>
      </rPr>
      <t xml:space="preserve">时</t>
    </r>
    <r>
      <rPr>
        <sz val="10"/>
        <rFont val="Arial"/>
        <family val="2"/>
      </rPr>
      <t xml:space="preserve">30</t>
    </r>
    <r>
      <rPr>
        <sz val="10"/>
        <rFont val="宋体"/>
        <family val="0"/>
        <charset val="134"/>
      </rPr>
      <t xml:space="preserve">分由鸿运承物业管理中心阜成门分中心安保副主任苏承骙与场站核实此情况。办理人：安保副主任苏承骙。</t>
    </r>
  </si>
  <si>
    <t xml:space="preserve">分中心安保专业叮嘱保安员，在工作中遇到任何问题要做好解释工作。</t>
  </si>
  <si>
    <t xml:space="preserve">分中心利用专业会议，加强对保安员的叮嘱，在工作中遇到任何问题要做好解释工作。</t>
  </si>
  <si>
    <t xml:space="preserve">跟踪检查合格。</t>
  </si>
  <si>
    <t xml:space="preserve">来信人您好，您的来信我们已收悉，针对您的建议答复如下：经核实，门岗值守人员按照物业中心的规章制度，在进场站前必须进行来访人的信息登记，因场站大门紧挨道路，出入车辆较多，值守人员说话声音较大，并未出现恶语相向或大喊大叫的现象，同时，并未将场站公开区域散步的行为，定性为偷东西等问题。保安使用的电动自行车，均按照国家标准进行购买和登记牌照，属于合法上路的电动车。我们将以您的建议为契机，加强对保安人员的叮嘱教育，遇任何情况做好宣传解释工作，感谢您对我们工作的支持与理解。</t>
  </si>
  <si>
    <t xml:space="preserve">2024-12-22 18:30:49</t>
  </si>
  <si>
    <t xml:space="preserve">政风行风投诉信息接入</t>
  </si>
  <si>
    <t xml:space="preserve">政风行风</t>
  </si>
  <si>
    <t xml:space="preserve">2024-12-23</t>
  </si>
  <si>
    <r>
      <rPr>
        <sz val="10"/>
        <color rgb="FF000000"/>
        <rFont val="宋体"/>
        <family val="0"/>
        <charset val="134"/>
      </rPr>
      <t xml:space="preserve">本人于</t>
    </r>
    <r>
      <rPr>
        <sz val="10"/>
        <color rgb="FF000000"/>
        <rFont val="宋体"/>
        <family val="0"/>
      </rPr>
      <t xml:space="preserve">2024</t>
    </r>
    <r>
      <rPr>
        <sz val="10"/>
        <color rgb="FF000000"/>
        <rFont val="宋体"/>
        <family val="0"/>
        <charset val="134"/>
      </rPr>
      <t xml:space="preserve">年</t>
    </r>
    <r>
      <rPr>
        <sz val="10"/>
        <color rgb="FF000000"/>
        <rFont val="宋体"/>
        <family val="0"/>
      </rPr>
      <t xml:space="preserve">12</t>
    </r>
    <r>
      <rPr>
        <sz val="10"/>
        <color rgb="FF000000"/>
        <rFont val="宋体"/>
        <family val="0"/>
        <charset val="134"/>
      </rPr>
      <t xml:space="preserve">月</t>
    </r>
    <r>
      <rPr>
        <sz val="10"/>
        <color rgb="FF000000"/>
        <rFont val="宋体"/>
        <family val="0"/>
      </rPr>
      <t xml:space="preserve">22</t>
    </r>
    <r>
      <rPr>
        <sz val="10"/>
        <color rgb="FF000000"/>
        <rFont val="宋体"/>
        <family val="0"/>
        <charset val="134"/>
      </rPr>
      <t xml:space="preserve">日下午就近在该保修厂公共停车区域散步，从停车场开口误入公交领地，随机遭到该保安偷拍后驱逐，并且该保安言语恶劣，在大街上大喊大叫，将附近居民在场站公开区域散步的行为不加分辨定性为“进场站偷东西”，并且非常不尊重人和附近群众声称“给人轰走了”，还要搜查其他进入场站散步并且自拍居民的随身物品，可谓是将北京公交的脸丢尽了。该保安口述，场站曾经有人进去偷过东西，而附近居民偶然进入场站会被监控看到并驱离，但既然场站内存在监控并且一旦有外人误入场站能被保安及时看到，场站内车辆却屡次遭受盗窃，本人严重怀疑该保安工作时极度懈怠。最后，该保安使用的电瓶车也未上牌，存在私自改装、非法上路的嫌疑，而场站附近也没有充电桩，但保安厅却异常杂乱，不排除该保安私拉飞线为电动车充电，没有上牌验证的电动车一旦出现自燃事故，社会危害性极大，故建议电车分公司在改善该保安工作懈怠、待人恶劣的同时检查场站内电动自行车和用电安全，杜绝消防交通安全隐患</t>
    </r>
  </si>
  <si>
    <t xml:space="preserve">保安态度</t>
  </si>
  <si>
    <t xml:space="preserve">2024-12-27</t>
  </si>
  <si>
    <t xml:space="preserve">鸿运承安保部</t>
  </si>
  <si>
    <t xml:space="preserve">不可回访</t>
  </si>
  <si>
    <t xml:space="preserve">未留联系方式，故未回访</t>
  </si>
  <si>
    <t xml:space="preserve">原始单据编号</t>
  </si>
  <si>
    <t xml:space="preserve">截止时间</t>
  </si>
  <si>
    <t xml:space="preserve">姓名</t>
  </si>
  <si>
    <t xml:space="preserve">线路</t>
  </si>
  <si>
    <t xml:space="preserve">交委截止时间</t>
  </si>
  <si>
    <t xml:space="preserve">核实情况</t>
  </si>
  <si>
    <t xml:space="preserve">发生时间</t>
  </si>
  <si>
    <t xml:space="preserve">上车站</t>
  </si>
  <si>
    <t xml:space="preserve">下车站</t>
  </si>
  <si>
    <t xml:space="preserve">售票员编号</t>
  </si>
  <si>
    <t xml:space="preserve">驾驶员编号</t>
  </si>
  <si>
    <t xml:space="preserve">员工编号</t>
  </si>
  <si>
    <t xml:space="preserve">一卡通卡号</t>
  </si>
  <si>
    <t xml:space="preserve">行驶方向</t>
  </si>
  <si>
    <t xml:space="preserve">车辆自编号</t>
  </si>
  <si>
    <t xml:space="preserve">牌照号</t>
  </si>
  <si>
    <t xml:space="preserve">是否超期</t>
  </si>
  <si>
    <t xml:space="preserve">投诉类别</t>
  </si>
  <si>
    <r>
      <rPr>
        <sz val="10"/>
        <rFont val="Arial"/>
        <family val="2"/>
      </rPr>
      <t xml:space="preserve">JT1100002026011400000714-3</t>
    </r>
    <r>
      <rPr>
        <sz val="10"/>
        <rFont val="宋体"/>
        <family val="0"/>
        <charset val="134"/>
      </rPr>
      <t xml:space="preserve">（</t>
    </r>
    <r>
      <rPr>
        <sz val="10"/>
        <rFont val="Arial"/>
        <family val="2"/>
      </rPr>
      <t xml:space="preserve">1</t>
    </r>
    <r>
      <rPr>
        <sz val="10"/>
        <rFont val="宋体"/>
        <family val="0"/>
        <charset val="134"/>
      </rPr>
      <t xml:space="preserve">个附件）</t>
    </r>
  </si>
  <si>
    <t xml:space="preserve">2026-01-14 13:11:30</t>
  </si>
  <si>
    <t xml:space="preserve">2026-01-14 13:39:18</t>
  </si>
  <si>
    <t xml:space="preserve">2026-01-15 07:11:30</t>
  </si>
  <si>
    <t xml:space="preserve">15300028059</t>
  </si>
  <si>
    <r>
      <rPr>
        <sz val="10"/>
        <rFont val="宋体"/>
        <family val="0"/>
        <charset val="134"/>
      </rPr>
      <t xml:space="preserve">来电人称</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14</t>
    </r>
    <r>
      <rPr>
        <sz val="10"/>
        <rFont val="宋体"/>
        <family val="0"/>
        <charset val="134"/>
      </rPr>
      <t xml:space="preserve">日乘坐</t>
    </r>
    <r>
      <rPr>
        <sz val="10"/>
        <rFont val="Arial"/>
        <family val="2"/>
      </rPr>
      <t xml:space="preserve">941</t>
    </r>
    <r>
      <rPr>
        <sz val="10"/>
        <rFont val="宋体"/>
        <family val="0"/>
        <charset val="134"/>
      </rPr>
      <t xml:space="preserve">路公交车，有的车有空调，有的车没空调特别冷，有人问有没有空，驾驶员说有空调。车内环境卫生极差，地上有纸屑、药丸、花生皮、瓜子皮、地上的土也非常厚，非常脏，故来电反映</t>
    </r>
    <r>
      <rPr>
        <sz val="10"/>
        <rFont val="Arial"/>
        <family val="2"/>
      </rPr>
      <t xml:space="preserve">941</t>
    </r>
    <r>
      <rPr>
        <sz val="10"/>
        <rFont val="宋体"/>
        <family val="0"/>
        <charset val="134"/>
      </rPr>
      <t xml:space="preserve">路车内环境卫生差的问题，要求记录反映并回复。注；来电人不方便留名字，提供不了车辆信息。安服 安服 科信</t>
    </r>
  </si>
  <si>
    <t xml:space="preserve">2026-01-21 23:59:59</t>
  </si>
  <si>
    <r>
      <rPr>
        <sz val="10"/>
        <rFont val="宋体"/>
        <family val="0"/>
        <charset val="134"/>
      </rPr>
      <t xml:space="preserve">我分中心已于</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14</t>
    </r>
    <r>
      <rPr>
        <sz val="10"/>
        <rFont val="宋体"/>
        <family val="0"/>
        <charset val="134"/>
      </rPr>
      <t xml:space="preserve">日下午</t>
    </r>
    <r>
      <rPr>
        <sz val="10"/>
        <rFont val="Arial"/>
        <family val="2"/>
      </rPr>
      <t xml:space="preserve">15</t>
    </r>
    <r>
      <rPr>
        <sz val="10"/>
        <rFont val="宋体"/>
        <family val="0"/>
        <charset val="134"/>
      </rPr>
      <t xml:space="preserve">点</t>
    </r>
    <r>
      <rPr>
        <sz val="10"/>
        <rFont val="Arial"/>
        <family val="2"/>
      </rPr>
      <t xml:space="preserve">59</t>
    </r>
    <r>
      <rPr>
        <sz val="10"/>
        <rFont val="宋体"/>
        <family val="0"/>
        <charset val="134"/>
      </rPr>
      <t xml:space="preserve">分对您进行电话回复。办理人：杨壑松；部门：鸿运承物业管理中心河滩分中心；职务；物管副主任。审核人：郑楠；部门：鸿运承物业管理中心物管行政部；职务：物管员。</t>
    </r>
  </si>
  <si>
    <r>
      <rPr>
        <sz val="10"/>
        <rFont val="宋体"/>
        <family val="0"/>
        <charset val="134"/>
      </rPr>
      <t xml:space="preserve">王女士您好，</t>
    </r>
    <r>
      <rPr>
        <sz val="10"/>
        <rFont val="Arial"/>
        <family val="2"/>
      </rPr>
      <t xml:space="preserve">941</t>
    </r>
    <r>
      <rPr>
        <sz val="10"/>
        <rFont val="宋体"/>
        <family val="0"/>
        <charset val="134"/>
      </rPr>
      <t xml:space="preserve">快路公交车我们在龙泉西场站进行洗车服务工作，您所述车辆运营中车内环境卫生极差，地上有纸屑、药丸、花生皮、瓜子皮、地上的土也非常厚，非常脏的问题我们非常重视您的反馈，由于我们的工作没有做好，</t>
    </r>
    <r>
      <rPr>
        <sz val="10"/>
        <rFont val="Arial"/>
        <family val="2"/>
      </rPr>
      <t xml:space="preserve">941</t>
    </r>
    <r>
      <rPr>
        <sz val="10"/>
        <rFont val="宋体"/>
        <family val="0"/>
        <charset val="134"/>
      </rPr>
      <t xml:space="preserve">快路给您带来不好的乘车体验，实在是抱歉，王女士。该线路车辆回到龙泉西场站后，在日常工作时段内，我们的保洁员已对车内卫生进行了全面的清理，确保我们的出场车辆卫生符合企业标准。您反馈的问题我们已整改完毕，同时我们要求保洁员对</t>
    </r>
    <r>
      <rPr>
        <sz val="10"/>
        <rFont val="Arial"/>
        <family val="2"/>
      </rPr>
      <t xml:space="preserve">941</t>
    </r>
    <r>
      <rPr>
        <sz val="10"/>
        <rFont val="宋体"/>
        <family val="0"/>
        <charset val="134"/>
      </rPr>
      <t xml:space="preserve">快路所有运营车辆的卫生再次进行细化清理。我们对于运营车辆车内卫生的清洁工作是一直在做的，也从未停止，已经形成了长效的清洁机制，但有时候卫生清洁工作我们做的还有不尽人意之处，您多多谅解。</t>
    </r>
  </si>
  <si>
    <r>
      <rPr>
        <sz val="10"/>
        <rFont val="宋体"/>
        <family val="0"/>
        <charset val="134"/>
      </rPr>
      <t xml:space="preserve">我们分中心及场站班组长再次与</t>
    </r>
    <r>
      <rPr>
        <sz val="10"/>
        <rFont val="Arial"/>
        <family val="2"/>
      </rPr>
      <t xml:space="preserve">941</t>
    </r>
    <r>
      <rPr>
        <sz val="10"/>
        <rFont val="宋体"/>
        <family val="0"/>
        <charset val="134"/>
      </rPr>
      <t xml:space="preserve">快路的保洁人员进行了沟通，日常工作中我们要把清洁质量做的更加细致，同时加强保洁员清洁技能的培训，熟练掌握清洁方法，确保给您带来一个干净、整洁的出行环境。</t>
    </r>
  </si>
  <si>
    <r>
      <rPr>
        <sz val="10"/>
        <rFont val="宋体"/>
        <family val="0"/>
        <charset val="134"/>
      </rPr>
      <t xml:space="preserve">您好，关于您反映问题的办理情况，鸿运承物业管理中心河滩分中心现对您回复如下：王女士您好，</t>
    </r>
    <r>
      <rPr>
        <sz val="10"/>
        <rFont val="Arial"/>
        <family val="2"/>
      </rPr>
      <t xml:space="preserve">941</t>
    </r>
    <r>
      <rPr>
        <sz val="10"/>
        <rFont val="宋体"/>
        <family val="0"/>
        <charset val="134"/>
      </rPr>
      <t xml:space="preserve">快路公交车我们在龙泉西场站进行洗车服务工作，您所述车辆运营中车内环境卫生极差，地上有纸屑、药丸、花生皮、瓜子皮、地上的土也非常厚，非常脏的问题我们非常重视您的反馈，由于我们的工作没有做好，</t>
    </r>
    <r>
      <rPr>
        <sz val="10"/>
        <rFont val="Arial"/>
        <family val="2"/>
      </rPr>
      <t xml:space="preserve">941</t>
    </r>
    <r>
      <rPr>
        <sz val="10"/>
        <rFont val="宋体"/>
        <family val="0"/>
        <charset val="134"/>
      </rPr>
      <t xml:space="preserve">快路给您带来不好的乘车体验，实在是抱歉，王女士。该线路车辆回到龙泉西场站后，在日常工作时段内，我们的保洁员已对车内卫生进行了全面的清理，确保我们的出场车辆卫生符合企业标准。您反馈的问题我们已整改完毕，同时我们要求保洁员对</t>
    </r>
    <r>
      <rPr>
        <sz val="10"/>
        <rFont val="Arial"/>
        <family val="2"/>
      </rPr>
      <t xml:space="preserve">941</t>
    </r>
    <r>
      <rPr>
        <sz val="10"/>
        <rFont val="宋体"/>
        <family val="0"/>
        <charset val="134"/>
      </rPr>
      <t xml:space="preserve">快路所有运营车辆的卫生再次进行细化清理。我们对于运营车辆车内卫生的清洁工作是一直在做的，也从未停止，已经形成了长效的清洁机制，但有时候卫生清洁工作我们做的还有不尽人意之处，您多多谅解。我们定期会召开车辆保洁专题会议，开展车辆卫生专项检查，日常工作中我们加大巡检力度，强化制度建设，不断提高管理水平。我分中心已于</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14</t>
    </r>
    <r>
      <rPr>
        <sz val="10"/>
        <rFont val="宋体"/>
        <family val="0"/>
        <charset val="134"/>
      </rPr>
      <t xml:space="preserve">日下午</t>
    </r>
    <r>
      <rPr>
        <sz val="10"/>
        <rFont val="Arial"/>
        <family val="2"/>
      </rPr>
      <t xml:space="preserve">15</t>
    </r>
    <r>
      <rPr>
        <sz val="10"/>
        <rFont val="宋体"/>
        <family val="0"/>
        <charset val="134"/>
      </rPr>
      <t xml:space="preserve">点</t>
    </r>
    <r>
      <rPr>
        <sz val="10"/>
        <rFont val="Arial"/>
        <family val="2"/>
      </rPr>
      <t xml:space="preserve">59</t>
    </r>
    <r>
      <rPr>
        <sz val="10"/>
        <rFont val="宋体"/>
        <family val="0"/>
        <charset val="134"/>
      </rPr>
      <t xml:space="preserve">分对您进行电话回复。我们分中心及场站班组长再次与</t>
    </r>
    <r>
      <rPr>
        <sz val="10"/>
        <rFont val="Arial"/>
        <family val="2"/>
      </rPr>
      <t xml:space="preserve">941</t>
    </r>
    <r>
      <rPr>
        <sz val="10"/>
        <rFont val="宋体"/>
        <family val="0"/>
        <charset val="134"/>
      </rPr>
      <t xml:space="preserve">快路的保洁人员进行了沟通，日常工作中我们要把清洁质量做的更加细致，同时加强保洁员清洁技能的培训，熟练掌握清洁方法，确保给您带来一个干净、整洁的出行环境。欢迎您随时对我们的工作进行监督，感谢您提出宝贵意见，给您的出行带来的不便我们和您说声抱歉，谢谢您的支持与谅解。</t>
    </r>
  </si>
  <si>
    <t xml:space="preserve">2026-01-14 12:19:43</t>
  </si>
  <si>
    <t xml:space="preserve">2026-01-14 12:22:03</t>
  </si>
  <si>
    <t xml:space="preserve">地铁苹果园站</t>
  </si>
  <si>
    <t xml:space="preserve">沙窝桥北</t>
  </si>
  <si>
    <r>
      <rPr>
        <sz val="10"/>
        <rFont val="Arial"/>
        <family val="2"/>
      </rPr>
      <t xml:space="preserve">941</t>
    </r>
    <r>
      <rPr>
        <sz val="10"/>
        <rFont val="宋体"/>
        <family val="0"/>
        <charset val="134"/>
      </rPr>
      <t xml:space="preserve">路快车</t>
    </r>
  </si>
  <si>
    <r>
      <rPr>
        <sz val="10"/>
        <rFont val="宋体"/>
        <family val="0"/>
        <charset val="134"/>
      </rPr>
      <t xml:space="preserve">中门寺生态园</t>
    </r>
    <r>
      <rPr>
        <sz val="10"/>
        <rFont val="Arial"/>
        <family val="2"/>
      </rPr>
      <t xml:space="preserve">-</t>
    </r>
    <r>
      <rPr>
        <sz val="10"/>
        <rFont val="宋体"/>
        <family val="0"/>
        <charset val="134"/>
      </rPr>
      <t xml:space="preserve">莲花池南路</t>
    </r>
  </si>
  <si>
    <t xml:space="preserve">SCTS</t>
  </si>
  <si>
    <r>
      <rPr>
        <sz val="10"/>
        <color rgb="FF000000"/>
        <rFont val="宋体"/>
        <family val="0"/>
      </rPr>
      <t xml:space="preserve">1</t>
    </r>
    <r>
      <rPr>
        <sz val="10"/>
        <color rgb="FF000000"/>
        <rFont val="宋体"/>
        <family val="0"/>
        <charset val="134"/>
      </rPr>
      <t xml:space="preserve">月</t>
    </r>
  </si>
  <si>
    <t xml:space="preserve">JT1100002026011400000714-3</t>
  </si>
  <si>
    <t xml:space="preserve">2026-1-14</t>
  </si>
  <si>
    <r>
      <rPr>
        <sz val="10"/>
        <rFont val="Arial"/>
        <family val="2"/>
      </rPr>
      <t xml:space="preserve">JT1100002026012700001624</t>
    </r>
    <r>
      <rPr>
        <sz val="10"/>
        <rFont val="宋体"/>
        <family val="0"/>
        <charset val="134"/>
      </rPr>
      <t xml:space="preserve">（</t>
    </r>
    <r>
      <rPr>
        <sz val="10"/>
        <rFont val="Arial"/>
        <family val="2"/>
      </rPr>
      <t xml:space="preserve">1</t>
    </r>
    <r>
      <rPr>
        <sz val="10"/>
        <rFont val="宋体"/>
        <family val="0"/>
        <charset val="134"/>
      </rPr>
      <t xml:space="preserve">个附件）</t>
    </r>
  </si>
  <si>
    <t xml:space="preserve">2026-01-27 18:02:46</t>
  </si>
  <si>
    <t xml:space="preserve">2026-01-27 18:16:43</t>
  </si>
  <si>
    <t xml:space="preserve">2026-01-28 12:02:46</t>
  </si>
  <si>
    <r>
      <rPr>
        <sz val="10"/>
        <rFont val="宋体"/>
        <family val="0"/>
        <charset val="134"/>
      </rPr>
      <t xml:space="preserve">来电人是</t>
    </r>
    <r>
      <rPr>
        <sz val="10"/>
        <rFont val="Arial"/>
        <family val="2"/>
      </rPr>
      <t xml:space="preserve">28</t>
    </r>
    <r>
      <rPr>
        <sz val="10"/>
        <rFont val="宋体"/>
        <family val="0"/>
        <charset val="134"/>
      </rPr>
      <t xml:space="preserve">路的乘客，今日在</t>
    </r>
    <r>
      <rPr>
        <sz val="10"/>
        <rFont val="Arial"/>
        <family val="2"/>
      </rPr>
      <t xml:space="preserve">28</t>
    </r>
    <r>
      <rPr>
        <sz val="10"/>
        <rFont val="宋体"/>
        <family val="0"/>
        <charset val="134"/>
      </rPr>
      <t xml:space="preserve">路公交车遗失物品，因为离着弘燕公交场站很近，就去了办公楼找，有工作人员告知去对面的</t>
    </r>
    <r>
      <rPr>
        <sz val="10"/>
        <rFont val="Arial"/>
        <family val="2"/>
      </rPr>
      <t xml:space="preserve">28</t>
    </r>
    <r>
      <rPr>
        <sz val="10"/>
        <rFont val="宋体"/>
        <family val="0"/>
        <charset val="134"/>
      </rPr>
      <t xml:space="preserve">车队问，结果到了弘燕公交场</t>
    </r>
    <r>
      <rPr>
        <sz val="10"/>
        <rFont val="Arial"/>
        <family val="2"/>
      </rPr>
      <t xml:space="preserve">28</t>
    </r>
    <r>
      <rPr>
        <sz val="10"/>
        <rFont val="宋体"/>
        <family val="0"/>
        <charset val="134"/>
      </rPr>
      <t xml:space="preserve">路车队门口，门口的保安态度很恶劣的跟来电人嚷嚷，说来电人瞎跑，让来电人去东大桥找去，来电人说自己没有瞎跑，是工作人员告知过来找的，故来电反映弘燕公交场</t>
    </r>
    <r>
      <rPr>
        <sz val="10"/>
        <rFont val="Arial"/>
        <family val="2"/>
      </rPr>
      <t xml:space="preserve">28</t>
    </r>
    <r>
      <rPr>
        <sz val="10"/>
        <rFont val="宋体"/>
        <family val="0"/>
        <charset val="134"/>
      </rPr>
      <t xml:space="preserve">路车队门口保安服务态度差的问题，要求记录反映并回复。注：不方便留名字。</t>
    </r>
  </si>
  <si>
    <r>
      <rPr>
        <sz val="10"/>
        <rFont val="宋体"/>
        <family val="0"/>
        <charset val="134"/>
      </rPr>
      <t xml:space="preserve">分中心于</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28</t>
    </r>
    <r>
      <rPr>
        <sz val="10"/>
        <rFont val="宋体"/>
        <family val="0"/>
        <charset val="134"/>
      </rPr>
      <t xml:space="preserve">日上午</t>
    </r>
    <r>
      <rPr>
        <sz val="10"/>
        <rFont val="Arial"/>
        <family val="2"/>
      </rPr>
      <t xml:space="preserve">11</t>
    </r>
    <r>
      <rPr>
        <sz val="10"/>
        <rFont val="宋体"/>
        <family val="0"/>
        <charset val="134"/>
      </rPr>
      <t xml:space="preserve">点</t>
    </r>
    <r>
      <rPr>
        <sz val="10"/>
        <rFont val="Arial"/>
        <family val="2"/>
      </rPr>
      <t xml:space="preserve">00</t>
    </r>
    <r>
      <rPr>
        <sz val="10"/>
        <rFont val="宋体"/>
        <family val="0"/>
        <charset val="134"/>
      </rPr>
      <t xml:space="preserve">与投诉人进行电话回复，向投诉人说明情况。办理人：王勇；部门：鸿运承物业管理中心辛庄分中心；职务：安保副主任。</t>
    </r>
  </si>
  <si>
    <t xml:space="preserve">2026-01-27 17:21:04</t>
  </si>
  <si>
    <t xml:space="preserve">2026-01-27 17:04:00</t>
  </si>
  <si>
    <t xml:space="preserve">28</t>
  </si>
  <si>
    <r>
      <rPr>
        <sz val="10"/>
        <color rgb="FF000000"/>
        <rFont val="宋体"/>
        <family val="0"/>
      </rPr>
      <t xml:space="preserve">2</t>
    </r>
    <r>
      <rPr>
        <sz val="10"/>
        <color rgb="FF000000"/>
        <rFont val="宋体"/>
        <family val="0"/>
        <charset val="134"/>
      </rPr>
      <t xml:space="preserve">月</t>
    </r>
  </si>
  <si>
    <t xml:space="preserve">JT1100002026012700001624</t>
  </si>
  <si>
    <t xml:space="preserve">2026-1-28</t>
  </si>
  <si>
    <r>
      <rPr>
        <sz val="10"/>
        <rFont val="Arial"/>
        <family val="2"/>
      </rPr>
      <t xml:space="preserve">JT1100002026012900001045-1</t>
    </r>
    <r>
      <rPr>
        <sz val="10"/>
        <rFont val="宋体"/>
        <family val="0"/>
        <charset val="134"/>
      </rPr>
      <t xml:space="preserve">（</t>
    </r>
    <r>
      <rPr>
        <sz val="10"/>
        <rFont val="Arial"/>
        <family val="2"/>
      </rPr>
      <t xml:space="preserve">1</t>
    </r>
    <r>
      <rPr>
        <sz val="10"/>
        <rFont val="宋体"/>
        <family val="0"/>
        <charset val="134"/>
      </rPr>
      <t xml:space="preserve">个附件）</t>
    </r>
  </si>
  <si>
    <t xml:space="preserve">2026-01-29 16:14:56</t>
  </si>
  <si>
    <t xml:space="preserve">2026-01-29 17:04:46</t>
  </si>
  <si>
    <t xml:space="preserve">2026-01-30 10:14:56</t>
  </si>
  <si>
    <t xml:space="preserve">19568764426</t>
  </si>
  <si>
    <r>
      <rPr>
        <sz val="10"/>
        <rFont val="宋体"/>
        <family val="0"/>
        <charset val="134"/>
      </rPr>
      <t xml:space="preserve">来电人称自己是在德胜门附近居民，之前德胜门西公交场站是有条可以供别人穿行的道路，现在公交集团把此道路范围划给了德胜门西公交场站，现在场站的工作人员把道路封上了，无法向之前那样供别人穿行，这样导致很多人都要绕行，绕行道路都是机动车道，行走有交通安全隐患，故来电建议德胜门西公交场站开放封禁的道路供别人穿行，希望相关部门参考建议，注：来电人不方便留名字，来电人要求</t>
    </r>
    <r>
      <rPr>
        <sz val="10"/>
        <rFont val="Arial"/>
        <family val="2"/>
      </rPr>
      <t xml:space="preserve">48</t>
    </r>
    <r>
      <rPr>
        <sz val="10"/>
        <rFont val="宋体"/>
        <family val="0"/>
        <charset val="134"/>
      </rPr>
      <t xml:space="preserve">小时内回复。</t>
    </r>
  </si>
  <si>
    <t xml:space="preserve">接到此投诉，我们非常重视，并立即核实</t>
  </si>
  <si>
    <r>
      <rPr>
        <sz val="10"/>
        <rFont val="宋体"/>
        <family val="0"/>
        <charset val="134"/>
      </rPr>
      <t xml:space="preserve">分中心已经于</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30</t>
    </r>
    <r>
      <rPr>
        <sz val="10"/>
        <rFont val="宋体"/>
        <family val="0"/>
        <charset val="134"/>
      </rPr>
      <t xml:space="preserve">日，将处理结果告知了市民，办理人：杜伟，部门</t>
    </r>
    <r>
      <rPr>
        <sz val="10"/>
        <rFont val="Arial"/>
        <family val="2"/>
      </rPr>
      <t xml:space="preserve">:</t>
    </r>
    <r>
      <rPr>
        <sz val="10"/>
        <rFont val="宋体"/>
        <family val="0"/>
        <charset val="134"/>
      </rPr>
      <t xml:space="preserve">动物园分中心，职务：物管副主任。审核人：侯旭，物业管理中心机关，物管行政部，科员。</t>
    </r>
    <r>
      <rPr>
        <sz val="10"/>
        <rFont val="Arial"/>
        <family val="2"/>
      </rPr>
      <t xml:space="preserve">
</t>
    </r>
  </si>
  <si>
    <t xml:space="preserve">经核实，德胜门西公交场内东西走向，南北走向，都可以通行，并无任何阻拦。后经与市民沟通，市民称是在过街天桥上面，有穿安保衣服的人拦行。已经跟市民解释，公交场站的工作人员，不可能到外面去，更没有执法权，拦住他的绝对不是公交员工。</t>
  </si>
  <si>
    <r>
      <rPr>
        <sz val="10"/>
        <rFont val="宋体"/>
        <family val="0"/>
        <charset val="134"/>
      </rPr>
      <t xml:space="preserve">接到此投诉，我们非常重视，并立即核实。经核实，德胜门西公交场内东西走向，南北走向，都可以通行，并无任何阻拦。后经与市民沟通，市民称是在过街天桥上面，有穿安保衣服的人拦行。已经跟市民解释，公交场站的工作人员，不可能到外面去，更没有执法权，拦住他的绝对不是公交员工。分中心已经于</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30</t>
    </r>
    <r>
      <rPr>
        <sz val="10"/>
        <rFont val="宋体"/>
        <family val="0"/>
        <charset val="134"/>
      </rPr>
      <t xml:space="preserve">日，将处理结果告知了市民，办理人：杜伟，部门</t>
    </r>
    <r>
      <rPr>
        <sz val="10"/>
        <rFont val="Arial"/>
        <family val="2"/>
      </rPr>
      <t xml:space="preserve">:</t>
    </r>
    <r>
      <rPr>
        <sz val="10"/>
        <rFont val="宋体"/>
        <family val="0"/>
        <charset val="134"/>
      </rPr>
      <t xml:space="preserve">动物园分中心，职务：物管副主任。审核人：侯旭，物业管理中心机关，物管行政部，科员。</t>
    </r>
  </si>
  <si>
    <t xml:space="preserve">2026-01-29 14:55:38</t>
  </si>
  <si>
    <t xml:space="preserve">JT1100002026012900001045-1</t>
  </si>
  <si>
    <t xml:space="preserve">站务设施设置</t>
  </si>
  <si>
    <t xml:space="preserve">2026-1-30</t>
  </si>
  <si>
    <t xml:space="preserve">JT1100002026021400007014-3</t>
  </si>
  <si>
    <t xml:space="preserve">2026-02-14 11:41:37</t>
  </si>
  <si>
    <t xml:space="preserve">2026-02-14 12:06:46</t>
  </si>
  <si>
    <t xml:space="preserve">2026-02-15 05:41:37</t>
  </si>
  <si>
    <t xml:space="preserve">AH26020200153</t>
  </si>
  <si>
    <r>
      <rPr>
        <sz val="10"/>
        <rFont val="宋体"/>
        <family val="0"/>
        <charset val="134"/>
      </rPr>
      <t xml:space="preserve">（此件为交通委网站留言件，请您按期办理）。</t>
    </r>
    <r>
      <rPr>
        <sz val="10"/>
        <rFont val="Arial"/>
        <family val="2"/>
      </rPr>
      <t xml:space="preserve">334</t>
    </r>
    <r>
      <rPr>
        <sz val="10"/>
        <rFont val="宋体"/>
        <family val="0"/>
        <charset val="134"/>
      </rPr>
      <t xml:space="preserve">路公交车早高峰发车间隔</t>
    </r>
    <r>
      <rPr>
        <sz val="10"/>
        <rFont val="Arial"/>
        <family val="2"/>
      </rPr>
      <t xml:space="preserve">40</t>
    </r>
    <r>
      <rPr>
        <sz val="10"/>
        <rFont val="宋体"/>
        <family val="0"/>
        <charset val="134"/>
      </rPr>
      <t xml:space="preserve">分钟，</t>
    </r>
    <r>
      <rPr>
        <sz val="10"/>
        <rFont val="Arial"/>
        <family val="2"/>
      </rPr>
      <t xml:space="preserve">2</t>
    </r>
    <r>
      <rPr>
        <sz val="10"/>
        <rFont val="宋体"/>
        <family val="0"/>
        <charset val="134"/>
      </rPr>
      <t xml:space="preserve">月</t>
    </r>
    <r>
      <rPr>
        <sz val="10"/>
        <rFont val="Arial"/>
        <family val="2"/>
      </rPr>
      <t xml:space="preserve">2</t>
    </r>
    <r>
      <rPr>
        <sz val="10"/>
        <rFont val="宋体"/>
        <family val="0"/>
        <charset val="134"/>
      </rPr>
      <t xml:space="preserve">日早</t>
    </r>
    <r>
      <rPr>
        <sz val="10"/>
        <rFont val="Arial"/>
        <family val="2"/>
      </rPr>
      <t xml:space="preserve">7</t>
    </r>
    <r>
      <rPr>
        <sz val="10"/>
        <rFont val="宋体"/>
        <family val="0"/>
        <charset val="134"/>
      </rPr>
      <t xml:space="preserve">点我到莲芳桥东站乘坐自吴庄公交场发车的</t>
    </r>
    <r>
      <rPr>
        <sz val="10"/>
        <rFont val="Arial"/>
        <family val="2"/>
      </rPr>
      <t xml:space="preserve">334</t>
    </r>
    <r>
      <rPr>
        <sz val="10"/>
        <rFont val="宋体"/>
        <family val="0"/>
        <charset val="134"/>
      </rPr>
      <t xml:space="preserve">路</t>
    </r>
    <r>
      <rPr>
        <sz val="10"/>
        <rFont val="Arial"/>
        <family val="2"/>
      </rPr>
      <t xml:space="preserve">(</t>
    </r>
    <r>
      <rPr>
        <sz val="10"/>
        <rFont val="宋体"/>
        <family val="0"/>
        <charset val="134"/>
      </rPr>
      <t xml:space="preserve">仅</t>
    </r>
    <r>
      <rPr>
        <sz val="10"/>
        <rFont val="Arial"/>
        <family val="2"/>
      </rPr>
      <t xml:space="preserve">1</t>
    </r>
    <r>
      <rPr>
        <sz val="10"/>
        <rFont val="宋体"/>
        <family val="0"/>
        <charset val="134"/>
      </rPr>
      <t xml:space="preserve">站之隔</t>
    </r>
    <r>
      <rPr>
        <sz val="10"/>
        <rFont val="Arial"/>
        <family val="2"/>
      </rPr>
      <t xml:space="preserve">)</t>
    </r>
    <r>
      <rPr>
        <sz val="10"/>
        <rFont val="宋体"/>
        <family val="0"/>
        <charset val="134"/>
      </rPr>
      <t xml:space="preserve">，在前一趟车已经过站</t>
    </r>
    <r>
      <rPr>
        <sz val="10"/>
        <rFont val="Arial"/>
        <family val="2"/>
      </rPr>
      <t xml:space="preserve">20</t>
    </r>
    <r>
      <rPr>
        <sz val="10"/>
        <rFont val="宋体"/>
        <family val="0"/>
        <charset val="134"/>
      </rPr>
      <t xml:space="preserve">分钟的情况下，我依然等待了</t>
    </r>
    <r>
      <rPr>
        <sz val="10"/>
        <rFont val="Arial"/>
        <family val="2"/>
      </rPr>
      <t xml:space="preserve">15</t>
    </r>
    <r>
      <rPr>
        <sz val="10"/>
        <rFont val="宋体"/>
        <family val="0"/>
        <charset val="134"/>
      </rPr>
      <t xml:space="preserve">分钟才坐上</t>
    </r>
    <r>
      <rPr>
        <sz val="10"/>
        <rFont val="Arial"/>
        <family val="2"/>
      </rPr>
      <t xml:space="preserve">334</t>
    </r>
    <r>
      <rPr>
        <sz val="10"/>
        <rFont val="宋体"/>
        <family val="0"/>
        <charset val="134"/>
      </rPr>
      <t xml:space="preserve">。公交车站及车内无任何告示提示发车间隔更改，导致仅在莲芳桥东站部分上车乘客就已无座，还有我的上班迟到。我乘坐此车</t>
    </r>
    <r>
      <rPr>
        <sz val="10"/>
        <rFont val="Arial"/>
        <family val="2"/>
      </rPr>
      <t xml:space="preserve">3</t>
    </r>
    <r>
      <rPr>
        <sz val="10"/>
        <rFont val="宋体"/>
        <family val="0"/>
        <charset val="134"/>
      </rPr>
      <t xml:space="preserve">年，</t>
    </r>
    <r>
      <rPr>
        <sz val="10"/>
        <rFont val="Arial"/>
        <family val="2"/>
      </rPr>
      <t xml:space="preserve">3</t>
    </r>
    <r>
      <rPr>
        <sz val="10"/>
        <rFont val="宋体"/>
        <family val="0"/>
        <charset val="134"/>
      </rPr>
      <t xml:space="preserve">年期间</t>
    </r>
    <r>
      <rPr>
        <sz val="10"/>
        <rFont val="Arial"/>
        <family val="2"/>
      </rPr>
      <t xml:space="preserve">334</t>
    </r>
    <r>
      <rPr>
        <sz val="10"/>
        <rFont val="宋体"/>
        <family val="0"/>
        <charset val="134"/>
      </rPr>
      <t xml:space="preserve">不断变更发车时间和间隔，从未公开告示乘客，我多次</t>
    </r>
    <r>
      <rPr>
        <sz val="10"/>
        <rFont val="Arial"/>
        <family val="2"/>
      </rPr>
      <t xml:space="preserve">12345</t>
    </r>
    <r>
      <rPr>
        <sz val="10"/>
        <rFont val="宋体"/>
        <family val="0"/>
        <charset val="134"/>
      </rPr>
      <t xml:space="preserve">投诉毫无作用。此车不仅是发车时间问题，更有雪后转天不打扫车内地面，险些致人滑倒，黑夜开车不开车内灯，上下车乘客看不清台阶，车内座位尘土堆积能写字了都不打扫等等诸多劣迹。然而这是我通勤路的唯一选择，这投诉也是还对他们抱有希望，希望他们知道公共交通是为大众服务的。需要证据请上级部门直接联系我，我不再接听任何</t>
    </r>
    <r>
      <rPr>
        <sz val="10"/>
        <rFont val="Arial"/>
        <family val="2"/>
      </rPr>
      <t xml:space="preserve">334</t>
    </r>
    <r>
      <rPr>
        <sz val="10"/>
        <rFont val="宋体"/>
        <family val="0"/>
        <charset val="134"/>
      </rPr>
      <t xml:space="preserve">路公交车运营的电话，谢谢  客四调指安服物业</t>
    </r>
  </si>
  <si>
    <t xml:space="preserve">2026-02-19 11:41:37</t>
  </si>
  <si>
    <t xml:space="preserve">因您是交通委网站留言，我们未能对您进行电话回复。办理人：董鹏；部门：鸿运承物业管理中心田顺庄分中心；职务；物管副主任。审核人：郑楠；部门：鸿运承物业管理中心物管行政部；职务：物管员。</t>
  </si>
  <si>
    <r>
      <rPr>
        <sz val="10"/>
        <rFont val="Arial"/>
        <family val="2"/>
      </rPr>
      <t xml:space="preserve">334</t>
    </r>
    <r>
      <rPr>
        <sz val="10"/>
        <rFont val="宋体"/>
        <family val="0"/>
        <charset val="134"/>
      </rPr>
      <t xml:space="preserve">路公交车雪后转天不打扫车内地面、车内座位尘土都不打扫的问题，我们非常重视您的反馈，由于我们的工作没有做好，</t>
    </r>
    <r>
      <rPr>
        <sz val="10"/>
        <rFont val="Arial"/>
        <family val="2"/>
      </rPr>
      <t xml:space="preserve">334</t>
    </r>
    <r>
      <rPr>
        <sz val="10"/>
        <rFont val="宋体"/>
        <family val="0"/>
        <charset val="134"/>
      </rPr>
      <t xml:space="preserve">路给您带来不好的乘车体验，实在是抱歉。该线路车辆回到我们的刷车地点后，在日常工作时段内，我们的保洁员已对车内卫生进行了全面的清理，您反馈的问题我们已整改完毕。同时我们要求保洁员对</t>
    </r>
    <r>
      <rPr>
        <sz val="10"/>
        <rFont val="Arial"/>
        <family val="2"/>
      </rPr>
      <t xml:space="preserve">334</t>
    </r>
    <r>
      <rPr>
        <sz val="10"/>
        <rFont val="宋体"/>
        <family val="0"/>
        <charset val="134"/>
      </rPr>
      <t xml:space="preserve">路所有运营车辆的卫生再次进行细化清理。我们对于运营车辆车内卫生的清洁工作是一直在做的，但有时候卫生清洁工作我们做的还有不尽人意之处，您多多谅解。我们已对保洁员进行了扣罚处理，并在全分中心范围内进行批评。</t>
    </r>
  </si>
  <si>
    <r>
      <rPr>
        <sz val="10"/>
        <rFont val="宋体"/>
        <family val="0"/>
        <charset val="134"/>
      </rPr>
      <t xml:space="preserve">我们分中心及场站班组长再次与</t>
    </r>
    <r>
      <rPr>
        <sz val="10"/>
        <rFont val="Arial"/>
        <family val="2"/>
      </rPr>
      <t xml:space="preserve">334</t>
    </r>
    <r>
      <rPr>
        <sz val="10"/>
        <rFont val="宋体"/>
        <family val="0"/>
        <charset val="134"/>
      </rPr>
      <t xml:space="preserve">路的保洁人员进行了沟通，日常工作中我们要把清洁质量做的更加细致，同时加强保洁员清洁技能的培训，熟练掌握清洁方法，确保给您带来一个干净、整洁的出行环境。</t>
    </r>
  </si>
  <si>
    <r>
      <rPr>
        <sz val="10"/>
        <rFont val="宋体"/>
        <family val="0"/>
        <charset val="134"/>
      </rPr>
      <t xml:space="preserve">您好，关于您反映问题的办理情况，鸿运承物业管理中心田顺庄分中心现对您回复如下：</t>
    </r>
    <r>
      <rPr>
        <sz val="10"/>
        <rFont val="Arial"/>
        <family val="2"/>
      </rPr>
      <t xml:space="preserve">334</t>
    </r>
    <r>
      <rPr>
        <sz val="10"/>
        <rFont val="宋体"/>
        <family val="0"/>
        <charset val="134"/>
      </rPr>
      <t xml:space="preserve">路公交车雪后转天不打扫车内地面、车内座位尘土都不打扫的问题，我们非常重视您的反馈，由于我们的工作没有做好，</t>
    </r>
    <r>
      <rPr>
        <sz val="10"/>
        <rFont val="Arial"/>
        <family val="2"/>
      </rPr>
      <t xml:space="preserve">334</t>
    </r>
    <r>
      <rPr>
        <sz val="10"/>
        <rFont val="宋体"/>
        <family val="0"/>
        <charset val="134"/>
      </rPr>
      <t xml:space="preserve">路给您带来不好的乘车体验，实在是抱歉。该线路车辆回到我们的刷车地点后，在日常工作时段内，我们的保洁员已对车内卫生进行了全面的清理，您反馈的问题我们已整改完毕。同时我们要求保洁员对</t>
    </r>
    <r>
      <rPr>
        <sz val="10"/>
        <rFont val="Arial"/>
        <family val="2"/>
      </rPr>
      <t xml:space="preserve">334</t>
    </r>
    <r>
      <rPr>
        <sz val="10"/>
        <rFont val="宋体"/>
        <family val="0"/>
        <charset val="134"/>
      </rPr>
      <t xml:space="preserve">路所有运营车辆的卫生再次进行细化清理。我们对于运营车辆车内卫生的清洁工作是一直在做的，但有时候卫生清洁工作我们做的还有不尽人意之处，您多多谅解。我们已对保洁员进行了扣罚处理，并在全分中心范围内进行批评。我们定期会召开车辆保洁专题会议，开展车辆卫生专项检查，日常工作中我们加大巡检力度，强化制度建设，不断提高管理水平。因您是交通委网站留言，我们未能对您进行电话回复。我们分中心及场站班组长再次与</t>
    </r>
    <r>
      <rPr>
        <sz val="10"/>
        <rFont val="Arial"/>
        <family val="2"/>
      </rPr>
      <t xml:space="preserve">334</t>
    </r>
    <r>
      <rPr>
        <sz val="10"/>
        <rFont val="宋体"/>
        <family val="0"/>
        <charset val="134"/>
      </rPr>
      <t xml:space="preserve">路的保洁人员进行了沟通，日常工作中我们要把清洁质量做的更加细致，同时加强保洁员清洁技能的培训，熟练掌握清洁方法，确保给您带来一个干净、整洁的出行环境。欢迎您随时对我们的工作进行监督，感谢您提出宝贵意见，给您的出行带来的不便我们和您说声抱歉，谢谢您的支持与谅解。</t>
    </r>
  </si>
  <si>
    <t xml:space="preserve">车辆卫生问题
（车内遗洒无法第一时间清理的）</t>
  </si>
  <si>
    <r>
      <rPr>
        <sz val="10"/>
        <rFont val="Arial"/>
        <family val="2"/>
      </rPr>
      <t xml:space="preserve">JT9999992026022864634717</t>
    </r>
    <r>
      <rPr>
        <sz val="10"/>
        <rFont val="宋体"/>
        <family val="0"/>
        <charset val="134"/>
      </rPr>
      <t xml:space="preserve">（</t>
    </r>
    <r>
      <rPr>
        <sz val="10"/>
        <rFont val="Arial"/>
        <family val="2"/>
      </rPr>
      <t xml:space="preserve">1</t>
    </r>
    <r>
      <rPr>
        <sz val="10"/>
        <rFont val="宋体"/>
        <family val="0"/>
        <charset val="134"/>
      </rPr>
      <t xml:space="preserve">个附件）</t>
    </r>
  </si>
  <si>
    <t xml:space="preserve">2026-02-28 09:47:34</t>
  </si>
  <si>
    <t xml:space="preserve">2026-02-28 10:39:06</t>
  </si>
  <si>
    <t xml:space="preserve">2026-03-01 03:47:34</t>
  </si>
  <si>
    <t xml:space="preserve">13681303527</t>
  </si>
  <si>
    <r>
      <rPr>
        <sz val="10"/>
        <rFont val="宋体"/>
        <family val="0"/>
        <charset val="134"/>
      </rPr>
      <t xml:space="preserve">建议东大桥公交场站门卫保安师傅（女）说清楚站台位置 </t>
    </r>
    <r>
      <rPr>
        <sz val="10"/>
        <rFont val="Arial"/>
        <family val="2"/>
      </rPr>
      <t xml:space="preserve">null</t>
    </r>
    <r>
      <rPr>
        <sz val="10"/>
        <rFont val="宋体"/>
        <family val="0"/>
        <charset val="134"/>
      </rPr>
      <t xml:space="preserve">，被投诉人或单位 北京市交通运输部</t>
    </r>
  </si>
  <si>
    <r>
      <rPr>
        <sz val="10"/>
        <rFont val="宋体"/>
        <family val="0"/>
        <charset val="134"/>
      </rPr>
      <t xml:space="preserve">经核实，市民反映诉求与实际情况有出入。我单位方庄分中心就市民反映诉求进行核实。市民反映的东大桥公交场站门卫保安为鸿运承物业管理中心方庄分中心职工警卫，</t>
    </r>
    <r>
      <rPr>
        <sz val="10"/>
        <rFont val="Arial"/>
        <family val="2"/>
      </rPr>
      <t xml:space="preserve">2026</t>
    </r>
    <r>
      <rPr>
        <sz val="10"/>
        <rFont val="宋体"/>
        <family val="0"/>
        <charset val="134"/>
      </rPr>
      <t xml:space="preserve">年</t>
    </r>
    <r>
      <rPr>
        <sz val="10"/>
        <rFont val="Arial"/>
        <family val="2"/>
      </rPr>
      <t xml:space="preserve">2</t>
    </r>
    <r>
      <rPr>
        <sz val="10"/>
        <rFont val="宋体"/>
        <family val="0"/>
        <charset val="134"/>
      </rPr>
      <t xml:space="preserve">月</t>
    </r>
    <r>
      <rPr>
        <sz val="10"/>
        <rFont val="Arial"/>
        <family val="2"/>
      </rPr>
      <t xml:space="preserve">28</t>
    </r>
    <r>
      <rPr>
        <sz val="10"/>
        <rFont val="宋体"/>
        <family val="0"/>
        <charset val="134"/>
      </rPr>
      <t xml:space="preserve">日早上，市民想进入场站乘车，因东大桥场站为半开放场站，乘客需要从场站外侧公共步道步行到乘车站台乘车，门岗警卫人员便告知市民场站不可以穿行，需要从公共步道到乘车站台乘车，并告知了乘车位置和周边标志物，乘客感觉门岗警卫所告知的站台位置不准确，和自己认为的位置不一样，故打电话反映。</t>
    </r>
  </si>
  <si>
    <r>
      <rPr>
        <sz val="10"/>
        <rFont val="Arial"/>
        <family val="2"/>
      </rPr>
      <t xml:space="preserve">2026</t>
    </r>
    <r>
      <rPr>
        <sz val="10"/>
        <rFont val="宋体"/>
        <family val="0"/>
        <charset val="134"/>
      </rPr>
      <t xml:space="preserve">年</t>
    </r>
    <r>
      <rPr>
        <sz val="10"/>
        <rFont val="Arial"/>
        <family val="2"/>
      </rPr>
      <t xml:space="preserve">2</t>
    </r>
    <r>
      <rPr>
        <sz val="10"/>
        <rFont val="宋体"/>
        <family val="0"/>
        <charset val="134"/>
      </rPr>
      <t xml:space="preserve">月</t>
    </r>
    <r>
      <rPr>
        <sz val="10"/>
        <rFont val="Arial"/>
        <family val="2"/>
      </rPr>
      <t xml:space="preserve">28</t>
    </r>
    <r>
      <rPr>
        <sz val="10"/>
        <rFont val="宋体"/>
        <family val="0"/>
        <charset val="134"/>
      </rPr>
      <t xml:space="preserve">日</t>
    </r>
    <r>
      <rPr>
        <sz val="10"/>
        <rFont val="Arial"/>
        <family val="2"/>
      </rPr>
      <t xml:space="preserve">11</t>
    </r>
    <r>
      <rPr>
        <sz val="10"/>
        <rFont val="宋体"/>
        <family val="0"/>
        <charset val="134"/>
      </rPr>
      <t xml:space="preserve">点</t>
    </r>
    <r>
      <rPr>
        <sz val="10"/>
        <rFont val="Arial"/>
        <family val="2"/>
      </rPr>
      <t xml:space="preserve">39</t>
    </r>
    <r>
      <rPr>
        <sz val="10"/>
        <rFont val="宋体"/>
        <family val="0"/>
        <charset val="134"/>
      </rPr>
      <t xml:space="preserve">分，由我单位方庄分中心安保主任张涛与来电人进行电话沟通，向来电人讲明情况，来电人表示知晓。</t>
    </r>
  </si>
  <si>
    <r>
      <rPr>
        <sz val="10"/>
        <rFont val="宋体"/>
        <family val="0"/>
        <charset val="134"/>
      </rPr>
      <t xml:space="preserve">经核实，市民反映诉求与实际情况有出入。我单位方庄分中心就市民反映诉求进行核实。市民反映的东大桥公交场站门卫保安为鸿运承物业管理中心方庄分中心职工警卫，</t>
    </r>
    <r>
      <rPr>
        <sz val="10"/>
        <rFont val="Arial"/>
        <family val="2"/>
      </rPr>
      <t xml:space="preserve">2026</t>
    </r>
    <r>
      <rPr>
        <sz val="10"/>
        <rFont val="宋体"/>
        <family val="0"/>
        <charset val="134"/>
      </rPr>
      <t xml:space="preserve">年</t>
    </r>
    <r>
      <rPr>
        <sz val="10"/>
        <rFont val="Arial"/>
        <family val="2"/>
      </rPr>
      <t xml:space="preserve">2</t>
    </r>
    <r>
      <rPr>
        <sz val="10"/>
        <rFont val="宋体"/>
        <family val="0"/>
        <charset val="134"/>
      </rPr>
      <t xml:space="preserve">月</t>
    </r>
    <r>
      <rPr>
        <sz val="10"/>
        <rFont val="Arial"/>
        <family val="2"/>
      </rPr>
      <t xml:space="preserve">28</t>
    </r>
    <r>
      <rPr>
        <sz val="10"/>
        <rFont val="宋体"/>
        <family val="0"/>
        <charset val="134"/>
      </rPr>
      <t xml:space="preserve">日早上，市民想进入场站乘车，因东大桥场站为半开放场站，乘客需要从场站外侧公共步道步行到乘车站台乘车，门岗警卫人员便告知市民场站不可以穿行，需要从公共步道到乘车站台乘车，并告知了乘车位置和周边标志物，乘客感觉门岗警卫所告知的站台位置不准确，和自己认为的位置不一样，故打电话反映。针对此情况，方庄分中心要求门岗警卫人员，回答市民问话的时候要更加耐心，更加准确，避免发生类似情况。</t>
    </r>
    <r>
      <rPr>
        <sz val="10"/>
        <rFont val="Arial"/>
        <family val="2"/>
      </rPr>
      <t xml:space="preserve">2026</t>
    </r>
    <r>
      <rPr>
        <sz val="10"/>
        <rFont val="宋体"/>
        <family val="0"/>
        <charset val="134"/>
      </rPr>
      <t xml:space="preserve">年</t>
    </r>
    <r>
      <rPr>
        <sz val="10"/>
        <rFont val="Arial"/>
        <family val="2"/>
      </rPr>
      <t xml:space="preserve">2</t>
    </r>
    <r>
      <rPr>
        <sz val="10"/>
        <rFont val="宋体"/>
        <family val="0"/>
        <charset val="134"/>
      </rPr>
      <t xml:space="preserve">月</t>
    </r>
    <r>
      <rPr>
        <sz val="10"/>
        <rFont val="Arial"/>
        <family val="2"/>
      </rPr>
      <t xml:space="preserve">28</t>
    </r>
    <r>
      <rPr>
        <sz val="10"/>
        <rFont val="宋体"/>
        <family val="0"/>
        <charset val="134"/>
      </rPr>
      <t xml:space="preserve">日</t>
    </r>
    <r>
      <rPr>
        <sz val="10"/>
        <rFont val="Arial"/>
        <family val="2"/>
      </rPr>
      <t xml:space="preserve">11</t>
    </r>
    <r>
      <rPr>
        <sz val="10"/>
        <rFont val="宋体"/>
        <family val="0"/>
        <charset val="134"/>
      </rPr>
      <t xml:space="preserve">点</t>
    </r>
    <r>
      <rPr>
        <sz val="10"/>
        <rFont val="Arial"/>
        <family val="2"/>
      </rPr>
      <t xml:space="preserve">39</t>
    </r>
    <r>
      <rPr>
        <sz val="10"/>
        <rFont val="宋体"/>
        <family val="0"/>
        <charset val="134"/>
      </rPr>
      <t xml:space="preserve">分，由我单位方庄分中心安保主任张涛与来电人进行电话沟通，向来电人讲明情况，来电人表示知晓。处理人：方庄分中心副主任张涛。</t>
    </r>
  </si>
  <si>
    <t xml:space="preserve">JT9999992026022864634717</t>
  </si>
  <si>
    <r>
      <rPr>
        <sz val="10"/>
        <rFont val="Arial"/>
        <family val="2"/>
      </rPr>
      <t xml:space="preserve">JT1100002026032300001975-4</t>
    </r>
    <r>
      <rPr>
        <sz val="10"/>
        <rFont val="宋体"/>
        <family val="0"/>
        <charset val="134"/>
      </rPr>
      <t xml:space="preserve">（</t>
    </r>
    <r>
      <rPr>
        <sz val="10"/>
        <rFont val="Arial"/>
        <family val="2"/>
      </rPr>
      <t xml:space="preserve">2</t>
    </r>
    <r>
      <rPr>
        <sz val="10"/>
        <rFont val="宋体"/>
        <family val="0"/>
        <charset val="134"/>
      </rPr>
      <t xml:space="preserve">个附件）</t>
    </r>
  </si>
  <si>
    <t xml:space="preserve">2026-03-23 19:17:09</t>
  </si>
  <si>
    <t xml:space="preserve">2026-03-23 19:55:39</t>
  </si>
  <si>
    <t xml:space="preserve">2026-03-24 13:17:09</t>
  </si>
  <si>
    <t xml:space="preserve">18510471600</t>
  </si>
  <si>
    <t xml:space="preserve">来电人称在西城区动物园交通枢纽站场站内有驾驶员把自己的私家车辆停放，枢纽站里的很多电车都在场站外的禁停位置违章停车，已经很多年了，已告知违章停车建议联系交管部门反映，来电人不认可，故来电反映驾驶员把自己的私家车停放在交通枢纽站的场站内以及公交车在场站外的禁停区域停车的问题，要求记录反映并回复。注：来电人不方便留姓名，不清楚车辆信息。电车调指，基建，客四基建，物业安保，基建答复不满意</t>
  </si>
  <si>
    <t xml:space="preserve">2026-03-23 18:57:45</t>
  </si>
  <si>
    <t xml:space="preserve">JT1100002026032300001975-4</t>
  </si>
  <si>
    <r>
      <rPr>
        <sz val="11"/>
        <color rgb="FF000000"/>
        <rFont val="宋体"/>
        <family val="0"/>
        <charset val="134"/>
      </rPr>
      <t xml:space="preserve">场站管理问题
</t>
    </r>
    <r>
      <rPr>
        <sz val="11"/>
        <color rgb="FF000000"/>
        <rFont val="宋体"/>
        <family val="0"/>
      </rPr>
      <t xml:space="preserve">(</t>
    </r>
    <r>
      <rPr>
        <sz val="11"/>
        <color rgb="FF000000"/>
        <rFont val="宋体"/>
        <family val="0"/>
        <charset val="134"/>
      </rPr>
      <t xml:space="preserve">私家车停放管理</t>
    </r>
    <r>
      <rPr>
        <sz val="11"/>
        <color rgb="FF000000"/>
        <rFont val="宋体"/>
        <family val="0"/>
      </rPr>
      <t xml:space="preserve">)</t>
    </r>
    <r>
      <rPr>
        <sz val="11"/>
        <color rgb="FF000000"/>
        <rFont val="宋体"/>
        <family val="0"/>
        <charset val="134"/>
      </rPr>
      <t xml:space="preserve">拆单
多次多渠道反映</t>
    </r>
  </si>
  <si>
    <r>
      <rPr>
        <sz val="10"/>
        <rFont val="Arial"/>
        <family val="2"/>
      </rPr>
      <t xml:space="preserve">JT1100002026032300001975-5</t>
    </r>
    <r>
      <rPr>
        <sz val="10"/>
        <rFont val="宋体"/>
        <family val="0"/>
        <charset val="134"/>
      </rPr>
      <t xml:space="preserve">（</t>
    </r>
    <r>
      <rPr>
        <sz val="10"/>
        <rFont val="Arial"/>
        <family val="2"/>
      </rPr>
      <t xml:space="preserve">1</t>
    </r>
    <r>
      <rPr>
        <sz val="10"/>
        <rFont val="宋体"/>
        <family val="0"/>
        <charset val="134"/>
      </rPr>
      <t xml:space="preserve">个附件）</t>
    </r>
  </si>
  <si>
    <t xml:space="preserve">2026-03-23 19:55:41</t>
  </si>
  <si>
    <r>
      <rPr>
        <sz val="10"/>
        <rFont val="宋体"/>
        <family val="0"/>
        <charset val="134"/>
      </rPr>
      <t xml:space="preserve">分中心已经于</t>
    </r>
    <r>
      <rPr>
        <sz val="10"/>
        <rFont val="Arial"/>
        <family val="2"/>
      </rPr>
      <t xml:space="preserve">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24</t>
    </r>
    <r>
      <rPr>
        <sz val="10"/>
        <rFont val="宋体"/>
        <family val="0"/>
        <charset val="134"/>
      </rPr>
      <t xml:space="preserve">日，将处理结果告知了市民，办理人：杜伟，部门</t>
    </r>
    <r>
      <rPr>
        <sz val="10"/>
        <rFont val="Arial"/>
        <family val="2"/>
      </rPr>
      <t xml:space="preserve">:</t>
    </r>
    <r>
      <rPr>
        <sz val="10"/>
        <rFont val="宋体"/>
        <family val="0"/>
        <charset val="134"/>
      </rPr>
      <t xml:space="preserve">动物园分中心，职务：物管副主任。审核人：侯旭，物业管理中心机关，物管行政部，科员。</t>
    </r>
  </si>
  <si>
    <r>
      <rPr>
        <sz val="10"/>
        <rFont val="宋体"/>
        <family val="0"/>
        <charset val="134"/>
      </rPr>
      <t xml:space="preserve">我们虚心接受市民提出的宝贵意见，已经在周边张贴了禁停标识，我们也会加强巡视，发现有私家车，尽快劝离，尽量避免类似情况的发生。跟市民道歉，及安抚，希望市民能够理解。前几天市民一直在跟“</t>
    </r>
    <r>
      <rPr>
        <sz val="10"/>
        <rFont val="Arial"/>
        <family val="2"/>
      </rPr>
      <t xml:space="preserve">12345”</t>
    </r>
    <r>
      <rPr>
        <sz val="10"/>
        <rFont val="宋体"/>
        <family val="0"/>
        <charset val="134"/>
      </rPr>
      <t xml:space="preserve">市民热线反映该问题，所以，市民接通电话，没说几句，即挂断。</t>
    </r>
  </si>
  <si>
    <r>
      <rPr>
        <sz val="10"/>
        <rFont val="宋体"/>
        <family val="0"/>
        <charset val="134"/>
      </rPr>
      <t xml:space="preserve">接到此投诉，我们非常重视。并立即派专人核实情况。我们虚心接受市民提出的宝贵意见，已经在周边张贴了禁停标识，我们也会加强巡视，发现有私家车，尽快劝离，尽量避免类似情况的发生。跟市民道歉，及安抚，希望市民能够理解。前几天市民一直在跟“</t>
    </r>
    <r>
      <rPr>
        <sz val="10"/>
        <rFont val="Arial"/>
        <family val="2"/>
      </rPr>
      <t xml:space="preserve">12345”</t>
    </r>
    <r>
      <rPr>
        <sz val="10"/>
        <rFont val="宋体"/>
        <family val="0"/>
        <charset val="134"/>
      </rPr>
      <t xml:space="preserve">市民热线反映该问题，所以，市民接通电话，没说几句，即挂断。分中心已经于</t>
    </r>
    <r>
      <rPr>
        <sz val="10"/>
        <rFont val="Arial"/>
        <family val="2"/>
      </rPr>
      <t xml:space="preserve">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24</t>
    </r>
    <r>
      <rPr>
        <sz val="10"/>
        <rFont val="宋体"/>
        <family val="0"/>
        <charset val="134"/>
      </rPr>
      <t xml:space="preserve">日，将处理结果告知了市民，办理人：杜伟，部门</t>
    </r>
    <r>
      <rPr>
        <sz val="10"/>
        <rFont val="Arial"/>
        <family val="2"/>
      </rPr>
      <t xml:space="preserve">:</t>
    </r>
    <r>
      <rPr>
        <sz val="10"/>
        <rFont val="宋体"/>
        <family val="0"/>
        <charset val="134"/>
      </rPr>
      <t xml:space="preserve">动物园分中心，职务：物管副主任。审核人：侯旭，物业管理中心机关，物管行政部，科员。</t>
    </r>
  </si>
  <si>
    <t xml:space="preserve">JT1100002026032300001975-5</t>
  </si>
  <si>
    <r>
      <rPr>
        <sz val="10"/>
        <rFont val="Arial"/>
        <family val="2"/>
      </rPr>
      <t xml:space="preserve">JT1100002026032700000042-2</t>
    </r>
    <r>
      <rPr>
        <sz val="10"/>
        <rFont val="宋体"/>
        <family val="0"/>
        <charset val="134"/>
      </rPr>
      <t xml:space="preserve">（</t>
    </r>
    <r>
      <rPr>
        <sz val="10"/>
        <rFont val="Arial"/>
        <family val="2"/>
      </rPr>
      <t xml:space="preserve">1</t>
    </r>
    <r>
      <rPr>
        <sz val="10"/>
        <rFont val="宋体"/>
        <family val="0"/>
        <charset val="134"/>
      </rPr>
      <t xml:space="preserve">个附件）</t>
    </r>
  </si>
  <si>
    <t xml:space="preserve">2026-03-27 08:25:42</t>
  </si>
  <si>
    <t xml:space="preserve">2026-03-27 08:59:14</t>
  </si>
  <si>
    <t xml:space="preserve">2026-03-28 02:25:42</t>
  </si>
  <si>
    <t xml:space="preserve">13522229056</t>
  </si>
  <si>
    <r>
      <rPr>
        <sz val="10"/>
        <rFont val="宋体"/>
        <family val="0"/>
        <charset val="134"/>
      </rPr>
      <t xml:space="preserve">来电人是乘客，反映称</t>
    </r>
    <r>
      <rPr>
        <sz val="10"/>
        <rFont val="Arial"/>
        <family val="2"/>
      </rPr>
      <t xml:space="preserve">696</t>
    </r>
    <r>
      <rPr>
        <sz val="10"/>
        <rFont val="宋体"/>
        <family val="0"/>
        <charset val="134"/>
      </rPr>
      <t xml:space="preserve">路公交车有的座椅是坏的，并不局限于哪一辆，有不少车的座椅有损坏。且</t>
    </r>
    <r>
      <rPr>
        <sz val="10"/>
        <rFont val="Arial"/>
        <family val="2"/>
      </rPr>
      <t xml:space="preserve">696</t>
    </r>
    <r>
      <rPr>
        <sz val="10"/>
        <rFont val="宋体"/>
        <family val="0"/>
        <charset val="134"/>
      </rPr>
      <t xml:space="preserve">路公交车的玻璃会有浮尘，整体感觉也会比其他车辆脏。故来电反映</t>
    </r>
    <r>
      <rPr>
        <sz val="10"/>
        <rFont val="Arial"/>
        <family val="2"/>
      </rPr>
      <t xml:space="preserve">696</t>
    </r>
    <r>
      <rPr>
        <sz val="10"/>
        <rFont val="宋体"/>
        <family val="0"/>
        <charset val="134"/>
      </rPr>
      <t xml:space="preserve">路公交车有车辆座椅损坏以及车内外卫生不好的问题，要求记录反映不需要回复。注：来电人不方便留名字。 同时市民称</t>
    </r>
    <r>
      <rPr>
        <sz val="10"/>
        <rFont val="Arial"/>
        <family val="2"/>
      </rPr>
      <t xml:space="preserve">696</t>
    </r>
    <r>
      <rPr>
        <sz val="10"/>
        <rFont val="宋体"/>
        <family val="0"/>
        <charset val="134"/>
      </rPr>
      <t xml:space="preserve">路公交车有时发出的车辆是小型的公交车，那种车辆太小了，非常拥挤。希望只在末班车时再使用那种车。故来电建议</t>
    </r>
    <r>
      <rPr>
        <sz val="10"/>
        <rFont val="Arial"/>
        <family val="2"/>
      </rPr>
      <t xml:space="preserve">696</t>
    </r>
    <r>
      <rPr>
        <sz val="10"/>
        <rFont val="宋体"/>
        <family val="0"/>
        <charset val="134"/>
      </rPr>
      <t xml:space="preserve">路公交车只有末班车使用小型公交车，希望相关部门参考建议。注：来电人不方便留名字。科技，物业，调指</t>
    </r>
  </si>
  <si>
    <r>
      <rPr>
        <sz val="10"/>
        <rFont val="宋体"/>
        <family val="0"/>
        <charset val="134"/>
      </rPr>
      <t xml:space="preserve">我分中心已于</t>
    </r>
    <r>
      <rPr>
        <sz val="10"/>
        <rFont val="Arial"/>
        <family val="2"/>
      </rPr>
      <t xml:space="preserve">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27</t>
    </r>
    <r>
      <rPr>
        <sz val="10"/>
        <rFont val="宋体"/>
        <family val="0"/>
        <charset val="134"/>
      </rPr>
      <t xml:space="preserve">日上午</t>
    </r>
    <r>
      <rPr>
        <sz val="10"/>
        <rFont val="Arial"/>
        <family val="2"/>
      </rPr>
      <t xml:space="preserve">9</t>
    </r>
    <r>
      <rPr>
        <sz val="10"/>
        <rFont val="宋体"/>
        <family val="0"/>
        <charset val="134"/>
      </rPr>
      <t xml:space="preserve">点</t>
    </r>
    <r>
      <rPr>
        <sz val="10"/>
        <rFont val="Arial"/>
        <family val="2"/>
      </rPr>
      <t xml:space="preserve">29</t>
    </r>
    <r>
      <rPr>
        <sz val="10"/>
        <rFont val="宋体"/>
        <family val="0"/>
        <charset val="134"/>
      </rPr>
      <t xml:space="preserve">分对您进行电话回复。办理人：李松；部门：鸿运承物业管理中心南湖分中心；职务；物管员。审核人：郑楠；部门：鸿运承物业管理中心物管行政部；职务：物管员。</t>
    </r>
  </si>
  <si>
    <r>
      <rPr>
        <sz val="10"/>
        <rFont val="宋体"/>
        <family val="0"/>
        <charset val="134"/>
      </rPr>
      <t xml:space="preserve">先生您好，</t>
    </r>
    <r>
      <rPr>
        <sz val="10"/>
        <rFont val="Arial"/>
        <family val="2"/>
      </rPr>
      <t xml:space="preserve">696</t>
    </r>
    <r>
      <rPr>
        <sz val="10"/>
        <rFont val="宋体"/>
        <family val="0"/>
        <charset val="134"/>
      </rPr>
      <t xml:space="preserve">路公交车我们在芍药居场站进行洗车服务工作，您所述车辆运营中玻璃会有浮尘，车内外卫生不好的问题，我们非常重视您的反馈，由于我们的工作没有做好，</t>
    </r>
    <r>
      <rPr>
        <sz val="10"/>
        <rFont val="Arial"/>
        <family val="2"/>
      </rPr>
      <t xml:space="preserve">696</t>
    </r>
    <r>
      <rPr>
        <sz val="10"/>
        <rFont val="宋体"/>
        <family val="0"/>
        <charset val="134"/>
      </rPr>
      <t xml:space="preserve">路给您带来不好的乘车体验，实在是抱歉，先生。该线路车辆回到芍药居场站后，在日常工作时段内，我们的保洁员已对车内外部卫生进行了全面的清理，您反馈的问题我们已整改完毕，同时我们要求保洁员对</t>
    </r>
    <r>
      <rPr>
        <sz val="10"/>
        <rFont val="Arial"/>
        <family val="2"/>
      </rPr>
      <t xml:space="preserve">696</t>
    </r>
    <r>
      <rPr>
        <sz val="10"/>
        <rFont val="宋体"/>
        <family val="0"/>
        <charset val="134"/>
      </rPr>
      <t xml:space="preserve">路所有运营车辆的卫生再次进行细化清理。我们对于运营车辆车内卫生的清洁工作是一直在做的，也从未停止，已经形成了长效的清洁机制，但有时候卫生清洁工作我们做的还有不尽人意之处，您多多谅解。</t>
    </r>
  </si>
  <si>
    <r>
      <rPr>
        <sz val="10"/>
        <rFont val="宋体"/>
        <family val="0"/>
        <charset val="134"/>
      </rPr>
      <t xml:space="preserve">我们分中心及场站班组长再次与</t>
    </r>
    <r>
      <rPr>
        <sz val="10"/>
        <rFont val="Arial"/>
        <family val="2"/>
      </rPr>
      <t xml:space="preserve">696</t>
    </r>
    <r>
      <rPr>
        <sz val="10"/>
        <rFont val="宋体"/>
        <family val="0"/>
        <charset val="134"/>
      </rPr>
      <t xml:space="preserve">路的保洁人员进行了沟通，日常工作中我们要把清洁质量做的更加细致，同时加强保洁员清洁技能的培训，熟练掌握清洁方法，确保给您带来一个干净、整洁的出行环境。</t>
    </r>
  </si>
  <si>
    <r>
      <rPr>
        <sz val="10"/>
        <rFont val="宋体"/>
        <family val="0"/>
        <charset val="134"/>
      </rPr>
      <t xml:space="preserve">您好，关于您反映问题的办理情况，鸿运承物业管理中心南湖分中心现对您回复如下：先生您好，</t>
    </r>
    <r>
      <rPr>
        <sz val="10"/>
        <rFont val="Arial"/>
        <family val="2"/>
      </rPr>
      <t xml:space="preserve">696</t>
    </r>
    <r>
      <rPr>
        <sz val="10"/>
        <rFont val="宋体"/>
        <family val="0"/>
        <charset val="134"/>
      </rPr>
      <t xml:space="preserve">路公交车我们在芍药居场站进行洗车服务工作，您所述车辆运营中玻璃会有浮尘，车内外卫生不好的问题，我们非常重视您的反馈，由于我们的工作没有做好，</t>
    </r>
    <r>
      <rPr>
        <sz val="10"/>
        <rFont val="Arial"/>
        <family val="2"/>
      </rPr>
      <t xml:space="preserve">696</t>
    </r>
    <r>
      <rPr>
        <sz val="10"/>
        <rFont val="宋体"/>
        <family val="0"/>
        <charset val="134"/>
      </rPr>
      <t xml:space="preserve">路给您带来不好的乘车体验，实在是抱歉，先生。该线路车辆回到芍药居场站后，在日常工作时段内，我们的保洁员已对车内外部卫生进行了全面的清理，您反馈的问题我们已整改完毕，同时我们要求保洁员对</t>
    </r>
    <r>
      <rPr>
        <sz val="10"/>
        <rFont val="Arial"/>
        <family val="2"/>
      </rPr>
      <t xml:space="preserve">696</t>
    </r>
    <r>
      <rPr>
        <sz val="10"/>
        <rFont val="宋体"/>
        <family val="0"/>
        <charset val="134"/>
      </rPr>
      <t xml:space="preserve">路所有运营车辆的卫生再次进行细化清理。我们对于运营车辆车内卫生的清洁工作是一直在做的，也从未停止，已经形成了长效的清洁机制，但有时候卫生清洁工作我们做的还有不尽人意之处，您多多谅解。我们定期会召开车辆保洁专题会议，开展车辆卫生专项检查，日常工作中我们加大巡检力度，强化制度建设，不断提高管理水平。我分中心已于</t>
    </r>
    <r>
      <rPr>
        <sz val="10"/>
        <rFont val="Arial"/>
        <family val="2"/>
      </rPr>
      <t xml:space="preserve">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27</t>
    </r>
    <r>
      <rPr>
        <sz val="10"/>
        <rFont val="宋体"/>
        <family val="0"/>
        <charset val="134"/>
      </rPr>
      <t xml:space="preserve">日上午</t>
    </r>
    <r>
      <rPr>
        <sz val="10"/>
        <rFont val="Arial"/>
        <family val="2"/>
      </rPr>
      <t xml:space="preserve">9</t>
    </r>
    <r>
      <rPr>
        <sz val="10"/>
        <rFont val="宋体"/>
        <family val="0"/>
        <charset val="134"/>
      </rPr>
      <t xml:space="preserve">点</t>
    </r>
    <r>
      <rPr>
        <sz val="10"/>
        <rFont val="Arial"/>
        <family val="2"/>
      </rPr>
      <t xml:space="preserve">29</t>
    </r>
    <r>
      <rPr>
        <sz val="10"/>
        <rFont val="宋体"/>
        <family val="0"/>
        <charset val="134"/>
      </rPr>
      <t xml:space="preserve">分对您进行电话回复。我们分中心及场站班组长再次与</t>
    </r>
    <r>
      <rPr>
        <sz val="10"/>
        <rFont val="Arial"/>
        <family val="2"/>
      </rPr>
      <t xml:space="preserve">696</t>
    </r>
    <r>
      <rPr>
        <sz val="10"/>
        <rFont val="宋体"/>
        <family val="0"/>
        <charset val="134"/>
      </rPr>
      <t xml:space="preserve">路的保洁人员进行了沟通，日常工作中我们要把清洁质量做的更加细致，同时加强保洁员清洁技能的培训，熟练掌握清洁方法，确保给您带来一个干净、整洁的出行环境。欢迎您随时对我们的工作进行监督，感谢您提出宝贵意见，给您的出行带来的不便我们和您说声抱歉，谢谢您的支持与谅解。</t>
    </r>
  </si>
  <si>
    <t xml:space="preserve">2026-03-27 07:26:14</t>
  </si>
  <si>
    <t xml:space="preserve">696</t>
  </si>
  <si>
    <t xml:space="preserve">JT1100002026032700000042-2</t>
  </si>
  <si>
    <r>
      <rPr>
        <sz val="10"/>
        <rFont val="Arial"/>
        <family val="2"/>
      </rPr>
      <t xml:space="preserve">JT9999992026032864877094-2</t>
    </r>
    <r>
      <rPr>
        <sz val="10"/>
        <rFont val="宋体"/>
        <family val="0"/>
        <charset val="134"/>
      </rPr>
      <t xml:space="preserve">（</t>
    </r>
    <r>
      <rPr>
        <sz val="10"/>
        <rFont val="Arial"/>
        <family val="2"/>
      </rPr>
      <t xml:space="preserve">3</t>
    </r>
    <r>
      <rPr>
        <sz val="10"/>
        <rFont val="宋体"/>
        <family val="0"/>
        <charset val="134"/>
      </rPr>
      <t xml:space="preserve">个附件）</t>
    </r>
  </si>
  <si>
    <t xml:space="preserve">2026-03-28 20:39:32</t>
  </si>
  <si>
    <t xml:space="preserve">2026-03-28 21:11:45</t>
  </si>
  <si>
    <t xml:space="preserve">2026-03-29 14:39:32</t>
  </si>
  <si>
    <t xml:space="preserve">洪生</t>
  </si>
  <si>
    <t xml:space="preserve">18519959930</t>
  </si>
  <si>
    <r>
      <rPr>
        <sz val="10"/>
        <rFont val="Arial"/>
        <family val="2"/>
      </rPr>
      <t xml:space="preserve">124</t>
    </r>
    <r>
      <rPr>
        <sz val="10"/>
        <rFont val="宋体"/>
        <family val="0"/>
        <charset val="134"/>
      </rPr>
      <t xml:space="preserve">路车窗全部用粘胶封死，造成车内空气不流通，车内严重缺氧，温度过高，公交车是公共场所，应该保证其他的空气流通，高龄老人这么多，空气不流通，会缺氧昏厥，诱发心血管疾病！车辆管理应该科学！</t>
    </r>
    <r>
      <rPr>
        <sz val="10"/>
        <rFont val="Arial"/>
        <family val="2"/>
      </rPr>
      <t xml:space="preserve">n117</t>
    </r>
    <r>
      <rPr>
        <sz val="10"/>
        <rFont val="宋体"/>
        <family val="0"/>
        <charset val="134"/>
      </rPr>
      <t xml:space="preserve">路厂站占道经营，为了员工停车租车位，扩大场站，占道经营，把小区路口电线杆处的临时停靠处都用雪糕桶长期霸占，完成本来狭窄的路面，更加拥堵，多次诱发交通事故，保安蛮横多次跟停靠司机和小区居民发生矛盾 解决问题，被投诉人或单位 公交</t>
    </r>
    <r>
      <rPr>
        <sz val="10"/>
        <rFont val="Arial"/>
        <family val="2"/>
      </rPr>
      <t xml:space="preserve">124</t>
    </r>
    <r>
      <rPr>
        <sz val="10"/>
        <rFont val="宋体"/>
        <family val="0"/>
        <charset val="134"/>
      </rPr>
      <t xml:space="preserve">路违章运行，</t>
    </r>
    <r>
      <rPr>
        <sz val="10"/>
        <rFont val="Arial"/>
        <family val="2"/>
      </rPr>
      <t xml:space="preserve">117</t>
    </r>
    <r>
      <rPr>
        <sz val="10"/>
        <rFont val="宋体"/>
        <family val="0"/>
        <charset val="134"/>
      </rPr>
      <t xml:space="preserve">路安贞里厂站占道经营   电车物业</t>
    </r>
  </si>
  <si>
    <t xml:space="preserve">经核实：分中心接到投诉人所反映情况以后立即与次场站班长进行电话核实，并拍下视频，视频拍摄内容场站门口所摆放的是锥桶，其原因是因场站运营车辆较多，怕与私家车发生剐蹭，故摆放在其位置，且此场战主责单位并不是物业，分中心三次与投诉人进行电话回访均无人接听挂断状态。故无法联系到投诉人，故分中心以短信方式告知投诉人处理结果。</t>
  </si>
  <si>
    <r>
      <rPr>
        <sz val="10"/>
        <rFont val="宋体"/>
        <family val="0"/>
        <charset val="134"/>
      </rPr>
      <t xml:space="preserve">回访情况：分中心于</t>
    </r>
    <r>
      <rPr>
        <sz val="10"/>
        <rFont val="Arial"/>
        <family val="2"/>
      </rPr>
      <t xml:space="preserve">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28</t>
    </r>
    <r>
      <rPr>
        <sz val="10"/>
        <rFont val="宋体"/>
        <family val="0"/>
        <charset val="134"/>
      </rPr>
      <t xml:space="preserve">日晚上</t>
    </r>
    <r>
      <rPr>
        <sz val="10"/>
        <rFont val="Arial"/>
        <family val="2"/>
      </rPr>
      <t xml:space="preserve">22:30</t>
    </r>
    <r>
      <rPr>
        <sz val="10"/>
        <rFont val="宋体"/>
        <family val="0"/>
        <charset val="134"/>
      </rPr>
      <t xml:space="preserve">分，</t>
    </r>
    <r>
      <rPr>
        <sz val="10"/>
        <rFont val="Arial"/>
        <family val="2"/>
      </rPr>
      <t xml:space="preserve">3</t>
    </r>
    <r>
      <rPr>
        <sz val="10"/>
        <rFont val="宋体"/>
        <family val="0"/>
        <charset val="134"/>
      </rPr>
      <t xml:space="preserve">月</t>
    </r>
    <r>
      <rPr>
        <sz val="10"/>
        <rFont val="Arial"/>
        <family val="2"/>
      </rPr>
      <t xml:space="preserve">29</t>
    </r>
    <r>
      <rPr>
        <sz val="10"/>
        <rFont val="宋体"/>
        <family val="0"/>
        <charset val="134"/>
      </rPr>
      <t xml:space="preserve">日 早上</t>
    </r>
    <r>
      <rPr>
        <sz val="10"/>
        <rFont val="Arial"/>
        <family val="2"/>
      </rPr>
      <t xml:space="preserve">8:44  3</t>
    </r>
    <r>
      <rPr>
        <sz val="10"/>
        <rFont val="宋体"/>
        <family val="0"/>
        <charset val="134"/>
      </rPr>
      <t xml:space="preserve">月</t>
    </r>
    <r>
      <rPr>
        <sz val="10"/>
        <rFont val="Arial"/>
        <family val="2"/>
      </rPr>
      <t xml:space="preserve">29</t>
    </r>
    <r>
      <rPr>
        <sz val="10"/>
        <rFont val="宋体"/>
        <family val="0"/>
        <charset val="134"/>
      </rPr>
      <t xml:space="preserve">日中午 </t>
    </r>
    <r>
      <rPr>
        <sz val="10"/>
        <rFont val="Arial"/>
        <family val="2"/>
      </rPr>
      <t xml:space="preserve">11:01.</t>
    </r>
    <r>
      <rPr>
        <sz val="10"/>
        <rFont val="宋体"/>
        <family val="0"/>
        <charset val="134"/>
      </rPr>
      <t xml:space="preserve">电话回访市民，投诉人电话始终无人接听挂断状态无法与投诉人取得联系，故已短信形式告知投诉人处理结果。（回访电话：</t>
    </r>
    <r>
      <rPr>
        <sz val="10"/>
        <rFont val="Arial"/>
        <family val="2"/>
      </rPr>
      <t xml:space="preserve">13439848360</t>
    </r>
    <r>
      <rPr>
        <sz val="10"/>
        <rFont val="宋体"/>
        <family val="0"/>
        <charset val="134"/>
      </rPr>
      <t xml:space="preserve">）办理人：何少楠。审核员：李留成。单位：小营分中心。职务：副主任</t>
    </r>
  </si>
  <si>
    <r>
      <rPr>
        <sz val="10"/>
        <rFont val="宋体"/>
        <family val="0"/>
        <charset val="134"/>
      </rPr>
      <t xml:space="preserve">   分中心继续加对强场站门岗警卫人员叮嘱教育，  临近节日期间，分中心要求门岗警卫值守人员，继续履行好自己的工作职责，做到生人必问，生车必拦，做到登记工作，遇到突发情况第一是间与分中心联系。</t>
    </r>
    <r>
      <rPr>
        <sz val="10"/>
        <rFont val="Arial"/>
        <family val="2"/>
      </rPr>
      <t xml:space="preserve">
</t>
    </r>
  </si>
  <si>
    <t xml:space="preserve">分中心再次对门岗警卫值守加强检查，做好拦截登记工作，及时发现问题后立即作出相关处理。</t>
  </si>
  <si>
    <t xml:space="preserve">JT9999992026032864877094-2</t>
  </si>
  <si>
    <r>
      <rPr>
        <sz val="10"/>
        <rFont val="Arial"/>
        <family val="2"/>
      </rPr>
      <t xml:space="preserve">JT9999992026040464940157</t>
    </r>
    <r>
      <rPr>
        <sz val="10"/>
        <rFont val="宋体"/>
        <family val="0"/>
      </rPr>
      <t xml:space="preserve">（</t>
    </r>
    <r>
      <rPr>
        <sz val="10"/>
        <rFont val="Arial"/>
        <family val="2"/>
      </rPr>
      <t xml:space="preserve">1</t>
    </r>
    <r>
      <rPr>
        <sz val="10"/>
        <rFont val="宋体"/>
        <family val="0"/>
      </rPr>
      <t xml:space="preserve">个附件）</t>
    </r>
  </si>
  <si>
    <t xml:space="preserve">2026-04-04 16:18:05</t>
  </si>
  <si>
    <t xml:space="preserve">2026-04-04</t>
  </si>
  <si>
    <t xml:space="preserve">2026-04-04 16:23:47</t>
  </si>
  <si>
    <t xml:space="preserve">2026-04-05 10:18:05</t>
  </si>
  <si>
    <t xml:space="preserve">19040572105</t>
  </si>
  <si>
    <r>
      <rPr>
        <sz val="10"/>
        <rFont val="宋体"/>
        <family val="0"/>
        <charset val="134"/>
      </rPr>
      <t xml:space="preserve">专</t>
    </r>
    <r>
      <rPr>
        <sz val="10"/>
        <rFont val="Arial"/>
        <family val="2"/>
      </rPr>
      <t xml:space="preserve">116</t>
    </r>
    <r>
      <rPr>
        <sz val="10"/>
        <rFont val="宋体"/>
        <family val="0"/>
        <charset val="134"/>
      </rPr>
      <t xml:space="preserve">路公交车，车辆座椅特别脏，没擦干净，残留了大量水渍，影响乘车体验 整改。被投诉人或单位 北京公交。附件内容：座椅照片。</t>
    </r>
  </si>
  <si>
    <t xml:space="preserve">2026-04-13 23:59:59</t>
  </si>
  <si>
    <r>
      <rPr>
        <sz val="10"/>
        <rFont val="宋体"/>
        <family val="0"/>
        <charset val="134"/>
      </rPr>
      <t xml:space="preserve">我分中心已于</t>
    </r>
    <r>
      <rPr>
        <sz val="10"/>
        <rFont val="Arial"/>
        <family val="2"/>
      </rPr>
      <t xml:space="preserve">2026</t>
    </r>
    <r>
      <rPr>
        <sz val="10"/>
        <rFont val="宋体"/>
        <family val="0"/>
        <charset val="134"/>
      </rPr>
      <t xml:space="preserve">年</t>
    </r>
    <r>
      <rPr>
        <sz val="10"/>
        <rFont val="Arial"/>
        <family val="2"/>
      </rPr>
      <t xml:space="preserve">4</t>
    </r>
    <r>
      <rPr>
        <sz val="10"/>
        <rFont val="宋体"/>
        <family val="0"/>
        <charset val="134"/>
      </rPr>
      <t xml:space="preserve">月</t>
    </r>
    <r>
      <rPr>
        <sz val="10"/>
        <rFont val="Arial"/>
        <family val="2"/>
      </rPr>
      <t xml:space="preserve">4</t>
    </r>
    <r>
      <rPr>
        <sz val="10"/>
        <rFont val="宋体"/>
        <family val="0"/>
        <charset val="134"/>
      </rPr>
      <t xml:space="preserve">日晚上</t>
    </r>
    <r>
      <rPr>
        <sz val="10"/>
        <rFont val="Arial"/>
        <family val="2"/>
      </rPr>
      <t xml:space="preserve">19</t>
    </r>
    <r>
      <rPr>
        <sz val="10"/>
        <rFont val="宋体"/>
        <family val="0"/>
        <charset val="134"/>
      </rPr>
      <t xml:space="preserve">点</t>
    </r>
    <r>
      <rPr>
        <sz val="10"/>
        <rFont val="Arial"/>
        <family val="2"/>
      </rPr>
      <t xml:space="preserve">49</t>
    </r>
    <r>
      <rPr>
        <sz val="10"/>
        <rFont val="宋体"/>
        <family val="0"/>
        <charset val="134"/>
      </rPr>
      <t xml:space="preserve">分对您进行电话回复。办理人：李松；部门：鸿运承物业管理中心南湖分中心；职务；物管员。审核人：郑楠；部门：鸿运承物业管理中心物管行政部；职务：物管员。</t>
    </r>
  </si>
  <si>
    <r>
      <rPr>
        <sz val="10"/>
        <rFont val="宋体"/>
        <family val="0"/>
        <charset val="134"/>
      </rPr>
      <t xml:space="preserve">先生您好，专</t>
    </r>
    <r>
      <rPr>
        <sz val="10"/>
        <rFont val="Arial"/>
        <family val="2"/>
      </rPr>
      <t xml:space="preserve">116</t>
    </r>
    <r>
      <rPr>
        <sz val="10"/>
        <rFont val="宋体"/>
        <family val="0"/>
        <charset val="134"/>
      </rPr>
      <t xml:space="preserve">路公交车我们在善各庄西场站进行洗车服务工作，您所述车辆运营中车内座椅脏，没擦干净，残留了大量水渍的问题，我们非常重视您的反馈，运营中多种因素会导致车内座椅卫生脏，我们确实不能做到及时有效的清理。该线路车辆回到我们的清洁地点后（善各庄西场站），在日常工作时段内，我们保洁员已对车辆公共交通基础设施座椅加强了清洁的频次，已清理完毕。</t>
    </r>
  </si>
  <si>
    <r>
      <rPr>
        <sz val="10"/>
        <rFont val="宋体"/>
        <family val="0"/>
        <charset val="134"/>
      </rPr>
      <t xml:space="preserve">我们分中心及场站班组长再次与专</t>
    </r>
    <r>
      <rPr>
        <sz val="10"/>
        <rFont val="Arial"/>
        <family val="2"/>
      </rPr>
      <t xml:space="preserve">116</t>
    </r>
    <r>
      <rPr>
        <sz val="10"/>
        <rFont val="宋体"/>
        <family val="0"/>
        <charset val="134"/>
      </rPr>
      <t xml:space="preserve">路的保洁人员进行了沟通，日常工作中我们要密切关注车内扶手的发粘情况，加强清洁频次，确保给您带来一个舒适的出行环境。</t>
    </r>
  </si>
  <si>
    <r>
      <rPr>
        <sz val="10"/>
        <rFont val="宋体"/>
        <family val="0"/>
        <charset val="134"/>
      </rPr>
      <t xml:space="preserve">您好，关于您反映问题的办理情况，鸿运承物业管理中心南湖分中心现对您回复如下：先生您好，专</t>
    </r>
    <r>
      <rPr>
        <sz val="10"/>
        <rFont val="Arial"/>
        <family val="2"/>
      </rPr>
      <t xml:space="preserve">116</t>
    </r>
    <r>
      <rPr>
        <sz val="10"/>
        <rFont val="宋体"/>
        <family val="0"/>
        <charset val="134"/>
      </rPr>
      <t xml:space="preserve">路公交车我们在善各庄西场站进行洗车服务工作，您所述车辆运营中车内座椅脏，没擦干净，残留了大量水渍的问题，我们非常重视您的反馈，运营中多种因素会导致车内座椅卫生脏，我们确实不能做到及时有效的清理。该线路车辆回到我们的清洁地点后（善各庄西场站），在日常工作时段内，我们保洁员已对车辆公共交通基础设施座椅加强了清洁的频次，已清理完毕。日常工作中我们加大巡检力度，强化制度建设，不断提高管理水平。我分中心已于</t>
    </r>
    <r>
      <rPr>
        <sz val="10"/>
        <rFont val="Arial"/>
        <family val="2"/>
      </rPr>
      <t xml:space="preserve">2026</t>
    </r>
    <r>
      <rPr>
        <sz val="10"/>
        <rFont val="宋体"/>
        <family val="0"/>
        <charset val="134"/>
      </rPr>
      <t xml:space="preserve">年</t>
    </r>
    <r>
      <rPr>
        <sz val="10"/>
        <rFont val="Arial"/>
        <family val="2"/>
      </rPr>
      <t xml:space="preserve">4</t>
    </r>
    <r>
      <rPr>
        <sz val="10"/>
        <rFont val="宋体"/>
        <family val="0"/>
        <charset val="134"/>
      </rPr>
      <t xml:space="preserve">月</t>
    </r>
    <r>
      <rPr>
        <sz val="10"/>
        <rFont val="Arial"/>
        <family val="2"/>
      </rPr>
      <t xml:space="preserve">4</t>
    </r>
    <r>
      <rPr>
        <sz val="10"/>
        <rFont val="宋体"/>
        <family val="0"/>
        <charset val="134"/>
      </rPr>
      <t xml:space="preserve">日晚上</t>
    </r>
    <r>
      <rPr>
        <sz val="10"/>
        <rFont val="Arial"/>
        <family val="2"/>
      </rPr>
      <t xml:space="preserve">19</t>
    </r>
    <r>
      <rPr>
        <sz val="10"/>
        <rFont val="宋体"/>
        <family val="0"/>
        <charset val="134"/>
      </rPr>
      <t xml:space="preserve">点</t>
    </r>
    <r>
      <rPr>
        <sz val="10"/>
        <rFont val="Arial"/>
        <family val="2"/>
      </rPr>
      <t xml:space="preserve">49</t>
    </r>
    <r>
      <rPr>
        <sz val="10"/>
        <rFont val="宋体"/>
        <family val="0"/>
        <charset val="134"/>
      </rPr>
      <t xml:space="preserve">分对您进行电话回复。我们分中心及场站班组长再次与专</t>
    </r>
    <r>
      <rPr>
        <sz val="10"/>
        <rFont val="Arial"/>
        <family val="2"/>
      </rPr>
      <t xml:space="preserve">116</t>
    </r>
    <r>
      <rPr>
        <sz val="10"/>
        <rFont val="宋体"/>
        <family val="0"/>
        <charset val="134"/>
      </rPr>
      <t xml:space="preserve">路的保洁人员进行了沟通，日常工作中我们要密切关注车内扶手的发粘情况，加强清洁频次，确保给您带来一个舒适的出行环境。欢迎您随时对我们的工作进行监督，感谢您提出宝贵意见，给您的出行带来的不便我们和您说声抱歉，谢谢您的支持与谅解。</t>
    </r>
  </si>
  <si>
    <t xml:space="preserve">JT9999992026040464940157</t>
  </si>
  <si>
    <r>
      <rPr>
        <sz val="10"/>
        <rFont val="Arial"/>
        <family val="2"/>
      </rPr>
      <t xml:space="preserve">JT1100002026040400000837</t>
    </r>
    <r>
      <rPr>
        <sz val="10"/>
        <rFont val="宋体"/>
        <family val="0"/>
      </rPr>
      <t xml:space="preserve">（</t>
    </r>
    <r>
      <rPr>
        <sz val="10"/>
        <rFont val="Arial"/>
        <family val="2"/>
      </rPr>
      <t xml:space="preserve">1</t>
    </r>
    <r>
      <rPr>
        <sz val="10"/>
        <rFont val="宋体"/>
        <family val="0"/>
      </rPr>
      <t xml:space="preserve">个附件）</t>
    </r>
  </si>
  <si>
    <t xml:space="preserve">2026-04-04 20:34:07</t>
  </si>
  <si>
    <t xml:space="preserve">2026-04-04 20:50:17</t>
  </si>
  <si>
    <t xml:space="preserve">2026-04-05 14:34:07</t>
  </si>
  <si>
    <t xml:space="preserve">13611007250</t>
  </si>
  <si>
    <r>
      <rPr>
        <sz val="10"/>
        <rFont val="宋体"/>
        <family val="0"/>
        <charset val="134"/>
      </rPr>
      <t xml:space="preserve">来电人称</t>
    </r>
    <r>
      <rPr>
        <sz val="10"/>
        <rFont val="Arial"/>
        <family val="2"/>
      </rPr>
      <t xml:space="preserve">4</t>
    </r>
    <r>
      <rPr>
        <sz val="10"/>
        <rFont val="宋体"/>
        <family val="0"/>
        <charset val="134"/>
      </rPr>
      <t xml:space="preserve">月</t>
    </r>
    <r>
      <rPr>
        <sz val="10"/>
        <rFont val="Arial"/>
        <family val="2"/>
      </rPr>
      <t xml:space="preserve">1</t>
    </r>
    <r>
      <rPr>
        <sz val="10"/>
        <rFont val="宋体"/>
        <family val="0"/>
        <charset val="134"/>
      </rPr>
      <t xml:space="preserve">日在永定门汽车站乘坐</t>
    </r>
    <r>
      <rPr>
        <sz val="10"/>
        <rFont val="Arial"/>
        <family val="2"/>
      </rPr>
      <t xml:space="preserve">458</t>
    </r>
    <r>
      <rPr>
        <sz val="10"/>
        <rFont val="宋体"/>
        <family val="0"/>
        <charset val="134"/>
      </rPr>
      <t xml:space="preserve">路，差点没上去车，但是驾驶员态度挺好，是车站栏杆挡着自己导致的，车站工作人员态度不好，来电人不提供具体问题发生时间，询问具体情况来电人不提供挂机了，故来电反映</t>
    </r>
    <r>
      <rPr>
        <sz val="10"/>
        <rFont val="Arial"/>
        <family val="2"/>
      </rPr>
      <t xml:space="preserve">458</t>
    </r>
    <r>
      <rPr>
        <sz val="10"/>
        <rFont val="宋体"/>
        <family val="0"/>
        <charset val="134"/>
      </rPr>
      <t xml:space="preserve">路永定门汽车站栏杆阻挡自己上车，工作人员态度不好的问题，要求记录反映并回复。</t>
    </r>
  </si>
  <si>
    <r>
      <rPr>
        <sz val="10"/>
        <rFont val="Arial"/>
        <family val="2"/>
      </rPr>
      <t xml:space="preserve">2026</t>
    </r>
    <r>
      <rPr>
        <sz val="10"/>
        <rFont val="宋体"/>
        <family val="0"/>
        <charset val="134"/>
      </rPr>
      <t xml:space="preserve">年</t>
    </r>
    <r>
      <rPr>
        <sz val="10"/>
        <rFont val="Arial"/>
        <family val="2"/>
      </rPr>
      <t xml:space="preserve">4</t>
    </r>
    <r>
      <rPr>
        <sz val="10"/>
        <rFont val="宋体"/>
        <family val="0"/>
        <charset val="134"/>
      </rPr>
      <t xml:space="preserve">月</t>
    </r>
    <r>
      <rPr>
        <sz val="10"/>
        <rFont val="Arial"/>
        <family val="2"/>
      </rPr>
      <t xml:space="preserve">5</t>
    </r>
    <r>
      <rPr>
        <sz val="10"/>
        <rFont val="宋体"/>
        <family val="0"/>
        <charset val="134"/>
      </rPr>
      <t xml:space="preserve">日</t>
    </r>
    <r>
      <rPr>
        <sz val="10"/>
        <rFont val="Arial"/>
        <family val="2"/>
      </rPr>
      <t xml:space="preserve">9</t>
    </r>
    <r>
      <rPr>
        <sz val="10"/>
        <rFont val="宋体"/>
        <family val="0"/>
        <charset val="134"/>
      </rPr>
      <t xml:space="preserve">时</t>
    </r>
    <r>
      <rPr>
        <sz val="10"/>
        <rFont val="Arial"/>
        <family val="2"/>
      </rPr>
      <t xml:space="preserve">38</t>
    </r>
    <r>
      <rPr>
        <sz val="10"/>
        <rFont val="宋体"/>
        <family val="0"/>
        <charset val="134"/>
      </rPr>
      <t xml:space="preserve">分由大观园分中心安保员杨浩与永定门</t>
    </r>
    <r>
      <rPr>
        <sz val="10"/>
        <rFont val="Arial"/>
        <family val="2"/>
      </rPr>
      <t xml:space="preserve">200</t>
    </r>
    <r>
      <rPr>
        <sz val="10"/>
        <rFont val="宋体"/>
        <family val="0"/>
        <charset val="134"/>
      </rPr>
      <t xml:space="preserve">路场站班长联系了解情况，经调查场站门岗按规定对外来人员进行拦截，未与外来人员发生矛盾。</t>
    </r>
  </si>
  <si>
    <r>
      <rPr>
        <sz val="10"/>
        <rFont val="宋体"/>
        <family val="0"/>
        <charset val="134"/>
      </rPr>
      <t xml:space="preserve">接到投诉后，我分中心有安保员杨浩对场站进行核实，</t>
    </r>
    <r>
      <rPr>
        <sz val="10"/>
        <rFont val="Arial"/>
        <family val="2"/>
      </rPr>
      <t xml:space="preserve">2026</t>
    </r>
    <r>
      <rPr>
        <sz val="10"/>
        <rFont val="宋体"/>
        <family val="0"/>
        <charset val="134"/>
      </rPr>
      <t xml:space="preserve">年</t>
    </r>
    <r>
      <rPr>
        <sz val="10"/>
        <rFont val="Arial"/>
        <family val="2"/>
      </rPr>
      <t xml:space="preserve">4</t>
    </r>
    <r>
      <rPr>
        <sz val="10"/>
        <rFont val="宋体"/>
        <family val="0"/>
        <charset val="134"/>
      </rPr>
      <t xml:space="preserve">月</t>
    </r>
    <r>
      <rPr>
        <sz val="10"/>
        <rFont val="Arial"/>
        <family val="2"/>
      </rPr>
      <t xml:space="preserve">5</t>
    </r>
    <r>
      <rPr>
        <sz val="10"/>
        <rFont val="宋体"/>
        <family val="0"/>
        <charset val="134"/>
      </rPr>
      <t xml:space="preserve">日</t>
    </r>
    <r>
      <rPr>
        <sz val="10"/>
        <rFont val="Arial"/>
        <family val="2"/>
      </rPr>
      <t xml:space="preserve">9</t>
    </r>
    <r>
      <rPr>
        <sz val="10"/>
        <rFont val="宋体"/>
        <family val="0"/>
        <charset val="134"/>
      </rPr>
      <t xml:space="preserve">时</t>
    </r>
    <r>
      <rPr>
        <sz val="10"/>
        <rFont val="Arial"/>
        <family val="2"/>
      </rPr>
      <t xml:space="preserve">38</t>
    </r>
    <r>
      <rPr>
        <sz val="10"/>
        <rFont val="宋体"/>
        <family val="0"/>
        <charset val="134"/>
      </rPr>
      <t xml:space="preserve">分由大观园分中心安保员杨浩与永定门</t>
    </r>
    <r>
      <rPr>
        <sz val="10"/>
        <rFont val="Arial"/>
        <family val="2"/>
      </rPr>
      <t xml:space="preserve">200</t>
    </r>
    <r>
      <rPr>
        <sz val="10"/>
        <rFont val="宋体"/>
        <family val="0"/>
        <charset val="134"/>
      </rPr>
      <t xml:space="preserve">路场站班长联系了解情况，经调查场站门岗按规定对外来人员进行拦截，未与外来人员发生矛盾，由于永定门场站为半开放场站，场站内运营线路较多，乘客所说的工作人员并非是物业工作人员及门岗职工警卫，向投诉人说明我分中心永定门场站保安员实际情况，并得到了投诉人的理解与认可。</t>
    </r>
  </si>
  <si>
    <t xml:space="preserve">经调查场站门岗按规定对外来人员进行拦截，未与外来人员发生矛盾，由于永定门场站为半开放场站，场站内运营线路较多，乘客所说的工作人员并非是物业工作人员及门岗职工警卫</t>
  </si>
  <si>
    <t xml:space="preserve">分中心加强场站职工教育，定期开展检查，班组长班前会进行宣传教育，避免今后发生此类事情。</t>
  </si>
  <si>
    <t xml:space="preserve">分中心对所辖场站定期开展检查，重点检查门岗值守情况，场站班长加强巡视管理，班前会教育宣传。</t>
  </si>
  <si>
    <t xml:space="preserve">经调查场站门岗按规定对外来人员进行拦截，未与外来人员发生矛盾，乘客所说的工作人员并非是物业工作人员及门岗职工警卫。</t>
  </si>
  <si>
    <t xml:space="preserve">2026-04-04 19:17:04</t>
  </si>
  <si>
    <t xml:space="preserve">永定门汽车站</t>
  </si>
  <si>
    <t xml:space="preserve">西道口</t>
  </si>
  <si>
    <t xml:space="preserve">458</t>
  </si>
  <si>
    <r>
      <rPr>
        <sz val="10"/>
        <rFont val="宋体"/>
        <family val="0"/>
        <charset val="134"/>
      </rPr>
      <t xml:space="preserve">永定门汽车站</t>
    </r>
    <r>
      <rPr>
        <sz val="10"/>
        <rFont val="Arial"/>
        <family val="2"/>
      </rPr>
      <t xml:space="preserve">-</t>
    </r>
    <r>
      <rPr>
        <sz val="10"/>
        <rFont val="宋体"/>
        <family val="0"/>
        <charset val="134"/>
      </rPr>
      <t xml:space="preserve">南宫迎宾路南站</t>
    </r>
  </si>
  <si>
    <t xml:space="preserve">JT1100002026040400000837</t>
  </si>
  <si>
    <r>
      <rPr>
        <sz val="10"/>
        <rFont val="Arial"/>
        <family val="2"/>
      </rPr>
      <t xml:space="preserve">JT9999992026040664955954</t>
    </r>
    <r>
      <rPr>
        <sz val="10"/>
        <rFont val="宋体"/>
        <family val="0"/>
      </rPr>
      <t xml:space="preserve">（</t>
    </r>
    <r>
      <rPr>
        <sz val="10"/>
        <rFont val="Arial"/>
        <family val="2"/>
      </rPr>
      <t xml:space="preserve">1</t>
    </r>
    <r>
      <rPr>
        <sz val="10"/>
        <rFont val="宋体"/>
        <family val="0"/>
      </rPr>
      <t xml:space="preserve">个附件）</t>
    </r>
  </si>
  <si>
    <t xml:space="preserve">2026-04-06 17:00:55</t>
  </si>
  <si>
    <t xml:space="preserve">2026-04-06 17:54:07</t>
  </si>
  <si>
    <t xml:space="preserve">2026-04-07 11:00:55</t>
  </si>
  <si>
    <t xml:space="preserve">王继云</t>
  </si>
  <si>
    <t xml:space="preserve">15117939271</t>
  </si>
  <si>
    <r>
      <rPr>
        <sz val="10"/>
        <rFont val="Arial"/>
        <family val="2"/>
      </rPr>
      <t xml:space="preserve">4</t>
    </r>
    <r>
      <rPr>
        <sz val="10"/>
        <rFont val="宋体"/>
        <family val="0"/>
        <charset val="134"/>
      </rPr>
      <t xml:space="preserve">月</t>
    </r>
    <r>
      <rPr>
        <sz val="10"/>
        <rFont val="Arial"/>
        <family val="2"/>
      </rPr>
      <t xml:space="preserve">5</t>
    </r>
    <r>
      <rPr>
        <sz val="10"/>
        <rFont val="宋体"/>
        <family val="0"/>
        <charset val="134"/>
      </rPr>
      <t xml:space="preserve">日晚上七点半左右，门口保安亭值班人员态度极其差劲，阴阳怪气，而我只是问下能不能去车里等待发车而已，让我赶紧出去外边等着，态度特别差！声音很大！ 要求对值班人员进行处罚。被投诉人或单位 怀柔汽车站（</t>
    </r>
    <r>
      <rPr>
        <sz val="10"/>
        <rFont val="Arial"/>
        <family val="2"/>
      </rPr>
      <t xml:space="preserve">866</t>
    </r>
    <r>
      <rPr>
        <sz val="10"/>
        <rFont val="宋体"/>
        <family val="0"/>
        <charset val="134"/>
      </rPr>
      <t xml:space="preserve">总站）。</t>
    </r>
  </si>
  <si>
    <t xml:space="preserve">866</t>
  </si>
  <si>
    <t xml:space="preserve">经核实，经了解乘客只是问下能不能去车里等待发车，当时场站周围人员较多，声音比较嘈杂，所以警卫人员说话声音大，造成乘客误解警卫人员态度不好。</t>
  </si>
  <si>
    <r>
      <rPr>
        <sz val="10"/>
        <rFont val="Arial"/>
        <family val="2"/>
      </rPr>
      <t xml:space="preserve">2026</t>
    </r>
    <r>
      <rPr>
        <sz val="10"/>
        <rFont val="宋体"/>
        <family val="0"/>
        <charset val="134"/>
      </rPr>
      <t xml:space="preserve">年</t>
    </r>
    <r>
      <rPr>
        <sz val="10"/>
        <rFont val="Arial"/>
        <family val="2"/>
      </rPr>
      <t xml:space="preserve">4</t>
    </r>
    <r>
      <rPr>
        <sz val="10"/>
        <rFont val="宋体"/>
        <family val="0"/>
        <charset val="134"/>
      </rPr>
      <t xml:space="preserve">月</t>
    </r>
    <r>
      <rPr>
        <sz val="10"/>
        <rFont val="Arial"/>
        <family val="2"/>
      </rPr>
      <t xml:space="preserve">7</t>
    </r>
    <r>
      <rPr>
        <sz val="10"/>
        <rFont val="宋体"/>
        <family val="0"/>
        <charset val="134"/>
      </rPr>
      <t xml:space="preserve">日</t>
    </r>
    <r>
      <rPr>
        <sz val="10"/>
        <rFont val="Arial"/>
        <family val="2"/>
      </rPr>
      <t xml:space="preserve">8</t>
    </r>
    <r>
      <rPr>
        <sz val="10"/>
        <rFont val="宋体"/>
        <family val="0"/>
        <charset val="134"/>
      </rPr>
      <t xml:space="preserve">点</t>
    </r>
    <r>
      <rPr>
        <sz val="10"/>
        <rFont val="Arial"/>
        <family val="2"/>
      </rPr>
      <t xml:space="preserve">52</t>
    </r>
    <r>
      <rPr>
        <sz val="10"/>
        <rFont val="宋体"/>
        <family val="0"/>
        <charset val="134"/>
      </rPr>
      <t xml:space="preserve">分，安保主任对投诉人员进行了电话回复，说明了原因。 办理人：侯映辉，东直门分中心安保主任。</t>
    </r>
  </si>
  <si>
    <t xml:space="preserve">经核实，经了解乘客只是问下能不能去车里等待发车，当时场站周围人员较多，声音比较嘈杂，所以警卫人员说话声音大，造成乘客误解警卫人员态度不好。东直门分中心安保专业针对这件事举一反三，要求各场站负责人对职工加强培训教育，并加强监督检查力度。</t>
  </si>
  <si>
    <t xml:space="preserve">JT9999992026040664955954</t>
  </si>
  <si>
    <t xml:space="preserve">东直门中心</t>
  </si>
  <si>
    <r>
      <rPr>
        <sz val="10"/>
        <rFont val="Arial"/>
        <family val="2"/>
      </rPr>
      <t xml:space="preserve">JT1100002026040400000585</t>
    </r>
    <r>
      <rPr>
        <sz val="10"/>
        <rFont val="宋体"/>
        <family val="0"/>
        <charset val="134"/>
      </rPr>
      <t xml:space="preserve">（</t>
    </r>
    <r>
      <rPr>
        <sz val="10"/>
        <rFont val="Arial"/>
        <family val="2"/>
      </rPr>
      <t xml:space="preserve">1</t>
    </r>
    <r>
      <rPr>
        <sz val="10"/>
        <rFont val="宋体"/>
        <family val="0"/>
        <charset val="134"/>
      </rPr>
      <t xml:space="preserve">个附件）</t>
    </r>
  </si>
  <si>
    <t xml:space="preserve">2026-04-06 08:58:24</t>
  </si>
  <si>
    <t xml:space="preserve">2026-04-07 09:23:22</t>
  </si>
  <si>
    <t xml:space="preserve">2026-04-07 02:58:24</t>
  </si>
  <si>
    <t xml:space="preserve">15600217769</t>
  </si>
  <si>
    <r>
      <rPr>
        <sz val="10"/>
        <rFont val="宋体"/>
        <family val="0"/>
        <charset val="134"/>
      </rPr>
      <t xml:space="preserve">来电人称昨天孩子在丰台区长辛店公交车站等车时，公交车站的护栏倒了，把自己孩子砸伤了，由南向北方向的公交站，已告知建议联系公交集团电话</t>
    </r>
    <r>
      <rPr>
        <sz val="10"/>
        <rFont val="Arial"/>
        <family val="2"/>
      </rPr>
      <t xml:space="preserve">96166</t>
    </r>
    <r>
      <rPr>
        <sz val="10"/>
        <rFont val="宋体"/>
        <family val="0"/>
        <charset val="134"/>
      </rPr>
      <t xml:space="preserve">反映，来电人称昨天和今天都联系过，公交集团说不归他们管，故来电咨询丰台区长辛店公交车站的护栏是哪个部门负责管理的问题，要求记录反映并尽快回复。注：来电人不方便留名字。 本次来电，来电人反映同一问题，称没有收到回复，这么长时间也不解决问题，来电人不认可，故再次来电咨询长辛店公交车站的护栏是哪个部门负责管理的问题，要求记录反映并尽快回复。</t>
    </r>
  </si>
  <si>
    <t xml:space="preserve">运营管理部</t>
  </si>
  <si>
    <r>
      <rPr>
        <sz val="10"/>
        <rFont val="宋体"/>
        <family val="0"/>
        <charset val="134"/>
      </rPr>
      <t xml:space="preserve">经核实，公交集团曾在</t>
    </r>
    <r>
      <rPr>
        <sz val="10"/>
        <rFont val="Arial"/>
        <family val="2"/>
      </rPr>
      <t xml:space="preserve">3</t>
    </r>
    <r>
      <rPr>
        <sz val="10"/>
        <rFont val="宋体"/>
        <family val="0"/>
        <charset val="134"/>
      </rPr>
      <t xml:space="preserve">月</t>
    </r>
    <r>
      <rPr>
        <sz val="10"/>
        <rFont val="Arial"/>
        <family val="2"/>
      </rPr>
      <t xml:space="preserve">22</t>
    </r>
    <r>
      <rPr>
        <sz val="10"/>
        <rFont val="宋体"/>
        <family val="0"/>
        <charset val="134"/>
      </rPr>
      <t xml:space="preserve">日</t>
    </r>
    <r>
      <rPr>
        <sz val="10"/>
        <rFont val="Arial"/>
        <family val="2"/>
      </rPr>
      <t xml:space="preserve">-24</t>
    </r>
    <r>
      <rPr>
        <sz val="10"/>
        <rFont val="宋体"/>
        <family val="0"/>
        <charset val="134"/>
      </rPr>
      <t xml:space="preserve">日之间陆续接到</t>
    </r>
    <r>
      <rPr>
        <sz val="10"/>
        <rFont val="Arial"/>
        <family val="2"/>
      </rPr>
      <t xml:space="preserve">12345</t>
    </r>
    <r>
      <rPr>
        <sz val="10"/>
        <rFont val="宋体"/>
        <family val="0"/>
        <charset val="134"/>
      </rPr>
      <t xml:space="preserve">下派的相关投诉（马女士、张女士）。长辛店站台护栏非公交集团护栏标准样式，不属于公交集团管理范畴。</t>
    </r>
  </si>
  <si>
    <r>
      <rPr>
        <sz val="10"/>
        <rFont val="宋体"/>
        <family val="0"/>
        <charset val="134"/>
      </rPr>
      <t xml:space="preserve">我们于</t>
    </r>
    <r>
      <rPr>
        <sz val="10"/>
        <rFont val="Arial"/>
        <family val="2"/>
      </rPr>
      <t xml:space="preserve">2026</t>
    </r>
    <r>
      <rPr>
        <sz val="10"/>
        <rFont val="宋体"/>
        <family val="0"/>
        <charset val="134"/>
      </rPr>
      <t xml:space="preserve">年</t>
    </r>
    <r>
      <rPr>
        <sz val="10"/>
        <rFont val="Arial"/>
        <family val="2"/>
      </rPr>
      <t xml:space="preserve">4</t>
    </r>
    <r>
      <rPr>
        <sz val="10"/>
        <rFont val="宋体"/>
        <family val="0"/>
        <charset val="134"/>
      </rPr>
      <t xml:space="preserve">月</t>
    </r>
    <r>
      <rPr>
        <sz val="10"/>
        <rFont val="Arial"/>
        <family val="2"/>
      </rPr>
      <t xml:space="preserve">7</t>
    </r>
    <r>
      <rPr>
        <sz val="10"/>
        <rFont val="宋体"/>
        <family val="0"/>
        <charset val="134"/>
      </rPr>
      <t xml:space="preserve">日</t>
    </r>
    <r>
      <rPr>
        <sz val="10"/>
        <rFont val="Arial"/>
        <family val="2"/>
      </rPr>
      <t xml:space="preserve">9</t>
    </r>
    <r>
      <rPr>
        <sz val="10"/>
        <rFont val="宋体"/>
        <family val="0"/>
        <charset val="134"/>
      </rPr>
      <t xml:space="preserve">点</t>
    </r>
    <r>
      <rPr>
        <sz val="10"/>
        <rFont val="Arial"/>
        <family val="2"/>
      </rPr>
      <t xml:space="preserve">47</t>
    </r>
    <r>
      <rPr>
        <sz val="10"/>
        <rFont val="宋体"/>
        <family val="0"/>
        <charset val="134"/>
      </rPr>
      <t xml:space="preserve">分与市民进行电话答复，向市民说明我们核实的情况，市民不认可。办理人：华菲 工程设备部 一般管理。 审核人：贾新宇 工程设备部 经理。</t>
    </r>
  </si>
  <si>
    <r>
      <rPr>
        <sz val="10"/>
        <rFont val="宋体"/>
        <family val="0"/>
        <charset val="134"/>
      </rPr>
      <t xml:space="preserve">长辛店站台护栏非公交集团护栏标准样式，不属于公交集团管理范畴。当时</t>
    </r>
    <r>
      <rPr>
        <sz val="10"/>
        <rFont val="Arial"/>
        <family val="2"/>
      </rPr>
      <t xml:space="preserve">12345</t>
    </r>
    <r>
      <rPr>
        <sz val="10"/>
        <rFont val="宋体"/>
        <family val="0"/>
        <charset val="134"/>
      </rPr>
      <t xml:space="preserve">这几个派单我们公交集团都退回到市平台，市平台派给相关属地进行办理。市民说之前几个投诉电话答复自己说只要是公交站台，护栏就属于公交集团。我们也和市民解释，并不是只有公交集团有在公交站台建设站台护栏的权，属地城管委、属地街道等都有权利。市民表示自己会继续打</t>
    </r>
    <r>
      <rPr>
        <sz val="10"/>
        <rFont val="Arial"/>
        <family val="2"/>
      </rPr>
      <t xml:space="preserve">12345</t>
    </r>
    <r>
      <rPr>
        <sz val="10"/>
        <rFont val="宋体"/>
        <family val="0"/>
        <charset val="134"/>
      </rPr>
      <t xml:space="preserve">反映，并起诉所有可能涉及的企业和管理部门。公交集团十分理解市民并且市民有维护自身合法利益的权利。</t>
    </r>
  </si>
  <si>
    <r>
      <rPr>
        <sz val="10"/>
        <rFont val="宋体"/>
        <family val="0"/>
        <charset val="134"/>
      </rPr>
      <t xml:space="preserve">经核实，公交集团曾在</t>
    </r>
    <r>
      <rPr>
        <sz val="10"/>
        <rFont val="Arial"/>
        <family val="2"/>
      </rPr>
      <t xml:space="preserve">3</t>
    </r>
    <r>
      <rPr>
        <sz val="10"/>
        <rFont val="宋体"/>
        <family val="0"/>
        <charset val="134"/>
      </rPr>
      <t xml:space="preserve">月</t>
    </r>
    <r>
      <rPr>
        <sz val="10"/>
        <rFont val="Arial"/>
        <family val="2"/>
      </rPr>
      <t xml:space="preserve">22</t>
    </r>
    <r>
      <rPr>
        <sz val="10"/>
        <rFont val="宋体"/>
        <family val="0"/>
        <charset val="134"/>
      </rPr>
      <t xml:space="preserve">日</t>
    </r>
    <r>
      <rPr>
        <sz val="10"/>
        <rFont val="Arial"/>
        <family val="2"/>
      </rPr>
      <t xml:space="preserve">-24</t>
    </r>
    <r>
      <rPr>
        <sz val="10"/>
        <rFont val="宋体"/>
        <family val="0"/>
        <charset val="134"/>
      </rPr>
      <t xml:space="preserve">日之间陆续接到</t>
    </r>
    <r>
      <rPr>
        <sz val="10"/>
        <rFont val="Arial"/>
        <family val="2"/>
      </rPr>
      <t xml:space="preserve">12345</t>
    </r>
    <r>
      <rPr>
        <sz val="10"/>
        <rFont val="宋体"/>
        <family val="0"/>
        <charset val="134"/>
      </rPr>
      <t xml:space="preserve">下派的相关投诉（马女士、张女士）。长辛店站台护栏非公交集团护栏标准样式，不属于公交集团管理范畴。当时</t>
    </r>
    <r>
      <rPr>
        <sz val="10"/>
        <rFont val="Arial"/>
        <family val="2"/>
      </rPr>
      <t xml:space="preserve">12345</t>
    </r>
    <r>
      <rPr>
        <sz val="10"/>
        <rFont val="宋体"/>
        <family val="0"/>
        <charset val="134"/>
      </rPr>
      <t xml:space="preserve">这几个派单我们公交集团都退回到市平台，市平台派给相关属地进行办理。市民说之前几个投诉电话答复自己说只要是公交站台，护栏就属于公交集团。我们也和市民解释，并不是只有公交集团有在公交站台建设站台护栏的权，属地城管委、属地街道等都有权利。市民表示自己会继续打</t>
    </r>
    <r>
      <rPr>
        <sz val="10"/>
        <rFont val="Arial"/>
        <family val="2"/>
      </rPr>
      <t xml:space="preserve">12345</t>
    </r>
    <r>
      <rPr>
        <sz val="10"/>
        <rFont val="宋体"/>
        <family val="0"/>
        <charset val="134"/>
      </rPr>
      <t xml:space="preserve">反映，并起诉所有可能涉及的企业和管理部门。公交集团十分理解市民并且市民有维护自身合法利益的权利。我们于</t>
    </r>
    <r>
      <rPr>
        <sz val="10"/>
        <rFont val="Arial"/>
        <family val="2"/>
      </rPr>
      <t xml:space="preserve">2026</t>
    </r>
    <r>
      <rPr>
        <sz val="10"/>
        <rFont val="宋体"/>
        <family val="0"/>
        <charset val="134"/>
      </rPr>
      <t xml:space="preserve">年</t>
    </r>
    <r>
      <rPr>
        <sz val="10"/>
        <rFont val="Arial"/>
        <family val="2"/>
      </rPr>
      <t xml:space="preserve">4</t>
    </r>
    <r>
      <rPr>
        <sz val="10"/>
        <rFont val="宋体"/>
        <family val="0"/>
        <charset val="134"/>
      </rPr>
      <t xml:space="preserve">月</t>
    </r>
    <r>
      <rPr>
        <sz val="10"/>
        <rFont val="Arial"/>
        <family val="2"/>
      </rPr>
      <t xml:space="preserve">7</t>
    </r>
    <r>
      <rPr>
        <sz val="10"/>
        <rFont val="宋体"/>
        <family val="0"/>
        <charset val="134"/>
      </rPr>
      <t xml:space="preserve">日</t>
    </r>
    <r>
      <rPr>
        <sz val="10"/>
        <rFont val="Arial"/>
        <family val="2"/>
      </rPr>
      <t xml:space="preserve">9</t>
    </r>
    <r>
      <rPr>
        <sz val="10"/>
        <rFont val="宋体"/>
        <family val="0"/>
        <charset val="134"/>
      </rPr>
      <t xml:space="preserve">点</t>
    </r>
    <r>
      <rPr>
        <sz val="10"/>
        <rFont val="Arial"/>
        <family val="2"/>
      </rPr>
      <t xml:space="preserve">47</t>
    </r>
    <r>
      <rPr>
        <sz val="10"/>
        <rFont val="宋体"/>
        <family val="0"/>
        <charset val="134"/>
      </rPr>
      <t xml:space="preserve">分与市民进行电话答复，向市民说明我们核实的情况，市民不认可。</t>
    </r>
  </si>
  <si>
    <t xml:space="preserve">2026-04-04 15:14:02</t>
  </si>
  <si>
    <t xml:space="preserve">JT1100002026040400000585</t>
  </si>
  <si>
    <r>
      <rPr>
        <sz val="10"/>
        <rFont val="Arial"/>
        <family val="2"/>
      </rPr>
      <t xml:space="preserve">JT9999992026040464939714</t>
    </r>
    <r>
      <rPr>
        <sz val="10"/>
        <rFont val="宋体"/>
        <family val="0"/>
      </rPr>
      <t xml:space="preserve">（</t>
    </r>
    <r>
      <rPr>
        <sz val="10"/>
        <rFont val="Arial"/>
        <family val="2"/>
      </rPr>
      <t xml:space="preserve">1</t>
    </r>
    <r>
      <rPr>
        <sz val="10"/>
        <rFont val="宋体"/>
        <family val="0"/>
      </rPr>
      <t xml:space="preserve">个附件）</t>
    </r>
  </si>
  <si>
    <t xml:space="preserve">2026-04-06 08:58:40</t>
  </si>
  <si>
    <t xml:space="preserve">2026-04-07 10:37:03</t>
  </si>
  <si>
    <t xml:space="preserve">2026-04-07 02:58:40</t>
  </si>
  <si>
    <t xml:space="preserve">马琳</t>
  </si>
  <si>
    <r>
      <rPr>
        <sz val="10"/>
        <rFont val="宋体"/>
        <family val="0"/>
        <charset val="134"/>
      </rPr>
      <t xml:space="preserve">马琳</t>
    </r>
    <r>
      <rPr>
        <sz val="10"/>
        <rFont val="Arial"/>
        <family val="2"/>
      </rPr>
      <t xml:space="preserve">15600217769</t>
    </r>
    <r>
      <rPr>
        <sz val="10"/>
        <rFont val="宋体"/>
        <family val="0"/>
        <charset val="134"/>
      </rPr>
      <t xml:space="preserve">系受伤儿童马耀衡监护人，</t>
    </r>
    <r>
      <rPr>
        <sz val="10"/>
        <rFont val="Arial"/>
        <family val="2"/>
      </rPr>
      <t xml:space="preserve">2026</t>
    </r>
    <r>
      <rPr>
        <sz val="10"/>
        <rFont val="宋体"/>
        <family val="0"/>
        <charset val="134"/>
      </rPr>
      <t xml:space="preserve">年</t>
    </r>
    <r>
      <rPr>
        <sz val="10"/>
        <rFont val="Arial"/>
        <family val="2"/>
      </rPr>
      <t xml:space="preserve">3</t>
    </r>
    <r>
      <rPr>
        <sz val="10"/>
        <rFont val="宋体"/>
        <family val="0"/>
        <charset val="134"/>
      </rPr>
      <t xml:space="preserve">月</t>
    </r>
    <r>
      <rPr>
        <sz val="10"/>
        <rFont val="Arial"/>
        <family val="2"/>
      </rPr>
      <t xml:space="preserve">26</t>
    </r>
    <r>
      <rPr>
        <sz val="10"/>
        <rFont val="宋体"/>
        <family val="0"/>
        <charset val="134"/>
      </rPr>
      <t xml:space="preserve">日</t>
    </r>
    <r>
      <rPr>
        <sz val="10"/>
        <rFont val="Arial"/>
        <family val="2"/>
      </rPr>
      <t xml:space="preserve">14</t>
    </r>
    <r>
      <rPr>
        <sz val="10"/>
        <rFont val="宋体"/>
        <family val="0"/>
        <charset val="134"/>
      </rPr>
      <t xml:space="preserve">点，我孩子在公交场站候车，场站所属公交护栏突然倒塌砸伤孩子，造成</t>
    </r>
    <r>
      <rPr>
        <sz val="10"/>
        <rFont val="Arial"/>
        <family val="2"/>
      </rPr>
      <t xml:space="preserve">[</t>
    </r>
    <r>
      <rPr>
        <sz val="10"/>
        <rFont val="宋体"/>
        <family val="0"/>
        <charset val="134"/>
      </rPr>
      <t xml:space="preserve">腰部受伤</t>
    </r>
    <r>
      <rPr>
        <sz val="10"/>
        <rFont val="Arial"/>
        <family val="2"/>
      </rPr>
      <t xml:space="preserve">]</t>
    </r>
    <r>
      <rPr>
        <sz val="10"/>
        <rFont val="宋体"/>
        <family val="0"/>
        <charset val="134"/>
      </rPr>
      <t xml:space="preserve">，已就医治疗该护栏属北京公交集团第三客运分公司管理维护 ，因日常检修不到位、固定不牢、安全隐患未排查导致伤人。事发后与场站、街道办沟通均推诿，至今未处理赔偿。 </t>
    </r>
    <r>
      <rPr>
        <sz val="10"/>
        <rFont val="Arial"/>
        <family val="2"/>
      </rPr>
      <t xml:space="preserve">1.</t>
    </r>
    <r>
      <rPr>
        <sz val="10"/>
        <rFont val="宋体"/>
        <family val="0"/>
        <charset val="134"/>
      </rPr>
      <t xml:space="preserve">？责令北京公交集团第三客运分公司 </t>
    </r>
    <r>
      <rPr>
        <sz val="10"/>
        <rFont val="Arial"/>
        <family val="2"/>
      </rPr>
      <t xml:space="preserve">5</t>
    </r>
    <r>
      <rPr>
        <sz val="10"/>
        <rFont val="宋体"/>
        <family val="0"/>
        <charset val="134"/>
      </rPr>
      <t xml:space="preserve">个工作日内联系我协商全额赔偿（医疗费、交通费）</t>
    </r>
    <r>
      <rPr>
        <sz val="10"/>
        <rFont val="Arial"/>
        <family val="2"/>
      </rPr>
      <t xml:space="preserve">n</t>
    </r>
    <r>
      <rPr>
        <sz val="10"/>
        <rFont val="宋体"/>
        <family val="0"/>
        <charset val="134"/>
      </rPr>
      <t xml:space="preserve">？</t>
    </r>
    <r>
      <rPr>
        <sz val="10"/>
        <rFont val="Arial"/>
        <family val="2"/>
      </rPr>
      <t xml:space="preserve">n2.</t>
    </r>
    <r>
      <rPr>
        <sz val="10"/>
        <rFont val="宋体"/>
        <family val="0"/>
        <charset val="134"/>
      </rPr>
      <t xml:space="preserve">？对长辛店场站护栏等设施全面安全排查、整改隐患</t>
    </r>
    <r>
      <rPr>
        <sz val="10"/>
        <rFont val="Arial"/>
        <family val="2"/>
      </rPr>
      <t xml:space="preserve">n</t>
    </r>
    <r>
      <rPr>
        <sz val="10"/>
        <rFont val="宋体"/>
        <family val="0"/>
        <charset val="134"/>
      </rPr>
      <t xml:space="preserve">？</t>
    </r>
    <r>
      <rPr>
        <sz val="10"/>
        <rFont val="Arial"/>
        <family val="2"/>
      </rPr>
      <t xml:space="preserve">n3.</t>
    </r>
    <r>
      <rPr>
        <sz val="10"/>
        <rFont val="宋体"/>
        <family val="0"/>
        <charset val="134"/>
      </rPr>
      <t xml:space="preserve">？书面反馈处理结果。被投诉人或单位 北京公交集团</t>
    </r>
  </si>
  <si>
    <t xml:space="preserve">JT9999992026040464939714</t>
  </si>
  <si>
    <r>
      <rPr>
        <sz val="10"/>
        <rFont val="Arial"/>
        <family val="2"/>
      </rPr>
      <t xml:space="preserve">JT1100002026041200000828</t>
    </r>
    <r>
      <rPr>
        <sz val="10"/>
        <rFont val="宋体"/>
        <family val="0"/>
      </rPr>
      <t xml:space="preserve">（</t>
    </r>
    <r>
      <rPr>
        <sz val="10"/>
        <rFont val="Arial"/>
        <family val="2"/>
      </rPr>
      <t xml:space="preserve">1</t>
    </r>
    <r>
      <rPr>
        <sz val="10"/>
        <rFont val="宋体"/>
        <family val="0"/>
      </rPr>
      <t xml:space="preserve">个附件）</t>
    </r>
  </si>
  <si>
    <t xml:space="preserve">2026-04-12 16:04:04</t>
  </si>
  <si>
    <t xml:space="preserve">2026-04-12</t>
  </si>
  <si>
    <t xml:space="preserve">2026-04-12 18:17:56</t>
  </si>
  <si>
    <t xml:space="preserve">2026-04-13 10:04:04</t>
  </si>
  <si>
    <t xml:space="preserve">17316155238</t>
  </si>
  <si>
    <r>
      <rPr>
        <sz val="10"/>
        <rFont val="宋体"/>
        <family val="0"/>
        <charset val="134"/>
      </rPr>
      <t xml:space="preserve">来电人在梅所屯搭乘</t>
    </r>
    <r>
      <rPr>
        <sz val="10"/>
        <rFont val="Arial"/>
        <family val="2"/>
      </rPr>
      <t xml:space="preserve">512</t>
    </r>
    <r>
      <rPr>
        <sz val="10"/>
        <rFont val="宋体"/>
        <family val="0"/>
        <charset val="134"/>
      </rPr>
      <t xml:space="preserve">路公交车，表示车辆柳絮太多导致身体不适，故来电反映</t>
    </r>
    <r>
      <rPr>
        <sz val="10"/>
        <rFont val="Arial"/>
        <family val="2"/>
      </rPr>
      <t xml:space="preserve">512</t>
    </r>
    <r>
      <rPr>
        <sz val="10"/>
        <rFont val="宋体"/>
        <family val="0"/>
        <charset val="134"/>
      </rPr>
      <t xml:space="preserve">路公交车柳絮太多的问题，要求记录反映并无需回复，注：不知道车牌号自编号，不方便留名字。</t>
    </r>
  </si>
  <si>
    <r>
      <rPr>
        <sz val="10"/>
        <rFont val="宋体"/>
        <family val="0"/>
        <charset val="134"/>
      </rPr>
      <t xml:space="preserve">我分中心已于</t>
    </r>
    <r>
      <rPr>
        <sz val="10"/>
        <rFont val="Arial"/>
        <family val="2"/>
      </rPr>
      <t xml:space="preserve">2026</t>
    </r>
    <r>
      <rPr>
        <sz val="10"/>
        <rFont val="宋体"/>
        <family val="0"/>
        <charset val="134"/>
      </rPr>
      <t xml:space="preserve">年</t>
    </r>
    <r>
      <rPr>
        <sz val="10"/>
        <rFont val="Arial"/>
        <family val="2"/>
      </rPr>
      <t xml:space="preserve">4</t>
    </r>
    <r>
      <rPr>
        <sz val="10"/>
        <rFont val="宋体"/>
        <family val="0"/>
        <charset val="134"/>
      </rPr>
      <t xml:space="preserve">月</t>
    </r>
    <r>
      <rPr>
        <sz val="10"/>
        <rFont val="Arial"/>
        <family val="2"/>
      </rPr>
      <t xml:space="preserve">12</t>
    </r>
    <r>
      <rPr>
        <sz val="10"/>
        <rFont val="宋体"/>
        <family val="0"/>
        <charset val="134"/>
      </rPr>
      <t xml:space="preserve">日对您进行电话回复。办理人：于德海；部门：鸿运承物业管理中心西苑中心；职务；物管副主任。审核人：郑楠；部门：鸿运承物业管理中心物管行政部；职务：物管员。</t>
    </r>
  </si>
  <si>
    <r>
      <rPr>
        <sz val="10"/>
        <rFont val="宋体"/>
        <family val="0"/>
        <charset val="134"/>
      </rPr>
      <t xml:space="preserve">女士您好，您所述</t>
    </r>
    <r>
      <rPr>
        <sz val="10"/>
        <rFont val="Arial"/>
        <family val="2"/>
      </rPr>
      <t xml:space="preserve">512</t>
    </r>
    <r>
      <rPr>
        <sz val="10"/>
        <rFont val="宋体"/>
        <family val="0"/>
        <charset val="134"/>
      </rPr>
      <t xml:space="preserve">路公交车，车辆运营中车辆内部柳絮太多的问题，我们非常重视您的反馈，由于我们的工作没有做好，</t>
    </r>
    <r>
      <rPr>
        <sz val="10"/>
        <rFont val="Arial"/>
        <family val="2"/>
      </rPr>
      <t xml:space="preserve">512</t>
    </r>
    <r>
      <rPr>
        <sz val="10"/>
        <rFont val="宋体"/>
        <family val="0"/>
        <charset val="134"/>
      </rPr>
      <t xml:space="preserve">路给您带来不好的乘车体验，实在是抱歉，女士。该线路车辆回到刷车地点后，在日常工作时段内，我们的保洁员已对车内卫生进行了全面的清理，已对柳絮进行了湿化并清洁，您反馈的问题我们已整改完毕。同时我们要求保洁员对</t>
    </r>
    <r>
      <rPr>
        <sz val="10"/>
        <rFont val="Arial"/>
        <family val="2"/>
      </rPr>
      <t xml:space="preserve">512</t>
    </r>
    <r>
      <rPr>
        <sz val="10"/>
        <rFont val="宋体"/>
        <family val="0"/>
        <charset val="134"/>
      </rPr>
      <t xml:space="preserve">路所有运营车辆的卫生再次进行细化清理。我们对于运营车辆车内卫生的清洁工作是一直在做的，但有时候卫生清洁工作我们做的还有不尽人意之处，您多多谅解。</t>
    </r>
  </si>
  <si>
    <r>
      <rPr>
        <sz val="10"/>
        <rFont val="宋体"/>
        <family val="0"/>
        <charset val="134"/>
      </rPr>
      <t xml:space="preserve">我们分中心及场站班组长再次与</t>
    </r>
    <r>
      <rPr>
        <sz val="10"/>
        <rFont val="Arial"/>
        <family val="2"/>
      </rPr>
      <t xml:space="preserve">512</t>
    </r>
    <r>
      <rPr>
        <sz val="10"/>
        <rFont val="宋体"/>
        <family val="0"/>
        <charset val="134"/>
      </rPr>
      <t xml:space="preserve">路的保洁人员进行了沟通，日常工作中我们要把清洁质量做的更加细致，同时加强保洁员清洁技能的培训，熟练掌握清洁方法，确保给您带来一个干净、整洁的出行环境。</t>
    </r>
  </si>
  <si>
    <r>
      <rPr>
        <sz val="10"/>
        <rFont val="宋体"/>
        <family val="0"/>
        <charset val="134"/>
      </rPr>
      <t xml:space="preserve">您好，关于您反映问题的办理情况，鸿运承物业管理中心西苑分中心现对您回复如下：女士您好，您所述</t>
    </r>
    <r>
      <rPr>
        <sz val="10"/>
        <rFont val="Arial"/>
        <family val="2"/>
      </rPr>
      <t xml:space="preserve">512</t>
    </r>
    <r>
      <rPr>
        <sz val="10"/>
        <rFont val="宋体"/>
        <family val="0"/>
        <charset val="134"/>
      </rPr>
      <t xml:space="preserve">路公交车，车辆运营中车辆内部柳絮太多的问题，我们非常重视您的反馈，由于我们的工作没有做好，</t>
    </r>
    <r>
      <rPr>
        <sz val="10"/>
        <rFont val="Arial"/>
        <family val="2"/>
      </rPr>
      <t xml:space="preserve">512</t>
    </r>
    <r>
      <rPr>
        <sz val="10"/>
        <rFont val="宋体"/>
        <family val="0"/>
        <charset val="134"/>
      </rPr>
      <t xml:space="preserve">路给您带来不好的乘车体验，实在是抱歉，女士。该线路车辆回到刷车地点后，在日常工作时段内，我们的保洁员已对车内卫生进行了全面的清理，已对柳絮进行了湿化并清洁，您反馈的问题我们已整改完毕。同时我们要求保洁员对</t>
    </r>
    <r>
      <rPr>
        <sz val="10"/>
        <rFont val="Arial"/>
        <family val="2"/>
      </rPr>
      <t xml:space="preserve">512</t>
    </r>
    <r>
      <rPr>
        <sz val="10"/>
        <rFont val="宋体"/>
        <family val="0"/>
        <charset val="134"/>
      </rPr>
      <t xml:space="preserve">路所有运营车辆的卫生再次进行细化清理。我们对于运营车辆车内卫生的清洁工作是一直在做的，但有时候卫生清洁工作我们做的还有不尽人意之处，您多多谅解。我们定期会召开车辆保洁专题会议，开展车辆卫生专项检查，日常工作中我们加大巡检力度，强化制度建设，不断提高管理水平。我分中心已于</t>
    </r>
    <r>
      <rPr>
        <sz val="10"/>
        <rFont val="Arial"/>
        <family val="2"/>
      </rPr>
      <t xml:space="preserve">2026</t>
    </r>
    <r>
      <rPr>
        <sz val="10"/>
        <rFont val="宋体"/>
        <family val="0"/>
        <charset val="134"/>
      </rPr>
      <t xml:space="preserve">年</t>
    </r>
    <r>
      <rPr>
        <sz val="10"/>
        <rFont val="Arial"/>
        <family val="2"/>
      </rPr>
      <t xml:space="preserve">4</t>
    </r>
    <r>
      <rPr>
        <sz val="10"/>
        <rFont val="宋体"/>
        <family val="0"/>
        <charset val="134"/>
      </rPr>
      <t xml:space="preserve">月</t>
    </r>
    <r>
      <rPr>
        <sz val="10"/>
        <rFont val="Arial"/>
        <family val="2"/>
      </rPr>
      <t xml:space="preserve">12</t>
    </r>
    <r>
      <rPr>
        <sz val="10"/>
        <rFont val="宋体"/>
        <family val="0"/>
        <charset val="134"/>
      </rPr>
      <t xml:space="preserve">日对您进行电话回复。我们分中心及场站班组长再次与</t>
    </r>
    <r>
      <rPr>
        <sz val="10"/>
        <rFont val="Arial"/>
        <family val="2"/>
      </rPr>
      <t xml:space="preserve">512</t>
    </r>
    <r>
      <rPr>
        <sz val="10"/>
        <rFont val="宋体"/>
        <family val="0"/>
        <charset val="134"/>
      </rPr>
      <t xml:space="preserve">路的保洁人员进行了沟通，日常工作中我们要把清洁质量做的更加细致，同时加强保洁员清洁技能的培训，熟练掌握清洁方法，确保给您带来一个干净、整洁的出行环境。欢迎您随时对我们的工作进行监督，感谢您提出宝贵意见，给您的出行带来的不便我们和您说声抱歉，谢谢您的支持与谅解。</t>
    </r>
  </si>
  <si>
    <t xml:space="preserve">2026-04-12 15:02:41</t>
  </si>
  <si>
    <t xml:space="preserve">梅所屯</t>
  </si>
  <si>
    <t xml:space="preserve">上庄南口</t>
  </si>
  <si>
    <r>
      <rPr>
        <sz val="10"/>
        <rFont val="Arial"/>
        <family val="2"/>
      </rPr>
      <t xml:space="preserve">512</t>
    </r>
    <r>
      <rPr>
        <sz val="10"/>
        <rFont val="宋体"/>
        <family val="0"/>
        <charset val="134"/>
      </rPr>
      <t xml:space="preserve">路</t>
    </r>
  </si>
  <si>
    <t xml:space="preserve">梅所屯永丰公交场站</t>
  </si>
  <si>
    <t xml:space="preserve">JT1100002026041200000828</t>
  </si>
  <si>
    <t xml:space="preserve">车辆卫生问题
（车内卫生—柳絮）</t>
  </si>
  <si>
    <r>
      <rPr>
        <sz val="10"/>
        <rFont val="Arial"/>
        <family val="2"/>
      </rPr>
      <t xml:space="preserve">JT9999992026042265105212</t>
    </r>
    <r>
      <rPr>
        <sz val="10"/>
        <rFont val="宋体"/>
        <family val="0"/>
      </rPr>
      <t xml:space="preserve">（</t>
    </r>
    <r>
      <rPr>
        <sz val="10"/>
        <rFont val="Arial"/>
        <family val="2"/>
      </rPr>
      <t xml:space="preserve">1</t>
    </r>
    <r>
      <rPr>
        <sz val="10"/>
        <rFont val="宋体"/>
        <family val="0"/>
      </rPr>
      <t xml:space="preserve">个附件）</t>
    </r>
  </si>
  <si>
    <t xml:space="preserve">2026-04-22 11:20:45</t>
  </si>
  <si>
    <t xml:space="preserve">2026-04-22</t>
  </si>
  <si>
    <t xml:space="preserve">2026-04-22 12:26:09</t>
  </si>
  <si>
    <t xml:space="preserve">2026-04-23 05:20:45</t>
  </si>
  <si>
    <t xml:space="preserve">18501254521</t>
  </si>
  <si>
    <r>
      <rPr>
        <sz val="10"/>
        <rFont val="宋体"/>
        <family val="0"/>
        <charset val="134"/>
      </rPr>
      <t xml:space="preserve">地铁西直门站上车，月坛南街北站下车，后面倒数第一排头顶两侧的扶手太脏了，上车摸扶手，一模一把黑，车牌号</t>
    </r>
    <r>
      <rPr>
        <sz val="10"/>
        <rFont val="Arial"/>
        <family val="2"/>
      </rPr>
      <t xml:space="preserve">9126412 </t>
    </r>
    <r>
      <rPr>
        <sz val="10"/>
        <rFont val="宋体"/>
        <family val="0"/>
        <charset val="134"/>
      </rPr>
      <t xml:space="preserve">好好打扫卫生，这多缺德啊，抹完这是发现了，这要没看到，弄得脸上衣服上都是土。被投诉人或单位 </t>
    </r>
    <r>
      <rPr>
        <sz val="10"/>
        <rFont val="Arial"/>
        <family val="2"/>
      </rPr>
      <t xml:space="preserve">26</t>
    </r>
    <r>
      <rPr>
        <sz val="10"/>
        <rFont val="宋体"/>
        <family val="0"/>
        <charset val="134"/>
      </rPr>
      <t xml:space="preserve">路公交车</t>
    </r>
  </si>
  <si>
    <t xml:space="preserve">核实，您好，关于您反映问题的办理情况，鸿运承物业管理中心小营分中心现对您回复如下：</t>
  </si>
  <si>
    <r>
      <rPr>
        <sz val="10"/>
        <rFont val="宋体"/>
        <family val="0"/>
        <charset val="134"/>
      </rPr>
      <t xml:space="preserve">我分中心已于</t>
    </r>
    <r>
      <rPr>
        <sz val="10"/>
        <rFont val="Arial"/>
        <family val="2"/>
      </rPr>
      <t xml:space="preserve">2026</t>
    </r>
    <r>
      <rPr>
        <sz val="10"/>
        <rFont val="宋体"/>
        <family val="0"/>
        <charset val="134"/>
      </rPr>
      <t xml:space="preserve">年</t>
    </r>
    <r>
      <rPr>
        <sz val="10"/>
        <rFont val="Arial"/>
        <family val="2"/>
      </rPr>
      <t xml:space="preserve">4</t>
    </r>
    <r>
      <rPr>
        <sz val="10"/>
        <rFont val="宋体"/>
        <family val="0"/>
        <charset val="134"/>
      </rPr>
      <t xml:space="preserve">月</t>
    </r>
    <r>
      <rPr>
        <sz val="10"/>
        <rFont val="Arial"/>
        <family val="2"/>
      </rPr>
      <t xml:space="preserve">22</t>
    </r>
    <r>
      <rPr>
        <sz val="10"/>
        <rFont val="宋体"/>
        <family val="0"/>
        <charset val="134"/>
      </rPr>
      <t xml:space="preserve">日对您进行电话回复。办理人：李留成；部门：鸿运承物业管理中心小营分中心；职务；物管副主任。审核人：郑楠；部门：鸿运承物业管理中心物管行政部；职务：物管员。</t>
    </r>
  </si>
  <si>
    <r>
      <rPr>
        <sz val="10"/>
        <rFont val="宋体"/>
        <family val="0"/>
        <charset val="134"/>
      </rPr>
      <t xml:space="preserve">李先生您好，您所述</t>
    </r>
    <r>
      <rPr>
        <sz val="10"/>
        <rFont val="Arial"/>
        <family val="2"/>
      </rPr>
      <t xml:space="preserve">26</t>
    </r>
    <r>
      <rPr>
        <sz val="10"/>
        <rFont val="宋体"/>
        <family val="0"/>
        <charset val="134"/>
      </rPr>
      <t xml:space="preserve">路</t>
    </r>
    <r>
      <rPr>
        <sz val="10"/>
        <rFont val="Arial"/>
        <family val="2"/>
      </rPr>
      <t xml:space="preserve">9126412</t>
    </r>
    <r>
      <rPr>
        <sz val="10"/>
        <rFont val="宋体"/>
        <family val="0"/>
        <charset val="134"/>
      </rPr>
      <t xml:space="preserve">号车，车内扶手太脏了，一模一把黑的问题，我们非常重视您的反馈，由于我们的工作没有做好，</t>
    </r>
    <r>
      <rPr>
        <sz val="10"/>
        <rFont val="Arial"/>
        <family val="2"/>
      </rPr>
      <t xml:space="preserve">26</t>
    </r>
    <r>
      <rPr>
        <sz val="10"/>
        <rFont val="宋体"/>
        <family val="0"/>
        <charset val="134"/>
      </rPr>
      <t xml:space="preserve">路给您带来不好的乘车体验，实在是抱歉，李先生。该车辆回到我们的清洁地点后，在日常工作时段内，我们的保洁员已对车内扶手卫生进行了全面的清理，您反馈的问题我们已整改完毕。同时我们要求保洁员对</t>
    </r>
    <r>
      <rPr>
        <sz val="10"/>
        <rFont val="Arial"/>
        <family val="2"/>
      </rPr>
      <t xml:space="preserve">26</t>
    </r>
    <r>
      <rPr>
        <sz val="10"/>
        <rFont val="宋体"/>
        <family val="0"/>
        <charset val="134"/>
      </rPr>
      <t xml:space="preserve">路所有运营车辆的卫生再次进行细化清理。我们对于运营车辆车内卫生的清洁工作是一直在做的，也从未停止，已经形成了长效的清洁机制，但有时候卫生清洁工作我们做的还有不尽人意之处，您多多谅解。</t>
    </r>
  </si>
  <si>
    <r>
      <rPr>
        <sz val="10"/>
        <rFont val="宋体"/>
        <family val="0"/>
        <charset val="134"/>
      </rPr>
      <t xml:space="preserve">我们分中心及场站班组长再次与</t>
    </r>
    <r>
      <rPr>
        <sz val="10"/>
        <rFont val="Arial"/>
        <family val="2"/>
      </rPr>
      <t xml:space="preserve">26</t>
    </r>
    <r>
      <rPr>
        <sz val="10"/>
        <rFont val="宋体"/>
        <family val="0"/>
        <charset val="134"/>
      </rPr>
      <t xml:space="preserve">路的保洁人员进行了沟通，日常工作中我们要把清洁质量做的更加细致，同时加强保洁员清洁技能的培训，熟练掌握清洁方法，确保给您带来一个干净、整洁的出行环境。</t>
    </r>
  </si>
  <si>
    <r>
      <rPr>
        <sz val="10"/>
        <rFont val="宋体"/>
        <family val="0"/>
        <charset val="134"/>
      </rPr>
      <t xml:space="preserve">核实，您好，关于您反映问题的办理情况，鸿运承物业管理中心小营分中心现对您回复如下：李先生您好，您所述</t>
    </r>
    <r>
      <rPr>
        <sz val="10"/>
        <rFont val="Arial"/>
        <family val="2"/>
      </rPr>
      <t xml:space="preserve">26</t>
    </r>
    <r>
      <rPr>
        <sz val="10"/>
        <rFont val="宋体"/>
        <family val="0"/>
        <charset val="134"/>
      </rPr>
      <t xml:space="preserve">路</t>
    </r>
    <r>
      <rPr>
        <sz val="10"/>
        <rFont val="Arial"/>
        <family val="2"/>
      </rPr>
      <t xml:space="preserve">9126412</t>
    </r>
    <r>
      <rPr>
        <sz val="10"/>
        <rFont val="宋体"/>
        <family val="0"/>
        <charset val="134"/>
      </rPr>
      <t xml:space="preserve">号车，车内扶手太脏了，一模一把黑的问题，我们非常重视您的反馈，由于我们的工作没有做好，</t>
    </r>
    <r>
      <rPr>
        <sz val="10"/>
        <rFont val="Arial"/>
        <family val="2"/>
      </rPr>
      <t xml:space="preserve">26</t>
    </r>
    <r>
      <rPr>
        <sz val="10"/>
        <rFont val="宋体"/>
        <family val="0"/>
        <charset val="134"/>
      </rPr>
      <t xml:space="preserve">路给您带来不好的乘车体验，实在是抱歉，李先生。该车辆回到我们的清洁地点后，在日常工作时段内，我们的保洁员已对车内扶手卫生进行了全面的清理，您反馈的问题我们已整改完毕。同时我们要求保洁员对</t>
    </r>
    <r>
      <rPr>
        <sz val="10"/>
        <rFont val="Arial"/>
        <family val="2"/>
      </rPr>
      <t xml:space="preserve">26</t>
    </r>
    <r>
      <rPr>
        <sz val="10"/>
        <rFont val="宋体"/>
        <family val="0"/>
        <charset val="134"/>
      </rPr>
      <t xml:space="preserve">路所有运营车辆的卫生再次进行细化清理。我们对于运营车辆车内卫生的清洁工作是一直在做的，也从未停止，已经形成了长效的清洁机制，但有时候卫生清洁工作我们做的还有不尽人意之处，您多多谅解。我们定期会召开车辆保洁专题会议，开展车辆卫生专项检查，日常工作中我们加大巡检力度，强化制度建设，不断提高管理水平。我分中心已于</t>
    </r>
    <r>
      <rPr>
        <sz val="10"/>
        <rFont val="Arial"/>
        <family val="2"/>
      </rPr>
      <t xml:space="preserve">2026</t>
    </r>
    <r>
      <rPr>
        <sz val="10"/>
        <rFont val="宋体"/>
        <family val="0"/>
        <charset val="134"/>
      </rPr>
      <t xml:space="preserve">年</t>
    </r>
    <r>
      <rPr>
        <sz val="10"/>
        <rFont val="Arial"/>
        <family val="2"/>
      </rPr>
      <t xml:space="preserve">4</t>
    </r>
    <r>
      <rPr>
        <sz val="10"/>
        <rFont val="宋体"/>
        <family val="0"/>
        <charset val="134"/>
      </rPr>
      <t xml:space="preserve">月</t>
    </r>
    <r>
      <rPr>
        <sz val="10"/>
        <rFont val="Arial"/>
        <family val="2"/>
      </rPr>
      <t xml:space="preserve">22</t>
    </r>
    <r>
      <rPr>
        <sz val="10"/>
        <rFont val="宋体"/>
        <family val="0"/>
        <charset val="134"/>
      </rPr>
      <t xml:space="preserve">日对您进行电话回复。我们分中心及场站班组长再次与</t>
    </r>
    <r>
      <rPr>
        <sz val="10"/>
        <rFont val="Arial"/>
        <family val="2"/>
      </rPr>
      <t xml:space="preserve">26</t>
    </r>
    <r>
      <rPr>
        <sz val="10"/>
        <rFont val="宋体"/>
        <family val="0"/>
        <charset val="134"/>
      </rPr>
      <t xml:space="preserve">路的保洁人员进行了沟通，日常工作中我们要把清洁质量做的更加细致，同时加强保洁员清洁技能的培训，熟练掌握清洁方法，确保给您带来一个干净、整洁的出行环境。欢迎您随时对我们的工作进行监督，感谢您提出宝贵意见，给您的出行带来的不便我们和您说声抱歉，谢谢您的支持与谅解。</t>
    </r>
  </si>
  <si>
    <r>
      <rPr>
        <sz val="10"/>
        <color rgb="FF000000"/>
        <rFont val="宋体"/>
        <family val="0"/>
      </rPr>
      <t xml:space="preserve">5</t>
    </r>
    <r>
      <rPr>
        <sz val="10"/>
        <color rgb="FF000000"/>
        <rFont val="宋体"/>
        <family val="0"/>
        <charset val="134"/>
      </rPr>
      <t xml:space="preserve">月</t>
    </r>
  </si>
  <si>
    <t xml:space="preserve">JT9999992026042265105212</t>
  </si>
  <si>
    <t xml:space="preserve">JT9999992026042265110882-1</t>
  </si>
  <si>
    <t xml:space="preserve">2026-04-22 19:31:47</t>
  </si>
  <si>
    <t xml:space="preserve">2026-04-22 19:45:32</t>
  </si>
  <si>
    <t xml:space="preserve">2026-04-23 13:31:47</t>
  </si>
  <si>
    <t xml:space="preserve">张驰</t>
  </si>
  <si>
    <t xml:space="preserve">19930738939</t>
  </si>
  <si>
    <r>
      <rPr>
        <sz val="10"/>
        <rFont val="宋体"/>
        <family val="0"/>
        <charset val="134"/>
      </rPr>
      <t xml:space="preserve">专</t>
    </r>
    <r>
      <rPr>
        <sz val="10"/>
        <rFont val="Arial"/>
        <family val="2"/>
      </rPr>
      <t xml:space="preserve">30</t>
    </r>
    <r>
      <rPr>
        <sz val="10"/>
        <rFont val="宋体"/>
        <family val="0"/>
        <charset val="134"/>
      </rPr>
      <t xml:space="preserve">公交车，车辆卫生管理方面不合格，且不通风，车上异味严重。先不问这车到底有没有定期消毒，味道真的很大，既然味道这么大，为什么行驶过程中不直接打开车窗通风呢？车窗我试着打开两次了（不是在同一天试的），根本打不开。 车辆消毒</t>
    </r>
    <r>
      <rPr>
        <sz val="10"/>
        <rFont val="Arial"/>
        <family val="2"/>
      </rPr>
      <t xml:space="preserve">n</t>
    </r>
    <r>
      <rPr>
        <sz val="10"/>
        <rFont val="宋体"/>
        <family val="0"/>
        <charset val="134"/>
      </rPr>
      <t xml:space="preserve">车辆通风</t>
    </r>
    <r>
      <rPr>
        <sz val="10"/>
        <rFont val="Arial"/>
        <family val="2"/>
      </rPr>
      <t xml:space="preserve">n</t>
    </r>
    <r>
      <rPr>
        <sz val="10"/>
        <rFont val="宋体"/>
        <family val="0"/>
        <charset val="134"/>
      </rPr>
      <t xml:space="preserve">车窗如果坏了没法打开就赶紧修 被投诉人或单位 专</t>
    </r>
    <r>
      <rPr>
        <sz val="10"/>
        <rFont val="Arial"/>
        <family val="2"/>
      </rPr>
      <t xml:space="preserve">30</t>
    </r>
    <r>
      <rPr>
        <sz val="10"/>
        <rFont val="宋体"/>
        <family val="0"/>
        <charset val="134"/>
      </rPr>
      <t xml:space="preserve">公交车</t>
    </r>
  </si>
  <si>
    <r>
      <rPr>
        <sz val="10"/>
        <rFont val="宋体"/>
        <family val="0"/>
        <charset val="134"/>
      </rPr>
      <t xml:space="preserve">我分中心已于</t>
    </r>
    <r>
      <rPr>
        <sz val="10"/>
        <rFont val="Arial"/>
        <family val="2"/>
      </rPr>
      <t xml:space="preserve">2026</t>
    </r>
    <r>
      <rPr>
        <sz val="10"/>
        <rFont val="宋体"/>
        <family val="0"/>
        <charset val="134"/>
      </rPr>
      <t xml:space="preserve">年</t>
    </r>
    <r>
      <rPr>
        <sz val="10"/>
        <rFont val="Arial"/>
        <family val="2"/>
      </rPr>
      <t xml:space="preserve">4</t>
    </r>
    <r>
      <rPr>
        <sz val="10"/>
        <rFont val="宋体"/>
        <family val="0"/>
        <charset val="134"/>
      </rPr>
      <t xml:space="preserve">月</t>
    </r>
    <r>
      <rPr>
        <sz val="10"/>
        <rFont val="Arial"/>
        <family val="2"/>
      </rPr>
      <t xml:space="preserve">23</t>
    </r>
    <r>
      <rPr>
        <sz val="10"/>
        <rFont val="宋体"/>
        <family val="0"/>
        <charset val="134"/>
      </rPr>
      <t xml:space="preserve">日上午</t>
    </r>
    <r>
      <rPr>
        <sz val="10"/>
        <rFont val="Arial"/>
        <family val="2"/>
      </rPr>
      <t xml:space="preserve">10</t>
    </r>
    <r>
      <rPr>
        <sz val="10"/>
        <rFont val="宋体"/>
        <family val="0"/>
        <charset val="134"/>
      </rPr>
      <t xml:space="preserve">点</t>
    </r>
    <r>
      <rPr>
        <sz val="10"/>
        <rFont val="Arial"/>
        <family val="2"/>
      </rPr>
      <t xml:space="preserve">52</t>
    </r>
    <r>
      <rPr>
        <sz val="10"/>
        <rFont val="宋体"/>
        <family val="0"/>
        <charset val="134"/>
      </rPr>
      <t xml:space="preserve">分对您进行电话回复。办理人：刘洪涛；部门：鸿运承物业管理中心单店分中心；职务；物管副主任。审核人：郑楠；部门：鸿运承物业管理中心物管行政部；职务：物管员。</t>
    </r>
  </si>
  <si>
    <r>
      <rPr>
        <sz val="10"/>
        <rFont val="宋体"/>
        <family val="0"/>
        <charset val="134"/>
      </rPr>
      <t xml:space="preserve">张先生您好，专</t>
    </r>
    <r>
      <rPr>
        <sz val="10"/>
        <rFont val="Arial"/>
        <family val="2"/>
      </rPr>
      <t xml:space="preserve">30</t>
    </r>
    <r>
      <rPr>
        <sz val="10"/>
        <rFont val="宋体"/>
        <family val="0"/>
        <charset val="134"/>
      </rPr>
      <t xml:space="preserve">路公交车我们在东窑场站进行洗车服务工作，您所述车辆运营中车辆卫生管理方面不合格，车上异味严重，有没有定期消毒的问题，我们非常重视您的反馈，由于我们的工作没有做好，专</t>
    </r>
    <r>
      <rPr>
        <sz val="10"/>
        <rFont val="Arial"/>
        <family val="2"/>
      </rPr>
      <t xml:space="preserve">30</t>
    </r>
    <r>
      <rPr>
        <sz val="10"/>
        <rFont val="宋体"/>
        <family val="0"/>
        <charset val="134"/>
      </rPr>
      <t xml:space="preserve">路给您带来不好的乘车体验，实在是抱歉，张先生。该线路车辆回到东窑场站后，在日常工作时段内，我们的保洁员已对车内卫生进行了全面的清理，保洁员已将车内车门、车窗全部打开，对车内进行了通风换气作业。车辆消毒工作我们按照每日对运营车辆消毒一次的标准认真执行。您反馈的问题我们已整改完毕。同时我们要求保洁员对专</t>
    </r>
    <r>
      <rPr>
        <sz val="10"/>
        <rFont val="Arial"/>
        <family val="2"/>
      </rPr>
      <t xml:space="preserve">30</t>
    </r>
    <r>
      <rPr>
        <sz val="10"/>
        <rFont val="宋体"/>
        <family val="0"/>
        <charset val="134"/>
      </rPr>
      <t xml:space="preserve">路所有运营车辆的卫生再次进行细化清理。我们对于运营车辆车内卫生的清洁工作是一直在做的，也从未停止，已经形成了长效的清洁机制，但有时候卫生清洁工作我们做的还有不尽人意之处，您多多谅解。</t>
    </r>
  </si>
  <si>
    <r>
      <rPr>
        <sz val="10"/>
        <rFont val="宋体"/>
        <family val="0"/>
        <charset val="134"/>
      </rPr>
      <t xml:space="preserve">我们分中心及场站班组长再次与专</t>
    </r>
    <r>
      <rPr>
        <sz val="10"/>
        <rFont val="Arial"/>
        <family val="2"/>
      </rPr>
      <t xml:space="preserve">30</t>
    </r>
    <r>
      <rPr>
        <sz val="10"/>
        <rFont val="宋体"/>
        <family val="0"/>
        <charset val="134"/>
      </rPr>
      <t xml:space="preserve">路的保洁人员进行了沟通，日常工作中我们要把清洁质量做的更加细致，同时加强保洁员清洁技能的培训，熟练掌握清洁方法，密切关注车内空气质量，确保给您带来一个干净、整洁、空气清新的出行环境。</t>
    </r>
  </si>
  <si>
    <r>
      <rPr>
        <sz val="10"/>
        <rFont val="Arial"/>
        <family val="2"/>
      </rPr>
      <t xml:space="preserve">JT1100002026042300000254-4</t>
    </r>
    <r>
      <rPr>
        <sz val="10"/>
        <rFont val="宋体"/>
        <family val="0"/>
      </rPr>
      <t xml:space="preserve">（</t>
    </r>
    <r>
      <rPr>
        <sz val="10"/>
        <rFont val="Arial"/>
        <family val="2"/>
      </rPr>
      <t xml:space="preserve">1</t>
    </r>
    <r>
      <rPr>
        <sz val="10"/>
        <rFont val="宋体"/>
        <family val="0"/>
      </rPr>
      <t xml:space="preserve">个附件）</t>
    </r>
  </si>
  <si>
    <t xml:space="preserve">2026-04-23 10:05:22</t>
  </si>
  <si>
    <t xml:space="preserve">2026-04-23 10:36:47</t>
  </si>
  <si>
    <t xml:space="preserve">2026-04-24 04:05:22</t>
  </si>
  <si>
    <r>
      <rPr>
        <sz val="10"/>
        <rFont val="宋体"/>
        <family val="0"/>
        <charset val="134"/>
      </rPr>
      <t xml:space="preserve">来电人称在西城区动物园交通枢纽站场站内有驾驶员把自己的私家车辆停放，枢纽站里的很多电车都在场站外的禁停位置违章停车，已经很多年了，已告知违章停车建议联系交管部门反映，来电人不认可，故来电反映驾驶员把自己的私家车停放在交通枢纽站的场站内以及公交车在场站外的禁停区域停车的问题，要求记录反映并回复。注：来电人不方便留姓名，不清楚车辆信息。 本次来电，来电人反映同一问题，来电人称反映问题后收到了处理部门的回复，工作人员称改好了让自己去看，自己去看的时候是按规定停放的，等自己走了就又回复原样，来电人称这样违规停放很不安全，希望公交车停回场站内，故再次来电反映驾驶员把自己的私家车停放在交通枢纽站的场站内以及公交车在场站外的禁停区域停车的问题，要求记录反映并尽快回复。注：来电人称向</t>
    </r>
    <r>
      <rPr>
        <sz val="10"/>
        <rFont val="Arial"/>
        <family val="2"/>
      </rPr>
      <t xml:space="preserve">12345</t>
    </r>
    <r>
      <rPr>
        <sz val="10"/>
        <rFont val="宋体"/>
        <family val="0"/>
        <charset val="134"/>
      </rPr>
      <t xml:space="preserve">投诉了很多次都没有改善。希望公交集团回复自己。电车调指，基建，客四基建，物业安保，基建答复不满意</t>
    </r>
  </si>
  <si>
    <r>
      <rPr>
        <sz val="10"/>
        <rFont val="宋体"/>
        <family val="0"/>
        <charset val="134"/>
      </rPr>
      <t xml:space="preserve">我单位</t>
    </r>
    <r>
      <rPr>
        <sz val="10"/>
        <rFont val="Arial"/>
        <family val="2"/>
      </rPr>
      <t xml:space="preserve">2026</t>
    </r>
    <r>
      <rPr>
        <sz val="10"/>
        <rFont val="宋体"/>
        <family val="0"/>
        <charset val="134"/>
      </rPr>
      <t xml:space="preserve">年</t>
    </r>
    <r>
      <rPr>
        <sz val="10"/>
        <rFont val="Arial"/>
        <family val="2"/>
      </rPr>
      <t xml:space="preserve">4</t>
    </r>
    <r>
      <rPr>
        <sz val="10"/>
        <rFont val="宋体"/>
        <family val="0"/>
        <charset val="134"/>
      </rPr>
      <t xml:space="preserve">月</t>
    </r>
    <r>
      <rPr>
        <sz val="10"/>
        <rFont val="Arial"/>
        <family val="2"/>
      </rPr>
      <t xml:space="preserve">23</t>
    </r>
    <r>
      <rPr>
        <sz val="10"/>
        <rFont val="宋体"/>
        <family val="0"/>
        <charset val="134"/>
      </rPr>
      <t xml:space="preserve">日</t>
    </r>
    <r>
      <rPr>
        <sz val="10"/>
        <rFont val="Arial"/>
        <family val="2"/>
      </rPr>
      <t xml:space="preserve">13</t>
    </r>
    <r>
      <rPr>
        <sz val="10"/>
        <rFont val="宋体"/>
        <family val="0"/>
        <charset val="134"/>
      </rPr>
      <t xml:space="preserve">点</t>
    </r>
    <r>
      <rPr>
        <sz val="10"/>
        <rFont val="Arial"/>
        <family val="2"/>
      </rPr>
      <t xml:space="preserve">36</t>
    </r>
    <r>
      <rPr>
        <sz val="10"/>
        <rFont val="宋体"/>
        <family val="0"/>
        <charset val="134"/>
      </rPr>
      <t xml:space="preserve">分与市民进行电话联系告知工作办理情况。</t>
    </r>
  </si>
  <si>
    <t xml:space="preserve">2026-04-23 09:26:09</t>
  </si>
  <si>
    <t xml:space="preserve">JT1100002026042300000254-4</t>
  </si>
  <si>
    <r>
      <rPr>
        <sz val="10"/>
        <rFont val="Arial"/>
        <family val="2"/>
      </rPr>
      <t xml:space="preserve">JT1100002026042300000254-5</t>
    </r>
    <r>
      <rPr>
        <sz val="10"/>
        <rFont val="宋体"/>
        <family val="0"/>
      </rPr>
      <t xml:space="preserve">（</t>
    </r>
    <r>
      <rPr>
        <sz val="10"/>
        <rFont val="Arial"/>
        <family val="2"/>
      </rPr>
      <t xml:space="preserve">1</t>
    </r>
    <r>
      <rPr>
        <sz val="10"/>
        <rFont val="宋体"/>
        <family val="0"/>
      </rPr>
      <t xml:space="preserve">个附件）</t>
    </r>
  </si>
  <si>
    <t xml:space="preserve">2026-04-23 10:36:49</t>
  </si>
  <si>
    <r>
      <rPr>
        <sz val="10"/>
        <rFont val="宋体"/>
        <family val="0"/>
        <charset val="134"/>
      </rPr>
      <t xml:space="preserve">分中心已经于</t>
    </r>
    <r>
      <rPr>
        <sz val="10"/>
        <rFont val="Arial"/>
        <family val="2"/>
      </rPr>
      <t xml:space="preserve">2026</t>
    </r>
    <r>
      <rPr>
        <sz val="10"/>
        <rFont val="宋体"/>
        <family val="0"/>
        <charset val="134"/>
      </rPr>
      <t xml:space="preserve">年</t>
    </r>
    <r>
      <rPr>
        <sz val="10"/>
        <rFont val="Arial"/>
        <family val="2"/>
      </rPr>
      <t xml:space="preserve">4</t>
    </r>
    <r>
      <rPr>
        <sz val="10"/>
        <rFont val="宋体"/>
        <family val="0"/>
        <charset val="134"/>
      </rPr>
      <t xml:space="preserve">月</t>
    </r>
    <r>
      <rPr>
        <sz val="10"/>
        <rFont val="Arial"/>
        <family val="2"/>
      </rPr>
      <t xml:space="preserve">23</t>
    </r>
    <r>
      <rPr>
        <sz val="10"/>
        <rFont val="宋体"/>
        <family val="0"/>
        <charset val="134"/>
      </rPr>
      <t xml:space="preserve">日，将处理结果告知了市民，办理人：杜伟，部门</t>
    </r>
    <r>
      <rPr>
        <sz val="10"/>
        <rFont val="Arial"/>
        <family val="2"/>
      </rPr>
      <t xml:space="preserve">:</t>
    </r>
    <r>
      <rPr>
        <sz val="10"/>
        <rFont val="宋体"/>
        <family val="0"/>
        <charset val="134"/>
      </rPr>
      <t xml:space="preserve">动物园分中心，职务：物管副主任。审核人：侯旭，物业管理中心机关，物管行政部，科员。</t>
    </r>
  </si>
  <si>
    <t xml:space="preserve">加强巡视，发现有私家车，尽快劝离</t>
  </si>
  <si>
    <r>
      <rPr>
        <sz val="10"/>
        <rFont val="宋体"/>
        <family val="0"/>
        <charset val="134"/>
      </rPr>
      <t xml:space="preserve">接到此投诉，我们非常重视。并立即派专人核实情况。我们虚心接受市民提出的宝贵意见，已经在周边张贴了禁停标识，我们也会加强巡视，发现有私家车，尽快劝离，尽量避免类似情况的发生。跟市民道歉，及安抚，希望市民能够理解。分中心已经于</t>
    </r>
    <r>
      <rPr>
        <sz val="10"/>
        <rFont val="Arial"/>
        <family val="2"/>
      </rPr>
      <t xml:space="preserve">2026</t>
    </r>
    <r>
      <rPr>
        <sz val="10"/>
        <rFont val="宋体"/>
        <family val="0"/>
        <charset val="134"/>
      </rPr>
      <t xml:space="preserve">年</t>
    </r>
    <r>
      <rPr>
        <sz val="10"/>
        <rFont val="Arial"/>
        <family val="2"/>
      </rPr>
      <t xml:space="preserve">4</t>
    </r>
    <r>
      <rPr>
        <sz val="10"/>
        <rFont val="宋体"/>
        <family val="0"/>
        <charset val="134"/>
      </rPr>
      <t xml:space="preserve">月</t>
    </r>
    <r>
      <rPr>
        <sz val="10"/>
        <rFont val="Arial"/>
        <family val="2"/>
      </rPr>
      <t xml:space="preserve">23</t>
    </r>
    <r>
      <rPr>
        <sz val="10"/>
        <rFont val="宋体"/>
        <family val="0"/>
        <charset val="134"/>
      </rPr>
      <t xml:space="preserve">日，将处理结果告知了市民，办理人：杜伟，部门</t>
    </r>
    <r>
      <rPr>
        <sz val="10"/>
        <rFont val="Arial"/>
        <family val="2"/>
      </rPr>
      <t xml:space="preserve">:</t>
    </r>
    <r>
      <rPr>
        <sz val="10"/>
        <rFont val="宋体"/>
        <family val="0"/>
        <charset val="134"/>
      </rPr>
      <t xml:space="preserve">动物园分中心，职务：物管副主任。审核人：侯旭，物业管理中心机关，物管行政部，科员。</t>
    </r>
  </si>
  <si>
    <t xml:space="preserve">JT1100002026042300000254-5</t>
  </si>
  <si>
    <t xml:space="preserve">YQ-GJ-20260113-0010</t>
  </si>
  <si>
    <t xml:space="preserve">2026-01-13 10:42:22</t>
  </si>
  <si>
    <t xml:space="preserve">2026-01-28 10:38:40</t>
  </si>
  <si>
    <r>
      <rPr>
        <sz val="10"/>
        <rFont val="宋体"/>
        <family val="0"/>
        <charset val="134"/>
      </rPr>
      <t xml:space="preserve">反映</t>
    </r>
    <r>
      <rPr>
        <sz val="10"/>
        <rFont val="Arial"/>
        <family val="2"/>
      </rPr>
      <t xml:space="preserve">463</t>
    </r>
    <r>
      <rPr>
        <sz val="10"/>
        <rFont val="宋体"/>
        <family val="0"/>
        <charset val="134"/>
      </rPr>
      <t xml:space="preserve">路卫生问题</t>
    </r>
    <r>
      <rPr>
        <sz val="10"/>
        <rFont val="Arial"/>
        <family val="2"/>
      </rPr>
      <t xml:space="preserve">
#</t>
    </r>
    <r>
      <rPr>
        <sz val="10"/>
        <rFont val="宋体"/>
        <family val="0"/>
        <charset val="134"/>
      </rPr>
      <t xml:space="preserve">记录我的</t>
    </r>
    <r>
      <rPr>
        <sz val="10"/>
        <rFont val="Arial"/>
        <family val="2"/>
      </rPr>
      <t xml:space="preserve">2026##</t>
    </r>
    <r>
      <rPr>
        <sz val="10"/>
        <rFont val="宋体"/>
        <family val="0"/>
        <charset val="134"/>
      </rPr>
      <t xml:space="preserve">公交上尴尬事</t>
    </r>
    <r>
      <rPr>
        <sz val="10"/>
        <rFont val="Arial"/>
        <family val="2"/>
      </rPr>
      <t xml:space="preserve"># 
</t>
    </r>
    <r>
      <rPr>
        <sz val="10"/>
        <rFont val="宋体"/>
        <family val="0"/>
        <charset val="134"/>
      </rPr>
      <t xml:space="preserve">北京公交车怎么能如此脏？座位卫生全靠乘客衣服蹭干净。</t>
    </r>
    <r>
      <rPr>
        <sz val="10"/>
        <rFont val="Arial"/>
        <family val="2"/>
      </rPr>
      <t xml:space="preserve">#</t>
    </r>
    <r>
      <rPr>
        <sz val="10"/>
        <rFont val="宋体"/>
        <family val="0"/>
        <charset val="134"/>
      </rPr>
      <t xml:space="preserve">公交吐槽</t>
    </r>
    <r>
      <rPr>
        <sz val="10"/>
        <rFont val="Arial"/>
        <family val="2"/>
      </rPr>
      <t xml:space="preserve"># </t>
    </r>
    <r>
      <rPr>
        <sz val="10"/>
        <rFont val="宋体"/>
        <family val="0"/>
        <charset val="134"/>
      </rPr>
      <t xml:space="preserve">昨天坐</t>
    </r>
    <r>
      <rPr>
        <sz val="10"/>
        <rFont val="Arial"/>
        <family val="2"/>
      </rPr>
      <t xml:space="preserve">463</t>
    </r>
    <r>
      <rPr>
        <sz val="10"/>
        <rFont val="宋体"/>
        <family val="0"/>
        <charset val="134"/>
      </rPr>
      <t xml:space="preserve">路公交车 。一上车这座位 穿了白羽绒服的我 没忍心坐下。满车的车尘土这也不是一天两天积累的。公交车的卫生清洁工作通常由公交公司专属保洁人员或外包保洁服务团队负责。日常在运营间隙清洁：多由司机在首末站、调度站的短暂停靠时间完成，主要清理车厢内的垃圾、擦拭扶手和座椅。一般在夜间公交车回场。司机在交接班时做好车厢卫生的基础检查。</t>
    </r>
    <r>
      <rPr>
        <sz val="10"/>
        <rFont val="Arial"/>
        <family val="2"/>
      </rPr>
      <t xml:space="preserve">#</t>
    </r>
    <r>
      <rPr>
        <sz val="10"/>
        <rFont val="宋体"/>
        <family val="0"/>
        <charset val="134"/>
      </rPr>
      <t xml:space="preserve">首都公交车</t>
    </r>
    <r>
      <rPr>
        <sz val="10"/>
        <rFont val="Arial"/>
        <family val="2"/>
      </rPr>
      <t xml:space="preserve"># 
</t>
    </r>
    <r>
      <rPr>
        <sz val="10"/>
        <rFont val="宋体"/>
        <family val="0"/>
        <charset val="134"/>
      </rPr>
      <t xml:space="preserve">可是这</t>
    </r>
    <r>
      <rPr>
        <sz val="10"/>
        <rFont val="Arial"/>
        <family val="2"/>
      </rPr>
      <t xml:space="preserve">463</t>
    </r>
    <r>
      <rPr>
        <sz val="10"/>
        <rFont val="宋体"/>
        <family val="0"/>
        <charset val="134"/>
      </rPr>
      <t xml:space="preserve">路这是多久没打扫过卫生了啊？</t>
    </r>
    <r>
      <rPr>
        <sz val="10"/>
        <rFont val="Arial"/>
        <family val="2"/>
      </rPr>
      <t xml:space="preserve">
</t>
    </r>
    <r>
      <rPr>
        <sz val="10"/>
        <rFont val="宋体"/>
        <family val="0"/>
        <charset val="134"/>
      </rPr>
      <t xml:space="preserve">（今日头条</t>
    </r>
    <r>
      <rPr>
        <sz val="10"/>
        <rFont val="Arial"/>
        <family val="2"/>
      </rPr>
      <t xml:space="preserve">-</t>
    </r>
    <r>
      <rPr>
        <sz val="10"/>
        <rFont val="宋体"/>
        <family val="0"/>
        <charset val="134"/>
      </rPr>
      <t xml:space="preserve">珺璟如晔，转发</t>
    </r>
    <r>
      <rPr>
        <sz val="10"/>
        <rFont val="Arial"/>
        <family val="2"/>
      </rPr>
      <t xml:space="preserve">0</t>
    </r>
    <r>
      <rPr>
        <sz val="10"/>
        <rFont val="宋体"/>
        <family val="0"/>
        <charset val="134"/>
      </rPr>
      <t xml:space="preserve">，评论</t>
    </r>
    <r>
      <rPr>
        <sz val="10"/>
        <rFont val="Arial"/>
        <family val="2"/>
      </rPr>
      <t xml:space="preserve">5</t>
    </r>
    <r>
      <rPr>
        <sz val="10"/>
        <rFont val="宋体"/>
        <family val="0"/>
        <charset val="134"/>
      </rPr>
      <t xml:space="preserve">）</t>
    </r>
  </si>
  <si>
    <r>
      <rPr>
        <sz val="10"/>
        <rFont val="宋体"/>
        <family val="0"/>
        <charset val="134"/>
      </rPr>
      <t xml:space="preserve">因您是今日头条</t>
    </r>
    <r>
      <rPr>
        <sz val="10"/>
        <rFont val="Arial"/>
        <family val="2"/>
      </rPr>
      <t xml:space="preserve">APP</t>
    </r>
    <r>
      <rPr>
        <sz val="10"/>
        <rFont val="宋体"/>
        <family val="0"/>
        <charset val="134"/>
      </rPr>
      <t xml:space="preserve">反馈问题，我们未能对您进行电话答复。办理人：李满；部门：鸿运承物业管理中心回龙观分中心；职务；物管副主任。审核人：郑楠；部门：鸿运承物业管理中心物管行政部；职务：物管员。</t>
    </r>
  </si>
  <si>
    <r>
      <rPr>
        <sz val="10"/>
        <rFont val="宋体"/>
        <family val="0"/>
        <charset val="134"/>
      </rPr>
      <t xml:space="preserve">公交车卫生的清洁工作是由我们物业来负责清理的，</t>
    </r>
    <r>
      <rPr>
        <sz val="10"/>
        <rFont val="Arial"/>
        <family val="2"/>
      </rPr>
      <t xml:space="preserve">463</t>
    </r>
    <r>
      <rPr>
        <sz val="10"/>
        <rFont val="宋体"/>
        <family val="0"/>
        <charset val="134"/>
      </rPr>
      <t xml:space="preserve">路我们在北亚花园场站进行洗车服务工作，您所述车辆运营中座椅卫生脏的问题我们非常重视您的反馈，您提供的问题照片我们已收到，由于我们的工作没有做好，</t>
    </r>
    <r>
      <rPr>
        <sz val="10"/>
        <rFont val="Arial"/>
        <family val="2"/>
      </rPr>
      <t xml:space="preserve">463</t>
    </r>
    <r>
      <rPr>
        <sz val="10"/>
        <rFont val="宋体"/>
        <family val="0"/>
        <charset val="134"/>
      </rPr>
      <t xml:space="preserve">路给您带来不好的乘车体验，实在是抱歉。该线路车辆回到北亚花园场站后，在日常工作时段内，我们的保洁员已对车内卫生进行了全面的清理，您反馈的问题我们已整改完毕，同时我们要求保洁员对</t>
    </r>
    <r>
      <rPr>
        <sz val="10"/>
        <rFont val="Arial"/>
        <family val="2"/>
      </rPr>
      <t xml:space="preserve">463</t>
    </r>
    <r>
      <rPr>
        <sz val="10"/>
        <rFont val="宋体"/>
        <family val="0"/>
        <charset val="134"/>
      </rPr>
      <t xml:space="preserve">路所有运营车辆的卫生再次进行细化清理。我们对于运营车辆车内卫生的清洁工作是一直在做的，也从未停止，已经形成了长效的清洁机制，但有时候卫生清洁工作我们做的还有不尽人意之处，您多多谅解。</t>
    </r>
  </si>
  <si>
    <r>
      <rPr>
        <sz val="10"/>
        <rFont val="宋体"/>
        <family val="0"/>
        <charset val="134"/>
      </rPr>
      <t xml:space="preserve">我们分中心及场站班组长再次与</t>
    </r>
    <r>
      <rPr>
        <sz val="10"/>
        <rFont val="Arial"/>
        <family val="2"/>
      </rPr>
      <t xml:space="preserve">463</t>
    </r>
    <r>
      <rPr>
        <sz val="10"/>
        <rFont val="宋体"/>
        <family val="0"/>
        <charset val="134"/>
      </rPr>
      <t xml:space="preserve">路的保洁人员进行了沟通，日常工作中我们要把清洁质量做的更加细致，同时加强保洁员清洁技能的培训，熟练掌握清洁方法，确保给您带来一个干净、整洁的出行环境。</t>
    </r>
  </si>
  <si>
    <r>
      <rPr>
        <sz val="10"/>
        <rFont val="宋体"/>
        <family val="0"/>
        <charset val="134"/>
      </rPr>
      <t xml:space="preserve">您好，关于您反映问题的办理情况，鸿运承物业管理中心回龙观分中心现对您回复如下：公交车卫生的清洁工作是由我们物业来负责清理的，</t>
    </r>
    <r>
      <rPr>
        <sz val="10"/>
        <rFont val="Arial"/>
        <family val="2"/>
      </rPr>
      <t xml:space="preserve">463</t>
    </r>
    <r>
      <rPr>
        <sz val="10"/>
        <rFont val="宋体"/>
        <family val="0"/>
        <charset val="134"/>
      </rPr>
      <t xml:space="preserve">路我们在北亚花园场站进行洗车服务工作，您所述车辆运营中座椅卫生脏的问题我们非常重视您的反馈，您提供的问题照片我们已收到，由于我们的工作没有做好，</t>
    </r>
    <r>
      <rPr>
        <sz val="10"/>
        <rFont val="Arial"/>
        <family val="2"/>
      </rPr>
      <t xml:space="preserve">463</t>
    </r>
    <r>
      <rPr>
        <sz val="10"/>
        <rFont val="宋体"/>
        <family val="0"/>
        <charset val="134"/>
      </rPr>
      <t xml:space="preserve">路给您带来不好的乘车体验，实在是抱歉。该线路车辆回到北亚花园场站后，在日常工作时段内，我们的保洁员已对车内卫生进行了全面的清理，您反馈的问题我们已整改完毕，同时我们要求保洁员对</t>
    </r>
    <r>
      <rPr>
        <sz val="10"/>
        <rFont val="Arial"/>
        <family val="2"/>
      </rPr>
      <t xml:space="preserve">463</t>
    </r>
    <r>
      <rPr>
        <sz val="10"/>
        <rFont val="宋体"/>
        <family val="0"/>
        <charset val="134"/>
      </rPr>
      <t xml:space="preserve">路所有运营车辆的卫生再次进行细化清理。我们对于运营车辆车内卫生的清洁工作是一直在做的，也从未停止，已经形成了长效的清洁机制，但有时候卫生清洁工作我们做的还有不尽人意之处，您多多谅解。我们定期会召开车辆保洁专题会议，开展车辆卫生专项检查，日常工作中我们加大巡检力度，强化制度建设，不断提高管理水平。因您是今日头条</t>
    </r>
    <r>
      <rPr>
        <sz val="10"/>
        <rFont val="Arial"/>
        <family val="2"/>
      </rPr>
      <t xml:space="preserve">APP</t>
    </r>
    <r>
      <rPr>
        <sz val="10"/>
        <rFont val="宋体"/>
        <family val="0"/>
        <charset val="134"/>
      </rPr>
      <t xml:space="preserve">反馈问题，我们未能对您进行电话答复。我们分中心及场站班组长再次与</t>
    </r>
    <r>
      <rPr>
        <sz val="10"/>
        <rFont val="Arial"/>
        <family val="2"/>
      </rPr>
      <t xml:space="preserve">463</t>
    </r>
    <r>
      <rPr>
        <sz val="10"/>
        <rFont val="宋体"/>
        <family val="0"/>
        <charset val="134"/>
      </rPr>
      <t xml:space="preserve">路的保洁人员进行了沟通，日常工作中我们要把清洁质量做的更加细致，同时加强保洁员清洁技能的培训，熟练掌握清洁方法，确保给您带来一个干净、整洁的出行环境。欢迎您随时对我们的工作进行监督，感谢您提出宝贵意见，给您的出行带来的不便我们和您说声抱歉，谢谢您的支持与谅解。</t>
    </r>
  </si>
  <si>
    <t xml:space="preserve">舆情</t>
  </si>
  <si>
    <r>
      <rPr>
        <sz val="10"/>
        <rFont val="宋体"/>
        <family val="0"/>
        <charset val="134"/>
      </rPr>
      <t xml:space="preserve">反映</t>
    </r>
    <r>
      <rPr>
        <sz val="10"/>
        <rFont val="Arial"/>
        <family val="2"/>
      </rPr>
      <t xml:space="preserve">463</t>
    </r>
    <r>
      <rPr>
        <sz val="10"/>
        <rFont val="宋体"/>
        <family val="0"/>
        <charset val="134"/>
      </rPr>
      <t xml:space="preserve">路卫生问题
</t>
    </r>
    <r>
      <rPr>
        <sz val="10"/>
        <rFont val="Arial"/>
        <family val="2"/>
      </rPr>
      <t xml:space="preserve">#</t>
    </r>
    <r>
      <rPr>
        <sz val="10"/>
        <rFont val="宋体"/>
        <family val="0"/>
        <charset val="134"/>
      </rPr>
      <t xml:space="preserve">记录我的</t>
    </r>
    <r>
      <rPr>
        <sz val="10"/>
        <rFont val="Arial"/>
        <family val="2"/>
      </rPr>
      <t xml:space="preserve">2026##</t>
    </r>
    <r>
      <rPr>
        <sz val="10"/>
        <rFont val="宋体"/>
        <family val="0"/>
        <charset val="134"/>
      </rPr>
      <t xml:space="preserve">公交上尴尬事</t>
    </r>
    <r>
      <rPr>
        <sz val="10"/>
        <rFont val="Arial"/>
        <family val="2"/>
      </rPr>
      <t xml:space="preserve"># 
</t>
    </r>
    <r>
      <rPr>
        <sz val="10"/>
        <rFont val="宋体"/>
        <family val="0"/>
        <charset val="134"/>
      </rPr>
      <t xml:space="preserve">北京公交车怎么能如此脏？座位卫生全靠乘客衣服蹭干净。</t>
    </r>
    <r>
      <rPr>
        <sz val="10"/>
        <rFont val="Arial"/>
        <family val="2"/>
      </rPr>
      <t xml:space="preserve">#</t>
    </r>
    <r>
      <rPr>
        <sz val="10"/>
        <rFont val="宋体"/>
        <family val="0"/>
        <charset val="134"/>
      </rPr>
      <t xml:space="preserve">公交吐槽</t>
    </r>
    <r>
      <rPr>
        <sz val="10"/>
        <rFont val="Arial"/>
        <family val="2"/>
      </rPr>
      <t xml:space="preserve"># </t>
    </r>
    <r>
      <rPr>
        <sz val="10"/>
        <rFont val="宋体"/>
        <family val="0"/>
        <charset val="134"/>
      </rPr>
      <t xml:space="preserve">昨天坐</t>
    </r>
    <r>
      <rPr>
        <sz val="10"/>
        <rFont val="Arial"/>
        <family val="2"/>
      </rPr>
      <t xml:space="preserve">463</t>
    </r>
    <r>
      <rPr>
        <sz val="10"/>
        <rFont val="宋体"/>
        <family val="0"/>
        <charset val="134"/>
      </rPr>
      <t xml:space="preserve">路公交车 。一上车这座位 穿了白羽绒服的我 没忍心坐下。满车的车尘土这也不是一天两天积累的。公交车的卫生清洁工作通常由公交公司专属保洁人员或外包保洁服务团队负责。日常在运营间隙清洁：多由司机在首末站、调度站的短暂停靠时间完成，主要清理车厢内的垃圾、擦拭扶手和座椅。一般在夜间公交车回场。司机在交接班时做好车厢卫生的基础检查。</t>
    </r>
    <r>
      <rPr>
        <sz val="10"/>
        <rFont val="Arial"/>
        <family val="2"/>
      </rPr>
      <t xml:space="preserve">#</t>
    </r>
    <r>
      <rPr>
        <sz val="10"/>
        <rFont val="宋体"/>
        <family val="0"/>
        <charset val="134"/>
      </rPr>
      <t xml:space="preserve">首都公交车</t>
    </r>
    <r>
      <rPr>
        <sz val="10"/>
        <rFont val="Arial"/>
        <family val="2"/>
      </rPr>
      <t xml:space="preserve"># 
</t>
    </r>
    <r>
      <rPr>
        <sz val="10"/>
        <rFont val="宋体"/>
        <family val="0"/>
        <charset val="134"/>
      </rPr>
      <t xml:space="preserve">可是这</t>
    </r>
    <r>
      <rPr>
        <sz val="10"/>
        <rFont val="Arial"/>
        <family val="2"/>
      </rPr>
      <t xml:space="preserve">463</t>
    </r>
    <r>
      <rPr>
        <sz val="10"/>
        <rFont val="宋体"/>
        <family val="0"/>
        <charset val="134"/>
      </rPr>
      <t xml:space="preserve">路这是多久没打扫过卫生了啊？
（今日头条</t>
    </r>
    <r>
      <rPr>
        <sz val="10"/>
        <rFont val="Arial"/>
        <family val="2"/>
      </rPr>
      <t xml:space="preserve">-</t>
    </r>
    <r>
      <rPr>
        <sz val="10"/>
        <rFont val="宋体"/>
        <family val="0"/>
        <charset val="134"/>
      </rPr>
      <t xml:space="preserve">珺璟如晔，转发</t>
    </r>
    <r>
      <rPr>
        <sz val="10"/>
        <rFont val="Arial"/>
        <family val="2"/>
      </rPr>
      <t xml:space="preserve">0</t>
    </r>
    <r>
      <rPr>
        <sz val="10"/>
        <rFont val="宋体"/>
        <family val="0"/>
        <charset val="134"/>
      </rPr>
      <t xml:space="preserve">，评论</t>
    </r>
    <r>
      <rPr>
        <sz val="10"/>
        <rFont val="Arial"/>
        <family val="2"/>
      </rPr>
      <t xml:space="preserve">5</t>
    </r>
    <r>
      <rPr>
        <sz val="10"/>
        <rFont val="宋体"/>
        <family val="0"/>
        <charset val="134"/>
      </rPr>
      <t xml:space="preserve">）</t>
    </r>
  </si>
  <si>
    <t xml:space="preserve">车辆卫生问题（车内垃圾、扶手、座椅）</t>
  </si>
  <si>
    <r>
      <rPr>
        <sz val="10"/>
        <rFont val="Arial"/>
        <family val="2"/>
      </rPr>
      <t xml:space="preserve">YQ-JTW-20260202-0001</t>
    </r>
    <r>
      <rPr>
        <sz val="10"/>
        <rFont val="宋体"/>
        <family val="0"/>
      </rPr>
      <t xml:space="preserve">（</t>
    </r>
    <r>
      <rPr>
        <sz val="10"/>
        <rFont val="Arial"/>
        <family val="2"/>
      </rPr>
      <t xml:space="preserve">1</t>
    </r>
    <r>
      <rPr>
        <sz val="10"/>
        <rFont val="宋体"/>
        <family val="0"/>
      </rPr>
      <t xml:space="preserve">个附件）</t>
    </r>
  </si>
  <si>
    <t xml:space="preserve">2026-02-02 10:18:46</t>
  </si>
  <si>
    <t xml:space="preserve">2026-02-02 10:33:57</t>
  </si>
  <si>
    <r>
      <rPr>
        <sz val="10"/>
        <rFont val="宋体"/>
        <family val="0"/>
        <charset val="134"/>
      </rPr>
      <t xml:space="preserve">关于落实做好网络與情和乘客意见建议应对工作的通知</t>
    </r>
    <r>
      <rPr>
        <sz val="10"/>
        <rFont val="Arial"/>
        <family val="2"/>
      </rPr>
      <t xml:space="preserve">:
</t>
    </r>
    <r>
      <rPr>
        <sz val="10"/>
        <rFont val="宋体"/>
        <family val="0"/>
        <charset val="134"/>
      </rPr>
      <t xml:space="preserve">近期我委接到乘客关于公交相关事项的意见建议，部分涉及委领导批示，具体如下：</t>
    </r>
    <r>
      <rPr>
        <sz val="10"/>
        <rFont val="Arial"/>
        <family val="2"/>
      </rPr>
      <t xml:space="preserve">
</t>
    </r>
    <r>
      <rPr>
        <sz val="10"/>
        <rFont val="宋体"/>
        <family val="0"/>
        <charset val="134"/>
      </rPr>
      <t xml:space="preserve">质疑公交工作人员在枢纽站内抽烟</t>
    </r>
    <r>
      <rPr>
        <sz val="10"/>
        <rFont val="Arial"/>
        <family val="2"/>
      </rPr>
      <t xml:space="preserve">
</t>
    </r>
    <r>
      <rPr>
        <sz val="10"/>
        <rFont val="宋体"/>
        <family val="0"/>
        <charset val="134"/>
      </rPr>
      <t xml:space="preserve">今日头条用户“闲来无事尽享美好时光”：经常在北京动物园枢纽站乘公交车，常常看到胳膊上带有“安全员”标志的司机站在公交车旁抽烟。作为职业司机，应该懂得这种行为的危险性，而且枢纽站内到处贴有“禁止吸烟”的警示牌。问：这样能保证乘客的安全吗？（委领导批示）</t>
    </r>
    <r>
      <rPr>
        <sz val="10"/>
        <rFont val="Arial"/>
        <family val="2"/>
      </rPr>
      <t xml:space="preserve">
</t>
    </r>
    <r>
      <rPr>
        <sz val="10"/>
        <rFont val="宋体"/>
        <family val="0"/>
        <charset val="134"/>
      </rPr>
      <t xml:space="preserve">请你单位高度重视群众意见建议，认真核实乘客反映的相关问题，并稳妥处置。务必于</t>
    </r>
    <r>
      <rPr>
        <sz val="10"/>
        <rFont val="Arial"/>
        <family val="2"/>
      </rPr>
      <t xml:space="preserve">2026</t>
    </r>
    <r>
      <rPr>
        <sz val="10"/>
        <rFont val="宋体"/>
        <family val="0"/>
        <charset val="134"/>
      </rPr>
      <t xml:space="preserve">年</t>
    </r>
    <r>
      <rPr>
        <sz val="10"/>
        <rFont val="Arial"/>
        <family val="2"/>
      </rPr>
      <t xml:space="preserve">2</t>
    </r>
    <r>
      <rPr>
        <sz val="10"/>
        <rFont val="宋体"/>
        <family val="0"/>
        <charset val="134"/>
      </rPr>
      <t xml:space="preserve">月</t>
    </r>
    <r>
      <rPr>
        <sz val="10"/>
        <rFont val="Arial"/>
        <family val="2"/>
      </rPr>
      <t xml:space="preserve">2</t>
    </r>
    <r>
      <rPr>
        <sz val="10"/>
        <rFont val="宋体"/>
        <family val="0"/>
        <charset val="134"/>
      </rPr>
      <t xml:space="preserve">日下班前将核实情况及处理结果以书面材料形式，反馈办理情况：</t>
    </r>
  </si>
  <si>
    <r>
      <rPr>
        <sz val="10"/>
        <rFont val="宋体"/>
        <family val="0"/>
        <charset val="134"/>
      </rPr>
      <t xml:space="preserve">经核实，抽烟人员职工非物业管理中心职工。经动物园分中心与多个驻站单位核实此情况，抽烟人员可能为</t>
    </r>
    <r>
      <rPr>
        <sz val="10"/>
        <rFont val="Arial"/>
        <family val="2"/>
      </rPr>
      <t xml:space="preserve">334</t>
    </r>
    <r>
      <rPr>
        <sz val="10"/>
        <rFont val="宋体"/>
        <family val="0"/>
        <charset val="134"/>
      </rPr>
      <t xml:space="preserve">路公交车司机。</t>
    </r>
  </si>
  <si>
    <t xml:space="preserve">由于投诉人未留联系方式无法与其取得联系。处理人：安保主任翟祺。  </t>
  </si>
  <si>
    <t xml:space="preserve">通过此事件，今后我们将加强充分利用场站管委会的机制，加强联防联动，在日常工作中，我们安保专业虽然不管控烟工作，但是我们与分中心行政专业沟通，请行政专业与驻站单位沟通，加大宣传力度。由于投诉人未留联系方式无法与其取得联系。</t>
  </si>
  <si>
    <r>
      <rPr>
        <sz val="10"/>
        <rFont val="宋体"/>
        <family val="0"/>
        <charset val="134"/>
      </rPr>
      <t xml:space="preserve">经核实，抽烟人员职工非物业管理中心职工。经动物园分中心与多个驻站单位核实此情况，抽烟人员可能为</t>
    </r>
    <r>
      <rPr>
        <sz val="10"/>
        <rFont val="Arial"/>
        <family val="2"/>
      </rPr>
      <t xml:space="preserve">334</t>
    </r>
    <r>
      <rPr>
        <sz val="10"/>
        <rFont val="宋体"/>
        <family val="0"/>
        <charset val="134"/>
      </rPr>
      <t xml:space="preserve">路公交车司机。通过此事件，今后我们将加强充分利用场站管委会的机制，加强联防联动，在日常工作中，我们安保专业虽然不管控烟工作，但是我们与分中心行政专业沟通，请行政专业与驻站单位沟通，加大宣传力度。由于投诉人未留联系方式无法与其取得联系。处理人：安保主任翟祺。  </t>
    </r>
  </si>
  <si>
    <t xml:space="preserve">YQ-JTW-20260202-0001</t>
  </si>
  <si>
    <r>
      <rPr>
        <sz val="10"/>
        <rFont val="宋体"/>
        <family val="0"/>
        <charset val="134"/>
      </rPr>
      <t xml:space="preserve">关于落实做好网络與情和乘客意见建议应对工作的通知</t>
    </r>
    <r>
      <rPr>
        <sz val="10"/>
        <rFont val="Arial"/>
        <family val="2"/>
      </rPr>
      <t xml:space="preserve">:
</t>
    </r>
    <r>
      <rPr>
        <sz val="10"/>
        <rFont val="宋体"/>
        <family val="0"/>
        <charset val="134"/>
      </rPr>
      <t xml:space="preserve">近期我委接到乘客关于公交相关事项的意见建议，部分涉及委领导批示，具体如下：
质疑公交工作人员在枢纽站内抽烟
今日头条用户“闲来无事尽享美好时光”：经常在北京动物园枢纽站乘公交车，常常看到胳膊上带有“安全员”标志的司机站在公交车旁抽烟。作为职业司机，应该懂得这种行为的危险性，而且枢纽站内到处贴有“禁止吸烟”的警示牌。问：这样能保证乘客的安全吗？（委领导批示）
请你单位高度重视群众意见建议，认真核实乘客反映的相关问题，并稳妥处置。务必于</t>
    </r>
    <r>
      <rPr>
        <sz val="10"/>
        <rFont val="Arial"/>
        <family val="2"/>
      </rPr>
      <t xml:space="preserve">2026</t>
    </r>
    <r>
      <rPr>
        <sz val="10"/>
        <rFont val="宋体"/>
        <family val="0"/>
        <charset val="134"/>
      </rPr>
      <t xml:space="preserve">年</t>
    </r>
    <r>
      <rPr>
        <sz val="10"/>
        <rFont val="Arial"/>
        <family val="2"/>
      </rPr>
      <t xml:space="preserve">2</t>
    </r>
    <r>
      <rPr>
        <sz val="10"/>
        <rFont val="宋体"/>
        <family val="0"/>
        <charset val="134"/>
      </rPr>
      <t xml:space="preserve">月</t>
    </r>
    <r>
      <rPr>
        <sz val="10"/>
        <rFont val="Arial"/>
        <family val="2"/>
      </rPr>
      <t xml:space="preserve">2</t>
    </r>
    <r>
      <rPr>
        <sz val="10"/>
        <rFont val="宋体"/>
        <family val="0"/>
        <charset val="134"/>
      </rPr>
      <t xml:space="preserve">日下班前将核实情况及处理结果以书面材料形式，反馈办理情况：</t>
    </r>
  </si>
  <si>
    <t xml:space="preserve">YQ-GJ-20260318-0001</t>
  </si>
  <si>
    <t xml:space="preserve">2026-03-18 10:25:12</t>
  </si>
  <si>
    <t xml:space="preserve">2026-03-19 10:06:34</t>
  </si>
  <si>
    <r>
      <rPr>
        <sz val="10"/>
        <rFont val="宋体"/>
        <family val="0"/>
        <charset val="134"/>
      </rPr>
      <t xml:space="preserve">反映</t>
    </r>
    <r>
      <rPr>
        <sz val="10"/>
        <rFont val="Arial"/>
        <family val="2"/>
      </rPr>
      <t xml:space="preserve">410</t>
    </r>
    <r>
      <rPr>
        <sz val="10"/>
        <rFont val="宋体"/>
        <family val="0"/>
        <charset val="134"/>
      </rPr>
      <t xml:space="preserve">路公交车内部太脏、清理不及时</t>
    </r>
    <r>
      <rPr>
        <sz val="10"/>
        <rFont val="Arial"/>
        <family val="2"/>
      </rPr>
      <t xml:space="preserve">
410</t>
    </r>
    <r>
      <rPr>
        <sz val="10"/>
        <rFont val="宋体"/>
        <family val="0"/>
        <charset val="134"/>
      </rPr>
      <t xml:space="preserve">路公交车，外表光鲜亮丽、车内污秽不堪……有图为证！</t>
    </r>
    <r>
      <rPr>
        <sz val="10"/>
        <rFont val="Arial"/>
        <family val="2"/>
      </rPr>
      <t xml:space="preserve">
</t>
    </r>
    <r>
      <rPr>
        <sz val="10"/>
        <rFont val="宋体"/>
        <family val="0"/>
        <charset val="134"/>
      </rPr>
      <t xml:space="preserve">在丽园路公交站场站等车时，常看到</t>
    </r>
    <r>
      <rPr>
        <sz val="10"/>
        <rFont val="Arial"/>
        <family val="2"/>
      </rPr>
      <t xml:space="preserve">410</t>
    </r>
    <r>
      <rPr>
        <sz val="10"/>
        <rFont val="宋体"/>
        <family val="0"/>
        <charset val="134"/>
      </rPr>
      <t xml:space="preserve">路公交车的清洁场景：有人拎水桶、有人拿刮水刷，快速将车外部清洗一遍。车内部……若是一周清洁一次车内部，不至于脏成这样吧？？这是行驶在北京市内的公交车呀，如此肮脏，由哪个部门来管管？</t>
    </r>
    <r>
      <rPr>
        <sz val="10"/>
        <rFont val="Arial"/>
        <family val="2"/>
      </rPr>
      <t xml:space="preserve">
</t>
    </r>
    <r>
      <rPr>
        <sz val="10"/>
        <rFont val="宋体"/>
        <family val="0"/>
        <charset val="134"/>
      </rPr>
      <t xml:space="preserve">（今日头条</t>
    </r>
    <r>
      <rPr>
        <sz val="10"/>
        <rFont val="Arial"/>
        <family val="2"/>
      </rPr>
      <t xml:space="preserve">-</t>
    </r>
    <r>
      <rPr>
        <sz val="10"/>
        <rFont val="宋体"/>
        <family val="0"/>
        <charset val="134"/>
      </rPr>
      <t xml:space="preserve">才思敏捷白云</t>
    </r>
    <r>
      <rPr>
        <sz val="10"/>
        <rFont val="Arial"/>
        <family val="2"/>
      </rPr>
      <t xml:space="preserve">1r</t>
    </r>
    <r>
      <rPr>
        <sz val="10"/>
        <rFont val="宋体"/>
        <family val="0"/>
        <charset val="134"/>
      </rPr>
      <t xml:space="preserve">，转发</t>
    </r>
    <r>
      <rPr>
        <sz val="10"/>
        <rFont val="Arial"/>
        <family val="2"/>
      </rPr>
      <t xml:space="preserve">0</t>
    </r>
    <r>
      <rPr>
        <sz val="10"/>
        <rFont val="宋体"/>
        <family val="0"/>
        <charset val="134"/>
      </rPr>
      <t xml:space="preserve">，评论</t>
    </r>
    <r>
      <rPr>
        <sz val="10"/>
        <rFont val="Arial"/>
        <family val="2"/>
      </rPr>
      <t xml:space="preserve">7</t>
    </r>
    <r>
      <rPr>
        <sz val="10"/>
        <rFont val="宋体"/>
        <family val="0"/>
        <charset val="134"/>
      </rPr>
      <t xml:space="preserve">）</t>
    </r>
  </si>
  <si>
    <r>
      <rPr>
        <sz val="10"/>
        <rFont val="宋体"/>
        <family val="0"/>
        <charset val="134"/>
      </rPr>
      <t xml:space="preserve">因您是今日头条</t>
    </r>
    <r>
      <rPr>
        <sz val="10"/>
        <rFont val="Arial"/>
        <family val="2"/>
      </rPr>
      <t xml:space="preserve">APP</t>
    </r>
    <r>
      <rPr>
        <sz val="10"/>
        <rFont val="宋体"/>
        <family val="0"/>
        <charset val="134"/>
      </rPr>
      <t xml:space="preserve">反馈的问题，我们未能对您进行电话回复。办理人：李虎；部门：鸿运承物业管理中心天宫院分中心；职务；物管副主任。审核人：郑楠；部门：鸿运承物业管理中心物管行政部；职务：物管员。</t>
    </r>
  </si>
  <si>
    <r>
      <rPr>
        <sz val="10"/>
        <rFont val="宋体"/>
        <family val="0"/>
        <charset val="134"/>
      </rPr>
      <t xml:space="preserve">先生您好，您所述</t>
    </r>
    <r>
      <rPr>
        <sz val="10"/>
        <rFont val="Arial"/>
        <family val="2"/>
      </rPr>
      <t xml:space="preserve">410</t>
    </r>
    <r>
      <rPr>
        <sz val="10"/>
        <rFont val="宋体"/>
        <family val="0"/>
        <charset val="134"/>
      </rPr>
      <t xml:space="preserve">路</t>
    </r>
    <r>
      <rPr>
        <sz val="10"/>
        <rFont val="Arial"/>
        <family val="2"/>
      </rPr>
      <t xml:space="preserve">3835598</t>
    </r>
    <r>
      <rPr>
        <sz val="10"/>
        <rFont val="宋体"/>
        <family val="0"/>
        <charset val="134"/>
      </rPr>
      <t xml:space="preserve">号公交车，车辆运营中车内卫生脏（黄色踏板油泥）的问题，我们非常重视您的反馈，您提供的问题照片我们已收到，由于我们的工作没有做好，</t>
    </r>
    <r>
      <rPr>
        <sz val="10"/>
        <rFont val="Arial"/>
        <family val="2"/>
      </rPr>
      <t xml:space="preserve">410</t>
    </r>
    <r>
      <rPr>
        <sz val="10"/>
        <rFont val="宋体"/>
        <family val="0"/>
        <charset val="134"/>
      </rPr>
      <t xml:space="preserve">路给您带来不好的乘车体验，实在是抱歉，先生。该车辆回到我们的清洁地点后，我们的保洁员已对车内卫生进行了全面的清理，您反馈的问题我们已整改完毕。同时我们要求保洁员对</t>
    </r>
    <r>
      <rPr>
        <sz val="10"/>
        <rFont val="Arial"/>
        <family val="2"/>
      </rPr>
      <t xml:space="preserve">410</t>
    </r>
    <r>
      <rPr>
        <sz val="10"/>
        <rFont val="宋体"/>
        <family val="0"/>
        <charset val="134"/>
      </rPr>
      <t xml:space="preserve">路所有运营车辆的卫生再次进行细化清理。我们对于运营车辆车内卫生的清洁工作是一直在做的，但有时候卫生清洁工作我们做的还有不尽人意之处，您多多谅解，非常的抱歉。</t>
    </r>
  </si>
  <si>
    <r>
      <rPr>
        <sz val="10"/>
        <rFont val="宋体"/>
        <family val="0"/>
        <charset val="134"/>
      </rPr>
      <t xml:space="preserve">我们分中心及场站班组长再次与</t>
    </r>
    <r>
      <rPr>
        <sz val="10"/>
        <rFont val="Arial"/>
        <family val="2"/>
      </rPr>
      <t xml:space="preserve">410</t>
    </r>
    <r>
      <rPr>
        <sz val="10"/>
        <rFont val="宋体"/>
        <family val="0"/>
        <charset val="134"/>
      </rPr>
      <t xml:space="preserve">路的保洁人员进行了沟通，日常工作中我们要把清洁质量做的更加细致，同时加强保洁员清洁技能的培训，熟练掌握清洁方法，确保给您带来一个干净、整洁的出行环境。</t>
    </r>
  </si>
  <si>
    <r>
      <rPr>
        <sz val="10"/>
        <rFont val="宋体"/>
        <family val="0"/>
        <charset val="134"/>
      </rPr>
      <t xml:space="preserve">您好，关于您反映问题的办理情况，鸿运承物业管理中心天宫院分中心现对您回复如下：先生您好，您所述</t>
    </r>
    <r>
      <rPr>
        <sz val="10"/>
        <rFont val="Arial"/>
        <family val="2"/>
      </rPr>
      <t xml:space="preserve">410</t>
    </r>
    <r>
      <rPr>
        <sz val="10"/>
        <rFont val="宋体"/>
        <family val="0"/>
        <charset val="134"/>
      </rPr>
      <t xml:space="preserve">路</t>
    </r>
    <r>
      <rPr>
        <sz val="10"/>
        <rFont val="Arial"/>
        <family val="2"/>
      </rPr>
      <t xml:space="preserve">3835598</t>
    </r>
    <r>
      <rPr>
        <sz val="10"/>
        <rFont val="宋体"/>
        <family val="0"/>
        <charset val="134"/>
      </rPr>
      <t xml:space="preserve">号公交车，车辆运营中车内卫生脏（黄色踏板油泥）的问题，我们非常重视您的反馈，您提供的问题照片我们已收到，由于我们的工作没有做好，</t>
    </r>
    <r>
      <rPr>
        <sz val="10"/>
        <rFont val="Arial"/>
        <family val="2"/>
      </rPr>
      <t xml:space="preserve">410</t>
    </r>
    <r>
      <rPr>
        <sz val="10"/>
        <rFont val="宋体"/>
        <family val="0"/>
        <charset val="134"/>
      </rPr>
      <t xml:space="preserve">路给您带来不好的乘车体验，实在是抱歉，先生。该车辆回到我们的清洁地点后，我们的保洁员已对车内卫生进行了全面的清理，您反馈的问题我们已整改完毕。同时我们要求保洁员对</t>
    </r>
    <r>
      <rPr>
        <sz val="10"/>
        <rFont val="Arial"/>
        <family val="2"/>
      </rPr>
      <t xml:space="preserve">410</t>
    </r>
    <r>
      <rPr>
        <sz val="10"/>
        <rFont val="宋体"/>
        <family val="0"/>
        <charset val="134"/>
      </rPr>
      <t xml:space="preserve">路所有运营车辆的卫生再次进行细化清理。我们对于运营车辆车内卫生的清洁工作是一直在做的，但有时候卫生清洁工作我们做的还有不尽人意之处，您多多谅解，非常的抱歉。我们定期会召开车辆保洁专题会议，开展车辆卫生专项检查，日常工作中我们加大巡检力度，强化制度建设，不断提高管理水平。因您是今日头条</t>
    </r>
    <r>
      <rPr>
        <sz val="10"/>
        <rFont val="Arial"/>
        <family val="2"/>
      </rPr>
      <t xml:space="preserve">APP</t>
    </r>
    <r>
      <rPr>
        <sz val="10"/>
        <rFont val="宋体"/>
        <family val="0"/>
        <charset val="134"/>
      </rPr>
      <t xml:space="preserve">反馈的问题，我们未能对您进行电话回复。我们分中心及场站班组长再次与</t>
    </r>
    <r>
      <rPr>
        <sz val="10"/>
        <rFont val="Arial"/>
        <family val="2"/>
      </rPr>
      <t xml:space="preserve">410</t>
    </r>
    <r>
      <rPr>
        <sz val="10"/>
        <rFont val="宋体"/>
        <family val="0"/>
        <charset val="134"/>
      </rPr>
      <t xml:space="preserve">路的保洁人员进行了沟通，日常工作中我们要把清洁质量做的更加细致，同时加强保洁员清洁技能的培训，熟练掌握清洁方法，确保给您带来一个干净、整洁的出行环境。欢迎您随时对我们的工作进行监督，感谢您提出宝贵意见，给您的出行带来的不便我们和您说声抱歉，谢谢您的支持与谅解。</t>
    </r>
  </si>
  <si>
    <r>
      <rPr>
        <sz val="10"/>
        <rFont val="宋体"/>
        <family val="0"/>
        <charset val="134"/>
      </rPr>
      <t xml:space="preserve">反映</t>
    </r>
    <r>
      <rPr>
        <sz val="10"/>
        <rFont val="Arial"/>
        <family val="2"/>
      </rPr>
      <t xml:space="preserve">410</t>
    </r>
    <r>
      <rPr>
        <sz val="10"/>
        <rFont val="宋体"/>
        <family val="0"/>
        <charset val="134"/>
      </rPr>
      <t xml:space="preserve">路公交车内部太脏、清理不及时
</t>
    </r>
    <r>
      <rPr>
        <sz val="10"/>
        <rFont val="Arial"/>
        <family val="2"/>
      </rPr>
      <t xml:space="preserve">410</t>
    </r>
    <r>
      <rPr>
        <sz val="10"/>
        <rFont val="宋体"/>
        <family val="0"/>
        <charset val="134"/>
      </rPr>
      <t xml:space="preserve">路公交车，外表光鲜亮丽、车内污秽不堪……有图为证！
在丽园路公交站场站等车时，常看到</t>
    </r>
    <r>
      <rPr>
        <sz val="10"/>
        <rFont val="Arial"/>
        <family val="2"/>
      </rPr>
      <t xml:space="preserve">410</t>
    </r>
    <r>
      <rPr>
        <sz val="10"/>
        <rFont val="宋体"/>
        <family val="0"/>
        <charset val="134"/>
      </rPr>
      <t xml:space="preserve">路公交车的清洁场景：有人拎水桶、有人拿刮水刷，快速将车外部清洗一遍。车内部……若是一周清洁一次车内部，不至于脏成这样吧？？这是行驶在北京市内的公交车呀，如此肮脏，由哪个部门来管管？
（今日头条</t>
    </r>
    <r>
      <rPr>
        <sz val="10"/>
        <rFont val="Arial"/>
        <family val="2"/>
      </rPr>
      <t xml:space="preserve">-</t>
    </r>
    <r>
      <rPr>
        <sz val="10"/>
        <rFont val="宋体"/>
        <family val="0"/>
        <charset val="134"/>
      </rPr>
      <t xml:space="preserve">才思敏捷白云</t>
    </r>
    <r>
      <rPr>
        <sz val="10"/>
        <rFont val="Arial"/>
        <family val="2"/>
      </rPr>
      <t xml:space="preserve">1r</t>
    </r>
    <r>
      <rPr>
        <sz val="10"/>
        <rFont val="宋体"/>
        <family val="0"/>
        <charset val="134"/>
      </rPr>
      <t xml:space="preserve">，转发</t>
    </r>
    <r>
      <rPr>
        <sz val="10"/>
        <rFont val="Arial"/>
        <family val="2"/>
      </rPr>
      <t xml:space="preserve">0</t>
    </r>
    <r>
      <rPr>
        <sz val="10"/>
        <rFont val="宋体"/>
        <family val="0"/>
        <charset val="134"/>
      </rPr>
      <t xml:space="preserve">，评论</t>
    </r>
    <r>
      <rPr>
        <sz val="10"/>
        <rFont val="Arial"/>
        <family val="2"/>
      </rPr>
      <t xml:space="preserve">7</t>
    </r>
    <r>
      <rPr>
        <sz val="10"/>
        <rFont val="宋体"/>
        <family val="0"/>
        <charset val="134"/>
      </rPr>
      <t xml:space="preserve">）</t>
    </r>
  </si>
  <si>
    <t xml:space="preserve">YQ-GJ-20260409-0010</t>
  </si>
  <si>
    <t xml:space="preserve">2026-04-09 14:43:30</t>
  </si>
  <si>
    <t xml:space="preserve">2026-04-09 16:03:34</t>
  </si>
  <si>
    <r>
      <rPr>
        <sz val="10"/>
        <rFont val="宋体"/>
        <family val="0"/>
        <charset val="134"/>
      </rPr>
      <t xml:space="preserve">反映北京公交座椅卫生差</t>
    </r>
    <r>
      <rPr>
        <sz val="10"/>
        <rFont val="Arial"/>
        <family val="2"/>
      </rPr>
      <t xml:space="preserve">
</t>
    </r>
    <r>
      <rPr>
        <sz val="10"/>
        <rFont val="宋体"/>
        <family val="0"/>
        <charset val="134"/>
      </rPr>
      <t xml:space="preserve">公交</t>
    </r>
    <r>
      <rPr>
        <sz val="10"/>
        <rFont val="Arial"/>
        <family val="2"/>
      </rPr>
      <t xml:space="preserve">940</t>
    </r>
    <r>
      <rPr>
        <sz val="10"/>
        <rFont val="宋体"/>
        <family val="0"/>
        <charset val="134"/>
      </rPr>
      <t xml:space="preserve">太脏了，就算便宜也不能这样啊，找了</t>
    </r>
    <r>
      <rPr>
        <sz val="10"/>
        <rFont val="Arial"/>
        <family val="2"/>
      </rPr>
      <t xml:space="preserve">5</t>
    </r>
    <r>
      <rPr>
        <sz val="10"/>
        <rFont val="宋体"/>
        <family val="0"/>
        <charset val="134"/>
      </rPr>
      <t xml:space="preserve">个座都没有干净点的</t>
    </r>
    <r>
      <rPr>
        <sz val="10"/>
        <rFont val="Arial"/>
        <family val="2"/>
      </rPr>
      <t xml:space="preserve">@</t>
    </r>
    <r>
      <rPr>
        <sz val="10"/>
        <rFont val="宋体"/>
        <family val="0"/>
        <charset val="134"/>
      </rPr>
      <t xml:space="preserve">北京公交集团 这条线路的收支应该不至于吧。</t>
    </r>
    <r>
      <rPr>
        <sz val="10"/>
        <rFont val="Arial"/>
        <family val="2"/>
      </rPr>
      <t xml:space="preserve">
</t>
    </r>
    <r>
      <rPr>
        <sz val="10"/>
        <rFont val="宋体"/>
        <family val="0"/>
        <charset val="134"/>
      </rPr>
      <t xml:space="preserve">（新浪微博</t>
    </r>
    <r>
      <rPr>
        <sz val="10"/>
        <rFont val="Arial"/>
        <family val="2"/>
      </rPr>
      <t xml:space="preserve">-</t>
    </r>
    <r>
      <rPr>
        <sz val="10"/>
        <rFont val="宋体"/>
        <family val="0"/>
        <charset val="134"/>
      </rPr>
      <t xml:space="preserve">用户</t>
    </r>
    <r>
      <rPr>
        <sz val="10"/>
        <rFont val="Arial"/>
        <family val="2"/>
      </rPr>
      <t xml:space="preserve">8449892407</t>
    </r>
    <r>
      <rPr>
        <sz val="10"/>
        <rFont val="宋体"/>
        <family val="0"/>
        <charset val="134"/>
      </rPr>
      <t xml:space="preserve">，转发</t>
    </r>
    <r>
      <rPr>
        <sz val="10"/>
        <rFont val="Arial"/>
        <family val="2"/>
      </rPr>
      <t xml:space="preserve">0</t>
    </r>
    <r>
      <rPr>
        <sz val="10"/>
        <rFont val="宋体"/>
        <family val="0"/>
        <charset val="134"/>
      </rPr>
      <t xml:space="preserve">，评论</t>
    </r>
    <r>
      <rPr>
        <sz val="10"/>
        <rFont val="Arial"/>
        <family val="2"/>
      </rPr>
      <t xml:space="preserve">4</t>
    </r>
    <r>
      <rPr>
        <sz val="10"/>
        <rFont val="宋体"/>
        <family val="0"/>
        <charset val="134"/>
      </rPr>
      <t xml:space="preserve">）</t>
    </r>
  </si>
  <si>
    <t xml:space="preserve">因您是新浪微博反馈问题，我们未能对您进行电话回复。办理人：李虎；部门：鸿运承物业管理中心天宫院分中心；职务；物管副主任。审核人：郑楠；部门：鸿运承物业管理中心物管行政部；职务：物管员。</t>
  </si>
  <si>
    <r>
      <rPr>
        <sz val="10"/>
        <rFont val="宋体"/>
        <family val="0"/>
        <charset val="134"/>
      </rPr>
      <t xml:space="preserve">先生您好，</t>
    </r>
    <r>
      <rPr>
        <sz val="10"/>
        <rFont val="Arial"/>
        <family val="2"/>
      </rPr>
      <t xml:space="preserve">940</t>
    </r>
    <r>
      <rPr>
        <sz val="10"/>
        <rFont val="宋体"/>
        <family val="0"/>
        <charset val="134"/>
      </rPr>
      <t xml:space="preserve">路公交车我们在固安南场站进行洗车服务工作，您所述车辆运营中车内太脏了，</t>
    </r>
    <r>
      <rPr>
        <sz val="10"/>
        <rFont val="Arial"/>
        <family val="2"/>
      </rPr>
      <t xml:space="preserve">5</t>
    </r>
    <r>
      <rPr>
        <sz val="10"/>
        <rFont val="宋体"/>
        <family val="0"/>
        <charset val="134"/>
      </rPr>
      <t xml:space="preserve">个座都没有干净点的问题，我们非常重视您的反馈，您提供的照片我们已收到，由于我们的工作没有做好，</t>
    </r>
    <r>
      <rPr>
        <sz val="10"/>
        <rFont val="Arial"/>
        <family val="2"/>
      </rPr>
      <t xml:space="preserve">940</t>
    </r>
    <r>
      <rPr>
        <sz val="10"/>
        <rFont val="宋体"/>
        <family val="0"/>
        <charset val="134"/>
      </rPr>
      <t xml:space="preserve">路给您带来不好的乘车体验，实在是抱歉，先生。该线路车辆回到固安南场站后，在日常工作时段内，我们的保洁员已对车内座椅卫生进行了全面的清理，您反馈的问题我们已整改完毕。我们与车队进行了及时的沟通，我们将尽快督促车队将座套配齐，我们会立即进行加装作业。我们对于运营车辆车内卫生的清洁工作是一直在做的，也从未停止，已经形成了长效的清洁机制，但有时候卫生清洁工作我们做的还有不尽人意之处，您多多谅解。</t>
    </r>
  </si>
  <si>
    <r>
      <rPr>
        <sz val="10"/>
        <rFont val="宋体"/>
        <family val="0"/>
        <charset val="134"/>
      </rPr>
      <t xml:space="preserve">我们分中心及场站班组长再次与</t>
    </r>
    <r>
      <rPr>
        <sz val="10"/>
        <rFont val="Arial"/>
        <family val="2"/>
      </rPr>
      <t xml:space="preserve">940</t>
    </r>
    <r>
      <rPr>
        <sz val="10"/>
        <rFont val="宋体"/>
        <family val="0"/>
        <charset val="134"/>
      </rPr>
      <t xml:space="preserve">路的保洁人员进行了沟通，日常工作中我们要把清洁质量做的更加细致，同时加强保洁员清洁技能的培训，熟练掌握清洁方法，确保给您带来一个干净、整洁的出行环境。</t>
    </r>
  </si>
  <si>
    <r>
      <rPr>
        <sz val="10"/>
        <rFont val="宋体"/>
        <family val="0"/>
        <charset val="134"/>
      </rPr>
      <t xml:space="preserve">您好，关于您反映问题的办理情况，鸿运承物业管理中心天宫院分中心现对您回复如下：先生您好，</t>
    </r>
    <r>
      <rPr>
        <sz val="10"/>
        <rFont val="Arial"/>
        <family val="2"/>
      </rPr>
      <t xml:space="preserve">940</t>
    </r>
    <r>
      <rPr>
        <sz val="10"/>
        <rFont val="宋体"/>
        <family val="0"/>
        <charset val="134"/>
      </rPr>
      <t xml:space="preserve">路公交车我们在固安南场站进行洗车服务工作，您所述车辆运营中车内太脏了，</t>
    </r>
    <r>
      <rPr>
        <sz val="10"/>
        <rFont val="Arial"/>
        <family val="2"/>
      </rPr>
      <t xml:space="preserve">5</t>
    </r>
    <r>
      <rPr>
        <sz val="10"/>
        <rFont val="宋体"/>
        <family val="0"/>
        <charset val="134"/>
      </rPr>
      <t xml:space="preserve">个座都没有干净点的问题，我们非常重视您的反馈，您提供的照片我们已收到，由于我们的工作没有做好，</t>
    </r>
    <r>
      <rPr>
        <sz val="10"/>
        <rFont val="Arial"/>
        <family val="2"/>
      </rPr>
      <t xml:space="preserve">940</t>
    </r>
    <r>
      <rPr>
        <sz val="10"/>
        <rFont val="宋体"/>
        <family val="0"/>
        <charset val="134"/>
      </rPr>
      <t xml:space="preserve">路给您带来不好的乘车体验，实在是抱歉，先生。该线路车辆回到固安南场站后，在日常工作时段内，我们的保洁员已对车内座椅卫生进行了全面的清理，您反馈的问题我们已整改完毕。我们与车队进行了及时的沟通，我们将尽快督促车队将座套配齐，我们会立即进行加装作业。我们对于运营车辆车内卫生的清洁工作是一直在做的，也从未停止，已经形成了长效的清洁机制，但有时候卫生清洁工作我们做的还有不尽人意之处，您多多谅解。我们定期会召开车辆保洁专题会议，开展车辆卫生专项检查，日常工作中我们加大巡检力度，强化制度建设，不断提高管理水平。因您是新浪微博反馈问题，我们未能对您进行电话回复。我们分中心及场站班组长再次与</t>
    </r>
    <r>
      <rPr>
        <sz val="10"/>
        <rFont val="Arial"/>
        <family val="2"/>
      </rPr>
      <t xml:space="preserve">940</t>
    </r>
    <r>
      <rPr>
        <sz val="10"/>
        <rFont val="宋体"/>
        <family val="0"/>
        <charset val="134"/>
      </rPr>
      <t xml:space="preserve">路的保洁人员进行了沟通，日常工作中我们要把清洁质量做的更加细致，同时加强保洁员清洁技能的培训，熟练掌握清洁方法，确保给您带来一个干净、整洁的出行环境。欢迎您随时对我们的工作进行监督，感谢您提出宝贵意见，给您的出行带来的不便我们和您说声抱歉，谢谢您的支持与谅解。</t>
    </r>
  </si>
  <si>
    <r>
      <rPr>
        <sz val="10"/>
        <color rgb="FF000000"/>
        <rFont val="宋体"/>
        <family val="0"/>
        <charset val="134"/>
      </rPr>
      <t xml:space="preserve">反映北京公交座椅卫生差
公交</t>
    </r>
    <r>
      <rPr>
        <sz val="10"/>
        <color rgb="FF000000"/>
        <rFont val="宋体"/>
        <family val="0"/>
      </rPr>
      <t xml:space="preserve">940</t>
    </r>
    <r>
      <rPr>
        <sz val="10"/>
        <color rgb="FF000000"/>
        <rFont val="宋体"/>
        <family val="0"/>
        <charset val="134"/>
      </rPr>
      <t xml:space="preserve">太脏了，就算便宜也不能这样啊，找了</t>
    </r>
    <r>
      <rPr>
        <sz val="10"/>
        <color rgb="FF000000"/>
        <rFont val="宋体"/>
        <family val="0"/>
      </rPr>
      <t xml:space="preserve">5</t>
    </r>
    <r>
      <rPr>
        <sz val="10"/>
        <color rgb="FF000000"/>
        <rFont val="宋体"/>
        <family val="0"/>
        <charset val="134"/>
      </rPr>
      <t xml:space="preserve">个座都没有干净点的</t>
    </r>
    <r>
      <rPr>
        <sz val="10"/>
        <color rgb="FF000000"/>
        <rFont val="宋体"/>
        <family val="0"/>
      </rPr>
      <t xml:space="preserve">@</t>
    </r>
    <r>
      <rPr>
        <sz val="10"/>
        <color rgb="FF000000"/>
        <rFont val="宋体"/>
        <family val="0"/>
        <charset val="134"/>
      </rPr>
      <t xml:space="preserve">北京公交集团 这条线路的收支应该不至于吧。
（新浪微博</t>
    </r>
    <r>
      <rPr>
        <sz val="10"/>
        <color rgb="FF000000"/>
        <rFont val="宋体"/>
        <family val="0"/>
      </rPr>
      <t xml:space="preserve">-</t>
    </r>
    <r>
      <rPr>
        <sz val="10"/>
        <color rgb="FF000000"/>
        <rFont val="宋体"/>
        <family val="0"/>
        <charset val="134"/>
      </rPr>
      <t xml:space="preserve">用户</t>
    </r>
    <r>
      <rPr>
        <sz val="10"/>
        <color rgb="FF000000"/>
        <rFont val="宋体"/>
        <family val="0"/>
      </rPr>
      <t xml:space="preserve">8449892407</t>
    </r>
    <r>
      <rPr>
        <sz val="10"/>
        <color rgb="FF000000"/>
        <rFont val="宋体"/>
        <family val="0"/>
        <charset val="134"/>
      </rPr>
      <t xml:space="preserve">，转发</t>
    </r>
    <r>
      <rPr>
        <sz val="10"/>
        <color rgb="FF000000"/>
        <rFont val="宋体"/>
        <family val="0"/>
      </rPr>
      <t xml:space="preserve">0</t>
    </r>
    <r>
      <rPr>
        <sz val="10"/>
        <color rgb="FF000000"/>
        <rFont val="宋体"/>
        <family val="0"/>
        <charset val="134"/>
      </rPr>
      <t xml:space="preserve">，评论</t>
    </r>
    <r>
      <rPr>
        <sz val="10"/>
        <color rgb="FF000000"/>
        <rFont val="宋体"/>
        <family val="0"/>
      </rPr>
      <t xml:space="preserve">4</t>
    </r>
    <r>
      <rPr>
        <sz val="10"/>
        <color rgb="FF000000"/>
        <rFont val="宋体"/>
        <family val="0"/>
        <charset val="134"/>
      </rPr>
      <t xml:space="preserve">）</t>
    </r>
  </si>
  <si>
    <t xml:space="preserve">车辆卫生问题
（车内座套）</t>
  </si>
  <si>
    <t xml:space="preserve">YQ-GJ-20260415-0008</t>
  </si>
  <si>
    <t xml:space="preserve">2026-04-15 09:12:07</t>
  </si>
  <si>
    <t xml:space="preserve">2026-04-16 09:11:33</t>
  </si>
  <si>
    <r>
      <rPr>
        <sz val="10"/>
        <rFont val="宋体"/>
        <family val="0"/>
        <charset val="134"/>
      </rPr>
      <t xml:space="preserve">质疑北京公交物业公司以病假天数“一票否决”竞聘资格行为违法</t>
    </r>
    <r>
      <rPr>
        <sz val="10"/>
        <rFont val="Arial"/>
        <family val="2"/>
      </rPr>
      <t xml:space="preserve">
</t>
    </r>
    <r>
      <rPr>
        <sz val="10"/>
        <rFont val="宋体"/>
        <family val="0"/>
        <charset val="134"/>
      </rPr>
      <t xml:space="preserve">近期多位北京公交物业公司职工反映，企业在内部岗位竞聘中将员工年度病假天数作为内部岗位竞聘资格的排除条件是否合理合法？根据目前我国相关法律法规，企业此项规定并非合理的企业管理行为，而是明显违反劳动保障法律法规的侵权行为。该行为的违法性均有可公开核验的法律条文、行政规范、学术研究与司法判例佐证，即便企业履行了民主协商程序，也无法改变条款内容违法、自始无效的法律本质。</t>
    </r>
    <r>
      <rPr>
        <sz val="10"/>
        <rFont val="Arial"/>
        <family val="2"/>
      </rPr>
      <t xml:space="preserve">
</t>
    </r>
    <r>
      <rPr>
        <sz val="10"/>
        <rFont val="宋体"/>
        <family val="0"/>
        <charset val="134"/>
      </rPr>
      <t xml:space="preserve">北京公交物业公司以病假天数设置竞聘“一票否决”门槛，既违背平等就业核心法律原则，又侵犯劳动者医疗期保障、职业发展两项法定权利，无任何合法合规依据。企业应立即废止该违法条款，摒弃简单粗暴的管理方式，以岗位胜任力、日常履职业绩为核心制定竞聘规则，严守劳动法律底线，切实尊重和保障劳动者的合法权益。</t>
    </r>
    <r>
      <rPr>
        <sz val="10"/>
        <rFont val="Arial"/>
        <family val="2"/>
      </rPr>
      <t xml:space="preserve">
</t>
    </r>
    <r>
      <rPr>
        <sz val="10"/>
        <rFont val="宋体"/>
        <family val="0"/>
        <charset val="134"/>
      </rPr>
      <t xml:space="preserve">（微信</t>
    </r>
    <r>
      <rPr>
        <sz val="10"/>
        <rFont val="Arial"/>
        <family val="2"/>
      </rPr>
      <t xml:space="preserve">-</t>
    </r>
    <r>
      <rPr>
        <sz val="10"/>
        <rFont val="宋体"/>
        <family val="0"/>
        <charset val="134"/>
      </rPr>
      <t xml:space="preserve">长跑者洪涛，转发</t>
    </r>
    <r>
      <rPr>
        <sz val="10"/>
        <rFont val="Arial"/>
        <family val="2"/>
      </rPr>
      <t xml:space="preserve">17</t>
    </r>
    <r>
      <rPr>
        <sz val="10"/>
        <rFont val="宋体"/>
        <family val="0"/>
        <charset val="134"/>
      </rPr>
      <t xml:space="preserve">，评论</t>
    </r>
    <r>
      <rPr>
        <sz val="10"/>
        <rFont val="Arial"/>
        <family val="2"/>
      </rPr>
      <t xml:space="preserve">0</t>
    </r>
    <r>
      <rPr>
        <sz val="10"/>
        <rFont val="宋体"/>
        <family val="0"/>
        <charset val="134"/>
      </rPr>
      <t xml:space="preserve">）</t>
    </r>
  </si>
  <si>
    <r>
      <rPr>
        <sz val="10"/>
        <rFont val="宋体"/>
        <family val="0"/>
        <charset val="134"/>
      </rPr>
      <t xml:space="preserve">经核实，市民反映诉求与实际情况有所出入。物业管理中心开展竞聘工作，均依据集团公司有关工作部署及要求开展，不存在以因病假天数“一票否决”的情况。</t>
    </r>
    <r>
      <rPr>
        <sz val="10"/>
        <rFont val="Arial"/>
        <family val="2"/>
      </rPr>
      <t xml:space="preserve">
</t>
    </r>
    <r>
      <rPr>
        <sz val="10"/>
        <rFont val="宋体"/>
        <family val="0"/>
        <charset val="134"/>
      </rPr>
      <t xml:space="preserve">目前物业管理中心正在开展</t>
    </r>
    <r>
      <rPr>
        <sz val="10"/>
        <rFont val="Arial"/>
        <family val="2"/>
      </rPr>
      <t xml:space="preserve">2026</t>
    </r>
    <r>
      <rPr>
        <sz val="10"/>
        <rFont val="宋体"/>
        <family val="0"/>
        <charset val="134"/>
      </rPr>
      <t xml:space="preserve">年场站班长竞聘工作，依据《鸿运承物业管理中心综合站务员优化配置改革工作实施方案》、《鸿运承物业管理中心场站班长管理规定》以及集团公司有关工作部署及要求开展，场站班长报名条件为：</t>
    </r>
    <r>
      <rPr>
        <sz val="10"/>
        <rFont val="Arial"/>
        <family val="2"/>
      </rPr>
      <t xml:space="preserve">
1.</t>
    </r>
    <r>
      <rPr>
        <sz val="10"/>
        <rFont val="宋体"/>
        <family val="0"/>
        <charset val="134"/>
      </rPr>
      <t xml:space="preserve">政治可靠，坚决贯彻执行党的路线、方针、政策，遵纪守法，廉洁奉公，作风正派，有群众基础和一定的组织、协调、沟通能力；</t>
    </r>
    <r>
      <rPr>
        <sz val="10"/>
        <rFont val="Arial"/>
        <family val="2"/>
      </rPr>
      <t xml:space="preserve">
2.</t>
    </r>
    <r>
      <rPr>
        <sz val="10"/>
        <rFont val="宋体"/>
        <family val="0"/>
        <charset val="134"/>
      </rPr>
      <t xml:space="preserve">本人身体健康，愿意担任场站班长工作，热爱公交事业，乐于奉献，能够自觉遵守企业规章制度，有组织能力，积极参与所在单位建设；</t>
    </r>
    <r>
      <rPr>
        <sz val="10"/>
        <rFont val="Arial"/>
        <family val="2"/>
      </rPr>
      <t xml:space="preserve">
3.</t>
    </r>
    <r>
      <rPr>
        <sz val="10"/>
        <rFont val="宋体"/>
        <family val="0"/>
        <charset val="134"/>
      </rPr>
      <t xml:space="preserve">能够完成上级交办的任务，服从工作安排，责任心强，敢于担当；</t>
    </r>
    <r>
      <rPr>
        <sz val="10"/>
        <rFont val="Arial"/>
        <family val="2"/>
      </rPr>
      <t xml:space="preserve">
4.</t>
    </r>
    <r>
      <rPr>
        <sz val="10"/>
        <rFont val="宋体"/>
        <family val="0"/>
        <charset val="134"/>
      </rPr>
      <t xml:space="preserve">在职工队伍中有一定影响力，能够团结发动班组成员共同完成所在单位下达的任务和生产指标；</t>
    </r>
    <r>
      <rPr>
        <sz val="10"/>
        <rFont val="Arial"/>
        <family val="2"/>
      </rPr>
      <t xml:space="preserve">
5.</t>
    </r>
    <r>
      <rPr>
        <sz val="10"/>
        <rFont val="宋体"/>
        <family val="0"/>
        <charset val="134"/>
      </rPr>
      <t xml:space="preserve">在物业工人岗位工作满 </t>
    </r>
    <r>
      <rPr>
        <sz val="10"/>
        <rFont val="Arial"/>
        <family val="2"/>
      </rPr>
      <t xml:space="preserve">3 </t>
    </r>
    <r>
      <rPr>
        <sz val="10"/>
        <rFont val="宋体"/>
        <family val="0"/>
        <charset val="134"/>
      </rPr>
      <t xml:space="preserve">年（截止 </t>
    </r>
    <r>
      <rPr>
        <sz val="10"/>
        <rFont val="Arial"/>
        <family val="2"/>
      </rPr>
      <t xml:space="preserve">2026 </t>
    </r>
    <r>
      <rPr>
        <sz val="10"/>
        <rFont val="宋体"/>
        <family val="0"/>
        <charset val="134"/>
      </rPr>
      <t xml:space="preserve">年 </t>
    </r>
    <r>
      <rPr>
        <sz val="10"/>
        <rFont val="Arial"/>
        <family val="2"/>
      </rPr>
      <t xml:space="preserve">3 </t>
    </r>
    <r>
      <rPr>
        <sz val="10"/>
        <rFont val="宋体"/>
        <family val="0"/>
        <charset val="134"/>
      </rPr>
      <t xml:space="preserve">月 </t>
    </r>
    <r>
      <rPr>
        <sz val="10"/>
        <rFont val="Arial"/>
        <family val="2"/>
      </rPr>
      <t xml:space="preserve">31 </t>
    </r>
    <r>
      <rPr>
        <sz val="10"/>
        <rFont val="宋体"/>
        <family val="0"/>
        <charset val="134"/>
      </rPr>
      <t xml:space="preserve">日）且</t>
    </r>
    <r>
      <rPr>
        <sz val="10"/>
        <rFont val="Arial"/>
        <family val="2"/>
      </rPr>
      <t xml:space="preserve">2025 </t>
    </r>
    <r>
      <rPr>
        <sz val="10"/>
        <rFont val="宋体"/>
        <family val="0"/>
        <charset val="134"/>
      </rPr>
      <t xml:space="preserve">年度绩效考核结果为良好（含）以上； </t>
    </r>
    <r>
      <rPr>
        <sz val="10"/>
        <rFont val="Arial"/>
        <family val="2"/>
      </rPr>
      <t xml:space="preserve">
6.</t>
    </r>
    <r>
      <rPr>
        <sz val="10"/>
        <rFont val="宋体"/>
        <family val="0"/>
        <charset val="134"/>
      </rPr>
      <t xml:space="preserve">三年内获得过物业管理中心级（含）以上先进者优先。</t>
    </r>
    <r>
      <rPr>
        <sz val="10"/>
        <rFont val="Arial"/>
        <family val="2"/>
      </rPr>
      <t xml:space="preserve">
</t>
    </r>
    <r>
      <rPr>
        <sz val="10"/>
        <rFont val="宋体"/>
        <family val="0"/>
        <charset val="134"/>
      </rPr>
      <t xml:space="preserve">故物业管理中心开展竞聘工作不存在以因病假天数“一票否决”的情况。</t>
    </r>
  </si>
  <si>
    <r>
      <rPr>
        <sz val="10"/>
        <rFont val="宋体"/>
        <family val="0"/>
        <charset val="134"/>
      </rPr>
      <t xml:space="preserve">经核实，市民反映诉求与实际情况有所出入。物业管理中心开展竞聘工作，均依据集团公司有关工作部署及要求开展，不存在以因病假天数“一票否决”的情况。</t>
    </r>
    <r>
      <rPr>
        <sz val="10"/>
        <rFont val="Arial"/>
        <family val="2"/>
      </rPr>
      <t xml:space="preserve">
</t>
    </r>
    <r>
      <rPr>
        <sz val="10"/>
        <rFont val="宋体"/>
        <family val="0"/>
        <charset val="134"/>
      </rPr>
      <t xml:space="preserve">目前物业管理中心正在开展</t>
    </r>
    <r>
      <rPr>
        <sz val="10"/>
        <rFont val="Arial"/>
        <family val="2"/>
      </rPr>
      <t xml:space="preserve">2026</t>
    </r>
    <r>
      <rPr>
        <sz val="10"/>
        <rFont val="宋体"/>
        <family val="0"/>
        <charset val="134"/>
      </rPr>
      <t xml:space="preserve">年场站班长竞聘工作，依据《鸿运承物业管理中心综合站务员优化配置改革工作实施方案》、《鸿运承物业管理中心场站班长管理规定》以及集团公司有关工作部署及要求开展，场站班长报名条件为：</t>
    </r>
    <r>
      <rPr>
        <sz val="10"/>
        <rFont val="Arial"/>
        <family val="2"/>
      </rPr>
      <t xml:space="preserve">
1.</t>
    </r>
    <r>
      <rPr>
        <sz val="10"/>
        <rFont val="宋体"/>
        <family val="0"/>
        <charset val="134"/>
      </rPr>
      <t xml:space="preserve">政治可靠，坚决贯彻执行党的路线、方针、政策，遵纪守法，廉洁奉公，作风正派，有群众基础和一定的组织、协调、沟通能力；</t>
    </r>
    <r>
      <rPr>
        <sz val="10"/>
        <rFont val="Arial"/>
        <family val="2"/>
      </rPr>
      <t xml:space="preserve">
2.</t>
    </r>
    <r>
      <rPr>
        <sz val="10"/>
        <rFont val="宋体"/>
        <family val="0"/>
        <charset val="134"/>
      </rPr>
      <t xml:space="preserve">本人身体健康，愿意担任场站班长工作，热爱公交事业，乐于奉献，能够自觉遵守企业规章制度，有组织能力，积极参与所在单位建设；</t>
    </r>
    <r>
      <rPr>
        <sz val="10"/>
        <rFont val="Arial"/>
        <family val="2"/>
      </rPr>
      <t xml:space="preserve">
3.</t>
    </r>
    <r>
      <rPr>
        <sz val="10"/>
        <rFont val="宋体"/>
        <family val="0"/>
        <charset val="134"/>
      </rPr>
      <t xml:space="preserve">能够完成上级交办的任务，服从工作安排，责任心强，敢于担当；</t>
    </r>
    <r>
      <rPr>
        <sz val="10"/>
        <rFont val="Arial"/>
        <family val="2"/>
      </rPr>
      <t xml:space="preserve">
4.</t>
    </r>
    <r>
      <rPr>
        <sz val="10"/>
        <rFont val="宋体"/>
        <family val="0"/>
        <charset val="134"/>
      </rPr>
      <t xml:space="preserve">在职工队伍中有一定影响力，能够团结发动班组成员共同完成所在单位下达的任务和生产指标；</t>
    </r>
    <r>
      <rPr>
        <sz val="10"/>
        <rFont val="Arial"/>
        <family val="2"/>
      </rPr>
      <t xml:space="preserve">
5.</t>
    </r>
    <r>
      <rPr>
        <sz val="10"/>
        <rFont val="宋体"/>
        <family val="0"/>
        <charset val="134"/>
      </rPr>
      <t xml:space="preserve">在物业工人岗位工作满 </t>
    </r>
    <r>
      <rPr>
        <sz val="10"/>
        <rFont val="Arial"/>
        <family val="2"/>
      </rPr>
      <t xml:space="preserve">3 </t>
    </r>
    <r>
      <rPr>
        <sz val="10"/>
        <rFont val="宋体"/>
        <family val="0"/>
        <charset val="134"/>
      </rPr>
      <t xml:space="preserve">年（截止 </t>
    </r>
    <r>
      <rPr>
        <sz val="10"/>
        <rFont val="Arial"/>
        <family val="2"/>
      </rPr>
      <t xml:space="preserve">2026 </t>
    </r>
    <r>
      <rPr>
        <sz val="10"/>
        <rFont val="宋体"/>
        <family val="0"/>
        <charset val="134"/>
      </rPr>
      <t xml:space="preserve">年 </t>
    </r>
    <r>
      <rPr>
        <sz val="10"/>
        <rFont val="Arial"/>
        <family val="2"/>
      </rPr>
      <t xml:space="preserve">3 </t>
    </r>
    <r>
      <rPr>
        <sz val="10"/>
        <rFont val="宋体"/>
        <family val="0"/>
        <charset val="134"/>
      </rPr>
      <t xml:space="preserve">月 </t>
    </r>
    <r>
      <rPr>
        <sz val="10"/>
        <rFont val="Arial"/>
        <family val="2"/>
      </rPr>
      <t xml:space="preserve">31 </t>
    </r>
    <r>
      <rPr>
        <sz val="10"/>
        <rFont val="宋体"/>
        <family val="0"/>
        <charset val="134"/>
      </rPr>
      <t xml:space="preserve">日）且</t>
    </r>
    <r>
      <rPr>
        <sz val="10"/>
        <rFont val="Arial"/>
        <family val="2"/>
      </rPr>
      <t xml:space="preserve">2025 </t>
    </r>
    <r>
      <rPr>
        <sz val="10"/>
        <rFont val="宋体"/>
        <family val="0"/>
        <charset val="134"/>
      </rPr>
      <t xml:space="preserve">年度绩效考核结果为良好（含）以上； </t>
    </r>
    <r>
      <rPr>
        <sz val="10"/>
        <rFont val="Arial"/>
        <family val="2"/>
      </rPr>
      <t xml:space="preserve">
6.</t>
    </r>
    <r>
      <rPr>
        <sz val="10"/>
        <rFont val="宋体"/>
        <family val="0"/>
        <charset val="134"/>
      </rPr>
      <t xml:space="preserve">三年内获得过物业管理中心级（含）以上先进者优先。</t>
    </r>
    <r>
      <rPr>
        <sz val="10"/>
        <rFont val="Arial"/>
        <family val="2"/>
      </rPr>
      <t xml:space="preserve">
</t>
    </r>
    <r>
      <rPr>
        <sz val="10"/>
        <rFont val="宋体"/>
        <family val="0"/>
        <charset val="134"/>
      </rPr>
      <t xml:space="preserve">故物业管理中心开展竞聘工作不存在以因病假天数“一票否决”的情况。因市民未留姓名及联系方式，故我们无法与市民进一步详细地了解情况。故我们按照派单中所列的诉求进行排查。</t>
    </r>
    <r>
      <rPr>
        <sz val="10"/>
        <rFont val="Arial"/>
        <family val="2"/>
      </rPr>
      <t xml:space="preserve">
</t>
    </r>
    <r>
      <rPr>
        <sz val="10"/>
        <rFont val="宋体"/>
        <family val="0"/>
        <charset val="134"/>
      </rPr>
      <t xml:space="preserve">我单位欢迎市民随时对我们工作进行监督，感谢市民提出宝贵意见，谢谢市民的支持与谅解。</t>
    </r>
    <r>
      <rPr>
        <sz val="10"/>
        <rFont val="Arial"/>
        <family val="2"/>
      </rPr>
      <t xml:space="preserve">
</t>
    </r>
    <r>
      <rPr>
        <sz val="10"/>
        <rFont val="宋体"/>
        <family val="0"/>
        <charset val="134"/>
      </rPr>
      <t xml:space="preserve">办理人：张浩宇，部门：鸿运承物业管理中心人力资源部，职务：一般管理；</t>
    </r>
    <r>
      <rPr>
        <sz val="10"/>
        <rFont val="Arial"/>
        <family val="2"/>
      </rPr>
      <t xml:space="preserve">
</t>
    </r>
    <r>
      <rPr>
        <sz val="10"/>
        <rFont val="宋体"/>
        <family val="0"/>
        <charset val="134"/>
      </rPr>
      <t xml:space="preserve">审核人：高强；部门：鸿运承物业管理中心人力资源部，职务：中级管理</t>
    </r>
  </si>
  <si>
    <r>
      <rPr>
        <sz val="10"/>
        <rFont val="宋体"/>
        <family val="0"/>
        <charset val="134"/>
      </rPr>
      <t xml:space="preserve">经核实，市民反映诉求与实际情况有所出入。物业管理中心开展竞聘工作，均依据集团公司有关工作部署及要求开展，不存在以因病假天数“一票否决”的情况。</t>
    </r>
    <r>
      <rPr>
        <sz val="10"/>
        <rFont val="Arial"/>
        <family val="2"/>
      </rPr>
      <t xml:space="preserve">
</t>
    </r>
    <r>
      <rPr>
        <sz val="10"/>
        <rFont val="宋体"/>
        <family val="0"/>
        <charset val="134"/>
      </rPr>
      <t xml:space="preserve">目前物业管理中心正在开展</t>
    </r>
    <r>
      <rPr>
        <sz val="10"/>
        <rFont val="Arial"/>
        <family val="2"/>
      </rPr>
      <t xml:space="preserve">2026</t>
    </r>
    <r>
      <rPr>
        <sz val="10"/>
        <rFont val="宋体"/>
        <family val="0"/>
        <charset val="134"/>
      </rPr>
      <t xml:space="preserve">年场站班长竞聘工作，依据《鸿运承物业管理中心综合站务员优化配置改革工作实施方案》、《鸿运承物业管理中心场站班长管理规定》以及集团公司有关工作部署及要求开展，场站班长报名条件为：</t>
    </r>
    <r>
      <rPr>
        <sz val="10"/>
        <rFont val="Arial"/>
        <family val="2"/>
      </rPr>
      <t xml:space="preserve">
1.</t>
    </r>
    <r>
      <rPr>
        <sz val="10"/>
        <rFont val="宋体"/>
        <family val="0"/>
        <charset val="134"/>
      </rPr>
      <t xml:space="preserve">政治可靠，坚决贯彻执行党的路线、方针、政策，遵纪守法，廉洁奉公，作风正派，有群众基础和一定的组织、协调、沟通能力；</t>
    </r>
    <r>
      <rPr>
        <sz val="10"/>
        <rFont val="Arial"/>
        <family val="2"/>
      </rPr>
      <t xml:space="preserve">
2.</t>
    </r>
    <r>
      <rPr>
        <sz val="10"/>
        <rFont val="宋体"/>
        <family val="0"/>
        <charset val="134"/>
      </rPr>
      <t xml:space="preserve">本人身体健康，愿意担任场站班长工作，热爱公交事业，乐于奉献，能够自觉遵守企业规章制度，有组织能力，积极参与所在单位建设；</t>
    </r>
    <r>
      <rPr>
        <sz val="10"/>
        <rFont val="Arial"/>
        <family val="2"/>
      </rPr>
      <t xml:space="preserve">
3.</t>
    </r>
    <r>
      <rPr>
        <sz val="10"/>
        <rFont val="宋体"/>
        <family val="0"/>
        <charset val="134"/>
      </rPr>
      <t xml:space="preserve">能够完成上级交办的任务，服从工作安排，责任心强，敢于担当；</t>
    </r>
    <r>
      <rPr>
        <sz val="10"/>
        <rFont val="Arial"/>
        <family val="2"/>
      </rPr>
      <t xml:space="preserve">
4.</t>
    </r>
    <r>
      <rPr>
        <sz val="10"/>
        <rFont val="宋体"/>
        <family val="0"/>
        <charset val="134"/>
      </rPr>
      <t xml:space="preserve">在职工队伍中有一定影响力，能够团结发动班组成员共同完成所在单位下达的任务和生产指标；</t>
    </r>
    <r>
      <rPr>
        <sz val="10"/>
        <rFont val="Arial"/>
        <family val="2"/>
      </rPr>
      <t xml:space="preserve">
5.</t>
    </r>
    <r>
      <rPr>
        <sz val="10"/>
        <rFont val="宋体"/>
        <family val="0"/>
        <charset val="134"/>
      </rPr>
      <t xml:space="preserve">在物业工人岗位工作满 </t>
    </r>
    <r>
      <rPr>
        <sz val="10"/>
        <rFont val="Arial"/>
        <family val="2"/>
      </rPr>
      <t xml:space="preserve">3 </t>
    </r>
    <r>
      <rPr>
        <sz val="10"/>
        <rFont val="宋体"/>
        <family val="0"/>
        <charset val="134"/>
      </rPr>
      <t xml:space="preserve">年（截止 </t>
    </r>
    <r>
      <rPr>
        <sz val="10"/>
        <rFont val="Arial"/>
        <family val="2"/>
      </rPr>
      <t xml:space="preserve">2026 </t>
    </r>
    <r>
      <rPr>
        <sz val="10"/>
        <rFont val="宋体"/>
        <family val="0"/>
        <charset val="134"/>
      </rPr>
      <t xml:space="preserve">年 </t>
    </r>
    <r>
      <rPr>
        <sz val="10"/>
        <rFont val="Arial"/>
        <family val="2"/>
      </rPr>
      <t xml:space="preserve">3 </t>
    </r>
    <r>
      <rPr>
        <sz val="10"/>
        <rFont val="宋体"/>
        <family val="0"/>
        <charset val="134"/>
      </rPr>
      <t xml:space="preserve">月 </t>
    </r>
    <r>
      <rPr>
        <sz val="10"/>
        <rFont val="Arial"/>
        <family val="2"/>
      </rPr>
      <t xml:space="preserve">31 </t>
    </r>
    <r>
      <rPr>
        <sz val="10"/>
        <rFont val="宋体"/>
        <family val="0"/>
        <charset val="134"/>
      </rPr>
      <t xml:space="preserve">日）且</t>
    </r>
    <r>
      <rPr>
        <sz val="10"/>
        <rFont val="Arial"/>
        <family val="2"/>
      </rPr>
      <t xml:space="preserve">2025 </t>
    </r>
    <r>
      <rPr>
        <sz val="10"/>
        <rFont val="宋体"/>
        <family val="0"/>
        <charset val="134"/>
      </rPr>
      <t xml:space="preserve">年度绩效考核结果为良好（含）以上； </t>
    </r>
    <r>
      <rPr>
        <sz val="10"/>
        <rFont val="Arial"/>
        <family val="2"/>
      </rPr>
      <t xml:space="preserve">
6.</t>
    </r>
    <r>
      <rPr>
        <sz val="10"/>
        <rFont val="宋体"/>
        <family val="0"/>
        <charset val="134"/>
      </rPr>
      <t xml:space="preserve">三年内获得过物业管理中心级（含）以上先进者优先。</t>
    </r>
    <r>
      <rPr>
        <sz val="10"/>
        <rFont val="Arial"/>
        <family val="2"/>
      </rPr>
      <t xml:space="preserve">
</t>
    </r>
    <r>
      <rPr>
        <sz val="10"/>
        <rFont val="宋体"/>
        <family val="0"/>
        <charset val="134"/>
      </rPr>
      <t xml:space="preserve">故物业管理中心开展竞聘工作不存在以因病假天数“一票否决”的情况。因市民未留姓名及联系方式，故我们无法与市民进一步详细地了解情况。故我们按照派单中所列的诉求进行排查。</t>
    </r>
    <r>
      <rPr>
        <sz val="10"/>
        <rFont val="Arial"/>
        <family val="2"/>
      </rPr>
      <t xml:space="preserve">
</t>
    </r>
    <r>
      <rPr>
        <sz val="10"/>
        <rFont val="宋体"/>
        <family val="0"/>
        <charset val="134"/>
      </rPr>
      <t xml:space="preserve">我单位欢迎市民随时对我们工作进行监督，感谢市民提出宝贵意见，谢谢市民的支持与谅解。</t>
    </r>
  </si>
  <si>
    <r>
      <rPr>
        <sz val="10"/>
        <color rgb="FF000000"/>
        <rFont val="宋体"/>
        <family val="0"/>
        <charset val="134"/>
      </rPr>
      <t xml:space="preserve">质疑北京公交物业公司以病假天数“一票否决”竞聘资格行为违法
近期多位北京公交物业公司职工反映，企业在内部岗位竞聘中将员工年度病假天数作为内部岗位竞聘资格的排除条件是否合理合法？根据目前我国相关法律法规，企业此项规定并非合理的企业管理行为，而是明显违反劳动保障法律法规的侵权行为。该行为的违法性均有可公开核验的法律条文、行政规范、学术研究与司法判例佐证，即便企业履行了民主协商程序，也无法改变条款内容违法、自始无效的法律本质。
北京公交物业公司以病假天数设置竞聘“一票否决”门槛，既违背平等就业核心法律原则，又侵犯劳动者医疗期保障、职业发展两项法定权利，无任何合法合规依据。企业应立即废止该违法条款，摒弃简单粗暴的管理方式，以岗位胜任力、日常履职业绩为核心制定竞聘规则，严守劳动法律底线，切实尊重和保障劳动者的合法权益。
（微信</t>
    </r>
    <r>
      <rPr>
        <sz val="10"/>
        <color rgb="FF000000"/>
        <rFont val="宋体"/>
        <family val="0"/>
      </rPr>
      <t xml:space="preserve">-</t>
    </r>
    <r>
      <rPr>
        <sz val="10"/>
        <color rgb="FF000000"/>
        <rFont val="宋体"/>
        <family val="0"/>
        <charset val="134"/>
      </rPr>
      <t xml:space="preserve">长跑者洪涛，转发</t>
    </r>
    <r>
      <rPr>
        <sz val="10"/>
        <color rgb="FF000000"/>
        <rFont val="宋体"/>
        <family val="0"/>
      </rPr>
      <t xml:space="preserve">17</t>
    </r>
    <r>
      <rPr>
        <sz val="10"/>
        <color rgb="FF000000"/>
        <rFont val="宋体"/>
        <family val="0"/>
        <charset val="134"/>
      </rPr>
      <t xml:space="preserve">，评论</t>
    </r>
    <r>
      <rPr>
        <sz val="10"/>
        <color rgb="FF000000"/>
        <rFont val="宋体"/>
        <family val="0"/>
      </rPr>
      <t xml:space="preserve">0</t>
    </r>
    <r>
      <rPr>
        <sz val="10"/>
        <color rgb="FF000000"/>
        <rFont val="宋体"/>
        <family val="0"/>
        <charset val="134"/>
      </rPr>
      <t xml:space="preserve">）</t>
    </r>
  </si>
  <si>
    <r>
      <rPr>
        <sz val="24"/>
        <color rgb="FF000000"/>
        <rFont val="宋体"/>
        <family val="0"/>
      </rPr>
      <t xml:space="preserve">2024</t>
    </r>
    <r>
      <rPr>
        <sz val="24"/>
        <color rgb="FF000000"/>
        <rFont val="宋体"/>
        <family val="0"/>
        <charset val="134"/>
      </rPr>
      <t xml:space="preserve">年</t>
    </r>
    <r>
      <rPr>
        <sz val="24"/>
        <color rgb="FF000000"/>
        <rFont val="宋体"/>
        <family val="0"/>
      </rPr>
      <t xml:space="preserve">12</t>
    </r>
    <r>
      <rPr>
        <sz val="24"/>
        <color rgb="FF000000"/>
        <rFont val="宋体"/>
        <family val="0"/>
        <charset val="134"/>
      </rPr>
      <t xml:space="preserve">月</t>
    </r>
    <r>
      <rPr>
        <sz val="24"/>
        <color rgb="FF000000"/>
        <rFont val="宋体"/>
        <family val="0"/>
      </rPr>
      <t xml:space="preserve">19</t>
    </r>
    <r>
      <rPr>
        <sz val="24"/>
        <color rgb="FF000000"/>
        <rFont val="宋体"/>
        <family val="0"/>
        <charset val="134"/>
      </rPr>
      <t xml:space="preserve">日至</t>
    </r>
    <r>
      <rPr>
        <sz val="24"/>
        <color rgb="FF000000"/>
        <rFont val="宋体"/>
        <family val="0"/>
      </rPr>
      <t xml:space="preserve">2025</t>
    </r>
    <r>
      <rPr>
        <sz val="24"/>
        <color rgb="FF000000"/>
        <rFont val="宋体"/>
        <family val="0"/>
        <charset val="134"/>
      </rPr>
      <t xml:space="preserve">年</t>
    </r>
    <r>
      <rPr>
        <sz val="24"/>
        <color rgb="FF000000"/>
        <rFont val="宋体"/>
        <family val="0"/>
      </rPr>
      <t xml:space="preserve">2</t>
    </r>
    <r>
      <rPr>
        <sz val="24"/>
        <color rgb="FF000000"/>
        <rFont val="宋体"/>
        <family val="0"/>
        <charset val="134"/>
      </rPr>
      <t xml:space="preserve">月</t>
    </r>
    <r>
      <rPr>
        <sz val="24"/>
        <color rgb="FF000000"/>
        <rFont val="宋体"/>
        <family val="0"/>
      </rPr>
      <t xml:space="preserve">7</t>
    </r>
    <r>
      <rPr>
        <sz val="24"/>
        <color rgb="FF000000"/>
        <rFont val="宋体"/>
        <family val="0"/>
        <charset val="134"/>
      </rPr>
      <t xml:space="preserve">日接诉即办市级统计表（</t>
    </r>
    <r>
      <rPr>
        <sz val="24"/>
        <color rgb="FF000000"/>
        <rFont val="宋体"/>
        <family val="0"/>
      </rPr>
      <t xml:space="preserve">2025</t>
    </r>
    <r>
      <rPr>
        <sz val="24"/>
        <color rgb="FF000000"/>
        <rFont val="宋体"/>
        <family val="0"/>
        <charset val="134"/>
      </rPr>
      <t xml:space="preserve">年全年台账）</t>
    </r>
  </si>
  <si>
    <r>
      <rPr>
        <sz val="10"/>
        <rFont val="宋体"/>
        <family val="0"/>
        <charset val="134"/>
      </rPr>
      <t xml:space="preserve">热线</t>
    </r>
    <r>
      <rPr>
        <sz val="10"/>
        <rFont val="Arial"/>
        <family val="2"/>
      </rPr>
      <t xml:space="preserve">-251222-051091</t>
    </r>
    <r>
      <rPr>
        <sz val="10"/>
        <rFont val="宋体"/>
        <family val="0"/>
        <charset val="134"/>
      </rPr>
      <t xml:space="preserve">（</t>
    </r>
    <r>
      <rPr>
        <sz val="10"/>
        <rFont val="Arial"/>
        <family val="2"/>
      </rPr>
      <t xml:space="preserve">4</t>
    </r>
    <r>
      <rPr>
        <sz val="10"/>
        <rFont val="宋体"/>
        <family val="0"/>
        <charset val="134"/>
      </rPr>
      <t xml:space="preserve">个附件）</t>
    </r>
  </si>
  <si>
    <t xml:space="preserve">2025-12-23 13:40:22</t>
  </si>
  <si>
    <t xml:space="preserve">2025-12-23 13:55:02</t>
  </si>
  <si>
    <t xml:space="preserve">2025-12-23 14:11:08</t>
  </si>
  <si>
    <r>
      <rPr>
        <sz val="10"/>
        <rFont val="宋体"/>
        <family val="0"/>
        <charset val="134"/>
      </rPr>
      <t xml:space="preserve">手机</t>
    </r>
    <r>
      <rPr>
        <sz val="10"/>
        <rFont val="Arial"/>
        <family val="2"/>
      </rPr>
      <t xml:space="preserve">,18513463213;</t>
    </r>
  </si>
  <si>
    <r>
      <rPr>
        <sz val="10"/>
        <rFont val="宋体"/>
        <family val="0"/>
        <charset val="134"/>
      </rPr>
      <t xml:space="preserve">市民反映，丰台区北京西站</t>
    </r>
    <r>
      <rPr>
        <sz val="10"/>
        <rFont val="Arial"/>
        <family val="2"/>
      </rPr>
      <t xml:space="preserve">616</t>
    </r>
    <r>
      <rPr>
        <sz val="10"/>
        <rFont val="宋体"/>
        <family val="0"/>
        <charset val="134"/>
      </rPr>
      <t xml:space="preserve">站牌附近的马路烂了，要求尽快维修，来电反映维修道路问题。工单流转：丰台区分中心退回：市民反映道路维修问题，经区城管委现场核查，市民反映的道路坑槽位于北京西站公交场站内，道路产权单位为市公交集团，综上，热线</t>
    </r>
    <r>
      <rPr>
        <sz val="10"/>
        <rFont val="Arial"/>
        <family val="2"/>
      </rPr>
      <t xml:space="preserve">-251222-051091</t>
    </r>
    <r>
      <rPr>
        <sz val="10"/>
        <rFont val="宋体"/>
        <family val="0"/>
        <charset val="134"/>
      </rPr>
      <t xml:space="preserve">烦请市中心转派至北京市公交集团处理。</t>
    </r>
  </si>
  <si>
    <r>
      <rPr>
        <sz val="10"/>
        <rFont val="宋体"/>
        <family val="0"/>
        <charset val="134"/>
      </rPr>
      <t xml:space="preserve">退回。经过和市民</t>
    </r>
    <r>
      <rPr>
        <sz val="10"/>
        <rFont val="Arial"/>
        <family val="2"/>
      </rPr>
      <t xml:space="preserve">2</t>
    </r>
    <r>
      <rPr>
        <sz val="10"/>
        <rFont val="宋体"/>
        <family val="0"/>
        <charset val="134"/>
      </rPr>
      <t xml:space="preserve">个的电话沟通核实点位，市民反映的是</t>
    </r>
    <r>
      <rPr>
        <sz val="10"/>
        <rFont val="Arial"/>
        <family val="2"/>
      </rPr>
      <t xml:space="preserve">616</t>
    </r>
    <r>
      <rPr>
        <sz val="10"/>
        <rFont val="宋体"/>
        <family val="0"/>
        <charset val="134"/>
      </rPr>
      <t xml:space="preserve">路（开往北京西站南广场方向）的沿途公交站“北京西站”，北京西站公交站前的马路存在坑洼问题。</t>
    </r>
    <r>
      <rPr>
        <sz val="10"/>
        <rFont val="Arial"/>
        <family val="2"/>
      </rPr>
      <t xml:space="preserve">616</t>
    </r>
    <r>
      <rPr>
        <sz val="10"/>
        <rFont val="宋体"/>
        <family val="0"/>
        <charset val="134"/>
      </rPr>
      <t xml:space="preserve">路北京西站公交站台位于北京西客站北广场（西向东）马路边，此路属于社会道路。此诉求位置位于西客站北广场公交场站外，不属于公交集团管理范畴。此单退回。</t>
    </r>
  </si>
  <si>
    <t xml:space="preserve">-</t>
  </si>
  <si>
    <t xml:space="preserve">2025-12-22 15:29:22</t>
  </si>
  <si>
    <r>
      <rPr>
        <sz val="10"/>
        <rFont val="宋体"/>
        <family val="0"/>
        <charset val="134"/>
      </rPr>
      <t xml:space="preserve">网络</t>
    </r>
    <r>
      <rPr>
        <sz val="10"/>
        <rFont val="Arial"/>
        <family val="2"/>
      </rPr>
      <t xml:space="preserve">-251226-026269</t>
    </r>
    <r>
      <rPr>
        <sz val="10"/>
        <rFont val="宋体"/>
        <family val="0"/>
        <charset val="134"/>
      </rPr>
      <t xml:space="preserve">（</t>
    </r>
    <r>
      <rPr>
        <sz val="10"/>
        <rFont val="Arial"/>
        <family val="2"/>
      </rPr>
      <t xml:space="preserve">1</t>
    </r>
    <r>
      <rPr>
        <sz val="10"/>
        <rFont val="宋体"/>
        <family val="0"/>
        <charset val="134"/>
      </rPr>
      <t xml:space="preserve">个附件）</t>
    </r>
  </si>
  <si>
    <t xml:space="preserve">2025-12-26 17:30:53</t>
  </si>
  <si>
    <t xml:space="preserve">经核实，市民咨询回龙观公交场站内运营线路问题，请转相关单位办理。</t>
  </si>
  <si>
    <t xml:space="preserve">GJ-PHONE-20251227-0366</t>
  </si>
  <si>
    <t xml:space="preserve">2025-12-27 09:22:47</t>
  </si>
  <si>
    <t xml:space="preserve">2025-12-27 10:21:07</t>
  </si>
  <si>
    <t xml:space="preserve">13269226302</t>
  </si>
  <si>
    <r>
      <rPr>
        <sz val="10"/>
        <rFont val="Arial"/>
        <family val="2"/>
      </rPr>
      <t xml:space="preserve">12</t>
    </r>
    <r>
      <rPr>
        <sz val="10"/>
        <rFont val="宋体"/>
        <family val="0"/>
        <charset val="134"/>
      </rPr>
      <t xml:space="preserve">月</t>
    </r>
    <r>
      <rPr>
        <sz val="10"/>
        <rFont val="Arial"/>
        <family val="2"/>
      </rPr>
      <t xml:space="preserve">27</t>
    </r>
    <r>
      <rPr>
        <sz val="10"/>
        <rFont val="宋体"/>
        <family val="0"/>
        <charset val="134"/>
      </rPr>
      <t xml:space="preserve">日</t>
    </r>
    <r>
      <rPr>
        <sz val="10"/>
        <rFont val="Arial"/>
        <family val="2"/>
      </rPr>
      <t xml:space="preserve">9:22</t>
    </r>
    <r>
      <rPr>
        <sz val="10"/>
        <rFont val="宋体"/>
        <family val="0"/>
        <charset val="134"/>
      </rPr>
      <t xml:space="preserve">分来电：一位自称张小龙先生来电：其称在北京市朝阳区九龙山苹果社区</t>
    </r>
    <r>
      <rPr>
        <sz val="10"/>
        <rFont val="Arial"/>
        <family val="2"/>
      </rPr>
      <t xml:space="preserve">22</t>
    </r>
    <r>
      <rPr>
        <sz val="10"/>
        <rFont val="宋体"/>
        <family val="0"/>
        <charset val="134"/>
      </rPr>
      <t xml:space="preserve">艺术街区</t>
    </r>
    <r>
      <rPr>
        <sz val="10"/>
        <rFont val="Arial"/>
        <family val="2"/>
      </rPr>
      <t xml:space="preserve">32</t>
    </r>
    <r>
      <rPr>
        <sz val="10"/>
        <rFont val="宋体"/>
        <family val="0"/>
        <charset val="134"/>
      </rPr>
      <t xml:space="preserve">号院北区五号楼的底商，此处的房子是公交集团的，原来此处是九龙山南一路，之前是公交场站，现在此处的房子快要倒了，两根柱子已经断了，望有关部门查处此事尽快解决并尽快答复。</t>
    </r>
    <r>
      <rPr>
        <sz val="10"/>
        <rFont val="Arial"/>
        <family val="2"/>
      </rPr>
      <t xml:space="preserve">
</t>
    </r>
    <r>
      <rPr>
        <sz val="10"/>
        <rFont val="宋体"/>
        <family val="0"/>
        <charset val="134"/>
      </rPr>
      <t xml:space="preserve">注：其称自己是此处的房客，如果此处房子倒了出了问题要是死人了公交自己承担。其称此处是公交产权的房子，其的营业执照上盖有公交集团的公章，其提供上边写着北京公交集团控股集团。其叫张小龙，电话：</t>
    </r>
    <r>
      <rPr>
        <sz val="10"/>
        <rFont val="Arial"/>
        <family val="2"/>
      </rPr>
      <t xml:space="preserve">13269226302</t>
    </r>
    <r>
      <rPr>
        <sz val="10"/>
        <rFont val="宋体"/>
        <family val="0"/>
        <charset val="134"/>
      </rPr>
      <t xml:space="preserve">，如果告知其此处不归公交集团管理，其就拿着带有公章的营业执照，打着横幅来公交集团门口，其称没有证据不会打电话的。</t>
    </r>
  </si>
  <si>
    <t xml:space="preserve">站务设施维修
（产权房维修）</t>
  </si>
  <si>
    <r>
      <rPr>
        <sz val="10"/>
        <rFont val="宋体"/>
        <family val="0"/>
        <charset val="134"/>
      </rPr>
      <t xml:space="preserve">热线</t>
    </r>
    <r>
      <rPr>
        <sz val="10"/>
        <rFont val="Arial"/>
        <family val="2"/>
      </rPr>
      <t xml:space="preserve">-260104-013011-2</t>
    </r>
  </si>
  <si>
    <t xml:space="preserve">劳动人员调配及薪酬（选聘消防操作员）拆单</t>
  </si>
  <si>
    <r>
      <rPr>
        <sz val="10"/>
        <rFont val="宋体"/>
        <family val="0"/>
        <charset val="134"/>
      </rPr>
      <t xml:space="preserve">热线</t>
    </r>
    <r>
      <rPr>
        <sz val="10"/>
        <rFont val="Arial"/>
        <family val="2"/>
      </rPr>
      <t xml:space="preserve">-260114-012255</t>
    </r>
  </si>
  <si>
    <t xml:space="preserve">2026-01-14 09:56:11</t>
  </si>
  <si>
    <t xml:space="preserve">2026-01-14 10:03:41</t>
  </si>
  <si>
    <t xml:space="preserve">2026-01-14 10:33:51</t>
  </si>
  <si>
    <r>
      <rPr>
        <sz val="10"/>
        <rFont val="宋体"/>
        <family val="0"/>
        <charset val="134"/>
      </rPr>
      <t xml:space="preserve">手机</t>
    </r>
    <r>
      <rPr>
        <sz val="10"/>
        <rFont val="Arial"/>
        <family val="2"/>
      </rPr>
      <t xml:space="preserve">,13121136969;</t>
    </r>
  </si>
  <si>
    <r>
      <rPr>
        <sz val="10"/>
        <rFont val="宋体"/>
        <family val="0"/>
        <charset val="134"/>
      </rPr>
      <t xml:space="preserve">市民反映，在</t>
    </r>
    <r>
      <rPr>
        <sz val="10"/>
        <rFont val="Arial"/>
        <family val="2"/>
      </rPr>
      <t xml:space="preserve">870</t>
    </r>
    <r>
      <rPr>
        <sz val="10"/>
        <rFont val="宋体"/>
        <family val="0"/>
        <charset val="134"/>
      </rPr>
      <t xml:space="preserve">和</t>
    </r>
    <r>
      <rPr>
        <sz val="10"/>
        <rFont val="Arial"/>
        <family val="2"/>
      </rPr>
      <t xml:space="preserve">856</t>
    </r>
    <r>
      <rPr>
        <sz val="10"/>
        <rFont val="宋体"/>
        <family val="0"/>
        <charset val="134"/>
      </rPr>
      <t xml:space="preserve">路公交车的兴寿总站处，市民表示总站的公共厕所非常脏乱差，无人清扫，而且有很多的人随地大小便，希望相关单位</t>
    </r>
    <r>
      <rPr>
        <sz val="10"/>
        <rFont val="Arial"/>
        <family val="2"/>
      </rPr>
      <t xml:space="preserve">IE</t>
    </r>
    <r>
      <rPr>
        <sz val="10"/>
        <rFont val="宋体"/>
        <family val="0"/>
        <charset val="134"/>
      </rPr>
      <t xml:space="preserve">督促处理，来电反映公共车站内厕所无人清扫问题。</t>
    </r>
  </si>
  <si>
    <t xml:space="preserve">2026-01-14 09:53:04</t>
  </si>
  <si>
    <t xml:space="preserve">场站（站台）卫生问题
（厕所脏）</t>
  </si>
  <si>
    <r>
      <rPr>
        <sz val="10"/>
        <rFont val="宋体"/>
        <family val="0"/>
        <charset val="134"/>
      </rPr>
      <t xml:space="preserve">网络</t>
    </r>
    <r>
      <rPr>
        <sz val="10"/>
        <rFont val="Arial"/>
        <family val="2"/>
      </rPr>
      <t xml:space="preserve">-260119-007743</t>
    </r>
  </si>
  <si>
    <t xml:space="preserve">2026-01-19 09:16:44</t>
  </si>
  <si>
    <t xml:space="preserve">2026-01-19 09:23:51</t>
  </si>
  <si>
    <t xml:space="preserve">2026-01-19 11:13:04</t>
  </si>
  <si>
    <r>
      <rPr>
        <sz val="10"/>
        <rFont val="宋体"/>
        <family val="0"/>
        <charset val="134"/>
      </rPr>
      <t xml:space="preserve">工单来源：微信服务号，此工单内容为网民留言时填写的标题及原文。 </t>
    </r>
    <r>
      <rPr>
        <sz val="10"/>
        <rFont val="Arial"/>
        <family val="2"/>
      </rPr>
      <t xml:space="preserve">============================= </t>
    </r>
    <r>
      <rPr>
        <sz val="10"/>
        <rFont val="宋体"/>
        <family val="0"/>
        <charset val="134"/>
      </rPr>
      <t xml:space="preserve">留言标题：五福堂公交场站外立面脱落建议修复留言原文：五福堂公交场站外立面，多块钢板缺失，建议修复市民填写的详细地址为：区、街道：大兴区旧宫镇详细地址：五福堂公交场站</t>
    </r>
  </si>
  <si>
    <t xml:space="preserve">2026-01-18 15:49:33</t>
  </si>
  <si>
    <r>
      <rPr>
        <sz val="10"/>
        <rFont val="宋体"/>
        <family val="0"/>
        <charset val="134"/>
      </rPr>
      <t xml:space="preserve">热线</t>
    </r>
    <r>
      <rPr>
        <sz val="10"/>
        <rFont val="Arial"/>
        <family val="2"/>
      </rPr>
      <t xml:space="preserve">-260122-021460-2</t>
    </r>
  </si>
  <si>
    <t xml:space="preserve">2026-01-22 14:26:49</t>
  </si>
  <si>
    <r>
      <rPr>
        <sz val="10"/>
        <rFont val="宋体"/>
        <family val="0"/>
        <charset val="134"/>
      </rPr>
      <t xml:space="preserve">市民反映，在丰台区太平桥街道三路居</t>
    </r>
    <r>
      <rPr>
        <sz val="10"/>
        <rFont val="Arial"/>
        <family val="2"/>
      </rPr>
      <t xml:space="preserve">101</t>
    </r>
    <r>
      <rPr>
        <sz val="10"/>
        <rFont val="宋体"/>
        <family val="0"/>
        <charset val="134"/>
      </rPr>
      <t xml:space="preserve">号，有一个公交场站，公交场站的工作人员随地大小便，而且有噪声扰民，到处扔垃圾，对此不认可，要求公交场站搬离，先有小区后有公交场站，来电反映协调公交场站搬离问题。</t>
    </r>
  </si>
  <si>
    <r>
      <rPr>
        <sz val="10"/>
        <rFont val="宋体"/>
        <family val="0"/>
        <charset val="134"/>
      </rPr>
      <t xml:space="preserve">分中心已经于</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22</t>
    </r>
    <r>
      <rPr>
        <sz val="10"/>
        <rFont val="宋体"/>
        <family val="0"/>
        <charset val="134"/>
      </rPr>
      <t xml:space="preserve">日，将处理结果告知了市民，办理人：穆鑫，部门</t>
    </r>
    <r>
      <rPr>
        <sz val="10"/>
        <rFont val="Arial"/>
        <family val="2"/>
      </rPr>
      <t xml:space="preserve">:</t>
    </r>
    <r>
      <rPr>
        <sz val="10"/>
        <rFont val="宋体"/>
        <family val="0"/>
        <charset val="134"/>
      </rPr>
      <t xml:space="preserve">西站分中心，职务：物管副主任。审核人：侯旭，物业管理中心机关，物管行政部，科员。</t>
    </r>
    <r>
      <rPr>
        <sz val="10"/>
        <rFont val="Arial"/>
        <family val="2"/>
      </rPr>
      <t xml:space="preserve">
</t>
    </r>
  </si>
  <si>
    <t xml:space="preserve">GJ-PHONE-20260122-1703</t>
  </si>
  <si>
    <t xml:space="preserve">2026-01-22 17:25:25</t>
  </si>
  <si>
    <t xml:space="preserve">2026-01-22 17:29:41</t>
  </si>
  <si>
    <r>
      <rPr>
        <sz val="10"/>
        <rFont val="Arial"/>
        <family val="2"/>
      </rPr>
      <t xml:space="preserve">1</t>
    </r>
    <r>
      <rPr>
        <sz val="10"/>
        <rFont val="宋体"/>
        <family val="0"/>
        <charset val="134"/>
      </rPr>
      <t xml:space="preserve">月</t>
    </r>
    <r>
      <rPr>
        <sz val="10"/>
        <rFont val="Arial"/>
        <family val="2"/>
      </rPr>
      <t xml:space="preserve">22</t>
    </r>
    <r>
      <rPr>
        <sz val="10"/>
        <rFont val="宋体"/>
        <family val="0"/>
        <charset val="134"/>
      </rPr>
      <t xml:space="preserve">日</t>
    </r>
    <r>
      <rPr>
        <sz val="10"/>
        <rFont val="Arial"/>
        <family val="2"/>
      </rPr>
      <t xml:space="preserve">17:25</t>
    </r>
    <r>
      <rPr>
        <sz val="10"/>
        <rFont val="宋体"/>
        <family val="0"/>
        <charset val="134"/>
      </rPr>
      <t xml:space="preserve">分来电，一位先生之前反映过</t>
    </r>
    <r>
      <rPr>
        <sz val="10"/>
        <rFont val="Arial"/>
        <family val="2"/>
      </rPr>
      <t xml:space="preserve">815</t>
    </r>
    <r>
      <rPr>
        <sz val="10"/>
        <rFont val="宋体"/>
        <family val="0"/>
        <charset val="134"/>
      </rPr>
      <t xml:space="preserve">快八王坟东站台的排队护栏被撤掉一事，导致乘坐秩序混乱，今日再次来电继续反映，希望尽快改善。</t>
    </r>
  </si>
  <si>
    <r>
      <rPr>
        <sz val="10"/>
        <rFont val="宋体"/>
        <family val="0"/>
        <charset val="134"/>
      </rPr>
      <t xml:space="preserve">热线</t>
    </r>
    <r>
      <rPr>
        <sz val="10"/>
        <rFont val="Arial"/>
        <family val="2"/>
      </rPr>
      <t xml:space="preserve">-260126-073706</t>
    </r>
  </si>
  <si>
    <t xml:space="preserve">2026-01-26 20:54:17</t>
  </si>
  <si>
    <t xml:space="preserve">2026-01-26 21:04:02</t>
  </si>
  <si>
    <t xml:space="preserve">2026-01-26 21:19:58</t>
  </si>
  <si>
    <r>
      <rPr>
        <sz val="10"/>
        <rFont val="宋体"/>
        <family val="0"/>
        <charset val="134"/>
      </rPr>
      <t xml:space="preserve">手机</t>
    </r>
    <r>
      <rPr>
        <sz val="10"/>
        <rFont val="Arial"/>
        <family val="2"/>
      </rPr>
      <t xml:space="preserve">,18701471380;</t>
    </r>
  </si>
  <si>
    <r>
      <rPr>
        <sz val="10"/>
        <rFont val="宋体"/>
        <family val="0"/>
        <charset val="134"/>
      </rPr>
      <t xml:space="preserve">市民反映，从北京西站出来，需要乘坐</t>
    </r>
    <r>
      <rPr>
        <sz val="10"/>
        <rFont val="Arial"/>
        <family val="2"/>
      </rPr>
      <t xml:space="preserve">387</t>
    </r>
    <r>
      <rPr>
        <sz val="10"/>
        <rFont val="宋体"/>
        <family val="0"/>
        <charset val="134"/>
      </rPr>
      <t xml:space="preserve">路公交车往东边走，按照导航指引前进，没找到公交站台，给导航到了一个出租车站台，希望核实处理。来电反映找不到北京西站公交站台问题。</t>
    </r>
  </si>
  <si>
    <t xml:space="preserve">2026-01-26 20:50:45</t>
  </si>
  <si>
    <r>
      <rPr>
        <sz val="10"/>
        <rFont val="宋体"/>
        <family val="0"/>
        <charset val="134"/>
      </rPr>
      <t xml:space="preserve">热线</t>
    </r>
    <r>
      <rPr>
        <sz val="10"/>
        <rFont val="Arial"/>
        <family val="2"/>
      </rPr>
      <t xml:space="preserve">-260123-020142</t>
    </r>
    <r>
      <rPr>
        <sz val="10"/>
        <rFont val="宋体"/>
        <family val="0"/>
        <charset val="134"/>
      </rPr>
      <t xml:space="preserve">（</t>
    </r>
    <r>
      <rPr>
        <sz val="10"/>
        <rFont val="Arial"/>
        <family val="2"/>
      </rPr>
      <t xml:space="preserve">1</t>
    </r>
    <r>
      <rPr>
        <sz val="10"/>
        <rFont val="宋体"/>
        <family val="0"/>
        <charset val="134"/>
      </rPr>
      <t xml:space="preserve">个附件）</t>
    </r>
  </si>
  <si>
    <t xml:space="preserve">2026-01-23 11:20:39</t>
  </si>
  <si>
    <r>
      <rPr>
        <sz val="10"/>
        <rFont val="宋体"/>
        <family val="0"/>
        <charset val="134"/>
      </rPr>
      <t xml:space="preserve">市民反映，申请</t>
    </r>
    <r>
      <rPr>
        <sz val="10"/>
        <rFont val="Arial"/>
        <family val="2"/>
      </rPr>
      <t xml:space="preserve">472</t>
    </r>
    <r>
      <rPr>
        <sz val="10"/>
        <rFont val="宋体"/>
        <family val="0"/>
        <charset val="134"/>
      </rPr>
      <t xml:space="preserve">路司机带自己进鲁谷场站，市民图方便近是为了到出站口，做</t>
    </r>
    <r>
      <rPr>
        <sz val="10"/>
        <rFont val="Arial"/>
        <family val="2"/>
      </rPr>
      <t xml:space="preserve">472</t>
    </r>
    <r>
      <rPr>
        <sz val="10"/>
        <rFont val="宋体"/>
        <family val="0"/>
        <charset val="134"/>
      </rPr>
      <t xml:space="preserve">路往回走，司机让自己在门口，让自己跟鲁谷场站门卫沟通，市民是残疾人，眼镜看不清路，需要进入车场，门卫拦截不让自己进入，市民解释干过，一个车队的，还是不让进，解释有检查的，市民不认可，市民要求让可以进院，问题没有解决，对方回复没有解决问题，要求对方领导回复，来电反映鲁谷场站门卫问题以及</t>
    </r>
    <r>
      <rPr>
        <sz val="10"/>
        <rFont val="Arial"/>
        <family val="2"/>
      </rPr>
      <t xml:space="preserve">472</t>
    </r>
    <r>
      <rPr>
        <sz val="10"/>
        <rFont val="宋体"/>
        <family val="0"/>
        <charset val="134"/>
      </rPr>
      <t xml:space="preserve">司机问题。</t>
    </r>
  </si>
  <si>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23</t>
    </r>
    <r>
      <rPr>
        <sz val="10"/>
        <rFont val="宋体"/>
        <family val="0"/>
        <charset val="134"/>
      </rPr>
      <t xml:space="preserve">日经田顺庄分中心安保专业核实，保安员规范执行拦问查记工作，不让生人穿行场站，遭到投诉。并且</t>
    </r>
    <r>
      <rPr>
        <sz val="10"/>
        <rFont val="Arial"/>
        <family val="2"/>
      </rPr>
      <t xml:space="preserve">1</t>
    </r>
    <r>
      <rPr>
        <sz val="10"/>
        <rFont val="宋体"/>
        <family val="0"/>
        <charset val="134"/>
      </rPr>
      <t xml:space="preserve">月</t>
    </r>
    <r>
      <rPr>
        <sz val="10"/>
        <rFont val="Arial"/>
        <family val="2"/>
      </rPr>
      <t xml:space="preserve">23</t>
    </r>
    <r>
      <rPr>
        <sz val="10"/>
        <rFont val="宋体"/>
        <family val="0"/>
        <charset val="134"/>
      </rPr>
      <t xml:space="preserve">日已经电话回访投诉人。</t>
    </r>
  </si>
  <si>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26</t>
    </r>
    <r>
      <rPr>
        <sz val="10"/>
        <rFont val="宋体"/>
        <family val="0"/>
        <charset val="134"/>
      </rPr>
      <t xml:space="preserve">日</t>
    </r>
    <r>
      <rPr>
        <sz val="10"/>
        <rFont val="Arial"/>
        <family val="2"/>
      </rPr>
      <t xml:space="preserve">10</t>
    </r>
    <r>
      <rPr>
        <sz val="10"/>
        <rFont val="宋体"/>
        <family val="0"/>
        <charset val="134"/>
      </rPr>
      <t xml:space="preserve">点</t>
    </r>
    <r>
      <rPr>
        <sz val="10"/>
        <rFont val="Arial"/>
        <family val="2"/>
      </rPr>
      <t xml:space="preserve">10</t>
    </r>
    <r>
      <rPr>
        <sz val="10"/>
        <rFont val="宋体"/>
        <family val="0"/>
        <charset val="134"/>
      </rPr>
      <t xml:space="preserve">分由田顺庄分中心安保负责人电话回访投诉人李先生。</t>
    </r>
  </si>
  <si>
    <t xml:space="preserve">加强对场站门岗叮嘱教育，严格认真贯彻落实”百日行动“工作，提高服务质量，做到人性化服务。</t>
  </si>
  <si>
    <t xml:space="preserve">田顺庄分中心与客四鲁谷车队安服部门联系，尽快给投诉人回电话。</t>
  </si>
  <si>
    <r>
      <rPr>
        <sz val="10"/>
        <rFont val="宋体"/>
        <family val="0"/>
        <charset val="134"/>
      </rPr>
      <t xml:space="preserve">田顺庄分中心加强对场站门岗叮嘱教育，严格认真贯彻落实”百日行动“工作，提高服务质量，做到人性化服务。</t>
    </r>
    <r>
      <rPr>
        <sz val="10"/>
        <rFont val="Arial"/>
        <family val="2"/>
      </rPr>
      <t xml:space="preserve">2026</t>
    </r>
    <r>
      <rPr>
        <sz val="10"/>
        <rFont val="宋体"/>
        <family val="0"/>
        <charset val="134"/>
      </rPr>
      <t xml:space="preserve">年</t>
    </r>
    <r>
      <rPr>
        <sz val="10"/>
        <rFont val="Arial"/>
        <family val="2"/>
      </rPr>
      <t xml:space="preserve">1</t>
    </r>
    <r>
      <rPr>
        <sz val="10"/>
        <rFont val="宋体"/>
        <family val="0"/>
        <charset val="134"/>
      </rPr>
      <t xml:space="preserve">月</t>
    </r>
    <r>
      <rPr>
        <sz val="10"/>
        <rFont val="Arial"/>
        <family val="2"/>
      </rPr>
      <t xml:space="preserve">26</t>
    </r>
    <r>
      <rPr>
        <sz val="10"/>
        <rFont val="宋体"/>
        <family val="0"/>
        <charset val="134"/>
      </rPr>
      <t xml:space="preserve">日</t>
    </r>
    <r>
      <rPr>
        <sz val="10"/>
        <rFont val="Arial"/>
        <family val="2"/>
      </rPr>
      <t xml:space="preserve">10</t>
    </r>
    <r>
      <rPr>
        <sz val="10"/>
        <rFont val="宋体"/>
        <family val="0"/>
        <charset val="134"/>
      </rPr>
      <t xml:space="preserve">点</t>
    </r>
    <r>
      <rPr>
        <sz val="10"/>
        <rFont val="Arial"/>
        <family val="2"/>
      </rPr>
      <t xml:space="preserve">10</t>
    </r>
    <r>
      <rPr>
        <sz val="10"/>
        <rFont val="宋体"/>
        <family val="0"/>
        <charset val="134"/>
      </rPr>
      <t xml:space="preserve">分由田顺庄分中心安保负责人电话回访投诉人李先生。</t>
    </r>
  </si>
  <si>
    <r>
      <rPr>
        <sz val="10"/>
        <rFont val="宋体"/>
        <family val="0"/>
        <charset val="134"/>
      </rPr>
      <t xml:space="preserve">热线</t>
    </r>
    <r>
      <rPr>
        <sz val="10"/>
        <rFont val="Arial"/>
        <family val="2"/>
      </rPr>
      <t xml:space="preserve">-260206-028044</t>
    </r>
  </si>
  <si>
    <t xml:space="preserve">2026-02-06 12:33:53</t>
  </si>
  <si>
    <t xml:space="preserve">2026-02-06 12:40:12</t>
  </si>
  <si>
    <t xml:space="preserve">2026-02-06 12:57:23</t>
  </si>
  <si>
    <t xml:space="preserve">盛先生</t>
  </si>
  <si>
    <r>
      <rPr>
        <sz val="10"/>
        <rFont val="宋体"/>
        <family val="0"/>
        <charset val="134"/>
      </rPr>
      <t xml:space="preserve">手机</t>
    </r>
    <r>
      <rPr>
        <sz val="10"/>
        <rFont val="Arial"/>
        <family val="2"/>
      </rPr>
      <t xml:space="preserve">,13161616043;</t>
    </r>
  </si>
  <si>
    <r>
      <rPr>
        <sz val="10"/>
        <rFont val="宋体"/>
        <family val="0"/>
        <charset val="134"/>
      </rPr>
      <t xml:space="preserve">市民反映，公交集团的司机把私家车停放在动物园交通枢纽大厅里边，</t>
    </r>
    <r>
      <rPr>
        <sz val="10"/>
        <rFont val="Arial"/>
        <family val="2"/>
      </rPr>
      <t xml:space="preserve">12</t>
    </r>
    <r>
      <rPr>
        <sz val="10"/>
        <rFont val="宋体"/>
        <family val="0"/>
        <charset val="134"/>
      </rPr>
      <t xml:space="preserve">月</t>
    </r>
    <r>
      <rPr>
        <sz val="10"/>
        <rFont val="Arial"/>
        <family val="2"/>
      </rPr>
      <t xml:space="preserve">17</t>
    </r>
    <r>
      <rPr>
        <sz val="10"/>
        <rFont val="宋体"/>
        <family val="0"/>
        <charset val="134"/>
      </rPr>
      <t xml:space="preserve">号就有工作人员把车停在站牌地下，自己向公交集团反映告知会改正并给自己道歉，可是</t>
    </r>
    <r>
      <rPr>
        <sz val="10"/>
        <rFont val="Arial"/>
        <family val="2"/>
      </rPr>
      <t xml:space="preserve">1</t>
    </r>
    <r>
      <rPr>
        <sz val="10"/>
        <rFont val="宋体"/>
        <family val="0"/>
        <charset val="134"/>
      </rPr>
      <t xml:space="preserve">月</t>
    </r>
    <r>
      <rPr>
        <sz val="10"/>
        <rFont val="Arial"/>
        <family val="2"/>
      </rPr>
      <t xml:space="preserve">4</t>
    </r>
    <r>
      <rPr>
        <sz val="10"/>
        <rFont val="宋体"/>
        <family val="0"/>
        <charset val="134"/>
      </rPr>
      <t xml:space="preserve">号自己又发现有车辆（黑色）停放，自己又向公交集团反映，但是一直到</t>
    </r>
    <r>
      <rPr>
        <sz val="10"/>
        <rFont val="Arial"/>
        <family val="2"/>
      </rPr>
      <t xml:space="preserve">1</t>
    </r>
    <r>
      <rPr>
        <sz val="10"/>
        <rFont val="宋体"/>
        <family val="0"/>
        <charset val="134"/>
      </rPr>
      <t xml:space="preserve">月底也没有解决，车辆一直在原地停放，再联系公交集团告知马上去核实，但是之后就没有任何小消息，而且动物园交通枢纽大厅不止有一辆私家车停放，来电反映公交车司机在动物园交通枢纽大厅停私家车问题。</t>
    </r>
  </si>
  <si>
    <t xml:space="preserve">2026-02-06 12:23:50</t>
  </si>
  <si>
    <t xml:space="preserve">GJ-PHONE-20260210-1448</t>
  </si>
  <si>
    <t xml:space="preserve">2026-02-10 15:06:45</t>
  </si>
  <si>
    <t xml:space="preserve">2026-02-10 15:42:32</t>
  </si>
  <si>
    <t xml:space="preserve">13146533502</t>
  </si>
  <si>
    <r>
      <rPr>
        <sz val="10"/>
        <rFont val="Arial"/>
        <family val="2"/>
      </rPr>
      <t xml:space="preserve">2</t>
    </r>
    <r>
      <rPr>
        <sz val="10"/>
        <rFont val="宋体"/>
        <family val="0"/>
        <charset val="134"/>
      </rPr>
      <t xml:space="preserve">月</t>
    </r>
    <r>
      <rPr>
        <sz val="10"/>
        <rFont val="Arial"/>
        <family val="2"/>
      </rPr>
      <t xml:space="preserve">10</t>
    </r>
    <r>
      <rPr>
        <sz val="10"/>
        <rFont val="宋体"/>
        <family val="0"/>
        <charset val="134"/>
      </rPr>
      <t xml:space="preserve">日</t>
    </r>
    <r>
      <rPr>
        <sz val="10"/>
        <rFont val="Arial"/>
        <family val="2"/>
      </rPr>
      <t xml:space="preserve">15:07</t>
    </r>
    <r>
      <rPr>
        <sz val="10"/>
        <rFont val="宋体"/>
        <family val="0"/>
        <charset val="134"/>
      </rPr>
      <t xml:space="preserve">分</t>
    </r>
    <r>
      <rPr>
        <sz val="10"/>
        <rFont val="Arial"/>
        <family val="2"/>
      </rPr>
      <t xml:space="preserve">(</t>
    </r>
    <r>
      <rPr>
        <sz val="10"/>
        <rFont val="宋体"/>
        <family val="0"/>
        <charset val="134"/>
      </rPr>
      <t xml:space="preserve">来电</t>
    </r>
    <r>
      <rPr>
        <sz val="10"/>
        <rFont val="Arial"/>
        <family val="2"/>
      </rPr>
      <t xml:space="preserve">)</t>
    </r>
    <r>
      <rPr>
        <sz val="10"/>
        <rFont val="宋体"/>
        <family val="0"/>
        <charset val="134"/>
      </rPr>
      <t xml:space="preserve">一位先生反映：客二分公司</t>
    </r>
    <r>
      <rPr>
        <sz val="10"/>
        <rFont val="Arial"/>
        <family val="2"/>
      </rPr>
      <t xml:space="preserve">17</t>
    </r>
    <r>
      <rPr>
        <sz val="10"/>
        <rFont val="宋体"/>
        <family val="0"/>
        <charset val="134"/>
      </rPr>
      <t xml:space="preserve">队环形铁道</t>
    </r>
    <r>
      <rPr>
        <sz val="10"/>
        <rFont val="Arial"/>
        <family val="2"/>
      </rPr>
      <t xml:space="preserve">403</t>
    </r>
    <r>
      <rPr>
        <sz val="10"/>
        <rFont val="宋体"/>
        <family val="0"/>
        <charset val="134"/>
      </rPr>
      <t xml:space="preserve">路总站院内，见专</t>
    </r>
    <r>
      <rPr>
        <sz val="10"/>
        <rFont val="Arial"/>
        <family val="2"/>
      </rPr>
      <t xml:space="preserve">124</t>
    </r>
    <r>
      <rPr>
        <sz val="10"/>
        <rFont val="宋体"/>
        <family val="0"/>
        <charset val="134"/>
      </rPr>
      <t xml:space="preserve">路驾驶员在场站内把电线刮断了（未提供具体位置），其认为存在安全隐患，有关部门尽快处理，要求答复。</t>
    </r>
  </si>
  <si>
    <t xml:space="preserve">站务设施设置
（线路刮断）</t>
  </si>
  <si>
    <t xml:space="preserve">GJ-PHONE-20260212-1423</t>
  </si>
  <si>
    <t xml:space="preserve">2026-02-12 15:32:18</t>
  </si>
  <si>
    <t xml:space="preserve">2026-02-12 16:03:59</t>
  </si>
  <si>
    <t xml:space="preserve">13811782035</t>
  </si>
  <si>
    <r>
      <rPr>
        <sz val="10"/>
        <rFont val="Arial"/>
        <family val="2"/>
      </rPr>
      <t xml:space="preserve">2</t>
    </r>
    <r>
      <rPr>
        <sz val="10"/>
        <rFont val="宋体"/>
        <family val="0"/>
        <charset val="134"/>
      </rPr>
      <t xml:space="preserve">月</t>
    </r>
    <r>
      <rPr>
        <sz val="10"/>
        <rFont val="Arial"/>
        <family val="2"/>
      </rPr>
      <t xml:space="preserve">12</t>
    </r>
    <r>
      <rPr>
        <sz val="10"/>
        <rFont val="宋体"/>
        <family val="0"/>
        <charset val="134"/>
      </rPr>
      <t xml:space="preserve">日</t>
    </r>
    <r>
      <rPr>
        <sz val="10"/>
        <rFont val="Arial"/>
        <family val="2"/>
      </rPr>
      <t xml:space="preserve">15</t>
    </r>
    <r>
      <rPr>
        <sz val="10"/>
        <rFont val="宋体"/>
        <family val="0"/>
        <charset val="134"/>
      </rPr>
      <t xml:space="preserve">：</t>
    </r>
    <r>
      <rPr>
        <sz val="10"/>
        <rFont val="Arial"/>
        <family val="2"/>
      </rPr>
      <t xml:space="preserve">33</t>
    </r>
    <r>
      <rPr>
        <sz val="10"/>
        <rFont val="宋体"/>
        <family val="0"/>
        <charset val="134"/>
      </rPr>
      <t xml:space="preserve">分来电：张先生（客二分公司员工）来电称，客二分公司小庄院内的保安队长（名字不知，其称是办公楼内的保安，墨绿色工服，上面写着保安），经常用公司水给领导的私家车洗车（其称现在正在洗的是京</t>
    </r>
    <r>
      <rPr>
        <sz val="10"/>
        <rFont val="Arial"/>
        <family val="2"/>
      </rPr>
      <t xml:space="preserve">AJ99923</t>
    </r>
    <r>
      <rPr>
        <sz val="10"/>
        <rFont val="宋体"/>
        <family val="0"/>
        <charset val="134"/>
      </rPr>
      <t xml:space="preserve">号车</t>
    </r>
    <r>
      <rPr>
        <sz val="10"/>
        <rFont val="Arial"/>
        <family val="2"/>
      </rPr>
      <t xml:space="preserve">,</t>
    </r>
    <r>
      <rPr>
        <sz val="10"/>
        <rFont val="宋体"/>
        <family val="0"/>
        <charset val="134"/>
      </rPr>
      <t xml:space="preserve">理想</t>
    </r>
    <r>
      <rPr>
        <sz val="10"/>
        <rFont val="Arial"/>
        <family val="2"/>
      </rPr>
      <t xml:space="preserve">L9</t>
    </r>
    <r>
      <rPr>
        <sz val="10"/>
        <rFont val="宋体"/>
        <family val="0"/>
        <charset val="134"/>
      </rPr>
      <t xml:space="preserve">），还给领导占着好几个车位，不让其他员工停，其不满，要求答复。</t>
    </r>
  </si>
  <si>
    <t xml:space="preserve">GJ-PHONE-20260215-0880</t>
  </si>
  <si>
    <t xml:space="preserve">2026-02-15 14:09:25</t>
  </si>
  <si>
    <t xml:space="preserve">场站安保问题
（调取监控）</t>
  </si>
  <si>
    <r>
      <rPr>
        <sz val="11"/>
        <color rgb="FF000000"/>
        <rFont val="宋体"/>
        <family val="0"/>
        <charset val="134"/>
      </rPr>
      <t xml:space="preserve">多渠道同人同诉：热线</t>
    </r>
    <r>
      <rPr>
        <sz val="11"/>
        <color rgb="FF000000"/>
        <rFont val="宋体"/>
        <family val="0"/>
      </rPr>
      <t xml:space="preserve">-260204-058517</t>
    </r>
    <r>
      <rPr>
        <sz val="11"/>
        <color rgb="FF000000"/>
        <rFont val="宋体"/>
        <family val="0"/>
        <charset val="134"/>
      </rPr>
      <t xml:space="preserve">、热线</t>
    </r>
    <r>
      <rPr>
        <sz val="11"/>
        <color rgb="FF000000"/>
        <rFont val="宋体"/>
        <family val="0"/>
      </rPr>
      <t xml:space="preserve">-260205-021275</t>
    </r>
    <r>
      <rPr>
        <sz val="11"/>
        <color rgb="FF000000"/>
        <rFont val="宋体"/>
        <family val="0"/>
        <charset val="134"/>
      </rPr>
      <t xml:space="preserve">、热线</t>
    </r>
    <r>
      <rPr>
        <sz val="11"/>
        <color rgb="FF000000"/>
        <rFont val="宋体"/>
        <family val="0"/>
      </rPr>
      <t xml:space="preserve">-260215-016058</t>
    </r>
    <r>
      <rPr>
        <sz val="11"/>
        <color rgb="FF000000"/>
        <rFont val="宋体"/>
        <family val="0"/>
        <charset val="134"/>
      </rPr>
      <t xml:space="preserve">、</t>
    </r>
    <r>
      <rPr>
        <sz val="11"/>
        <color rgb="FF000000"/>
        <rFont val="宋体"/>
        <family val="0"/>
      </rPr>
      <t xml:space="preserve">GJ-PHONE-20260215-0880</t>
    </r>
  </si>
  <si>
    <t xml:space="preserve">GJ-PHONE-20260226-1856</t>
  </si>
  <si>
    <t xml:space="preserve">2026-02-26 18:58:28</t>
  </si>
  <si>
    <t xml:space="preserve">2026-02-26 19:22:43</t>
  </si>
  <si>
    <t xml:space="preserve">2026-03-03 08:59:59</t>
  </si>
  <si>
    <t xml:space="preserve">任先生</t>
  </si>
  <si>
    <t xml:space="preserve">13260488544</t>
  </si>
  <si>
    <r>
      <rPr>
        <sz val="10"/>
        <rFont val="Arial"/>
        <family val="2"/>
      </rPr>
      <t xml:space="preserve">2</t>
    </r>
    <r>
      <rPr>
        <sz val="10"/>
        <rFont val="宋体"/>
        <family val="0"/>
        <charset val="134"/>
      </rPr>
      <t xml:space="preserve">月</t>
    </r>
    <r>
      <rPr>
        <sz val="10"/>
        <rFont val="Arial"/>
        <family val="2"/>
      </rPr>
      <t xml:space="preserve">26</t>
    </r>
    <r>
      <rPr>
        <sz val="10"/>
        <rFont val="宋体"/>
        <family val="0"/>
        <charset val="134"/>
      </rPr>
      <t xml:space="preserve">日</t>
    </r>
    <r>
      <rPr>
        <sz val="10"/>
        <rFont val="Arial"/>
        <family val="2"/>
      </rPr>
      <t xml:space="preserve">18:58</t>
    </r>
    <r>
      <rPr>
        <sz val="10"/>
        <rFont val="宋体"/>
        <family val="0"/>
        <charset val="134"/>
      </rPr>
      <t xml:space="preserve">分</t>
    </r>
    <r>
      <rPr>
        <sz val="10"/>
        <rFont val="Arial"/>
        <family val="2"/>
      </rPr>
      <t xml:space="preserve">(</t>
    </r>
    <r>
      <rPr>
        <sz val="10"/>
        <rFont val="宋体"/>
        <family val="0"/>
        <charset val="134"/>
      </rPr>
      <t xml:space="preserve">来电</t>
    </r>
    <r>
      <rPr>
        <sz val="10"/>
        <rFont val="Arial"/>
        <family val="2"/>
      </rPr>
      <t xml:space="preserve">)</t>
    </r>
    <r>
      <rPr>
        <sz val="10"/>
        <rFont val="宋体"/>
        <family val="0"/>
        <charset val="134"/>
      </rPr>
      <t xml:space="preserve">：任先生来电称：是丰台区民警称：</t>
    </r>
    <r>
      <rPr>
        <sz val="10"/>
        <rFont val="Arial"/>
        <family val="2"/>
      </rPr>
      <t xml:space="preserve">2</t>
    </r>
    <r>
      <rPr>
        <sz val="10"/>
        <rFont val="宋体"/>
        <family val="0"/>
        <charset val="134"/>
      </rPr>
      <t xml:space="preserve">路双庙公交场站附近有人电动车被盗一事，后其连续两天到双庙公交场站物业看监控，场站一位女负责人告知：物业已下班，工作时间为：</t>
    </r>
    <r>
      <rPr>
        <sz val="10"/>
        <rFont val="Arial"/>
        <family val="2"/>
      </rPr>
      <t xml:space="preserve">9</t>
    </r>
    <r>
      <rPr>
        <sz val="10"/>
        <rFont val="宋体"/>
        <family val="0"/>
        <charset val="134"/>
      </rPr>
      <t xml:space="preserve">点</t>
    </r>
    <r>
      <rPr>
        <sz val="10"/>
        <rFont val="Arial"/>
        <family val="2"/>
      </rPr>
      <t xml:space="preserve">--16</t>
    </r>
    <r>
      <rPr>
        <sz val="10"/>
        <rFont val="宋体"/>
        <family val="0"/>
        <charset val="134"/>
      </rPr>
      <t xml:space="preserve">点，其现在要求帮忙协调看一下只是看看监控。</t>
    </r>
  </si>
  <si>
    <r>
      <rPr>
        <sz val="11"/>
        <color rgb="FF000000"/>
        <rFont val="宋体"/>
        <family val="0"/>
        <charset val="134"/>
      </rPr>
      <t xml:space="preserve">七有五性</t>
    </r>
    <r>
      <rPr>
        <sz val="11"/>
        <color rgb="FF000000"/>
        <rFont val="宋体"/>
        <family val="0"/>
      </rPr>
      <t xml:space="preserve">,</t>
    </r>
    <r>
      <rPr>
        <sz val="11"/>
        <color rgb="FF000000"/>
        <rFont val="宋体"/>
        <family val="0"/>
        <charset val="134"/>
      </rPr>
      <t xml:space="preserve">安全性、多样性</t>
    </r>
  </si>
  <si>
    <r>
      <rPr>
        <sz val="10"/>
        <rFont val="宋体"/>
        <family val="0"/>
        <charset val="134"/>
      </rPr>
      <t xml:space="preserve">热线</t>
    </r>
    <r>
      <rPr>
        <sz val="10"/>
        <rFont val="Arial"/>
        <family val="2"/>
      </rPr>
      <t xml:space="preserve">-260228-047336-1</t>
    </r>
  </si>
  <si>
    <t xml:space="preserve">2026-02-28 18:41:18</t>
  </si>
  <si>
    <t xml:space="preserve">2026-02-28 19:07:05</t>
  </si>
  <si>
    <t xml:space="preserve">2026-02-28 19:12:07</t>
  </si>
  <si>
    <t xml:space="preserve">秦先生</t>
  </si>
  <si>
    <r>
      <rPr>
        <sz val="10"/>
        <rFont val="宋体"/>
        <family val="0"/>
        <charset val="134"/>
      </rPr>
      <t xml:space="preserve">手机</t>
    </r>
    <r>
      <rPr>
        <sz val="10"/>
        <rFont val="Arial"/>
        <family val="2"/>
      </rPr>
      <t xml:space="preserve">,17746281539;</t>
    </r>
  </si>
  <si>
    <r>
      <rPr>
        <sz val="10"/>
        <rFont val="宋体"/>
        <family val="0"/>
        <charset val="134"/>
      </rPr>
      <t xml:space="preserve">市民反映，从廊坊永清县（音译）到丰台区赵公口长途站的长途车</t>
    </r>
    <r>
      <rPr>
        <sz val="10"/>
        <rFont val="Arial"/>
        <family val="2"/>
      </rPr>
      <t xml:space="preserve">881</t>
    </r>
    <r>
      <rPr>
        <sz val="10"/>
        <rFont val="宋体"/>
        <family val="0"/>
        <charset val="134"/>
      </rPr>
      <t xml:space="preserve">路，</t>
    </r>
    <r>
      <rPr>
        <sz val="10"/>
        <rFont val="Arial"/>
        <family val="2"/>
      </rPr>
      <t xml:space="preserve">2</t>
    </r>
    <r>
      <rPr>
        <sz val="10"/>
        <rFont val="宋体"/>
        <family val="0"/>
        <charset val="134"/>
      </rPr>
      <t xml:space="preserve">月</t>
    </r>
    <r>
      <rPr>
        <sz val="10"/>
        <rFont val="Arial"/>
        <family val="2"/>
      </rPr>
      <t xml:space="preserve">28</t>
    </r>
    <r>
      <rPr>
        <sz val="10"/>
        <rFont val="宋体"/>
        <family val="0"/>
        <charset val="134"/>
      </rPr>
      <t xml:space="preserve">日上午从兰亭公园上车的</t>
    </r>
    <r>
      <rPr>
        <sz val="10"/>
        <rFont val="Arial"/>
        <family val="2"/>
      </rPr>
      <t xml:space="preserve">10</t>
    </r>
    <r>
      <rPr>
        <sz val="10"/>
        <rFont val="宋体"/>
        <family val="0"/>
        <charset val="134"/>
      </rPr>
      <t xml:space="preserve">：</t>
    </r>
    <r>
      <rPr>
        <sz val="10"/>
        <rFont val="Arial"/>
        <family val="2"/>
      </rPr>
      <t xml:space="preserve">48</t>
    </r>
    <r>
      <rPr>
        <sz val="10"/>
        <rFont val="宋体"/>
        <family val="0"/>
        <charset val="134"/>
      </rPr>
      <t xml:space="preserve">分</t>
    </r>
    <r>
      <rPr>
        <sz val="10"/>
        <rFont val="Arial"/>
        <family val="2"/>
      </rPr>
      <t xml:space="preserve">-12</t>
    </r>
    <r>
      <rPr>
        <sz val="10"/>
        <rFont val="宋体"/>
        <family val="0"/>
        <charset val="134"/>
      </rPr>
      <t xml:space="preserve">：</t>
    </r>
    <r>
      <rPr>
        <sz val="10"/>
        <rFont val="Arial"/>
        <family val="2"/>
      </rPr>
      <t xml:space="preserve">16</t>
    </r>
    <r>
      <rPr>
        <sz val="10"/>
        <rFont val="宋体"/>
        <family val="0"/>
        <charset val="134"/>
      </rPr>
      <t xml:space="preserve">分的公交车，车里面异味很大，臭脚味儿闻着想吐，来电反映公交车异味大问题。安服安服</t>
    </r>
  </si>
  <si>
    <t xml:space="preserve">2026-02-28 17:17:42</t>
  </si>
  <si>
    <t xml:space="preserve">车辆卫生问题
（车内异味）该线路卫生归客六负责退单</t>
  </si>
  <si>
    <t xml:space="preserve">退单问题：该线路卫生归客六负责退单</t>
  </si>
  <si>
    <t xml:space="preserve">退单申报</t>
  </si>
  <si>
    <t xml:space="preserve">GJ-PHONE-20260304-0114</t>
  </si>
  <si>
    <t xml:space="preserve">2026-03-04 06:44:28</t>
  </si>
  <si>
    <t xml:space="preserve">2026-03-04 07:01:13</t>
  </si>
  <si>
    <t xml:space="preserve">2026-03-09 08:59:59</t>
  </si>
  <si>
    <r>
      <rPr>
        <sz val="10"/>
        <rFont val="Arial"/>
        <family val="2"/>
      </rPr>
      <t xml:space="preserve">3</t>
    </r>
    <r>
      <rPr>
        <sz val="10"/>
        <rFont val="宋体"/>
        <family val="0"/>
        <charset val="134"/>
      </rPr>
      <t xml:space="preserve">月</t>
    </r>
    <r>
      <rPr>
        <sz val="10"/>
        <rFont val="Arial"/>
        <family val="2"/>
      </rPr>
      <t xml:space="preserve">4</t>
    </r>
    <r>
      <rPr>
        <sz val="10"/>
        <rFont val="宋体"/>
        <family val="0"/>
        <charset val="134"/>
      </rPr>
      <t xml:space="preserve">日</t>
    </r>
    <r>
      <rPr>
        <sz val="10"/>
        <rFont val="Arial"/>
        <family val="2"/>
      </rPr>
      <t xml:space="preserve">6</t>
    </r>
    <r>
      <rPr>
        <sz val="10"/>
        <rFont val="宋体"/>
        <family val="0"/>
        <charset val="134"/>
      </rPr>
      <t xml:space="preserve">：</t>
    </r>
    <r>
      <rPr>
        <sz val="10"/>
        <rFont val="Arial"/>
        <family val="2"/>
      </rPr>
      <t xml:space="preserve">45</t>
    </r>
    <r>
      <rPr>
        <sz val="10"/>
        <rFont val="宋体"/>
        <family val="0"/>
        <charset val="134"/>
      </rPr>
      <t xml:space="preserve">分来电：一先生称：曾</t>
    </r>
    <r>
      <rPr>
        <sz val="10"/>
        <rFont val="Arial"/>
        <family val="2"/>
      </rPr>
      <t xml:space="preserve">2</t>
    </r>
    <r>
      <rPr>
        <sz val="10"/>
        <rFont val="宋体"/>
        <family val="0"/>
        <charset val="134"/>
      </rPr>
      <t xml:space="preserve">月</t>
    </r>
    <r>
      <rPr>
        <sz val="10"/>
        <rFont val="Arial"/>
        <family val="2"/>
      </rPr>
      <t xml:space="preserve">10</t>
    </r>
    <r>
      <rPr>
        <sz val="10"/>
        <rFont val="宋体"/>
        <family val="0"/>
        <charset val="134"/>
      </rPr>
      <t xml:space="preserve">日反映客二分公司</t>
    </r>
    <r>
      <rPr>
        <sz val="10"/>
        <rFont val="Arial"/>
        <family val="2"/>
      </rPr>
      <t xml:space="preserve">17</t>
    </r>
    <r>
      <rPr>
        <sz val="10"/>
        <rFont val="宋体"/>
        <family val="0"/>
        <charset val="134"/>
      </rPr>
      <t xml:space="preserve">队</t>
    </r>
    <r>
      <rPr>
        <sz val="10"/>
        <rFont val="Arial"/>
        <family val="2"/>
      </rPr>
      <t xml:space="preserve">403</t>
    </r>
    <r>
      <rPr>
        <sz val="10"/>
        <rFont val="宋体"/>
        <family val="0"/>
        <charset val="134"/>
      </rPr>
      <t xml:space="preserve">路环形铁道总站院内，专</t>
    </r>
    <r>
      <rPr>
        <sz val="10"/>
        <rFont val="Arial"/>
        <family val="2"/>
      </rPr>
      <t xml:space="preserve">124</t>
    </r>
    <r>
      <rPr>
        <sz val="10"/>
        <rFont val="宋体"/>
        <family val="0"/>
        <charset val="134"/>
      </rPr>
      <t xml:space="preserve">路的驾驶员在场站内把电线刮断一事，至今没有接到相关部门的答复。同时称该安全事故未上报，也没有处理，其认为相关部门隐瞒安全事故，故不满，要求尽快答复。</t>
    </r>
    <r>
      <rPr>
        <sz val="10"/>
        <rFont val="Arial"/>
        <family val="2"/>
      </rPr>
      <t xml:space="preserve">
</t>
    </r>
    <r>
      <rPr>
        <sz val="10"/>
        <rFont val="宋体"/>
        <family val="0"/>
        <charset val="134"/>
      </rPr>
      <t xml:space="preserve">原始记录：</t>
    </r>
    <r>
      <rPr>
        <sz val="10"/>
        <rFont val="Arial"/>
        <family val="2"/>
      </rPr>
      <t xml:space="preserve">2</t>
    </r>
    <r>
      <rPr>
        <sz val="10"/>
        <rFont val="宋体"/>
        <family val="0"/>
        <charset val="134"/>
      </rPr>
      <t xml:space="preserve">月</t>
    </r>
    <r>
      <rPr>
        <sz val="10"/>
        <rFont val="Arial"/>
        <family val="2"/>
      </rPr>
      <t xml:space="preserve">10</t>
    </r>
    <r>
      <rPr>
        <sz val="10"/>
        <rFont val="宋体"/>
        <family val="0"/>
        <charset val="134"/>
      </rPr>
      <t xml:space="preserve">日</t>
    </r>
    <r>
      <rPr>
        <sz val="10"/>
        <rFont val="Arial"/>
        <family val="2"/>
      </rPr>
      <t xml:space="preserve">15:07</t>
    </r>
    <r>
      <rPr>
        <sz val="10"/>
        <rFont val="宋体"/>
        <family val="0"/>
        <charset val="134"/>
      </rPr>
      <t xml:space="preserve">分</t>
    </r>
    <r>
      <rPr>
        <sz val="10"/>
        <rFont val="Arial"/>
        <family val="2"/>
      </rPr>
      <t xml:space="preserve">(</t>
    </r>
    <r>
      <rPr>
        <sz val="10"/>
        <rFont val="宋体"/>
        <family val="0"/>
        <charset val="134"/>
      </rPr>
      <t xml:space="preserve">来电</t>
    </r>
    <r>
      <rPr>
        <sz val="10"/>
        <rFont val="Arial"/>
        <family val="2"/>
      </rPr>
      <t xml:space="preserve">)</t>
    </r>
    <r>
      <rPr>
        <sz val="10"/>
        <rFont val="宋体"/>
        <family val="0"/>
        <charset val="134"/>
      </rPr>
      <t xml:space="preserve">一位先生反映：客二分公司</t>
    </r>
    <r>
      <rPr>
        <sz val="10"/>
        <rFont val="Arial"/>
        <family val="2"/>
      </rPr>
      <t xml:space="preserve">17</t>
    </r>
    <r>
      <rPr>
        <sz val="10"/>
        <rFont val="宋体"/>
        <family val="0"/>
        <charset val="134"/>
      </rPr>
      <t xml:space="preserve">队环形铁道</t>
    </r>
    <r>
      <rPr>
        <sz val="10"/>
        <rFont val="Arial"/>
        <family val="2"/>
      </rPr>
      <t xml:space="preserve">403</t>
    </r>
    <r>
      <rPr>
        <sz val="10"/>
        <rFont val="宋体"/>
        <family val="0"/>
        <charset val="134"/>
      </rPr>
      <t xml:space="preserve">路总站院内，见专</t>
    </r>
    <r>
      <rPr>
        <sz val="10"/>
        <rFont val="Arial"/>
        <family val="2"/>
      </rPr>
      <t xml:space="preserve">124</t>
    </r>
    <r>
      <rPr>
        <sz val="10"/>
        <rFont val="宋体"/>
        <family val="0"/>
        <charset val="134"/>
      </rPr>
      <t xml:space="preserve">路驾驶员在场站内把电线刮断了（未提供具体位置），其认为存在安全隐患，有关部门尽快处理，要求答复。</t>
    </r>
  </si>
  <si>
    <t xml:space="preserve">站务设施维修
（电线杆倒）</t>
  </si>
  <si>
    <t xml:space="preserve">GJ-PHONE-20260309-0827-1</t>
  </si>
  <si>
    <t xml:space="preserve">2026-03-09 11:11:21</t>
  </si>
  <si>
    <t xml:space="preserve">2026-03-09 11:26:53</t>
  </si>
  <si>
    <t xml:space="preserve">13910468661</t>
  </si>
  <si>
    <r>
      <rPr>
        <sz val="10"/>
        <rFont val="Arial"/>
        <family val="2"/>
      </rPr>
      <t xml:space="preserve">3</t>
    </r>
    <r>
      <rPr>
        <sz val="10"/>
        <rFont val="宋体"/>
        <family val="0"/>
        <charset val="134"/>
      </rPr>
      <t xml:space="preserve">月</t>
    </r>
    <r>
      <rPr>
        <sz val="10"/>
        <rFont val="Arial"/>
        <family val="2"/>
      </rPr>
      <t xml:space="preserve">9</t>
    </r>
    <r>
      <rPr>
        <sz val="10"/>
        <rFont val="宋体"/>
        <family val="0"/>
        <charset val="134"/>
      </rPr>
      <t xml:space="preserve">日</t>
    </r>
    <r>
      <rPr>
        <sz val="10"/>
        <rFont val="Arial"/>
        <family val="2"/>
      </rPr>
      <t xml:space="preserve">11</t>
    </r>
    <r>
      <rPr>
        <sz val="10"/>
        <rFont val="宋体"/>
        <family val="0"/>
        <charset val="134"/>
      </rPr>
      <t xml:space="preserve">：</t>
    </r>
    <r>
      <rPr>
        <sz val="10"/>
        <rFont val="Arial"/>
        <family val="2"/>
      </rPr>
      <t xml:space="preserve">12</t>
    </r>
    <r>
      <rPr>
        <sz val="10"/>
        <rFont val="宋体"/>
        <family val="0"/>
        <charset val="134"/>
      </rPr>
      <t xml:space="preserve">分来电，一先生来电称法华寺站路东侧站台有不锈钢栅栏，司机停车时经常对着不锈钢栅栏，导致乘客无法上车，其不满，建议拆除不锈钢栅栏，以便乘客乘车，就此事要求答复。</t>
    </r>
  </si>
  <si>
    <r>
      <rPr>
        <sz val="10"/>
        <rFont val="宋体"/>
        <family val="0"/>
        <charset val="134"/>
      </rPr>
      <t xml:space="preserve">网络</t>
    </r>
    <r>
      <rPr>
        <sz val="10"/>
        <rFont val="Arial"/>
        <family val="2"/>
      </rPr>
      <t xml:space="preserve">-260319-001096-1</t>
    </r>
    <r>
      <rPr>
        <sz val="10"/>
        <rFont val="宋体"/>
        <family val="0"/>
        <charset val="134"/>
      </rPr>
      <t xml:space="preserve">（</t>
    </r>
    <r>
      <rPr>
        <sz val="10"/>
        <rFont val="Arial"/>
        <family val="2"/>
      </rPr>
      <t xml:space="preserve">5</t>
    </r>
    <r>
      <rPr>
        <sz val="10"/>
        <rFont val="宋体"/>
        <family val="0"/>
        <charset val="134"/>
      </rPr>
      <t xml:space="preserve">个附件）</t>
    </r>
  </si>
  <si>
    <t xml:space="preserve">2026-03-20 09:17:10</t>
  </si>
  <si>
    <t xml:space="preserve">站务设施维修
（站台路面）同人同诉
拆单</t>
  </si>
  <si>
    <t xml:space="preserve">GJ-PHONE-20260402-2394</t>
  </si>
  <si>
    <t xml:space="preserve">2026-04-02 19:16:48</t>
  </si>
  <si>
    <t xml:space="preserve">2026-04-02 20:12:11</t>
  </si>
  <si>
    <r>
      <rPr>
        <sz val="10"/>
        <rFont val="Arial"/>
        <family val="2"/>
      </rPr>
      <t xml:space="preserve">4</t>
    </r>
    <r>
      <rPr>
        <sz val="10"/>
        <rFont val="宋体"/>
        <family val="0"/>
        <charset val="134"/>
      </rPr>
      <t xml:space="preserve">月</t>
    </r>
    <r>
      <rPr>
        <sz val="10"/>
        <rFont val="Arial"/>
        <family val="2"/>
      </rPr>
      <t xml:space="preserve">2</t>
    </r>
    <r>
      <rPr>
        <sz val="10"/>
        <rFont val="宋体"/>
        <family val="0"/>
        <charset val="134"/>
      </rPr>
      <t xml:space="preserve">日</t>
    </r>
    <r>
      <rPr>
        <sz val="10"/>
        <rFont val="Arial"/>
        <family val="2"/>
      </rPr>
      <t xml:space="preserve">19:16</t>
    </r>
    <r>
      <rPr>
        <sz val="10"/>
        <rFont val="宋体"/>
        <family val="0"/>
        <charset val="134"/>
      </rPr>
      <t xml:space="preserve">分来电：一位先生每天乘坐</t>
    </r>
    <r>
      <rPr>
        <sz val="10"/>
        <rFont val="Arial"/>
        <family val="2"/>
      </rPr>
      <t xml:space="preserve">F35</t>
    </r>
    <r>
      <rPr>
        <sz val="10"/>
        <rFont val="宋体"/>
        <family val="0"/>
        <charset val="134"/>
      </rPr>
      <t xml:space="preserve">路出行，称大部分车卫生不干净，车内有异味且座椅套脏。</t>
    </r>
  </si>
  <si>
    <r>
      <rPr>
        <sz val="10"/>
        <rFont val="宋体"/>
        <family val="0"/>
        <charset val="134"/>
      </rPr>
      <t xml:space="preserve">网络</t>
    </r>
    <r>
      <rPr>
        <sz val="10"/>
        <rFont val="Arial"/>
        <family val="2"/>
      </rPr>
      <t xml:space="preserve">-260408-018547-3</t>
    </r>
  </si>
  <si>
    <t xml:space="preserve">2026-04-08 10:33:56</t>
  </si>
  <si>
    <t xml:space="preserve">2026-04-08 10:47:28</t>
  </si>
  <si>
    <t xml:space="preserve">2026-04-08 11:02:02</t>
  </si>
  <si>
    <t xml:space="preserve">魏静</t>
  </si>
  <si>
    <r>
      <rPr>
        <sz val="10"/>
        <rFont val="宋体"/>
        <family val="0"/>
        <charset val="134"/>
      </rPr>
      <t xml:space="preserve">手机</t>
    </r>
    <r>
      <rPr>
        <sz val="10"/>
        <rFont val="Arial"/>
        <family val="2"/>
      </rPr>
      <t xml:space="preserve">,18310228834;</t>
    </r>
  </si>
  <si>
    <r>
      <rPr>
        <sz val="10"/>
        <rFont val="宋体"/>
        <family val="0"/>
        <charset val="134"/>
      </rPr>
      <t xml:space="preserve">工单来源：市政府门户网站互动交流平台，此工单内容为网民留言时填写的标题及原文。</t>
    </r>
    <r>
      <rPr>
        <sz val="10"/>
        <rFont val="Arial"/>
        <family val="2"/>
      </rPr>
      <t xml:space="preserve">============================= </t>
    </r>
    <r>
      <rPr>
        <sz val="10"/>
        <rFont val="宋体"/>
        <family val="0"/>
        <charset val="134"/>
      </rPr>
      <t xml:space="preserve">留言标题：</t>
    </r>
    <r>
      <rPr>
        <sz val="10"/>
        <rFont val="Arial"/>
        <family val="2"/>
      </rPr>
      <t xml:space="preserve">F41</t>
    </r>
    <r>
      <rPr>
        <sz val="10"/>
        <rFont val="宋体"/>
        <family val="0"/>
        <charset val="134"/>
      </rPr>
      <t xml:space="preserve">路公交车坏不修理，车声音不对留言原文：</t>
    </r>
    <r>
      <rPr>
        <sz val="10"/>
        <rFont val="Arial"/>
        <family val="2"/>
      </rPr>
      <t xml:space="preserve">F41</t>
    </r>
    <r>
      <rPr>
        <sz val="10"/>
        <rFont val="宋体"/>
        <family val="0"/>
        <charset val="134"/>
      </rPr>
      <t xml:space="preserve">路在早上</t>
    </r>
    <r>
      <rPr>
        <sz val="10"/>
        <rFont val="Arial"/>
        <family val="2"/>
      </rPr>
      <t xml:space="preserve">7</t>
    </r>
    <r>
      <rPr>
        <sz val="10"/>
        <rFont val="宋体"/>
        <family val="0"/>
        <charset val="134"/>
      </rPr>
      <t xml:space="preserve">点半开往良乡大学城方向公交车</t>
    </r>
    <r>
      <rPr>
        <sz val="10"/>
        <rFont val="Arial"/>
        <family val="2"/>
      </rPr>
      <t xml:space="preserve">6834939</t>
    </r>
    <r>
      <rPr>
        <sz val="10"/>
        <rFont val="宋体"/>
        <family val="0"/>
        <charset val="134"/>
      </rPr>
      <t xml:space="preserve">，京</t>
    </r>
    <r>
      <rPr>
        <sz val="10"/>
        <rFont val="Arial"/>
        <family val="2"/>
      </rPr>
      <t xml:space="preserve">A05516F</t>
    </r>
    <r>
      <rPr>
        <sz val="10"/>
        <rFont val="宋体"/>
        <family val="0"/>
        <charset val="134"/>
      </rPr>
      <t xml:space="preserve">，最近是一直这辆车，这车后车门坏了很久了没有修理。而且发动机声音很不对，没车车窗帘，开车停停顿顿，司机开的很慢不敢开，个人觉得这样很危险都是上班点上学点，有很多孩子老人，每次都要前门刷卡，时间耽误很多，另外，前车门有一次竟然没有关严，司机二次开关前车门才正常关上，天气越来越热，车里环境尘土飞扬，安全不能保证。请严查</t>
    </r>
    <r>
      <rPr>
        <sz val="10"/>
        <rFont val="Arial"/>
        <family val="2"/>
      </rPr>
      <t xml:space="preserve">F41</t>
    </r>
    <r>
      <rPr>
        <sz val="10"/>
        <rFont val="宋体"/>
        <family val="0"/>
        <charset val="134"/>
      </rPr>
      <t xml:space="preserve">路所有公交车市民填写的详细地址为：详细地址：不详   </t>
    </r>
  </si>
  <si>
    <t xml:space="preserve">2026-04-08 07:49:29</t>
  </si>
  <si>
    <t xml:space="preserve">车辆卫生问题
（车内灰尘）</t>
  </si>
  <si>
    <r>
      <rPr>
        <sz val="10"/>
        <rFont val="宋体"/>
        <family val="0"/>
        <charset val="134"/>
      </rPr>
      <t xml:space="preserve">热线</t>
    </r>
    <r>
      <rPr>
        <sz val="10"/>
        <rFont val="Arial"/>
        <family val="2"/>
      </rPr>
      <t xml:space="preserve">-260408-051980</t>
    </r>
  </si>
  <si>
    <t xml:space="preserve">2026-04-08 16:28:39</t>
  </si>
  <si>
    <t xml:space="preserve">2026-04-08 16:31:14</t>
  </si>
  <si>
    <t xml:space="preserve">2026-04-08 17:00:03</t>
  </si>
  <si>
    <t xml:space="preserve">杜女士</t>
  </si>
  <si>
    <r>
      <rPr>
        <sz val="10"/>
        <rFont val="宋体"/>
        <family val="0"/>
        <charset val="134"/>
      </rPr>
      <t xml:space="preserve">手机</t>
    </r>
    <r>
      <rPr>
        <sz val="10"/>
        <rFont val="Arial"/>
        <family val="2"/>
      </rPr>
      <t xml:space="preserve">,18611952691;</t>
    </r>
  </si>
  <si>
    <r>
      <rPr>
        <sz val="10"/>
        <rFont val="宋体"/>
        <family val="0"/>
        <charset val="134"/>
      </rPr>
      <t xml:space="preserve">市民反映，地铁</t>
    </r>
    <r>
      <rPr>
        <sz val="10"/>
        <rFont val="Arial"/>
        <family val="2"/>
      </rPr>
      <t xml:space="preserve">2</t>
    </r>
    <r>
      <rPr>
        <sz val="10"/>
        <rFont val="宋体"/>
        <family val="0"/>
        <charset val="134"/>
      </rPr>
      <t xml:space="preserve">号线东直门内大街西北角出站口的通道被公交集团当成了材料库，把出站口道路全都封没了，还有往外扩的草地围墙被围起来了，导致行人只能走东边马路，对此不认可，来电反映公交集团占用通道和草地要求恢复原状。</t>
    </r>
  </si>
  <si>
    <t xml:space="preserve">2026-04-08 16:16:39</t>
  </si>
  <si>
    <t xml:space="preserve">违规占用城市道路</t>
  </si>
  <si>
    <t xml:space="preserve">场站管理问题
（施工围挡）</t>
  </si>
  <si>
    <r>
      <rPr>
        <sz val="10"/>
        <rFont val="宋体"/>
        <family val="0"/>
        <charset val="134"/>
      </rPr>
      <t xml:space="preserve">热线</t>
    </r>
    <r>
      <rPr>
        <sz val="10"/>
        <rFont val="Arial"/>
        <family val="2"/>
      </rPr>
      <t xml:space="preserve">-260410-060101-1</t>
    </r>
  </si>
  <si>
    <t xml:space="preserve">2026-04-12 01:32:09</t>
  </si>
  <si>
    <t xml:space="preserve">2026-04-12 01:41:37</t>
  </si>
  <si>
    <t xml:space="preserve">2026-04-12 08:53:12</t>
  </si>
  <si>
    <r>
      <rPr>
        <sz val="10"/>
        <rFont val="宋体"/>
        <family val="0"/>
        <charset val="134"/>
      </rPr>
      <t xml:space="preserve">手机</t>
    </r>
    <r>
      <rPr>
        <sz val="10"/>
        <rFont val="Arial"/>
        <family val="2"/>
      </rPr>
      <t xml:space="preserve">,13691157534;</t>
    </r>
  </si>
  <si>
    <t xml:space="preserve">市民反映，在西城区德胜门桥东边的桥，挡墙挨着桥的台阶根部，楼梯根部有大量的流水，市民表示水量很大，希望职能部门赶紧去治理一下，怕长期这样大量的流水淹着导致桥梁出现问题，也怕大量流水出现危险造成人员摔伤，来电反映大量漏水要求尽快去维修的问题。工单流转：西城区分中心退回：经园林绿化局核实非绿地内漏水，前几日蓟城山水去现场核实，了解是公交集团的闸坏了，已经找的自来水公司进行维修。烦请市中心退至公交集团核实处理。物业客一客八</t>
  </si>
  <si>
    <t xml:space="preserve">2026-04-19 23:59:59</t>
  </si>
  <si>
    <t xml:space="preserve">清分中心</t>
  </si>
  <si>
    <t xml:space="preserve">2026-04-10 17:58:09</t>
  </si>
  <si>
    <t xml:space="preserve">跨河桥（市管）</t>
  </si>
  <si>
    <r>
      <rPr>
        <sz val="10"/>
        <rFont val="宋体"/>
        <family val="0"/>
        <charset val="134"/>
      </rPr>
      <t xml:space="preserve">热线</t>
    </r>
    <r>
      <rPr>
        <sz val="10"/>
        <rFont val="Arial"/>
        <family val="2"/>
      </rPr>
      <t xml:space="preserve">-260413-045234</t>
    </r>
  </si>
  <si>
    <t xml:space="preserve">2026-04-13 15:21:49</t>
  </si>
  <si>
    <t xml:space="preserve">2026-04-13 15:32:48</t>
  </si>
  <si>
    <t xml:space="preserve">2026-04-13 15:41:15</t>
  </si>
  <si>
    <r>
      <rPr>
        <sz val="10"/>
        <rFont val="宋体"/>
        <family val="0"/>
        <charset val="134"/>
      </rPr>
      <t xml:space="preserve">手机</t>
    </r>
    <r>
      <rPr>
        <sz val="10"/>
        <rFont val="Arial"/>
        <family val="2"/>
      </rPr>
      <t xml:space="preserve">,13521724256;</t>
    </r>
  </si>
  <si>
    <r>
      <rPr>
        <sz val="10"/>
        <rFont val="宋体"/>
        <family val="0"/>
        <charset val="134"/>
      </rPr>
      <t xml:space="preserve">市民反映，</t>
    </r>
    <r>
      <rPr>
        <sz val="10"/>
        <rFont val="Arial"/>
        <family val="2"/>
      </rPr>
      <t xml:space="preserve">4</t>
    </r>
    <r>
      <rPr>
        <sz val="10"/>
        <rFont val="宋体"/>
        <family val="0"/>
        <charset val="134"/>
      </rPr>
      <t xml:space="preserve">月</t>
    </r>
    <r>
      <rPr>
        <sz val="10"/>
        <rFont val="Arial"/>
        <family val="2"/>
      </rPr>
      <t xml:space="preserve">10</t>
    </r>
    <r>
      <rPr>
        <sz val="10"/>
        <rFont val="宋体"/>
        <family val="0"/>
        <charset val="134"/>
      </rPr>
      <t xml:space="preserve">号东城中医院看病，自己在地坛公交站坐</t>
    </r>
    <r>
      <rPr>
        <sz val="10"/>
        <rFont val="Arial"/>
        <family val="2"/>
      </rPr>
      <t xml:space="preserve">124</t>
    </r>
    <r>
      <rPr>
        <sz val="10"/>
        <rFont val="宋体"/>
        <family val="0"/>
        <charset val="134"/>
      </rPr>
      <t xml:space="preserve">公交大屯方向，因为护栏窄，导致自己的爱人被绊倒了，现在自己的爱人眼睛出现了问题，市民希望给自己一个答复，来电反映自己的老伴在公交站摔倒问题。注：联系电话已新增</t>
    </r>
  </si>
  <si>
    <t xml:space="preserve">站杆问题</t>
  </si>
  <si>
    <t xml:space="preserve">2026-04-13 15:15:07</t>
  </si>
  <si>
    <r>
      <rPr>
        <sz val="10"/>
        <rFont val="宋体"/>
        <family val="0"/>
        <charset val="134"/>
      </rPr>
      <t xml:space="preserve">热线</t>
    </r>
    <r>
      <rPr>
        <sz val="10"/>
        <rFont val="Arial"/>
        <family val="2"/>
      </rPr>
      <t xml:space="preserve">-260416-040923</t>
    </r>
  </si>
  <si>
    <t xml:space="preserve">2026-04-16 17:22:43</t>
  </si>
  <si>
    <t xml:space="preserve">2026-04-16 17:36:57</t>
  </si>
  <si>
    <t xml:space="preserve">2026-04-16 17:40:06</t>
  </si>
  <si>
    <r>
      <rPr>
        <sz val="10"/>
        <rFont val="宋体"/>
        <family val="0"/>
        <charset val="134"/>
      </rPr>
      <t xml:space="preserve">手机</t>
    </r>
    <r>
      <rPr>
        <sz val="10"/>
        <rFont val="Arial"/>
        <family val="2"/>
      </rPr>
      <t xml:space="preserve">,13621082880;</t>
    </r>
  </si>
  <si>
    <r>
      <rPr>
        <sz val="10"/>
        <rFont val="宋体"/>
        <family val="0"/>
        <charset val="134"/>
      </rPr>
      <t xml:space="preserve">市民反映，北京丰台区西客站南广场，</t>
    </r>
    <r>
      <rPr>
        <sz val="10"/>
        <rFont val="Arial"/>
        <family val="2"/>
      </rPr>
      <t xml:space="preserve">309</t>
    </r>
    <r>
      <rPr>
        <sz val="10"/>
        <rFont val="宋体"/>
        <family val="0"/>
        <charset val="134"/>
      </rPr>
      <t xml:space="preserve">公交总站地下有一个公共场所，公共场所弄上栏杆之后一直没有拆已经一个月了，造成很多人上厕所不方便，属于一个公交枢纽站肯定人多，希望相关部门核实处理，来电反映公共厕所无法使用问题。</t>
    </r>
  </si>
  <si>
    <r>
      <rPr>
        <sz val="10"/>
        <rFont val="宋体"/>
        <family val="0"/>
        <charset val="134"/>
      </rPr>
      <t xml:space="preserve">退回。经和市民确定点位以及现场核实，市民反映的“</t>
    </r>
    <r>
      <rPr>
        <sz val="10"/>
        <rFont val="宋体"/>
        <family val="0"/>
      </rPr>
      <t xml:space="preserve">西客站南广场</t>
    </r>
    <r>
      <rPr>
        <sz val="10"/>
        <rFont val="Arial"/>
        <family val="2"/>
      </rPr>
      <t xml:space="preserve">309</t>
    </r>
    <r>
      <rPr>
        <sz val="10"/>
        <rFont val="宋体"/>
        <family val="0"/>
      </rPr>
      <t xml:space="preserve">路公交总站地下公共场所设置栏杆不方便上厕所问题</t>
    </r>
    <r>
      <rPr>
        <sz val="10"/>
        <rFont val="宋体"/>
        <family val="0"/>
        <charset val="134"/>
      </rPr>
      <t xml:space="preserve">”</t>
    </r>
    <r>
      <rPr>
        <sz val="10"/>
        <rFont val="宋体"/>
        <family val="0"/>
      </rPr>
      <t xml:space="preserve">，市民反映的地点位置不属于公交集团管理范畴、且栏杆也不是公交集团设立的。公交物业和西站管委下属物业公司（恒兴物业）联系，之所以西客站南广场</t>
    </r>
    <r>
      <rPr>
        <sz val="10"/>
        <rFont val="Arial"/>
        <family val="2"/>
      </rPr>
      <t xml:space="preserve">309</t>
    </r>
    <r>
      <rPr>
        <sz val="10"/>
        <rFont val="宋体"/>
        <family val="0"/>
      </rPr>
      <t xml:space="preserve">路总站的地下公共场所设置栏杆是由于此区域相关设施正在进行施工。此单退回。</t>
    </r>
  </si>
  <si>
    <t xml:space="preserve">2026-04-16 14:45:55</t>
  </si>
  <si>
    <r>
      <rPr>
        <sz val="10"/>
        <rFont val="宋体"/>
        <family val="0"/>
        <charset val="134"/>
      </rPr>
      <t xml:space="preserve">热线</t>
    </r>
    <r>
      <rPr>
        <sz val="10"/>
        <rFont val="Arial"/>
        <family val="2"/>
      </rPr>
      <t xml:space="preserve">-260418-045784-2</t>
    </r>
  </si>
  <si>
    <t xml:space="preserve">2026-04-18 19:15:55</t>
  </si>
  <si>
    <t xml:space="preserve">2026-04-18 19:23:33</t>
  </si>
  <si>
    <t xml:space="preserve">2026-04-18 21:32:16</t>
  </si>
  <si>
    <t xml:space="preserve">曹女士</t>
  </si>
  <si>
    <r>
      <rPr>
        <sz val="10"/>
        <rFont val="宋体"/>
        <family val="0"/>
        <charset val="134"/>
      </rPr>
      <t xml:space="preserve">手机</t>
    </r>
    <r>
      <rPr>
        <sz val="10"/>
        <rFont val="Arial"/>
        <family val="2"/>
      </rPr>
      <t xml:space="preserve">,13611044122;</t>
    </r>
  </si>
  <si>
    <r>
      <rPr>
        <sz val="10"/>
        <rFont val="宋体"/>
        <family val="0"/>
        <charset val="134"/>
      </rPr>
      <t xml:space="preserve">市民反映，西城区西板桥公交站，祁家豁子方向，乘坐公交车</t>
    </r>
    <r>
      <rPr>
        <sz val="10"/>
        <rFont val="Arial"/>
        <family val="2"/>
      </rPr>
      <t xml:space="preserve">5</t>
    </r>
    <r>
      <rPr>
        <sz val="10"/>
        <rFont val="宋体"/>
        <family val="0"/>
        <charset val="134"/>
      </rPr>
      <t xml:space="preserve">路，等候时有人插队，希望安装栏杆排队等车，来电反映等公交车插队问题。安服，鸿运承</t>
    </r>
  </si>
  <si>
    <t xml:space="preserve">2026-04-18 18:47:28</t>
  </si>
  <si>
    <t xml:space="preserve">GJ-PHONE-20260418-0619</t>
  </si>
  <si>
    <t xml:space="preserve">2026-04-18 10:20:49</t>
  </si>
  <si>
    <t xml:space="preserve">2026-04-18 11:14:23</t>
  </si>
  <si>
    <t xml:space="preserve">13522069586</t>
  </si>
  <si>
    <r>
      <rPr>
        <sz val="10"/>
        <rFont val="Arial"/>
        <family val="2"/>
      </rPr>
      <t xml:space="preserve">4</t>
    </r>
    <r>
      <rPr>
        <sz val="10"/>
        <rFont val="宋体"/>
        <family val="0"/>
        <charset val="134"/>
      </rPr>
      <t xml:space="preserve">月</t>
    </r>
    <r>
      <rPr>
        <sz val="10"/>
        <rFont val="Arial"/>
        <family val="2"/>
      </rPr>
      <t xml:space="preserve">18</t>
    </r>
    <r>
      <rPr>
        <sz val="10"/>
        <rFont val="宋体"/>
        <family val="0"/>
        <charset val="134"/>
      </rPr>
      <t xml:space="preserve">日</t>
    </r>
    <r>
      <rPr>
        <sz val="10"/>
        <rFont val="Arial"/>
        <family val="2"/>
      </rPr>
      <t xml:space="preserve">9</t>
    </r>
    <r>
      <rPr>
        <sz val="10"/>
        <rFont val="宋体"/>
        <family val="0"/>
        <charset val="134"/>
      </rPr>
      <t xml:space="preserve">：</t>
    </r>
    <r>
      <rPr>
        <sz val="10"/>
        <rFont val="Arial"/>
        <family val="2"/>
      </rPr>
      <t xml:space="preserve">38</t>
    </r>
    <r>
      <rPr>
        <sz val="10"/>
        <rFont val="宋体"/>
        <family val="0"/>
        <charset val="134"/>
      </rPr>
      <t xml:space="preserve">分来电，一女士建议：</t>
    </r>
    <r>
      <rPr>
        <sz val="10"/>
        <rFont val="Arial"/>
        <family val="2"/>
      </rPr>
      <t xml:space="preserve">899</t>
    </r>
    <r>
      <rPr>
        <sz val="10"/>
        <rFont val="宋体"/>
        <family val="0"/>
        <charset val="134"/>
      </rPr>
      <t xml:space="preserve">路朱辛庄公交场站总站内建一个卫生间，乘客长时间等车，却没有卫生间，非常不便，针对此事要求答复。</t>
    </r>
  </si>
  <si>
    <r>
      <rPr>
        <sz val="11"/>
        <color rgb="FF000000"/>
        <rFont val="宋体"/>
        <family val="0"/>
        <charset val="134"/>
      </rPr>
      <t xml:space="preserve">热线</t>
    </r>
    <r>
      <rPr>
        <sz val="11"/>
        <color rgb="FF000000"/>
        <rFont val="宋体"/>
        <family val="0"/>
      </rPr>
      <t xml:space="preserve">-260420-047307-1</t>
    </r>
  </si>
  <si>
    <t xml:space="preserve">通州区漷县镇黄厂铺公交总站如厕问题已退单</t>
  </si>
  <si>
    <r>
      <rPr>
        <sz val="10"/>
        <rFont val="宋体"/>
        <family val="0"/>
        <charset val="134"/>
      </rPr>
      <t xml:space="preserve">网络</t>
    </r>
    <r>
      <rPr>
        <sz val="10"/>
        <rFont val="Arial"/>
        <family val="2"/>
      </rPr>
      <t xml:space="preserve">-260421-039874</t>
    </r>
  </si>
  <si>
    <t xml:space="preserve">2026-04-22 08:43:38</t>
  </si>
  <si>
    <t xml:space="preserve">2026-04-22 09:01:50</t>
  </si>
  <si>
    <t xml:space="preserve">2026-04-22 09:12:14</t>
  </si>
  <si>
    <t xml:space="preserve">傅连顺</t>
  </si>
  <si>
    <r>
      <rPr>
        <sz val="10"/>
        <rFont val="宋体"/>
        <family val="0"/>
        <charset val="134"/>
      </rPr>
      <t xml:space="preserve">手机</t>
    </r>
    <r>
      <rPr>
        <sz val="10"/>
        <rFont val="Arial"/>
        <family val="2"/>
      </rPr>
      <t xml:space="preserve">,13801364089;</t>
    </r>
  </si>
  <si>
    <r>
      <rPr>
        <sz val="10"/>
        <rFont val="宋体"/>
        <family val="0"/>
        <charset val="134"/>
      </rPr>
      <t xml:space="preserve"> 工单来源：微信服务号，此工单内容为网民留言时填写的标题及原文。 </t>
    </r>
    <r>
      <rPr>
        <sz val="10"/>
        <rFont val="Arial"/>
        <family val="2"/>
      </rPr>
      <t xml:space="preserve">============================= </t>
    </r>
    <r>
      <rPr>
        <sz val="10"/>
        <rFont val="宋体"/>
        <family val="0"/>
        <charset val="134"/>
      </rPr>
      <t xml:space="preserve">留言标题：建议取消公交车站护栏留言原文：建议取消公交站台的护栏，因为公交车前门乘客下车时，后门有可能正对护栏，造成乘客下车不方便。有的站台很窄，装了护栏行人通过不方便。市民填写的详细地址为：区：西城区街道：不详详细地址：北京西站北广场，新文化街西口</t>
    </r>
    <r>
      <rPr>
        <sz val="10"/>
        <rFont val="Arial"/>
        <family val="2"/>
      </rPr>
      <t xml:space="preserve">----------------------------------------------</t>
    </r>
    <r>
      <rPr>
        <sz val="10"/>
        <rFont val="宋体"/>
        <family val="0"/>
        <charset val="134"/>
      </rPr>
      <t xml:space="preserve">工单流转：【西城区】根据市民上传的图片附件以及电话核实，公交站台银色护栏为公交集团负责安装管理，该问题请转公交集团核实处理。</t>
    </r>
  </si>
  <si>
    <t xml:space="preserve">2026-04-21 13:42:34</t>
  </si>
  <si>
    <r>
      <rPr>
        <sz val="11"/>
        <color rgb="FF000000"/>
        <rFont val="宋体"/>
        <family val="0"/>
        <charset val="134"/>
      </rPr>
      <t xml:space="preserve">热线</t>
    </r>
    <r>
      <rPr>
        <sz val="11"/>
        <color rgb="FF000000"/>
        <rFont val="宋体"/>
        <family val="0"/>
      </rPr>
      <t xml:space="preserve">-260422-014885-1</t>
    </r>
  </si>
  <si>
    <r>
      <rPr>
        <sz val="11"/>
        <color rgb="FF000000"/>
        <rFont val="宋体"/>
        <family val="0"/>
        <charset val="134"/>
      </rPr>
      <t xml:space="preserve">手机</t>
    </r>
    <r>
      <rPr>
        <sz val="11"/>
        <color rgb="FF000000"/>
        <rFont val="宋体"/>
        <family val="0"/>
      </rPr>
      <t xml:space="preserve">,13811308774;</t>
    </r>
  </si>
  <si>
    <r>
      <rPr>
        <sz val="10"/>
        <color rgb="FF000000"/>
        <rFont val="宋体"/>
        <family val="0"/>
        <charset val="134"/>
      </rPr>
      <t xml:space="preserve">市民反映，朝阳区甘露园</t>
    </r>
    <r>
      <rPr>
        <sz val="10"/>
        <color rgb="FF000000"/>
        <rFont val="宋体"/>
        <family val="0"/>
      </rPr>
      <t xml:space="preserve">419</t>
    </r>
    <r>
      <rPr>
        <sz val="10"/>
        <color rgb="FF000000"/>
        <rFont val="宋体"/>
        <family val="0"/>
        <charset val="134"/>
      </rPr>
      <t xml:space="preserve">公交场站院里面，隆瑞</t>
    </r>
    <r>
      <rPr>
        <sz val="10"/>
        <color rgb="FF000000"/>
        <rFont val="宋体"/>
        <family val="0"/>
      </rPr>
      <t xml:space="preserve">3</t>
    </r>
    <r>
      <rPr>
        <sz val="10"/>
        <color rgb="FF000000"/>
        <rFont val="宋体"/>
        <family val="0"/>
        <charset val="134"/>
      </rPr>
      <t xml:space="preserve">优的电动汽车充电桩附近，地面坑洼有积水，希望职能部门进行清理，来电反映协调维护清理公交场站院内地面问</t>
    </r>
  </si>
  <si>
    <r>
      <rPr>
        <sz val="10"/>
        <rFont val="宋体"/>
        <family val="0"/>
        <charset val="134"/>
      </rPr>
      <t xml:space="preserve">热线</t>
    </r>
    <r>
      <rPr>
        <sz val="10"/>
        <rFont val="Arial"/>
        <family val="2"/>
      </rPr>
      <t xml:space="preserve">-260423-056674-2</t>
    </r>
  </si>
  <si>
    <t xml:space="preserve">2026-04-23 17:55:07</t>
  </si>
  <si>
    <t xml:space="preserve">市民反映，西城区阜成门内公交总站，站里没有路灯，来电反映公交总站没有路灯问题。客四物业基建</t>
  </si>
  <si>
    <t xml:space="preserve">题。北巴基建</t>
  </si>
</sst>
</file>

<file path=xl/styles.xml><?xml version="1.0" encoding="utf-8"?>
<styleSheet xmlns="http://schemas.openxmlformats.org/spreadsheetml/2006/main">
  <numFmts count="6">
    <numFmt numFmtId="164" formatCode="General"/>
    <numFmt numFmtId="165" formatCode="yyyy/m/d\ h:mm;@"/>
    <numFmt numFmtId="166" formatCode="[$-804]yyyy\年m\月"/>
    <numFmt numFmtId="167" formatCode="@"/>
    <numFmt numFmtId="168" formatCode="[$-804]yyyy\-m\-d\ h:mm"/>
    <numFmt numFmtId="169" formatCode="[$-804]yyyy\-m\-d"/>
  </numFmts>
  <fonts count="33">
    <font>
      <sz val="11"/>
      <color rgb="FF000000"/>
      <name val="宋体"/>
      <family val="0"/>
      <charset val="134"/>
    </font>
    <font>
      <sz val="10"/>
      <name val="Arial"/>
      <family val="0"/>
    </font>
    <font>
      <sz val="10"/>
      <name val="Arial"/>
      <family val="0"/>
    </font>
    <font>
      <sz val="10"/>
      <name val="Arial"/>
      <family val="0"/>
    </font>
    <font>
      <sz val="10"/>
      <color rgb="FF000000"/>
      <name val="Arial"/>
      <family val="2"/>
    </font>
    <font>
      <sz val="9"/>
      <color rgb="FF000000"/>
      <name val="宋体"/>
      <family val="0"/>
      <charset val="134"/>
    </font>
    <font>
      <sz val="10"/>
      <color rgb="FF000000"/>
      <name val="宋体"/>
      <family val="0"/>
      <charset val="134"/>
    </font>
    <font>
      <sz val="24"/>
      <color rgb="FF000000"/>
      <name val="宋体"/>
      <family val="0"/>
    </font>
    <font>
      <sz val="24"/>
      <color rgb="FF000000"/>
      <name val="宋体"/>
      <family val="0"/>
      <charset val="134"/>
    </font>
    <font>
      <sz val="16"/>
      <color rgb="FF000000"/>
      <name val="宋体"/>
      <family val="0"/>
      <charset val="134"/>
    </font>
    <font>
      <b val="true"/>
      <sz val="14"/>
      <name val="宋体"/>
      <family val="0"/>
      <charset val="134"/>
    </font>
    <font>
      <sz val="16"/>
      <color rgb="FF000000"/>
      <name val="宋体"/>
      <family val="0"/>
    </font>
    <font>
      <b val="true"/>
      <sz val="10"/>
      <color rgb="FFFFFFFF"/>
      <name val="宋体"/>
      <family val="0"/>
      <charset val="134"/>
    </font>
    <font>
      <b val="true"/>
      <sz val="9"/>
      <color rgb="FFFFFFFF"/>
      <name val="宋体"/>
      <family val="0"/>
      <charset val="134"/>
    </font>
    <font>
      <b val="true"/>
      <sz val="10"/>
      <color rgb="FFFFFFFF"/>
      <name val="Arial"/>
      <family val="2"/>
    </font>
    <font>
      <b val="true"/>
      <sz val="10"/>
      <color rgb="FF000000"/>
      <name val="宋体"/>
      <family val="0"/>
      <charset val="134"/>
    </font>
    <font>
      <b val="true"/>
      <sz val="11"/>
      <name val="黑体"/>
      <family val="3"/>
      <charset val="134"/>
    </font>
    <font>
      <sz val="11"/>
      <color rgb="FF000000"/>
      <name val="黑体"/>
      <family val="3"/>
      <charset val="134"/>
    </font>
    <font>
      <sz val="10"/>
      <name val="宋体"/>
      <family val="0"/>
      <charset val="134"/>
    </font>
    <font>
      <sz val="11"/>
      <color rgb="FF000000"/>
      <name val="黑体"/>
      <family val="3"/>
    </font>
    <font>
      <b val="true"/>
      <sz val="10"/>
      <name val="宋体"/>
      <family val="0"/>
      <charset val="134"/>
    </font>
    <font>
      <sz val="10"/>
      <name val="宋体"/>
      <family val="0"/>
    </font>
    <font>
      <sz val="10"/>
      <name val="Arial"/>
      <family val="2"/>
    </font>
    <font>
      <sz val="10"/>
      <color rgb="FF000000"/>
      <name val="宋体"/>
      <family val="0"/>
    </font>
    <font>
      <sz val="12"/>
      <color rgb="FF000000"/>
      <name val="宋体"/>
      <family val="0"/>
    </font>
    <font>
      <sz val="11"/>
      <color rgb="FF000000"/>
      <name val="宋体"/>
      <family val="0"/>
    </font>
    <font>
      <sz val="9"/>
      <color rgb="FF000000"/>
      <name val="宋体"/>
      <family val="0"/>
    </font>
    <font>
      <sz val="8"/>
      <color rgb="FF000000"/>
      <name val="宋体"/>
      <family val="0"/>
      <charset val="134"/>
    </font>
    <font>
      <sz val="11"/>
      <name val="宋体"/>
      <family val="0"/>
      <charset val="134"/>
    </font>
    <font>
      <sz val="8"/>
      <color rgb="FF000000"/>
      <name val="宋体"/>
      <family val="0"/>
    </font>
    <font>
      <b val="true"/>
      <sz val="10"/>
      <name val="黑体"/>
      <family val="3"/>
      <charset val="134"/>
    </font>
    <font>
      <sz val="10"/>
      <color rgb="FF000000"/>
      <name val="黑体"/>
      <family val="3"/>
      <charset val="134"/>
    </font>
    <font>
      <sz val="10"/>
      <color rgb="FF000000"/>
      <name val="黑体"/>
      <family val="3"/>
    </font>
  </fonts>
  <fills count="8">
    <fill>
      <patternFill patternType="none"/>
    </fill>
    <fill>
      <patternFill patternType="gray125"/>
    </fill>
    <fill>
      <patternFill patternType="solid">
        <fgColor rgb="FFFFFFFF"/>
        <bgColor rgb="FFFFFFCC"/>
      </patternFill>
    </fill>
    <fill>
      <patternFill patternType="solid">
        <fgColor rgb="FFCCFFFF"/>
        <bgColor rgb="FFCCFFFF"/>
      </patternFill>
    </fill>
    <fill>
      <patternFill patternType="solid">
        <fgColor rgb="FFFFFF00"/>
        <bgColor rgb="FFFFFF00"/>
      </patternFill>
    </fill>
    <fill>
      <patternFill patternType="solid">
        <fgColor rgb="FF808080"/>
        <bgColor rgb="FF969696"/>
      </patternFill>
    </fill>
    <fill>
      <patternFill patternType="solid">
        <fgColor rgb="FFFF0000"/>
        <bgColor rgb="FF993300"/>
      </patternFill>
    </fill>
    <fill>
      <patternFill patternType="solid">
        <fgColor rgb="FFCCCCFF"/>
        <bgColor rgb="FFC0C0C0"/>
      </patternFill>
    </fill>
  </fills>
  <borders count="16">
    <border diagonalUp="false" diagonalDown="false">
      <left/>
      <right/>
      <top/>
      <bottom/>
      <diagonal/>
    </border>
    <border diagonalUp="false" diagonalDown="false">
      <left style="thin"/>
      <right style="thin"/>
      <top style="thin"/>
      <bottom style="thin"/>
      <diagonal/>
    </border>
    <border diagonalUp="false" diagonalDown="false">
      <left/>
      <right style="thin"/>
      <top/>
      <bottom/>
      <diagonal/>
    </border>
    <border diagonalUp="false" diagonalDown="false">
      <left style="thin">
        <color rgb="FF808080"/>
      </left>
      <right style="thin">
        <color rgb="FF808080"/>
      </right>
      <top style="thin">
        <color rgb="FF808080"/>
      </top>
      <bottom style="thin">
        <color rgb="FF808080"/>
      </bottom>
      <diagonal/>
    </border>
    <border diagonalUp="false" diagonalDown="false">
      <left style="thin"/>
      <right/>
      <top style="thin"/>
      <bottom style="thin"/>
      <diagonal/>
    </border>
    <border diagonalUp="false" diagonalDown="false">
      <left style="thin"/>
      <right style="thin"/>
      <top style="thin"/>
      <bottom/>
      <diagonal/>
    </border>
    <border diagonalUp="false" diagonalDown="false">
      <left style="thin"/>
      <right style="thin"/>
      <top/>
      <bottom style="thin"/>
      <diagonal/>
    </border>
    <border diagonalUp="false" diagonalDown="false">
      <left style="thin">
        <color rgb="FF808080"/>
      </left>
      <right/>
      <top style="thin">
        <color rgb="FF808080"/>
      </top>
      <bottom style="thin">
        <color rgb="FF808080"/>
      </bottom>
      <diagonal/>
    </border>
    <border diagonalUp="false" diagonalDown="false">
      <left/>
      <right style="thin">
        <color rgb="FF808080"/>
      </right>
      <top style="thin">
        <color rgb="FF808080"/>
      </top>
      <bottom style="thin">
        <color rgb="FF808080"/>
      </bottom>
      <diagonal/>
    </border>
    <border diagonalUp="false" diagonalDown="false">
      <left/>
      <right style="thin"/>
      <top/>
      <bottom style="thin"/>
      <diagonal/>
    </border>
    <border diagonalUp="false" diagonalDown="false">
      <left style="thin">
        <color rgb="FF808080"/>
      </left>
      <right style="thin">
        <color rgb="FF808080"/>
      </right>
      <top/>
      <bottom style="thin">
        <color rgb="FF808080"/>
      </bottom>
      <diagonal/>
    </border>
    <border diagonalUp="false" diagonalDown="false">
      <left style="thin">
        <color rgb="FF808080"/>
      </left>
      <right style="thin">
        <color rgb="FF808080"/>
      </right>
      <top style="thin">
        <color rgb="FF808080"/>
      </top>
      <bottom/>
      <diagonal/>
    </border>
    <border diagonalUp="false" diagonalDown="false">
      <left/>
      <right style="thin"/>
      <top style="thin"/>
      <bottom style="thin"/>
      <diagonal/>
    </border>
    <border diagonalUp="false" diagonalDown="false">
      <left/>
      <right style="thin"/>
      <top style="thin"/>
      <bottom/>
      <diagonal/>
    </border>
    <border diagonalUp="false" diagonalDown="false">
      <left style="thin"/>
      <right/>
      <top/>
      <bottom style="thin"/>
      <diagonal/>
    </border>
    <border diagonalUp="false" diagonalDown="false">
      <left style="thin"/>
      <right/>
      <top style="thin"/>
      <bottom/>
      <diagonal/>
    </border>
  </borders>
  <cellStyleXfs count="21">
    <xf numFmtId="164" fontId="0" fillId="0" borderId="0" applyFont="true" applyBorder="true" applyAlignment="true" applyProtection="true">
      <alignment horizontal="general" vertical="center"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cellStyleXfs>
  <cellXfs count="184">
    <xf numFmtId="164" fontId="0" fillId="0" borderId="0" xfId="0" applyFont="false" applyBorder="false" applyAlignment="false" applyProtection="false">
      <alignment horizontal="general" vertical="center" textRotation="0" wrapText="false" indent="0" shrinkToFit="false"/>
      <protection locked="true" hidden="false"/>
    </xf>
    <xf numFmtId="164" fontId="5" fillId="0" borderId="0" xfId="0" applyFont="true" applyBorder="false" applyAlignment="true" applyProtection="false">
      <alignment horizontal="left" vertical="center" textRotation="0" wrapText="true" indent="0" shrinkToFit="false"/>
      <protection locked="true" hidden="false"/>
    </xf>
    <xf numFmtId="164" fontId="0" fillId="2" borderId="0" xfId="0" applyFont="false" applyBorder="false" applyAlignment="false" applyProtection="false">
      <alignment horizontal="general" vertical="center" textRotation="0" wrapText="false" indent="0" shrinkToFit="false"/>
      <protection locked="true" hidden="false"/>
    </xf>
    <xf numFmtId="164" fontId="0" fillId="3" borderId="0" xfId="0" applyFont="false" applyBorder="false" applyAlignment="true" applyProtection="false">
      <alignment horizontal="left" vertical="center" textRotation="0" wrapText="true" indent="0" shrinkToFit="false"/>
      <protection locked="true" hidden="false"/>
    </xf>
    <xf numFmtId="164" fontId="0" fillId="4" borderId="0" xfId="0" applyFont="false" applyBorder="false" applyAlignment="true" applyProtection="false">
      <alignment horizontal="center" vertical="center" textRotation="0" wrapText="false" indent="0" shrinkToFit="false"/>
      <protection locked="true" hidden="false"/>
    </xf>
    <xf numFmtId="164" fontId="0" fillId="4" borderId="1" xfId="0" applyFont="false" applyBorder="true" applyAlignment="true" applyProtection="false">
      <alignment horizontal="center" vertical="center" textRotation="0" wrapText="false" indent="0" shrinkToFit="false"/>
      <protection locked="true" hidden="false"/>
    </xf>
    <xf numFmtId="164" fontId="0" fillId="4" borderId="1" xfId="0" applyFont="false" applyBorder="true" applyAlignment="true" applyProtection="false">
      <alignment horizontal="center" vertical="center" textRotation="0" wrapText="true" indent="0" shrinkToFit="false"/>
      <protection locked="true" hidden="false"/>
    </xf>
    <xf numFmtId="164" fontId="6" fillId="4" borderId="1" xfId="0" applyFont="true" applyBorder="true" applyAlignment="true" applyProtection="false">
      <alignment horizontal="left" vertical="top" textRotation="0" wrapText="true" indent="0" shrinkToFit="false"/>
      <protection locked="true" hidden="false"/>
    </xf>
    <xf numFmtId="164" fontId="0" fillId="0" borderId="0" xfId="0" applyFont="false" applyBorder="false" applyAlignment="true" applyProtection="false">
      <alignment horizontal="center" vertical="center" textRotation="0" wrapText="false" indent="0" shrinkToFit="false"/>
      <protection locked="true" hidden="false"/>
    </xf>
    <xf numFmtId="164" fontId="0" fillId="0" borderId="0" xfId="0" applyFont="false" applyBorder="false" applyAlignment="true" applyProtection="false">
      <alignment horizontal="general" vertical="center" textRotation="0" wrapText="true" indent="0" shrinkToFit="false"/>
      <protection locked="true" hidden="false"/>
    </xf>
    <xf numFmtId="164" fontId="7" fillId="0" borderId="2" xfId="0" applyFont="true" applyBorder="true" applyAlignment="true" applyProtection="false">
      <alignment horizontal="center" vertical="center" textRotation="0" wrapText="false" indent="0" shrinkToFit="false"/>
      <protection locked="true" hidden="false"/>
    </xf>
    <xf numFmtId="164" fontId="9" fillId="0" borderId="1" xfId="0" applyFont="true" applyBorder="true" applyAlignment="true" applyProtection="false">
      <alignment horizontal="center" vertical="center" textRotation="0" wrapText="false" indent="0" shrinkToFit="false"/>
      <protection locked="true" hidden="false"/>
    </xf>
    <xf numFmtId="164" fontId="9" fillId="3" borderId="1" xfId="0" applyFont="true" applyBorder="true" applyAlignment="true" applyProtection="false">
      <alignment horizontal="left" vertical="center" textRotation="0" wrapText="true" indent="0" shrinkToFit="false"/>
      <protection locked="true" hidden="false"/>
    </xf>
    <xf numFmtId="164" fontId="10" fillId="0" borderId="1" xfId="0" applyFont="true" applyBorder="true" applyAlignment="true" applyProtection="false">
      <alignment horizontal="general" vertical="center" textRotation="0" wrapText="true" indent="0" shrinkToFit="false"/>
      <protection locked="true" hidden="false"/>
    </xf>
    <xf numFmtId="164" fontId="10" fillId="0" borderId="1" xfId="0" applyFont="true" applyBorder="true" applyAlignment="true" applyProtection="false">
      <alignment horizontal="center" vertical="center" textRotation="0" wrapText="true" indent="0" shrinkToFit="false"/>
      <protection locked="true" hidden="false"/>
    </xf>
    <xf numFmtId="164" fontId="10" fillId="0" borderId="1" xfId="0" applyFont="true" applyBorder="true" applyAlignment="true" applyProtection="false">
      <alignment horizontal="center" vertical="center" textRotation="0" wrapText="false" indent="0" shrinkToFit="false"/>
      <protection locked="true" hidden="false"/>
    </xf>
    <xf numFmtId="164" fontId="0" fillId="0" borderId="1" xfId="0" applyFont="false" applyBorder="true" applyAlignment="true" applyProtection="false">
      <alignment horizontal="center" vertical="center" textRotation="0" wrapText="false" indent="0" shrinkToFit="false"/>
      <protection locked="true" hidden="false"/>
    </xf>
    <xf numFmtId="164" fontId="9" fillId="2" borderId="1" xfId="0" applyFont="true" applyBorder="true" applyAlignment="true" applyProtection="false">
      <alignment horizontal="center" vertical="center" textRotation="0" wrapText="false" indent="0" shrinkToFit="false"/>
      <protection locked="true" hidden="false"/>
    </xf>
    <xf numFmtId="164" fontId="11" fillId="0" borderId="1" xfId="0" applyFont="true" applyBorder="true" applyAlignment="true" applyProtection="false">
      <alignment horizontal="center" vertical="center" textRotation="0" wrapText="true" indent="0" shrinkToFit="false"/>
      <protection locked="true" hidden="false"/>
    </xf>
    <xf numFmtId="164" fontId="12" fillId="5" borderId="1" xfId="0" applyFont="true" applyBorder="true" applyAlignment="true" applyProtection="false">
      <alignment horizontal="center" vertical="center" textRotation="0" wrapText="true" indent="0" shrinkToFit="false"/>
      <protection locked="true" hidden="false"/>
    </xf>
    <xf numFmtId="164" fontId="13" fillId="5" borderId="1" xfId="0" applyFont="true" applyBorder="true" applyAlignment="true" applyProtection="false">
      <alignment horizontal="center" vertical="center" textRotation="0" wrapText="true" indent="0" shrinkToFit="false"/>
      <protection locked="true" hidden="false"/>
    </xf>
    <xf numFmtId="164" fontId="14" fillId="5" borderId="1" xfId="0" applyFont="true" applyBorder="true" applyAlignment="true" applyProtection="false">
      <alignment horizontal="center" vertical="center" textRotation="0" wrapText="true" indent="0" shrinkToFit="false"/>
      <protection locked="true" hidden="false"/>
    </xf>
    <xf numFmtId="164" fontId="15" fillId="3" borderId="1" xfId="0" applyFont="true" applyBorder="true" applyAlignment="true" applyProtection="false">
      <alignment horizontal="center" vertical="center" textRotation="0" wrapText="true" indent="0" shrinkToFit="false"/>
      <protection locked="true" hidden="false"/>
    </xf>
    <xf numFmtId="164" fontId="16" fillId="4" borderId="1" xfId="0" applyFont="true" applyBorder="true" applyAlignment="true" applyProtection="false">
      <alignment horizontal="center" vertical="center" textRotation="0" wrapText="true" indent="0" shrinkToFit="false"/>
      <protection locked="true" hidden="false"/>
    </xf>
    <xf numFmtId="164" fontId="17" fillId="4" borderId="1" xfId="0" applyFont="true" applyBorder="true" applyAlignment="true" applyProtection="false">
      <alignment horizontal="center" vertical="center" textRotation="0" wrapText="true" indent="0" shrinkToFit="false"/>
      <protection locked="true" hidden="false"/>
    </xf>
    <xf numFmtId="164" fontId="17" fillId="6" borderId="1" xfId="0" applyFont="true" applyBorder="true" applyAlignment="true" applyProtection="false">
      <alignment horizontal="center" vertical="center" textRotation="0" wrapText="true" indent="0" shrinkToFit="false"/>
      <protection locked="true" hidden="false"/>
    </xf>
    <xf numFmtId="164" fontId="18" fillId="4" borderId="1" xfId="0" applyFont="true" applyBorder="true" applyAlignment="true" applyProtection="false">
      <alignment horizontal="center" vertical="center" textRotation="0" wrapText="true" indent="0" shrinkToFit="false"/>
      <protection locked="true" hidden="false"/>
    </xf>
    <xf numFmtId="164" fontId="18" fillId="4" borderId="1" xfId="0" applyFont="true" applyBorder="true" applyAlignment="true" applyProtection="true">
      <alignment horizontal="center" vertical="center" textRotation="0" wrapText="true" indent="0" shrinkToFit="false"/>
      <protection locked="false" hidden="false"/>
    </xf>
    <xf numFmtId="164" fontId="20" fillId="6" borderId="1" xfId="0" applyFont="true" applyBorder="true" applyAlignment="true" applyProtection="false">
      <alignment horizontal="center" vertical="center" textRotation="0" wrapText="true" indent="0" shrinkToFit="false"/>
      <protection locked="true" hidden="false"/>
    </xf>
    <xf numFmtId="164" fontId="18" fillId="7" borderId="1" xfId="0" applyFont="true" applyBorder="true" applyAlignment="true" applyProtection="true">
      <alignment horizontal="center" vertical="center" textRotation="0" wrapText="true" indent="0" shrinkToFit="false"/>
      <protection locked="false" hidden="false"/>
    </xf>
    <xf numFmtId="164" fontId="18" fillId="7" borderId="1" xfId="0" applyFont="true" applyBorder="true" applyAlignment="true" applyProtection="true">
      <alignment horizontal="center" vertical="center" textRotation="0" wrapText="true" indent="0" shrinkToFit="false"/>
      <protection locked="false" hidden="false"/>
    </xf>
    <xf numFmtId="164" fontId="18" fillId="7" borderId="1" xfId="0" applyFont="true" applyBorder="true" applyAlignment="true" applyProtection="false">
      <alignment horizontal="center" vertical="center" textRotation="0" wrapText="true" indent="0" shrinkToFit="false"/>
      <protection locked="true" hidden="false"/>
    </xf>
    <xf numFmtId="165" fontId="18" fillId="7" borderId="1" xfId="0" applyFont="true" applyBorder="true" applyAlignment="true" applyProtection="false">
      <alignment horizontal="center" vertical="center" textRotation="0" wrapText="true" indent="0" shrinkToFit="false"/>
      <protection locked="true" hidden="false"/>
    </xf>
    <xf numFmtId="164" fontId="18" fillId="6" borderId="1" xfId="0" applyFont="true" applyBorder="true" applyAlignment="true" applyProtection="false">
      <alignment horizontal="center" vertical="center" textRotation="0" wrapText="true" indent="0" shrinkToFit="false"/>
      <protection locked="true" hidden="false"/>
    </xf>
    <xf numFmtId="164" fontId="0" fillId="0" borderId="1" xfId="0" applyFont="false" applyBorder="true" applyAlignment="true" applyProtection="false">
      <alignment horizontal="center" vertical="center" textRotation="0" wrapText="true" indent="0" shrinkToFit="false"/>
      <protection locked="true" hidden="false"/>
    </xf>
    <xf numFmtId="164" fontId="18" fillId="0" borderId="3" xfId="0" applyFont="true" applyBorder="true" applyAlignment="true" applyProtection="false">
      <alignment horizontal="center" vertical="center" textRotation="0" wrapText="false" indent="0" shrinkToFit="false"/>
      <protection locked="true" hidden="false"/>
    </xf>
    <xf numFmtId="164" fontId="22" fillId="0" borderId="3" xfId="0" applyFont="true" applyBorder="true" applyAlignment="true" applyProtection="false">
      <alignment horizontal="center" vertical="center" textRotation="0" wrapText="false" indent="0" shrinkToFit="false"/>
      <protection locked="true" hidden="false"/>
    </xf>
    <xf numFmtId="164" fontId="22" fillId="3" borderId="1" xfId="0" applyFont="true" applyBorder="true" applyAlignment="true" applyProtection="false">
      <alignment horizontal="left" vertical="center" textRotation="0" wrapText="true" indent="0" shrinkToFit="false"/>
      <protection locked="true" hidden="false"/>
    </xf>
    <xf numFmtId="164" fontId="22" fillId="4" borderId="1" xfId="0" applyFont="true" applyBorder="true" applyAlignment="true" applyProtection="false">
      <alignment horizontal="center" vertical="center" textRotation="0" wrapText="false" indent="0" shrinkToFit="false"/>
      <protection locked="true" hidden="false"/>
    </xf>
    <xf numFmtId="166" fontId="23" fillId="4" borderId="1" xfId="0" applyFont="true" applyBorder="true" applyAlignment="true" applyProtection="false">
      <alignment horizontal="center" vertical="center" textRotation="0" wrapText="false" indent="0" shrinkToFit="false"/>
      <protection locked="true" hidden="false"/>
    </xf>
    <xf numFmtId="164" fontId="23" fillId="4" borderId="1" xfId="0" applyFont="true" applyBorder="true" applyAlignment="true" applyProtection="false">
      <alignment horizontal="center" vertical="center" textRotation="0" wrapText="false" indent="0" shrinkToFit="false"/>
      <protection locked="true" hidden="false"/>
    </xf>
    <xf numFmtId="164" fontId="24" fillId="4" borderId="1" xfId="0" applyFont="true" applyBorder="true" applyAlignment="true" applyProtection="false">
      <alignment horizontal="center" vertical="center" textRotation="0" wrapText="false" indent="0" shrinkToFit="false"/>
      <protection locked="true" hidden="false"/>
    </xf>
    <xf numFmtId="164" fontId="23" fillId="4" borderId="1" xfId="0" applyFont="true" applyBorder="true" applyAlignment="true" applyProtection="false">
      <alignment horizontal="center" vertical="center" textRotation="0" wrapText="true" indent="0" shrinkToFit="false"/>
      <protection locked="true" hidden="false"/>
    </xf>
    <xf numFmtId="164" fontId="6" fillId="4" borderId="1" xfId="0" applyFont="true" applyBorder="true" applyAlignment="true" applyProtection="false">
      <alignment horizontal="center" vertical="center" textRotation="0" wrapText="false" indent="0" shrinkToFit="false"/>
      <protection locked="true" hidden="false"/>
    </xf>
    <xf numFmtId="164" fontId="0" fillId="7" borderId="1" xfId="0" applyFont="false" applyBorder="true" applyAlignment="false" applyProtection="false">
      <alignment horizontal="general" vertical="center" textRotation="0" wrapText="false" indent="0" shrinkToFit="false"/>
      <protection locked="true" hidden="false"/>
    </xf>
    <xf numFmtId="164" fontId="0" fillId="7" borderId="1" xfId="0" applyFont="true" applyBorder="true" applyAlignment="true" applyProtection="false">
      <alignment horizontal="center" vertical="center" textRotation="0" wrapText="false" indent="0" shrinkToFit="false"/>
      <protection locked="true" hidden="false"/>
    </xf>
    <xf numFmtId="164" fontId="0" fillId="7" borderId="1" xfId="0" applyFont="false" applyBorder="true" applyAlignment="true" applyProtection="false">
      <alignment horizontal="general" vertical="center" textRotation="0" wrapText="true" indent="0" shrinkToFit="false"/>
      <protection locked="true" hidden="false"/>
    </xf>
    <xf numFmtId="164" fontId="0" fillId="0" borderId="1" xfId="0" applyFont="true" applyBorder="true" applyAlignment="false" applyProtection="false">
      <alignment horizontal="general" vertical="center" textRotation="0" wrapText="false" indent="0" shrinkToFit="false"/>
      <protection locked="true" hidden="false"/>
    </xf>
    <xf numFmtId="164" fontId="25" fillId="0" borderId="1" xfId="0" applyFont="true" applyBorder="true" applyAlignment="false" applyProtection="false">
      <alignment horizontal="general" vertical="center" textRotation="0" wrapText="false" indent="0" shrinkToFit="false"/>
      <protection locked="true" hidden="false"/>
    </xf>
    <xf numFmtId="164" fontId="18" fillId="7" borderId="3" xfId="0" applyFont="true" applyBorder="true" applyAlignment="true" applyProtection="false">
      <alignment horizontal="center" vertical="center" textRotation="0" wrapText="true" indent="0" shrinkToFit="false"/>
      <protection locked="true" hidden="false"/>
    </xf>
    <xf numFmtId="164" fontId="0" fillId="4" borderId="1" xfId="0" applyFont="true" applyBorder="true" applyAlignment="true" applyProtection="false">
      <alignment horizontal="center" vertical="center" textRotation="0" wrapText="false" indent="0" shrinkToFit="false"/>
      <protection locked="true" hidden="false"/>
    </xf>
    <xf numFmtId="164" fontId="5" fillId="7" borderId="1" xfId="0" applyFont="true" applyBorder="true" applyAlignment="true" applyProtection="false">
      <alignment horizontal="general" vertical="center" textRotation="0" wrapText="true" indent="0" shrinkToFit="false"/>
      <protection locked="true" hidden="false"/>
    </xf>
    <xf numFmtId="164" fontId="27" fillId="7" borderId="1" xfId="0" applyFont="true" applyBorder="true" applyAlignment="true" applyProtection="false">
      <alignment horizontal="general" vertical="center" textRotation="0" wrapText="true" indent="0" shrinkToFit="false"/>
      <protection locked="true" hidden="false"/>
    </xf>
    <xf numFmtId="164" fontId="6" fillId="4" borderId="1" xfId="0" applyFont="true" applyBorder="true" applyAlignment="true" applyProtection="false">
      <alignment horizontal="center" vertical="center" textRotation="0" wrapText="true" indent="0" shrinkToFit="false"/>
      <protection locked="true" hidden="false"/>
    </xf>
    <xf numFmtId="164" fontId="6" fillId="7" borderId="1" xfId="0" applyFont="true" applyBorder="true" applyAlignment="false" applyProtection="false">
      <alignment horizontal="general" vertical="center" textRotation="0" wrapText="false" indent="0" shrinkToFit="false"/>
      <protection locked="true" hidden="false"/>
    </xf>
    <xf numFmtId="164" fontId="0" fillId="4" borderId="4" xfId="0" applyFont="true" applyBorder="true" applyAlignment="true" applyProtection="false">
      <alignment horizontal="center" vertical="center" textRotation="0" wrapText="false" indent="0" shrinkToFit="false"/>
      <protection locked="true" hidden="false"/>
    </xf>
    <xf numFmtId="164" fontId="28" fillId="4" borderId="1" xfId="0" applyFont="true" applyBorder="true" applyAlignment="true" applyProtection="false">
      <alignment horizontal="center" vertical="center" textRotation="0" wrapText="false" indent="0" shrinkToFit="false"/>
      <protection locked="true" hidden="false"/>
    </xf>
    <xf numFmtId="164" fontId="25" fillId="0" borderId="0" xfId="0" applyFont="true" applyBorder="false" applyAlignment="false" applyProtection="false">
      <alignment horizontal="general" vertical="center" textRotation="0" wrapText="false" indent="0" shrinkToFit="false"/>
      <protection locked="true" hidden="false"/>
    </xf>
    <xf numFmtId="164" fontId="22" fillId="3" borderId="5" xfId="0" applyFont="true" applyBorder="true" applyAlignment="true" applyProtection="false">
      <alignment horizontal="left" vertical="center" textRotation="0" wrapText="true" indent="0" shrinkToFit="false"/>
      <protection locked="true" hidden="false"/>
    </xf>
    <xf numFmtId="164" fontId="23" fillId="4" borderId="5" xfId="0" applyFont="true" applyBorder="true" applyAlignment="true" applyProtection="false">
      <alignment horizontal="center" vertical="center" textRotation="0" wrapText="false" indent="0" shrinkToFit="false"/>
      <protection locked="true" hidden="false"/>
    </xf>
    <xf numFmtId="164" fontId="24" fillId="4" borderId="5" xfId="0" applyFont="true" applyBorder="true" applyAlignment="true" applyProtection="false">
      <alignment horizontal="center" vertical="center" textRotation="0" wrapText="false" indent="0" shrinkToFit="false"/>
      <protection locked="true" hidden="false"/>
    </xf>
    <xf numFmtId="164" fontId="23" fillId="4" borderId="5" xfId="0" applyFont="true" applyBorder="true" applyAlignment="true" applyProtection="false">
      <alignment horizontal="center" vertical="center" textRotation="0" wrapText="true" indent="0" shrinkToFit="false"/>
      <protection locked="true" hidden="false"/>
    </xf>
    <xf numFmtId="164" fontId="23" fillId="4" borderId="5" xfId="0" applyFont="true" applyBorder="true" applyAlignment="true" applyProtection="false">
      <alignment horizontal="left" vertical="top" textRotation="0" wrapText="true" indent="0" shrinkToFit="false"/>
      <protection locked="true" hidden="false"/>
    </xf>
    <xf numFmtId="164" fontId="0" fillId="3" borderId="1" xfId="0" applyFont="false" applyBorder="true" applyAlignment="true" applyProtection="false">
      <alignment horizontal="left" vertical="center" textRotation="0" wrapText="true" indent="0" shrinkToFit="false"/>
      <protection locked="true" hidden="false"/>
    </xf>
    <xf numFmtId="164" fontId="22" fillId="3" borderId="6" xfId="0" applyFont="true" applyBorder="true" applyAlignment="true" applyProtection="false">
      <alignment horizontal="left" vertical="center" textRotation="0" wrapText="true" indent="0" shrinkToFit="false"/>
      <protection locked="true" hidden="false"/>
    </xf>
    <xf numFmtId="164" fontId="23" fillId="4" borderId="6" xfId="0" applyFont="true" applyBorder="true" applyAlignment="true" applyProtection="false">
      <alignment horizontal="center" vertical="center" textRotation="0" wrapText="false" indent="0" shrinkToFit="false"/>
      <protection locked="true" hidden="false"/>
    </xf>
    <xf numFmtId="164" fontId="24" fillId="4" borderId="6" xfId="0" applyFont="true" applyBorder="true" applyAlignment="true" applyProtection="false">
      <alignment horizontal="center" vertical="center" textRotation="0" wrapText="false" indent="0" shrinkToFit="false"/>
      <protection locked="true" hidden="false"/>
    </xf>
    <xf numFmtId="164" fontId="23" fillId="4" borderId="6" xfId="0" applyFont="true" applyBorder="true" applyAlignment="true" applyProtection="false">
      <alignment horizontal="center" vertical="center" textRotation="0" wrapText="true" indent="0" shrinkToFit="false"/>
      <protection locked="true" hidden="false"/>
    </xf>
    <xf numFmtId="164" fontId="23" fillId="4" borderId="6" xfId="0" applyFont="true" applyBorder="true" applyAlignment="true" applyProtection="false">
      <alignment horizontal="left" vertical="top" textRotation="0" wrapText="true" indent="0" shrinkToFit="false"/>
      <protection locked="true" hidden="false"/>
    </xf>
    <xf numFmtId="164" fontId="0" fillId="7" borderId="5" xfId="0" applyFont="false" applyBorder="true" applyAlignment="false" applyProtection="false">
      <alignment horizontal="general" vertical="center" textRotation="0" wrapText="false" indent="0" shrinkToFit="false"/>
      <protection locked="true" hidden="false"/>
    </xf>
    <xf numFmtId="164" fontId="0" fillId="7" borderId="5" xfId="0" applyFont="true" applyBorder="true" applyAlignment="true" applyProtection="false">
      <alignment horizontal="center" vertical="center" textRotation="0" wrapText="false" indent="0" shrinkToFit="false"/>
      <protection locked="true" hidden="false"/>
    </xf>
    <xf numFmtId="164" fontId="27" fillId="7" borderId="5" xfId="0" applyFont="true" applyBorder="true" applyAlignment="true" applyProtection="false">
      <alignment horizontal="general" vertical="center" textRotation="0" wrapText="true" indent="0" shrinkToFit="false"/>
      <protection locked="true" hidden="false"/>
    </xf>
    <xf numFmtId="164" fontId="0" fillId="7" borderId="5" xfId="0" applyFont="false" applyBorder="true" applyAlignment="true" applyProtection="false">
      <alignment horizontal="general" vertical="center" textRotation="0" wrapText="true" indent="0" shrinkToFit="false"/>
      <protection locked="true" hidden="false"/>
    </xf>
    <xf numFmtId="164" fontId="0" fillId="7" borderId="6" xfId="0" applyFont="true" applyBorder="true" applyAlignment="false" applyProtection="false">
      <alignment horizontal="general" vertical="center" textRotation="0" wrapText="false" indent="0" shrinkToFit="false"/>
      <protection locked="true" hidden="false"/>
    </xf>
    <xf numFmtId="164" fontId="0" fillId="7" borderId="6" xfId="0" applyFont="false" applyBorder="true" applyAlignment="true" applyProtection="false">
      <alignment horizontal="general" vertical="center" textRotation="0" wrapText="true" indent="0" shrinkToFit="false"/>
      <protection locked="true" hidden="false"/>
    </xf>
    <xf numFmtId="164" fontId="25" fillId="7" borderId="6" xfId="0" applyFont="false" applyBorder="true" applyAlignment="true" applyProtection="false">
      <alignment horizontal="center" vertical="center" textRotation="0" wrapText="false" indent="0" shrinkToFit="false"/>
      <protection locked="true" hidden="false"/>
    </xf>
    <xf numFmtId="164" fontId="0" fillId="7" borderId="6" xfId="0" applyFont="true" applyBorder="true" applyAlignment="true" applyProtection="false">
      <alignment horizontal="center" vertical="center" textRotation="0" wrapText="false" indent="0" shrinkToFit="false"/>
      <protection locked="true" hidden="false"/>
    </xf>
    <xf numFmtId="164" fontId="18" fillId="0" borderId="3" xfId="0" applyFont="true" applyBorder="true" applyAlignment="true" applyProtection="false">
      <alignment horizontal="center" vertical="center" textRotation="0" wrapText="true" indent="0" shrinkToFit="false"/>
      <protection locked="true" hidden="false"/>
    </xf>
    <xf numFmtId="164" fontId="0" fillId="4" borderId="1" xfId="0" applyFont="true" applyBorder="true" applyAlignment="false" applyProtection="false">
      <alignment horizontal="general" vertical="center" textRotation="0" wrapText="false" indent="0" shrinkToFit="false"/>
      <protection locked="true" hidden="false"/>
    </xf>
    <xf numFmtId="164" fontId="27" fillId="7" borderId="6" xfId="0" applyFont="true" applyBorder="true" applyAlignment="true" applyProtection="false">
      <alignment horizontal="general" vertical="center" textRotation="0" wrapText="true" indent="0" shrinkToFit="false"/>
      <protection locked="true" hidden="false"/>
    </xf>
    <xf numFmtId="164" fontId="0" fillId="6" borderId="1" xfId="0" applyFont="true" applyBorder="true" applyAlignment="true" applyProtection="false">
      <alignment horizontal="center" vertical="center" textRotation="0" wrapText="false" indent="0" shrinkToFit="false"/>
      <protection locked="true" hidden="false"/>
    </xf>
    <xf numFmtId="164" fontId="0" fillId="0" borderId="0" xfId="0" applyFont="false" applyBorder="false" applyAlignment="true" applyProtection="false">
      <alignment horizontal="left" vertical="center" textRotation="0" wrapText="true" indent="0" shrinkToFit="false"/>
      <protection locked="true" hidden="false"/>
    </xf>
    <xf numFmtId="164" fontId="6" fillId="0" borderId="0" xfId="0" applyFont="true" applyBorder="false" applyAlignment="false" applyProtection="false">
      <alignment horizontal="general" vertical="center" textRotation="0" wrapText="false" indent="0" shrinkToFit="false"/>
      <protection locked="true" hidden="false"/>
    </xf>
    <xf numFmtId="164" fontId="0" fillId="3" borderId="0" xfId="0" applyFont="false" applyBorder="false" applyAlignment="false" applyProtection="false">
      <alignment horizontal="general" vertical="center" textRotation="0" wrapText="false" indent="0" shrinkToFit="false"/>
      <protection locked="true" hidden="false"/>
    </xf>
    <xf numFmtId="164" fontId="0" fillId="7" borderId="0" xfId="0" applyFont="false" applyBorder="false" applyAlignment="false" applyProtection="false">
      <alignment horizontal="general" vertical="center" textRotation="0" wrapText="false" indent="0" shrinkToFit="false"/>
      <protection locked="true" hidden="false"/>
    </xf>
    <xf numFmtId="164" fontId="0" fillId="7" borderId="0" xfId="0" applyFont="false" applyBorder="false" applyAlignment="true" applyProtection="false">
      <alignment horizontal="general" vertical="center" textRotation="0" wrapText="true" indent="0" shrinkToFit="false"/>
      <protection locked="true" hidden="false"/>
    </xf>
    <xf numFmtId="164" fontId="9" fillId="3" borderId="1" xfId="0" applyFont="true" applyBorder="true" applyAlignment="true" applyProtection="false">
      <alignment horizontal="center" vertical="center" textRotation="0" wrapText="false" indent="0" shrinkToFit="false"/>
      <protection locked="true" hidden="false"/>
    </xf>
    <xf numFmtId="164" fontId="0" fillId="0" borderId="4" xfId="0" applyFont="false" applyBorder="true" applyAlignment="true" applyProtection="false">
      <alignment horizontal="center" vertical="center" textRotation="0" wrapText="false" indent="0" shrinkToFit="false"/>
      <protection locked="true" hidden="false"/>
    </xf>
    <xf numFmtId="164" fontId="10" fillId="7" borderId="1" xfId="0" applyFont="true" applyBorder="true" applyAlignment="true" applyProtection="false">
      <alignment horizontal="general" vertical="center" textRotation="0" wrapText="true" indent="0" shrinkToFit="false"/>
      <protection locked="true" hidden="false"/>
    </xf>
    <xf numFmtId="164" fontId="10" fillId="7" borderId="4" xfId="0" applyFont="true" applyBorder="true" applyAlignment="true" applyProtection="false">
      <alignment horizontal="general" vertical="center" textRotation="0" wrapText="true" indent="0" shrinkToFit="false"/>
      <protection locked="true" hidden="false"/>
    </xf>
    <xf numFmtId="164" fontId="12" fillId="5" borderId="1" xfId="0" applyFont="true" applyBorder="true" applyAlignment="true" applyProtection="false">
      <alignment horizontal="center" vertical="center" textRotation="0" wrapText="false" indent="0" shrinkToFit="false"/>
      <protection locked="true" hidden="false"/>
    </xf>
    <xf numFmtId="164" fontId="12" fillId="5" borderId="1" xfId="0" applyFont="true" applyBorder="true" applyAlignment="true" applyProtection="false">
      <alignment horizontal="left" vertical="center" textRotation="0" wrapText="true" indent="0" shrinkToFit="false"/>
      <protection locked="true" hidden="false"/>
    </xf>
    <xf numFmtId="164" fontId="20" fillId="6" borderId="4" xfId="0" applyFont="true" applyBorder="true" applyAlignment="true" applyProtection="false">
      <alignment horizontal="center" vertical="center" textRotation="0" wrapText="true" indent="0" shrinkToFit="false"/>
      <protection locked="true" hidden="false"/>
    </xf>
    <xf numFmtId="164" fontId="18" fillId="0" borderId="0" xfId="0" applyFont="true" applyBorder="false" applyAlignment="true" applyProtection="false">
      <alignment horizontal="center" vertical="center" textRotation="0" wrapText="true" indent="0" shrinkToFit="false"/>
      <protection locked="true" hidden="false"/>
    </xf>
    <xf numFmtId="164" fontId="18" fillId="0" borderId="1" xfId="0" applyFont="true" applyBorder="true" applyAlignment="true" applyProtection="false">
      <alignment horizontal="center" vertical="center" textRotation="0" wrapText="true" indent="0" shrinkToFit="false"/>
      <protection locked="true" hidden="false"/>
    </xf>
    <xf numFmtId="164" fontId="22" fillId="0" borderId="7" xfId="0" applyFont="true" applyBorder="true" applyAlignment="true" applyProtection="false">
      <alignment horizontal="center" vertical="center" textRotation="0" wrapText="false" indent="0" shrinkToFit="false"/>
      <protection locked="true" hidden="false"/>
    </xf>
    <xf numFmtId="164" fontId="22" fillId="0" borderId="8" xfId="0" applyFont="true" applyBorder="true" applyAlignment="true" applyProtection="false">
      <alignment horizontal="center" vertical="center" textRotation="0" wrapText="false" indent="0" shrinkToFit="false"/>
      <protection locked="true" hidden="false"/>
    </xf>
    <xf numFmtId="166" fontId="21" fillId="4" borderId="1" xfId="0" applyFont="true" applyBorder="true" applyAlignment="true" applyProtection="false">
      <alignment horizontal="center" vertical="center" textRotation="0" wrapText="false" indent="0" shrinkToFit="false"/>
      <protection locked="true" hidden="false"/>
    </xf>
    <xf numFmtId="164" fontId="27" fillId="7" borderId="1" xfId="0" applyFont="true" applyBorder="true" applyAlignment="false" applyProtection="false">
      <alignment horizontal="general" vertical="center" textRotation="0" wrapText="false" indent="0" shrinkToFit="false"/>
      <protection locked="true" hidden="false"/>
    </xf>
    <xf numFmtId="164" fontId="0" fillId="4" borderId="1" xfId="0" applyFont="true" applyBorder="true" applyAlignment="true" applyProtection="false">
      <alignment horizontal="center" vertical="center" textRotation="0" wrapText="true" indent="0" shrinkToFit="false"/>
      <protection locked="true" hidden="false"/>
    </xf>
    <xf numFmtId="164" fontId="0" fillId="4" borderId="1" xfId="0" applyFont="true" applyBorder="true" applyAlignment="true" applyProtection="false">
      <alignment horizontal="center" vertical="center" textRotation="0" wrapText="true" indent="0" shrinkToFit="false"/>
      <protection locked="true" hidden="false"/>
    </xf>
    <xf numFmtId="164" fontId="0" fillId="6" borderId="4" xfId="0" applyFont="true" applyBorder="true" applyAlignment="true" applyProtection="false">
      <alignment horizontal="center" vertical="center" textRotation="0" wrapText="false" indent="0" shrinkToFit="false"/>
      <protection locked="true" hidden="false"/>
    </xf>
    <xf numFmtId="164" fontId="6" fillId="4" borderId="0" xfId="0" applyFont="true" applyBorder="false" applyAlignment="true" applyProtection="false">
      <alignment horizontal="center" vertical="center" textRotation="0" wrapText="false" indent="0" shrinkToFit="false"/>
      <protection locked="true" hidden="false"/>
    </xf>
    <xf numFmtId="164" fontId="6" fillId="4" borderId="0" xfId="0" applyFont="true" applyBorder="false" applyAlignment="true" applyProtection="false">
      <alignment horizontal="center" vertical="center" textRotation="0" wrapText="true" indent="0" shrinkToFit="false"/>
      <protection locked="true" hidden="false"/>
    </xf>
    <xf numFmtId="164" fontId="6" fillId="4" borderId="0" xfId="0" applyFont="true" applyBorder="false" applyAlignment="true" applyProtection="false">
      <alignment horizontal="left" vertical="center" textRotation="0" wrapText="true" indent="0" shrinkToFit="false"/>
      <protection locked="true" hidden="false"/>
    </xf>
    <xf numFmtId="164" fontId="8" fillId="0" borderId="0" xfId="0" applyFont="true" applyBorder="false" applyAlignment="true" applyProtection="false">
      <alignment horizontal="center" vertical="center" textRotation="0" wrapText="false" indent="0" shrinkToFit="false"/>
      <protection locked="true" hidden="false"/>
    </xf>
    <xf numFmtId="164" fontId="8" fillId="0" borderId="2" xfId="0" applyFont="true" applyBorder="true" applyAlignment="true" applyProtection="false">
      <alignment horizontal="center" vertical="center" textRotation="0" wrapText="false" indent="0" shrinkToFit="false"/>
      <protection locked="true" hidden="false"/>
    </xf>
    <xf numFmtId="164" fontId="9" fillId="4" borderId="1" xfId="0" applyFont="true" applyBorder="true" applyAlignment="true" applyProtection="false">
      <alignment horizontal="center" vertical="center" textRotation="0" wrapText="false" indent="0" shrinkToFit="false"/>
      <protection locked="true" hidden="false"/>
    </xf>
    <xf numFmtId="164" fontId="10" fillId="7" borderId="1" xfId="0" applyFont="true" applyBorder="true" applyAlignment="true" applyProtection="false">
      <alignment horizontal="center" vertical="center" textRotation="0" wrapText="false" indent="0" shrinkToFit="false"/>
      <protection locked="true" hidden="false"/>
    </xf>
    <xf numFmtId="164" fontId="0" fillId="0" borderId="1" xfId="0" applyFont="false" applyBorder="true" applyAlignment="false" applyProtection="false">
      <alignment horizontal="general" vertical="center" textRotation="0" wrapText="false" indent="0" shrinkToFit="false"/>
      <protection locked="true" hidden="false"/>
    </xf>
    <xf numFmtId="164" fontId="30" fillId="4" borderId="1" xfId="0" applyFont="true" applyBorder="true" applyAlignment="true" applyProtection="false">
      <alignment horizontal="center" vertical="center" textRotation="0" wrapText="false" indent="0" shrinkToFit="false"/>
      <protection locked="true" hidden="false"/>
    </xf>
    <xf numFmtId="164" fontId="31" fillId="4" borderId="1" xfId="0" applyFont="true" applyBorder="true" applyAlignment="true" applyProtection="false">
      <alignment horizontal="center" vertical="center" textRotation="0" wrapText="false" indent="0" shrinkToFit="false"/>
      <protection locked="true" hidden="false"/>
    </xf>
    <xf numFmtId="164" fontId="31" fillId="4" borderId="1" xfId="0" applyFont="true" applyBorder="true" applyAlignment="true" applyProtection="false">
      <alignment horizontal="center" vertical="center" textRotation="0" wrapText="true" indent="0" shrinkToFit="false"/>
      <protection locked="true" hidden="false"/>
    </xf>
    <xf numFmtId="164" fontId="20" fillId="4" borderId="1" xfId="0" applyFont="true" applyBorder="true" applyAlignment="true" applyProtection="false">
      <alignment horizontal="center" vertical="center" textRotation="0" wrapText="true" indent="0" shrinkToFit="false"/>
      <protection locked="true" hidden="false"/>
    </xf>
    <xf numFmtId="164" fontId="20" fillId="4" borderId="4" xfId="0" applyFont="true" applyBorder="true" applyAlignment="true" applyProtection="false">
      <alignment horizontal="center" vertical="center" textRotation="0" wrapText="true" indent="0" shrinkToFit="false"/>
      <protection locked="true" hidden="false"/>
    </xf>
    <xf numFmtId="164" fontId="18" fillId="4" borderId="6" xfId="0" applyFont="true" applyBorder="true" applyAlignment="true" applyProtection="false">
      <alignment horizontal="center" vertical="center" textRotation="0" wrapText="false" indent="0" shrinkToFit="false"/>
      <protection locked="true" hidden="false"/>
    </xf>
    <xf numFmtId="167" fontId="22" fillId="4" borderId="6" xfId="0" applyFont="true" applyBorder="true" applyAlignment="true" applyProtection="false">
      <alignment horizontal="center" vertical="center" textRotation="0" wrapText="false" indent="0" shrinkToFit="false"/>
      <protection locked="true" hidden="false"/>
    </xf>
    <xf numFmtId="164" fontId="18" fillId="4" borderId="6" xfId="0" applyFont="true" applyBorder="true" applyAlignment="true" applyProtection="false">
      <alignment horizontal="center" vertical="center" textRotation="0" wrapText="true" indent="0" shrinkToFit="false"/>
      <protection locked="true" hidden="false"/>
    </xf>
    <xf numFmtId="164" fontId="18" fillId="4" borderId="1" xfId="0" applyFont="true" applyBorder="true" applyAlignment="true" applyProtection="false">
      <alignment horizontal="center" vertical="center" textRotation="0" wrapText="false" indent="0" shrinkToFit="false"/>
      <protection locked="true" hidden="false"/>
    </xf>
    <xf numFmtId="164" fontId="23" fillId="4" borderId="6" xfId="0" applyFont="true" applyBorder="true" applyAlignment="true" applyProtection="false">
      <alignment horizontal="left" vertical="center" textRotation="0" wrapText="true" indent="0" shrinkToFit="false"/>
      <protection locked="true" hidden="false"/>
    </xf>
    <xf numFmtId="164" fontId="6" fillId="4" borderId="6" xfId="0" applyFont="true" applyBorder="true" applyAlignment="true" applyProtection="false">
      <alignment horizontal="center" vertical="center" textRotation="0" wrapText="true" indent="0" shrinkToFit="false"/>
      <protection locked="true" hidden="false"/>
    </xf>
    <xf numFmtId="164" fontId="6" fillId="4" borderId="6" xfId="0" applyFont="true" applyBorder="true" applyAlignment="true" applyProtection="false">
      <alignment horizontal="center" vertical="center" textRotation="0" wrapText="false" indent="0" shrinkToFit="false"/>
      <protection locked="true" hidden="false"/>
    </xf>
    <xf numFmtId="167" fontId="22" fillId="4" borderId="1" xfId="0" applyFont="true" applyBorder="true" applyAlignment="true" applyProtection="false">
      <alignment horizontal="center" vertical="center" textRotation="0" wrapText="false" indent="0" shrinkToFit="false"/>
      <protection locked="true" hidden="false"/>
    </xf>
    <xf numFmtId="164" fontId="6" fillId="4" borderId="6" xfId="0" applyFont="true" applyBorder="true" applyAlignment="true" applyProtection="false">
      <alignment horizontal="left" vertical="center" textRotation="0" wrapText="true" indent="0" shrinkToFit="false"/>
      <protection locked="true" hidden="false"/>
    </xf>
    <xf numFmtId="164" fontId="18" fillId="0" borderId="0" xfId="0" applyFont="true" applyBorder="false" applyAlignment="true" applyProtection="false">
      <alignment horizontal="center" vertical="center" textRotation="0" wrapText="false" indent="0" shrinkToFit="false"/>
      <protection locked="true" hidden="false"/>
    </xf>
    <xf numFmtId="164" fontId="12" fillId="5" borderId="3" xfId="0" applyFont="true" applyBorder="true" applyAlignment="true" applyProtection="false">
      <alignment horizontal="center" vertical="center" textRotation="0" wrapText="false" indent="0" shrinkToFit="false"/>
      <protection locked="true" hidden="false"/>
    </xf>
    <xf numFmtId="167" fontId="6" fillId="4" borderId="1" xfId="0" applyFont="true" applyBorder="true" applyAlignment="true" applyProtection="false">
      <alignment horizontal="center" vertical="center" textRotation="0" wrapText="false" indent="0" shrinkToFit="false"/>
      <protection locked="true" hidden="false"/>
    </xf>
    <xf numFmtId="164" fontId="6" fillId="4" borderId="1" xfId="0" applyFont="true" applyBorder="true" applyAlignment="true" applyProtection="false">
      <alignment horizontal="left" vertical="center" textRotation="0" wrapText="true" indent="0" shrinkToFit="false"/>
      <protection locked="true" hidden="false"/>
    </xf>
    <xf numFmtId="164" fontId="22" fillId="0" borderId="3" xfId="0" applyFont="true" applyBorder="true" applyAlignment="true" applyProtection="false">
      <alignment horizontal="center" vertical="center" textRotation="0" wrapText="false" indent="0" shrinkToFit="false"/>
      <protection locked="true" hidden="false"/>
    </xf>
    <xf numFmtId="164" fontId="18" fillId="0" borderId="3" xfId="0" applyFont="true" applyBorder="true" applyAlignment="true" applyProtection="false">
      <alignment horizontal="center" vertical="center" textRotation="0" wrapText="false" indent="0" shrinkToFit="false"/>
      <protection locked="true" hidden="false"/>
    </xf>
    <xf numFmtId="167" fontId="23" fillId="4" borderId="1" xfId="0" applyFont="true" applyBorder="true" applyAlignment="true" applyProtection="false">
      <alignment horizontal="center" vertical="center" textRotation="0" wrapText="false" indent="0" shrinkToFit="false"/>
      <protection locked="true" hidden="false"/>
    </xf>
    <xf numFmtId="164" fontId="6" fillId="4" borderId="1" xfId="0" applyFont="true" applyBorder="true" applyAlignment="false" applyProtection="false">
      <alignment horizontal="general" vertical="center" textRotation="0" wrapText="false" indent="0" shrinkToFit="false"/>
      <protection locked="true" hidden="false"/>
    </xf>
    <xf numFmtId="164" fontId="0" fillId="4" borderId="4" xfId="0" applyFont="true" applyBorder="true" applyAlignment="false" applyProtection="false">
      <alignment horizontal="general" vertical="center" textRotation="0" wrapText="false" indent="0" shrinkToFit="false"/>
      <protection locked="true" hidden="false"/>
    </xf>
    <xf numFmtId="164" fontId="18" fillId="7" borderId="5" xfId="0" applyFont="true" applyBorder="true" applyAlignment="true" applyProtection="false">
      <alignment horizontal="center" vertical="center" textRotation="0" wrapText="true" indent="0" shrinkToFit="false"/>
      <protection locked="true" hidden="false"/>
    </xf>
    <xf numFmtId="164" fontId="18" fillId="4" borderId="3" xfId="0" applyFont="true" applyBorder="true" applyAlignment="true" applyProtection="false">
      <alignment horizontal="center" vertical="center" textRotation="0" wrapText="false" indent="0" shrinkToFit="false"/>
      <protection locked="true" hidden="false"/>
    </xf>
    <xf numFmtId="168" fontId="18" fillId="0" borderId="3" xfId="0" applyFont="true" applyBorder="true" applyAlignment="true" applyProtection="false">
      <alignment horizontal="center" vertical="center" textRotation="0" wrapText="false" indent="0" shrinkToFit="false"/>
      <protection locked="true" hidden="false"/>
    </xf>
    <xf numFmtId="168" fontId="18" fillId="4" borderId="3" xfId="0" applyFont="true" applyBorder="true" applyAlignment="true" applyProtection="false">
      <alignment horizontal="center" vertical="center" textRotation="0" wrapText="false" indent="0" shrinkToFit="false"/>
      <protection locked="true" hidden="false"/>
    </xf>
    <xf numFmtId="164" fontId="14" fillId="5" borderId="3" xfId="0" applyFont="true" applyBorder="true" applyAlignment="true" applyProtection="false">
      <alignment horizontal="center" vertical="center" textRotation="0" wrapText="false" indent="0" shrinkToFit="false"/>
      <protection locked="true" hidden="false"/>
    </xf>
    <xf numFmtId="164" fontId="12" fillId="5" borderId="7" xfId="0" applyFont="true" applyBorder="true" applyAlignment="true" applyProtection="false">
      <alignment horizontal="center" vertical="center" textRotation="0" wrapText="false" indent="0" shrinkToFit="false"/>
      <protection locked="true" hidden="false"/>
    </xf>
    <xf numFmtId="164" fontId="25" fillId="4" borderId="1" xfId="0" applyFont="true" applyBorder="true" applyAlignment="true" applyProtection="false">
      <alignment horizontal="center" vertical="center" textRotation="0" wrapText="false" indent="0" shrinkToFit="false"/>
      <protection locked="true" hidden="false"/>
    </xf>
    <xf numFmtId="164" fontId="18" fillId="4" borderId="1" xfId="0" applyFont="true" applyBorder="true" applyAlignment="true" applyProtection="false">
      <alignment horizontal="left" vertical="center" textRotation="0" wrapText="true" indent="0" shrinkToFit="false"/>
      <protection locked="true" hidden="false"/>
    </xf>
    <xf numFmtId="164" fontId="5" fillId="4" borderId="1" xfId="0" applyFont="true" applyBorder="true" applyAlignment="true" applyProtection="false">
      <alignment horizontal="general" vertical="center" textRotation="0" wrapText="false" indent="0" shrinkToFit="false"/>
      <protection locked="true" hidden="false"/>
    </xf>
    <xf numFmtId="164" fontId="6" fillId="4" borderId="4" xfId="0" applyFont="true" applyBorder="true" applyAlignment="true" applyProtection="false">
      <alignment horizontal="center" vertical="center" textRotation="0" wrapText="true" indent="0" shrinkToFit="false"/>
      <protection locked="true" hidden="false"/>
    </xf>
    <xf numFmtId="164" fontId="18" fillId="4" borderId="4" xfId="0" applyFont="true" applyBorder="true" applyAlignment="true" applyProtection="false">
      <alignment horizontal="center" vertical="center" textRotation="0" wrapText="false" indent="0" shrinkToFit="false"/>
      <protection locked="true" hidden="false"/>
    </xf>
    <xf numFmtId="164" fontId="6" fillId="4" borderId="9" xfId="0" applyFont="true" applyBorder="true" applyAlignment="true" applyProtection="false">
      <alignment horizontal="center" vertical="center" textRotation="0" wrapText="true" indent="0" shrinkToFit="false"/>
      <protection locked="true" hidden="false"/>
    </xf>
    <xf numFmtId="164" fontId="22" fillId="4" borderId="3" xfId="0" applyFont="true" applyBorder="true" applyAlignment="true" applyProtection="false">
      <alignment horizontal="center" vertical="center" textRotation="0" wrapText="false" indent="0" shrinkToFit="false"/>
      <protection locked="true" hidden="false"/>
    </xf>
    <xf numFmtId="164" fontId="22" fillId="4" borderId="1" xfId="0" applyFont="true" applyBorder="true" applyAlignment="true" applyProtection="false">
      <alignment horizontal="left" vertical="center" textRotation="0" wrapText="true" indent="0" shrinkToFit="false"/>
      <protection locked="true" hidden="false"/>
    </xf>
    <xf numFmtId="164" fontId="12" fillId="5" borderId="10" xfId="0" applyFont="true" applyBorder="true" applyAlignment="true" applyProtection="false">
      <alignment horizontal="center" vertical="center" textRotation="0" wrapText="false" indent="0" shrinkToFit="false"/>
      <protection locked="true" hidden="false"/>
    </xf>
    <xf numFmtId="164" fontId="18" fillId="4" borderId="3" xfId="0" applyFont="true" applyBorder="true" applyAlignment="true" applyProtection="false">
      <alignment horizontal="left" vertical="center" textRotation="0" wrapText="true" indent="0" shrinkToFit="false"/>
      <protection locked="true" hidden="false"/>
    </xf>
    <xf numFmtId="164" fontId="18" fillId="4" borderId="3" xfId="0" applyFont="true" applyBorder="true" applyAlignment="true" applyProtection="false">
      <alignment horizontal="center" vertical="center" textRotation="0" wrapText="true" indent="0" shrinkToFit="false"/>
      <protection locked="true" hidden="false"/>
    </xf>
    <xf numFmtId="164" fontId="22" fillId="4" borderId="11" xfId="0" applyFont="true" applyBorder="true" applyAlignment="true" applyProtection="false">
      <alignment horizontal="center" vertical="center" textRotation="0" wrapText="false" indent="0" shrinkToFit="false"/>
      <protection locked="true" hidden="false"/>
    </xf>
    <xf numFmtId="164" fontId="18" fillId="4" borderId="11" xfId="0" applyFont="true" applyBorder="true" applyAlignment="true" applyProtection="false">
      <alignment horizontal="center" vertical="center" textRotation="0" wrapText="false" indent="0" shrinkToFit="false"/>
      <protection locked="true" hidden="false"/>
    </xf>
    <xf numFmtId="164" fontId="18" fillId="4" borderId="11" xfId="0" applyFont="true" applyBorder="true" applyAlignment="true" applyProtection="false">
      <alignment horizontal="left" vertical="center" textRotation="0" wrapText="true" indent="0" shrinkToFit="false"/>
      <protection locked="true" hidden="false"/>
    </xf>
    <xf numFmtId="164" fontId="18" fillId="4" borderId="11" xfId="0" applyFont="true" applyBorder="true" applyAlignment="true" applyProtection="false">
      <alignment horizontal="center" vertical="center" textRotation="0" wrapText="true" indent="0" shrinkToFit="false"/>
      <protection locked="true" hidden="false"/>
    </xf>
    <xf numFmtId="164" fontId="23" fillId="4" borderId="4" xfId="0" applyFont="true" applyBorder="true" applyAlignment="true" applyProtection="false">
      <alignment horizontal="center" vertical="center" textRotation="0" wrapText="false" indent="0" shrinkToFit="false"/>
      <protection locked="true" hidden="false"/>
    </xf>
    <xf numFmtId="164" fontId="6" fillId="4" borderId="12" xfId="0" applyFont="true" applyBorder="true" applyAlignment="true" applyProtection="false">
      <alignment horizontal="left" vertical="center" textRotation="0" wrapText="true" indent="0" shrinkToFit="false"/>
      <protection locked="true" hidden="false"/>
    </xf>
    <xf numFmtId="164" fontId="6" fillId="4" borderId="1" xfId="0" applyFont="true" applyBorder="true" applyAlignment="true" applyProtection="false">
      <alignment horizontal="center" vertical="center" textRotation="0" wrapText="true" indent="0" shrinkToFit="false"/>
      <protection locked="true" hidden="false"/>
    </xf>
    <xf numFmtId="164" fontId="18" fillId="0" borderId="11" xfId="0" applyFont="true" applyBorder="true" applyAlignment="true" applyProtection="false">
      <alignment horizontal="center" vertical="center" textRotation="0" wrapText="false" indent="0" shrinkToFit="false"/>
      <protection locked="true" hidden="false"/>
    </xf>
    <xf numFmtId="164" fontId="0" fillId="0" borderId="5" xfId="0" applyFont="false" applyBorder="true" applyAlignment="false" applyProtection="false">
      <alignment horizontal="general" vertical="center" textRotation="0" wrapText="false" indent="0" shrinkToFit="false"/>
      <protection locked="true" hidden="false"/>
    </xf>
    <xf numFmtId="164" fontId="18" fillId="4" borderId="13" xfId="0" applyFont="true" applyBorder="true" applyAlignment="true" applyProtection="false">
      <alignment horizontal="left" vertical="center" textRotation="0" wrapText="true" indent="0" shrinkToFit="false"/>
      <protection locked="true" hidden="false"/>
    </xf>
    <xf numFmtId="167" fontId="18" fillId="4" borderId="5" xfId="0" applyFont="true" applyBorder="true" applyAlignment="true" applyProtection="false">
      <alignment horizontal="center" vertical="center" textRotation="0" wrapText="false" indent="0" shrinkToFit="false"/>
      <protection locked="true" hidden="false"/>
    </xf>
    <xf numFmtId="164" fontId="18" fillId="4" borderId="5" xfId="0" applyFont="true" applyBorder="true" applyAlignment="true" applyProtection="false">
      <alignment horizontal="center" vertical="center" textRotation="0" wrapText="false" indent="0" shrinkToFit="false"/>
      <protection locked="true" hidden="false"/>
    </xf>
    <xf numFmtId="164" fontId="18" fillId="0" borderId="1" xfId="0" applyFont="true" applyBorder="true" applyAlignment="true" applyProtection="false">
      <alignment horizontal="center" vertical="center" textRotation="0" wrapText="false" indent="0" shrinkToFit="false"/>
      <protection locked="true" hidden="false"/>
    </xf>
    <xf numFmtId="169" fontId="6" fillId="4" borderId="1" xfId="0" applyFont="true" applyBorder="true" applyAlignment="true" applyProtection="false">
      <alignment horizontal="center" vertical="center" textRotation="0" wrapText="false" indent="0" shrinkToFit="false"/>
      <protection locked="true" hidden="false"/>
    </xf>
    <xf numFmtId="169" fontId="18" fillId="4" borderId="1" xfId="0" applyFont="true" applyBorder="true" applyAlignment="true" applyProtection="false">
      <alignment horizontal="center" vertical="center" textRotation="0" wrapText="false" indent="0" shrinkToFit="false"/>
      <protection locked="true" hidden="false"/>
    </xf>
    <xf numFmtId="168" fontId="18" fillId="0" borderId="11" xfId="0" applyFont="true" applyBorder="true" applyAlignment="true" applyProtection="false">
      <alignment horizontal="center" vertical="center" textRotation="0" wrapText="false" indent="0" shrinkToFit="false"/>
      <protection locked="true" hidden="false"/>
    </xf>
    <xf numFmtId="164" fontId="6" fillId="4" borderId="5" xfId="0" applyFont="true" applyBorder="true" applyAlignment="true" applyProtection="false">
      <alignment horizontal="left" vertical="center" textRotation="0" wrapText="true" indent="0" shrinkToFit="false"/>
      <protection locked="true" hidden="false"/>
    </xf>
    <xf numFmtId="169" fontId="18" fillId="4" borderId="5" xfId="0" applyFont="true" applyBorder="true" applyAlignment="true" applyProtection="false">
      <alignment horizontal="center" vertical="center" textRotation="0" wrapText="false" indent="0" shrinkToFit="false"/>
      <protection locked="true" hidden="false"/>
    </xf>
    <xf numFmtId="164" fontId="6" fillId="4" borderId="5" xfId="0" applyFont="true" applyBorder="true" applyAlignment="false" applyProtection="false">
      <alignment horizontal="general" vertical="center" textRotation="0" wrapText="false" indent="0" shrinkToFit="false"/>
      <protection locked="true" hidden="false"/>
    </xf>
    <xf numFmtId="168" fontId="18" fillId="0" borderId="1" xfId="0" applyFont="true" applyBorder="true" applyAlignment="true" applyProtection="false">
      <alignment horizontal="center" vertical="center" textRotation="0" wrapText="false" indent="0" shrinkToFit="false"/>
      <protection locked="true" hidden="false"/>
    </xf>
    <xf numFmtId="169" fontId="18" fillId="0" borderId="1" xfId="0" applyFont="true" applyBorder="true" applyAlignment="true" applyProtection="false">
      <alignment horizontal="center" vertical="center" textRotation="0" wrapText="false" indent="0" shrinkToFit="false"/>
      <protection locked="true" hidden="false"/>
    </xf>
    <xf numFmtId="164" fontId="6" fillId="4" borderId="6" xfId="0" applyFont="true" applyBorder="true" applyAlignment="false" applyProtection="false">
      <alignment horizontal="general" vertical="center" textRotation="0" wrapText="false" indent="0" shrinkToFit="false"/>
      <protection locked="true" hidden="false"/>
    </xf>
    <xf numFmtId="164" fontId="0" fillId="4" borderId="14" xfId="0" applyFont="false" applyBorder="true" applyAlignment="false" applyProtection="false">
      <alignment horizontal="general" vertical="center" textRotation="0" wrapText="false" indent="0" shrinkToFit="false"/>
      <protection locked="true" hidden="false"/>
    </xf>
    <xf numFmtId="164" fontId="0" fillId="4" borderId="4" xfId="0" applyFont="false" applyBorder="true" applyAlignment="false" applyProtection="false">
      <alignment horizontal="general" vertical="center" textRotation="0" wrapText="false" indent="0" shrinkToFit="false"/>
      <protection locked="true" hidden="false"/>
    </xf>
    <xf numFmtId="164" fontId="0" fillId="4" borderId="1" xfId="0" applyFont="false" applyBorder="true" applyAlignment="false" applyProtection="false">
      <alignment horizontal="general" vertical="center" textRotation="0" wrapText="false" indent="0" shrinkToFit="false"/>
      <protection locked="true" hidden="false"/>
    </xf>
    <xf numFmtId="164" fontId="0" fillId="6" borderId="4" xfId="0" applyFont="false" applyBorder="true" applyAlignment="false" applyProtection="false">
      <alignment horizontal="general" vertical="center" textRotation="0" wrapText="false" indent="0" shrinkToFit="false"/>
      <protection locked="true" hidden="false"/>
    </xf>
    <xf numFmtId="164" fontId="28" fillId="6" borderId="1" xfId="0" applyFont="true" applyBorder="true" applyAlignment="true" applyProtection="false">
      <alignment horizontal="center" vertical="center" textRotation="0" wrapText="false" indent="0" shrinkToFit="false"/>
      <protection locked="true" hidden="false"/>
    </xf>
    <xf numFmtId="164" fontId="22" fillId="0" borderId="11" xfId="0" applyFont="true" applyBorder="true" applyAlignment="true" applyProtection="false">
      <alignment horizontal="center" vertical="center" textRotation="0" wrapText="false" indent="0" shrinkToFit="false"/>
      <protection locked="true" hidden="false"/>
    </xf>
    <xf numFmtId="166" fontId="21" fillId="4" borderId="5" xfId="0" applyFont="true" applyBorder="true" applyAlignment="true" applyProtection="false">
      <alignment horizontal="center" vertical="center" textRotation="0" wrapText="false" indent="0" shrinkToFit="false"/>
      <protection locked="true" hidden="false"/>
    </xf>
    <xf numFmtId="164" fontId="6" fillId="4" borderId="5" xfId="0" applyFont="true" applyBorder="true" applyAlignment="true" applyProtection="false">
      <alignment horizontal="center" vertical="center" textRotation="0" wrapText="false" indent="0" shrinkToFit="false"/>
      <protection locked="true" hidden="false"/>
    </xf>
    <xf numFmtId="164" fontId="0" fillId="4" borderId="5" xfId="0" applyFont="true" applyBorder="true" applyAlignment="true" applyProtection="false">
      <alignment horizontal="center" vertical="center" textRotation="0" wrapText="true" indent="0" shrinkToFit="false"/>
      <protection locked="true" hidden="false"/>
    </xf>
    <xf numFmtId="164" fontId="0" fillId="4" borderId="5" xfId="0" applyFont="true" applyBorder="true" applyAlignment="false" applyProtection="false">
      <alignment horizontal="general" vertical="center" textRotation="0" wrapText="false" indent="0" shrinkToFit="false"/>
      <protection locked="true" hidden="false"/>
    </xf>
    <xf numFmtId="164" fontId="0" fillId="6" borderId="15" xfId="0" applyFont="true" applyBorder="true" applyAlignment="true" applyProtection="false">
      <alignment horizontal="center" vertical="center" textRotation="0" wrapText="false" indent="0" shrinkToFit="false"/>
      <protection locked="true" hidden="false"/>
    </xf>
    <xf numFmtId="168" fontId="25" fillId="0" borderId="0" xfId="0" applyFont="false" applyBorder="false" applyAlignment="false" applyProtection="false">
      <alignment horizontal="general" vertical="center" textRotation="0" wrapText="fals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Normal" xfId="20"/>
  </cellStyles>
  <dxfs count="8">
    <dxf>
      <fill>
        <patternFill patternType="solid">
          <fgColor rgb="FF808080"/>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CCFFFF"/>
          <bgColor rgb="FF000000"/>
        </patternFill>
      </fill>
    </dxf>
    <dxf>
      <fill>
        <patternFill patternType="solid">
          <fgColor rgb="FFFFFF00"/>
          <bgColor rgb="FF000000"/>
        </patternFill>
      </fill>
    </dxf>
    <dxf>
      <fill>
        <patternFill patternType="solid">
          <fgColor rgb="FFFF0000"/>
          <bgColor rgb="FF000000"/>
        </patternFill>
      </fill>
    </dxf>
    <dxf>
      <fill>
        <patternFill patternType="solid">
          <fgColor rgb="FFCCCCFF"/>
          <bgColor rgb="FF000000"/>
        </patternFill>
      </fill>
    </dxf>
  </dxf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externalLink" Target="externalLinks/externalLink1.xml"/><Relationship Id="rId8" Type="http://schemas.openxmlformats.org/officeDocument/2006/relationships/externalLink" Target="externalLinks/externalLink2.xml"/><Relationship Id="rId9" Type="http://schemas.openxmlformats.org/officeDocument/2006/relationships/externalLink" Target="externalLinks/externalLink3.xml"/><Relationship Id="rId10" Type="http://schemas.openxmlformats.org/officeDocument/2006/relationships/externalLink" Target="externalLinks/externalLink4.xml"/><Relationship Id="rId11" Type="http://schemas.openxmlformats.org/officeDocument/2006/relationships/externalLink" Target="externalLinks/externalLink5.xml"/><Relationship Id="rId12" Type="http://schemas.openxmlformats.org/officeDocument/2006/relationships/externalLink" Target="externalLinks/externalLink6.xml"/><Relationship Id="rId13" Type="http://schemas.openxmlformats.org/officeDocument/2006/relationships/externalLink" Target="externalLinks/externalLink7.xml"/><Relationship Id="rId14" Type="http://schemas.openxmlformats.org/officeDocument/2006/relationships/externalLink" Target="externalLinks/externalLink8.xml"/><Relationship Id="rId15" Type="http://schemas.openxmlformats.org/officeDocument/2006/relationships/externalLink" Target="externalLinks/externalLink9.xml"/><Relationship Id="rId16" Type="http://schemas.openxmlformats.org/officeDocument/2006/relationships/externalLink" Target="externalLinks/externalLink10.xml"/><Relationship Id="rId17" Type="http://schemas.openxmlformats.org/officeDocument/2006/relationships/externalLink" Target="externalLinks/externalLink11.xml"/><Relationship Id="rId18" Type="http://schemas.openxmlformats.org/officeDocument/2006/relationships/externalLink" Target="externalLinks/externalLink12.xml"/><Relationship Id="rId19" Type="http://schemas.openxmlformats.org/officeDocument/2006/relationships/externalLink" Target="externalLinks/externalLink13.xml"/><Relationship Id="rId20" Type="http://schemas.openxmlformats.org/officeDocument/2006/relationships/externalLink" Target="externalLinks/externalLink14.xml"/><Relationship Id="rId21" Type="http://schemas.openxmlformats.org/officeDocument/2006/relationships/externalLink" Target="externalLinks/externalLink15.xml"/><Relationship Id="rId22" Type="http://schemas.openxmlformats.org/officeDocument/2006/relationships/externalLink" Target="externalLinks/externalLink16.xml"/><Relationship Id="rId23" Type="http://schemas.openxmlformats.org/officeDocument/2006/relationships/externalLink" Target="externalLinks/externalLink17.xml"/><Relationship Id="rId24" Type="http://schemas.openxmlformats.org/officeDocument/2006/relationships/externalLink" Target="externalLinks/externalLink18.xml"/><Relationship Id="rId25" Type="http://schemas.openxmlformats.org/officeDocument/2006/relationships/externalLink" Target="externalLinks/externalLink19.xml"/><Relationship Id="rId26" Type="http://schemas.openxmlformats.org/officeDocument/2006/relationships/externalLink" Target="externalLinks/externalLink20.xml"/><Relationship Id="rId27" Type="http://schemas.openxmlformats.org/officeDocument/2006/relationships/externalLink" Target="externalLinks/externalLink21.xml"/><Relationship Id="rId28" Type="http://schemas.openxmlformats.org/officeDocument/2006/relationships/externalLink" Target="externalLinks/externalLink22.xml"/><Relationship Id="rId29" Type="http://schemas.openxmlformats.org/officeDocument/2006/relationships/externalLink" Target="externalLinks/externalLink23.xml"/><Relationship Id="rId30" Type="http://schemas.openxmlformats.org/officeDocument/2006/relationships/externalLink" Target="externalLinks/externalLink24.xml"/><Relationship Id="rId31"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externalLinks/_rels/externalLink1.xml.rels><?xml version="1.0" encoding="UTF-8"?>
<Relationships xmlns="http://schemas.openxmlformats.org/package/2006/relationships"><Relationship Id="rId1" Type="http://schemas.openxmlformats.org/officeDocument/2006/relationships/externalLinkPath" Target="../../../../../../../../1&#25509;&#35785;&#21363;&#21150;&#24037;&#20316;/1&#25509;&#35785;&#21363;&#21150;&#21488;&#36134;/1&#27599;&#26085;&#25968;&#25454;/1&#31995;&#32479;&#25968;&#25454;&#19979;&#36733;/12345/&#23548;&#20986;&#24037;&#21333;&#34920;%20(1).xlsx" TargetMode="External"/>
</Relationships>
</file>

<file path=xl/externalLinks/_rels/externalLink2.xml.rels><?xml version="1.0" encoding="UTF-8"?>
<Relationships xmlns="http://schemas.openxmlformats.org/package/2006/relationships"><Relationship Id="rId1" Type="http://schemas.openxmlformats.org/officeDocument/2006/relationships/externalLinkPath" Target="2026&#24180;&#24180;&#24230;&#24066;&#20013;&#24515;&#22238;&#35775;&#26126;&#32454;(&#29289;&#19994;)&#25130;&#33267;3.12.xlsx" TargetMode="External"/>
</Relationships>
</file>

<file path=xl/externalLinks/_rels/externalLink3.xml.rels><?xml version="1.0" encoding="UTF-8"?>
<Relationships xmlns="http://schemas.openxmlformats.org/package/2006/relationships"><Relationship Id="rId1" Type="http://schemas.openxmlformats.org/officeDocument/2006/relationships/externalLinkPath" Target="&#23548;&#20986;&#24037;&#21333;&#34920;%20(1).xlsx" TargetMode="External"/>
</Relationships>
</file>

<file path=xl/externalLinks/_rels/externalLink4.xml.rels><?xml version="1.0" encoding="UTF-8"?>
<Relationships xmlns="http://schemas.openxmlformats.org/package/2006/relationships"><Relationship Id="rId1" Type="http://schemas.openxmlformats.org/officeDocument/2006/relationships/externalLinkPath" Target="../../../../../../../apple/AppData/Roaming/kingsoft/office6/backup/&#26085;&#24120;&#21488;&#36134;/12345/12345%20(12.15-12.28)1061.xlsx" TargetMode="External"/>
</Relationships>
</file>

<file path=xl/externalLinks/_rels/externalLink5.xml.rels><?xml version="1.0" encoding="UTF-8"?>
<Relationships xmlns="http://schemas.openxmlformats.org/package/2006/relationships"><Relationship Id="rId1" Type="http://schemas.openxmlformats.org/officeDocument/2006/relationships/externalLinkPath" Target="../../../../../../../../1&#25509;&#35785;&#21363;&#21150;&#24037;&#20316;/1&#25509;&#35785;&#21363;&#21150;&#21488;&#36134;/1&#27599;&#26085;&#25968;&#25454;/1&#31995;&#32479;&#25968;&#25454;&#19979;&#36733;/96166/96166&#65288;12.26-12.31&#65289;1031.xlsx" TargetMode="External"/>
</Relationships>
</file>

<file path=xl/externalLinks/_rels/externalLink6.xml.rels><?xml version="1.0" encoding="UTF-8"?>
<Relationships xmlns="http://schemas.openxmlformats.org/package/2006/relationships"><Relationship Id="rId1" Type="http://schemas.openxmlformats.org/officeDocument/2006/relationships/externalLinkPath" Target="../../../../../../../../1&#25509;&#35785;&#21363;&#21150;&#24037;&#20316;/1&#25509;&#35785;&#21363;&#21150;&#21488;&#36134;/1&#27599;&#26085;&#25968;&#25454;/2&#21076;&#38500;&#25237;&#35785;/3&#38598;&#22242;&#26376;&#24230;&#21076;&#38500;&#24773;&#20917;&#27719;&#24635;&#21453;&#39304;&#65288;&#29289;&#19994;&#65289;/96166&#28909;&#32447;10&#26376;&#21076;&#38500;&#22238;&#35775;&#24773;&#20917;&#32479;&#35745;&#65288;2025.9.26-10.25&#65289;.xls" TargetMode="External"/>
</Relationships>
</file>

<file path=xl/externalLinks/_rels/externalLink7.xml.rels><?xml version="1.0" encoding="UTF-8"?>
<Relationships xmlns="http://schemas.openxmlformats.org/package/2006/relationships"><Relationship Id="rId1" Type="http://schemas.openxmlformats.org/officeDocument/2006/relationships/externalLinkPath" Target="../../../../../../../../1&#25509;&#35785;&#21363;&#21150;&#24037;&#20316;/1&#25509;&#35785;&#21363;&#21150;&#21488;&#36134;/1&#27599;&#26085;&#25968;&#25454;/1&#31995;&#32479;&#25968;&#25454;&#19979;&#36733;/12345/12345.xlsx" TargetMode="External"/>
</Relationships>
</file>

<file path=xl/externalLinks/_rels/externalLink8.xml.rels><?xml version="1.0" encoding="UTF-8"?>
<Relationships xmlns="http://schemas.openxmlformats.org/package/2006/relationships"><Relationship Id="rId1" Type="http://schemas.openxmlformats.org/officeDocument/2006/relationships/externalLinkPath" Target="../../../../../../../apple/AppData/Roaming/kingsoft/office6/backup/&#23548;&#20986;&#24037;&#21333;&#34920;%20(1).xlsx" TargetMode="External"/>
</Relationships>
</file>

<file path=xl/externalLinks/_rels/externalLink9.xml.rels><?xml version="1.0" encoding="UTF-8"?>
<Relationships xmlns="http://schemas.openxmlformats.org/package/2006/relationships"><Relationship Id="rId1" Type="http://schemas.openxmlformats.org/officeDocument/2006/relationships/externalLinkPath" Target="../../../../../../../../1&#25509;&#35785;&#21363;&#21150;&#24037;&#20316;/1&#25509;&#35785;&#21363;&#21150;&#21488;&#36134;/1&#27599;&#26085;&#25968;&#25454;/1&#31995;&#32479;&#25968;&#25454;&#19979;&#36733;/12345/12345(12.19-2.9)157&#20214;.xlsx" TargetMode="External"/>
</Relationships>
</file>

<file path=xl/externalLinks/_rels/externalLink10.xml.rels><?xml version="1.0" encoding="UTF-8"?>
<Relationships xmlns="http://schemas.openxmlformats.org/package/2006/relationships"><Relationship Id="rId1" Type="http://schemas.openxmlformats.org/officeDocument/2006/relationships/externalLinkPath" Target="../../../../../../../../1&#25509;&#35785;&#21363;&#21150;&#24037;&#20316;/1&#25509;&#35785;&#21363;&#21150;&#21488;&#36134;/1&#27599;&#26085;&#25968;&#25454;/1&#31995;&#32479;&#25968;&#25454;&#19979;&#36733;/96166/96166&#65288;12.26-2.12&#65289;143&#20214;.xlsx" TargetMode="External"/>
</Relationships>
</file>

<file path=xl/externalLinks/_rels/externalLink11.xml.rels><?xml version="1.0" encoding="UTF-8"?>
<Relationships xmlns="http://schemas.openxmlformats.org/package/2006/relationships"><Relationship Id="rId1" Type="http://schemas.openxmlformats.org/officeDocument/2006/relationships/externalLinkPath" Target="../../../../../../../../1&#25509;&#35785;&#21363;&#21150;&#24037;&#20316;/1&#25509;&#35785;&#21363;&#21150;&#21488;&#36134;/1&#27599;&#26085;&#25968;&#25454;/1&#31995;&#32479;&#25968;&#25454;&#19979;&#36733;/96166/96166&#65288;12.26-2.13&#65289;149&#20214;.xlsx" TargetMode="External"/>
</Relationships>
</file>

<file path=xl/externalLinks/_rels/externalLink12.xml.rels><?xml version="1.0" encoding="UTF-8"?>
<Relationships xmlns="http://schemas.openxmlformats.org/package/2006/relationships"><Relationship Id="rId1" Type="http://schemas.openxmlformats.org/officeDocument/2006/relationships/externalLinkPath" Target="../../../../../../../apple/AppData/Roaming/kingsoft/office6/backup/96166%20(1).xlsx" TargetMode="External"/>
</Relationships>
</file>

<file path=xl/externalLinks/_rels/externalLink13.xml.rels><?xml version="1.0" encoding="UTF-8"?>
<Relationships xmlns="http://schemas.openxmlformats.org/package/2006/relationships"><Relationship Id="rId1" Type="http://schemas.openxmlformats.org/officeDocument/2006/relationships/externalLinkPath" Target="../../../../../../../../1&#25509;&#35785;&#21363;&#21150;&#24037;&#20316;/1&#25509;&#35785;&#21363;&#21150;&#21488;&#36134;/1&#27599;&#26085;&#25968;&#25454;/1&#31995;&#32479;&#25968;&#25454;&#19979;&#36733;/96166/96166&#65288;12.26-2.28&#65289;175&#20214;.xlsx" TargetMode="External"/>
</Relationships>
</file>

<file path=xl/externalLinks/_rels/externalLink14.xml.rels><?xml version="1.0" encoding="UTF-8"?>
<Relationships xmlns="http://schemas.openxmlformats.org/package/2006/relationships"><Relationship Id="rId1" Type="http://schemas.openxmlformats.org/officeDocument/2006/relationships/externalLinkPath" Target="../../../../../../../../1&#25509;&#35785;&#21363;&#21150;&#24037;&#20316;/1&#25509;&#35785;&#21363;&#21150;&#21488;&#36134;/1&#27599;&#26085;&#25968;&#25454;/2&#21076;&#38500;&#25237;&#35785;/2&#27599;&#26085;&#19978;&#20132;&#38598;&#22242;&#21076;&#38500;&#26448;&#26009;/&#40511;&#36816;&#25215;&#29289;&#19994;&#31649;&#29702;&#20013;&#24515;&#27599;&#26085;&#21076;&#38500;&#27719;&#24635;&#32479;&#35745;&#34920;&#24180;&#24230;&#65288;2026&#24180;3&#26376;&#65289;.xlsx" TargetMode="External"/>
</Relationships>
</file>

<file path=xl/externalLinks/_rels/externalLink15.xml.rels><?xml version="1.0" encoding="UTF-8"?>
<Relationships xmlns="http://schemas.openxmlformats.org/package/2006/relationships"><Relationship Id="rId1" Type="http://schemas.openxmlformats.org/officeDocument/2006/relationships/externalLinkPath" Target="../../../../../../../../1&#25509;&#35785;&#21363;&#21150;&#24037;&#20316;/1&#25509;&#35785;&#21363;&#21150;&#21488;&#36134;/1&#27599;&#26085;&#25968;&#25454;/1&#31995;&#32479;&#25968;&#25454;&#19979;&#36733;/12345/12345&#65288;12.19-3.3&#65289;198&#20214;.xlsx" TargetMode="External"/>
</Relationships>
</file>

<file path=xl/externalLinks/_rels/externalLink16.xml.rels><?xml version="1.0" encoding="UTF-8"?>
<Relationships xmlns="http://schemas.openxmlformats.org/package/2006/relationships"><Relationship Id="rId1" Type="http://schemas.openxmlformats.org/officeDocument/2006/relationships/externalLinkPath" Target="../../../../../../../../1&#25509;&#35785;&#21363;&#21150;&#24037;&#20316;/1&#25509;&#35785;&#21363;&#21150;&#21488;&#36134;/1&#27599;&#26085;&#25968;&#25454;/1&#31995;&#32479;&#25968;&#25454;&#19979;&#36733;/12345/96166&#65288;12.26-3.5&#65289;182&#20214;.xlsx" TargetMode="External"/>
</Relationships>
</file>

<file path=xl/externalLinks/_rels/externalLink17.xml.rels><?xml version="1.0" encoding="UTF-8"?>
<Relationships xmlns="http://schemas.openxmlformats.org/package/2006/relationships"><Relationship Id="rId1" Type="http://schemas.openxmlformats.org/officeDocument/2006/relationships/externalLinkPath" Target="../../../../../../../apple/AppData/Roaming/kingsoft/office6/backup/96166.xlsx" TargetMode="External"/>
</Relationships>
</file>

<file path=xl/externalLinks/_rels/externalLink18.xml.rels><?xml version="1.0" encoding="UTF-8"?>
<Relationships xmlns="http://schemas.openxmlformats.org/package/2006/relationships"><Relationship Id="rId1" Type="http://schemas.openxmlformats.org/officeDocument/2006/relationships/externalLinkPath" Target="../../../../../../../../E:/2026&#24180;&#24180;&#24230;&#24066;&#20013;&#24515;&#22238;&#35775;&#26126;&#32454;(&#29289;&#19994;)&#25130;&#33267;2.12(1).xlsx" TargetMode="External"/>
</Relationships>
</file>

<file path=xl/externalLinks/_rels/externalLink19.xml.rels><?xml version="1.0" encoding="UTF-8"?>
<Relationships xmlns="http://schemas.openxmlformats.org/package/2006/relationships"><Relationship Id="rId1" Type="http://schemas.openxmlformats.org/officeDocument/2006/relationships/externalLinkPath" Target="../../../../../../../../1&#25509;&#35785;&#21363;&#21150;&#24037;&#20316;/1&#25509;&#35785;&#21363;&#21150;&#21488;&#36134;/1&#27599;&#26085;&#25968;&#25454;/1&#31995;&#32479;&#25968;&#25454;&#19979;&#36733;/96166/96166(12.26-4.3)245&#20214;.xlsx" TargetMode="External"/>
</Relationships>
</file>

<file path=xl/externalLinks/_rels/externalLink20.xml.rels><?xml version="1.0" encoding="UTF-8"?>
<Relationships xmlns="http://schemas.openxmlformats.org/package/2006/relationships"><Relationship Id="rId1" Type="http://schemas.openxmlformats.org/officeDocument/2006/relationships/externalLinkPath" Target="../../../../../../../../1&#25509;&#35785;&#21363;&#21150;&#24037;&#20316;/1&#25509;&#35785;&#21363;&#21150;&#21488;&#36134;/1&#27599;&#26085;&#25968;&#25454;/2&#21076;&#38500;&#25237;&#35785;/2&#27599;&#26085;&#19978;&#20132;&#38598;&#22242;&#21076;&#38500;&#26448;&#26009;/2026&#24180;4&#26376;/&#40511;&#36816;&#25215;&#29289;&#19994;2026.4.9/&#38468;&#20214;&#35777;&#26126;/&#32593;&#32476;-260405-010067/12345&#65288;12.19-4.9&#65289;325&#20214;.xlsx" TargetMode="External"/>
</Relationships>
</file>

<file path=xl/externalLinks/_rels/externalLink21.xml.rels><?xml version="1.0" encoding="UTF-8"?>
<Relationships xmlns="http://schemas.openxmlformats.org/package/2006/relationships"><Relationship Id="rId1" Type="http://schemas.openxmlformats.org/officeDocument/2006/relationships/externalLinkPath" Target="../../../../../../../apple/AppData/Roaming/kingsoft/office6/backup/12345.xlsx" TargetMode="External"/>
</Relationships>
</file>

<file path=xl/externalLinks/_rels/externalLink22.xml.rels><?xml version="1.0" encoding="UTF-8"?>
<Relationships xmlns="http://schemas.openxmlformats.org/package/2006/relationships"><Relationship Id="rId1" Type="http://schemas.openxmlformats.org/officeDocument/2006/relationships/externalLinkPath" Target="../../../../../../../../1&#25509;&#35785;&#21363;&#21150;&#24037;&#20316;/1&#25509;&#35785;&#21363;&#21150;&#21488;&#36134;/1&#27599;&#26085;&#25968;&#25454;/1&#31995;&#32479;&#25968;&#25454;&#19979;&#36733;/12345/12345%20(12.19-4.17)359.xlsx" TargetMode="External"/>
</Relationships>
</file>

<file path=xl/externalLinks/_rels/externalLink23.xml.rels><?xml version="1.0" encoding="UTF-8"?>
<Relationships xmlns="http://schemas.openxmlformats.org/package/2006/relationships"><Relationship Id="rId1" Type="http://schemas.openxmlformats.org/officeDocument/2006/relationships/externalLinkPath" Target="../../../../../../../../1&#25509;&#35785;&#21363;&#21150;&#24037;&#20316;/1&#25509;&#35785;&#21363;&#21150;&#21488;&#36134;/1&#27599;&#26085;&#25968;&#25454;/1&#31995;&#32479;&#25968;&#25454;&#19979;&#36733;/96166/96166&#65288;12.26-4.20&#65289;289&#20214;.xlsx" TargetMode="External"/>
</Relationships>
</file>

<file path=xl/externalLinks/_rels/externalLink24.xml.rels><?xml version="1.0" encoding="UTF-8"?>
<Relationships xmlns="http://schemas.openxmlformats.org/package/2006/relationships"><Relationship Id="rId1" Type="http://schemas.openxmlformats.org/officeDocument/2006/relationships/externalLinkPath" Target="../../../../../../../../1&#25509;&#35785;&#21363;&#21150;&#24037;&#20316;/1&#25509;&#35785;&#21363;&#21150;&#21488;&#36134;/1&#27599;&#26085;&#25968;&#25454;/1&#31995;&#32479;&#25968;&#25454;&#19979;&#36733;/12345/12345%20(12.19-4.23)388&#20214;.xlsx" TargetMode="External"/>
</Relationships>
</file>

<file path=xl/externalLinks/externalLink1.xml><?xml version="1.0" encoding="utf-8"?>
<externalLink xmlns="http://schemas.openxmlformats.org/spreadsheetml/2006/main">
  <externalBook xmlns:r="http://schemas.openxmlformats.org/officeDocument/2006/relationships" r:id="rId1">
    <sheetNames>
      <sheetName val="市民意见信息导出"/>
    </sheetNames>
    <sheetDataSet>
      <sheetData sheetId="0">
        <row r="2">
          <cell r="AI2" t="str">
            <v>热线-251218-074256-2</v>
          </cell>
          <cell r="AJ2" t="str">
            <v>诉求</v>
          </cell>
          <cell r="AK2" t="str">
            <v>结束</v>
          </cell>
        </row>
        <row r="3">
          <cell r="AI3" t="str">
            <v>网络-251219-005951-3</v>
          </cell>
          <cell r="AJ3" t="str">
            <v>诉求</v>
          </cell>
          <cell r="AK3" t="str">
            <v>结束</v>
          </cell>
        </row>
        <row r="4">
          <cell r="AI4" t="str">
            <v>热线-251219-045803</v>
          </cell>
          <cell r="AJ4" t="str">
            <v>诉求</v>
          </cell>
          <cell r="AK4" t="str">
            <v>结束</v>
          </cell>
        </row>
        <row r="5">
          <cell r="AI5" t="str">
            <v>热线-251218-074442-2</v>
          </cell>
          <cell r="AJ5" t="str">
            <v>其他</v>
          </cell>
          <cell r="AK5" t="str">
            <v>结束</v>
          </cell>
        </row>
        <row r="6">
          <cell r="AI6" t="str">
            <v>网络-251220-031514</v>
          </cell>
          <cell r="AJ6" t="str">
            <v>诉求</v>
          </cell>
          <cell r="AK6" t="str">
            <v>结束</v>
          </cell>
        </row>
        <row r="7">
          <cell r="AI7" t="str">
            <v>网络-251221-010505</v>
          </cell>
          <cell r="AJ7" t="str">
            <v>诉求</v>
          </cell>
          <cell r="AK7" t="str">
            <v>结束</v>
          </cell>
        </row>
        <row r="8">
          <cell r="AI8" t="str">
            <v>热线-251221-020766-2</v>
          </cell>
          <cell r="AJ8" t="str">
            <v>诉求</v>
          </cell>
          <cell r="AK8" t="str">
            <v>结束</v>
          </cell>
        </row>
        <row r="9">
          <cell r="AI9" t="str">
            <v>热线-251221-020766-1</v>
          </cell>
          <cell r="AJ9" t="str">
            <v>诉求</v>
          </cell>
          <cell r="AK9" t="str">
            <v>结束</v>
          </cell>
        </row>
        <row r="10">
          <cell r="AI10" t="str">
            <v>热线-251222-018664</v>
          </cell>
          <cell r="AJ10" t="str">
            <v>诉求</v>
          </cell>
          <cell r="AK10" t="str">
            <v>结束</v>
          </cell>
        </row>
        <row r="11">
          <cell r="AI11" t="str">
            <v>网络-251222-008037</v>
          </cell>
          <cell r="AJ11" t="str">
            <v>诉求</v>
          </cell>
          <cell r="AK11" t="str">
            <v>结束</v>
          </cell>
        </row>
        <row r="12">
          <cell r="AI12" t="str">
            <v>热线-251222-022648</v>
          </cell>
          <cell r="AJ12" t="str">
            <v>诉求</v>
          </cell>
          <cell r="AK12" t="str">
            <v>结束</v>
          </cell>
        </row>
        <row r="13">
          <cell r="AI13" t="str">
            <v>热线-251222-060978</v>
          </cell>
          <cell r="AJ13" t="str">
            <v>其他</v>
          </cell>
          <cell r="AK13" t="str">
            <v>结束</v>
          </cell>
        </row>
        <row r="14">
          <cell r="AI14" t="str">
            <v>热线-251223-016057</v>
          </cell>
          <cell r="AJ14" t="str">
            <v>诉求</v>
          </cell>
          <cell r="AK14" t="str">
            <v>结束</v>
          </cell>
        </row>
        <row r="15">
          <cell r="AI15" t="str">
            <v>网络-251223-037876</v>
          </cell>
          <cell r="AJ15" t="str">
            <v>诉求</v>
          </cell>
          <cell r="AK15" t="str">
            <v>结束</v>
          </cell>
        </row>
        <row r="16">
          <cell r="AI16" t="str">
            <v>网络-251223-042262-4</v>
          </cell>
          <cell r="AJ16" t="str">
            <v>诉求</v>
          </cell>
          <cell r="AK16" t="str">
            <v>结束</v>
          </cell>
        </row>
        <row r="17">
          <cell r="AI17" t="str">
            <v>热线-251222-074443</v>
          </cell>
          <cell r="AJ17" t="str">
            <v>诉求</v>
          </cell>
          <cell r="AK17" t="str">
            <v>结束</v>
          </cell>
        </row>
        <row r="18">
          <cell r="AI18" t="str">
            <v>热线-251223-071646-3</v>
          </cell>
          <cell r="AJ18" t="str">
            <v>诉求</v>
          </cell>
          <cell r="AK18" t="str">
            <v>结束</v>
          </cell>
        </row>
        <row r="19">
          <cell r="AI19" t="str">
            <v>热线-251223-074632</v>
          </cell>
          <cell r="AJ19" t="str">
            <v>诉求</v>
          </cell>
          <cell r="AK19" t="str">
            <v>结束</v>
          </cell>
        </row>
        <row r="20">
          <cell r="AI20" t="str">
            <v>网络-251224-000503</v>
          </cell>
          <cell r="AJ20" t="str">
            <v>其他</v>
          </cell>
          <cell r="AK20" t="str">
            <v>结束</v>
          </cell>
        </row>
        <row r="21">
          <cell r="AI21" t="str">
            <v>热线-251224-024222</v>
          </cell>
          <cell r="AJ21" t="str">
            <v>其他</v>
          </cell>
          <cell r="AK21" t="str">
            <v>结束</v>
          </cell>
        </row>
        <row r="22">
          <cell r="AI22" t="str">
            <v>热线-251224-022346-1</v>
          </cell>
          <cell r="AJ22" t="str">
            <v>其他</v>
          </cell>
          <cell r="AK22" t="str">
            <v>结束</v>
          </cell>
        </row>
        <row r="23">
          <cell r="AI23" t="str">
            <v>热线-251225-059571</v>
          </cell>
          <cell r="AJ23" t="str">
            <v>诉求</v>
          </cell>
          <cell r="AK23" t="str">
            <v>结束</v>
          </cell>
        </row>
        <row r="24">
          <cell r="AI24" t="str">
            <v>热线-251226-040071</v>
          </cell>
          <cell r="AJ24" t="str">
            <v>其他</v>
          </cell>
          <cell r="AK24" t="str">
            <v>结束</v>
          </cell>
        </row>
        <row r="25">
          <cell r="AI25" t="str">
            <v>热线-251227-018516-1</v>
          </cell>
          <cell r="AJ25" t="str">
            <v>诉求</v>
          </cell>
          <cell r="AK25" t="str">
            <v>结束</v>
          </cell>
        </row>
        <row r="26">
          <cell r="AI26" t="str">
            <v>网络-251226-026269-1</v>
          </cell>
          <cell r="AJ26" t="str">
            <v>诉求</v>
          </cell>
          <cell r="AK26" t="str">
            <v>结束</v>
          </cell>
        </row>
        <row r="27">
          <cell r="AI27" t="str">
            <v>热线-251227-037858</v>
          </cell>
          <cell r="AJ27" t="str">
            <v>其他</v>
          </cell>
          <cell r="AK27" t="str">
            <v>结束</v>
          </cell>
        </row>
        <row r="28">
          <cell r="AI28" t="str">
            <v>热线-251227-050756-3</v>
          </cell>
          <cell r="AJ28" t="str">
            <v>诉求</v>
          </cell>
          <cell r="AK28" t="str">
            <v>结束</v>
          </cell>
        </row>
        <row r="29">
          <cell r="AI29" t="str">
            <v>网络-251229-006506</v>
          </cell>
          <cell r="AJ29" t="str">
            <v>诉求</v>
          </cell>
          <cell r="AK29" t="str">
            <v>结束</v>
          </cell>
        </row>
        <row r="30">
          <cell r="AI30" t="str">
            <v>网络-251229-041813</v>
          </cell>
          <cell r="AJ30" t="str">
            <v>诉求</v>
          </cell>
          <cell r="AK30" t="str">
            <v>结束</v>
          </cell>
        </row>
        <row r="31">
          <cell r="AI31" t="str">
            <v>热线-251229-054242-2</v>
          </cell>
          <cell r="AJ31" t="str">
            <v>表扬</v>
          </cell>
          <cell r="AK31" t="str">
            <v>结束</v>
          </cell>
        </row>
        <row r="32">
          <cell r="AI32" t="str">
            <v>网络-251230-035268</v>
          </cell>
          <cell r="AJ32" t="str">
            <v>诉求</v>
          </cell>
          <cell r="AK32" t="str">
            <v>结束</v>
          </cell>
        </row>
        <row r="33">
          <cell r="AI33" t="str">
            <v>热线-251230-036223</v>
          </cell>
          <cell r="AJ33" t="str">
            <v>诉求</v>
          </cell>
          <cell r="AK33" t="str">
            <v>结束</v>
          </cell>
        </row>
        <row r="34">
          <cell r="AI34" t="str">
            <v>网络-251231-007653</v>
          </cell>
          <cell r="AJ34" t="str">
            <v>诉求</v>
          </cell>
          <cell r="AK34" t="str">
            <v>结束</v>
          </cell>
        </row>
        <row r="35">
          <cell r="AI35" t="str">
            <v>热线-251231-006369-2</v>
          </cell>
          <cell r="AJ35" t="str">
            <v>诉求</v>
          </cell>
          <cell r="AK35" t="str">
            <v>结束</v>
          </cell>
        </row>
        <row r="36">
          <cell r="AI36" t="str">
            <v>热线-251231-023645</v>
          </cell>
          <cell r="AJ36" t="str">
            <v>诉求</v>
          </cell>
          <cell r="AK36" t="str">
            <v>结束</v>
          </cell>
        </row>
        <row r="37">
          <cell r="AI37" t="str">
            <v>网络-251231-040038</v>
          </cell>
          <cell r="AJ37" t="str">
            <v>诉求</v>
          </cell>
          <cell r="AK37" t="str">
            <v>结束</v>
          </cell>
        </row>
        <row r="38">
          <cell r="AI38" t="str">
            <v>热线-251231-006944</v>
          </cell>
          <cell r="AJ38" t="str">
            <v>诉求</v>
          </cell>
          <cell r="AK38" t="str">
            <v>结束</v>
          </cell>
        </row>
        <row r="39">
          <cell r="AI39" t="str">
            <v>网络-260102-004649</v>
          </cell>
          <cell r="AJ39" t="str">
            <v>诉求</v>
          </cell>
          <cell r="AK39" t="str">
            <v>结束</v>
          </cell>
        </row>
        <row r="40">
          <cell r="AI40" t="str">
            <v>热线-260102-015903</v>
          </cell>
          <cell r="AJ40" t="str">
            <v>诉求</v>
          </cell>
          <cell r="AK40" t="str">
            <v>结束</v>
          </cell>
        </row>
        <row r="41">
          <cell r="AI41" t="str">
            <v>热线-260103-039044-1</v>
          </cell>
          <cell r="AJ41" t="str">
            <v>诉求</v>
          </cell>
          <cell r="AK41" t="str">
            <v>结束</v>
          </cell>
        </row>
        <row r="42">
          <cell r="AI42" t="str">
            <v>热线-260103-039044-2</v>
          </cell>
          <cell r="AJ42" t="str">
            <v>诉求</v>
          </cell>
          <cell r="AK42" t="str">
            <v>结束</v>
          </cell>
        </row>
        <row r="43">
          <cell r="AI43" t="str">
            <v>网络-260103-048481-2</v>
          </cell>
          <cell r="AJ43" t="str">
            <v>其他</v>
          </cell>
          <cell r="AK43" t="str">
            <v>结束</v>
          </cell>
        </row>
        <row r="44">
          <cell r="AI44" t="str">
            <v>网络-260103-048481-1</v>
          </cell>
          <cell r="AJ44" t="str">
            <v>其他</v>
          </cell>
          <cell r="AK44" t="str">
            <v>结束</v>
          </cell>
        </row>
        <row r="45">
          <cell r="AI45" t="str">
            <v>热线-260104-031911</v>
          </cell>
          <cell r="AJ45" t="str">
            <v>诉求</v>
          </cell>
          <cell r="AK45" t="str">
            <v>结束</v>
          </cell>
        </row>
        <row r="46">
          <cell r="AI46" t="str">
            <v>热线-260104-041011-2</v>
          </cell>
          <cell r="AJ46" t="str">
            <v>诉求</v>
          </cell>
          <cell r="AK46" t="str">
            <v>结束</v>
          </cell>
        </row>
        <row r="47">
          <cell r="AI47" t="str">
            <v>热线-260104-013011-1</v>
          </cell>
          <cell r="AJ47" t="str">
            <v>诉求</v>
          </cell>
          <cell r="AK47" t="str">
            <v>结束</v>
          </cell>
        </row>
        <row r="48">
          <cell r="AI48" t="str">
            <v>热线-260105-038505-2</v>
          </cell>
          <cell r="AJ48" t="str">
            <v>表扬</v>
          </cell>
          <cell r="AK48" t="str">
            <v>结束</v>
          </cell>
        </row>
        <row r="49">
          <cell r="AI49" t="str">
            <v>热线-260105-071626</v>
          </cell>
          <cell r="AJ49" t="str">
            <v>表扬</v>
          </cell>
          <cell r="AK49" t="str">
            <v>结束</v>
          </cell>
        </row>
        <row r="50">
          <cell r="AI50" t="str">
            <v>热线-260106-027290</v>
          </cell>
          <cell r="AJ50" t="str">
            <v>诉求</v>
          </cell>
          <cell r="AK50" t="str">
            <v>结束</v>
          </cell>
        </row>
        <row r="51">
          <cell r="AI51" t="str">
            <v>热线-260106-028313</v>
          </cell>
          <cell r="AJ51" t="str">
            <v>诉求</v>
          </cell>
          <cell r="AK51" t="str">
            <v>结束</v>
          </cell>
        </row>
        <row r="52">
          <cell r="AI52" t="str">
            <v>热线-260107-005722-2</v>
          </cell>
          <cell r="AJ52" t="str">
            <v>表扬</v>
          </cell>
          <cell r="AK52" t="str">
            <v>结束</v>
          </cell>
        </row>
        <row r="53">
          <cell r="AI53" t="str">
            <v>热线-260107-002903-3</v>
          </cell>
          <cell r="AJ53" t="str">
            <v>诉求</v>
          </cell>
          <cell r="AK53" t="str">
            <v>结束</v>
          </cell>
        </row>
        <row r="54">
          <cell r="AI54" t="str">
            <v>网络-260108-018300</v>
          </cell>
          <cell r="AJ54" t="str">
            <v>诉求</v>
          </cell>
          <cell r="AK54" t="str">
            <v>结束</v>
          </cell>
        </row>
        <row r="55">
          <cell r="AI55" t="str">
            <v>网络-260108-037140-1</v>
          </cell>
          <cell r="AJ55" t="str">
            <v>诉求</v>
          </cell>
          <cell r="AK55" t="str">
            <v>结束</v>
          </cell>
        </row>
        <row r="56">
          <cell r="AI56" t="str">
            <v>热线-260109-024500-2</v>
          </cell>
          <cell r="AJ56" t="str">
            <v>诉求</v>
          </cell>
          <cell r="AK56" t="str">
            <v>结束</v>
          </cell>
        </row>
        <row r="57">
          <cell r="AI57" t="str">
            <v>热线-260109-043939-2</v>
          </cell>
          <cell r="AJ57" t="str">
            <v>其他</v>
          </cell>
          <cell r="AK57" t="str">
            <v>结束</v>
          </cell>
        </row>
        <row r="58">
          <cell r="AI58" t="str">
            <v>热线-260109-043939-1</v>
          </cell>
          <cell r="AJ58" t="str">
            <v>诉求</v>
          </cell>
          <cell r="AK58" t="str">
            <v>结束</v>
          </cell>
        </row>
        <row r="59">
          <cell r="AI59" t="str">
            <v>网络-260109-053098-1</v>
          </cell>
          <cell r="AJ59" t="str">
            <v>诉求</v>
          </cell>
          <cell r="AK59" t="str">
            <v>结束</v>
          </cell>
        </row>
        <row r="60">
          <cell r="AI60" t="str">
            <v>热线-260109-028234</v>
          </cell>
          <cell r="AJ60" t="str">
            <v>诉求</v>
          </cell>
          <cell r="AK60" t="str">
            <v>结束</v>
          </cell>
        </row>
        <row r="61">
          <cell r="AI61" t="str">
            <v>网络-260109-036136-2</v>
          </cell>
          <cell r="AJ61" t="str">
            <v>诉求</v>
          </cell>
          <cell r="AK61" t="str">
            <v>结束</v>
          </cell>
        </row>
        <row r="62">
          <cell r="AI62" t="str">
            <v>网络-260109-036136-1</v>
          </cell>
          <cell r="AJ62" t="str">
            <v>诉求</v>
          </cell>
          <cell r="AK62" t="str">
            <v>结束</v>
          </cell>
        </row>
        <row r="63">
          <cell r="AI63" t="str">
            <v>网络-260110-041791-2</v>
          </cell>
          <cell r="AJ63" t="str">
            <v>诉求</v>
          </cell>
          <cell r="AK63" t="str">
            <v>结束</v>
          </cell>
        </row>
        <row r="64">
          <cell r="AI64" t="str">
            <v>热线-260111-023626-2</v>
          </cell>
          <cell r="AJ64" t="str">
            <v>其他</v>
          </cell>
          <cell r="AK64" t="str">
            <v>结束</v>
          </cell>
        </row>
        <row r="65">
          <cell r="AI65" t="str">
            <v>网络-260112-006217-3</v>
          </cell>
          <cell r="AJ65" t="str">
            <v>诉求</v>
          </cell>
          <cell r="AK65" t="str">
            <v>结束</v>
          </cell>
        </row>
        <row r="66">
          <cell r="AI66" t="str">
            <v>热线-260112-004858-3</v>
          </cell>
          <cell r="AJ66" t="str">
            <v>诉求</v>
          </cell>
          <cell r="AK66" t="str">
            <v>结束</v>
          </cell>
        </row>
        <row r="67">
          <cell r="AI67" t="str">
            <v>网络-260109-053098-2</v>
          </cell>
          <cell r="AJ67" t="str">
            <v>其他</v>
          </cell>
          <cell r="AK67" t="str">
            <v>结束</v>
          </cell>
        </row>
        <row r="68">
          <cell r="AI68" t="str">
            <v>网络-260113-005463</v>
          </cell>
          <cell r="AJ68" t="str">
            <v>诉求</v>
          </cell>
          <cell r="AK68" t="str">
            <v>结束</v>
          </cell>
        </row>
        <row r="69">
          <cell r="AI69" t="str">
            <v>热线-260113-007090-1</v>
          </cell>
          <cell r="AJ69" t="str">
            <v>诉求</v>
          </cell>
          <cell r="AK69" t="str">
            <v>结束</v>
          </cell>
        </row>
        <row r="70">
          <cell r="AI70" t="str">
            <v>热线-260113-007090-2</v>
          </cell>
          <cell r="AJ70" t="str">
            <v>其他</v>
          </cell>
          <cell r="AK70" t="str">
            <v>结束</v>
          </cell>
        </row>
        <row r="71">
          <cell r="AI71" t="str">
            <v>热线-260113-009666-1</v>
          </cell>
          <cell r="AJ71" t="str">
            <v>诉求</v>
          </cell>
          <cell r="AK71" t="str">
            <v>结束</v>
          </cell>
        </row>
        <row r="72">
          <cell r="AI72" t="str">
            <v>热线-260113-028565-2</v>
          </cell>
          <cell r="AJ72" t="str">
            <v>其他</v>
          </cell>
          <cell r="AK72" t="str">
            <v>结束</v>
          </cell>
        </row>
        <row r="73">
          <cell r="AI73" t="str">
            <v>热线-260113-028565-1</v>
          </cell>
          <cell r="AJ73" t="str">
            <v>诉求</v>
          </cell>
          <cell r="AK73" t="str">
            <v>结束</v>
          </cell>
        </row>
        <row r="74">
          <cell r="AI74" t="str">
            <v>网络-260113-040011-1</v>
          </cell>
          <cell r="AJ74" t="str">
            <v>诉求</v>
          </cell>
          <cell r="AK74" t="str">
            <v>结束</v>
          </cell>
        </row>
        <row r="75">
          <cell r="AI75" t="str">
            <v>热线-260113-048837</v>
          </cell>
          <cell r="AJ75" t="str">
            <v>其他</v>
          </cell>
          <cell r="AK75" t="str">
            <v>结束</v>
          </cell>
        </row>
        <row r="76">
          <cell r="AI76" t="str">
            <v>热线-260111-023626-1</v>
          </cell>
          <cell r="AJ76" t="str">
            <v>其他</v>
          </cell>
          <cell r="AK76" t="str">
            <v>结束</v>
          </cell>
        </row>
        <row r="77">
          <cell r="AI77" t="str">
            <v>热线-260114-013275-2</v>
          </cell>
          <cell r="AJ77" t="str">
            <v>表扬</v>
          </cell>
          <cell r="AK77" t="str">
            <v>结束</v>
          </cell>
        </row>
        <row r="78">
          <cell r="AI78" t="str">
            <v>热线-260114-013275-1</v>
          </cell>
          <cell r="AJ78" t="str">
            <v>表扬</v>
          </cell>
          <cell r="AK78" t="str">
            <v>结束</v>
          </cell>
        </row>
        <row r="79">
          <cell r="AI79" t="str">
            <v>热线-260114-069370</v>
          </cell>
          <cell r="AJ79" t="str">
            <v>表扬</v>
          </cell>
          <cell r="AK79" t="str">
            <v>结束</v>
          </cell>
        </row>
        <row r="80">
          <cell r="AI80" t="str">
            <v>网络-260115-006849</v>
          </cell>
          <cell r="AJ80" t="str">
            <v>诉求</v>
          </cell>
          <cell r="AK80" t="str">
            <v>结束</v>
          </cell>
        </row>
        <row r="81">
          <cell r="AI81" t="str">
            <v>网络-260115-010588</v>
          </cell>
          <cell r="AJ81" t="str">
            <v>诉求</v>
          </cell>
          <cell r="AK81" t="str">
            <v>结束</v>
          </cell>
        </row>
        <row r="82">
          <cell r="AI82" t="str">
            <v>网络-260115-015646</v>
          </cell>
          <cell r="AJ82" t="str">
            <v>诉求</v>
          </cell>
          <cell r="AK82" t="str">
            <v>结束</v>
          </cell>
        </row>
        <row r="83">
          <cell r="AI83" t="str">
            <v>热线-260115-060154-1</v>
          </cell>
          <cell r="AJ83" t="str">
            <v>诉求</v>
          </cell>
          <cell r="AK83" t="str">
            <v>结束</v>
          </cell>
        </row>
        <row r="84">
          <cell r="AI84" t="str">
            <v>热线-260115-059319-2</v>
          </cell>
          <cell r="AJ84" t="str">
            <v>诉求</v>
          </cell>
          <cell r="AK84" t="str">
            <v>结束</v>
          </cell>
        </row>
        <row r="85">
          <cell r="AI85" t="str">
            <v>热线-260116-050326-3</v>
          </cell>
          <cell r="AJ85" t="str">
            <v>其他</v>
          </cell>
          <cell r="AK85" t="str">
            <v>结束</v>
          </cell>
        </row>
        <row r="86">
          <cell r="AI86" t="str">
            <v>热线-260116-050326-2</v>
          </cell>
          <cell r="AJ86" t="str">
            <v>诉求</v>
          </cell>
          <cell r="AK86" t="str">
            <v>结束</v>
          </cell>
        </row>
        <row r="87">
          <cell r="AI87" t="str">
            <v>热线-260116-050326-1</v>
          </cell>
          <cell r="AJ87" t="str">
            <v>诉求</v>
          </cell>
          <cell r="AK87" t="str">
            <v>结束</v>
          </cell>
        </row>
        <row r="88">
          <cell r="AI88" t="str">
            <v>热线-260116-042574</v>
          </cell>
          <cell r="AJ88" t="str">
            <v>诉求</v>
          </cell>
          <cell r="AK88" t="str">
            <v>结束</v>
          </cell>
        </row>
        <row r="89">
          <cell r="AI89" t="str">
            <v>热线-260117-002404</v>
          </cell>
          <cell r="AJ89" t="str">
            <v>诉求</v>
          </cell>
          <cell r="AK89" t="str">
            <v>结束</v>
          </cell>
        </row>
        <row r="90">
          <cell r="AI90" t="str">
            <v>热线-260117-002038</v>
          </cell>
          <cell r="AJ90" t="str">
            <v>诉求</v>
          </cell>
          <cell r="AK90" t="str">
            <v>结束</v>
          </cell>
        </row>
        <row r="91">
          <cell r="AI91" t="str">
            <v>网络-260117-035766</v>
          </cell>
          <cell r="AJ91" t="str">
            <v>诉求</v>
          </cell>
          <cell r="AK91" t="str">
            <v>结束</v>
          </cell>
        </row>
        <row r="92">
          <cell r="AI92" t="str">
            <v>网络-260118-022824-3</v>
          </cell>
          <cell r="AJ92" t="str">
            <v>诉求</v>
          </cell>
          <cell r="AK92" t="str">
            <v>结束</v>
          </cell>
        </row>
        <row r="93">
          <cell r="AI93" t="str">
            <v>热线-260119-017520-2</v>
          </cell>
          <cell r="AJ93" t="str">
            <v>其他</v>
          </cell>
          <cell r="AK93" t="str">
            <v>结束</v>
          </cell>
        </row>
        <row r="94">
          <cell r="AI94" t="str">
            <v>热线-260120-020085</v>
          </cell>
          <cell r="AJ94" t="str">
            <v>诉求</v>
          </cell>
          <cell r="AK94" t="str">
            <v>结束</v>
          </cell>
        </row>
        <row r="95">
          <cell r="AI95" t="str">
            <v>热线-260120-067472-7</v>
          </cell>
          <cell r="AJ95" t="str">
            <v>诉求</v>
          </cell>
          <cell r="AK95" t="str">
            <v>结束</v>
          </cell>
        </row>
        <row r="96">
          <cell r="AI96" t="str">
            <v>网络-260121-039736</v>
          </cell>
          <cell r="AJ96" t="str">
            <v>诉求</v>
          </cell>
          <cell r="AK96" t="str">
            <v>结束</v>
          </cell>
        </row>
        <row r="97">
          <cell r="AI97" t="str">
            <v>热线-260121-048555</v>
          </cell>
          <cell r="AJ97" t="str">
            <v>诉求</v>
          </cell>
          <cell r="AK97" t="str">
            <v>结束</v>
          </cell>
        </row>
        <row r="98">
          <cell r="AI98" t="str">
            <v>热线-260122-008761</v>
          </cell>
          <cell r="AJ98" t="str">
            <v>诉求</v>
          </cell>
          <cell r="AK98" t="str">
            <v>结束</v>
          </cell>
        </row>
        <row r="99">
          <cell r="AI99" t="str">
            <v>热线-260121-068597-2</v>
          </cell>
          <cell r="AJ99" t="str">
            <v>诉求</v>
          </cell>
          <cell r="AK99" t="str">
            <v>结束</v>
          </cell>
        </row>
        <row r="100">
          <cell r="AI100" t="str">
            <v>网络-260122-016053-6</v>
          </cell>
          <cell r="AJ100" t="str">
            <v>诉求</v>
          </cell>
          <cell r="AK100" t="str">
            <v>结束</v>
          </cell>
        </row>
        <row r="101">
          <cell r="AI101" t="str">
            <v>网络-260122-036769</v>
          </cell>
          <cell r="AJ101" t="str">
            <v>诉求</v>
          </cell>
          <cell r="AK101" t="str">
            <v>结束</v>
          </cell>
        </row>
        <row r="102">
          <cell r="AI102" t="str">
            <v>热线-260122-060164-1</v>
          </cell>
          <cell r="AJ102" t="str">
            <v>诉求</v>
          </cell>
          <cell r="AK102" t="str">
            <v>结束</v>
          </cell>
        </row>
        <row r="103">
          <cell r="AI103" t="str">
            <v>热线-260123-031449</v>
          </cell>
          <cell r="AJ103" t="str">
            <v>诉求</v>
          </cell>
          <cell r="AK103" t="str">
            <v>结束</v>
          </cell>
        </row>
        <row r="104">
          <cell r="AI104" t="str">
            <v>热线-260122-021460-3</v>
          </cell>
          <cell r="AJ104" t="str">
            <v>诉求</v>
          </cell>
          <cell r="AK104" t="str">
            <v>结束</v>
          </cell>
        </row>
        <row r="105">
          <cell r="AI105" t="str">
            <v>网络-260124-001606-2</v>
          </cell>
          <cell r="AJ105" t="str">
            <v>诉求</v>
          </cell>
          <cell r="AK105" t="str">
            <v>结束</v>
          </cell>
        </row>
        <row r="106">
          <cell r="AI106" t="str">
            <v>网络-260124-001044-3</v>
          </cell>
          <cell r="AJ106" t="str">
            <v>其他</v>
          </cell>
          <cell r="AK106" t="str">
            <v>结束</v>
          </cell>
        </row>
        <row r="107">
          <cell r="AI107" t="str">
            <v>网络-260124-001044-1</v>
          </cell>
          <cell r="AJ107" t="str">
            <v>其他</v>
          </cell>
          <cell r="AK107" t="str">
            <v>结束</v>
          </cell>
        </row>
        <row r="108">
          <cell r="AI108" t="str">
            <v>网络-260124-001044-2</v>
          </cell>
          <cell r="AJ108" t="str">
            <v>其他</v>
          </cell>
          <cell r="AK108" t="str">
            <v>结束</v>
          </cell>
        </row>
        <row r="109">
          <cell r="AI109" t="str">
            <v>网络-260124-000007-2</v>
          </cell>
          <cell r="AJ109" t="str">
            <v>诉求</v>
          </cell>
          <cell r="AK109" t="str">
            <v>结束</v>
          </cell>
        </row>
        <row r="110">
          <cell r="AI110" t="str">
            <v>网络-260124-000007-1</v>
          </cell>
          <cell r="AJ110" t="str">
            <v>诉求</v>
          </cell>
          <cell r="AK110" t="str">
            <v>结束</v>
          </cell>
        </row>
        <row r="111">
          <cell r="AI111" t="str">
            <v>网络-260124-053797</v>
          </cell>
          <cell r="AJ111" t="str">
            <v>诉求</v>
          </cell>
          <cell r="AK111" t="str">
            <v>结束</v>
          </cell>
        </row>
        <row r="112">
          <cell r="AI112" t="str">
            <v>热线-260125-015353</v>
          </cell>
          <cell r="AJ112" t="str">
            <v>诉求</v>
          </cell>
          <cell r="AK112" t="str">
            <v>结束</v>
          </cell>
        </row>
        <row r="113">
          <cell r="AI113" t="str">
            <v>热线-260124-015418</v>
          </cell>
          <cell r="AJ113" t="str">
            <v>其他</v>
          </cell>
          <cell r="AK113" t="str">
            <v>结束</v>
          </cell>
        </row>
        <row r="114">
          <cell r="AI114" t="str">
            <v>热线-260126-017103</v>
          </cell>
          <cell r="AJ114" t="str">
            <v>诉求</v>
          </cell>
          <cell r="AK114" t="str">
            <v>结束</v>
          </cell>
        </row>
        <row r="115">
          <cell r="AI115" t="str">
            <v>网络-260126-045683-2</v>
          </cell>
          <cell r="AJ115" t="str">
            <v>其他</v>
          </cell>
          <cell r="AK115" t="str">
            <v>结束</v>
          </cell>
        </row>
        <row r="116">
          <cell r="AI116" t="str">
            <v>网络-260126-045683-3</v>
          </cell>
          <cell r="AJ116" t="str">
            <v>其他</v>
          </cell>
          <cell r="AK116" t="str">
            <v>结束</v>
          </cell>
        </row>
        <row r="117">
          <cell r="AI117" t="str">
            <v>网络-260126-045683-1</v>
          </cell>
          <cell r="AJ117" t="str">
            <v>其他</v>
          </cell>
          <cell r="AK117" t="str">
            <v>结束</v>
          </cell>
        </row>
        <row r="118">
          <cell r="AI118" t="str">
            <v>网络-260126-076970-2</v>
          </cell>
          <cell r="AJ118" t="str">
            <v>诉求</v>
          </cell>
          <cell r="AK118" t="str">
            <v>结束</v>
          </cell>
        </row>
        <row r="119">
          <cell r="AI119" t="str">
            <v>热线-260127-013784</v>
          </cell>
          <cell r="AJ119" t="str">
            <v>其他</v>
          </cell>
          <cell r="AK119" t="str">
            <v>结束</v>
          </cell>
        </row>
        <row r="120">
          <cell r="AI120" t="str">
            <v>网络-260127-035175</v>
          </cell>
          <cell r="AJ120" t="str">
            <v>诉求</v>
          </cell>
          <cell r="AK120" t="str">
            <v>结束</v>
          </cell>
        </row>
        <row r="121">
          <cell r="AI121" t="str">
            <v>热线-260126-064795-2</v>
          </cell>
          <cell r="AJ121" t="str">
            <v>诉求</v>
          </cell>
          <cell r="AK121" t="str">
            <v>结束</v>
          </cell>
        </row>
        <row r="122">
          <cell r="AI122" t="str">
            <v>热线-260123-020142-2</v>
          </cell>
          <cell r="AJ122" t="str">
            <v>其他</v>
          </cell>
          <cell r="AK122" t="str">
            <v>结束</v>
          </cell>
        </row>
        <row r="123">
          <cell r="AI123" t="str">
            <v>热线-260127-059787-1</v>
          </cell>
          <cell r="AJ123" t="str">
            <v>诉求</v>
          </cell>
          <cell r="AK123" t="str">
            <v>结束</v>
          </cell>
        </row>
        <row r="124">
          <cell r="AI124" t="str">
            <v>网络-260128-026478-1</v>
          </cell>
          <cell r="AJ124" t="str">
            <v>诉求</v>
          </cell>
          <cell r="AK124" t="str">
            <v>结束</v>
          </cell>
        </row>
        <row r="125">
          <cell r="AI125" t="str">
            <v>网络-260128-054109-3</v>
          </cell>
          <cell r="AJ125" t="str">
            <v>诉求</v>
          </cell>
          <cell r="AK125" t="str">
            <v>结束</v>
          </cell>
        </row>
        <row r="126">
          <cell r="AI126" t="str">
            <v>网络-260128-054109-1</v>
          </cell>
          <cell r="AJ126" t="str">
            <v>诉求</v>
          </cell>
          <cell r="AK126" t="str">
            <v>结束</v>
          </cell>
        </row>
        <row r="127">
          <cell r="AI127" t="str">
            <v>热线-260128-035993-4</v>
          </cell>
          <cell r="AJ127" t="str">
            <v>诉求</v>
          </cell>
          <cell r="AK127" t="str">
            <v>结束</v>
          </cell>
        </row>
        <row r="128">
          <cell r="AI128" t="str">
            <v>网络-260128-054109-2</v>
          </cell>
          <cell r="AJ128" t="str">
            <v>诉求</v>
          </cell>
          <cell r="AK128" t="str">
            <v>结束</v>
          </cell>
        </row>
        <row r="129">
          <cell r="AI129" t="str">
            <v>热线-260128-063997-3</v>
          </cell>
          <cell r="AJ129" t="str">
            <v>表扬</v>
          </cell>
          <cell r="AK129" t="str">
            <v>结束</v>
          </cell>
        </row>
        <row r="130">
          <cell r="AI130" t="str">
            <v>热线-260128-065592-1</v>
          </cell>
          <cell r="AJ130" t="str">
            <v>诉求</v>
          </cell>
          <cell r="AK130" t="str">
            <v>结束</v>
          </cell>
        </row>
        <row r="131">
          <cell r="AI131" t="str">
            <v>网络-260129-043344</v>
          </cell>
          <cell r="AJ131" t="str">
            <v>诉求</v>
          </cell>
          <cell r="AK131" t="str">
            <v>结束</v>
          </cell>
        </row>
        <row r="132">
          <cell r="AI132" t="str">
            <v>热线-260129-068302</v>
          </cell>
          <cell r="AJ132" t="str">
            <v>诉求</v>
          </cell>
          <cell r="AK132" t="str">
            <v>结束</v>
          </cell>
        </row>
        <row r="133">
          <cell r="AI133" t="str">
            <v>热线-260131-022552-2</v>
          </cell>
          <cell r="AJ133" t="str">
            <v>表扬</v>
          </cell>
          <cell r="AK133" t="str">
            <v>结束</v>
          </cell>
        </row>
        <row r="134">
          <cell r="AI134" t="str">
            <v>热线-260130-005502</v>
          </cell>
          <cell r="AJ134" t="str">
            <v>诉求</v>
          </cell>
          <cell r="AK134" t="str">
            <v>结束</v>
          </cell>
        </row>
        <row r="135">
          <cell r="AI135" t="str">
            <v>热线-260201-024922</v>
          </cell>
          <cell r="AJ135" t="str">
            <v>诉求</v>
          </cell>
          <cell r="AK135" t="str">
            <v>结束</v>
          </cell>
        </row>
        <row r="136">
          <cell r="AI136" t="str">
            <v>网络-260202-010018-2</v>
          </cell>
          <cell r="AJ136" t="str">
            <v>诉求</v>
          </cell>
          <cell r="AK136" t="str">
            <v>结束</v>
          </cell>
        </row>
        <row r="137">
          <cell r="AI137" t="str">
            <v>热线-260202-006795</v>
          </cell>
          <cell r="AJ137" t="str">
            <v>诉求</v>
          </cell>
          <cell r="AK137" t="str">
            <v>结束</v>
          </cell>
        </row>
        <row r="138">
          <cell r="AI138" t="str">
            <v>热线-260202-050173-2</v>
          </cell>
          <cell r="AJ138" t="str">
            <v>诉求</v>
          </cell>
          <cell r="AK138" t="str">
            <v>结束</v>
          </cell>
        </row>
        <row r="139">
          <cell r="AI139" t="str">
            <v>热线-260202-050173-1</v>
          </cell>
          <cell r="AJ139" t="str">
            <v>诉求</v>
          </cell>
          <cell r="AK139" t="str">
            <v>结束</v>
          </cell>
        </row>
        <row r="140">
          <cell r="AI140" t="str">
            <v>热线-260203-034440</v>
          </cell>
          <cell r="AJ140" t="str">
            <v>诉求</v>
          </cell>
          <cell r="AK140" t="str">
            <v>结束</v>
          </cell>
        </row>
        <row r="141">
          <cell r="AI141" t="str">
            <v>网络-260203-040840-3</v>
          </cell>
          <cell r="AJ141" t="str">
            <v>诉求</v>
          </cell>
          <cell r="AK141" t="str">
            <v>结束</v>
          </cell>
        </row>
        <row r="142">
          <cell r="AI142" t="str">
            <v>网络-260204-002845-1</v>
          </cell>
          <cell r="AJ142" t="str">
            <v>诉求</v>
          </cell>
          <cell r="AK142" t="str">
            <v>结束</v>
          </cell>
        </row>
        <row r="143">
          <cell r="AI143" t="str">
            <v>网络-260204-009762</v>
          </cell>
          <cell r="AJ143" t="str">
            <v>诉求</v>
          </cell>
          <cell r="AK143" t="str">
            <v>结束</v>
          </cell>
        </row>
        <row r="144">
          <cell r="AI144" t="str">
            <v>网络-260204-046472-2</v>
          </cell>
          <cell r="AJ144" t="str">
            <v>诉求</v>
          </cell>
          <cell r="AK144" t="str">
            <v>结束</v>
          </cell>
        </row>
        <row r="145">
          <cell r="AI145" t="str">
            <v>热线-260202-014084</v>
          </cell>
          <cell r="AJ145" t="str">
            <v>诉求</v>
          </cell>
          <cell r="AK145" t="str">
            <v>结束</v>
          </cell>
        </row>
        <row r="146">
          <cell r="AI146" t="str">
            <v>网络-260204-050887-2</v>
          </cell>
          <cell r="AJ146" t="str">
            <v>诉求</v>
          </cell>
          <cell r="AK146" t="str">
            <v>结束</v>
          </cell>
        </row>
        <row r="147">
          <cell r="AI147" t="str">
            <v>热线-260204-058517</v>
          </cell>
          <cell r="AJ147" t="str">
            <v>诉求</v>
          </cell>
          <cell r="AK147" t="str">
            <v>结束</v>
          </cell>
        </row>
        <row r="148">
          <cell r="AI148" t="str">
            <v>热线-260204-052927</v>
          </cell>
          <cell r="AJ148" t="str">
            <v>诉求</v>
          </cell>
          <cell r="AK148" t="str">
            <v>结束</v>
          </cell>
        </row>
        <row r="149">
          <cell r="AI149" t="str">
            <v>热线-260205-004640-1</v>
          </cell>
          <cell r="AJ149" t="str">
            <v>其他</v>
          </cell>
          <cell r="AK149" t="str">
            <v>结束</v>
          </cell>
        </row>
        <row r="150">
          <cell r="AI150" t="str">
            <v>热线-260204-038455</v>
          </cell>
          <cell r="AJ150" t="str">
            <v>诉求</v>
          </cell>
          <cell r="AK150" t="str">
            <v>结束</v>
          </cell>
        </row>
        <row r="151">
          <cell r="AI151" t="str">
            <v>热线-260205-010683</v>
          </cell>
          <cell r="AJ151" t="str">
            <v>诉求</v>
          </cell>
          <cell r="AK151" t="str">
            <v>结束</v>
          </cell>
        </row>
        <row r="152">
          <cell r="AI152" t="str">
            <v>热线-260205-021275</v>
          </cell>
          <cell r="AJ152" t="str">
            <v>其他</v>
          </cell>
          <cell r="AK152" t="str">
            <v>结束</v>
          </cell>
        </row>
        <row r="153">
          <cell r="AI153" t="str">
            <v>热线-260205-029799</v>
          </cell>
          <cell r="AJ153" t="str">
            <v>诉求</v>
          </cell>
          <cell r="AK153" t="str">
            <v>结束</v>
          </cell>
        </row>
        <row r="154">
          <cell r="AI154" t="str">
            <v>网络-260206-015431</v>
          </cell>
          <cell r="AJ154" t="str">
            <v>诉求</v>
          </cell>
          <cell r="AK154" t="str">
            <v>结束</v>
          </cell>
        </row>
        <row r="155">
          <cell r="AI155" t="str">
            <v>网络-260206-016872-2</v>
          </cell>
          <cell r="AJ155" t="str">
            <v>表扬</v>
          </cell>
          <cell r="AK155" t="str">
            <v>结束</v>
          </cell>
        </row>
        <row r="156">
          <cell r="AI156" t="str">
            <v>热线-260206-027504</v>
          </cell>
          <cell r="AJ156" t="str">
            <v>其他</v>
          </cell>
          <cell r="AK156" t="str">
            <v>结束</v>
          </cell>
        </row>
        <row r="157">
          <cell r="AI157" t="str">
            <v>热线-260207-050552-3</v>
          </cell>
          <cell r="AJ157" t="str">
            <v>诉求</v>
          </cell>
          <cell r="AK157" t="str">
            <v>结束</v>
          </cell>
        </row>
        <row r="158">
          <cell r="AI158" t="str">
            <v>热线-260207-055766-3</v>
          </cell>
          <cell r="AJ158" t="str">
            <v>其他</v>
          </cell>
          <cell r="AK158" t="str">
            <v>结束</v>
          </cell>
        </row>
        <row r="159">
          <cell r="AI159" t="str">
            <v>网络-260210-026108-2</v>
          </cell>
          <cell r="AJ159" t="str">
            <v>诉求</v>
          </cell>
          <cell r="AK159" t="str">
            <v>结束</v>
          </cell>
        </row>
        <row r="160">
          <cell r="AI160" t="str">
            <v>热线-260210-031316</v>
          </cell>
          <cell r="AJ160" t="str">
            <v>诉求</v>
          </cell>
          <cell r="AK160" t="str">
            <v>结束</v>
          </cell>
        </row>
        <row r="161">
          <cell r="AI161" t="str">
            <v>热线-260210-026487-2</v>
          </cell>
          <cell r="AJ161" t="str">
            <v>诉求</v>
          </cell>
          <cell r="AK161" t="str">
            <v>结束</v>
          </cell>
        </row>
        <row r="162">
          <cell r="AI162" t="str">
            <v>网络-260211-010510-1</v>
          </cell>
          <cell r="AJ162" t="str">
            <v>诉求</v>
          </cell>
          <cell r="AK162" t="str">
            <v>结束</v>
          </cell>
        </row>
        <row r="163">
          <cell r="AI163" t="str">
            <v>热线-260211-041773</v>
          </cell>
          <cell r="AJ163" t="str">
            <v>诉求</v>
          </cell>
          <cell r="AK163" t="str">
            <v>结束</v>
          </cell>
        </row>
        <row r="164">
          <cell r="AI164" t="str">
            <v>网络-260212-011380</v>
          </cell>
          <cell r="AJ164" t="str">
            <v>诉求</v>
          </cell>
          <cell r="AK164" t="str">
            <v>结束</v>
          </cell>
        </row>
        <row r="165">
          <cell r="AI165" t="str">
            <v>热线-260213-005308</v>
          </cell>
          <cell r="AJ165" t="str">
            <v>诉求</v>
          </cell>
          <cell r="AK165" t="str">
            <v>结束</v>
          </cell>
        </row>
        <row r="166">
          <cell r="AI166" t="str">
            <v>热线-260213-041795-2</v>
          </cell>
          <cell r="AJ166" t="str">
            <v>表扬</v>
          </cell>
          <cell r="AK166" t="str">
            <v>结束</v>
          </cell>
        </row>
        <row r="167">
          <cell r="AI167" t="str">
            <v>热线-260213-041795-1</v>
          </cell>
          <cell r="AJ167" t="str">
            <v>表扬</v>
          </cell>
          <cell r="AK167" t="str">
            <v>结束</v>
          </cell>
        </row>
        <row r="168">
          <cell r="AI168" t="str">
            <v>热线-260214-018800</v>
          </cell>
          <cell r="AJ168" t="str">
            <v>诉求</v>
          </cell>
          <cell r="AK168" t="str">
            <v>结束</v>
          </cell>
        </row>
        <row r="169">
          <cell r="AI169" t="str">
            <v>网络-260214-027062-3</v>
          </cell>
          <cell r="AJ169" t="str">
            <v>诉求</v>
          </cell>
          <cell r="AK169" t="str">
            <v>结束</v>
          </cell>
        </row>
        <row r="170">
          <cell r="AI170" t="str">
            <v>热线-260214-013035</v>
          </cell>
          <cell r="AJ170" t="str">
            <v>诉求</v>
          </cell>
          <cell r="AK170" t="str">
            <v>结束</v>
          </cell>
        </row>
        <row r="171">
          <cell r="AI171" t="str">
            <v>热线-260213-066501</v>
          </cell>
          <cell r="AJ171" t="str">
            <v>诉求</v>
          </cell>
          <cell r="AK171" t="str">
            <v>结束</v>
          </cell>
        </row>
        <row r="172">
          <cell r="AI172" t="str">
            <v>热线-260214-053000-2</v>
          </cell>
          <cell r="AJ172" t="str">
            <v>诉求</v>
          </cell>
          <cell r="AK172" t="str">
            <v>结束</v>
          </cell>
        </row>
        <row r="173">
          <cell r="AI173" t="str">
            <v>热线-260215-016058</v>
          </cell>
          <cell r="AJ173" t="str">
            <v>其他</v>
          </cell>
          <cell r="AK173" t="str">
            <v>结束</v>
          </cell>
        </row>
        <row r="174">
          <cell r="AI174" t="str">
            <v>热线-260216-017628-2</v>
          </cell>
          <cell r="AJ174" t="str">
            <v>诉求</v>
          </cell>
          <cell r="AK174" t="str">
            <v>结束</v>
          </cell>
        </row>
        <row r="175">
          <cell r="AI175" t="str">
            <v>热线-260216-022246</v>
          </cell>
          <cell r="AJ175" t="str">
            <v>诉求</v>
          </cell>
          <cell r="AK175" t="str">
            <v>结束</v>
          </cell>
        </row>
        <row r="176">
          <cell r="AI176" t="str">
            <v>网络-260217-007980</v>
          </cell>
          <cell r="AJ176" t="str">
            <v>诉求</v>
          </cell>
          <cell r="AK176" t="str">
            <v>结束</v>
          </cell>
        </row>
        <row r="177">
          <cell r="AI177" t="str">
            <v>热线-260217-019479-2</v>
          </cell>
          <cell r="AJ177" t="str">
            <v>诉求</v>
          </cell>
          <cell r="AK177" t="str">
            <v>结束</v>
          </cell>
        </row>
        <row r="178">
          <cell r="AI178" t="str">
            <v>热线-260218-007523-1</v>
          </cell>
          <cell r="AJ178" t="str">
            <v>诉求</v>
          </cell>
          <cell r="AK178" t="str">
            <v>结束</v>
          </cell>
        </row>
        <row r="179">
          <cell r="AI179" t="str">
            <v>热线-260219-005840-2</v>
          </cell>
          <cell r="AJ179" t="str">
            <v>诉求</v>
          </cell>
          <cell r="AK179" t="str">
            <v>结束</v>
          </cell>
        </row>
        <row r="180">
          <cell r="AI180" t="str">
            <v>热线-260218-004560-2</v>
          </cell>
          <cell r="AJ180" t="str">
            <v>诉求</v>
          </cell>
          <cell r="AK180" t="str">
            <v>结束</v>
          </cell>
        </row>
        <row r="181">
          <cell r="AI181" t="str">
            <v>热线-260219-009288-1</v>
          </cell>
          <cell r="AJ181" t="str">
            <v>诉求</v>
          </cell>
          <cell r="AK181" t="str">
            <v>结束</v>
          </cell>
        </row>
        <row r="182">
          <cell r="AI182" t="str">
            <v>热线-260219-013672</v>
          </cell>
          <cell r="AJ182" t="str">
            <v>诉求</v>
          </cell>
          <cell r="AK182" t="str">
            <v>结束</v>
          </cell>
        </row>
        <row r="183">
          <cell r="AI183" t="str">
            <v>热线-260221-010891</v>
          </cell>
          <cell r="AJ183" t="str">
            <v>诉求</v>
          </cell>
          <cell r="AK183" t="str">
            <v>结束</v>
          </cell>
        </row>
        <row r="184">
          <cell r="AI184" t="str">
            <v>热线-260221-021978-1</v>
          </cell>
          <cell r="AJ184" t="str">
            <v>诉求</v>
          </cell>
          <cell r="AK184" t="str">
            <v>结束</v>
          </cell>
        </row>
        <row r="185">
          <cell r="AI185" t="str">
            <v>网络-260221-027058-2</v>
          </cell>
          <cell r="AJ185" t="str">
            <v>诉求</v>
          </cell>
          <cell r="AK185" t="str">
            <v>结束</v>
          </cell>
        </row>
        <row r="186">
          <cell r="AI186" t="str">
            <v>热线-260222-004795</v>
          </cell>
          <cell r="AJ186" t="str">
            <v>诉求</v>
          </cell>
          <cell r="AK186" t="str">
            <v>结束</v>
          </cell>
        </row>
        <row r="187">
          <cell r="AI187" t="str">
            <v>热线-260224-045262</v>
          </cell>
          <cell r="AJ187" t="str">
            <v>其他</v>
          </cell>
          <cell r="AK187" t="str">
            <v>结束</v>
          </cell>
        </row>
        <row r="188">
          <cell r="AI188" t="str">
            <v>热线-260224-048277-2</v>
          </cell>
          <cell r="AJ188" t="str">
            <v>诉求</v>
          </cell>
          <cell r="AK188" t="str">
            <v>结束</v>
          </cell>
        </row>
        <row r="189">
          <cell r="AI189" t="str">
            <v>网络-260225-021274</v>
          </cell>
          <cell r="AJ189" t="str">
            <v>诉求</v>
          </cell>
          <cell r="AK189" t="str">
            <v>结束</v>
          </cell>
        </row>
        <row r="190">
          <cell r="AI190" t="str">
            <v>热线-260225-062323-2</v>
          </cell>
          <cell r="AJ190" t="str">
            <v>诉求</v>
          </cell>
          <cell r="AK190" t="str">
            <v>结束</v>
          </cell>
        </row>
        <row r="191">
          <cell r="AI191" t="str">
            <v>网络-260227-014513</v>
          </cell>
          <cell r="AJ191" t="str">
            <v>诉求</v>
          </cell>
          <cell r="AK191" t="str">
            <v>结束</v>
          </cell>
        </row>
        <row r="192">
          <cell r="AI192" t="str">
            <v>网络-260227-040551</v>
          </cell>
          <cell r="AJ192" t="str">
            <v>诉求</v>
          </cell>
          <cell r="AK192" t="str">
            <v>结束</v>
          </cell>
        </row>
        <row r="193">
          <cell r="AI193" t="str">
            <v>网络-260228-008500-1</v>
          </cell>
          <cell r="AJ193" t="str">
            <v>诉求</v>
          </cell>
          <cell r="AK193" t="str">
            <v>结束</v>
          </cell>
        </row>
        <row r="194">
          <cell r="AI194" t="str">
            <v>网络-260228-004887-2</v>
          </cell>
          <cell r="AJ194" t="str">
            <v>诉求</v>
          </cell>
          <cell r="AK194" t="str">
            <v>结束</v>
          </cell>
        </row>
        <row r="195">
          <cell r="AI195" t="str">
            <v>网络-260228-004887-1</v>
          </cell>
          <cell r="AJ195" t="str">
            <v>诉求</v>
          </cell>
          <cell r="AK195" t="str">
            <v>结束</v>
          </cell>
        </row>
        <row r="196">
          <cell r="AI196" t="str">
            <v>热线-260228-025207-1</v>
          </cell>
          <cell r="AJ196" t="str">
            <v>诉求</v>
          </cell>
          <cell r="AK196" t="str">
            <v>结束</v>
          </cell>
        </row>
        <row r="197">
          <cell r="AI197" t="str">
            <v>网络-260301-012816-2</v>
          </cell>
          <cell r="AJ197" t="str">
            <v>诉求</v>
          </cell>
          <cell r="AK197" t="str">
            <v>结束</v>
          </cell>
        </row>
        <row r="198">
          <cell r="AI198" t="str">
            <v>热线-260301-027998-1</v>
          </cell>
          <cell r="AJ198" t="str">
            <v>诉求</v>
          </cell>
          <cell r="AK198" t="str">
            <v>结束</v>
          </cell>
        </row>
        <row r="199">
          <cell r="AI199" t="str">
            <v>网络-260302-043370-2</v>
          </cell>
          <cell r="AJ199" t="str">
            <v>诉求</v>
          </cell>
          <cell r="AK199" t="str">
            <v>结束</v>
          </cell>
        </row>
        <row r="200">
          <cell r="AI200" t="str">
            <v>热线-260302-066821</v>
          </cell>
          <cell r="AJ200" t="str">
            <v>诉求</v>
          </cell>
          <cell r="AK200" t="str">
            <v>结束</v>
          </cell>
        </row>
        <row r="201">
          <cell r="AI201" t="str">
            <v>热线-260302-041987</v>
          </cell>
          <cell r="AJ201" t="str">
            <v>诉求</v>
          </cell>
          <cell r="AK201" t="str">
            <v>结束</v>
          </cell>
        </row>
        <row r="202">
          <cell r="AI202" t="str">
            <v>热线-260303-041786</v>
          </cell>
          <cell r="AJ202" t="str">
            <v>诉求</v>
          </cell>
          <cell r="AK202" t="str">
            <v>结束</v>
          </cell>
        </row>
        <row r="203">
          <cell r="AI203" t="str">
            <v>热线-260305-024169-1</v>
          </cell>
          <cell r="AJ203" t="str">
            <v>诉求</v>
          </cell>
          <cell r="AK203" t="str">
            <v>结束</v>
          </cell>
        </row>
        <row r="204">
          <cell r="AI204" t="str">
            <v>热线-260306-010565-1</v>
          </cell>
          <cell r="AJ204" t="str">
            <v>诉求</v>
          </cell>
          <cell r="AK204" t="str">
            <v>结束</v>
          </cell>
        </row>
        <row r="205">
          <cell r="AI205" t="str">
            <v>热线-260306-057293</v>
          </cell>
          <cell r="AJ205" t="str">
            <v>其他</v>
          </cell>
          <cell r="AK205" t="str">
            <v>结束</v>
          </cell>
        </row>
        <row r="206">
          <cell r="AI206" t="str">
            <v>热线-260306-070685</v>
          </cell>
          <cell r="AJ206" t="str">
            <v>诉求</v>
          </cell>
          <cell r="AK206" t="str">
            <v>结束</v>
          </cell>
        </row>
        <row r="207">
          <cell r="AI207" t="str">
            <v>网络-260307-004774-1</v>
          </cell>
          <cell r="AJ207" t="str">
            <v>诉求</v>
          </cell>
          <cell r="AK207" t="str">
            <v>结束</v>
          </cell>
        </row>
        <row r="208">
          <cell r="AI208" t="str">
            <v>热线-260307-014920-2</v>
          </cell>
          <cell r="AJ208" t="str">
            <v>诉求</v>
          </cell>
          <cell r="AK208" t="str">
            <v>结束</v>
          </cell>
        </row>
        <row r="209">
          <cell r="AI209" t="str">
            <v>热线-260308-036109</v>
          </cell>
          <cell r="AJ209" t="str">
            <v>诉求</v>
          </cell>
          <cell r="AK209" t="str">
            <v>结束</v>
          </cell>
        </row>
        <row r="210">
          <cell r="AI210" t="str">
            <v>热线-260309-011941</v>
          </cell>
          <cell r="AJ210" t="str">
            <v>诉求</v>
          </cell>
          <cell r="AK210" t="str">
            <v>结束</v>
          </cell>
        </row>
        <row r="211">
          <cell r="AI211" t="str">
            <v>热线-260309-064667-2</v>
          </cell>
          <cell r="AJ211" t="str">
            <v>诉求</v>
          </cell>
          <cell r="AK211" t="str">
            <v>结束</v>
          </cell>
        </row>
        <row r="212">
          <cell r="AI212" t="str">
            <v>热线-260309-064667-1</v>
          </cell>
          <cell r="AJ212" t="str">
            <v>诉求</v>
          </cell>
          <cell r="AK212" t="str">
            <v>结束</v>
          </cell>
        </row>
        <row r="213">
          <cell r="AI213" t="str">
            <v>热线-260310-007120</v>
          </cell>
          <cell r="AJ213" t="str">
            <v>诉求</v>
          </cell>
          <cell r="AK213" t="str">
            <v>结束</v>
          </cell>
        </row>
        <row r="214">
          <cell r="AI214" t="str">
            <v>网络-260310-022250-1</v>
          </cell>
          <cell r="AJ214" t="str">
            <v>其他</v>
          </cell>
          <cell r="AK214" t="str">
            <v>结束</v>
          </cell>
        </row>
        <row r="215">
          <cell r="AI215" t="str">
            <v>网络-260310-029325-3</v>
          </cell>
          <cell r="AJ215" t="str">
            <v>其他</v>
          </cell>
          <cell r="AK215" t="str">
            <v>结束</v>
          </cell>
        </row>
        <row r="216">
          <cell r="AI216" t="str">
            <v>网络-260310-029325-1</v>
          </cell>
          <cell r="AJ216" t="str">
            <v>其他</v>
          </cell>
          <cell r="AK216" t="str">
            <v>结束</v>
          </cell>
        </row>
        <row r="217">
          <cell r="AI217" t="str">
            <v>网络-260310-029325-2</v>
          </cell>
          <cell r="AJ217" t="str">
            <v>其他</v>
          </cell>
          <cell r="AK217" t="str">
            <v>结束</v>
          </cell>
        </row>
        <row r="218">
          <cell r="AI218" t="str">
            <v>网络-260310-035726-4</v>
          </cell>
          <cell r="AJ218" t="str">
            <v>其他</v>
          </cell>
          <cell r="AK218" t="str">
            <v>结束</v>
          </cell>
        </row>
        <row r="219">
          <cell r="AI219" t="str">
            <v>热线-260311-010985</v>
          </cell>
          <cell r="AJ219" t="str">
            <v>其他</v>
          </cell>
          <cell r="AK219" t="str">
            <v>结束</v>
          </cell>
        </row>
        <row r="220">
          <cell r="AI220" t="str">
            <v>热线-260310-061061-1</v>
          </cell>
          <cell r="AJ220" t="str">
            <v>诉求</v>
          </cell>
          <cell r="AK220" t="str">
            <v>结束</v>
          </cell>
        </row>
        <row r="221">
          <cell r="AI221" t="str">
            <v>热线-260311-064395</v>
          </cell>
          <cell r="AJ221" t="str">
            <v>表扬</v>
          </cell>
          <cell r="AK221" t="str">
            <v>结束</v>
          </cell>
        </row>
        <row r="222">
          <cell r="AI222" t="str">
            <v>热线-260312-045669</v>
          </cell>
          <cell r="AJ222" t="str">
            <v>咨询</v>
          </cell>
          <cell r="AK222" t="str">
            <v>结束</v>
          </cell>
        </row>
        <row r="223">
          <cell r="AI223" t="str">
            <v>热线-260313-015981</v>
          </cell>
          <cell r="AJ223" t="str">
            <v>诉求</v>
          </cell>
          <cell r="AK223" t="str">
            <v>结束</v>
          </cell>
        </row>
        <row r="224">
          <cell r="AI224" t="str">
            <v>热线-260313-006707</v>
          </cell>
          <cell r="AJ224" t="str">
            <v>诉求</v>
          </cell>
          <cell r="AK224" t="str">
            <v>结束</v>
          </cell>
        </row>
        <row r="225">
          <cell r="AI225" t="str">
            <v>热线-260314-008751-5</v>
          </cell>
          <cell r="AJ225" t="str">
            <v>诉求</v>
          </cell>
          <cell r="AK225" t="str">
            <v>结束</v>
          </cell>
        </row>
        <row r="226">
          <cell r="AI226" t="str">
            <v>网络-260314-014284-4</v>
          </cell>
          <cell r="AJ226" t="str">
            <v>诉求</v>
          </cell>
          <cell r="AK226" t="str">
            <v>结束</v>
          </cell>
        </row>
        <row r="227">
          <cell r="AI227" t="str">
            <v>网络-260314-014284-5</v>
          </cell>
          <cell r="AJ227" t="str">
            <v>诉求</v>
          </cell>
          <cell r="AK227" t="str">
            <v>结束</v>
          </cell>
        </row>
        <row r="228">
          <cell r="AI228" t="str">
            <v>热线-260314-019661</v>
          </cell>
          <cell r="AJ228" t="str">
            <v>诉求</v>
          </cell>
          <cell r="AK228" t="str">
            <v>结束</v>
          </cell>
        </row>
        <row r="229">
          <cell r="AI229" t="str">
            <v>网络-260315-013161-2</v>
          </cell>
          <cell r="AJ229" t="str">
            <v>其他</v>
          </cell>
          <cell r="AK229" t="str">
            <v>结束</v>
          </cell>
        </row>
        <row r="230">
          <cell r="AI230" t="str">
            <v>网络-260315-013161-1</v>
          </cell>
          <cell r="AJ230" t="str">
            <v>诉求</v>
          </cell>
          <cell r="AK230" t="str">
            <v>结束</v>
          </cell>
        </row>
        <row r="231">
          <cell r="AI231" t="str">
            <v>网络-260314-022696-2</v>
          </cell>
          <cell r="AJ231" t="str">
            <v>诉求</v>
          </cell>
          <cell r="AK231" t="str">
            <v>结束</v>
          </cell>
        </row>
        <row r="232">
          <cell r="AI232" t="str">
            <v>网络-260315-052545-3</v>
          </cell>
          <cell r="AJ232" t="str">
            <v>其他</v>
          </cell>
          <cell r="AK232" t="str">
            <v>结束</v>
          </cell>
        </row>
        <row r="233">
          <cell r="AI233" t="str">
            <v>网络-260315-052545-2</v>
          </cell>
          <cell r="AJ233" t="str">
            <v>其他</v>
          </cell>
          <cell r="AK233" t="str">
            <v>结束</v>
          </cell>
        </row>
        <row r="234">
          <cell r="AI234" t="str">
            <v>网络-260315-052545-1</v>
          </cell>
          <cell r="AJ234" t="str">
            <v>其他</v>
          </cell>
          <cell r="AK234" t="str">
            <v>结束</v>
          </cell>
        </row>
        <row r="235">
          <cell r="AI235" t="str">
            <v>热线-260316-022924</v>
          </cell>
          <cell r="AJ235" t="str">
            <v>其他</v>
          </cell>
          <cell r="AK235" t="str">
            <v>结束</v>
          </cell>
        </row>
        <row r="236">
          <cell r="AI236" t="str">
            <v>热线-260316-010709</v>
          </cell>
          <cell r="AJ236" t="str">
            <v>诉求</v>
          </cell>
          <cell r="AK236" t="str">
            <v>结束</v>
          </cell>
        </row>
        <row r="237">
          <cell r="AI237" t="str">
            <v>网络-260316-001404-2</v>
          </cell>
          <cell r="AJ237" t="str">
            <v>诉求</v>
          </cell>
          <cell r="AK237" t="str">
            <v>结束</v>
          </cell>
        </row>
        <row r="238">
          <cell r="AI238" t="str">
            <v>网络-260316-041349</v>
          </cell>
          <cell r="AJ238" t="str">
            <v>诉求</v>
          </cell>
          <cell r="AK238" t="str">
            <v>结束</v>
          </cell>
        </row>
        <row r="239">
          <cell r="AI239" t="str">
            <v>网络-260317-012823</v>
          </cell>
          <cell r="AJ239" t="str">
            <v>其他</v>
          </cell>
          <cell r="AK239" t="str">
            <v>结束</v>
          </cell>
        </row>
        <row r="240">
          <cell r="AI240" t="str">
            <v>网络-260317-006156-4</v>
          </cell>
          <cell r="AJ240" t="str">
            <v>诉求</v>
          </cell>
          <cell r="AK240" t="str">
            <v>结束</v>
          </cell>
        </row>
        <row r="241">
          <cell r="AI241" t="str">
            <v>网络-260317-006156-5</v>
          </cell>
          <cell r="AJ241" t="str">
            <v>诉求</v>
          </cell>
          <cell r="AK241" t="str">
            <v>结束</v>
          </cell>
        </row>
        <row r="242">
          <cell r="AI242" t="str">
            <v>热线-260317-004839</v>
          </cell>
          <cell r="AJ242" t="str">
            <v>诉求</v>
          </cell>
          <cell r="AK242" t="str">
            <v>结束</v>
          </cell>
        </row>
        <row r="243">
          <cell r="AI243" t="str">
            <v>网络-260317-027407</v>
          </cell>
          <cell r="AJ243" t="str">
            <v>诉求</v>
          </cell>
          <cell r="AK243" t="str">
            <v>结束</v>
          </cell>
        </row>
        <row r="244">
          <cell r="AI244" t="str">
            <v>热线-260317-040607</v>
          </cell>
          <cell r="AJ244" t="str">
            <v>其他</v>
          </cell>
          <cell r="AK244" t="str">
            <v>结束</v>
          </cell>
        </row>
        <row r="245">
          <cell r="AI245" t="str">
            <v>热线-260317-040957</v>
          </cell>
          <cell r="AJ245" t="str">
            <v>其他</v>
          </cell>
          <cell r="AK245" t="str">
            <v>结束</v>
          </cell>
        </row>
        <row r="246">
          <cell r="AI246" t="str">
            <v>网络-260318-009139-5</v>
          </cell>
          <cell r="AJ246" t="str">
            <v>其他</v>
          </cell>
          <cell r="AK246" t="str">
            <v>结束</v>
          </cell>
        </row>
        <row r="247">
          <cell r="AI247" t="str">
            <v>网络-260318-009139-4</v>
          </cell>
          <cell r="AJ247" t="str">
            <v>其他</v>
          </cell>
          <cell r="AK247" t="str">
            <v>结束</v>
          </cell>
        </row>
        <row r="248">
          <cell r="AI248" t="str">
            <v>网络-260319-001659-1</v>
          </cell>
          <cell r="AJ248" t="str">
            <v>诉求</v>
          </cell>
          <cell r="AK248" t="str">
            <v>结束</v>
          </cell>
        </row>
        <row r="249">
          <cell r="AI249" t="str">
            <v>网络-260319-013115-5</v>
          </cell>
          <cell r="AJ249" t="str">
            <v>其他</v>
          </cell>
          <cell r="AK249" t="str">
            <v>结束</v>
          </cell>
        </row>
        <row r="250">
          <cell r="AI250" t="str">
            <v>网络-260319-013115-4</v>
          </cell>
          <cell r="AJ250" t="str">
            <v>其他</v>
          </cell>
          <cell r="AK250" t="str">
            <v>结束</v>
          </cell>
        </row>
        <row r="251">
          <cell r="AI251" t="str">
            <v>热线-260319-009842</v>
          </cell>
          <cell r="AJ251" t="str">
            <v>诉求</v>
          </cell>
          <cell r="AK251" t="str">
            <v>结束</v>
          </cell>
        </row>
        <row r="252">
          <cell r="AI252" t="str">
            <v>网络-260319-021488-2</v>
          </cell>
          <cell r="AJ252" t="str">
            <v>其他</v>
          </cell>
          <cell r="AK252" t="str">
            <v>结束</v>
          </cell>
        </row>
        <row r="253">
          <cell r="AI253" t="str">
            <v>网络-260319-021488-1</v>
          </cell>
          <cell r="AJ253" t="str">
            <v>其他</v>
          </cell>
          <cell r="AK253" t="str">
            <v>结束</v>
          </cell>
        </row>
        <row r="254">
          <cell r="AI254" t="str">
            <v>网络-260319-021488-3</v>
          </cell>
          <cell r="AJ254" t="str">
            <v>其他</v>
          </cell>
          <cell r="AK254" t="str">
            <v>结束</v>
          </cell>
        </row>
        <row r="255">
          <cell r="AI255" t="str">
            <v>网络-260319-042160-2</v>
          </cell>
          <cell r="AJ255" t="str">
            <v>诉求</v>
          </cell>
          <cell r="AK255" t="str">
            <v>结束</v>
          </cell>
        </row>
        <row r="256">
          <cell r="AI256" t="str">
            <v>网络-260319-042160-1</v>
          </cell>
          <cell r="AJ256" t="str">
            <v>诉求</v>
          </cell>
          <cell r="AK256" t="str">
            <v>结束</v>
          </cell>
        </row>
        <row r="257">
          <cell r="AI257" t="str">
            <v>网络-260319-001096-2</v>
          </cell>
          <cell r="AJ257" t="str">
            <v>诉求</v>
          </cell>
          <cell r="AK257" t="str">
            <v>结束</v>
          </cell>
        </row>
        <row r="258">
          <cell r="AI258" t="str">
            <v>网络-260320-010527-5</v>
          </cell>
          <cell r="AJ258" t="str">
            <v>其他</v>
          </cell>
          <cell r="AK258" t="str">
            <v>结束</v>
          </cell>
        </row>
        <row r="259">
          <cell r="AI259" t="str">
            <v>网络-260320-010527-4</v>
          </cell>
          <cell r="AJ259" t="str">
            <v>其他</v>
          </cell>
          <cell r="AK259" t="str">
            <v>结束</v>
          </cell>
        </row>
        <row r="260">
          <cell r="AI260" t="str">
            <v>热线-260320-017218</v>
          </cell>
          <cell r="AJ260" t="str">
            <v>诉求</v>
          </cell>
          <cell r="AK260" t="str">
            <v>结束</v>
          </cell>
        </row>
        <row r="261">
          <cell r="AI261" t="str">
            <v>网络-260321-001791</v>
          </cell>
          <cell r="AJ261" t="str">
            <v>诉求</v>
          </cell>
          <cell r="AK261" t="str">
            <v>结束</v>
          </cell>
        </row>
        <row r="262">
          <cell r="AI262" t="str">
            <v>网络-260321-005619-5</v>
          </cell>
          <cell r="AJ262" t="str">
            <v>其他</v>
          </cell>
          <cell r="AK262" t="str">
            <v>结束</v>
          </cell>
        </row>
        <row r="263">
          <cell r="AI263" t="str">
            <v>网络-260321-005619-4</v>
          </cell>
          <cell r="AJ263" t="str">
            <v>其他</v>
          </cell>
          <cell r="AK263" t="str">
            <v>结束</v>
          </cell>
        </row>
        <row r="264">
          <cell r="AI264" t="str">
            <v>热线-260321-004569-4</v>
          </cell>
          <cell r="AJ264" t="str">
            <v>诉求</v>
          </cell>
          <cell r="AK264" t="str">
            <v>结束</v>
          </cell>
        </row>
        <row r="265">
          <cell r="AI265" t="str">
            <v>热线-260321-050381-3</v>
          </cell>
          <cell r="AJ265" t="str">
            <v>诉求</v>
          </cell>
          <cell r="AK265" t="str">
            <v>结束</v>
          </cell>
        </row>
        <row r="266">
          <cell r="AI266" t="str">
            <v>热线-260322-024523</v>
          </cell>
          <cell r="AJ266" t="str">
            <v>诉求</v>
          </cell>
          <cell r="AK266" t="str">
            <v>结束</v>
          </cell>
        </row>
        <row r="267">
          <cell r="AI267" t="str">
            <v>网络-260323-014149</v>
          </cell>
          <cell r="AJ267" t="str">
            <v>其他</v>
          </cell>
          <cell r="AK267" t="str">
            <v>结束</v>
          </cell>
        </row>
        <row r="268">
          <cell r="AI268" t="str">
            <v>热线-260322-036242</v>
          </cell>
          <cell r="AJ268" t="str">
            <v>诉求</v>
          </cell>
          <cell r="AK268" t="str">
            <v>结束</v>
          </cell>
        </row>
        <row r="269">
          <cell r="AI269" t="str">
            <v>网络-260324-042542-3</v>
          </cell>
          <cell r="AJ269" t="str">
            <v>其他</v>
          </cell>
          <cell r="AK269" t="str">
            <v>结束</v>
          </cell>
        </row>
        <row r="270">
          <cell r="AI270" t="str">
            <v>网络-260324-042542-2</v>
          </cell>
          <cell r="AJ270" t="str">
            <v>其他</v>
          </cell>
          <cell r="AK270" t="str">
            <v>结束</v>
          </cell>
        </row>
        <row r="271">
          <cell r="AI271" t="str">
            <v>网络-260324-042542-1</v>
          </cell>
          <cell r="AJ271" t="str">
            <v>其他</v>
          </cell>
          <cell r="AK271" t="str">
            <v>结束</v>
          </cell>
        </row>
        <row r="272">
          <cell r="AI272" t="str">
            <v>热线-260325-019495</v>
          </cell>
          <cell r="AJ272" t="str">
            <v>其他</v>
          </cell>
          <cell r="AK272" t="str">
            <v>结束</v>
          </cell>
        </row>
        <row r="273">
          <cell r="AI273" t="str">
            <v>热线-260325-031904</v>
          </cell>
          <cell r="AJ273" t="str">
            <v>诉求</v>
          </cell>
          <cell r="AK273" t="str">
            <v>结束</v>
          </cell>
        </row>
        <row r="274">
          <cell r="AI274" t="str">
            <v>热线-260324-066952-2</v>
          </cell>
          <cell r="AJ274" t="str">
            <v>其他</v>
          </cell>
          <cell r="AK274" t="str">
            <v>结束</v>
          </cell>
        </row>
        <row r="275">
          <cell r="AI275" t="str">
            <v>热线-260324-066952-1</v>
          </cell>
          <cell r="AJ275" t="str">
            <v>诉求</v>
          </cell>
          <cell r="AK275" t="str">
            <v>结束</v>
          </cell>
        </row>
        <row r="276">
          <cell r="AI276" t="str">
            <v>热线-260324-068223</v>
          </cell>
          <cell r="AJ276" t="str">
            <v>诉求</v>
          </cell>
          <cell r="AK276" t="str">
            <v>结束</v>
          </cell>
        </row>
        <row r="277">
          <cell r="AI277" t="str">
            <v>热线-260324-029429</v>
          </cell>
          <cell r="AJ277" t="str">
            <v>诉求</v>
          </cell>
          <cell r="AK277" t="str">
            <v>结束</v>
          </cell>
        </row>
        <row r="278">
          <cell r="AI278" t="str">
            <v>网络-260325-056504</v>
          </cell>
          <cell r="AJ278" t="str">
            <v>诉求</v>
          </cell>
          <cell r="AK278" t="str">
            <v>结束</v>
          </cell>
        </row>
        <row r="279">
          <cell r="AI279" t="str">
            <v>网络-260325-056133-3</v>
          </cell>
          <cell r="AJ279" t="str">
            <v>其他</v>
          </cell>
          <cell r="AK279" t="str">
            <v>结束</v>
          </cell>
        </row>
        <row r="280">
          <cell r="AI280" t="str">
            <v>网络-260325-056133-2</v>
          </cell>
          <cell r="AJ280" t="str">
            <v>其他</v>
          </cell>
          <cell r="AK280" t="str">
            <v>结束</v>
          </cell>
        </row>
        <row r="281">
          <cell r="AI281" t="str">
            <v>网络-260325-056133-1</v>
          </cell>
          <cell r="AJ281" t="str">
            <v>其他</v>
          </cell>
          <cell r="AK281" t="str">
            <v>结束</v>
          </cell>
        </row>
        <row r="282">
          <cell r="AI282" t="str">
            <v>热线-260325-065194-4</v>
          </cell>
          <cell r="AJ282" t="str">
            <v>诉求</v>
          </cell>
          <cell r="AK282" t="str">
            <v>结束</v>
          </cell>
        </row>
        <row r="283">
          <cell r="AI283" t="str">
            <v>热线-260325-068582-2</v>
          </cell>
          <cell r="AJ283" t="str">
            <v>诉求</v>
          </cell>
          <cell r="AK283" t="str">
            <v>结束</v>
          </cell>
        </row>
        <row r="284">
          <cell r="AI284" t="str">
            <v>热线-260326-006382</v>
          </cell>
          <cell r="AJ284" t="str">
            <v>诉求</v>
          </cell>
          <cell r="AK284" t="str">
            <v>结束</v>
          </cell>
        </row>
        <row r="285">
          <cell r="AI285" t="str">
            <v>热线-260326-021530</v>
          </cell>
          <cell r="AJ285" t="str">
            <v>诉求</v>
          </cell>
          <cell r="AK285" t="str">
            <v>结束</v>
          </cell>
        </row>
        <row r="286">
          <cell r="AI286" t="str">
            <v>网络-260326-045818-3</v>
          </cell>
          <cell r="AJ286" t="str">
            <v>诉求</v>
          </cell>
          <cell r="AK286" t="str">
            <v>结束</v>
          </cell>
        </row>
        <row r="287">
          <cell r="AI287" t="str">
            <v>网络-260327-024582</v>
          </cell>
          <cell r="AJ287" t="str">
            <v>诉求</v>
          </cell>
          <cell r="AK287" t="str">
            <v>结束</v>
          </cell>
        </row>
        <row r="288">
          <cell r="AI288" t="str">
            <v>网络-260327-001046</v>
          </cell>
          <cell r="AJ288" t="str">
            <v>诉求</v>
          </cell>
          <cell r="AK288" t="str">
            <v>结束</v>
          </cell>
        </row>
        <row r="289">
          <cell r="AI289" t="str">
            <v>网络-260328-000156-1</v>
          </cell>
          <cell r="AJ289" t="str">
            <v>其他</v>
          </cell>
          <cell r="AK289" t="str">
            <v>结束</v>
          </cell>
        </row>
        <row r="290">
          <cell r="AI290" t="str">
            <v>网络-260328-000156-2</v>
          </cell>
          <cell r="AJ290" t="str">
            <v>其他</v>
          </cell>
          <cell r="AK290" t="str">
            <v>结束</v>
          </cell>
        </row>
        <row r="291">
          <cell r="AI291" t="str">
            <v>热线-260327-071045-2</v>
          </cell>
          <cell r="AJ291" t="str">
            <v>诉求</v>
          </cell>
          <cell r="AK291" t="str">
            <v>结束</v>
          </cell>
        </row>
        <row r="292">
          <cell r="AI292" t="str">
            <v>网络-260328-000156-3</v>
          </cell>
          <cell r="AJ292" t="str">
            <v>其他</v>
          </cell>
          <cell r="AK292" t="str">
            <v>结束</v>
          </cell>
        </row>
        <row r="293">
          <cell r="AI293" t="str">
            <v>网络-260328-030684-2</v>
          </cell>
          <cell r="AJ293" t="str">
            <v>诉求</v>
          </cell>
          <cell r="AK293" t="str">
            <v>结束</v>
          </cell>
        </row>
        <row r="294">
          <cell r="AI294" t="str">
            <v>网络-260328-030684-1</v>
          </cell>
          <cell r="AJ294" t="str">
            <v>诉求</v>
          </cell>
          <cell r="AK294" t="str">
            <v>结束</v>
          </cell>
        </row>
        <row r="295">
          <cell r="AI295" t="str">
            <v>网络-260329-004590-4</v>
          </cell>
          <cell r="AJ295" t="str">
            <v>其他</v>
          </cell>
          <cell r="AK295" t="str">
            <v>结束</v>
          </cell>
        </row>
        <row r="296">
          <cell r="AI296" t="str">
            <v>网络-260329-005409-4</v>
          </cell>
          <cell r="AJ296" t="str">
            <v>其他</v>
          </cell>
          <cell r="AK296" t="str">
            <v>结束</v>
          </cell>
        </row>
        <row r="297">
          <cell r="AI297" t="str">
            <v>网络-260329-004590-5</v>
          </cell>
          <cell r="AJ297" t="str">
            <v>其他</v>
          </cell>
          <cell r="AK297" t="str">
            <v>结束</v>
          </cell>
        </row>
        <row r="298">
          <cell r="AI298" t="str">
            <v>网络-260329-005409-5</v>
          </cell>
          <cell r="AJ298" t="str">
            <v>其他</v>
          </cell>
          <cell r="AK298" t="str">
            <v>结束</v>
          </cell>
        </row>
        <row r="299">
          <cell r="AI299" t="str">
            <v>网络-260329-004787</v>
          </cell>
          <cell r="AJ299" t="str">
            <v>诉求</v>
          </cell>
          <cell r="AK299" t="str">
            <v>结束</v>
          </cell>
        </row>
        <row r="300">
          <cell r="AI300" t="str">
            <v>网络-260329-005036-5</v>
          </cell>
          <cell r="AJ300" t="str">
            <v>其他</v>
          </cell>
          <cell r="AK300" t="str">
            <v>结束</v>
          </cell>
        </row>
        <row r="301">
          <cell r="AI301" t="str">
            <v>网络-260329-005036-4</v>
          </cell>
          <cell r="AJ301" t="str">
            <v>其他</v>
          </cell>
          <cell r="AK301" t="str">
            <v>结束</v>
          </cell>
        </row>
        <row r="302">
          <cell r="AI302" t="str">
            <v>网络-260329-029881</v>
          </cell>
          <cell r="AJ302" t="str">
            <v>诉求</v>
          </cell>
          <cell r="AK302" t="str">
            <v>结束</v>
          </cell>
        </row>
        <row r="303">
          <cell r="AI303" t="str">
            <v>网络-260329-033194-3</v>
          </cell>
          <cell r="AJ303" t="str">
            <v>其他</v>
          </cell>
          <cell r="AK303" t="str">
            <v>结束</v>
          </cell>
        </row>
        <row r="304">
          <cell r="AI304" t="str">
            <v>网络-260329-033194-2</v>
          </cell>
          <cell r="AJ304" t="str">
            <v>其他</v>
          </cell>
          <cell r="AK304" t="str">
            <v>结束</v>
          </cell>
        </row>
        <row r="305">
          <cell r="AI305" t="str">
            <v>网络-260329-033194-1</v>
          </cell>
          <cell r="AJ305" t="str">
            <v>其他</v>
          </cell>
          <cell r="AK305" t="str">
            <v>结束</v>
          </cell>
        </row>
        <row r="306">
          <cell r="AI306" t="str">
            <v>热线-260330-029340</v>
          </cell>
          <cell r="AJ306" t="str">
            <v>诉求</v>
          </cell>
          <cell r="AK306" t="str">
            <v>结束</v>
          </cell>
        </row>
        <row r="307">
          <cell r="AI307" t="str">
            <v>热线-260330-030960-1</v>
          </cell>
          <cell r="AJ307" t="str">
            <v>诉求</v>
          </cell>
          <cell r="AK307" t="str">
            <v>结束</v>
          </cell>
        </row>
        <row r="308">
          <cell r="AI308" t="str">
            <v>热线-260331-060801-1</v>
          </cell>
          <cell r="AJ308" t="str">
            <v>诉求</v>
          </cell>
          <cell r="AK308" t="str">
            <v>结束</v>
          </cell>
        </row>
        <row r="309">
          <cell r="AI309" t="str">
            <v>热线-260331-054661</v>
          </cell>
          <cell r="AJ309" t="str">
            <v>诉求</v>
          </cell>
          <cell r="AK309" t="str">
            <v>结束</v>
          </cell>
        </row>
        <row r="310">
          <cell r="AI310" t="str">
            <v>网络-260401-006840-5</v>
          </cell>
          <cell r="AJ310" t="str">
            <v>其他</v>
          </cell>
          <cell r="AK310" t="str">
            <v>结束</v>
          </cell>
        </row>
        <row r="311">
          <cell r="AI311" t="str">
            <v>网络-260401-006840-4</v>
          </cell>
          <cell r="AJ311" t="str">
            <v>其他</v>
          </cell>
          <cell r="AK311" t="str">
            <v>结束</v>
          </cell>
        </row>
        <row r="312">
          <cell r="AI312" t="str">
            <v>热线-260401-069820-1</v>
          </cell>
          <cell r="AJ312" t="str">
            <v>诉求</v>
          </cell>
          <cell r="AK312" t="str">
            <v>结束</v>
          </cell>
        </row>
        <row r="313">
          <cell r="AI313" t="str">
            <v>网络-260402-006599-5</v>
          </cell>
          <cell r="AJ313" t="str">
            <v>其他</v>
          </cell>
          <cell r="AK313" t="str">
            <v>结束</v>
          </cell>
        </row>
        <row r="314">
          <cell r="AI314" t="str">
            <v>网络-260402-006599-4</v>
          </cell>
          <cell r="AJ314" t="str">
            <v>其他</v>
          </cell>
          <cell r="AK314" t="str">
            <v>结束</v>
          </cell>
        </row>
        <row r="315">
          <cell r="AI315" t="str">
            <v>热线-260402-014594-1</v>
          </cell>
          <cell r="AJ315" t="str">
            <v>其他</v>
          </cell>
          <cell r="AK315" t="str">
            <v>结束</v>
          </cell>
        </row>
        <row r="316">
          <cell r="AI316" t="str">
            <v>热线-260403-008729-2</v>
          </cell>
          <cell r="AJ316" t="str">
            <v>诉求</v>
          </cell>
          <cell r="AK316" t="str">
            <v>结束</v>
          </cell>
        </row>
        <row r="317">
          <cell r="AI317" t="str">
            <v>网络-260403-015294-4</v>
          </cell>
          <cell r="AJ317" t="str">
            <v>其他</v>
          </cell>
          <cell r="AK317" t="str">
            <v>结束</v>
          </cell>
        </row>
        <row r="318">
          <cell r="AI318" t="str">
            <v>网络-260403-015294-5</v>
          </cell>
          <cell r="AJ318" t="str">
            <v>其他</v>
          </cell>
          <cell r="AK318" t="str">
            <v>结束</v>
          </cell>
        </row>
        <row r="319">
          <cell r="AI319" t="str">
            <v>网络-260403-070549-2</v>
          </cell>
          <cell r="AJ319" t="str">
            <v>诉求</v>
          </cell>
          <cell r="AK319" t="str">
            <v>结束</v>
          </cell>
        </row>
        <row r="320">
          <cell r="AI320" t="str">
            <v>网络-260404-004905</v>
          </cell>
          <cell r="AJ320" t="str">
            <v>诉求</v>
          </cell>
          <cell r="AK320" t="str">
            <v>结束</v>
          </cell>
        </row>
        <row r="321">
          <cell r="AI321" t="str">
            <v>网络-260404-025526</v>
          </cell>
          <cell r="AJ321" t="str">
            <v>诉求</v>
          </cell>
          <cell r="AK321" t="str">
            <v>结束</v>
          </cell>
        </row>
        <row r="322">
          <cell r="AI322" t="str">
            <v>网络-260405-010067-3</v>
          </cell>
          <cell r="AJ322" t="str">
            <v>其他</v>
          </cell>
          <cell r="AK322" t="str">
            <v>结束</v>
          </cell>
        </row>
        <row r="323">
          <cell r="AI323" t="str">
            <v>网络-260405-010067-4</v>
          </cell>
          <cell r="AJ323" t="str">
            <v>其他</v>
          </cell>
          <cell r="AK323" t="str">
            <v>结束</v>
          </cell>
        </row>
        <row r="324">
          <cell r="AI324" t="str">
            <v>热线-260408-003448</v>
          </cell>
          <cell r="AJ324" t="str">
            <v>诉求</v>
          </cell>
          <cell r="AK324" t="str">
            <v>结束</v>
          </cell>
        </row>
        <row r="325">
          <cell r="AI325" t="str">
            <v>网络-260408-017817-4</v>
          </cell>
          <cell r="AJ325" t="str">
            <v>诉求</v>
          </cell>
          <cell r="AK325" t="str">
            <v>结束</v>
          </cell>
        </row>
        <row r="326">
          <cell r="AI326" t="str">
            <v>热线-260409-016156</v>
          </cell>
          <cell r="AJ326" t="str">
            <v>诉求</v>
          </cell>
          <cell r="AK326" t="str">
            <v>结束</v>
          </cell>
        </row>
        <row r="327">
          <cell r="AI327" t="str">
            <v>网络-260409-036966-1</v>
          </cell>
          <cell r="AJ327" t="str">
            <v>诉求</v>
          </cell>
          <cell r="AK327" t="str">
            <v>结束</v>
          </cell>
        </row>
        <row r="328">
          <cell r="AI328" t="str">
            <v>网络-260409-036966-2</v>
          </cell>
          <cell r="AJ328" t="str">
            <v>诉求</v>
          </cell>
          <cell r="AK328" t="str">
            <v>结束</v>
          </cell>
        </row>
        <row r="329">
          <cell r="AI329" t="str">
            <v>网络-260409-049435</v>
          </cell>
          <cell r="AJ329" t="str">
            <v>诉求</v>
          </cell>
          <cell r="AK329" t="str">
            <v>结束</v>
          </cell>
        </row>
        <row r="330">
          <cell r="AI330" t="str">
            <v>网络-260410-001874-4</v>
          </cell>
          <cell r="AJ330" t="str">
            <v>其他</v>
          </cell>
          <cell r="AK330" t="str">
            <v>结束</v>
          </cell>
        </row>
        <row r="331">
          <cell r="AI331" t="str">
            <v>网络-260410-001874-5</v>
          </cell>
          <cell r="AJ331" t="str">
            <v>其他</v>
          </cell>
          <cell r="AK331" t="str">
            <v>结束</v>
          </cell>
        </row>
        <row r="332">
          <cell r="AI332" t="str">
            <v>网络-260410-012603-2</v>
          </cell>
          <cell r="AJ332" t="str">
            <v>诉求</v>
          </cell>
          <cell r="AK332" t="str">
            <v>结束</v>
          </cell>
        </row>
        <row r="333">
          <cell r="AI333" t="str">
            <v>热线-260410-014702</v>
          </cell>
          <cell r="AJ333" t="str">
            <v>诉求</v>
          </cell>
          <cell r="AK333" t="str">
            <v>结束</v>
          </cell>
        </row>
        <row r="334">
          <cell r="AI334" t="str">
            <v>网络-260410-028319</v>
          </cell>
          <cell r="AJ334" t="str">
            <v>诉求</v>
          </cell>
          <cell r="AK334" t="str">
            <v>结束</v>
          </cell>
        </row>
        <row r="335">
          <cell r="AI335" t="str">
            <v>热线-260409-064162</v>
          </cell>
          <cell r="AJ335" t="str">
            <v>诉求</v>
          </cell>
          <cell r="AK335" t="str">
            <v>结束</v>
          </cell>
        </row>
        <row r="336">
          <cell r="AI336" t="str">
            <v>热线-260411-015579</v>
          </cell>
          <cell r="AJ336" t="str">
            <v>诉求</v>
          </cell>
          <cell r="AK336" t="str">
            <v>结束</v>
          </cell>
        </row>
        <row r="337">
          <cell r="AI337" t="str">
            <v>热线-260413-003330-1</v>
          </cell>
          <cell r="AJ337" t="str">
            <v>诉求</v>
          </cell>
          <cell r="AK337" t="str">
            <v>结束</v>
          </cell>
        </row>
        <row r="338">
          <cell r="AI338" t="str">
            <v>热线-260413-003330-2</v>
          </cell>
          <cell r="AJ338" t="str">
            <v>诉求</v>
          </cell>
          <cell r="AK338" t="str">
            <v>结束</v>
          </cell>
        </row>
        <row r="339">
          <cell r="AI339" t="str">
            <v>热线-260413-004016-1</v>
          </cell>
          <cell r="AJ339" t="str">
            <v>诉求</v>
          </cell>
          <cell r="AK339" t="str">
            <v>结束</v>
          </cell>
        </row>
        <row r="340">
          <cell r="AI340" t="str">
            <v>网络-260413-005902-4</v>
          </cell>
          <cell r="AJ340" t="str">
            <v>其他</v>
          </cell>
          <cell r="AK340" t="str">
            <v>结束</v>
          </cell>
        </row>
        <row r="341">
          <cell r="AI341" t="str">
            <v>网络-260413-005902-5</v>
          </cell>
          <cell r="AJ341" t="str">
            <v>其他</v>
          </cell>
          <cell r="AK341" t="str">
            <v>结束</v>
          </cell>
        </row>
        <row r="342">
          <cell r="AI342" t="str">
            <v>热线-260413-035569</v>
          </cell>
          <cell r="AJ342" t="str">
            <v>诉求</v>
          </cell>
          <cell r="AK342" t="str">
            <v>结束</v>
          </cell>
        </row>
        <row r="343">
          <cell r="AI343" t="str">
            <v>热线-260413-052409</v>
          </cell>
          <cell r="AJ343" t="str">
            <v>诉求</v>
          </cell>
          <cell r="AK343" t="str">
            <v>结束</v>
          </cell>
        </row>
        <row r="344">
          <cell r="AI344" t="str">
            <v>热线-260413-058893-2</v>
          </cell>
          <cell r="AJ344" t="str">
            <v>诉求</v>
          </cell>
          <cell r="AK344" t="str">
            <v>结束</v>
          </cell>
        </row>
        <row r="345">
          <cell r="AI345" t="str">
            <v>热线-260414-032212</v>
          </cell>
          <cell r="AJ345" t="str">
            <v>诉求</v>
          </cell>
          <cell r="AK345" t="str">
            <v>结束</v>
          </cell>
        </row>
        <row r="346">
          <cell r="AI346" t="str">
            <v>网络-260414-049579</v>
          </cell>
          <cell r="AJ346" t="str">
            <v>诉求</v>
          </cell>
          <cell r="AK346" t="str">
            <v>结束</v>
          </cell>
        </row>
        <row r="347">
          <cell r="AI347" t="str">
            <v>热线-260414-025017-1</v>
          </cell>
          <cell r="AJ347" t="str">
            <v>诉求</v>
          </cell>
          <cell r="AK347" t="str">
            <v>结束</v>
          </cell>
        </row>
        <row r="348">
          <cell r="AI348" t="str">
            <v>热线-260414-010350</v>
          </cell>
          <cell r="AJ348" t="str">
            <v>诉求</v>
          </cell>
          <cell r="AK348" t="str">
            <v>结束</v>
          </cell>
        </row>
        <row r="349">
          <cell r="AI349" t="str">
            <v>热线-260414-026308</v>
          </cell>
          <cell r="AJ349" t="str">
            <v>诉求</v>
          </cell>
          <cell r="AK349" t="str">
            <v>结束</v>
          </cell>
        </row>
        <row r="350">
          <cell r="AI350" t="str">
            <v>热线-260415-003121-2</v>
          </cell>
          <cell r="AJ350" t="str">
            <v>表扬</v>
          </cell>
          <cell r="AK350" t="str">
            <v>结束</v>
          </cell>
        </row>
        <row r="351">
          <cell r="AI351" t="str">
            <v>热线-260415-014157-7</v>
          </cell>
          <cell r="AJ351" t="str">
            <v>诉求</v>
          </cell>
          <cell r="AK351" t="str">
            <v>结束</v>
          </cell>
        </row>
        <row r="352">
          <cell r="AI352" t="str">
            <v>热线-260415-024202-2</v>
          </cell>
          <cell r="AJ352" t="str">
            <v>诉求</v>
          </cell>
          <cell r="AK352" t="str">
            <v>结束</v>
          </cell>
        </row>
        <row r="353">
          <cell r="AI353" t="str">
            <v>热线-260415-024202-1</v>
          </cell>
          <cell r="AJ353" t="str">
            <v>诉求</v>
          </cell>
          <cell r="AK353" t="str">
            <v>结束</v>
          </cell>
        </row>
        <row r="354">
          <cell r="AI354" t="str">
            <v>热线-260415-070113-2</v>
          </cell>
          <cell r="AJ354" t="str">
            <v>诉求</v>
          </cell>
          <cell r="AK354" t="str">
            <v>结束</v>
          </cell>
        </row>
        <row r="355">
          <cell r="AI355" t="str">
            <v>网络-260416-019906</v>
          </cell>
          <cell r="AJ355" t="str">
            <v>诉求</v>
          </cell>
          <cell r="AK355" t="str">
            <v>结束</v>
          </cell>
        </row>
        <row r="356">
          <cell r="AI356" t="str">
            <v>热线-260416-016400</v>
          </cell>
          <cell r="AJ356" t="str">
            <v>诉求</v>
          </cell>
          <cell r="AK356" t="str">
            <v>结束</v>
          </cell>
        </row>
        <row r="357">
          <cell r="AI357" t="str">
            <v>热线-260416-025391-2</v>
          </cell>
          <cell r="AJ357" t="str">
            <v>其他</v>
          </cell>
          <cell r="AK357" t="str">
            <v>结束</v>
          </cell>
        </row>
        <row r="358">
          <cell r="AI358" t="str">
            <v>热线-260416-025391-1</v>
          </cell>
          <cell r="AJ358" t="str">
            <v>其他</v>
          </cell>
          <cell r="AK358" t="str">
            <v>结束</v>
          </cell>
        </row>
        <row r="359">
          <cell r="AI359" t="str">
            <v>网络-260416-033565</v>
          </cell>
          <cell r="AJ359" t="str">
            <v>其他</v>
          </cell>
          <cell r="AK359" t="str">
            <v>结束</v>
          </cell>
        </row>
        <row r="360">
          <cell r="AI360" t="str">
            <v>热线-260417-052964-3</v>
          </cell>
          <cell r="AJ360" t="str">
            <v>诉求</v>
          </cell>
          <cell r="AK360" t="str">
            <v>结束</v>
          </cell>
        </row>
        <row r="361">
          <cell r="AI361" t="str">
            <v>热线-260417-060665</v>
          </cell>
          <cell r="AJ361" t="str">
            <v>其他</v>
          </cell>
          <cell r="AK361" t="str">
            <v>结束</v>
          </cell>
        </row>
        <row r="362">
          <cell r="AI362" t="str">
            <v>热线-260417-064851-3</v>
          </cell>
          <cell r="AJ362" t="str">
            <v>其他</v>
          </cell>
          <cell r="AK362" t="str">
            <v>结束</v>
          </cell>
        </row>
        <row r="363">
          <cell r="AI363" t="str">
            <v>热线-260417-065015-1</v>
          </cell>
          <cell r="AJ363" t="str">
            <v>诉求</v>
          </cell>
          <cell r="AK363" t="str">
            <v>结束</v>
          </cell>
        </row>
        <row r="364">
          <cell r="AI364" t="str">
            <v>热线-260418-005379-3</v>
          </cell>
          <cell r="AJ364" t="str">
            <v>其他</v>
          </cell>
          <cell r="AK364" t="str">
            <v>结束</v>
          </cell>
        </row>
        <row r="365">
          <cell r="AI365" t="str">
            <v>热线-260418-007335-3</v>
          </cell>
          <cell r="AJ365" t="str">
            <v>其他</v>
          </cell>
          <cell r="AK365" t="str">
            <v>结束</v>
          </cell>
        </row>
        <row r="366">
          <cell r="AI366" t="str">
            <v>热线-260418-017028-3</v>
          </cell>
          <cell r="AJ366" t="str">
            <v>其他</v>
          </cell>
          <cell r="AK366" t="str">
            <v>结束</v>
          </cell>
        </row>
        <row r="367">
          <cell r="AI367" t="str">
            <v>热线-260418-024780-1</v>
          </cell>
          <cell r="AJ367" t="str">
            <v>诉求</v>
          </cell>
          <cell r="AK367" t="str">
            <v>结束</v>
          </cell>
        </row>
        <row r="368">
          <cell r="AI368" t="str">
            <v>热线-260418-031690-1</v>
          </cell>
          <cell r="AJ368" t="str">
            <v>诉求</v>
          </cell>
          <cell r="AK368" t="str">
            <v>结束</v>
          </cell>
        </row>
        <row r="369">
          <cell r="AI369" t="str">
            <v>热线-260418-042640</v>
          </cell>
          <cell r="AJ369" t="str">
            <v>诉求</v>
          </cell>
          <cell r="AK369" t="str">
            <v>结束</v>
          </cell>
        </row>
        <row r="370">
          <cell r="AI370" t="str">
            <v>热线-260418-049346-1</v>
          </cell>
          <cell r="AJ370" t="str">
            <v>诉求</v>
          </cell>
          <cell r="AK370" t="str">
            <v>结束</v>
          </cell>
        </row>
        <row r="371">
          <cell r="AI371" t="str">
            <v>热线-260418-047111-1</v>
          </cell>
          <cell r="AJ371" t="str">
            <v>其他</v>
          </cell>
          <cell r="AK371" t="str">
            <v>结束</v>
          </cell>
        </row>
        <row r="372">
          <cell r="AI372" t="str">
            <v>热线-260418-040245-1</v>
          </cell>
          <cell r="AJ372" t="str">
            <v>诉求</v>
          </cell>
          <cell r="AK372" t="str">
            <v>结束</v>
          </cell>
        </row>
        <row r="373">
          <cell r="AI373" t="str">
            <v>网络-260419-002735-1</v>
          </cell>
          <cell r="AJ373" t="str">
            <v>诉求</v>
          </cell>
          <cell r="AK373" t="str">
            <v>结束</v>
          </cell>
        </row>
        <row r="374">
          <cell r="AI374" t="str">
            <v>热线-260419-003555-1</v>
          </cell>
          <cell r="AJ374" t="str">
            <v>诉求</v>
          </cell>
          <cell r="AK374" t="str">
            <v>结束</v>
          </cell>
        </row>
        <row r="375">
          <cell r="AI375" t="str">
            <v>热线-260419-027167-1</v>
          </cell>
          <cell r="AJ375" t="str">
            <v>诉求</v>
          </cell>
          <cell r="AK375" t="str">
            <v>结束</v>
          </cell>
        </row>
        <row r="376">
          <cell r="AI376" t="str">
            <v>热线-260419-039926-1</v>
          </cell>
          <cell r="AJ376" t="str">
            <v>诉求</v>
          </cell>
          <cell r="AK376" t="str">
            <v>结束</v>
          </cell>
        </row>
        <row r="377">
          <cell r="AI377" t="str">
            <v>热线-260419-032200</v>
          </cell>
          <cell r="AJ377" t="str">
            <v>诉求</v>
          </cell>
          <cell r="AK377" t="str">
            <v>结束</v>
          </cell>
        </row>
        <row r="378">
          <cell r="AI378" t="str">
            <v>热线-260420-009010</v>
          </cell>
          <cell r="AJ378" t="str">
            <v>其他</v>
          </cell>
          <cell r="AK378" t="str">
            <v>结束</v>
          </cell>
        </row>
        <row r="379">
          <cell r="AI379" t="str">
            <v>热线-260420-028386-1</v>
          </cell>
          <cell r="AJ379" t="str">
            <v>诉求</v>
          </cell>
          <cell r="AK379" t="str">
            <v>结束</v>
          </cell>
        </row>
        <row r="380">
          <cell r="AI380" t="str">
            <v>热线-260420-018017-5</v>
          </cell>
          <cell r="AJ380" t="str">
            <v>诉求</v>
          </cell>
          <cell r="AK380" t="str">
            <v>结束</v>
          </cell>
        </row>
        <row r="381">
          <cell r="AI381" t="str">
            <v>热线-260420-036717-1</v>
          </cell>
          <cell r="AJ381" t="str">
            <v>其他</v>
          </cell>
          <cell r="AK381" t="str">
            <v>结束</v>
          </cell>
        </row>
        <row r="382">
          <cell r="AI382" t="str">
            <v>网络-260420-048257</v>
          </cell>
          <cell r="AJ382" t="str">
            <v>诉求</v>
          </cell>
          <cell r="AK382" t="str">
            <v>结束</v>
          </cell>
        </row>
        <row r="383">
          <cell r="AI383" t="str">
            <v>网络-260420-056365-3</v>
          </cell>
          <cell r="AJ383" t="str">
            <v>诉求</v>
          </cell>
          <cell r="AK383" t="str">
            <v>结束</v>
          </cell>
        </row>
        <row r="384">
          <cell r="AI384" t="str">
            <v>热线-260421-007122-3</v>
          </cell>
          <cell r="AJ384" t="str">
            <v>诉求</v>
          </cell>
          <cell r="AK384" t="str">
            <v>结束</v>
          </cell>
        </row>
        <row r="385">
          <cell r="AI385" t="str">
            <v>热线-260421-023241</v>
          </cell>
          <cell r="AJ385" t="str">
            <v>其他</v>
          </cell>
          <cell r="AK385" t="str">
            <v>结束</v>
          </cell>
        </row>
        <row r="386">
          <cell r="AI386" t="str">
            <v>热线-260421-004858-1</v>
          </cell>
          <cell r="AJ386" t="str">
            <v>表扬</v>
          </cell>
          <cell r="AK386" t="str">
            <v>结束</v>
          </cell>
        </row>
        <row r="387">
          <cell r="AI387" t="str">
            <v>热线-260422-063587</v>
          </cell>
          <cell r="AJ387" t="str">
            <v>诉求</v>
          </cell>
          <cell r="AK387" t="str">
            <v>集团处室</v>
          </cell>
        </row>
        <row r="388">
          <cell r="AI388" t="str">
            <v>热线-260422-064307-4</v>
          </cell>
          <cell r="AJ388" t="str">
            <v>诉求</v>
          </cell>
          <cell r="AK388" t="str">
            <v>集团处室</v>
          </cell>
        </row>
        <row r="389">
          <cell r="AI389" t="str">
            <v>热线-260422-074771-4</v>
          </cell>
          <cell r="AJ389" t="str">
            <v>诉求</v>
          </cell>
          <cell r="AK389" t="str">
            <v>结束</v>
          </cell>
        </row>
        <row r="390">
          <cell r="AI390" t="str">
            <v>网络-260423-028502-1</v>
          </cell>
          <cell r="AJ390" t="str">
            <v>诉求</v>
          </cell>
          <cell r="AK390" t="str">
            <v>二级单位</v>
          </cell>
        </row>
        <row r="391">
          <cell r="AI391" t="str">
            <v>网络-260423-028502-2</v>
          </cell>
          <cell r="AJ391" t="str">
            <v>诉求</v>
          </cell>
          <cell r="AK391" t="str">
            <v>结束</v>
          </cell>
        </row>
        <row r="392">
          <cell r="AI392" t="str">
            <v>热线-260423-056674</v>
          </cell>
          <cell r="AJ392" t="str">
            <v>诉求</v>
          </cell>
          <cell r="AK392" t="str">
            <v>二级单位</v>
          </cell>
        </row>
      </sheetData>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Sheet1"/>
    </sheetNames>
    <sheetDataSet>
      <sheetData sheetId="0">
        <row r="2">
          <cell r="C2" t="str">
            <v>热线-251212-027782</v>
          </cell>
          <cell r="D2" t="str">
            <v>1月</v>
          </cell>
        </row>
        <row r="2">
          <cell r="F2" t="str">
            <v>联系</v>
          </cell>
          <cell r="G2" t="str">
            <v>个人</v>
          </cell>
          <cell r="H2" t="str">
            <v>日常</v>
          </cell>
          <cell r="I2" t="str">
            <v>国资企业</v>
          </cell>
          <cell r="J2" t="str">
            <v>只评价响应率</v>
          </cell>
        </row>
        <row r="2">
          <cell r="M2" t="str">
            <v>12月</v>
          </cell>
          <cell r="N2" t="str">
            <v>热线-251212-027782</v>
          </cell>
          <cell r="O2" t="str">
            <v>未主动剔除</v>
          </cell>
          <cell r="P2" t="str">
            <v>2025-12-12 12:40:57</v>
          </cell>
          <cell r="Q2" t="str">
            <v>2025-12-12 12:50:32</v>
          </cell>
          <cell r="R2" t="str">
            <v>2025-12-12 12:54:52</v>
          </cell>
          <cell r="S2" t="str">
            <v>樊先生</v>
          </cell>
          <cell r="T2" t="str">
            <v>男</v>
          </cell>
          <cell r="U2" t="str">
            <v>手机,18911739497;</v>
          </cell>
          <cell r="V2" t="str">
            <v>市民反映，投诉北京公交集团鸿运城物业管理中心单店分中心，自己是场站班组长，这次分配场站不合理，因为多次与领导沟通，领导说你的工作强旧的去难管理的场站，市民不认可，市民称未考虑自己的通勤时间，要求上级领导予以回复，来电反映场站分配不合理。场站分配不合理劳动合同及用工管理</v>
          </cell>
          <cell r="W2" t="str">
            <v>是</v>
          </cell>
          <cell r="X2" t="str">
            <v>诉求</v>
          </cell>
          <cell r="Y2" t="str">
            <v>人力资源部（人力资源发展中心）</v>
          </cell>
          <cell r="Z2" t="str">
            <v>劳动用工</v>
          </cell>
          <cell r="AA2" t="str">
            <v>人员配备</v>
          </cell>
          <cell r="AB2" t="str">
            <v>鸿运承物业管理中心</v>
          </cell>
          <cell r="AC2" t="str">
            <v>单店分中心</v>
          </cell>
        </row>
        <row r="3">
          <cell r="C3" t="str">
            <v>热线-251213-050101</v>
          </cell>
          <cell r="D3" t="str">
            <v>1月</v>
          </cell>
        </row>
        <row r="3">
          <cell r="F3" t="str">
            <v>联系</v>
          </cell>
          <cell r="G3" t="str">
            <v>个人</v>
          </cell>
          <cell r="H3" t="str">
            <v>日常</v>
          </cell>
          <cell r="I3" t="str">
            <v>国资企业</v>
          </cell>
          <cell r="J3" t="str">
            <v>只评价响应率</v>
          </cell>
        </row>
        <row r="3">
          <cell r="M3" t="str">
            <v>12月</v>
          </cell>
          <cell r="N3" t="str">
            <v>热线-251213-050101</v>
          </cell>
          <cell r="O3" t="str">
            <v>未主动剔除</v>
          </cell>
          <cell r="P3" t="str">
            <v>2025-12-13 20:26:46</v>
          </cell>
          <cell r="Q3" t="str">
            <v>2025-12-13 20:32:58</v>
          </cell>
          <cell r="R3" t="str">
            <v>2025-12-13 20:34:40</v>
          </cell>
          <cell r="S3" t="str">
            <v>朱先生</v>
          </cell>
          <cell r="T3" t="str">
            <v>男</v>
          </cell>
          <cell r="U3" t="str">
            <v>手机,15245475601;</v>
          </cell>
          <cell r="V3" t="str">
            <v>市民反映，自己是动物园公交车的乘务员，吃饭就得到动物园枢纽站公交食堂吃饭，但是食堂收取乘务员的费用比收取司机的费用要高，这个是公交食堂自主定的，自己认为不合理，自己挣钱也不容易，来电反映公交食堂收取费用不合理的问题。</v>
          </cell>
          <cell r="W3" t="str">
            <v>是</v>
          </cell>
          <cell r="X3" t="str">
            <v>诉求</v>
          </cell>
          <cell r="Y3" t="str">
            <v>基建行政部</v>
          </cell>
          <cell r="Z3" t="str">
            <v>后勤保障</v>
          </cell>
          <cell r="AA3" t="str">
            <v>食堂问题</v>
          </cell>
          <cell r="AB3" t="str">
            <v>鸿运承物业管理中心</v>
          </cell>
          <cell r="AC3" t="str">
            <v>动物园分中心</v>
          </cell>
        </row>
        <row r="4">
          <cell r="C4" t="str">
            <v>热线-251215-003234</v>
          </cell>
          <cell r="D4" t="str">
            <v>1月</v>
          </cell>
        </row>
        <row r="4">
          <cell r="F4" t="str">
            <v>联系</v>
          </cell>
          <cell r="G4" t="str">
            <v>个人</v>
          </cell>
          <cell r="H4" t="str">
            <v>日常</v>
          </cell>
          <cell r="I4" t="str">
            <v>国资企业</v>
          </cell>
          <cell r="J4" t="str">
            <v>只评价响应率</v>
          </cell>
        </row>
        <row r="4">
          <cell r="M4" t="str">
            <v>12月</v>
          </cell>
          <cell r="N4" t="str">
            <v>热线-251215-003234</v>
          </cell>
          <cell r="O4" t="str">
            <v>未主动剔除</v>
          </cell>
          <cell r="P4" t="str">
            <v>2025-12-15 08:05:40</v>
          </cell>
          <cell r="Q4" t="str">
            <v>2025-12-15 08:18:27</v>
          </cell>
          <cell r="R4" t="str">
            <v>2025-12-15 09:19:03</v>
          </cell>
          <cell r="S4" t="str">
            <v>匿名先生</v>
          </cell>
          <cell r="T4" t="str">
            <v>男</v>
          </cell>
          <cell r="U4" t="str">
            <v>手机,13439223960;</v>
          </cell>
          <cell r="V4" t="str">
            <v>市民反映，第一，坚决反对调整885路和886路德胜门西车站，希望反馈给交通委，第二，德胜门西和二环内所有公交场站不能停私家车干扰交通，自己回去拍照，第三，希望转告交通委尽快解决，来电反映885和886不要更改站点问题。注：拆分工单，详见热线-251215-002795。12.12公示 客八线网 集团基建 安保</v>
          </cell>
          <cell r="W4" t="str">
            <v>是</v>
          </cell>
          <cell r="X4" t="str">
            <v>诉求</v>
          </cell>
          <cell r="Y4" t="str">
            <v>安保部（应急管理中心）</v>
          </cell>
          <cell r="Z4" t="str">
            <v>安保专业政策问题</v>
          </cell>
          <cell r="AA4" t="str">
            <v>安保措施</v>
          </cell>
          <cell r="AB4" t="str">
            <v>鸿运承物业管理中心</v>
          </cell>
          <cell r="AC4" t="str">
            <v>动物园分中心</v>
          </cell>
        </row>
        <row r="5">
          <cell r="C5" t="str">
            <v>热线-251215-070884</v>
          </cell>
          <cell r="D5" t="str">
            <v>1月</v>
          </cell>
        </row>
        <row r="5">
          <cell r="F5" t="str">
            <v>联系</v>
          </cell>
          <cell r="G5" t="str">
            <v>个人</v>
          </cell>
          <cell r="H5" t="str">
            <v>日常</v>
          </cell>
          <cell r="I5" t="str">
            <v>国资企业</v>
          </cell>
          <cell r="J5" t="str">
            <v>只评价响应率</v>
          </cell>
        </row>
        <row r="5">
          <cell r="M5" t="str">
            <v>12月</v>
          </cell>
          <cell r="N5" t="str">
            <v>热线-251215-070884</v>
          </cell>
          <cell r="O5" t="str">
            <v>未主动剔除</v>
          </cell>
          <cell r="P5" t="str">
            <v>2025-12-15 20:07:20</v>
          </cell>
          <cell r="Q5" t="str">
            <v>2025-12-15 20:11:49</v>
          </cell>
          <cell r="R5" t="str">
            <v>2025-12-15 20:16:58</v>
          </cell>
          <cell r="S5" t="str">
            <v>吴先生</v>
          </cell>
          <cell r="T5" t="str">
            <v>男</v>
          </cell>
          <cell r="U5" t="str">
            <v>手机,18584368559;</v>
          </cell>
          <cell r="V5" t="str">
            <v>市民反映，公交站在地铁海淀五路居站旁边，修路后公交站位置移动，现在在马路中间，两侧都是车，但没有任何防护，人员候车有危险，希望公交集团增加候车护栏，来电反映希望公交集团增加候车护栏问题。</v>
          </cell>
          <cell r="W5" t="str">
            <v>是</v>
          </cell>
          <cell r="X5" t="str">
            <v>诉求</v>
          </cell>
          <cell r="Y5" t="str">
            <v>基建行政部</v>
          </cell>
          <cell r="Z5" t="str">
            <v>站务设施问题</v>
          </cell>
          <cell r="AA5" t="str">
            <v>站台护栏问题</v>
          </cell>
          <cell r="AB5" t="str">
            <v>鸿运承物业管理中心</v>
          </cell>
          <cell r="AC5" t="str">
            <v>工程设备部</v>
          </cell>
        </row>
        <row r="6">
          <cell r="C6" t="str">
            <v>热线-251217-050324</v>
          </cell>
          <cell r="D6" t="str">
            <v>1月</v>
          </cell>
        </row>
        <row r="6">
          <cell r="F6" t="str">
            <v>联系</v>
          </cell>
          <cell r="G6" t="str">
            <v>个人</v>
          </cell>
          <cell r="H6" t="str">
            <v>日常</v>
          </cell>
          <cell r="I6" t="str">
            <v>国资企业</v>
          </cell>
          <cell r="J6" t="str">
            <v>只评价响应率</v>
          </cell>
        </row>
        <row r="6">
          <cell r="M6" t="str">
            <v>12月</v>
          </cell>
          <cell r="N6" t="str">
            <v>热线-251217-050324</v>
          </cell>
          <cell r="O6" t="str">
            <v>未主动剔除</v>
          </cell>
          <cell r="P6" t="str">
            <v>2025-12-17 17:32:13</v>
          </cell>
          <cell r="Q6" t="str">
            <v>2025-12-17 18:07:58</v>
          </cell>
          <cell r="R6" t="str">
            <v>2025-12-17 18:36:24</v>
          </cell>
          <cell r="S6" t="str">
            <v>张先生</v>
          </cell>
          <cell r="T6" t="str">
            <v>男</v>
          </cell>
          <cell r="U6" t="str">
            <v>手机,18630610381;</v>
          </cell>
          <cell r="V6" t="str">
            <v>市民反映，西城区阜成门外大街30号楼-阜成门外大街30号楼东侧，有一栋房子是北京鸿运承物业管理中心从电车分公司要来的房子，阜成门分中心领导班组私自出租该房屋。相当于收受贿赂。存在安全隐患，居住人员大规模用电，对企业能源有损耗。市民表示这两个公司都是北京公共交通控股（集团）有限公司旗下企业。希望能由北京公共交通控股（集团）有限公司处理该问题。来电反映公房出租及安全隐患问题。</v>
          </cell>
          <cell r="W6" t="str">
            <v>是</v>
          </cell>
          <cell r="X6" t="str">
            <v>诉求</v>
          </cell>
          <cell r="Y6" t="str">
            <v>纪检监察办</v>
          </cell>
          <cell r="Z6" t="str">
            <v>党员干部问题</v>
          </cell>
          <cell r="AA6" t="str">
            <v>党风党纪问题</v>
          </cell>
          <cell r="AB6" t="str">
            <v>鸿运承物业管理中心</v>
          </cell>
          <cell r="AC6" t="str">
            <v>纪检部</v>
          </cell>
        </row>
        <row r="7">
          <cell r="C7" t="str">
            <v>热线-251218-050128</v>
          </cell>
          <cell r="D7" t="str">
            <v>1月</v>
          </cell>
        </row>
        <row r="7">
          <cell r="F7" t="str">
            <v>联系</v>
          </cell>
          <cell r="G7" t="str">
            <v>个人</v>
          </cell>
          <cell r="H7" t="str">
            <v>日常</v>
          </cell>
          <cell r="I7" t="str">
            <v>国资企业</v>
          </cell>
          <cell r="J7" t="str">
            <v>只评价响应率</v>
          </cell>
        </row>
        <row r="7">
          <cell r="M7" t="str">
            <v>12月</v>
          </cell>
          <cell r="N7" t="str">
            <v>热线-251218-050128</v>
          </cell>
          <cell r="O7" t="str">
            <v>未主动剔除</v>
          </cell>
          <cell r="P7" t="str">
            <v>2025-12-18 15:56:18</v>
          </cell>
          <cell r="Q7" t="str">
            <v>2025-12-18 16:00:31</v>
          </cell>
          <cell r="R7" t="str">
            <v>2025-12-18 16:09:15</v>
          </cell>
          <cell r="S7" t="str">
            <v>牟女士</v>
          </cell>
          <cell r="T7" t="str">
            <v>女</v>
          </cell>
          <cell r="U7" t="str">
            <v>手机,13651000979;</v>
          </cell>
          <cell r="V7" t="str">
            <v>市民反映，北京公共交通控股（集团）有限公司鸿运承物业管理中心，自己爱人姓名：龚平，自己爱人在上班时出意外去世，2024年10月24日凌晨确诊死亡，去世到现在快一年了，死后第二天公司来人去家里看了一眼，说有困难找组织，也没给自己留电话，给了一个组长的微信， 让自己去广安门交材料，交完材料之后才能走流程，等自己交完材料之后一直等着，到现在一直没人跟自己联系过后续，期间自己打电话问过，一直说在走流程，让自己提供材料，工亡证出证时间是2025年2月24日，自己是2025年4月才收到工亡证，目前还有一笔抢救费用30</v>
          </cell>
          <cell r="W7" t="str">
            <v>是</v>
          </cell>
          <cell r="X7" t="str">
            <v>诉求</v>
          </cell>
          <cell r="Y7" t="str">
            <v>人力资源部（人力资源发展中心）</v>
          </cell>
          <cell r="Z7" t="str">
            <v>工资及五险二金</v>
          </cell>
          <cell r="AA7" t="str">
            <v>工伤方面</v>
          </cell>
          <cell r="AB7" t="str">
            <v>鸿运承物业管理中心</v>
          </cell>
          <cell r="AC7" t="str">
            <v>人力资源部</v>
          </cell>
        </row>
        <row r="8">
          <cell r="C8" t="str">
            <v>热线-251218-060602</v>
          </cell>
          <cell r="D8" t="str">
            <v>1月</v>
          </cell>
        </row>
        <row r="8">
          <cell r="F8" t="str">
            <v>联系</v>
          </cell>
          <cell r="G8" t="str">
            <v>个人</v>
          </cell>
          <cell r="H8" t="str">
            <v>日常</v>
          </cell>
          <cell r="I8" t="str">
            <v>国资企业</v>
          </cell>
          <cell r="J8" t="str">
            <v>只评价响应率</v>
          </cell>
        </row>
        <row r="8">
          <cell r="M8" t="str">
            <v>12月</v>
          </cell>
          <cell r="N8" t="str">
            <v>热线-251218-060602</v>
          </cell>
          <cell r="O8" t="str">
            <v>未主动剔除</v>
          </cell>
          <cell r="P8" t="str">
            <v>2025-12-18 17:44:34</v>
          </cell>
          <cell r="Q8" t="str">
            <v>2025-12-18 18:33:53</v>
          </cell>
          <cell r="R8" t="str">
            <v>2025-12-18 19:40:04</v>
          </cell>
          <cell r="S8" t="str">
            <v>翟女士</v>
          </cell>
          <cell r="T8" t="str">
            <v>女</v>
          </cell>
          <cell r="U8" t="str">
            <v>手机,13522214567;</v>
          </cell>
          <cell r="V8" t="str">
            <v>市民反映，北京快速公交3号线，昌平区宏福苑小区西站总站上车的车站站台，有积雪没有清理，希望尽快清理，来电反映清理车站站台积雪问题。</v>
          </cell>
          <cell r="W8" t="str">
            <v>否</v>
          </cell>
          <cell r="X8" t="str">
            <v>诉求</v>
          </cell>
          <cell r="Y8" t="str">
            <v>基建行政部</v>
          </cell>
          <cell r="Z8" t="str">
            <v>场站问题</v>
          </cell>
          <cell r="AA8" t="str">
            <v>场站生活设施问题</v>
          </cell>
          <cell r="AB8" t="str">
            <v>鸿运承物业管理中心</v>
          </cell>
          <cell r="AC8" t="str">
            <v>物管行政部</v>
          </cell>
        </row>
        <row r="9">
          <cell r="C9" t="str">
            <v>热线-251218-074442</v>
          </cell>
          <cell r="D9" t="str">
            <v>1月</v>
          </cell>
        </row>
        <row r="9">
          <cell r="F9" t="str">
            <v>联系</v>
          </cell>
          <cell r="G9" t="str">
            <v>个人</v>
          </cell>
          <cell r="H9" t="str">
            <v>日常</v>
          </cell>
          <cell r="I9" t="str">
            <v>国资企业</v>
          </cell>
          <cell r="J9" t="str">
            <v>只评价响应率</v>
          </cell>
        </row>
        <row r="9">
          <cell r="M9" t="str">
            <v>1月</v>
          </cell>
          <cell r="N9" t="str">
            <v>热线-251218-074442</v>
          </cell>
          <cell r="O9" t="str">
            <v>未主动剔除</v>
          </cell>
          <cell r="P9" t="str">
            <v>2025-12-19 17:03:20</v>
          </cell>
          <cell r="Q9" t="str">
            <v>2025-12-19 17:10:19</v>
          </cell>
          <cell r="R9" t="str">
            <v>2025-12-19 18:06:50</v>
          </cell>
          <cell r="S9" t="str">
            <v>李先生</v>
          </cell>
          <cell r="T9" t="str">
            <v>男</v>
          </cell>
          <cell r="U9" t="str">
            <v>手机,15120055651;</v>
          </cell>
          <cell r="V9" t="str">
            <v>市民反映，密云区北京公交第七客运公司，2025年12月18日22:15自己丢东西了来这里找东西，门口的三个女的值班人员态度非常差，自己拨打值班电话89012827态度更加恶劣，短头发值班女士态度恶劣，8907值班男士态度不好，司机态度好，但是值班人员把责任往司机身上推，希望相关部门核实处理，从自己十点十分到这儿一直现在没有任何一个工作人员跟自己处理这个事情，职能部门使用私人电话18515596640回复自己，态度差，值班人员态度差，来电反映密云区北京公交第七客运公司值班人员态度差问题。注：市民要求2025</v>
          </cell>
          <cell r="W9" t="str">
            <v>是</v>
          </cell>
          <cell r="X9" t="str">
            <v>其他</v>
          </cell>
          <cell r="Y9" t="str">
            <v>安保部（应急管理中心）</v>
          </cell>
          <cell r="Z9" t="str">
            <v>安保专业其他问题</v>
          </cell>
          <cell r="AA9" t="str">
            <v>安保专业补充内容</v>
          </cell>
          <cell r="AB9" t="str">
            <v>鸿运承物业管理中心</v>
          </cell>
          <cell r="AC9" t="str">
            <v>东直门分中心</v>
          </cell>
        </row>
        <row r="10">
          <cell r="C10" t="str">
            <v>热线-251219-045803</v>
          </cell>
          <cell r="D10" t="str">
            <v>1月</v>
          </cell>
        </row>
        <row r="10">
          <cell r="F10" t="str">
            <v>联系</v>
          </cell>
          <cell r="G10" t="str">
            <v>个人</v>
          </cell>
          <cell r="H10" t="str">
            <v>日常</v>
          </cell>
          <cell r="I10" t="str">
            <v>国资企业</v>
          </cell>
          <cell r="J10" t="str">
            <v>只评价响应率</v>
          </cell>
        </row>
        <row r="10">
          <cell r="M10" t="str">
            <v>1月</v>
          </cell>
          <cell r="N10" t="str">
            <v>热线-251219-045803</v>
          </cell>
          <cell r="O10" t="str">
            <v>未主动剔除</v>
          </cell>
          <cell r="P10" t="str">
            <v>2025-12-19 15:20:09</v>
          </cell>
          <cell r="Q10" t="str">
            <v>2025-12-19 15:30:24</v>
          </cell>
          <cell r="R10" t="str">
            <v>2025-12-19 15:48:19</v>
          </cell>
          <cell r="S10" t="str">
            <v>张女士</v>
          </cell>
          <cell r="T10" t="str">
            <v>女</v>
          </cell>
          <cell r="U10" t="str">
            <v>手机,15600000314;</v>
          </cell>
          <cell r="V10" t="str">
            <v>市民反映，自己12月18日下午4点30分-5点期间在和平门公交站乘坐142路公交车，往丽泽桥方向行驶，乘车期间发现车窗上红色的小锤子以及窗框下面，很脏，落了一层灰尘，迟迟无人清理，后面也没有擦拭，都结成黑色的了，希望相关部门核实处理，来电反映希望142路及时清理车内卫生的问题。</v>
          </cell>
          <cell r="W10" t="str">
            <v>是</v>
          </cell>
          <cell r="X10" t="str">
            <v>诉求</v>
          </cell>
          <cell r="Y10" t="str">
            <v>行车安全服务部</v>
          </cell>
          <cell r="Z10" t="str">
            <v>企业政策问题</v>
          </cell>
          <cell r="AA10" t="str">
            <v>调整服务规范</v>
          </cell>
          <cell r="AB10" t="str">
            <v>鸿运承物业管理中心</v>
          </cell>
          <cell r="AC10" t="str">
            <v>西客站分中心</v>
          </cell>
        </row>
        <row r="11">
          <cell r="C11" t="str">
            <v>热线-251221-020766</v>
          </cell>
          <cell r="D11" t="str">
            <v>1月</v>
          </cell>
        </row>
        <row r="11">
          <cell r="F11" t="str">
            <v>联系</v>
          </cell>
          <cell r="G11" t="str">
            <v>个人</v>
          </cell>
          <cell r="H11" t="str">
            <v>日常</v>
          </cell>
          <cell r="I11" t="str">
            <v>国资企业</v>
          </cell>
          <cell r="J11" t="str">
            <v>只评价响应率</v>
          </cell>
        </row>
        <row r="11">
          <cell r="M11" t="str">
            <v>1月</v>
          </cell>
          <cell r="N11" t="str">
            <v>热线-251221-020766</v>
          </cell>
          <cell r="O11" t="str">
            <v>未主动剔除</v>
          </cell>
          <cell r="P11" t="str">
            <v>2025-12-21 15:27:36</v>
          </cell>
          <cell r="Q11" t="str">
            <v>2025-12-21 15:30:26</v>
          </cell>
          <cell r="R11" t="str">
            <v>2025-12-21 15:47:05</v>
          </cell>
          <cell r="S11" t="str">
            <v>张女士</v>
          </cell>
          <cell r="T11" t="str">
            <v>女</v>
          </cell>
          <cell r="U11" t="str">
            <v>手机,15600091981;</v>
          </cell>
          <cell r="V11" t="str">
            <v>市民反映，自己是北京公交集团鸿运承物业管理中心方庄分中心的职工，领导给自己发了一条通知要求12月上网课（匠心筑梦技能领航主题线上活动），没有说是自主学还是必须学，市民问领导该网课是否是必须上的，领导不予正面回复，问工会和党委书记不仅不答复市民还对市民大呼小叫，如果必须上的企业该给自己承担和网费，休息时间学要付加班费，注册地址：北京市西城区南礼士路44号，来电反映企业领导的指示不明确及工会和党委书记态度不好不作为问题。企业领导的指示不明确及工会和党委书记态度不好不作为问题企业领导的指示不明确及工会和党委书记</v>
          </cell>
          <cell r="W11" t="str">
            <v>是</v>
          </cell>
          <cell r="X11" t="str">
            <v>诉求</v>
          </cell>
          <cell r="Y11" t="str">
            <v>人力资源部（人力资源发展中心）</v>
          </cell>
          <cell r="Z11" t="str">
            <v>培训及福利</v>
          </cell>
          <cell r="AA11" t="str">
            <v>职工培训</v>
          </cell>
          <cell r="AB11" t="str">
            <v>鸿运承物业管理中心</v>
          </cell>
          <cell r="AC11" t="str">
            <v>方庄分中心</v>
          </cell>
        </row>
        <row r="12">
          <cell r="C12" t="str">
            <v>热线-251222-060978</v>
          </cell>
          <cell r="D12" t="str">
            <v>1月</v>
          </cell>
        </row>
        <row r="12">
          <cell r="F12" t="str">
            <v>联系</v>
          </cell>
          <cell r="G12" t="str">
            <v>个人</v>
          </cell>
          <cell r="H12" t="str">
            <v>日常</v>
          </cell>
          <cell r="I12" t="str">
            <v>国资企业</v>
          </cell>
          <cell r="J12" t="str">
            <v>只评价响应率</v>
          </cell>
        </row>
        <row r="12">
          <cell r="M12" t="str">
            <v>1月</v>
          </cell>
          <cell r="N12" t="str">
            <v>热线-251222-060978</v>
          </cell>
          <cell r="O12" t="str">
            <v>未主动剔除</v>
          </cell>
          <cell r="P12" t="str">
            <v>2025-12-22 17:13:13</v>
          </cell>
          <cell r="Q12" t="str">
            <v>2025-12-22 17:21:15</v>
          </cell>
          <cell r="R12" t="str">
            <v>2025-12-22 17:25:24</v>
          </cell>
          <cell r="S12" t="str">
            <v>何威涛女士</v>
          </cell>
          <cell r="T12" t="str">
            <v>女</v>
          </cell>
          <cell r="U12" t="str">
            <v>手机,13520598546;</v>
          </cell>
          <cell r="V12" t="str">
            <v>市民反映，自己是肢体四级残疾人，一直在北京公交集团鸿运承物业九龙分中心工作，属于北京公交集团有限公司，今年49岁，是综合站务A岗，还有不到1年退休，之前因自己学历不够单位不让自己报名乘务巡查员，现在告知从1月15日起将对自己执行C岗工资，直降2600元，自己同意但是没有签字，期间劳人部门及工会主席，共给自己打9次电话及三次面谈，导致自己精神压力大现在患有焦虑症，姓名：何威涛， 希望单位不要再因此事联系自己，给自己造成精神压力导致病情加重，来电反映希望单位领导不要再给自己施加压力导致病情加重。注：另一问题见</v>
          </cell>
          <cell r="W12" t="str">
            <v>是</v>
          </cell>
          <cell r="X12" t="str">
            <v>其他</v>
          </cell>
          <cell r="Y12" t="str">
            <v>人力资源部（人力资源发展中心）</v>
          </cell>
          <cell r="Z12" t="str">
            <v>人力资源方面其他问题</v>
          </cell>
          <cell r="AA12" t="str">
            <v>人力资源方面补充内容</v>
          </cell>
          <cell r="AB12" t="str">
            <v>鸿运承物业管理中心</v>
          </cell>
          <cell r="AC12" t="str">
            <v>九龙分中心</v>
          </cell>
        </row>
        <row r="13">
          <cell r="C13" t="str">
            <v>热线-251224-022346</v>
          </cell>
          <cell r="D13" t="str">
            <v>1月</v>
          </cell>
        </row>
        <row r="13">
          <cell r="F13" t="str">
            <v>联系</v>
          </cell>
          <cell r="G13" t="str">
            <v>个人</v>
          </cell>
          <cell r="H13" t="str">
            <v>日常</v>
          </cell>
          <cell r="I13" t="str">
            <v>国资企业</v>
          </cell>
          <cell r="J13" t="str">
            <v>只评价响应率</v>
          </cell>
        </row>
        <row r="13">
          <cell r="M13" t="str">
            <v>1月</v>
          </cell>
          <cell r="N13" t="str">
            <v>热线-251224-022346</v>
          </cell>
          <cell r="O13" t="str">
            <v>未主动剔除</v>
          </cell>
          <cell r="P13" t="str">
            <v>2025-12-24 13:34:58</v>
          </cell>
          <cell r="Q13" t="str">
            <v>2025-12-24 13:43:03</v>
          </cell>
          <cell r="R13" t="str">
            <v>2025-12-24 13:56:20</v>
          </cell>
          <cell r="S13" t="str">
            <v>陈先生</v>
          </cell>
          <cell r="T13" t="str">
            <v>男</v>
          </cell>
          <cell r="U13" t="str">
            <v>手机,15510303087;</v>
          </cell>
          <cell r="V13" t="str">
            <v>市民反映，朝阳区望京大西洋新城公交场站，场站内出口车道设置为靠左行，但是出口后立即和社会车辆交叉，存在较大的安全隐患，靠左行设置不合理，自己联系过公交集团，公交集团答复的是方便场内车辆调头运行，市民对此不认可，按照中国道路交通法规，应该靠右行驶，不知道在场站内设置为靠左行驶是否合理，来电反映核实大西洋新城公交场站内设置靠左行驶是否合理的问题。答复不满</v>
          </cell>
          <cell r="W13" t="str">
            <v>是</v>
          </cell>
          <cell r="X13" t="str">
            <v>其他</v>
          </cell>
          <cell r="Y13" t="str">
            <v>基建行政部</v>
          </cell>
          <cell r="Z13" t="str">
            <v>基建行政专业其他问题</v>
          </cell>
          <cell r="AA13" t="str">
            <v>基建行政专业补充内容</v>
          </cell>
          <cell r="AB13" t="str">
            <v>鸿运承物业管理中心</v>
          </cell>
          <cell r="AC13" t="str">
            <v>南湖分中心</v>
          </cell>
        </row>
        <row r="14">
          <cell r="C14" t="str">
            <v>热线-251224-024222</v>
          </cell>
          <cell r="D14" t="str">
            <v>1月</v>
          </cell>
        </row>
        <row r="14">
          <cell r="F14" t="str">
            <v>联系</v>
          </cell>
          <cell r="G14" t="str">
            <v>个人</v>
          </cell>
          <cell r="H14" t="str">
            <v>日常</v>
          </cell>
          <cell r="I14" t="str">
            <v>国资企业</v>
          </cell>
          <cell r="J14" t="str">
            <v>只评价响应率</v>
          </cell>
        </row>
        <row r="14">
          <cell r="M14" t="str">
            <v>1月</v>
          </cell>
          <cell r="N14" t="str">
            <v>热线-251224-024222</v>
          </cell>
          <cell r="O14" t="str">
            <v>未主动剔除</v>
          </cell>
          <cell r="P14" t="str">
            <v>2025-12-24 11:21:46</v>
          </cell>
          <cell r="Q14" t="str">
            <v>2025-12-24 11:31:43</v>
          </cell>
          <cell r="R14" t="str">
            <v>2025-12-24 11:48:14</v>
          </cell>
          <cell r="S14" t="str">
            <v>李先生</v>
          </cell>
          <cell r="T14" t="str">
            <v>男</v>
          </cell>
          <cell r="U14" t="str">
            <v>手机,13387580220;</v>
          </cell>
          <cell r="V14" t="str">
            <v>市民举报，北京公共交通控股（集团）有限公司的售票员刘婷婷，这位工作人员涉嫌挪用单位公章，为自己开具虚假过高的收入证明材料，违反事业单位管理条例规定，在外参与金融借贷活动从中获利，违反了中华人民共和国政务处分法规定，售票员身份证号：110111198205082844，盖章单位：公共交通控股有限公司鸿运承物业管理中心，来电举报北京公共交通控股（集团）有限公司的售票员刘婷婷问题</v>
          </cell>
          <cell r="W14" t="str">
            <v>是</v>
          </cell>
          <cell r="X14" t="str">
            <v>其他</v>
          </cell>
          <cell r="Y14" t="str">
            <v>人力资源部（人力资源发展中心）</v>
          </cell>
          <cell r="Z14" t="str">
            <v>人力资源方面其他问题</v>
          </cell>
          <cell r="AA14" t="str">
            <v>人力资源方面补充内容</v>
          </cell>
          <cell r="AB14" t="str">
            <v>鸿运承物业管理中心</v>
          </cell>
          <cell r="AC14" t="str">
            <v>九龙分中心</v>
          </cell>
        </row>
        <row r="15">
          <cell r="C15" t="str">
            <v>热线-251225-059571</v>
          </cell>
          <cell r="D15" t="str">
            <v>1月</v>
          </cell>
        </row>
        <row r="15">
          <cell r="F15" t="str">
            <v>联系</v>
          </cell>
          <cell r="G15" t="str">
            <v>个人</v>
          </cell>
          <cell r="H15" t="str">
            <v>日常</v>
          </cell>
          <cell r="I15" t="str">
            <v>国资企业</v>
          </cell>
          <cell r="J15" t="str">
            <v>只评价响应率</v>
          </cell>
        </row>
        <row r="15">
          <cell r="M15" t="str">
            <v>1月</v>
          </cell>
          <cell r="N15" t="str">
            <v>热线-251225-059571</v>
          </cell>
          <cell r="O15" t="str">
            <v>未主动剔除</v>
          </cell>
          <cell r="P15" t="str">
            <v>2025-12-25 17:22:28</v>
          </cell>
          <cell r="Q15" t="str">
            <v>2025-12-25 17:43:49</v>
          </cell>
          <cell r="R15" t="str">
            <v>2025-12-25 20:04:36</v>
          </cell>
          <cell r="S15" t="str">
            <v>刘先生</v>
          </cell>
          <cell r="T15" t="str">
            <v>男</v>
          </cell>
          <cell r="U15" t="str">
            <v>手机,13552107771;</v>
          </cell>
          <cell r="V15" t="str">
            <v>市民反映，前几天自己乘坐2次896路公交车，公交车特别脏，车厢内有痰，还有唾沫，玻璃上有头油，没有人打扫，希望相关职能部门核实处理，来电反映协调公交集团打扫公交车内卫生问题</v>
          </cell>
          <cell r="W15" t="str">
            <v>是</v>
          </cell>
          <cell r="X15" t="str">
            <v>诉求</v>
          </cell>
          <cell r="Y15" t="str">
            <v>行车安全服务部</v>
          </cell>
          <cell r="Z15" t="str">
            <v>企业政策问题</v>
          </cell>
          <cell r="AA15" t="str">
            <v>调整服务规范</v>
          </cell>
          <cell r="AB15" t="str">
            <v>鸿运承物业管理中心</v>
          </cell>
          <cell r="AC15" t="str">
            <v>九龙分中心</v>
          </cell>
        </row>
        <row r="16">
          <cell r="C16" t="str">
            <v>热线-251227-037858</v>
          </cell>
          <cell r="D16" t="str">
            <v>1月</v>
          </cell>
        </row>
        <row r="16">
          <cell r="F16" t="str">
            <v>联系</v>
          </cell>
          <cell r="G16" t="str">
            <v>个人</v>
          </cell>
          <cell r="H16" t="str">
            <v>日常</v>
          </cell>
          <cell r="I16" t="str">
            <v>国资企业</v>
          </cell>
          <cell r="J16" t="str">
            <v>只评价响应率</v>
          </cell>
        </row>
        <row r="16">
          <cell r="M16" t="str">
            <v>1月</v>
          </cell>
          <cell r="N16" t="str">
            <v>热线-251227-037858</v>
          </cell>
          <cell r="O16" t="str">
            <v>未主动剔除</v>
          </cell>
          <cell r="P16" t="str">
            <v>2025-12-27 16:19:31</v>
          </cell>
          <cell r="Q16" t="str">
            <v>2025-12-27 16:23:35</v>
          </cell>
          <cell r="R16" t="str">
            <v>2025-12-27 16:44:08</v>
          </cell>
          <cell r="S16" t="str">
            <v>高先生</v>
          </cell>
          <cell r="T16" t="str">
            <v>男</v>
          </cell>
          <cell r="U16" t="str">
            <v>手机,13520393394;</v>
          </cell>
          <cell r="V16" t="str">
            <v>市民反映，西城区阜成门内公交站，这里相当于一个小型交通枢纽，是公交车423路，121路，409路，601路总站，这里之前有一个调度室，现在把调度室取消了改成休息室了，市民认为不合理，因为这里乘车的人非常多，改成休息室非常不方便，来电反映调度室改成休息室不合理问题。调度室改成休息室不合理问题</v>
          </cell>
          <cell r="W16" t="str">
            <v>是</v>
          </cell>
          <cell r="X16" t="str">
            <v>其他</v>
          </cell>
          <cell r="Y16" t="str">
            <v>基建行政部</v>
          </cell>
          <cell r="Z16" t="str">
            <v>基建行政专业其他问题</v>
          </cell>
          <cell r="AA16" t="str">
            <v>基建行政专业补充内容</v>
          </cell>
          <cell r="AB16" t="str">
            <v>鸿运承物业管理中心</v>
          </cell>
          <cell r="AC16" t="str">
            <v>物管行政部</v>
          </cell>
        </row>
        <row r="17">
          <cell r="C17" t="str">
            <v>热线-251231-006369</v>
          </cell>
          <cell r="D17" t="str">
            <v>1月</v>
          </cell>
        </row>
        <row r="17">
          <cell r="F17" t="str">
            <v>联系</v>
          </cell>
          <cell r="G17" t="str">
            <v>个人</v>
          </cell>
          <cell r="H17" t="str">
            <v>日常</v>
          </cell>
          <cell r="I17" t="str">
            <v>国资企业</v>
          </cell>
          <cell r="J17" t="str">
            <v>只评价响应率</v>
          </cell>
        </row>
        <row r="17">
          <cell r="M17" t="str">
            <v>1月</v>
          </cell>
          <cell r="N17" t="str">
            <v>热线-251231-006369</v>
          </cell>
          <cell r="O17" t="str">
            <v>未主动剔除</v>
          </cell>
          <cell r="P17" t="str">
            <v>2025-12-31 08:58:14</v>
          </cell>
          <cell r="Q17" t="str">
            <v>2025-12-31 09:08:18</v>
          </cell>
          <cell r="R17" t="str">
            <v>2025-12-31 13:43:09</v>
          </cell>
          <cell r="S17" t="str">
            <v>王女士</v>
          </cell>
          <cell r="T17" t="str">
            <v>女</v>
          </cell>
          <cell r="U17" t="str">
            <v>手机,64968180;</v>
          </cell>
          <cell r="V17" t="str">
            <v>市民反映，北京市朝阳区大屯街道慧忠里汽车总站（63路公交车），市民表示在慧忠里汽车总站路南有三个铁栅栏门，但是2号门一直没有开放，导致去到站内还要绕远，对此不认可，希望可以开放，来电反映协调车站开放栅栏门问题。注：此工单为拆分工单，录音详见热线-251231-005745。</v>
          </cell>
          <cell r="W17" t="str">
            <v>是</v>
          </cell>
          <cell r="X17" t="str">
            <v>诉求</v>
          </cell>
          <cell r="Y17" t="str">
            <v>安保部（应急管理中心）</v>
          </cell>
          <cell r="Z17" t="str">
            <v>安保专业政策问题</v>
          </cell>
          <cell r="AA17" t="str">
            <v>安保措施</v>
          </cell>
          <cell r="AB17" t="str">
            <v>鸿运承物业管理中心</v>
          </cell>
          <cell r="AC17" t="str">
            <v>小营分中心</v>
          </cell>
        </row>
        <row r="18">
          <cell r="C18" t="str">
            <v>热线-260102-015903</v>
          </cell>
          <cell r="D18" t="str">
            <v>1月</v>
          </cell>
        </row>
        <row r="18">
          <cell r="F18" t="str">
            <v>联系</v>
          </cell>
          <cell r="G18" t="str">
            <v>个人</v>
          </cell>
          <cell r="H18" t="str">
            <v>日常</v>
          </cell>
          <cell r="I18" t="str">
            <v>国资企业</v>
          </cell>
          <cell r="J18" t="str">
            <v>只评价响应率</v>
          </cell>
        </row>
        <row r="18">
          <cell r="M18" t="str">
            <v>1月</v>
          </cell>
          <cell r="N18" t="str">
            <v>热线-260102-015903</v>
          </cell>
          <cell r="O18" t="str">
            <v>未主动剔除</v>
          </cell>
          <cell r="P18" t="str">
            <v>2026-01-02 11:42:51</v>
          </cell>
          <cell r="Q18" t="str">
            <v>2026-01-02 11:50:34</v>
          </cell>
          <cell r="R18" t="str">
            <v>2026-01-02 11:51:40</v>
          </cell>
          <cell r="S18" t="str">
            <v>李先生</v>
          </cell>
          <cell r="T18" t="str">
            <v>男</v>
          </cell>
          <cell r="U18" t="str">
            <v>手机,13522049284;</v>
          </cell>
          <cell r="V18" t="str">
            <v>市民举报，883路（德胜门西-南口西站），870路（南口西-兴寿北），887路（南口北-回龙观）公交车卫生脏乱差，来电反映883路和870路以及887路公交车卫生脏乱差问题。</v>
          </cell>
          <cell r="W18" t="str">
            <v>是</v>
          </cell>
          <cell r="X18" t="str">
            <v>诉求</v>
          </cell>
          <cell r="Y18" t="str">
            <v>行车安全服务部</v>
          </cell>
          <cell r="Z18" t="str">
            <v>乘车环境问题</v>
          </cell>
          <cell r="AA18" t="str">
            <v>车辆卫生</v>
          </cell>
          <cell r="AB18" t="str">
            <v>鸿运承物业管理中心</v>
          </cell>
          <cell r="AC18" t="str">
            <v>史各庄分中心</v>
          </cell>
        </row>
        <row r="19">
          <cell r="C19" t="str">
            <v>热线-260106-027290</v>
          </cell>
          <cell r="D19" t="str">
            <v>1月</v>
          </cell>
        </row>
        <row r="19">
          <cell r="F19" t="str">
            <v>联系</v>
          </cell>
          <cell r="G19" t="str">
            <v>个人</v>
          </cell>
          <cell r="H19" t="str">
            <v>日常</v>
          </cell>
          <cell r="I19" t="str">
            <v>国资企业</v>
          </cell>
          <cell r="J19" t="str">
            <v>只评价响应率</v>
          </cell>
        </row>
        <row r="19">
          <cell r="M19" t="str">
            <v>1月</v>
          </cell>
          <cell r="N19" t="str">
            <v>热线-260106-027290</v>
          </cell>
          <cell r="O19" t="str">
            <v>未主动剔除</v>
          </cell>
          <cell r="P19" t="str">
            <v>2026-01-06 11:50:52</v>
          </cell>
          <cell r="Q19" t="str">
            <v>2026-01-06 12:16:35</v>
          </cell>
          <cell r="R19" t="str">
            <v>2026-01-06 12:52:13</v>
          </cell>
          <cell r="S19" t="str">
            <v>王先生</v>
          </cell>
          <cell r="T19" t="str">
            <v>男</v>
          </cell>
          <cell r="U19" t="str">
            <v>手机,13146533502;</v>
          </cell>
          <cell r="V19" t="str">
            <v>市民反映，公交集团第二分公司403环形场站允许外卖车辆进入场站，市民表示场站工作人员管理不善，需要书面答复，来电反映公交场站工作人员管理不善问题。</v>
          </cell>
          <cell r="W19" t="str">
            <v>是</v>
          </cell>
          <cell r="X19" t="str">
            <v>诉求</v>
          </cell>
          <cell r="Y19" t="str">
            <v>安保部（应急管理中心）</v>
          </cell>
          <cell r="Z19" t="str">
            <v>场站保安问题</v>
          </cell>
          <cell r="AA19" t="str">
            <v>场站保安</v>
          </cell>
          <cell r="AB19" t="str">
            <v>鸿运承物业管理中心</v>
          </cell>
          <cell r="AC19" t="str">
            <v>单店分中心</v>
          </cell>
        </row>
        <row r="20">
          <cell r="C20" t="str">
            <v>热线-260106-028313</v>
          </cell>
          <cell r="D20" t="str">
            <v>1月</v>
          </cell>
        </row>
        <row r="20">
          <cell r="F20" t="str">
            <v>联系</v>
          </cell>
          <cell r="G20" t="str">
            <v>个人</v>
          </cell>
          <cell r="H20" t="str">
            <v>日常</v>
          </cell>
          <cell r="I20" t="str">
            <v>国资企业</v>
          </cell>
          <cell r="J20" t="str">
            <v>只评价响应率</v>
          </cell>
        </row>
        <row r="20">
          <cell r="M20" t="str">
            <v>1月</v>
          </cell>
          <cell r="N20" t="str">
            <v>热线-260106-028313</v>
          </cell>
          <cell r="O20" t="str">
            <v>未主动剔除</v>
          </cell>
          <cell r="P20" t="str">
            <v>2026-01-06 11:59:53</v>
          </cell>
          <cell r="Q20" t="str">
            <v>2026-01-06 12:16:48</v>
          </cell>
          <cell r="R20" t="str">
            <v>2026-01-06 14:16:33</v>
          </cell>
          <cell r="S20" t="str">
            <v>张先生</v>
          </cell>
          <cell r="T20" t="str">
            <v>男</v>
          </cell>
          <cell r="U20" t="str">
            <v>手机,15801185941;</v>
          </cell>
          <cell r="V20" t="str">
            <v>市民反映，在海淀区西二旗公交站旁的公交场站，市民称里面的安保人员私自收取社会车辆停车费，穿黑色颜色的保安服装，保安人员姓马，希望有关部门监管处理，来电反映保安人员私自收取停车费问题。</v>
          </cell>
          <cell r="W20" t="str">
            <v>是</v>
          </cell>
          <cell r="X20" t="str">
            <v>诉求</v>
          </cell>
          <cell r="Y20" t="str">
            <v>安保部（应急管理中心）</v>
          </cell>
          <cell r="Z20" t="str">
            <v>场站保安问题</v>
          </cell>
          <cell r="AA20" t="str">
            <v>场站保安</v>
          </cell>
          <cell r="AB20" t="str">
            <v>鸿运承物业管理中心</v>
          </cell>
          <cell r="AC20" t="str">
            <v>小营分中心</v>
          </cell>
        </row>
        <row r="21">
          <cell r="C21" t="str">
            <v>热线-260109-043939</v>
          </cell>
          <cell r="D21" t="str">
            <v>1月</v>
          </cell>
        </row>
        <row r="21">
          <cell r="F21" t="str">
            <v>联系</v>
          </cell>
          <cell r="G21" t="str">
            <v>个人</v>
          </cell>
          <cell r="H21" t="str">
            <v>日常</v>
          </cell>
          <cell r="I21" t="str">
            <v>国资企业</v>
          </cell>
          <cell r="J21" t="str">
            <v>只评价响应率</v>
          </cell>
        </row>
        <row r="21">
          <cell r="M21" t="str">
            <v>1月</v>
          </cell>
          <cell r="N21" t="str">
            <v>热线-260109-043939</v>
          </cell>
          <cell r="O21" t="str">
            <v>未主动剔除</v>
          </cell>
          <cell r="P21" t="str">
            <v>2026-01-09 15:45:59</v>
          </cell>
          <cell r="Q21" t="str">
            <v>2026-01-09 15:50:21</v>
          </cell>
          <cell r="R21" t="str">
            <v>2026-01-09 15:56:45</v>
          </cell>
          <cell r="S21" t="str">
            <v>杨先生</v>
          </cell>
          <cell r="T21" t="str">
            <v>男</v>
          </cell>
          <cell r="U21" t="str">
            <v>手机,13811081307;</v>
          </cell>
          <cell r="V21" t="str">
            <v>市民反映，自己被北京公共交通控股集团有限公司鸿运承物业管理中心开除，开除原因为企业说自己为管理人员，自己对此不认可，自己与企业签订的劳动合同为工人岗位，要求企业拿出管理自己人员的证据，地址：北京市西城区广安门内核桃园1号，来电反映要求北京公共交通控股集团有限公司鸿运承物业管理中心拿出自己是管理人员的证据的问题。要求北京公共交通控股集团有限公司鸿运承物业管理中心拿出自己是管理人员的证据的问题人力组织部</v>
          </cell>
          <cell r="W21" t="str">
            <v>是</v>
          </cell>
          <cell r="X21" t="str">
            <v>其他</v>
          </cell>
          <cell r="Y21" t="str">
            <v>党委组织部（统战部）</v>
          </cell>
          <cell r="Z21" t="str">
            <v>组织方面其他问题</v>
          </cell>
          <cell r="AA21" t="str">
            <v>组织方面补充内容</v>
          </cell>
          <cell r="AB21" t="str">
            <v>鸿运承物业管理中心</v>
          </cell>
          <cell r="AC21" t="str">
            <v>党委工作部</v>
          </cell>
        </row>
        <row r="22">
          <cell r="C22" t="str">
            <v>网络-251211-017967</v>
          </cell>
          <cell r="D22" t="str">
            <v>1月</v>
          </cell>
        </row>
        <row r="22">
          <cell r="F22" t="str">
            <v>联系</v>
          </cell>
          <cell r="G22" t="str">
            <v>个人</v>
          </cell>
          <cell r="H22" t="str">
            <v>日常</v>
          </cell>
          <cell r="I22" t="str">
            <v>国资企业</v>
          </cell>
          <cell r="J22" t="str">
            <v>只评价响应率</v>
          </cell>
        </row>
        <row r="22">
          <cell r="M22" t="str">
            <v>12月</v>
          </cell>
          <cell r="N22" t="str">
            <v>网络-251211-017967</v>
          </cell>
          <cell r="O22" t="str">
            <v>未主动剔除</v>
          </cell>
          <cell r="P22" t="str">
            <v>2025-12-11 10:35:10</v>
          </cell>
          <cell r="Q22" t="str">
            <v>2025-12-11 10:47:48</v>
          </cell>
          <cell r="R22" t="str">
            <v>2025-12-11 11:00:57</v>
          </cell>
          <cell r="S22" t="str">
            <v>李女士</v>
          </cell>
          <cell r="T22" t="str">
            <v>女</v>
          </cell>
          <cell r="U22" t="str">
            <v>手机,13581873881;</v>
          </cell>
          <cell r="V22" t="str">
            <v>工单来源：微信服务号，此工单内容为网民留言时填写的标题及原文。 ============================= 留言标题：公交留言原文：2025年12月11日早6点37分公交954路由北京大兴一职开往刘家窑方向，车号为6842829，当车辆进站开门时，后门没有开启，有乘客在后门等待开门上车时依旧不开启后门，无奈只得去前门上车，此时该站只有三名等候上车人员并非排大长队，下一站寿宝庄站停车时在没有乘客下车情况下司机开启后门，在西营房停车时在后门无人下车但有人在后门上车时开启后门，这个后门开启完全是</v>
          </cell>
          <cell r="W22" t="str">
            <v>是</v>
          </cell>
          <cell r="X22" t="str">
            <v>诉求</v>
          </cell>
          <cell r="Y22" t="str">
            <v>行车安全服务部</v>
          </cell>
          <cell r="Z22" t="str">
            <v>乘车环境问题</v>
          </cell>
          <cell r="AA22" t="str">
            <v>车辆卫生</v>
          </cell>
          <cell r="AB22" t="str">
            <v>鸿运承物业管理中心</v>
          </cell>
          <cell r="AC22" t="str">
            <v>天宫院分中心</v>
          </cell>
        </row>
        <row r="23">
          <cell r="C23" t="str">
            <v>网络-251213-025309</v>
          </cell>
          <cell r="D23" t="str">
            <v>1月</v>
          </cell>
        </row>
        <row r="23">
          <cell r="F23" t="str">
            <v>联系</v>
          </cell>
          <cell r="G23" t="str">
            <v>个人</v>
          </cell>
          <cell r="H23" t="str">
            <v>日常</v>
          </cell>
          <cell r="I23" t="str">
            <v>国资企业</v>
          </cell>
          <cell r="J23" t="str">
            <v>只评价响应率</v>
          </cell>
        </row>
        <row r="23">
          <cell r="M23" t="str">
            <v>12月</v>
          </cell>
          <cell r="N23" t="str">
            <v>网络-251213-025309</v>
          </cell>
          <cell r="O23" t="str">
            <v>未主动剔除</v>
          </cell>
          <cell r="P23" t="str">
            <v>2025-12-13 13:46:09</v>
          </cell>
          <cell r="Q23" t="str">
            <v>2025-12-13 13:51:37</v>
          </cell>
          <cell r="R23" t="str">
            <v>2025-12-13 14:08:29</v>
          </cell>
          <cell r="S23" t="str">
            <v>邱燕红</v>
          </cell>
          <cell r="T23" t="str">
            <v>女</v>
          </cell>
          <cell r="U23" t="str">
            <v>手机,13520543009;</v>
          </cell>
          <cell r="V23" t="str">
            <v>工单来源：微信服务号，此工单内容为网民留言时填写的标题及原文。 ============================= 留言标题：公交留言原文：木樨园桥北公交站的金属栏杆正好在下车门位置，平时还能挤出来，今天恶劣天气，除了踩水坑里没法下车，能不能让老百姓平安出行，不要人为设障难为老百姓了</v>
          </cell>
          <cell r="W23" t="str">
            <v>是</v>
          </cell>
          <cell r="X23" t="str">
            <v>诉求</v>
          </cell>
          <cell r="Y23" t="str">
            <v>基建行政部</v>
          </cell>
          <cell r="Z23" t="str">
            <v>站务设施问题</v>
          </cell>
          <cell r="AA23" t="str">
            <v>站台护栏问题</v>
          </cell>
          <cell r="AB23" t="str">
            <v>鸿运承物业管理中心</v>
          </cell>
          <cell r="AC23" t="str">
            <v>工程设备部</v>
          </cell>
        </row>
        <row r="24">
          <cell r="C24" t="str">
            <v>网络-251216-034429</v>
          </cell>
          <cell r="D24" t="str">
            <v>1月</v>
          </cell>
        </row>
        <row r="24">
          <cell r="F24" t="str">
            <v>联系</v>
          </cell>
          <cell r="G24" t="str">
            <v>个人</v>
          </cell>
          <cell r="H24" t="str">
            <v>日常</v>
          </cell>
          <cell r="I24" t="str">
            <v>国资企业</v>
          </cell>
          <cell r="J24" t="str">
            <v>只评价响应率</v>
          </cell>
        </row>
        <row r="24">
          <cell r="M24" t="str">
            <v>12月</v>
          </cell>
          <cell r="N24" t="str">
            <v>网络-251216-034429</v>
          </cell>
          <cell r="O24" t="str">
            <v>未主动剔除</v>
          </cell>
          <cell r="P24" t="str">
            <v>2025-12-16 13:23:06</v>
          </cell>
          <cell r="Q24" t="str">
            <v>2025-12-16 13:32:57</v>
          </cell>
          <cell r="R24" t="str">
            <v>2025-12-16 13:38:38</v>
          </cell>
          <cell r="S24" t="str">
            <v>樊新磊</v>
          </cell>
          <cell r="T24" t="str">
            <v>男</v>
          </cell>
          <cell r="U24" t="str">
            <v>手机,18911739497;</v>
          </cell>
          <cell r="V24" t="str">
            <v>工单来源：微信服务号，此工单内容为网民留言时填写的标题及原文。 ============================= 留言标题：关于岗位分配诉求留言原文：本人樊新磊，系北京公交鸿运承物业管理中心单店分中心场站班组长，现针对本人岗位调动及分配事宜提交说明，恳请官方协调解决合理诉求。自分中心成立以来，我先后被多次调动场站，具体情况如下：石各庄→楼梓庄→石各庄→黎各庄→拟调七棵树，均非本人自愿，多为单位以“感情牌”沟通后被动接受，是分中心内调动次数最多的员工。 二、核心诉求 请求将本人调至离家较近的场站，</v>
          </cell>
          <cell r="W24" t="str">
            <v>是</v>
          </cell>
          <cell r="X24" t="str">
            <v>诉求</v>
          </cell>
          <cell r="Y24" t="str">
            <v>人力资源部（人力资源发展中心）</v>
          </cell>
          <cell r="Z24" t="str">
            <v>劳动用工</v>
          </cell>
          <cell r="AA24" t="str">
            <v>人员配备</v>
          </cell>
          <cell r="AB24" t="str">
            <v>鸿运承物业管理中心</v>
          </cell>
          <cell r="AC24" t="str">
            <v>单店分中心</v>
          </cell>
        </row>
        <row r="25">
          <cell r="C25" t="str">
            <v>网络-251219-005951</v>
          </cell>
          <cell r="D25" t="str">
            <v>1月</v>
          </cell>
        </row>
        <row r="25">
          <cell r="F25" t="str">
            <v>联系</v>
          </cell>
          <cell r="G25" t="str">
            <v>个人</v>
          </cell>
          <cell r="H25" t="str">
            <v>日常</v>
          </cell>
          <cell r="I25" t="str">
            <v>国资企业</v>
          </cell>
          <cell r="J25" t="str">
            <v>只评价响应率</v>
          </cell>
        </row>
        <row r="25">
          <cell r="M25" t="str">
            <v>1月</v>
          </cell>
          <cell r="N25" t="str">
            <v>网络-251219-005951</v>
          </cell>
          <cell r="O25" t="str">
            <v>未主动剔除</v>
          </cell>
          <cell r="P25" t="str">
            <v>2025-12-19 09:52:13</v>
          </cell>
          <cell r="Q25" t="str">
            <v>2025-12-19 10:22:42</v>
          </cell>
          <cell r="R25" t="str">
            <v>2025-12-19 10:50:52</v>
          </cell>
          <cell r="S25" t="str">
            <v>雷靖静</v>
          </cell>
          <cell r="T25" t="str">
            <v>女</v>
          </cell>
          <cell r="U25" t="str">
            <v>手机,15059330130;</v>
          </cell>
          <cell r="V25" t="str">
            <v>工单来源：微信服务号，此工单内容为网民留言时填写的标题及原文。 ============================= 留言标题：公交留言原文：公交车环境不好，味道太大了，建议及时通风。以及982和365线路有时候灯突然熄灭，也不再开启。整个车内漆黑一片，体验真的不好啊…市民填写的详细地址为：区、街道：海淀区上地街道详细地址：公交车内注：因不明具体公交信息，故回拨市民注：2025年12月19日08:48分13203回拨市民，询问具体公交信息，无法接听，2025年12月19日09:20分13203回拨市</v>
          </cell>
          <cell r="W25" t="str">
            <v>是</v>
          </cell>
          <cell r="X25" t="str">
            <v>诉求</v>
          </cell>
          <cell r="Y25" t="str">
            <v>行车安全服务部</v>
          </cell>
          <cell r="Z25" t="str">
            <v>企业政策问题</v>
          </cell>
          <cell r="AA25" t="str">
            <v>调整服务规范</v>
          </cell>
          <cell r="AB25" t="str">
            <v>鸿运承物业管理中心</v>
          </cell>
          <cell r="AC25" t="str">
            <v>西苑分中心</v>
          </cell>
        </row>
        <row r="26">
          <cell r="C26" t="str">
            <v>网络-251223-037876</v>
          </cell>
          <cell r="D26" t="str">
            <v>1月</v>
          </cell>
        </row>
        <row r="26">
          <cell r="F26" t="str">
            <v>联系</v>
          </cell>
          <cell r="G26" t="str">
            <v>个人</v>
          </cell>
          <cell r="H26" t="str">
            <v>日常</v>
          </cell>
          <cell r="I26" t="str">
            <v>国资企业</v>
          </cell>
          <cell r="J26" t="str">
            <v>只评价响应率</v>
          </cell>
        </row>
        <row r="26">
          <cell r="M26" t="str">
            <v>1月</v>
          </cell>
          <cell r="N26" t="str">
            <v>网络-251223-037876</v>
          </cell>
          <cell r="O26" t="str">
            <v>未主动剔除</v>
          </cell>
          <cell r="P26" t="str">
            <v>2025-12-23 14:06:32</v>
          </cell>
          <cell r="Q26" t="str">
            <v>2025-12-23 14:10:21</v>
          </cell>
          <cell r="R26" t="str">
            <v>2025-12-23 14:27:48</v>
          </cell>
          <cell r="S26" t="str">
            <v>倪大伟</v>
          </cell>
          <cell r="T26" t="str">
            <v>男</v>
          </cell>
          <cell r="U26" t="str">
            <v>手机,13681321121;</v>
          </cell>
          <cell r="V26" t="str">
            <v> 工单来源：微信服务号，此工单内容为网民留言时填写的标题及原文。 ============================= 留言标题：北京公交鸿运承物业管理有限公司不合理调岗降薪的投诉信留言原文： 尊敬的北京公共交通控股集团有限公司领导： 您好！ 我是贵公司下属北京公交鸿运承物业管理有限公司一名老员工的家属，怀着无奈与失望的心情，向您反映公司针对我爱人的不合理调岗降薪问题。 一、员工基本情况与工作履历 我爱人在公交系统工作长达31年，其中在运营一线担任调度员20多年，积累了丰富管理经验与业务能力。202</v>
          </cell>
          <cell r="W26" t="str">
            <v>是</v>
          </cell>
          <cell r="X26" t="str">
            <v>诉求</v>
          </cell>
          <cell r="Y26" t="str">
            <v>人力资源部（人力资源发展中心）</v>
          </cell>
          <cell r="Z26" t="str">
            <v>工资及五险二金</v>
          </cell>
          <cell r="AA26" t="str">
            <v>工资方面</v>
          </cell>
          <cell r="AB26" t="str">
            <v>鸿运承物业管理中心</v>
          </cell>
          <cell r="AC26" t="str">
            <v>单店分中心</v>
          </cell>
        </row>
        <row r="27">
          <cell r="C27" t="str">
            <v>网络-251230-035268</v>
          </cell>
          <cell r="D27" t="str">
            <v>1月</v>
          </cell>
        </row>
        <row r="27">
          <cell r="F27" t="str">
            <v>联系</v>
          </cell>
          <cell r="G27" t="str">
            <v>个人</v>
          </cell>
          <cell r="H27" t="str">
            <v>日常</v>
          </cell>
          <cell r="I27" t="str">
            <v>国资企业</v>
          </cell>
          <cell r="J27" t="str">
            <v>只评价响应率</v>
          </cell>
        </row>
        <row r="27">
          <cell r="M27" t="str">
            <v>1月</v>
          </cell>
          <cell r="N27" t="str">
            <v>网络-251230-035268</v>
          </cell>
          <cell r="O27" t="str">
            <v>未主动剔除</v>
          </cell>
          <cell r="P27" t="str">
            <v>2025-12-30 13:39:47</v>
          </cell>
          <cell r="Q27" t="str">
            <v>2025-12-30 13:44:40</v>
          </cell>
          <cell r="R27" t="str">
            <v>2025-12-30 13:48:39</v>
          </cell>
          <cell r="S27" t="str">
            <v>倪大伟</v>
          </cell>
          <cell r="T27" t="str">
            <v>男</v>
          </cell>
          <cell r="U27" t="str">
            <v>手机,13681321121;</v>
          </cell>
          <cell r="V27" t="str">
            <v>工单来源：微信服务号，此工单内容为网民留言时填写的标题及原文。 ============================= 留言标题： 北京公共交通有限公司不合理给员工变岗降薪留言原文：关于北京公交集团鸿运承物业管理有限公司不合理调岗降薪等问题的投诉信 尊敬的国资委领导： 您好！ 我是北京公交集团鸿运承物业管理有限公司一名老员工的家属，此前就我爱人的调岗降薪问题向北京公共交通控股集团有限公司投诉，但下属公司的回复强词夺理，问题未得到妥善解决，故向贵单位再次反映，恳请关注。 一、员工基本情况与工作履历 我爱</v>
          </cell>
          <cell r="W27" t="str">
            <v>是</v>
          </cell>
          <cell r="X27" t="str">
            <v>诉求</v>
          </cell>
          <cell r="Y27" t="str">
            <v>人力资源部（人力资源发展中心）</v>
          </cell>
          <cell r="Z27" t="str">
            <v>工资及五险二金</v>
          </cell>
          <cell r="AA27" t="str">
            <v>工资方面</v>
          </cell>
          <cell r="AB27" t="str">
            <v>鸿运承物业管理中心</v>
          </cell>
          <cell r="AC27" t="str">
            <v>单店分中心</v>
          </cell>
        </row>
        <row r="28">
          <cell r="C28" t="str">
            <v>网络-251231-007653</v>
          </cell>
          <cell r="D28" t="str">
            <v>1月</v>
          </cell>
        </row>
        <row r="28">
          <cell r="F28" t="str">
            <v>联系</v>
          </cell>
          <cell r="G28" t="str">
            <v>个人</v>
          </cell>
          <cell r="H28" t="str">
            <v>日常</v>
          </cell>
          <cell r="I28" t="str">
            <v>国资企业</v>
          </cell>
          <cell r="J28" t="str">
            <v>只评价响应率</v>
          </cell>
        </row>
        <row r="28">
          <cell r="M28" t="str">
            <v>1月</v>
          </cell>
          <cell r="N28" t="str">
            <v>网络-251231-007653</v>
          </cell>
          <cell r="O28" t="str">
            <v>未主动剔除</v>
          </cell>
          <cell r="P28" t="str">
            <v>2025-12-31 09:10:58</v>
          </cell>
          <cell r="Q28" t="str">
            <v>2025-12-31 09:22:10</v>
          </cell>
          <cell r="R28" t="str">
            <v>2025-12-31 09:31:42</v>
          </cell>
          <cell r="S28" t="str">
            <v>刘佳祺</v>
          </cell>
          <cell r="T28" t="str">
            <v>男</v>
          </cell>
          <cell r="U28" t="str">
            <v>手机,15901130764;</v>
          </cell>
          <cell r="V28" t="str">
            <v>工单来源：微信服务号，此工单内容为网民留言时填写的标题及原文。 ============================= 留言标题：公交留言原文：今天我在乘坐387路1835717于4.33在六里桥北里站在倒数第二排座椅下面发现零食残渣并未打扫 市民填写的详细地址为：区、街道：丰台区六里桥街道详细地址：六里桥北里</v>
          </cell>
          <cell r="W28" t="str">
            <v>是</v>
          </cell>
          <cell r="X28" t="str">
            <v>诉求</v>
          </cell>
          <cell r="Y28" t="str">
            <v>行车安全服务部</v>
          </cell>
          <cell r="Z28" t="str">
            <v>企业政策问题</v>
          </cell>
          <cell r="AA28" t="str">
            <v>调整服务规范</v>
          </cell>
          <cell r="AB28" t="str">
            <v>鸿运承物业管理中心</v>
          </cell>
          <cell r="AC28" t="str">
            <v>小营分中心</v>
          </cell>
        </row>
        <row r="29">
          <cell r="C29" t="str">
            <v>网络-260109-053098</v>
          </cell>
          <cell r="D29" t="str">
            <v>1月</v>
          </cell>
        </row>
        <row r="29">
          <cell r="F29" t="str">
            <v>联系</v>
          </cell>
          <cell r="G29" t="str">
            <v>个人</v>
          </cell>
          <cell r="H29" t="str">
            <v>日常</v>
          </cell>
          <cell r="I29" t="str">
            <v>国资企业</v>
          </cell>
          <cell r="J29" t="str">
            <v>只评价响应率</v>
          </cell>
        </row>
        <row r="29">
          <cell r="M29" t="str">
            <v>1月</v>
          </cell>
          <cell r="N29" t="str">
            <v>网络-260109-053098</v>
          </cell>
          <cell r="O29" t="str">
            <v>未主动剔除</v>
          </cell>
          <cell r="P29" t="str">
            <v>2026-01-09 16:41:13</v>
          </cell>
          <cell r="Q29" t="str">
            <v>2026-01-09 16:50:51</v>
          </cell>
          <cell r="R29" t="str">
            <v>2026-01-12 13:53:40</v>
          </cell>
          <cell r="S29" t="str">
            <v>高新生</v>
          </cell>
          <cell r="T29" t="str">
            <v>男</v>
          </cell>
          <cell r="U29" t="str">
            <v>手机,13717801036;</v>
          </cell>
          <cell r="V29" t="str">
            <v>工单来源：微信服务号，此工单内容为网民留言时填写的标题及原文。 ============================= 留言标题：诓骗.糊弄.不作为.不称职的负责人吴岩（男13391623361）留言原文：他是北京市公交集团明悅湾分公司的负责人，主管599路公交车辆的卫生工作。在2025-12-23上午11：27/599路3628334车内内卫生状况差被乘客投诉，之后他称已打击完成。可是在2026-1-7下午16：30投诉方人员在此车内发现情况依旧！这充分证明他在说谎；且清洁工作并未完全彻底地完全，另</v>
          </cell>
          <cell r="W29" t="str">
            <v>是</v>
          </cell>
          <cell r="X29" t="str">
            <v>其他</v>
          </cell>
          <cell r="Y29" t="str">
            <v>人力资源部（人力资源发展中心）</v>
          </cell>
          <cell r="Z29" t="str">
            <v>人力资源方面其他问题</v>
          </cell>
          <cell r="AA29" t="str">
            <v>人力资源方面补充内容</v>
          </cell>
          <cell r="AB29" t="str">
            <v>鸿运承物业管理中心</v>
          </cell>
          <cell r="AC29" t="str">
            <v>人力资源部</v>
          </cell>
        </row>
        <row r="30">
          <cell r="C30" t="str">
            <v>热线-260113-007090</v>
          </cell>
          <cell r="D30" t="str">
            <v>2月</v>
          </cell>
        </row>
        <row r="30">
          <cell r="F30" t="str">
            <v>联系</v>
          </cell>
          <cell r="G30" t="str">
            <v>个人</v>
          </cell>
          <cell r="H30" t="str">
            <v>日常</v>
          </cell>
          <cell r="I30" t="str">
            <v>国资企业</v>
          </cell>
          <cell r="J30" t="str">
            <v>只评价响应率</v>
          </cell>
        </row>
        <row r="30">
          <cell r="M30" t="str">
            <v>1月</v>
          </cell>
          <cell r="N30" t="str">
            <v>热线-260113-007090</v>
          </cell>
          <cell r="O30" t="str">
            <v>未主动剔除</v>
          </cell>
          <cell r="P30" t="str">
            <v>2026-01-13 09:09:52</v>
          </cell>
          <cell r="Q30" t="str">
            <v>2026-01-13 09:10:55</v>
          </cell>
          <cell r="R30" t="str">
            <v>2026-01-13 09:26:54</v>
          </cell>
          <cell r="S30" t="str">
            <v>杨先生</v>
          </cell>
          <cell r="T30" t="str">
            <v>男</v>
          </cell>
          <cell r="U30" t="str">
            <v>手机,13811081307;</v>
          </cell>
          <cell r="V30" t="str">
            <v>市民反映，自己被北京公共交通控股集团有限公司鸿运承物业管理中心开除，开除原因为企业说自己为管理人员，自己对此不认可，自己与企业签订的劳动合同为工人岗位，要求企业拿出管理自己人员的证据，地址：北京市西城区广安门内核桃园1号，公司说自己应该接收纪委的检查，自己不是党员，不是管理人员，为什么要政务处分自己，来电反映要求北京公共交通控股集团有限公司鸿运承物业管理中心拿出自己是管理人员的证据的问题。</v>
          </cell>
          <cell r="W30" t="str">
            <v>是</v>
          </cell>
          <cell r="X30" t="str">
            <v>其他</v>
          </cell>
          <cell r="Y30" t="str">
            <v>党委组织部（统战部）</v>
          </cell>
          <cell r="Z30" t="str">
            <v>组织方面其他问题</v>
          </cell>
          <cell r="AA30" t="str">
            <v>组织方面补充内容</v>
          </cell>
          <cell r="AB30" t="str">
            <v>鸿运承物业管理中心</v>
          </cell>
          <cell r="AC30" t="str">
            <v>党委工作部</v>
          </cell>
        </row>
        <row r="31">
          <cell r="C31" t="str">
            <v>热线-260113-048837</v>
          </cell>
          <cell r="D31" t="str">
            <v>2月</v>
          </cell>
        </row>
        <row r="31">
          <cell r="F31" t="str">
            <v>联系</v>
          </cell>
          <cell r="G31" t="str">
            <v>个人</v>
          </cell>
          <cell r="H31" t="str">
            <v>日常</v>
          </cell>
          <cell r="I31" t="str">
            <v>国资企业</v>
          </cell>
          <cell r="J31" t="str">
            <v>只评价响应率</v>
          </cell>
        </row>
        <row r="31">
          <cell r="M31" t="str">
            <v>1月</v>
          </cell>
          <cell r="N31" t="str">
            <v>热线-260113-048837</v>
          </cell>
          <cell r="O31" t="str">
            <v>未主动剔除</v>
          </cell>
          <cell r="P31" t="str">
            <v>2026-01-13 16:07:28</v>
          </cell>
          <cell r="Q31" t="str">
            <v>2026-01-13 16:12:08</v>
          </cell>
          <cell r="R31" t="str">
            <v>2026-01-13 16:57:10</v>
          </cell>
          <cell r="S31" t="str">
            <v>王先生</v>
          </cell>
          <cell r="T31" t="str">
            <v>男</v>
          </cell>
          <cell r="U31" t="str">
            <v>手机,15317867420;</v>
          </cell>
          <cell r="V31" t="str">
            <v>市民反映，自己想要到公交集团应聘，自己联系对方客服电话，工作人员不耐烦，言语上侮辱自己，市民就挂断了，然后对方用私人手机号码给市民打电话对市民进行辱骂，已经报警了，对方拒不道歉，对方电话：13718500016,，希望公交集团进行监管，来电反映要求公交集团工作人员道歉的问题。</v>
          </cell>
          <cell r="W31" t="str">
            <v>是</v>
          </cell>
          <cell r="X31" t="str">
            <v>其他</v>
          </cell>
          <cell r="Y31" t="str">
            <v>人力资源部（人力资源发展中心）</v>
          </cell>
          <cell r="Z31" t="str">
            <v>人力资源方面其他问题</v>
          </cell>
          <cell r="AA31" t="str">
            <v>人力资源方面补充内容</v>
          </cell>
          <cell r="AB31" t="str">
            <v>鸿运承物业管理中心</v>
          </cell>
          <cell r="AC31" t="str">
            <v>四惠分中心</v>
          </cell>
        </row>
        <row r="32">
          <cell r="C32" t="str">
            <v>热线-260115-059319</v>
          </cell>
          <cell r="D32" t="str">
            <v>2月</v>
          </cell>
        </row>
        <row r="32">
          <cell r="F32" t="str">
            <v>联系</v>
          </cell>
          <cell r="G32" t="str">
            <v>个人</v>
          </cell>
          <cell r="H32" t="str">
            <v>日常</v>
          </cell>
          <cell r="I32" t="str">
            <v>国资企业</v>
          </cell>
          <cell r="J32" t="str">
            <v>只评价响应率</v>
          </cell>
        </row>
        <row r="32">
          <cell r="M32" t="str">
            <v>1月</v>
          </cell>
          <cell r="N32" t="str">
            <v>热线-260115-059319</v>
          </cell>
          <cell r="O32" t="str">
            <v>未主动剔除</v>
          </cell>
          <cell r="P32" t="str">
            <v>2026-01-15 18:02:41</v>
          </cell>
          <cell r="Q32" t="str">
            <v>2026-01-15 18:11:28</v>
          </cell>
          <cell r="R32" t="str">
            <v>2026-01-15 19:06:50</v>
          </cell>
          <cell r="S32" t="str">
            <v>张女士</v>
          </cell>
          <cell r="T32" t="str">
            <v>女</v>
          </cell>
          <cell r="U32" t="str">
            <v>手机,13683327999;</v>
          </cell>
          <cell r="V32" t="str">
            <v>市民反映，自己投诉142路公交车，车牌尾号：6275F，公交车开的极其慢，一路上10多迈速度，错过了好几个红绿灯，17:35分进入北京西站的时候一辆出租车在下乘客，乘客走了出租车不走，该公交车也不按喇叭，就在那等着，车厢非常脏，行李架特别脏，142路公交车之前一位姓周的主管，他让外包公司（姓穆)的人联系自己，还命令自己，说有问题直接联系我就行，自己不认可，来电反映投诉142路公交车问题安服鸿运城</v>
          </cell>
          <cell r="W32" t="str">
            <v>是</v>
          </cell>
          <cell r="X32" t="str">
            <v>诉求</v>
          </cell>
          <cell r="Y32" t="str">
            <v>行车安全服务部</v>
          </cell>
          <cell r="Z32" t="str">
            <v>企业政策问题</v>
          </cell>
          <cell r="AA32" t="str">
            <v>调整服务规范</v>
          </cell>
          <cell r="AB32" t="str">
            <v>鸿运承物业管理中心</v>
          </cell>
          <cell r="AC32" t="str">
            <v>西客站分中心</v>
          </cell>
        </row>
        <row r="33">
          <cell r="C33" t="str">
            <v>热线-260115-060154</v>
          </cell>
          <cell r="D33" t="str">
            <v>2月</v>
          </cell>
        </row>
        <row r="33">
          <cell r="F33" t="str">
            <v>联系</v>
          </cell>
          <cell r="G33" t="str">
            <v>个人</v>
          </cell>
          <cell r="H33" t="str">
            <v>日常</v>
          </cell>
          <cell r="I33" t="str">
            <v>国资企业</v>
          </cell>
          <cell r="J33" t="str">
            <v>只评价响应率</v>
          </cell>
        </row>
        <row r="33">
          <cell r="M33" t="str">
            <v>1月</v>
          </cell>
          <cell r="N33" t="str">
            <v>热线-260115-060154</v>
          </cell>
          <cell r="O33" t="str">
            <v>未主动剔除</v>
          </cell>
          <cell r="P33" t="str">
            <v>2026-01-15 17:54:56</v>
          </cell>
          <cell r="Q33" t="str">
            <v>2026-01-15 18:02:38</v>
          </cell>
          <cell r="R33" t="str">
            <v>2026-01-15 19:06:48</v>
          </cell>
          <cell r="S33" t="str">
            <v>王爱民先生</v>
          </cell>
          <cell r="T33" t="str">
            <v>男</v>
          </cell>
          <cell r="U33" t="str">
            <v>手机,13146533502;</v>
          </cell>
          <cell r="V33" t="str">
            <v>市民反映，朝阳区公交集团客二分公司403公交场站内有外卖电动车乱窜，存在安全隐患，17队安全隐患不重视，希望职能部门核实情况尽快处理，2026年1月13日是党员干部肖子旭（音译）进行接去，违反国务院安全会生产月坛实施办法试行情况规定，市民表示自己反映的问题给的口头答复是没有，自己主动提交证据也不接受，场站录像探头不少却没有核实，来电反映外卖电动车乱窜存在安全隐患问题。安保组织部基建</v>
          </cell>
          <cell r="W33" t="str">
            <v>是</v>
          </cell>
          <cell r="X33" t="str">
            <v>诉求</v>
          </cell>
          <cell r="Y33" t="str">
            <v>安保部（应急管理中心）</v>
          </cell>
          <cell r="Z33" t="str">
            <v>场站保安问题</v>
          </cell>
          <cell r="AA33" t="str">
            <v>场站保安</v>
          </cell>
          <cell r="AB33" t="str">
            <v>鸿运承物业管理中心</v>
          </cell>
          <cell r="AC33" t="str">
            <v>单店分中心</v>
          </cell>
        </row>
        <row r="34">
          <cell r="C34" t="str">
            <v>热线-260117-002404</v>
          </cell>
          <cell r="D34" t="str">
            <v>2月</v>
          </cell>
        </row>
        <row r="34">
          <cell r="F34" t="str">
            <v>联系</v>
          </cell>
          <cell r="G34" t="str">
            <v>个人</v>
          </cell>
          <cell r="H34" t="str">
            <v>日常</v>
          </cell>
          <cell r="I34" t="str">
            <v>国资企业</v>
          </cell>
          <cell r="J34" t="str">
            <v>只评价响应率</v>
          </cell>
        </row>
        <row r="34">
          <cell r="M34" t="str">
            <v>1月</v>
          </cell>
          <cell r="N34" t="str">
            <v>热线-260117-002404</v>
          </cell>
          <cell r="O34" t="str">
            <v>未主动剔除</v>
          </cell>
          <cell r="P34" t="str">
            <v>2026-01-17 07:46:42</v>
          </cell>
          <cell r="Q34" t="str">
            <v>2026-01-17 07:51:39</v>
          </cell>
          <cell r="R34" t="str">
            <v>2026-01-17 08:42:30</v>
          </cell>
          <cell r="S34" t="str">
            <v>乔先生</v>
          </cell>
          <cell r="T34" t="str">
            <v>男</v>
          </cell>
          <cell r="U34" t="str">
            <v>手机,15001119943;</v>
          </cell>
          <cell r="V34" t="str">
            <v>市民反映，在海淀区西园枢纽公交食堂，市民称里面的鸡蛋汤是有味道的，自己更换别的也不给更换，自己扔了之后还说自己没事找事服务态度恶劣，来电反映食堂鸡蛋汤有异味问题。</v>
          </cell>
          <cell r="W34" t="str">
            <v>是</v>
          </cell>
          <cell r="X34" t="str">
            <v>诉求</v>
          </cell>
          <cell r="Y34" t="str">
            <v>基建行政部</v>
          </cell>
          <cell r="Z34" t="str">
            <v>后勤保障</v>
          </cell>
          <cell r="AA34" t="str">
            <v>食堂问题</v>
          </cell>
          <cell r="AB34" t="str">
            <v>鸿运承物业管理中心</v>
          </cell>
          <cell r="AC34" t="str">
            <v>西苑分中心</v>
          </cell>
        </row>
        <row r="35">
          <cell r="C35" t="str">
            <v>热线-260119-017520</v>
          </cell>
          <cell r="D35" t="str">
            <v>2月</v>
          </cell>
        </row>
        <row r="35">
          <cell r="F35" t="str">
            <v>联系</v>
          </cell>
          <cell r="G35" t="str">
            <v>个人</v>
          </cell>
          <cell r="H35" t="str">
            <v>日常</v>
          </cell>
          <cell r="I35" t="str">
            <v>国资企业</v>
          </cell>
          <cell r="J35" t="str">
            <v>只评价响应率</v>
          </cell>
        </row>
        <row r="35">
          <cell r="M35" t="str">
            <v>2月</v>
          </cell>
          <cell r="N35" t="str">
            <v>热线-260119-017520</v>
          </cell>
          <cell r="O35" t="str">
            <v>未主动剔除</v>
          </cell>
          <cell r="P35" t="str">
            <v>2026-01-19 14:21:34</v>
          </cell>
          <cell r="Q35" t="str">
            <v>2026-01-19 14:30:49</v>
          </cell>
          <cell r="R35" t="str">
            <v>2026-01-19 14:36:31</v>
          </cell>
          <cell r="S35" t="str">
            <v>张女士</v>
          </cell>
          <cell r="T35" t="str">
            <v>女</v>
          </cell>
          <cell r="U35" t="str">
            <v>手机,13683327999;</v>
          </cell>
          <cell r="V35" t="str">
            <v>市民投诉，自己投诉142路公交车，车牌尾号：6275F，公交车开的极其慢，一路上10多迈速度，错过了好几个红绿灯，17:35分进入北京西站的时候一辆出租车在下乘客，乘客走了出租车不走，该公交车也不按喇叭，就在那等着，车厢非常脏，行李架特别脏，142路公交车之前一位姓周的主管，他让外包公司（姓穆)的人联系自己，还命令自己，说有问题直接联系我就行，自己不认可，因为天黑自己近视，自己看的不是特别清楚，自己当时准确告诉了具体几点几分进站，车牌号百分之八十的准确，公交集团在已经调取车辆信息的情况下，给自己打电话故意</v>
          </cell>
          <cell r="W35" t="str">
            <v>是</v>
          </cell>
          <cell r="X35" t="str">
            <v>其他</v>
          </cell>
          <cell r="Y35" t="str">
            <v>行车安全服务部</v>
          </cell>
          <cell r="Z35" t="str">
            <v>安全服务专业其他问题</v>
          </cell>
          <cell r="AA35" t="str">
            <v>安全服务专业补充内容</v>
          </cell>
          <cell r="AB35" t="str">
            <v>鸿运承物业管理中心</v>
          </cell>
          <cell r="AC35" t="str">
            <v>西客站分中心</v>
          </cell>
        </row>
        <row r="36">
          <cell r="C36" t="str">
            <v>热线-260120-020085</v>
          </cell>
          <cell r="D36" t="str">
            <v>2月</v>
          </cell>
        </row>
        <row r="36">
          <cell r="F36" t="str">
            <v>联系</v>
          </cell>
          <cell r="G36" t="str">
            <v>个人</v>
          </cell>
          <cell r="H36" t="str">
            <v>日常</v>
          </cell>
          <cell r="I36" t="str">
            <v>国资企业</v>
          </cell>
          <cell r="J36" t="str">
            <v>只评价响应率</v>
          </cell>
        </row>
        <row r="36">
          <cell r="M36" t="str">
            <v>2月</v>
          </cell>
          <cell r="N36" t="str">
            <v>热线-260120-020085</v>
          </cell>
          <cell r="O36" t="str">
            <v>未主动剔除</v>
          </cell>
          <cell r="P36" t="str">
            <v>2026-01-20 10:52:02</v>
          </cell>
          <cell r="Q36" t="str">
            <v>2026-01-20 11:17:33</v>
          </cell>
          <cell r="R36" t="str">
            <v>2026-01-20 13:29:22</v>
          </cell>
          <cell r="S36" t="str">
            <v>谢女士</v>
          </cell>
          <cell r="T36" t="str">
            <v>女</v>
          </cell>
          <cell r="U36" t="str">
            <v>手机,13521707682;</v>
          </cell>
          <cell r="V36" t="str">
            <v>市民反映，自己是公交集团快3路的员工，自己之前的员工卡消磁了，补办后自己在宏福苑食堂充值了100元，但100元没有到账，公交集团说可能是充值到之前消磁的卡片里面了，自己不认可，来电反映公交集团员工卡充钱未到账问题。</v>
          </cell>
          <cell r="W36" t="str">
            <v>是</v>
          </cell>
          <cell r="X36" t="str">
            <v>诉求</v>
          </cell>
          <cell r="Y36" t="str">
            <v>科技信息部（数据中心）</v>
          </cell>
          <cell r="Z36" t="str">
            <v>系统问题</v>
          </cell>
          <cell r="AA36" t="str">
            <v>刷卡机具系统问题</v>
          </cell>
          <cell r="AB36" t="str">
            <v>鸿运承物业管理中心</v>
          </cell>
          <cell r="AC36" t="str">
            <v>信息管理部</v>
          </cell>
        </row>
        <row r="37">
          <cell r="C37" t="str">
            <v>热线-260121-048555</v>
          </cell>
          <cell r="D37" t="str">
            <v>2月</v>
          </cell>
        </row>
        <row r="37">
          <cell r="F37" t="str">
            <v>联系</v>
          </cell>
          <cell r="G37" t="str">
            <v>个人</v>
          </cell>
          <cell r="H37" t="str">
            <v>日常</v>
          </cell>
          <cell r="I37" t="str">
            <v>国资企业</v>
          </cell>
          <cell r="J37" t="str">
            <v>只评价响应率</v>
          </cell>
        </row>
        <row r="37">
          <cell r="M37" t="str">
            <v>2月</v>
          </cell>
          <cell r="N37" t="str">
            <v>热线-260121-048555</v>
          </cell>
          <cell r="O37" t="str">
            <v>未主动剔除</v>
          </cell>
          <cell r="P37" t="str">
            <v>2026-01-21 17:18:54</v>
          </cell>
          <cell r="Q37" t="str">
            <v>2026-01-21 17:43:23</v>
          </cell>
          <cell r="R37" t="str">
            <v>2026-01-21 19:37:58</v>
          </cell>
          <cell r="S37" t="str">
            <v>至文玲女士</v>
          </cell>
          <cell r="T37" t="str">
            <v>女</v>
          </cell>
          <cell r="U37" t="str">
            <v>手机,13141331858;</v>
          </cell>
          <cell r="V37" t="str">
            <v>市民反映，怀柔区的八方达的H11路公交最近招收了一个保安：至文来，这个人是怀柔区汤河口镇汤河口村有前科不符合录用标准，来电反映H11公交招收有前科的人做保安不符合录用标准的问题。经客七安保核实，市民反映的保安非客七分公司的保安，属于物业分公司的物业警卫，故申请退回。</v>
          </cell>
          <cell r="W37" t="str">
            <v>是</v>
          </cell>
          <cell r="X37" t="str">
            <v>诉求</v>
          </cell>
          <cell r="Y37" t="str">
            <v>安保部（应急管理中心）</v>
          </cell>
          <cell r="Z37" t="str">
            <v>安保专业政策问题</v>
          </cell>
          <cell r="AA37" t="str">
            <v>安保措施</v>
          </cell>
          <cell r="AB37" t="str">
            <v>鸿运承物业管理中心</v>
          </cell>
          <cell r="AC37" t="str">
            <v>东直门分中心</v>
          </cell>
        </row>
        <row r="38">
          <cell r="C38" t="str">
            <v>热线-260122-008761</v>
          </cell>
          <cell r="D38" t="str">
            <v>2月</v>
          </cell>
        </row>
        <row r="38">
          <cell r="F38" t="str">
            <v>联系</v>
          </cell>
          <cell r="G38" t="str">
            <v>个人</v>
          </cell>
          <cell r="H38" t="str">
            <v>日常</v>
          </cell>
          <cell r="I38" t="str">
            <v>国资企业</v>
          </cell>
          <cell r="J38" t="str">
            <v>只评价响应率</v>
          </cell>
        </row>
        <row r="38">
          <cell r="M38" t="str">
            <v>2月</v>
          </cell>
          <cell r="N38" t="str">
            <v>热线-260122-008761</v>
          </cell>
          <cell r="O38" t="str">
            <v>未主动剔除</v>
          </cell>
          <cell r="P38" t="str">
            <v>2026-01-22 09:22:37</v>
          </cell>
          <cell r="Q38" t="str">
            <v>2026-01-22 09:34:04</v>
          </cell>
          <cell r="R38" t="str">
            <v>2026-01-22 10:08:00</v>
          </cell>
          <cell r="S38" t="str">
            <v>至文玲女士</v>
          </cell>
          <cell r="T38" t="str">
            <v>女</v>
          </cell>
          <cell r="U38" t="str">
            <v>手机,13141331858;</v>
          </cell>
          <cell r="V38" t="str">
            <v>市民反映，怀柔区的八方达的H11路公交最近招收了一个保安：至文来，这个人是怀柔区汤河口镇汤河口村有前科不符合录用标准，市民称1月22日9:15左右给自己回复表示符合录用条件，没有办法查询盗窃前科，自己不认可答复，要求再次反映，希望尽快处理，来电反映H11公交招收有前科的人做保安不符合录用标准的问题。</v>
          </cell>
          <cell r="W38" t="str">
            <v>是</v>
          </cell>
          <cell r="X38" t="str">
            <v>诉求</v>
          </cell>
          <cell r="Y38" t="str">
            <v>安保部（应急管理中心）</v>
          </cell>
          <cell r="Z38" t="str">
            <v>安保专业政策问题</v>
          </cell>
          <cell r="AA38" t="str">
            <v>安保措施</v>
          </cell>
          <cell r="AB38" t="str">
            <v>鸿运承物业管理中心</v>
          </cell>
          <cell r="AC38" t="str">
            <v>东直门分中心</v>
          </cell>
        </row>
        <row r="39">
          <cell r="C39" t="str">
            <v>热线-260123-031449</v>
          </cell>
          <cell r="D39" t="str">
            <v>2月</v>
          </cell>
        </row>
        <row r="39">
          <cell r="F39" t="str">
            <v>联系</v>
          </cell>
          <cell r="G39" t="str">
            <v>个人</v>
          </cell>
          <cell r="H39" t="str">
            <v>日常</v>
          </cell>
          <cell r="I39" t="str">
            <v>国资企业</v>
          </cell>
          <cell r="J39" t="str">
            <v>只评价响应率</v>
          </cell>
        </row>
        <row r="39">
          <cell r="M39" t="str">
            <v>2月</v>
          </cell>
          <cell r="N39" t="str">
            <v>热线-260123-031449</v>
          </cell>
          <cell r="O39" t="str">
            <v>未主动剔除</v>
          </cell>
          <cell r="P39" t="str">
            <v>2026-01-23 19:00:54</v>
          </cell>
          <cell r="Q39" t="str">
            <v>2026-01-23 19:16:33</v>
          </cell>
          <cell r="R39" t="str">
            <v>2026-01-23 19:24:33</v>
          </cell>
          <cell r="S39" t="str">
            <v>贾宝成</v>
          </cell>
          <cell r="T39" t="str">
            <v>男</v>
          </cell>
          <cell r="U39" t="str">
            <v>手机,13366916342;</v>
          </cell>
          <cell r="V39" t="str">
            <v>市民反映，自己是北京西城区阜成门的公交物业退休职工，现在自己住在山东，参保地：西城区，自己通过单位申请进行了医保二次报销，但是费用一直没有到账，自己需要核实处理，但是相关部门的电话一直电话打不通，姓名：贾宝成，身份证号：110102196505160415，来电反映二次报销问题。工单流转：西城区退回：区医保局工作人员于2026年1月23日17:00使用电话66206096联系来电人，告知二次报销问题。来电人贾宝成，身份证号码：110102196505160415,反映已向单位申报了二次报销材料，但一直没有</v>
          </cell>
          <cell r="W39" t="str">
            <v>是</v>
          </cell>
          <cell r="X39" t="str">
            <v>诉求</v>
          </cell>
          <cell r="Y39" t="str">
            <v>人力资源部（人力资源发展中心）</v>
          </cell>
          <cell r="Z39" t="str">
            <v>培训及福利</v>
          </cell>
          <cell r="AA39" t="str">
            <v>医药费报销</v>
          </cell>
          <cell r="AB39" t="str">
            <v>鸿运承物业管理中心</v>
          </cell>
          <cell r="AC39" t="str">
            <v>人力资源部</v>
          </cell>
        </row>
        <row r="40">
          <cell r="C40" t="str">
            <v>热线-260124-015418</v>
          </cell>
          <cell r="D40" t="str">
            <v>2月</v>
          </cell>
        </row>
        <row r="40">
          <cell r="F40" t="str">
            <v>联系</v>
          </cell>
          <cell r="G40" t="str">
            <v>个人</v>
          </cell>
          <cell r="H40" t="str">
            <v>日常</v>
          </cell>
          <cell r="I40" t="str">
            <v>国资企业</v>
          </cell>
          <cell r="J40" t="str">
            <v>只评价响应率</v>
          </cell>
        </row>
        <row r="40">
          <cell r="M40" t="str">
            <v>2月</v>
          </cell>
          <cell r="N40" t="str">
            <v>热线-260124-015418</v>
          </cell>
          <cell r="O40" t="str">
            <v>未主动剔除</v>
          </cell>
          <cell r="P40" t="str">
            <v>2026-01-24 11:14:55</v>
          </cell>
          <cell r="Q40" t="str">
            <v>2026-01-24 11:24:55</v>
          </cell>
          <cell r="R40" t="str">
            <v>2026-01-26 10:27:07</v>
          </cell>
          <cell r="S40" t="str">
            <v>李先生</v>
          </cell>
          <cell r="T40" t="str">
            <v>男</v>
          </cell>
          <cell r="U40" t="str">
            <v>手机,13522049284;</v>
          </cell>
          <cell r="V40" t="str">
            <v>市民举报，883路（德胜门西-南口西站），870路（南口西-兴寿北），887路（南口北-回龙观）公交车卫生脏乱差，市民不认可，表示问题没有解决，要求本中心继续反映，来电反映883、870、887路公交车卫生脏乱差问题。请调整主题词为安全服务专业补充内容</v>
          </cell>
          <cell r="W40" t="str">
            <v>是</v>
          </cell>
          <cell r="X40" t="str">
            <v>其他</v>
          </cell>
          <cell r="Y40" t="str">
            <v>行车安全服务部</v>
          </cell>
          <cell r="Z40" t="str">
            <v>安全服务专业其他问题</v>
          </cell>
          <cell r="AA40" t="str">
            <v>安全服务专业补充内容</v>
          </cell>
          <cell r="AB40" t="str">
            <v>鸿运承物业管理中心</v>
          </cell>
          <cell r="AC40" t="str">
            <v>史各庄分中心</v>
          </cell>
        </row>
        <row r="41">
          <cell r="C41" t="str">
            <v>热线-260126-017103</v>
          </cell>
          <cell r="D41" t="str">
            <v>2月</v>
          </cell>
        </row>
        <row r="41">
          <cell r="F41" t="str">
            <v>联系</v>
          </cell>
          <cell r="G41" t="str">
            <v>个人</v>
          </cell>
          <cell r="H41" t="str">
            <v>日常</v>
          </cell>
          <cell r="I41" t="str">
            <v>国资企业</v>
          </cell>
          <cell r="J41" t="str">
            <v>只评价响应率</v>
          </cell>
        </row>
        <row r="41">
          <cell r="M41" t="str">
            <v>2月</v>
          </cell>
          <cell r="N41" t="str">
            <v>热线-260126-017103</v>
          </cell>
          <cell r="O41" t="str">
            <v>未主动剔除</v>
          </cell>
          <cell r="P41" t="str">
            <v>2026-01-26 10:33:41</v>
          </cell>
          <cell r="Q41" t="str">
            <v>2026-01-26 10:42:30</v>
          </cell>
          <cell r="R41" t="str">
            <v>2026-01-26 12:34:24</v>
          </cell>
          <cell r="S41" t="str">
            <v>郭先生</v>
          </cell>
          <cell r="T41" t="str">
            <v>男</v>
          </cell>
          <cell r="U41" t="str">
            <v>手机,13901318427;</v>
          </cell>
          <cell r="V41" t="str">
            <v>市民反映，东城区龙潭公交场站允许外部车辆随意进入，里面停了一辆外面小卖部报废的装货车，要求帮助反映，来电反映公交场站允许外部车辆随意进入的问题。</v>
          </cell>
          <cell r="W41" t="str">
            <v>是</v>
          </cell>
          <cell r="X41" t="str">
            <v>诉求</v>
          </cell>
          <cell r="Y41" t="str">
            <v>安保部（应急管理中心）</v>
          </cell>
          <cell r="Z41" t="str">
            <v>场站保安问题</v>
          </cell>
          <cell r="AA41" t="str">
            <v>场站保安</v>
          </cell>
          <cell r="AB41" t="str">
            <v>鸿运承物业管理中心</v>
          </cell>
          <cell r="AC41" t="str">
            <v>方庄分中心</v>
          </cell>
        </row>
        <row r="42">
          <cell r="C42" t="str">
            <v>热线-260127-013784</v>
          </cell>
          <cell r="D42" t="str">
            <v>2月</v>
          </cell>
        </row>
        <row r="42">
          <cell r="F42" t="str">
            <v>联系</v>
          </cell>
          <cell r="G42" t="str">
            <v>个人</v>
          </cell>
          <cell r="H42" t="str">
            <v>日常</v>
          </cell>
          <cell r="I42" t="str">
            <v>国资企业</v>
          </cell>
          <cell r="J42" t="str">
            <v>只评价响应率</v>
          </cell>
        </row>
        <row r="42">
          <cell r="M42" t="str">
            <v>2月</v>
          </cell>
          <cell r="N42" t="str">
            <v>热线-260127-013784</v>
          </cell>
          <cell r="O42" t="str">
            <v>未主动剔除</v>
          </cell>
          <cell r="P42" t="str">
            <v>2026-01-27 10:18:37</v>
          </cell>
          <cell r="Q42" t="str">
            <v>2026-01-27 10:20:07</v>
          </cell>
          <cell r="R42" t="str">
            <v>2026-01-27 11:16:33</v>
          </cell>
          <cell r="S42" t="str">
            <v>林女士</v>
          </cell>
          <cell r="T42" t="str">
            <v>女</v>
          </cell>
          <cell r="U42" t="str">
            <v>手机,13716361397;</v>
          </cell>
          <cell r="V42" t="str">
            <v>市民反映，丰台区南苑街道五爱屯东街64号院，自己是合居的住户，北京公共交通控股集团有限公司许诺解决合居的问题，但是一年了没有任何进展存在推委，企业和领导都不作为，要求尽快解决合居并户的事情，自己现在不知道推进到哪步了，自己希望可以尽快推进一下，希望2026年1月27日可以恢复自己（已解释），来电反映协调告知何时帮助和居的问题。 注：市民同时反映协调告知何时帮助和居的问题，已新建工单，分单详见热线-260127-014854。</v>
          </cell>
          <cell r="W42" t="str">
            <v>是</v>
          </cell>
          <cell r="X42" t="str">
            <v>其他</v>
          </cell>
          <cell r="Y42" t="str">
            <v>资产管理部（招标采购中心）</v>
          </cell>
          <cell r="Z42" t="str">
            <v>资产管理方面其他问题</v>
          </cell>
          <cell r="AA42" t="str">
            <v>资产管理方面补充内容</v>
          </cell>
          <cell r="AB42" t="str">
            <v>鸿运承物业管理中心</v>
          </cell>
          <cell r="AC42" t="str">
            <v>物管行政部</v>
          </cell>
        </row>
        <row r="43">
          <cell r="C43" t="str">
            <v>热线-260128-035993</v>
          </cell>
          <cell r="D43" t="str">
            <v>2月</v>
          </cell>
        </row>
        <row r="43">
          <cell r="F43" t="str">
            <v>联系</v>
          </cell>
          <cell r="G43" t="str">
            <v>个人</v>
          </cell>
          <cell r="H43" t="str">
            <v>日常</v>
          </cell>
          <cell r="I43" t="str">
            <v>国资企业</v>
          </cell>
          <cell r="J43" t="str">
            <v>只评价响应率</v>
          </cell>
        </row>
        <row r="43">
          <cell r="M43" t="str">
            <v>2月</v>
          </cell>
          <cell r="N43" t="str">
            <v>热线-260128-035993</v>
          </cell>
          <cell r="O43" t="str">
            <v>未主动剔除</v>
          </cell>
          <cell r="P43" t="str">
            <v>2026-01-28 16:52:46</v>
          </cell>
          <cell r="Q43" t="str">
            <v>2026-01-28 17:01:44</v>
          </cell>
          <cell r="R43" t="str">
            <v>2026-01-28 17:20:36</v>
          </cell>
          <cell r="S43" t="str">
            <v>王先生</v>
          </cell>
          <cell r="T43" t="str">
            <v>男</v>
          </cell>
          <cell r="U43" t="str">
            <v>手机,13671355553;</v>
          </cell>
          <cell r="V43" t="str">
            <v>市民反映，红庙路口西快速公交2线站台没有车，站台很脏，有很多废弃的油漆桶，并且没有写如何进站，站台处也没有任何工作人员，来电反映公交站台相关问题。电车调指，基建，安服物业</v>
          </cell>
          <cell r="W43" t="str">
            <v>是</v>
          </cell>
          <cell r="X43" t="str">
            <v>诉求</v>
          </cell>
          <cell r="Y43" t="str">
            <v>基建行政部</v>
          </cell>
          <cell r="Z43" t="str">
            <v>站务设施问题</v>
          </cell>
          <cell r="AA43" t="str">
            <v>自管站台及快速公交站台相关问题</v>
          </cell>
          <cell r="AB43" t="str">
            <v>鸿运承物业管理中心</v>
          </cell>
          <cell r="AC43" t="str">
            <v>物管行政部</v>
          </cell>
        </row>
        <row r="44">
          <cell r="C44" t="str">
            <v>热线-260128-065592</v>
          </cell>
          <cell r="D44" t="str">
            <v>2月</v>
          </cell>
        </row>
        <row r="44">
          <cell r="F44" t="str">
            <v>联系</v>
          </cell>
          <cell r="G44" t="str">
            <v>个人</v>
          </cell>
          <cell r="H44" t="str">
            <v>日常</v>
          </cell>
          <cell r="I44" t="str">
            <v>国资企业</v>
          </cell>
          <cell r="J44" t="str">
            <v>只评价响应率</v>
          </cell>
        </row>
        <row r="44">
          <cell r="M44" t="str">
            <v>2月</v>
          </cell>
          <cell r="N44" t="str">
            <v>热线-260128-065592</v>
          </cell>
          <cell r="O44" t="str">
            <v>未主动剔除</v>
          </cell>
          <cell r="P44" t="str">
            <v>2026-01-28 22:03:39</v>
          </cell>
          <cell r="Q44" t="str">
            <v>2026-01-28 23:43:01</v>
          </cell>
          <cell r="R44" t="str">
            <v>2026-01-29 09:38:10</v>
          </cell>
          <cell r="S44" t="str">
            <v>张女士</v>
          </cell>
          <cell r="T44" t="str">
            <v>女</v>
          </cell>
          <cell r="U44" t="str">
            <v>手机,13811567696;</v>
          </cell>
          <cell r="V44" t="str">
            <v>市民反映，丰台区张郭庄地铁站公交站原来只有几路公交车，后来其他地方公交车站点改建，将当地公交都挪到了这边，导致张郭庄地铁站公交站非常拥挤，没有秩序，且引导员晚上19点就下班了，后边更加无序，希望加装栏杆，分隔不同公交车等待乘客。来电反映公交站加装栏杆问题。鸿运城客三线网安服人力</v>
          </cell>
          <cell r="W44" t="str">
            <v>是</v>
          </cell>
          <cell r="X44" t="str">
            <v>诉求</v>
          </cell>
          <cell r="Y44" t="str">
            <v>线网中心</v>
          </cell>
          <cell r="Z44" t="str">
            <v>站务设施（线网）</v>
          </cell>
          <cell r="AA44" t="str">
            <v>站台护栏问题</v>
          </cell>
          <cell r="AB44" t="str">
            <v>鸿运承物业管理中心</v>
          </cell>
          <cell r="AC44" t="str">
            <v>工程设备部</v>
          </cell>
        </row>
        <row r="45">
          <cell r="C45" t="str">
            <v>热线-260201-024922</v>
          </cell>
          <cell r="D45" t="str">
            <v>2月</v>
          </cell>
        </row>
        <row r="45">
          <cell r="F45" t="str">
            <v>联系</v>
          </cell>
          <cell r="G45" t="str">
            <v>个人</v>
          </cell>
          <cell r="H45" t="str">
            <v>日常</v>
          </cell>
          <cell r="I45" t="str">
            <v>国资企业</v>
          </cell>
          <cell r="J45" t="str">
            <v>只评价响应率</v>
          </cell>
        </row>
        <row r="45">
          <cell r="M45" t="str">
            <v>2月</v>
          </cell>
          <cell r="N45" t="str">
            <v>热线-260201-024922</v>
          </cell>
          <cell r="O45" t="str">
            <v>未主动剔除</v>
          </cell>
          <cell r="P45" t="str">
            <v>2026-02-01 13:50:36</v>
          </cell>
          <cell r="Q45" t="str">
            <v>2026-02-01 14:06:36</v>
          </cell>
          <cell r="R45" t="str">
            <v>2026-02-01 14:11:58</v>
          </cell>
          <cell r="S45" t="str">
            <v>周捷先生</v>
          </cell>
          <cell r="T45" t="str">
            <v>男</v>
          </cell>
          <cell r="U45" t="str">
            <v>手机,13381386251;</v>
          </cell>
          <cell r="V45" t="str">
            <v>市民反映，位于西城区广安门内街道广安胡同北口44路外环公交场站卫生环境差，保洁工作不到位，卫生状况不合格，影响周边环境。市民表示该场站属于公交集团管理，并希望相关部门能够重视并改善卫生问题。来电反映公交场站卫生环境差。</v>
          </cell>
          <cell r="W45" t="str">
            <v>是</v>
          </cell>
          <cell r="X45" t="str">
            <v>诉求</v>
          </cell>
          <cell r="Y45" t="str">
            <v>基建行政部</v>
          </cell>
          <cell r="Z45" t="str">
            <v>场站问题</v>
          </cell>
          <cell r="AA45" t="str">
            <v>场站生活设施问题</v>
          </cell>
          <cell r="AB45" t="str">
            <v>鸿运承物业管理中心</v>
          </cell>
          <cell r="AC45" t="str">
            <v>物管行政部</v>
          </cell>
        </row>
        <row r="46">
          <cell r="C46" t="str">
            <v>热线-260202-006795</v>
          </cell>
          <cell r="D46" t="str">
            <v>2月</v>
          </cell>
        </row>
        <row r="46">
          <cell r="F46" t="str">
            <v>联系</v>
          </cell>
          <cell r="G46" t="str">
            <v>个人</v>
          </cell>
          <cell r="H46" t="str">
            <v>日常</v>
          </cell>
          <cell r="I46" t="str">
            <v>国资企业</v>
          </cell>
          <cell r="J46" t="str">
            <v>只评价响应率</v>
          </cell>
        </row>
        <row r="46">
          <cell r="M46" t="str">
            <v>2月</v>
          </cell>
          <cell r="N46" t="str">
            <v>热线-260202-006795</v>
          </cell>
          <cell r="O46" t="str">
            <v>未主动剔除</v>
          </cell>
          <cell r="P46" t="str">
            <v>2026-02-02 15:16:14</v>
          </cell>
          <cell r="Q46" t="str">
            <v>2026-02-02 15:22:32</v>
          </cell>
          <cell r="R46" t="str">
            <v>2026-02-02 15:34:22</v>
          </cell>
          <cell r="S46" t="str">
            <v>郅文玲女士</v>
          </cell>
          <cell r="T46" t="str">
            <v>女</v>
          </cell>
          <cell r="U46" t="str">
            <v>手机,13141331858;</v>
          </cell>
          <cell r="V46" t="str">
            <v>市民反映，怀柔区汤河口镇汤河口客运站（八方达公交车站），聘用有盗窃前科的人员做保安，保安叫郅文来，做了4年牢，国家有规定此类人员不能担任保安，但是车站录用他了，故意包庇称说查不着这个情况，希望帮助解决，来电反映聘用有前科人员当保安不合理问题。工单流转、怀柔区分中心退回：接到诉求后，怀柔区交通局工作人员立即联系市民。经与市民电话核实，市民反映聘用有前科人员当保安不合理问题。原怀柔区八方达客运站，实际现为汤河口公交站公交集团客运第七分公司办公地，关于雇佣保安问题，为客运第七分公司内部管理问题，已超出我单位管辖</v>
          </cell>
          <cell r="W46" t="str">
            <v>是</v>
          </cell>
          <cell r="X46" t="str">
            <v>诉求</v>
          </cell>
          <cell r="Y46" t="str">
            <v>安保部（应急管理中心）</v>
          </cell>
          <cell r="Z46" t="str">
            <v>安保专业政策问题</v>
          </cell>
          <cell r="AA46" t="str">
            <v>安保措施</v>
          </cell>
          <cell r="AB46" t="str">
            <v>鸿运承物业管理中心</v>
          </cell>
          <cell r="AC46" t="str">
            <v>东直门分中心</v>
          </cell>
        </row>
        <row r="47">
          <cell r="C47" t="str">
            <v>热线-260202-014084</v>
          </cell>
          <cell r="D47" t="str">
            <v>2月</v>
          </cell>
        </row>
        <row r="47">
          <cell r="F47" t="str">
            <v>联系</v>
          </cell>
          <cell r="G47" t="str">
            <v>个人</v>
          </cell>
          <cell r="H47" t="str">
            <v>日常</v>
          </cell>
          <cell r="I47" t="str">
            <v>国资企业</v>
          </cell>
          <cell r="J47" t="str">
            <v>只评价响应率</v>
          </cell>
        </row>
        <row r="47">
          <cell r="M47" t="str">
            <v>2月</v>
          </cell>
          <cell r="N47" t="str">
            <v>热线-260202-014084</v>
          </cell>
          <cell r="O47" t="str">
            <v>未主动剔除</v>
          </cell>
          <cell r="P47" t="str">
            <v>2026-02-04 15:56:15</v>
          </cell>
          <cell r="Q47" t="str">
            <v>2026-02-04 16:05:09</v>
          </cell>
          <cell r="R47" t="str">
            <v>2026-02-04 16:26:25</v>
          </cell>
          <cell r="S47" t="str">
            <v>孙女士</v>
          </cell>
          <cell r="T47" t="str">
            <v>女</v>
          </cell>
          <cell r="U47" t="str">
            <v>手机,13693527760;</v>
          </cell>
          <cell r="V47" t="str">
            <v>市民反映，自己是北京鸿运城物业管理中心的职工，属于北京公交集团的，公司地址在西城区核桃园，退休有一笔钱，他们是去年10月份给自己，但是一直没有给到自己，独生子女费一直到现在没有给自己，希望帮助处理，来电反映独生子女费未发放问题  内部职工</v>
          </cell>
          <cell r="W47" t="str">
            <v>是</v>
          </cell>
          <cell r="X47" t="str">
            <v>诉求</v>
          </cell>
          <cell r="Y47" t="str">
            <v>人力资源部（人力资源发展中心）</v>
          </cell>
          <cell r="Z47" t="str">
            <v>培训及福利</v>
          </cell>
          <cell r="AA47" t="str">
            <v>计生方面</v>
          </cell>
          <cell r="AB47" t="str">
            <v>鸿运承物业管理中心</v>
          </cell>
          <cell r="AC47" t="str">
            <v>人力资源部</v>
          </cell>
        </row>
        <row r="48">
          <cell r="C48" t="str">
            <v>热线-260203-034440</v>
          </cell>
          <cell r="D48" t="str">
            <v>2月</v>
          </cell>
        </row>
        <row r="48">
          <cell r="F48" t="str">
            <v>联系</v>
          </cell>
          <cell r="G48" t="str">
            <v>个人</v>
          </cell>
          <cell r="H48" t="str">
            <v>日常</v>
          </cell>
          <cell r="I48" t="str">
            <v>国资企业</v>
          </cell>
          <cell r="J48" t="str">
            <v>只评价响应率</v>
          </cell>
        </row>
        <row r="48">
          <cell r="M48" t="str">
            <v>2月</v>
          </cell>
          <cell r="N48" t="str">
            <v>热线-260203-034440</v>
          </cell>
          <cell r="O48" t="str">
            <v>未主动剔除</v>
          </cell>
          <cell r="P48" t="str">
            <v>2026-02-03 13:16:56</v>
          </cell>
          <cell r="Q48" t="str">
            <v>2026-02-03 13:37:55</v>
          </cell>
          <cell r="R48" t="str">
            <v>2026-02-03 13:43:29</v>
          </cell>
          <cell r="S48" t="str">
            <v>周捷先生</v>
          </cell>
          <cell r="T48" t="str">
            <v>男</v>
          </cell>
          <cell r="U48" t="str">
            <v>手机,13381386251;</v>
          </cell>
          <cell r="V48" t="str">
            <v>市民反映，位于西城区广安门内街道广安胡同北口44路外环公交场站卫生环境差，保洁工作不到位，卫生状况不合格，影响周边环境。市民表示该场站属于公交集团管理，并希望相关部门能够重视并改善卫生问题，保洁主管叫做王坡，希望尽快处理，来电反映公交场站卫生环境差。</v>
          </cell>
          <cell r="W48" t="str">
            <v>是</v>
          </cell>
          <cell r="X48" t="str">
            <v>诉求</v>
          </cell>
          <cell r="Y48" t="str">
            <v>基建行政部</v>
          </cell>
          <cell r="Z48" t="str">
            <v>场站问题</v>
          </cell>
          <cell r="AA48" t="str">
            <v>场站生活设施问题</v>
          </cell>
          <cell r="AB48" t="str">
            <v>鸿运承物业管理中心</v>
          </cell>
          <cell r="AC48" t="str">
            <v>物管行政部</v>
          </cell>
        </row>
        <row r="49">
          <cell r="C49" t="str">
            <v>热线-260204-052927</v>
          </cell>
          <cell r="D49" t="str">
            <v>2月</v>
          </cell>
        </row>
        <row r="49">
          <cell r="F49" t="str">
            <v>联系</v>
          </cell>
          <cell r="G49" t="str">
            <v>个人</v>
          </cell>
          <cell r="H49" t="str">
            <v>日常</v>
          </cell>
          <cell r="I49" t="str">
            <v>国资企业</v>
          </cell>
          <cell r="J49" t="str">
            <v>只评价响应率</v>
          </cell>
        </row>
        <row r="49">
          <cell r="M49" t="str">
            <v>2月</v>
          </cell>
          <cell r="N49" t="str">
            <v>热线-260204-052927</v>
          </cell>
          <cell r="O49" t="str">
            <v>未主动剔除</v>
          </cell>
          <cell r="P49" t="str">
            <v>2026-02-04 18:07:48</v>
          </cell>
          <cell r="Q49" t="str">
            <v>2026-02-04 18:10:52</v>
          </cell>
          <cell r="R49" t="str">
            <v>2026-02-04 18:26:59</v>
          </cell>
          <cell r="S49" t="str">
            <v>王先生</v>
          </cell>
          <cell r="T49" t="str">
            <v>男</v>
          </cell>
          <cell r="U49" t="str">
            <v>手机,18612036291;</v>
          </cell>
          <cell r="V49" t="str">
            <v>市民反映，自己是公交集团的物业员工，工作地点：朝阳区和平里，自己在1993年开始与公交集团签订的合同，一直到现在，最近一两年公交集团发放工资太少，自己还有一年才能退休，影响自己退休，参保地在丰台区，公司名称：北京公共交通控股（集团）有限公司，注册地址：北京市西城区南礼士路44号，要求给自己回复，来电反映公交集团工资发放太少影响退休问题。内部职工</v>
          </cell>
          <cell r="W49" t="str">
            <v>是</v>
          </cell>
          <cell r="X49" t="str">
            <v>诉求</v>
          </cell>
          <cell r="Y49" t="str">
            <v>人力资源部（人力资源发展中心）</v>
          </cell>
          <cell r="Z49" t="str">
            <v>工资及五险二金</v>
          </cell>
          <cell r="AA49" t="str">
            <v>工资方面</v>
          </cell>
          <cell r="AB49" t="str">
            <v>鸿运承物业管理中心</v>
          </cell>
          <cell r="AC49" t="str">
            <v>人力资源部</v>
          </cell>
        </row>
        <row r="50">
          <cell r="C50" t="str">
            <v>热线-260204-058517</v>
          </cell>
          <cell r="D50" t="str">
            <v>2月</v>
          </cell>
        </row>
        <row r="50">
          <cell r="F50" t="str">
            <v>联系</v>
          </cell>
          <cell r="G50" t="str">
            <v>个人</v>
          </cell>
          <cell r="H50" t="str">
            <v>日常</v>
          </cell>
          <cell r="I50" t="str">
            <v>国资企业</v>
          </cell>
          <cell r="J50" t="str">
            <v>只评价响应率</v>
          </cell>
        </row>
        <row r="50">
          <cell r="M50" t="str">
            <v>2月</v>
          </cell>
          <cell r="N50" t="str">
            <v>热线-260204-058517</v>
          </cell>
          <cell r="O50" t="str">
            <v>未主动剔除</v>
          </cell>
          <cell r="P50" t="str">
            <v>2026-02-04 17:19:58</v>
          </cell>
          <cell r="Q50" t="str">
            <v>2026-02-04 17:30:00</v>
          </cell>
          <cell r="R50" t="str">
            <v>2026-02-04 17:57:16</v>
          </cell>
          <cell r="S50" t="str">
            <v>于河先生</v>
          </cell>
          <cell r="T50" t="str">
            <v>男</v>
          </cell>
          <cell r="U50" t="str">
            <v>手机,13121791023;</v>
          </cell>
          <cell r="V50" t="str">
            <v>市民反映，有同事在120路公交车左家庄总站车棚子改造附近撬车门，但没有具体证据，同事还威胁自己给他一万块钱，当时自己报警了，新源里派出所出警了，也给处理了，自己想要当时的录像，但是派出所说需要法院的手续才能调取录像，自己不认可，自己希望公交车内部派出所提供当时录像，该人员当时还闯女更衣室，也向领导等都汇报过，可见其人品真不行。希望提供当时录像查看。来电反映要求公交部门提供录像问题。</v>
          </cell>
          <cell r="W50" t="str">
            <v>是</v>
          </cell>
          <cell r="X50" t="str">
            <v>诉求</v>
          </cell>
          <cell r="Y50" t="str">
            <v>安保部（应急管理中心）</v>
          </cell>
          <cell r="Z50" t="str">
            <v>安保专业政策问题</v>
          </cell>
          <cell r="AA50" t="str">
            <v>安保措施</v>
          </cell>
          <cell r="AB50" t="str">
            <v>鸿运承物业管理中心</v>
          </cell>
          <cell r="AC50" t="str">
            <v>动物园分中心</v>
          </cell>
        </row>
        <row r="51">
          <cell r="C51" t="str">
            <v>热线-260205-004640</v>
          </cell>
          <cell r="D51" t="str">
            <v>2月</v>
          </cell>
        </row>
        <row r="51">
          <cell r="F51" t="str">
            <v>联系</v>
          </cell>
          <cell r="G51" t="str">
            <v>个人</v>
          </cell>
          <cell r="H51" t="str">
            <v>日常</v>
          </cell>
          <cell r="I51" t="str">
            <v>国资企业</v>
          </cell>
          <cell r="J51" t="str">
            <v>只评价响应率</v>
          </cell>
        </row>
        <row r="51">
          <cell r="M51" t="str">
            <v>2月</v>
          </cell>
          <cell r="N51" t="str">
            <v>热线-260205-004640</v>
          </cell>
          <cell r="O51" t="str">
            <v>未主动剔除</v>
          </cell>
          <cell r="P51" t="str">
            <v>2026-02-05 08:34:50</v>
          </cell>
          <cell r="Q51" t="str">
            <v>2026-02-05 08:44:47</v>
          </cell>
          <cell r="R51" t="str">
            <v>2026-02-05 08:53:42</v>
          </cell>
          <cell r="S51" t="str">
            <v>郅文玲女士</v>
          </cell>
          <cell r="T51" t="str">
            <v>女</v>
          </cell>
          <cell r="U51" t="str">
            <v>手机,13141331858;</v>
          </cell>
          <cell r="V51" t="str">
            <v>市民反映，怀柔区汤河口镇汤河口客运站（八方达公交车站），聘用有盗窃前科的人员做保安，保安叫郅文来，做了4年牢，国家有规定此类人员不能担任保安，但是车站录用他了，故意包庇称说查不着这个情况，希望帮助解决，来电反映聘用有前科人员当保安不合理问题。 工单流转、怀柔区分中心退回：接到诉求后，怀柔区交通局工作人员立即联系市民。经与市民电话核实，市民反映聘用有前科人员当保安不合理问题。原怀柔区八方达客运站，实际现为汤河口公交站公交集团客运第七分公司办公地，关于雇佣保安问题，为客运第七分公司内部管理问题，已超出我单位管</v>
          </cell>
          <cell r="W51" t="str">
            <v>是</v>
          </cell>
          <cell r="X51" t="str">
            <v>其他</v>
          </cell>
          <cell r="Y51" t="str">
            <v>安保部（应急管理中心）</v>
          </cell>
          <cell r="Z51" t="str">
            <v>安保专业其他问题</v>
          </cell>
          <cell r="AA51" t="str">
            <v>安保专业补充内容</v>
          </cell>
          <cell r="AB51" t="str">
            <v>鸿运承物业管理中心</v>
          </cell>
          <cell r="AC51" t="str">
            <v>东直门分中心</v>
          </cell>
        </row>
        <row r="52">
          <cell r="C52" t="str">
            <v>热线-260205-010683</v>
          </cell>
          <cell r="D52" t="str">
            <v>2月</v>
          </cell>
        </row>
        <row r="52">
          <cell r="F52" t="str">
            <v>联系</v>
          </cell>
          <cell r="G52" t="str">
            <v>个人</v>
          </cell>
          <cell r="H52" t="str">
            <v>日常</v>
          </cell>
          <cell r="I52" t="str">
            <v>国资企业</v>
          </cell>
          <cell r="J52" t="str">
            <v>只评价响应率</v>
          </cell>
        </row>
        <row r="52">
          <cell r="M52" t="str">
            <v>2月</v>
          </cell>
          <cell r="N52" t="str">
            <v>热线-260205-010683</v>
          </cell>
          <cell r="O52" t="str">
            <v>未主动剔除</v>
          </cell>
          <cell r="P52" t="str">
            <v>2026-02-05 09:41:39</v>
          </cell>
          <cell r="Q52" t="str">
            <v>2026-02-05 09:58:45</v>
          </cell>
          <cell r="R52" t="str">
            <v>2026-02-05 10:15:38</v>
          </cell>
          <cell r="S52" t="str">
            <v>王爱民先生</v>
          </cell>
          <cell r="T52" t="str">
            <v>男</v>
          </cell>
          <cell r="U52" t="str">
            <v>手机,13146533502;</v>
          </cell>
          <cell r="V52" t="str">
            <v>市民反映，北京公交集团第二客运分公司17车队纵容外卖电动车在场内乱窜，时间：1月6、7、13、21号，存在安全隐患。反映后没有落实任何责任、处理。希望相关部门尽快核实处理。来电反映要求公交集团对外卖电动车加强监管问题。</v>
          </cell>
          <cell r="W52" t="str">
            <v>是</v>
          </cell>
          <cell r="X52" t="str">
            <v>诉求</v>
          </cell>
          <cell r="Y52" t="str">
            <v>安保部（应急管理中心）</v>
          </cell>
          <cell r="Z52" t="str">
            <v>场站保安问题</v>
          </cell>
          <cell r="AA52" t="str">
            <v>场站保安</v>
          </cell>
          <cell r="AB52" t="str">
            <v>鸿运承物业管理中心</v>
          </cell>
          <cell r="AC52" t="str">
            <v>单店分中心</v>
          </cell>
        </row>
        <row r="53">
          <cell r="C53" t="str">
            <v>热线-260205-021275</v>
          </cell>
          <cell r="D53" t="str">
            <v>2月</v>
          </cell>
        </row>
        <row r="53">
          <cell r="F53" t="str">
            <v>联系</v>
          </cell>
          <cell r="G53" t="str">
            <v>个人</v>
          </cell>
          <cell r="H53" t="str">
            <v>日常</v>
          </cell>
          <cell r="I53" t="str">
            <v>国资企业</v>
          </cell>
          <cell r="J53" t="str">
            <v>只评价响应率</v>
          </cell>
        </row>
        <row r="53">
          <cell r="M53" t="str">
            <v>2月</v>
          </cell>
          <cell r="N53" t="str">
            <v>热线-260205-021275</v>
          </cell>
          <cell r="O53" t="str">
            <v>未主动剔除</v>
          </cell>
          <cell r="P53" t="str">
            <v>2026-02-05 11:03:17</v>
          </cell>
          <cell r="Q53" t="str">
            <v>2026-02-05 11:16:12</v>
          </cell>
          <cell r="R53" t="str">
            <v>2026-02-05 11:29:39</v>
          </cell>
          <cell r="S53" t="str">
            <v>于河先生</v>
          </cell>
          <cell r="T53" t="str">
            <v>男</v>
          </cell>
          <cell r="U53" t="str">
            <v>手机,13121791023;</v>
          </cell>
          <cell r="V53" t="str">
            <v>市民反映，有同事在120路公交车左家庄6车队车棚子改造附近撬车门，但没有具体证据，同事还威胁自己给他一万块钱，当时自己报警了，新源里派出所出警了，也给处理了，自己想要当时的录像，但是派出所说需要法院的手续才能调取录像，自己不认可，自己希望公交车内部派出所提供当时录像，该人员当时还闯女更衣室，也向领导等都汇报过，可见其人品真不行。希望提供当时录像查看。来电反映要求左家庄6车队提供录像问题。</v>
          </cell>
          <cell r="W53" t="str">
            <v>是</v>
          </cell>
          <cell r="X53" t="str">
            <v>其他</v>
          </cell>
          <cell r="Y53" t="str">
            <v>安保部（应急管理中心）</v>
          </cell>
          <cell r="Z53" t="str">
            <v>安保专业其他问题</v>
          </cell>
          <cell r="AA53" t="str">
            <v>安保专业补充内容</v>
          </cell>
          <cell r="AB53" t="str">
            <v>鸿运承物业管理中心</v>
          </cell>
          <cell r="AC53" t="str">
            <v>动物园分中心</v>
          </cell>
        </row>
        <row r="54">
          <cell r="C54" t="str">
            <v>热线-260205-029799</v>
          </cell>
          <cell r="D54" t="str">
            <v>2月</v>
          </cell>
        </row>
        <row r="54">
          <cell r="F54" t="str">
            <v>联系</v>
          </cell>
          <cell r="G54" t="str">
            <v>个人</v>
          </cell>
          <cell r="H54" t="str">
            <v>日常</v>
          </cell>
          <cell r="I54" t="str">
            <v>国资企业</v>
          </cell>
          <cell r="J54" t="str">
            <v>只评价响应率</v>
          </cell>
        </row>
        <row r="54">
          <cell r="M54" t="str">
            <v>2月</v>
          </cell>
          <cell r="N54" t="str">
            <v>热线-260205-029799</v>
          </cell>
          <cell r="O54" t="str">
            <v>未主动剔除</v>
          </cell>
          <cell r="P54" t="str">
            <v>2026-02-05 12:40:05</v>
          </cell>
          <cell r="Q54" t="str">
            <v>2026-02-05 12:52:15</v>
          </cell>
          <cell r="R54" t="str">
            <v>2026-02-05 12:57:13</v>
          </cell>
          <cell r="S54" t="str">
            <v>周捷先生</v>
          </cell>
          <cell r="T54" t="str">
            <v>男</v>
          </cell>
          <cell r="U54" t="str">
            <v>手机,13381386251;</v>
          </cell>
          <cell r="V54" t="str">
            <v>市民反映，位于西城区广安门内街道广安胡同北口44路外环公交场站卫生环境差，保洁工作不到位，卫生状况不合格，影响周边环境，而且场站的水房里环境也很差，一点都没有清理。市民表示该场站属于公交集团管理，并希望相关部门能够重视并改善卫生问题，保洁主管叫做王坡，希望尽快处理，来电反映公交场站卫生环境差问题 。</v>
          </cell>
          <cell r="W54" t="str">
            <v>是</v>
          </cell>
          <cell r="X54" t="str">
            <v>诉求</v>
          </cell>
          <cell r="Y54" t="str">
            <v>基建行政部</v>
          </cell>
          <cell r="Z54" t="str">
            <v>场站问题</v>
          </cell>
          <cell r="AA54" t="str">
            <v>场站生活设施问题</v>
          </cell>
          <cell r="AB54" t="str">
            <v>鸿运承物业管理中心</v>
          </cell>
          <cell r="AC54" t="str">
            <v>物管行政部</v>
          </cell>
        </row>
        <row r="55">
          <cell r="C55" t="str">
            <v>热线-260207-050552</v>
          </cell>
          <cell r="D55" t="str">
            <v>2月</v>
          </cell>
        </row>
        <row r="55">
          <cell r="F55" t="str">
            <v>联系</v>
          </cell>
          <cell r="G55" t="str">
            <v>个人</v>
          </cell>
          <cell r="H55" t="str">
            <v>日常</v>
          </cell>
          <cell r="I55" t="str">
            <v>国资企业</v>
          </cell>
          <cell r="J55" t="str">
            <v>只评价响应率</v>
          </cell>
        </row>
        <row r="55">
          <cell r="M55" t="str">
            <v>2月</v>
          </cell>
          <cell r="N55" t="str">
            <v>热线-260207-050552</v>
          </cell>
          <cell r="O55" t="str">
            <v>未主动剔除</v>
          </cell>
          <cell r="P55" t="str">
            <v>2026-02-07 19:13:57</v>
          </cell>
          <cell r="Q55" t="str">
            <v>2026-02-07 19:22:56</v>
          </cell>
          <cell r="R55" t="str">
            <v>2026-02-07 19:48:48</v>
          </cell>
          <cell r="S55" t="str">
            <v>王先生</v>
          </cell>
          <cell r="T55" t="str">
            <v>男</v>
          </cell>
          <cell r="U55" t="str">
            <v>手机,13051209797;</v>
          </cell>
          <cell r="V55" t="str">
            <v>市民反映，朝阳区左家庄街道左家庄公交枢纽的536路公交车站牌标注不清楚，该车辆的起点标注是在左家庄公交枢纽处，自己进了公交枢纽里面之后并没有看到该车辆，被枢纽的工作人员从枢纽赶出来之后在门口的各个站牌上查看也没有看到536路的站牌，等自己发现的时候车已经开走了，站牌是放置在枢纽里面一个接近门口的小角落里面的，还有一个特别高的台阶，周边没有其他照明，正常根本看不到，其他的公交站牌都是在路边可以直接找到的，认为不合理，希望进行处理，来电反映公交站牌设置不合理问题  线网基建安保</v>
          </cell>
          <cell r="W55" t="str">
            <v>是</v>
          </cell>
          <cell r="X55" t="str">
            <v>诉求</v>
          </cell>
          <cell r="Y55" t="str">
            <v>安保部（应急管理中心）</v>
          </cell>
          <cell r="Z55" t="str">
            <v>场站保安问题</v>
          </cell>
          <cell r="AA55" t="str">
            <v>场站保安</v>
          </cell>
          <cell r="AB55" t="str">
            <v>鸿运承物业管理中心</v>
          </cell>
          <cell r="AC55" t="str">
            <v>动物园分中心</v>
          </cell>
        </row>
        <row r="56">
          <cell r="C56" t="str">
            <v>热线-260207-055766</v>
          </cell>
          <cell r="D56" t="str">
            <v>2月</v>
          </cell>
        </row>
        <row r="56">
          <cell r="F56" t="str">
            <v>联系</v>
          </cell>
          <cell r="G56" t="str">
            <v>个人</v>
          </cell>
          <cell r="H56" t="str">
            <v>日常</v>
          </cell>
          <cell r="I56" t="str">
            <v>国资企业</v>
          </cell>
          <cell r="J56" t="str">
            <v>只评价响应率</v>
          </cell>
        </row>
        <row r="56">
          <cell r="M56" t="str">
            <v>2月</v>
          </cell>
          <cell r="N56" t="str">
            <v>热线-260207-055766</v>
          </cell>
          <cell r="O56" t="str">
            <v>未主动剔除</v>
          </cell>
          <cell r="P56" t="str">
            <v>2026-02-07 21:17:06</v>
          </cell>
          <cell r="Q56" t="str">
            <v>2026-02-07 21:29:58</v>
          </cell>
          <cell r="R56" t="str">
            <v>2026-02-07 21:37:27</v>
          </cell>
          <cell r="S56" t="str">
            <v>王先生</v>
          </cell>
          <cell r="T56" t="str">
            <v>男</v>
          </cell>
          <cell r="U56" t="str">
            <v>手机,13051209797;</v>
          </cell>
          <cell r="V56" t="str">
            <v>市民反映，朝阳区左家庄街道左家庄公交枢纽的536路公交车站牌标注不清楚，该车辆的起点标注是在左家庄公交枢纽处，自己进了公交枢纽里面之后并没有看到该车辆，被枢纽的工作人员从枢纽赶出来之后在门口的各个站牌上查看也没有看到536路的站牌，等自己发现的时候车已经开走了，站牌是放置在枢纽里面一个接近门口的小角落里面的，还有一个特别高的台阶，周边没有其他照明，正常根本看不到，其他的公交站牌都是在路边可以直接找到的，认为不合理，希望进行处理，有人联系自己像老师一样，一直说教自己，还说不是公交枢纽，是公交场，认为描述不准</v>
          </cell>
          <cell r="W56" t="str">
            <v>是</v>
          </cell>
          <cell r="X56" t="str">
            <v>其他</v>
          </cell>
          <cell r="Y56" t="str">
            <v>安保部（应急管理中心）</v>
          </cell>
          <cell r="Z56" t="str">
            <v>安保专业其他问题</v>
          </cell>
          <cell r="AA56" t="str">
            <v>安保专业补充内容</v>
          </cell>
          <cell r="AB56" t="str">
            <v>鸿运承物业管理中心</v>
          </cell>
          <cell r="AC56" t="str">
            <v>动物园分中心</v>
          </cell>
        </row>
        <row r="57">
          <cell r="C57" t="str">
            <v>热线-260210-031316</v>
          </cell>
          <cell r="D57" t="str">
            <v>2月</v>
          </cell>
        </row>
        <row r="57">
          <cell r="F57" t="str">
            <v>联系</v>
          </cell>
          <cell r="G57" t="str">
            <v>个人</v>
          </cell>
          <cell r="H57" t="str">
            <v>日常</v>
          </cell>
          <cell r="I57" t="str">
            <v>国资企业</v>
          </cell>
          <cell r="J57" t="str">
            <v>只评价响应率</v>
          </cell>
        </row>
        <row r="57">
          <cell r="M57" t="str">
            <v>2月</v>
          </cell>
          <cell r="N57" t="str">
            <v>热线-260210-031316</v>
          </cell>
          <cell r="O57" t="str">
            <v>未主动剔除</v>
          </cell>
          <cell r="P57" t="str">
            <v>2026-02-10 13:33:15</v>
          </cell>
          <cell r="Q57" t="str">
            <v>2026-02-10 13:48:57</v>
          </cell>
          <cell r="R57" t="str">
            <v>2026-02-10 13:54:46</v>
          </cell>
          <cell r="S57" t="str">
            <v>张艳女士</v>
          </cell>
          <cell r="T57" t="str">
            <v>女</v>
          </cell>
          <cell r="U57" t="str">
            <v>手机,18519862573;</v>
          </cell>
          <cell r="V57" t="str">
            <v>市民反映，自己是1月12日公交集团的退休人员（属于公交集团），每年春节前给饺子钱，今年没有自己的钱，市民称自己是正式退休的，2025年自己是全勤员工，每年2026年给的是2025年的钱，自己向单位反映后，回复称2026年2月在职职工有，不在职的就没有，自己认为不合理，北京公交集团鸿运承物业九龙分中心（地址：大兴区西红门镇），市民：张艳，来电反映公交集团未发放年底福利费不合理问题。</v>
          </cell>
          <cell r="W57" t="str">
            <v>是</v>
          </cell>
          <cell r="X57" t="str">
            <v>诉求</v>
          </cell>
          <cell r="Y57" t="str">
            <v>人力资源部（人力资源发展中心）</v>
          </cell>
          <cell r="Z57" t="str">
            <v>退休人员</v>
          </cell>
          <cell r="AA57" t="str">
            <v>退休福利</v>
          </cell>
          <cell r="AB57" t="str">
            <v>鸿运承物业管理中心</v>
          </cell>
          <cell r="AC57" t="str">
            <v>九龙分中心</v>
          </cell>
        </row>
        <row r="58">
          <cell r="C58" t="str">
            <v>网络-260113-005463</v>
          </cell>
          <cell r="D58" t="str">
            <v>2月</v>
          </cell>
        </row>
        <row r="58">
          <cell r="F58" t="str">
            <v>联系</v>
          </cell>
          <cell r="G58" t="str">
            <v>个人</v>
          </cell>
          <cell r="H58" t="str">
            <v>日常</v>
          </cell>
          <cell r="I58" t="str">
            <v>国资企业</v>
          </cell>
          <cell r="J58" t="str">
            <v>只评价响应率</v>
          </cell>
        </row>
        <row r="58">
          <cell r="M58" t="str">
            <v>1月</v>
          </cell>
          <cell r="N58" t="str">
            <v>网络-260113-005463</v>
          </cell>
          <cell r="O58" t="str">
            <v>未主动剔除</v>
          </cell>
          <cell r="P58" t="str">
            <v>2026-01-13 08:47:02</v>
          </cell>
          <cell r="Q58" t="str">
            <v>2026-01-13 08:51:01</v>
          </cell>
          <cell r="R58" t="str">
            <v>2026-01-13 09:06:52</v>
          </cell>
          <cell r="S58" t="str">
            <v>张老师</v>
          </cell>
          <cell r="T58" t="str">
            <v>女</v>
          </cell>
          <cell r="U58" t="str">
            <v>手机,13691236528;</v>
          </cell>
          <cell r="V58" t="str">
            <v> 工单来源：微信服务号，此工单内容为网民留言时填写的标题及原文。 ============================= 留言标题：公交留言原文：今天做一辆539比较脏！市民填写的详细地址为：区、街道：海淀区海淀街道详细地址：万柳中路注：具体见附件</v>
          </cell>
          <cell r="W58" t="str">
            <v>是</v>
          </cell>
          <cell r="X58" t="str">
            <v>诉求</v>
          </cell>
          <cell r="Y58" t="str">
            <v>行车安全服务部</v>
          </cell>
          <cell r="Z58" t="str">
            <v>乘车环境问题</v>
          </cell>
          <cell r="AA58" t="str">
            <v>车辆卫生</v>
          </cell>
          <cell r="AB58" t="str">
            <v>鸿运承物业管理中心</v>
          </cell>
          <cell r="AC58" t="str">
            <v>西苑分中心</v>
          </cell>
        </row>
        <row r="59">
          <cell r="C59" t="str">
            <v>网络-260115-006849</v>
          </cell>
          <cell r="D59" t="str">
            <v>2月</v>
          </cell>
        </row>
        <row r="59">
          <cell r="F59" t="str">
            <v>联系</v>
          </cell>
          <cell r="G59" t="str">
            <v>个人</v>
          </cell>
          <cell r="H59" t="str">
            <v>日常</v>
          </cell>
          <cell r="I59" t="str">
            <v>国资企业</v>
          </cell>
          <cell r="J59" t="str">
            <v>只评价响应率</v>
          </cell>
        </row>
        <row r="59">
          <cell r="M59" t="str">
            <v>1月</v>
          </cell>
          <cell r="N59" t="str">
            <v>网络-260115-006849</v>
          </cell>
          <cell r="O59" t="str">
            <v>未主动剔除</v>
          </cell>
          <cell r="P59" t="str">
            <v>2026-01-15 09:05:00</v>
          </cell>
          <cell r="Q59" t="str">
            <v>2026-01-15 09:10:19</v>
          </cell>
          <cell r="R59" t="str">
            <v>2026-01-15 09:25:13</v>
          </cell>
          <cell r="S59" t="str">
            <v>宋贤明</v>
          </cell>
          <cell r="T59" t="str">
            <v>男</v>
          </cell>
          <cell r="U59" t="str">
            <v>手机,13810897206;</v>
          </cell>
          <cell r="V59" t="str">
            <v>工单来源：微信服务号，此工单内容为网民留言时填写的标题及原文。 ============================= 留言标题：公交留言原文：公交车575路和512路，车内扶手脏，刚戴的新手套下车就黑了。扶手黏手。建议及时保持车内卫生。市民填写的详细地址为：区、街道：海淀区上庄镇详细地址：上庄</v>
          </cell>
          <cell r="W59" t="str">
            <v>是</v>
          </cell>
          <cell r="X59" t="str">
            <v>诉求</v>
          </cell>
          <cell r="Y59" t="str">
            <v>行车安全服务部</v>
          </cell>
          <cell r="Z59" t="str">
            <v>乘车环境问题</v>
          </cell>
          <cell r="AA59" t="str">
            <v>车辆卫生</v>
          </cell>
          <cell r="AB59" t="str">
            <v>鸿运承物业管理中心</v>
          </cell>
          <cell r="AC59" t="str">
            <v>西苑分中心</v>
          </cell>
        </row>
        <row r="60">
          <cell r="C60" t="str">
            <v>网络-260122-016053</v>
          </cell>
          <cell r="D60" t="str">
            <v>2月</v>
          </cell>
        </row>
        <row r="60">
          <cell r="F60" t="str">
            <v>联系</v>
          </cell>
          <cell r="G60" t="str">
            <v>个人</v>
          </cell>
          <cell r="H60" t="str">
            <v>日常</v>
          </cell>
          <cell r="I60" t="str">
            <v>国资企业</v>
          </cell>
          <cell r="J60" t="str">
            <v>只评价响应率</v>
          </cell>
        </row>
        <row r="60">
          <cell r="M60" t="str">
            <v>2月</v>
          </cell>
          <cell r="N60" t="str">
            <v>网络-260122-016053</v>
          </cell>
          <cell r="O60" t="str">
            <v>未主动剔除</v>
          </cell>
          <cell r="P60" t="str">
            <v>2026-01-22 10:22:51</v>
          </cell>
          <cell r="Q60" t="str">
            <v>2026-01-22 10:45:30</v>
          </cell>
          <cell r="R60" t="str">
            <v>2026-01-22 11:40:46</v>
          </cell>
          <cell r="S60" t="str">
            <v>柳</v>
          </cell>
          <cell r="T60" t="str">
            <v>女</v>
          </cell>
          <cell r="U60" t="str">
            <v>手机,18610116397;</v>
          </cell>
          <cell r="V60" t="str">
            <v>工单来源：微信服务号，此工单内容为网民留言时填写的标题及原文。 ============================= 留言标题：公交留言原文：1月22日早，74路公交车从菜户营西路站始发，原来7:10的这趟车推迟到了7:18发车，当时车站有学生和上班族还有老年人，十多人在等车。大家都很焦急，有的打电话反映，有的到场站门口保安室去询问，保安室无人值守，听见有人喊叫才出来一个保安和司机，但都未回答不发车的具体情况。太平桥学校的学生们要7:30到校，每天都坐7:10这趟车，今天返校，发车时间却推迟，上学上</v>
          </cell>
          <cell r="W60" t="str">
            <v>是</v>
          </cell>
          <cell r="X60" t="str">
            <v>诉求</v>
          </cell>
          <cell r="Y60" t="str">
            <v>安保部（应急管理中心）</v>
          </cell>
          <cell r="Z60" t="str">
            <v>场站保安问题</v>
          </cell>
          <cell r="AA60" t="str">
            <v>场站保安</v>
          </cell>
          <cell r="AB60" t="str">
            <v>鸿运承物业管理中心</v>
          </cell>
          <cell r="AC60" t="str">
            <v>大观园分中心</v>
          </cell>
        </row>
        <row r="61">
          <cell r="C61" t="str">
            <v>网络-260124-000007</v>
          </cell>
          <cell r="D61" t="str">
            <v>2月</v>
          </cell>
        </row>
        <row r="61">
          <cell r="F61" t="str">
            <v>联系</v>
          </cell>
          <cell r="G61" t="str">
            <v>个人</v>
          </cell>
          <cell r="H61" t="str">
            <v>日常</v>
          </cell>
          <cell r="I61" t="str">
            <v>国资企业</v>
          </cell>
          <cell r="J61" t="str">
            <v>只评价响应率</v>
          </cell>
        </row>
        <row r="61">
          <cell r="M61" t="str">
            <v>2月</v>
          </cell>
          <cell r="N61" t="str">
            <v>网络-260124-000007</v>
          </cell>
          <cell r="O61" t="str">
            <v>未主动剔除</v>
          </cell>
          <cell r="P61" t="str">
            <v>2026-01-24 00:02:48</v>
          </cell>
          <cell r="Q61" t="str">
            <v>2026-01-24 00:12:06</v>
          </cell>
          <cell r="R61" t="str">
            <v>2026-01-24 09:49:11</v>
          </cell>
          <cell r="S61" t="str">
            <v>匿名</v>
          </cell>
          <cell r="T61" t="str">
            <v>女</v>
          </cell>
          <cell r="U61" t="str">
            <v>手机,17326805246;</v>
          </cell>
          <cell r="V61" t="str">
            <v>工单来源：微信服务号，此工单内容为网民留言时填写的标题及原文。 ============================= 留言标题：公交留言原文：本人于2026年1月23日晚间，驾驶车辆在翠林公交场站倒车时，不慎碰擦到场站抬车栏杆，车辆也出现两处凹陷损伤。事发后，本人当即与场站工作人员沟通处理，现场向场站站长支付赔偿款600元整，但只有一个手写收据 现就此次赔偿事宜，提出以下三点核心诉求： 1. 明确600元赔偿款的去向及性质：要求贵司提供该笔款项的正式发票或加盖公司财务章的收据，书面说明款项是否已按规</v>
          </cell>
          <cell r="W61" t="str">
            <v>是</v>
          </cell>
          <cell r="X61" t="str">
            <v>诉求</v>
          </cell>
          <cell r="Y61" t="str">
            <v>基建行政部</v>
          </cell>
          <cell r="Z61" t="str">
            <v>场站问题</v>
          </cell>
          <cell r="AA61" t="str">
            <v>场站生活设施问题</v>
          </cell>
          <cell r="AB61" t="str">
            <v>鸿运承物业管理中心</v>
          </cell>
          <cell r="AC61" t="str">
            <v>工程设备部</v>
          </cell>
        </row>
        <row r="62">
          <cell r="C62" t="str">
            <v>网络-260126-045683</v>
          </cell>
          <cell r="D62" t="str">
            <v>2月</v>
          </cell>
        </row>
        <row r="62">
          <cell r="F62" t="str">
            <v>联系</v>
          </cell>
          <cell r="G62" t="str">
            <v>个人</v>
          </cell>
          <cell r="H62" t="str">
            <v>日常</v>
          </cell>
          <cell r="I62" t="str">
            <v>国资企业</v>
          </cell>
          <cell r="J62" t="str">
            <v>只评价响应率</v>
          </cell>
        </row>
        <row r="62">
          <cell r="M62" t="str">
            <v>2月</v>
          </cell>
          <cell r="N62" t="str">
            <v>网络-260126-045683</v>
          </cell>
          <cell r="O62" t="str">
            <v>未主动剔除</v>
          </cell>
          <cell r="P62" t="str">
            <v>2026-01-26 15:06:33</v>
          </cell>
          <cell r="Q62" t="str">
            <v>2026-01-26 15:11:29</v>
          </cell>
          <cell r="R62" t="str">
            <v>2026-01-26 15:31:30</v>
          </cell>
          <cell r="S62" t="str">
            <v>杨利</v>
          </cell>
          <cell r="T62" t="str">
            <v>男</v>
          </cell>
          <cell r="U62" t="str">
            <v>手机,13811081307;</v>
          </cell>
          <cell r="V62" t="str">
            <v>工单来源：微信服务号，此工单内容为网民留言时填写的标题及原文。 ============================= 留言标题：反应鸿运承物业管理中心不作为推诿留言原文：前一段时间我多次已经反馈了鸿运承物业管理中心不作为推诿，同时我也已经接到多个电话对我询问的问题回复，问题及回复如下:第一，我在其单位任职期间的身份认定！前段时间也就是2026年1月13日他们的工作人员回复我为工人身份，但是今天2026年1月26日给我回电话的人员说不清楚！他们不做回复！第二，我再其单位任职期间，其单位以何种方式何时何</v>
          </cell>
          <cell r="W62" t="str">
            <v>是</v>
          </cell>
          <cell r="X62" t="str">
            <v>其他</v>
          </cell>
          <cell r="Y62" t="str">
            <v>纪检监察办</v>
          </cell>
          <cell r="Z62" t="str">
            <v>纪检方面其他问题</v>
          </cell>
          <cell r="AA62" t="str">
            <v>纪检方面补充内容</v>
          </cell>
          <cell r="AB62" t="str">
            <v>鸿运承物业管理中心</v>
          </cell>
          <cell r="AC62" t="str">
            <v>纪检部</v>
          </cell>
        </row>
        <row r="63">
          <cell r="C63" t="str">
            <v>网络-260129-043344</v>
          </cell>
          <cell r="D63" t="str">
            <v>2月</v>
          </cell>
        </row>
        <row r="63">
          <cell r="F63" t="str">
            <v>联系</v>
          </cell>
          <cell r="G63" t="str">
            <v>个人</v>
          </cell>
          <cell r="H63" t="str">
            <v>日常</v>
          </cell>
          <cell r="I63" t="str">
            <v>国资企业</v>
          </cell>
          <cell r="J63" t="str">
            <v>只评价响应率</v>
          </cell>
        </row>
        <row r="63">
          <cell r="M63" t="str">
            <v>2月</v>
          </cell>
          <cell r="N63" t="str">
            <v>网络-260129-043344</v>
          </cell>
          <cell r="O63" t="str">
            <v>未主动剔除</v>
          </cell>
          <cell r="P63" t="str">
            <v>2026-01-29 15:18:30</v>
          </cell>
          <cell r="Q63" t="str">
            <v>2026-01-29 15:20:19</v>
          </cell>
          <cell r="R63" t="str">
            <v>2026-01-29 16:20:45</v>
          </cell>
          <cell r="S63" t="str">
            <v>刘春杰</v>
          </cell>
          <cell r="T63" t="str">
            <v>女</v>
          </cell>
          <cell r="U63" t="str">
            <v>手机,18611324098;</v>
          </cell>
          <cell r="V63" t="str">
            <v>工单来源：微信服务号，此工单内容为网民留言时填写的标题及原文。 ============================= 留言标题：公交留言原文：公交车垃圾没人打扫市民填写的详细地址为：区、街道：大兴区榆垡镇详细地址：固安公交站因无具体涉事车辆，故回拨市民核实。2026年1月29日15:16分13075号回拨市民，市民表示从东光村南上车的849路公交车。</v>
          </cell>
          <cell r="W63" t="str">
            <v>是</v>
          </cell>
          <cell r="X63" t="str">
            <v>诉求</v>
          </cell>
          <cell r="Y63" t="str">
            <v>行车安全服务部</v>
          </cell>
          <cell r="Z63" t="str">
            <v>乘车环境问题</v>
          </cell>
          <cell r="AA63" t="str">
            <v>车辆卫生</v>
          </cell>
          <cell r="AB63" t="str">
            <v>鸿运承物业管理中心</v>
          </cell>
          <cell r="AC63" t="str">
            <v>天宫院分中心</v>
          </cell>
        </row>
        <row r="64">
          <cell r="C64" t="str">
            <v>网络-260202-010018</v>
          </cell>
          <cell r="D64" t="str">
            <v>2月</v>
          </cell>
        </row>
        <row r="64">
          <cell r="F64" t="str">
            <v>联系</v>
          </cell>
          <cell r="G64" t="str">
            <v>个人</v>
          </cell>
          <cell r="H64" t="str">
            <v>日常</v>
          </cell>
          <cell r="I64" t="str">
            <v>国资企业</v>
          </cell>
          <cell r="J64" t="str">
            <v>只评价响应率</v>
          </cell>
        </row>
        <row r="64">
          <cell r="M64" t="str">
            <v>2月</v>
          </cell>
          <cell r="N64" t="str">
            <v>网络-260202-010018</v>
          </cell>
          <cell r="O64" t="str">
            <v>未主动剔除</v>
          </cell>
          <cell r="P64" t="str">
            <v>2026-02-02 09:32:41</v>
          </cell>
          <cell r="Q64" t="str">
            <v>2026-02-02 09:56:01</v>
          </cell>
          <cell r="R64" t="str">
            <v>2026-02-02 10:19:06</v>
          </cell>
          <cell r="S64" t="str">
            <v>张老师</v>
          </cell>
          <cell r="T64" t="str">
            <v>女</v>
          </cell>
          <cell r="U64" t="str">
            <v>手机,13691236528;</v>
          </cell>
          <cell r="V64" t="str">
            <v>工单来源：微信服务号，此工单内容为网民留言时填写的标题及原文。 ============================= 留言标题：公交留言原文：今天早上坐一辆305比较脏！4634511市民填写的详细地址为：区、街道：海淀区北太平庄街道详细地址：中原宾馆   客四物业</v>
          </cell>
          <cell r="W64" t="str">
            <v>是</v>
          </cell>
          <cell r="X64" t="str">
            <v>诉求</v>
          </cell>
          <cell r="Y64" t="str">
            <v>行车安全服务部</v>
          </cell>
          <cell r="Z64" t="str">
            <v>企业政策问题</v>
          </cell>
          <cell r="AA64" t="str">
            <v>调整服务规范</v>
          </cell>
          <cell r="AB64" t="str">
            <v>鸿运承物业管理中心</v>
          </cell>
          <cell r="AC64" t="str">
            <v>西苑分中心</v>
          </cell>
        </row>
        <row r="65">
          <cell r="C65" t="str">
            <v>网络-260206-015431</v>
          </cell>
          <cell r="D65" t="str">
            <v>2月</v>
          </cell>
        </row>
        <row r="65">
          <cell r="F65" t="str">
            <v>联系</v>
          </cell>
          <cell r="G65" t="str">
            <v>个人</v>
          </cell>
          <cell r="H65" t="str">
            <v>日常</v>
          </cell>
          <cell r="I65" t="str">
            <v>国资企业</v>
          </cell>
          <cell r="J65" t="str">
            <v>只评价响应率</v>
          </cell>
        </row>
        <row r="65">
          <cell r="M65" t="str">
            <v>2月</v>
          </cell>
          <cell r="N65" t="str">
            <v>网络-260206-015431</v>
          </cell>
          <cell r="O65" t="str">
            <v>未主动剔除</v>
          </cell>
          <cell r="P65" t="str">
            <v>2026-02-06 10:20:34</v>
          </cell>
          <cell r="Q65" t="str">
            <v>2026-02-06 10:34:51</v>
          </cell>
          <cell r="R65" t="str">
            <v>2026-02-06 11:08:01</v>
          </cell>
          <cell r="S65" t="str">
            <v>常斌</v>
          </cell>
          <cell r="T65" t="str">
            <v>男</v>
          </cell>
          <cell r="U65" t="str">
            <v>手机,18911212369;</v>
          </cell>
          <cell r="V65" t="str">
            <v>工单来源：微信服务号，此工单内容为网民留言时填写的标题及原文。============================= 留言标题：公交站台活动栅栏倒伏留言原文：东二环主路，内外环双侧的雅宝路公交车站站台上，不锈钢活动栅栏昨天被大风刮倒了，一天了都没人处理。市民填写的详细地址为：区、街道：朝阳区建外街道详细地址：雅宝路公交站</v>
          </cell>
          <cell r="W65" t="str">
            <v>是</v>
          </cell>
          <cell r="X65" t="str">
            <v>诉求</v>
          </cell>
          <cell r="Y65" t="str">
            <v>基建行政部</v>
          </cell>
          <cell r="Z65" t="str">
            <v>站务设施问题</v>
          </cell>
          <cell r="AA65" t="str">
            <v>站台护栏问题</v>
          </cell>
          <cell r="AB65" t="str">
            <v>鸿运承物业管理中心</v>
          </cell>
          <cell r="AC65" t="str">
            <v>工程设备部</v>
          </cell>
        </row>
        <row r="66">
          <cell r="C66" t="str">
            <v>网络-260210-026108</v>
          </cell>
          <cell r="D66" t="str">
            <v>2月</v>
          </cell>
        </row>
        <row r="66">
          <cell r="F66" t="str">
            <v>联系</v>
          </cell>
          <cell r="G66" t="str">
            <v>个人</v>
          </cell>
          <cell r="H66" t="str">
            <v>日常</v>
          </cell>
          <cell r="I66" t="str">
            <v>国资企业</v>
          </cell>
          <cell r="J66" t="str">
            <v>只评价响应率</v>
          </cell>
        </row>
        <row r="66">
          <cell r="M66" t="str">
            <v>2月</v>
          </cell>
          <cell r="N66" t="str">
            <v>网络-260210-026108</v>
          </cell>
          <cell r="O66" t="str">
            <v>未主动剔除</v>
          </cell>
          <cell r="P66" t="str">
            <v>2026-02-10 12:02:52</v>
          </cell>
          <cell r="Q66" t="str">
            <v>2026-02-10 12:11:33</v>
          </cell>
          <cell r="R66" t="str">
            <v>2026-02-10 12:51:20</v>
          </cell>
          <cell r="S66" t="str">
            <v>张老师</v>
          </cell>
          <cell r="T66" t="str">
            <v>女</v>
          </cell>
          <cell r="U66" t="str">
            <v>手机,13691236528;</v>
          </cell>
          <cell r="V66" t="str">
            <v>工单来源：微信服务号，此工单内容为网民留言时填写的标题及原文。 ============================= 留言标题：公交留言原文：座椅晃，车上比较脏！市民填写的详细地址1为：区、街道：海淀区北太平庄街道详细地址：中苑宾馆注：详情见附件信息 科信 鸿运承</v>
          </cell>
          <cell r="W66" t="str">
            <v>是</v>
          </cell>
          <cell r="X66" t="str">
            <v>诉求</v>
          </cell>
          <cell r="Y66" t="str">
            <v>行车安全服务部</v>
          </cell>
          <cell r="Z66" t="str">
            <v>企业政策问题</v>
          </cell>
          <cell r="AA66" t="str">
            <v>调整服务规范</v>
          </cell>
          <cell r="AB66" t="str">
            <v>鸿运承物业管理中心</v>
          </cell>
          <cell r="AC66" t="str">
            <v>西苑分中心</v>
          </cell>
        </row>
        <row r="67">
          <cell r="C67" t="str">
            <v>热线-260213-005308</v>
          </cell>
          <cell r="D67" t="str">
            <v>3月</v>
          </cell>
        </row>
        <row r="67">
          <cell r="F67" t="str">
            <v>联系</v>
          </cell>
          <cell r="G67" t="str">
            <v>个人</v>
          </cell>
          <cell r="H67" t="str">
            <v>日常</v>
          </cell>
          <cell r="I67" t="str">
            <v>国资企业</v>
          </cell>
          <cell r="J67" t="str">
            <v>只评价响应率</v>
          </cell>
        </row>
        <row r="67">
          <cell r="M67" t="str">
            <v>2月</v>
          </cell>
          <cell r="N67" t="str">
            <v>热线-260213-005308</v>
          </cell>
          <cell r="O67" t="str">
            <v>未主动剔除</v>
          </cell>
          <cell r="P67" t="str">
            <v>2026-02-13 14:00:03</v>
          </cell>
          <cell r="Q67" t="str">
            <v>2026-02-13 14:26:28</v>
          </cell>
          <cell r="R67" t="str">
            <v>2026-02-13 15:00:57</v>
          </cell>
          <cell r="S67" t="str">
            <v>刘先生</v>
          </cell>
          <cell r="T67" t="str">
            <v>男</v>
          </cell>
          <cell r="U67" t="str">
            <v>手机,13621257455;</v>
          </cell>
          <cell r="V67" t="str">
            <v>市民反映，自己爱人张丽原来是北京公交集团控股有限责任公司的员工，之后自己爱人被调到其下属公司鸿运承物业，2026年1月8日爱人退休了，但没有发放2000多元的春节小钱福利，爱人工作地址：朝阳区120路公交的厂站。市民称，自己爱人在公交公司34年工龄，要求提供相关正式的书面文件，来电反映退休人员没有发放春节小钱福利问题。工单流转：2026年2月13日11:20分朝阳区人力资源和社会保障局工作人员电话联系来电人13621257455，了解具体诉求事项为：退休人员没有发放春节小钱福利问题。我部门的办理情况为：经</v>
          </cell>
          <cell r="W67" t="str">
            <v>是</v>
          </cell>
          <cell r="X67" t="str">
            <v>诉求</v>
          </cell>
          <cell r="Y67" t="str">
            <v>人力资源部（人力资源发展中心）</v>
          </cell>
          <cell r="Z67" t="str">
            <v>退休人员</v>
          </cell>
          <cell r="AA67" t="str">
            <v>退休福利</v>
          </cell>
          <cell r="AB67" t="str">
            <v>鸿运承物业管理中心</v>
          </cell>
          <cell r="AC67" t="str">
            <v>人力资源部</v>
          </cell>
        </row>
        <row r="68">
          <cell r="C68" t="str">
            <v>热线-260213-066501</v>
          </cell>
          <cell r="D68" t="str">
            <v>3月</v>
          </cell>
        </row>
        <row r="68">
          <cell r="F68" t="str">
            <v>联系</v>
          </cell>
          <cell r="G68" t="str">
            <v>个人</v>
          </cell>
          <cell r="H68" t="str">
            <v>日常</v>
          </cell>
          <cell r="I68" t="str">
            <v>国资企业</v>
          </cell>
          <cell r="J68" t="str">
            <v>只评价响应率</v>
          </cell>
        </row>
        <row r="68">
          <cell r="M68" t="str">
            <v>2月</v>
          </cell>
          <cell r="N68" t="str">
            <v>热线-260213-066501</v>
          </cell>
          <cell r="O68" t="str">
            <v>未主动剔除</v>
          </cell>
          <cell r="P68" t="str">
            <v>2026-02-14 19:25:57</v>
          </cell>
          <cell r="Q68" t="str">
            <v>2026-02-14 19:36:24</v>
          </cell>
          <cell r="R68" t="str">
            <v>2026-02-14 20:03:16</v>
          </cell>
          <cell r="S68" t="str">
            <v>张先生</v>
          </cell>
          <cell r="T68" t="str">
            <v>男</v>
          </cell>
          <cell r="U68" t="str">
            <v>手机,13717714997;</v>
          </cell>
          <cell r="V68" t="str">
            <v>市民反映，自己是海淀区公交场站的职工，公交场站的物业拦着自己不让自己进入厂子，还骂自己，导致自己身体不适，希望物业的上级部门到现场处理，来电反映处理物业服务态度差问题。工单流转：海淀区退回，来件人您好，您反映的问题，曙光街道进行了调查，并答复如下：于2026-02-13 23:59:52，曙光街道接到市中心热线-260213-066501号工单，反映人所反映处理物业服务态度差问题，经核实，市民为公交场站工作人员，13日凌晨进公交场站给公交车充电，被保安阻止进入，并表示该保安工作时间身上酒味很大，遂拨打12</v>
          </cell>
          <cell r="W68" t="str">
            <v>是</v>
          </cell>
          <cell r="X68" t="str">
            <v>诉求</v>
          </cell>
          <cell r="Y68" t="str">
            <v>安保部（应急管理中心）</v>
          </cell>
          <cell r="Z68" t="str">
            <v>场站保安问题</v>
          </cell>
          <cell r="AA68" t="str">
            <v>场站保安</v>
          </cell>
          <cell r="AB68" t="str">
            <v>鸿运承物业管理中心</v>
          </cell>
          <cell r="AC68" t="str">
            <v>阜成门分中心</v>
          </cell>
        </row>
        <row r="69">
          <cell r="C69" t="str">
            <v>热线-260214-013035</v>
          </cell>
          <cell r="D69" t="str">
            <v>3月</v>
          </cell>
        </row>
        <row r="69">
          <cell r="F69" t="str">
            <v>联系</v>
          </cell>
          <cell r="G69" t="str">
            <v>个人</v>
          </cell>
          <cell r="H69" t="str">
            <v>日常</v>
          </cell>
          <cell r="I69" t="str">
            <v>国资企业</v>
          </cell>
          <cell r="J69" t="str">
            <v>只评价响应率</v>
          </cell>
        </row>
        <row r="69">
          <cell r="M69" t="str">
            <v>2月</v>
          </cell>
          <cell r="N69" t="str">
            <v>热线-260214-013035</v>
          </cell>
          <cell r="O69" t="str">
            <v>未主动剔除</v>
          </cell>
          <cell r="P69" t="str">
            <v>2026-02-14 15:27:47</v>
          </cell>
          <cell r="Q69" t="str">
            <v>2026-02-14 15:30:38</v>
          </cell>
          <cell r="R69" t="str">
            <v>2026-02-14 15:39:09</v>
          </cell>
          <cell r="S69" t="str">
            <v>王先生</v>
          </cell>
          <cell r="T69" t="str">
            <v>男</v>
          </cell>
          <cell r="U69" t="str">
            <v>手机,15810838354;</v>
          </cell>
          <cell r="V69" t="str">
            <v>市民反映，自己在昌平区阳坊镇土楼站655公交站首发站总站，因为内急，想要上厕所，但是被告知不让上，要求可以让这个厕所进行使用，来电反映公交站厕所不让使用问题。</v>
          </cell>
          <cell r="W69" t="str">
            <v>是</v>
          </cell>
          <cell r="X69" t="str">
            <v>诉求</v>
          </cell>
          <cell r="Y69" t="str">
            <v>安保部（应急管理中心）</v>
          </cell>
          <cell r="Z69" t="str">
            <v>场站保安问题</v>
          </cell>
          <cell r="AA69" t="str">
            <v>场站保安</v>
          </cell>
          <cell r="AB69" t="str">
            <v>鸿运承物业管理中心</v>
          </cell>
          <cell r="AC69" t="str">
            <v>史各庄分中心</v>
          </cell>
        </row>
        <row r="70">
          <cell r="C70" t="str">
            <v>热线-260214-018800</v>
          </cell>
          <cell r="D70" t="str">
            <v>3月</v>
          </cell>
        </row>
        <row r="70">
          <cell r="F70" t="str">
            <v>联系</v>
          </cell>
          <cell r="G70" t="str">
            <v>个人</v>
          </cell>
          <cell r="H70" t="str">
            <v>日常</v>
          </cell>
          <cell r="I70" t="str">
            <v>国资企业</v>
          </cell>
          <cell r="J70" t="str">
            <v>只评价响应率</v>
          </cell>
        </row>
        <row r="70">
          <cell r="M70" t="str">
            <v>2月</v>
          </cell>
          <cell r="N70" t="str">
            <v>热线-260214-018800</v>
          </cell>
          <cell r="O70" t="str">
            <v>未主动剔除</v>
          </cell>
          <cell r="P70" t="str">
            <v>2026-02-14 11:23:58</v>
          </cell>
          <cell r="Q70" t="str">
            <v>2026-02-14 11:30:39</v>
          </cell>
          <cell r="R70" t="str">
            <v>2026-02-14 12:00:27</v>
          </cell>
          <cell r="S70" t="str">
            <v>邱晓杰女士</v>
          </cell>
          <cell r="T70" t="str">
            <v>女</v>
          </cell>
          <cell r="U70" t="str">
            <v>手机,13146649975;</v>
          </cell>
          <cell r="V70" t="str">
            <v>市民反映，25年8月从北京公交集团鸿运城公司退休，地址：丰台区西客站，25年考核的钱没给自己，姓名：邱晓杰，罗峰，来电反映公司考核钱未支付问题。</v>
          </cell>
          <cell r="W70" t="str">
            <v>是</v>
          </cell>
          <cell r="X70" t="str">
            <v>诉求</v>
          </cell>
          <cell r="Y70" t="str">
            <v>人力资源部（人力资源发展中心）</v>
          </cell>
          <cell r="Z70" t="str">
            <v>工资及五险二金</v>
          </cell>
          <cell r="AA70" t="str">
            <v>工资方面</v>
          </cell>
          <cell r="AB70" t="str">
            <v>鸿运承物业管理中心</v>
          </cell>
          <cell r="AC70" t="str">
            <v>人力资源部</v>
          </cell>
        </row>
        <row r="71">
          <cell r="C71" t="str">
            <v>热线-260215-016058</v>
          </cell>
          <cell r="D71" t="str">
            <v>3月</v>
          </cell>
        </row>
        <row r="71">
          <cell r="F71" t="str">
            <v>联系</v>
          </cell>
          <cell r="G71" t="str">
            <v>个人</v>
          </cell>
          <cell r="H71" t="str">
            <v>日常</v>
          </cell>
          <cell r="I71" t="str">
            <v>国资企业</v>
          </cell>
          <cell r="J71" t="str">
            <v>只评价响应率</v>
          </cell>
        </row>
        <row r="71">
          <cell r="M71" t="str">
            <v>2月</v>
          </cell>
          <cell r="N71" t="str">
            <v>热线-260215-016058</v>
          </cell>
          <cell r="O71" t="str">
            <v>未主动剔除</v>
          </cell>
          <cell r="P71" t="str">
            <v>2026-02-15 12:12:04</v>
          </cell>
          <cell r="Q71" t="str">
            <v>2026-02-15 12:28:01</v>
          </cell>
          <cell r="R71" t="str">
            <v>2026-02-15 12:32:41</v>
          </cell>
          <cell r="S71" t="str">
            <v>于河先生</v>
          </cell>
          <cell r="T71" t="str">
            <v>男</v>
          </cell>
          <cell r="U71" t="str">
            <v>手机,13121791023;</v>
          </cell>
          <cell r="V71" t="str">
            <v>市民反映，有同事在120路公交车左家庄6车队车棚子改造附近撬车门，但没有具体证据，同事还威胁自己给他一万块钱，当时自己报警了，新源里派出所出警了，也给处理了，自己想要当时的录像，但是派出所说需要法院的手续才能调取录像，自己不认可，自己希望公交车内部派出所提供当时录像，该人员当时还闯女更衣室，也向领导等都汇报过，可见其人品真不行。希望提供当时录像查看。事情没有得到处理，自己不满意，要求继续反映，来电反映要求左家庄6车队提供录像问题。答复不满意</v>
          </cell>
          <cell r="W71" t="str">
            <v>是</v>
          </cell>
          <cell r="X71" t="str">
            <v>其他</v>
          </cell>
          <cell r="Y71" t="str">
            <v>安保部（应急管理中心）</v>
          </cell>
          <cell r="Z71" t="str">
            <v>安保专业其他问题</v>
          </cell>
          <cell r="AA71" t="str">
            <v>安保专业补充内容</v>
          </cell>
          <cell r="AB71" t="str">
            <v>鸿运承物业管理中心</v>
          </cell>
          <cell r="AC71" t="str">
            <v>动物园分中心</v>
          </cell>
        </row>
        <row r="72">
          <cell r="C72" t="str">
            <v>热线-260216-022246</v>
          </cell>
          <cell r="D72" t="str">
            <v>3月</v>
          </cell>
        </row>
        <row r="72">
          <cell r="F72" t="str">
            <v>联系</v>
          </cell>
          <cell r="G72" t="str">
            <v>个人</v>
          </cell>
          <cell r="H72" t="str">
            <v>日常</v>
          </cell>
          <cell r="I72" t="str">
            <v>国资企业</v>
          </cell>
          <cell r="J72" t="str">
            <v>只评价响应率</v>
          </cell>
        </row>
        <row r="72">
          <cell r="M72" t="str">
            <v>2月</v>
          </cell>
          <cell r="N72" t="str">
            <v>热线-260216-022246</v>
          </cell>
          <cell r="O72" t="str">
            <v>未主动剔除</v>
          </cell>
          <cell r="P72" t="str">
            <v>2026-02-16 18:09:10</v>
          </cell>
          <cell r="Q72" t="str">
            <v>2026-02-16 18:12:01</v>
          </cell>
          <cell r="R72" t="str">
            <v>2026-02-16 18:14:52</v>
          </cell>
          <cell r="S72" t="str">
            <v>王先生</v>
          </cell>
          <cell r="T72" t="str">
            <v>男</v>
          </cell>
          <cell r="U72" t="str">
            <v>手机,13910733415;</v>
          </cell>
          <cell r="V72" t="str">
            <v>市民反映，自己是302路公交车司机，是回民，食堂的饺子是猪肉大葱馅，厨师说素馅的没有了，导致自己没法吃饭，希望领导赔礼道歉，预备饺子，来电反映希望预备饺子。</v>
          </cell>
          <cell r="W72" t="str">
            <v>是</v>
          </cell>
          <cell r="X72" t="str">
            <v>诉求</v>
          </cell>
          <cell r="Y72" t="str">
            <v>基建行政部</v>
          </cell>
          <cell r="Z72" t="str">
            <v>后勤保障</v>
          </cell>
          <cell r="AA72" t="str">
            <v>食堂问题</v>
          </cell>
          <cell r="AB72" t="str">
            <v>鸿运承物业管理中心</v>
          </cell>
          <cell r="AC72" t="str">
            <v>辛庄分中心</v>
          </cell>
        </row>
        <row r="73">
          <cell r="C73" t="str">
            <v>热线-260218-007523</v>
          </cell>
          <cell r="D73" t="str">
            <v>3月</v>
          </cell>
        </row>
        <row r="73">
          <cell r="F73" t="str">
            <v>联系</v>
          </cell>
          <cell r="G73" t="str">
            <v>个人</v>
          </cell>
          <cell r="H73" t="str">
            <v>日常</v>
          </cell>
          <cell r="I73" t="str">
            <v>国资企业</v>
          </cell>
          <cell r="J73" t="str">
            <v>只评价响应率</v>
          </cell>
        </row>
        <row r="73">
          <cell r="M73" t="str">
            <v>2月</v>
          </cell>
          <cell r="N73" t="str">
            <v>热线-260218-007523</v>
          </cell>
          <cell r="O73" t="str">
            <v>未主动剔除</v>
          </cell>
          <cell r="P73" t="str">
            <v>2026-02-18 11:12:30</v>
          </cell>
          <cell r="Q73" t="str">
            <v>2026-02-18 11:21:45</v>
          </cell>
          <cell r="R73" t="str">
            <v>2026-02-18 11:24:15</v>
          </cell>
          <cell r="S73" t="str">
            <v>李女士</v>
          </cell>
          <cell r="T73" t="str">
            <v>女</v>
          </cell>
          <cell r="U73" t="str">
            <v>手机,13261302270;</v>
          </cell>
          <cell r="V73" t="str">
            <v>市民反映，自己2026年2月18日11:10zuoyou 乘坐102路编号为9528681的公交车出行时，发现车辆卫生情况很差，扶手都是黏的，希望职能部门帮助核实处理，来电反映公交车卫生情况差问题。安服科技</v>
          </cell>
          <cell r="W73" t="str">
            <v>是</v>
          </cell>
          <cell r="X73" t="str">
            <v>诉求</v>
          </cell>
          <cell r="Y73" t="str">
            <v>行车安全服务部</v>
          </cell>
          <cell r="Z73" t="str">
            <v>乘车环境问题</v>
          </cell>
          <cell r="AA73" t="str">
            <v>车辆卫生</v>
          </cell>
          <cell r="AB73" t="str">
            <v>鸿运承物业管理中心</v>
          </cell>
          <cell r="AC73" t="str">
            <v>动物园分中心</v>
          </cell>
        </row>
        <row r="74">
          <cell r="C74" t="str">
            <v>热线-260219-009288</v>
          </cell>
          <cell r="D74" t="str">
            <v>3月</v>
          </cell>
        </row>
        <row r="74">
          <cell r="F74" t="str">
            <v>联系</v>
          </cell>
          <cell r="G74" t="str">
            <v>个人</v>
          </cell>
          <cell r="H74" t="str">
            <v>日常</v>
          </cell>
          <cell r="I74" t="str">
            <v>国资企业</v>
          </cell>
          <cell r="J74" t="str">
            <v>只评价响应率</v>
          </cell>
        </row>
        <row r="74">
          <cell r="M74" t="str">
            <v>3月</v>
          </cell>
          <cell r="N74" t="str">
            <v>热线-260219-009288</v>
          </cell>
          <cell r="O74" t="str">
            <v>未主动剔除</v>
          </cell>
          <cell r="P74" t="str">
            <v>2026-02-19 11:28:50</v>
          </cell>
          <cell r="Q74" t="str">
            <v>2026-02-19 11:54:30</v>
          </cell>
          <cell r="R74" t="str">
            <v>2026-02-19 12:52:57</v>
          </cell>
          <cell r="S74" t="str">
            <v>赵女士</v>
          </cell>
          <cell r="T74" t="str">
            <v>女</v>
          </cell>
          <cell r="U74" t="str">
            <v>手机,13691031128;</v>
          </cell>
          <cell r="V74" t="str">
            <v>市民反映，618的扶手都包浆了粘手，消不消毒啊，希望有关部门核实处理，来电反映公交车卫生问题。鸿运承 客一科技</v>
          </cell>
          <cell r="W74" t="str">
            <v>是</v>
          </cell>
          <cell r="X74" t="str">
            <v>诉求</v>
          </cell>
          <cell r="Y74" t="str">
            <v>行车安全服务部</v>
          </cell>
          <cell r="Z74" t="str">
            <v>企业政策问题</v>
          </cell>
          <cell r="AA74" t="str">
            <v>调整服务规范</v>
          </cell>
          <cell r="AB74" t="str">
            <v>鸿运承物业管理中心</v>
          </cell>
          <cell r="AC74" t="str">
            <v>回龙观分中心</v>
          </cell>
        </row>
        <row r="75">
          <cell r="C75" t="str">
            <v>热线-260219-013672</v>
          </cell>
          <cell r="D75" t="str">
            <v>3月</v>
          </cell>
        </row>
        <row r="75">
          <cell r="F75" t="str">
            <v>联系</v>
          </cell>
          <cell r="G75" t="str">
            <v>个人</v>
          </cell>
          <cell r="H75" t="str">
            <v>日常</v>
          </cell>
          <cell r="I75" t="str">
            <v>国资企业</v>
          </cell>
          <cell r="J75" t="str">
            <v>只评价响应率</v>
          </cell>
        </row>
        <row r="75">
          <cell r="M75" t="str">
            <v>3月</v>
          </cell>
          <cell r="N75" t="str">
            <v>热线-260219-013672</v>
          </cell>
          <cell r="O75" t="str">
            <v>未主动剔除</v>
          </cell>
          <cell r="P75" t="str">
            <v>2026-02-19 13:51:44</v>
          </cell>
          <cell r="Q75" t="str">
            <v>2026-02-19 14:04:51</v>
          </cell>
          <cell r="R75" t="str">
            <v>2026-02-19 14:15:56</v>
          </cell>
          <cell r="S75" t="str">
            <v>张女士</v>
          </cell>
          <cell r="T75" t="str">
            <v>女</v>
          </cell>
          <cell r="U75" t="str">
            <v>手机,13621096506;</v>
          </cell>
          <cell r="V75" t="str">
            <v>市民反映，公交集团的所有公交车车辆的扶手太脏，希望工作人员可以处理一下，来电反映公交车扶手脏的问题。</v>
          </cell>
          <cell r="W75" t="str">
            <v>是</v>
          </cell>
          <cell r="X75" t="str">
            <v>诉求</v>
          </cell>
          <cell r="Y75" t="str">
            <v>行车安全服务部</v>
          </cell>
          <cell r="Z75" t="str">
            <v>企业政策问题</v>
          </cell>
          <cell r="AA75" t="str">
            <v>调整服务规范</v>
          </cell>
          <cell r="AB75" t="str">
            <v>鸿运承物业管理中心</v>
          </cell>
          <cell r="AC75" t="str">
            <v>物管行政部</v>
          </cell>
        </row>
        <row r="76">
          <cell r="C76" t="str">
            <v>热线-260221-010891</v>
          </cell>
          <cell r="D76" t="str">
            <v>3月</v>
          </cell>
        </row>
        <row r="76">
          <cell r="F76" t="str">
            <v>联系</v>
          </cell>
          <cell r="G76" t="str">
            <v>个人</v>
          </cell>
          <cell r="H76" t="str">
            <v>日常</v>
          </cell>
          <cell r="I76" t="str">
            <v>国资企业</v>
          </cell>
          <cell r="J76" t="str">
            <v>只评价响应率</v>
          </cell>
        </row>
        <row r="76">
          <cell r="M76" t="str">
            <v>3月</v>
          </cell>
          <cell r="N76" t="str">
            <v>热线-260221-010891</v>
          </cell>
          <cell r="O76" t="str">
            <v>未主动剔除</v>
          </cell>
          <cell r="P76" t="str">
            <v>2026-02-21 11:49:37</v>
          </cell>
          <cell r="Q76" t="str">
            <v>2026-02-21 11:50:46</v>
          </cell>
          <cell r="R76" t="str">
            <v>2026-02-21 12:00:19</v>
          </cell>
          <cell r="S76" t="str">
            <v>车先生</v>
          </cell>
          <cell r="T76" t="str">
            <v>男</v>
          </cell>
          <cell r="U76" t="str">
            <v>手机,15611446664;</v>
          </cell>
          <cell r="V76" t="str">
            <v>市民反映，西城区新街口豁口公交场院食堂（北京公交集团新街口场站），食堂初一到初五食堂都是饺子没有米饭和炒菜，导致自己一直没有吃饭，认为不合理，来电反映食堂饭食不合理问题。</v>
          </cell>
          <cell r="W76" t="str">
            <v>是</v>
          </cell>
          <cell r="X76" t="str">
            <v>诉求</v>
          </cell>
          <cell r="Y76" t="str">
            <v>基建行政部</v>
          </cell>
          <cell r="Z76" t="str">
            <v>后勤保障</v>
          </cell>
          <cell r="AA76" t="str">
            <v>食堂问题</v>
          </cell>
          <cell r="AB76" t="str">
            <v>鸿运承物业管理中心</v>
          </cell>
          <cell r="AC76" t="str">
            <v>动物园分中心</v>
          </cell>
        </row>
        <row r="77">
          <cell r="C77" t="str">
            <v>热线-260221-021978</v>
          </cell>
          <cell r="D77" t="str">
            <v>3月</v>
          </cell>
        </row>
        <row r="77">
          <cell r="F77" t="str">
            <v>联系</v>
          </cell>
          <cell r="G77" t="str">
            <v>个人</v>
          </cell>
          <cell r="H77" t="str">
            <v>日常</v>
          </cell>
          <cell r="I77" t="str">
            <v>国资企业</v>
          </cell>
          <cell r="J77" t="str">
            <v>只评价响应率</v>
          </cell>
        </row>
        <row r="77">
          <cell r="M77" t="str">
            <v>3月</v>
          </cell>
          <cell r="N77" t="str">
            <v>热线-260221-021978</v>
          </cell>
          <cell r="O77" t="str">
            <v>未主动剔除</v>
          </cell>
          <cell r="P77" t="str">
            <v>2026-02-21 16:29:18</v>
          </cell>
          <cell r="Q77" t="str">
            <v>2026-02-21 16:37:09</v>
          </cell>
          <cell r="R77" t="str">
            <v>2026-02-21 16:54:15</v>
          </cell>
          <cell r="S77" t="str">
            <v>匿名女士</v>
          </cell>
          <cell r="T77" t="str">
            <v>女</v>
          </cell>
          <cell r="U77" t="str">
            <v>手机,13241481821;</v>
          </cell>
          <cell r="V77" t="str">
            <v>市民反映，刚看到西城区德胜门公交总站长廊那块，大风刮碎了一块玻璃，挺大一片，需要尽快处理，来电反映西城区德胜门公交总站长廊玻璃碎了问题。      物业客一</v>
          </cell>
          <cell r="W77" t="str">
            <v>是</v>
          </cell>
          <cell r="X77" t="str">
            <v>诉求</v>
          </cell>
          <cell r="Y77" t="str">
            <v>基建行政部</v>
          </cell>
          <cell r="Z77" t="str">
            <v>场站问题</v>
          </cell>
          <cell r="AA77" t="str">
            <v>场站生活设施问题</v>
          </cell>
          <cell r="AB77" t="str">
            <v>鸿运承物业管理中心</v>
          </cell>
          <cell r="AC77" t="str">
            <v>工程设备部</v>
          </cell>
        </row>
        <row r="78">
          <cell r="C78" t="str">
            <v>热线-260222-004795</v>
          </cell>
          <cell r="D78" t="str">
            <v>3月</v>
          </cell>
        </row>
        <row r="78">
          <cell r="F78" t="str">
            <v>联系</v>
          </cell>
          <cell r="G78" t="str">
            <v>个人</v>
          </cell>
          <cell r="H78" t="str">
            <v>日常</v>
          </cell>
          <cell r="I78" t="str">
            <v>国资企业</v>
          </cell>
          <cell r="J78" t="str">
            <v>只评价响应率</v>
          </cell>
        </row>
        <row r="78">
          <cell r="M78" t="str">
            <v>3月</v>
          </cell>
          <cell r="N78" t="str">
            <v>热线-260222-004795</v>
          </cell>
          <cell r="O78" t="str">
            <v>未主动剔除</v>
          </cell>
          <cell r="P78" t="str">
            <v>2026-02-22 09:34:44</v>
          </cell>
          <cell r="Q78" t="str">
            <v>2026-02-22 09:42:23</v>
          </cell>
          <cell r="R78" t="str">
            <v>2026-02-22 09:54:56</v>
          </cell>
          <cell r="S78" t="str">
            <v>杜先生</v>
          </cell>
          <cell r="T78" t="str">
            <v>男</v>
          </cell>
          <cell r="U78" t="str">
            <v>手机,18643938083;</v>
          </cell>
          <cell r="V78" t="str">
            <v>市民反映，昌平区小汤山镇的643路公交车车座特别脏，肉眼可见的灰，来电反映公交车车座特别脏问题。</v>
          </cell>
          <cell r="W78" t="str">
            <v>是</v>
          </cell>
          <cell r="X78" t="str">
            <v>诉求</v>
          </cell>
          <cell r="Y78" t="str">
            <v>行车安全服务部</v>
          </cell>
          <cell r="Z78" t="str">
            <v>乘车环境问题</v>
          </cell>
          <cell r="AA78" t="str">
            <v>车辆卫生</v>
          </cell>
          <cell r="AB78" t="str">
            <v>鸿运承物业管理中心</v>
          </cell>
          <cell r="AC78" t="str">
            <v>史各庄分中心</v>
          </cell>
        </row>
        <row r="79">
          <cell r="C79" t="str">
            <v>热线-260224-048277</v>
          </cell>
          <cell r="D79" t="str">
            <v>3月</v>
          </cell>
        </row>
        <row r="79">
          <cell r="F79" t="str">
            <v>联系</v>
          </cell>
          <cell r="G79" t="str">
            <v>个人</v>
          </cell>
          <cell r="H79" t="str">
            <v>日常</v>
          </cell>
          <cell r="I79" t="str">
            <v>国资企业</v>
          </cell>
          <cell r="J79" t="str">
            <v>只评价响应率</v>
          </cell>
        </row>
        <row r="79">
          <cell r="M79" t="str">
            <v>3月</v>
          </cell>
          <cell r="N79" t="str">
            <v>热线-260224-048277</v>
          </cell>
          <cell r="O79" t="str">
            <v>未主动剔除</v>
          </cell>
          <cell r="P79" t="str">
            <v>2026-02-24 17:19:11</v>
          </cell>
          <cell r="Q79" t="str">
            <v>2026-02-24 17:20:38</v>
          </cell>
          <cell r="R79" t="str">
            <v>2026-02-24 17:28:12</v>
          </cell>
          <cell r="S79" t="str">
            <v>匿名先生</v>
          </cell>
          <cell r="T79" t="str">
            <v>男</v>
          </cell>
          <cell r="U79" t="str">
            <v>手机,18511249351;</v>
          </cell>
          <cell r="V79" t="str">
            <v>市民反映，房山区张坊镇917公交场站，自己有一个物品遗落在917慢车的公交车上了，自己到917路快车公交场站拿自己东西，工作人员说有人通知自己拿东西吗，自己在最后一站要去公交总站拿东西，回场站的公交车也不拉自己，服务不好，来电反映物品遗落在公交车拿回自己物品不便问题。客六物业</v>
          </cell>
          <cell r="W79" t="str">
            <v>是</v>
          </cell>
          <cell r="X79" t="str">
            <v>诉求</v>
          </cell>
          <cell r="Y79" t="str">
            <v>安保部（应急管理中心）</v>
          </cell>
          <cell r="Z79" t="str">
            <v>场站保安问题</v>
          </cell>
          <cell r="AA79" t="str">
            <v>场站保安</v>
          </cell>
          <cell r="AB79" t="str">
            <v>鸿运承物业管理中心</v>
          </cell>
          <cell r="AC79" t="str">
            <v>龙之乡分中心</v>
          </cell>
        </row>
        <row r="80">
          <cell r="C80" t="str">
            <v>热线-260225-062323</v>
          </cell>
          <cell r="D80" t="str">
            <v>3月</v>
          </cell>
        </row>
        <row r="80">
          <cell r="F80" t="str">
            <v>联系</v>
          </cell>
          <cell r="G80" t="str">
            <v>个人</v>
          </cell>
          <cell r="H80" t="str">
            <v>日常</v>
          </cell>
          <cell r="I80" t="str">
            <v>国资企业</v>
          </cell>
          <cell r="J80" t="str">
            <v>只评价响应率</v>
          </cell>
        </row>
        <row r="80">
          <cell r="M80" t="str">
            <v>3月</v>
          </cell>
          <cell r="N80" t="str">
            <v>热线-260225-062323</v>
          </cell>
          <cell r="O80" t="str">
            <v>未主动剔除</v>
          </cell>
          <cell r="P80" t="str">
            <v>2026-02-25 23:06:57</v>
          </cell>
          <cell r="Q80" t="str">
            <v>2026-02-25 23:14:12</v>
          </cell>
          <cell r="R80" t="str">
            <v>2026-02-26 08:43:31</v>
          </cell>
          <cell r="S80" t="str">
            <v>陈女士</v>
          </cell>
          <cell r="T80" t="str">
            <v>女</v>
          </cell>
          <cell r="U80" t="str">
            <v>手机,18198998560;</v>
          </cell>
          <cell r="V80" t="str">
            <v>市民反映，北京公交616路，原来是从北京西站南广场发车，没有通知就改到了北广场，但是找了1个多小时没有找到站台位置，站台标志不明显，也没有指引和提示，公交公司在北京西站设置了好多站台，都找不着，希望中午1点或者晚上7点联系。来电反映公交站台更改位置且没有明显标志不合理问题。客六线网 客四基建</v>
          </cell>
          <cell r="W80" t="str">
            <v>是</v>
          </cell>
          <cell r="X80" t="str">
            <v>诉求</v>
          </cell>
          <cell r="Y80" t="str">
            <v>基建行政部</v>
          </cell>
          <cell r="Z80" t="str">
            <v>站务设施问题</v>
          </cell>
          <cell r="AA80" t="str">
            <v>自管站台及快速公交站台相关问题</v>
          </cell>
          <cell r="AB80" t="str">
            <v>鸿运承物业管理中心</v>
          </cell>
          <cell r="AC80" t="str">
            <v>西客站分中心</v>
          </cell>
        </row>
        <row r="81">
          <cell r="C81" t="str">
            <v>热线-260302-041987</v>
          </cell>
          <cell r="D81" t="str">
            <v>3月</v>
          </cell>
        </row>
        <row r="81">
          <cell r="F81" t="str">
            <v>联系</v>
          </cell>
          <cell r="G81" t="str">
            <v>个人</v>
          </cell>
          <cell r="H81" t="str">
            <v>日常</v>
          </cell>
          <cell r="I81" t="str">
            <v>国资企业</v>
          </cell>
          <cell r="J81" t="str">
            <v>只评价响应率</v>
          </cell>
        </row>
        <row r="81">
          <cell r="M81" t="str">
            <v>3月</v>
          </cell>
          <cell r="N81" t="str">
            <v>热线-260302-041987</v>
          </cell>
          <cell r="O81" t="str">
            <v>未主动剔除</v>
          </cell>
          <cell r="P81" t="str">
            <v>2026-03-03 14:57:43</v>
          </cell>
          <cell r="Q81" t="str">
            <v>2026-03-03 15:01:43</v>
          </cell>
          <cell r="R81" t="str">
            <v>2026-03-03 15:32:44</v>
          </cell>
          <cell r="S81" t="str">
            <v>李先生</v>
          </cell>
          <cell r="T81" t="str">
            <v>男</v>
          </cell>
          <cell r="U81" t="str">
            <v>手机,13581973253;</v>
          </cell>
          <cell r="V81" t="str">
            <v>市民反映，昌平区史各庄分中心南口场站卫生间问题，北京公交集团洪运城物业管理中心昌平区史各庄分中心南口场站班长关秋红，在2月24日破坏公共设施，把卫生间的门给踹坏了，请求相关部门调查一下，尽快处理一下这个问题，来电反映破坏公共设施问题。工单流转：退回：市民反映破坏公共设施问题。根据工单内容，市民所提及的昌平区史各庄分中心南口公交场站，系由北京市公交集团进行管理的公交场站。另外，该公交场站的物业管理工作，也是由市公交集团下属的鸿运承物业管理中心负责，上述管理主体均不属于我局备案企业。</v>
          </cell>
          <cell r="W81" t="str">
            <v>是</v>
          </cell>
          <cell r="X81" t="str">
            <v>诉求</v>
          </cell>
          <cell r="Y81" t="str">
            <v>基建行政部</v>
          </cell>
          <cell r="Z81" t="str">
            <v>场站问题</v>
          </cell>
          <cell r="AA81" t="str">
            <v>场站生活设施问题</v>
          </cell>
          <cell r="AB81" t="str">
            <v>鸿运承物业管理中心</v>
          </cell>
          <cell r="AC81" t="str">
            <v>史各庄分中心</v>
          </cell>
        </row>
        <row r="82">
          <cell r="C82" t="str">
            <v>热线-260302-066821</v>
          </cell>
          <cell r="D82" t="str">
            <v>3月</v>
          </cell>
        </row>
        <row r="82">
          <cell r="F82" t="str">
            <v>联系</v>
          </cell>
          <cell r="G82" t="str">
            <v>个人</v>
          </cell>
          <cell r="H82" t="str">
            <v>日常</v>
          </cell>
          <cell r="I82" t="str">
            <v>国资企业</v>
          </cell>
          <cell r="J82" t="str">
            <v>只评价响应率</v>
          </cell>
        </row>
        <row r="82">
          <cell r="M82" t="str">
            <v>3月</v>
          </cell>
          <cell r="N82" t="str">
            <v>热线-260302-066821</v>
          </cell>
          <cell r="O82" t="str">
            <v>未主动剔除</v>
          </cell>
          <cell r="P82" t="str">
            <v>2026-03-02 23:03:32</v>
          </cell>
          <cell r="Q82" t="str">
            <v>2026-03-02 23:14:41</v>
          </cell>
          <cell r="R82" t="str">
            <v>2026-03-03 09:06:24</v>
          </cell>
          <cell r="S82" t="str">
            <v>卫女士</v>
          </cell>
          <cell r="T82" t="str">
            <v>女</v>
          </cell>
          <cell r="U82" t="str">
            <v>手机,15313531259;</v>
          </cell>
          <cell r="V82" t="str">
            <v>市民反映，北京西站南广场外的公交车站，连廊上提示可以坐53路和122路，引导到2号站台坐车，反复等了大几十分钟都没有车，返回去看才知道引导错误，实际这两班公交车的站台分别是3和4，希望尽快核实处理，来电反映公交车站标注错误引导信息问题。 </v>
          </cell>
          <cell r="W82" t="str">
            <v>是</v>
          </cell>
          <cell r="X82" t="str">
            <v>诉求</v>
          </cell>
          <cell r="Y82" t="str">
            <v>基建行政部</v>
          </cell>
          <cell r="Z82" t="str">
            <v>场站问题</v>
          </cell>
          <cell r="AA82" t="str">
            <v>场站建设</v>
          </cell>
          <cell r="AB82" t="str">
            <v>鸿运承物业管理中心</v>
          </cell>
          <cell r="AC82" t="str">
            <v>西客站分中心</v>
          </cell>
        </row>
        <row r="83">
          <cell r="C83" t="str">
            <v>热线-260303-041786</v>
          </cell>
          <cell r="D83" t="str">
            <v>3月</v>
          </cell>
        </row>
        <row r="83">
          <cell r="F83" t="str">
            <v>联系</v>
          </cell>
          <cell r="G83" t="str">
            <v>个人</v>
          </cell>
          <cell r="H83" t="str">
            <v>日常</v>
          </cell>
          <cell r="I83" t="str">
            <v>国资企业</v>
          </cell>
          <cell r="J83" t="str">
            <v>只评价响应率</v>
          </cell>
        </row>
        <row r="83">
          <cell r="M83" t="str">
            <v>3月</v>
          </cell>
          <cell r="N83" t="str">
            <v>热线-260303-041786</v>
          </cell>
          <cell r="O83" t="str">
            <v>未主动剔除</v>
          </cell>
          <cell r="P83" t="str">
            <v>2026-03-03 17:23:07</v>
          </cell>
          <cell r="Q83" t="str">
            <v>2026-03-03 17:38:47</v>
          </cell>
          <cell r="R83" t="str">
            <v>2026-03-03 18:45:24</v>
          </cell>
          <cell r="S83" t="str">
            <v>魏先生</v>
          </cell>
          <cell r="T83" t="str">
            <v>男</v>
          </cell>
          <cell r="U83" t="str">
            <v>手机,13701032728;</v>
          </cell>
          <cell r="V83" t="str">
            <v>市民反映，自己到朝阳区国家体育馆对面的86路公交车总站内的公厕上厕所，一位戴眼镜的男性工作人员不让自己进入公厕，来电反映公交场的公厕不让进问题。</v>
          </cell>
          <cell r="W83" t="str">
            <v>是</v>
          </cell>
          <cell r="X83" t="str">
            <v>诉求</v>
          </cell>
          <cell r="Y83" t="str">
            <v>安保部（应急管理中心）</v>
          </cell>
          <cell r="Z83" t="str">
            <v>场站保安问题</v>
          </cell>
          <cell r="AA83" t="str">
            <v>场站保安</v>
          </cell>
          <cell r="AB83" t="str">
            <v>鸿运承物业管理中心</v>
          </cell>
          <cell r="AC83" t="str">
            <v>小营分中心</v>
          </cell>
        </row>
        <row r="84">
          <cell r="C84" t="str">
            <v>热线-260305-024169</v>
          </cell>
          <cell r="D84" t="str">
            <v>3月</v>
          </cell>
        </row>
        <row r="84">
          <cell r="F84" t="str">
            <v>联系</v>
          </cell>
          <cell r="G84" t="str">
            <v>个人</v>
          </cell>
          <cell r="H84" t="str">
            <v>日常</v>
          </cell>
          <cell r="I84" t="str">
            <v>国资企业</v>
          </cell>
          <cell r="J84" t="str">
            <v>只评价响应率</v>
          </cell>
        </row>
        <row r="84">
          <cell r="M84" t="str">
            <v>3月</v>
          </cell>
          <cell r="N84" t="str">
            <v>热线-260305-024169</v>
          </cell>
          <cell r="O84" t="str">
            <v>未主动剔除</v>
          </cell>
          <cell r="P84" t="str">
            <v>2026-03-05 11:45:20</v>
          </cell>
          <cell r="Q84" t="str">
            <v>2026-03-05 12:35:07</v>
          </cell>
          <cell r="R84" t="str">
            <v>2026-03-06 09:16:58</v>
          </cell>
          <cell r="S84" t="str">
            <v>王先生</v>
          </cell>
          <cell r="T84" t="str">
            <v>男</v>
          </cell>
          <cell r="U84" t="str">
            <v>手机,18518481104;</v>
          </cell>
          <cell r="V84" t="str">
            <v>市民反映，3月5号到来广营大桥底下，自己母亲想上个厕所，看到有公交车站（市民表示没有写名字）想借用厕所，门口没有杆儿，自己直接就进去了，对方就骂骂咧咧不让上，说没看到什么公司，来电反映公交车站不让上厕所的问题。客一基建，鸿运城安保</v>
          </cell>
          <cell r="W84" t="str">
            <v>是</v>
          </cell>
          <cell r="X84" t="str">
            <v>诉求</v>
          </cell>
          <cell r="Y84" t="str">
            <v>安保部（应急管理中心）</v>
          </cell>
          <cell r="Z84" t="str">
            <v>场站保安问题</v>
          </cell>
          <cell r="AA84" t="str">
            <v>场站保安</v>
          </cell>
          <cell r="AB84" t="str">
            <v>鸿运承物业管理中心</v>
          </cell>
          <cell r="AC84" t="str">
            <v>南湖分中心</v>
          </cell>
        </row>
        <row r="85">
          <cell r="C85" t="str">
            <v>热线-260306-057293</v>
          </cell>
          <cell r="D85" t="str">
            <v>3月</v>
          </cell>
        </row>
        <row r="85">
          <cell r="F85" t="str">
            <v>联系</v>
          </cell>
          <cell r="G85" t="str">
            <v>个人</v>
          </cell>
          <cell r="H85" t="str">
            <v>日常</v>
          </cell>
          <cell r="I85" t="str">
            <v>国资企业</v>
          </cell>
          <cell r="J85" t="str">
            <v>只评价响应率</v>
          </cell>
        </row>
        <row r="85">
          <cell r="M85" t="str">
            <v>3月</v>
          </cell>
          <cell r="N85" t="str">
            <v>热线-260306-057293</v>
          </cell>
          <cell r="O85" t="str">
            <v>未主动剔除</v>
          </cell>
          <cell r="P85" t="str">
            <v>2026-03-06 17:48:47</v>
          </cell>
          <cell r="Q85" t="str">
            <v>2026-03-06 17:51:39</v>
          </cell>
          <cell r="R85" t="str">
            <v>2026-03-06 18:44:09</v>
          </cell>
          <cell r="S85" t="str">
            <v>杨先生</v>
          </cell>
          <cell r="T85" t="str">
            <v>男</v>
          </cell>
          <cell r="U85" t="str">
            <v>手机,13811081307;</v>
          </cell>
          <cell r="V85" t="str">
            <v>市民反映，工作时间24年，自己被北京公共交通控股集团有限公司鸿运承物业管理中心开除，开除原因为企业说自己为管理人员违纪，自己对此不认可，自己与企业签订的劳动合同为工人岗位，要求企业拿出管理自己人员的证据，地址：北京市西城区广安门内核桃园1号，公司不是管理人员，但是合同上是工人，对方反问自己是否属于工人管理岗位，但是自己认为岗位司公司给了，处理是依据上级单位文件按照姓名处理的，公司内部规定工人管理岗位监察对象，公司态度恶劣，公司已本人作为反面教材侵犯了自己名誉权，要求给准确回复，人力资源部给的处理答复一直不</v>
          </cell>
          <cell r="W85" t="str">
            <v>是</v>
          </cell>
          <cell r="X85" t="str">
            <v>其他</v>
          </cell>
          <cell r="Y85" t="str">
            <v>人力资源部（人力资源发展中心）</v>
          </cell>
          <cell r="Z85" t="str">
            <v>人力资源方面其他问题</v>
          </cell>
          <cell r="AA85" t="str">
            <v>人力资源方面补充内容</v>
          </cell>
          <cell r="AB85" t="str">
            <v>鸿运承物业管理中心</v>
          </cell>
          <cell r="AC85" t="str">
            <v>人力资源部</v>
          </cell>
        </row>
        <row r="86">
          <cell r="C86" t="str">
            <v>热线-260307-014920</v>
          </cell>
          <cell r="D86" t="str">
            <v>3月</v>
          </cell>
        </row>
        <row r="86">
          <cell r="F86" t="str">
            <v>联系</v>
          </cell>
          <cell r="G86" t="str">
            <v>个人</v>
          </cell>
          <cell r="H86" t="str">
            <v>日常</v>
          </cell>
          <cell r="I86" t="str">
            <v>国资企业</v>
          </cell>
          <cell r="J86" t="str">
            <v>只评价响应率</v>
          </cell>
        </row>
        <row r="86">
          <cell r="M86" t="str">
            <v>3月</v>
          </cell>
          <cell r="N86" t="str">
            <v>热线-260307-014920</v>
          </cell>
          <cell r="O86" t="str">
            <v>未主动剔除</v>
          </cell>
          <cell r="P86" t="str">
            <v>2026-03-07 16:44:37</v>
          </cell>
          <cell r="Q86" t="str">
            <v>2026-03-07 16:50:31</v>
          </cell>
          <cell r="R86" t="str">
            <v>2026-03-07 16:58:15</v>
          </cell>
          <cell r="S86" t="str">
            <v>王先生</v>
          </cell>
          <cell r="T86" t="str">
            <v>男</v>
          </cell>
          <cell r="U86" t="str">
            <v>手机,13693609202;</v>
          </cell>
          <cell r="V86" t="str">
            <v>市民反映，北京市密云区穆家峪镇新农村，公交集团的980公交车（东直门到密云）公交总站，一直占用村里的地没有合同也不给租金，自己去总站里找也不让进，市民不认可，要求公交总站挪走把地方腾出来，来电反映公交总站占地问题。客七物业</v>
          </cell>
          <cell r="W86" t="str">
            <v>是</v>
          </cell>
          <cell r="X86" t="str">
            <v>诉求</v>
          </cell>
          <cell r="Y86" t="str">
            <v>安保部（应急管理中心）</v>
          </cell>
          <cell r="Z86" t="str">
            <v>场站保安问题</v>
          </cell>
          <cell r="AA86" t="str">
            <v>场站保安</v>
          </cell>
          <cell r="AB86" t="str">
            <v>鸿运承物业管理中心</v>
          </cell>
          <cell r="AC86" t="str">
            <v>东直门分中心</v>
          </cell>
        </row>
        <row r="87">
          <cell r="C87" t="str">
            <v>热线-260308-036109</v>
          </cell>
          <cell r="D87" t="str">
            <v>3月</v>
          </cell>
        </row>
        <row r="87">
          <cell r="F87" t="str">
            <v>联系</v>
          </cell>
          <cell r="G87" t="str">
            <v>个人</v>
          </cell>
          <cell r="H87" t="str">
            <v>日常</v>
          </cell>
          <cell r="I87" t="str">
            <v>国资企业</v>
          </cell>
          <cell r="J87" t="str">
            <v>只评价响应率</v>
          </cell>
        </row>
        <row r="87">
          <cell r="M87" t="str">
            <v>3月</v>
          </cell>
          <cell r="N87" t="str">
            <v>热线-260308-036109</v>
          </cell>
          <cell r="O87" t="str">
            <v>未主动剔除</v>
          </cell>
          <cell r="P87" t="str">
            <v>2026-03-08 16:44:15</v>
          </cell>
          <cell r="Q87" t="str">
            <v>2026-03-08 16:56:57</v>
          </cell>
          <cell r="R87" t="str">
            <v>2026-03-08 17:13:55</v>
          </cell>
          <cell r="S87" t="str">
            <v>白先生</v>
          </cell>
          <cell r="T87" t="str">
            <v>男</v>
          </cell>
          <cell r="U87" t="str">
            <v>手机,18510524576;</v>
          </cell>
          <cell r="V87" t="str">
            <v>市民反映，自己是公交集团的职工，自己把电动自行车停放在公交集团厂院车棚里，（具体位置在：湾子公交车站往东50-100米，马路南边，过街天桥下面的公交厂院，停放着309和80路的公交车厂院）不知道是谁把自己的车放到车棚外面，导致自己的现在无法正常使用，物业也查询不到，希望能够协调物业调查监控，查询是谁把市民的电动车推走了。来电反映协调公交厂院物业调查监控问题。内部职工</v>
          </cell>
          <cell r="W87" t="str">
            <v>是</v>
          </cell>
          <cell r="X87" t="str">
            <v>诉求</v>
          </cell>
          <cell r="Y87" t="str">
            <v>科技信息部（数据中心）</v>
          </cell>
          <cell r="Z87" t="str">
            <v>调取监控问题</v>
          </cell>
          <cell r="AA87" t="str">
            <v>调取监控</v>
          </cell>
          <cell r="AB87" t="str">
            <v>鸿运承物业管理中心</v>
          </cell>
          <cell r="AC87" t="str">
            <v>西客站分中心</v>
          </cell>
        </row>
        <row r="88">
          <cell r="C88" t="str">
            <v>热线-260309-064667</v>
          </cell>
          <cell r="D88" t="str">
            <v>3月</v>
          </cell>
        </row>
        <row r="88">
          <cell r="F88" t="str">
            <v>联系</v>
          </cell>
          <cell r="G88" t="str">
            <v>个人</v>
          </cell>
          <cell r="H88" t="str">
            <v>日常</v>
          </cell>
          <cell r="I88" t="str">
            <v>国资企业</v>
          </cell>
          <cell r="J88" t="str">
            <v>只评价响应率</v>
          </cell>
        </row>
        <row r="88">
          <cell r="M88" t="str">
            <v>3月</v>
          </cell>
          <cell r="N88" t="str">
            <v>热线-260309-064667</v>
          </cell>
          <cell r="O88" t="str">
            <v>未主动剔除</v>
          </cell>
          <cell r="P88" t="str">
            <v>2026-03-09 18:45:42</v>
          </cell>
          <cell r="Q88" t="str">
            <v>2026-03-09 19:23:21</v>
          </cell>
          <cell r="R88" t="str">
            <v>2026-03-09 19:53:38</v>
          </cell>
          <cell r="S88" t="str">
            <v>许女士</v>
          </cell>
          <cell r="T88" t="str">
            <v>女</v>
          </cell>
          <cell r="U88" t="str">
            <v>手机,18811637780;</v>
          </cell>
          <cell r="V88" t="str">
            <v>市民反映，朝阳区小关街道18路公交场站的监管单位，里面大院有派出所和加气的，院内之前可以停车，现在想知道场站的监管部门，希望回复自己，来电反映核实公交场站监管单位问题。鸿运承安保，电车基建</v>
          </cell>
          <cell r="W88" t="str">
            <v>是</v>
          </cell>
          <cell r="X88" t="str">
            <v>诉求</v>
          </cell>
          <cell r="Y88" t="str">
            <v>基建行政部</v>
          </cell>
          <cell r="Z88" t="str">
            <v>场站问题</v>
          </cell>
          <cell r="AA88" t="str">
            <v>场站生活设施问题</v>
          </cell>
          <cell r="AB88" t="str">
            <v>鸿运承物业管理中心</v>
          </cell>
          <cell r="AC88" t="str">
            <v>物管行政部</v>
          </cell>
        </row>
        <row r="89">
          <cell r="C89" t="str">
            <v>热线-260310-061061</v>
          </cell>
          <cell r="D89" t="str">
            <v>3月</v>
          </cell>
        </row>
        <row r="89">
          <cell r="F89" t="str">
            <v>联系</v>
          </cell>
          <cell r="G89" t="str">
            <v>个人</v>
          </cell>
          <cell r="H89" t="str">
            <v>日常</v>
          </cell>
          <cell r="I89" t="str">
            <v>国资企业</v>
          </cell>
          <cell r="J89" t="str">
            <v>只评价响应率</v>
          </cell>
        </row>
        <row r="89">
          <cell r="M89" t="str">
            <v>3月</v>
          </cell>
          <cell r="N89" t="str">
            <v>热线-260310-061061</v>
          </cell>
          <cell r="O89" t="str">
            <v>未主动剔除</v>
          </cell>
          <cell r="P89" t="str">
            <v>2026-03-10 18:11:17</v>
          </cell>
          <cell r="Q89" t="str">
            <v>2026-03-10 18:20:14</v>
          </cell>
          <cell r="R89" t="str">
            <v>2026-03-11 15:36:22</v>
          </cell>
          <cell r="S89" t="str">
            <v> 田女士</v>
          </cell>
          <cell r="T89" t="str">
            <v>女</v>
          </cell>
          <cell r="U89" t="str">
            <v>手机,13910058561;</v>
          </cell>
          <cell r="V89" t="str">
            <v>市民反映，44路公交总站北官厅公交站公共洗手间不让市民使用，工作人员并对市民进行了辱骂，对站内领导还有工作人员服务不认可，当时也没有放置牌子说外来人员不能用，来电反映公交站人员服务问题。经与市民沟通，市民描述的核心问题是门岗无人值守，待她进入场站后，才有人过去问她，而且3月10日，市民拨打了96166，单号：20260310-1991，安保部已经处理了该事件，此事已经超出物管行政管辖范围，故退回此单</v>
          </cell>
          <cell r="W89" t="str">
            <v>是</v>
          </cell>
          <cell r="X89" t="str">
            <v>诉求</v>
          </cell>
          <cell r="Y89" t="str">
            <v>安保部（应急管理中心）</v>
          </cell>
          <cell r="Z89" t="str">
            <v>场站保安问题</v>
          </cell>
          <cell r="AA89" t="str">
            <v>场站保安</v>
          </cell>
          <cell r="AB89" t="str">
            <v>鸿运承物业管理中心</v>
          </cell>
          <cell r="AC89" t="str">
            <v>动物园分中心</v>
          </cell>
        </row>
        <row r="90">
          <cell r="C90" t="str">
            <v>网络-260212-011380</v>
          </cell>
          <cell r="D90" t="str">
            <v>3月</v>
          </cell>
        </row>
        <row r="90">
          <cell r="F90" t="str">
            <v>联系</v>
          </cell>
          <cell r="G90" t="str">
            <v>个人</v>
          </cell>
          <cell r="H90" t="str">
            <v>日常</v>
          </cell>
          <cell r="I90" t="str">
            <v>国资企业</v>
          </cell>
          <cell r="J90" t="str">
            <v>只评价响应率</v>
          </cell>
        </row>
        <row r="90">
          <cell r="M90" t="str">
            <v>2月</v>
          </cell>
          <cell r="N90" t="str">
            <v>网络-260212-011380</v>
          </cell>
          <cell r="O90" t="str">
            <v>未主动剔除</v>
          </cell>
          <cell r="P90" t="str">
            <v>2026-02-12 09:51:45</v>
          </cell>
          <cell r="Q90" t="str">
            <v>2026-02-12 10:05:59</v>
          </cell>
          <cell r="R90" t="str">
            <v>2026-02-12 10:12:43</v>
          </cell>
          <cell r="S90" t="str">
            <v>邢加强</v>
          </cell>
          <cell r="T90" t="str">
            <v>男</v>
          </cell>
          <cell r="U90" t="str">
            <v>手机,15810518059;</v>
          </cell>
          <cell r="V90" t="str">
            <v>工单来源：微信服务号，此工单内容为网民留言时填写的标题及原文============================= = 留言标题：公交留言原文：300路车号1226536.车内卫生又没打扫，这次今年换保洁公司后，第三次发现卫生不合格。要求严格保持明星线路卫生合格，全集团通报这家保洁公司，严格按着制度考核！市民填写的详细地址为：区、街道：丰台区花乡街道详细地址：草桥</v>
          </cell>
          <cell r="W90" t="str">
            <v>是</v>
          </cell>
          <cell r="X90" t="str">
            <v>诉求</v>
          </cell>
          <cell r="Y90" t="str">
            <v>行车安全服务部</v>
          </cell>
          <cell r="Z90" t="str">
            <v>乘车环境问题</v>
          </cell>
          <cell r="AA90" t="str">
            <v>车辆卫生</v>
          </cell>
          <cell r="AB90" t="str">
            <v>鸿运承物业管理中心</v>
          </cell>
          <cell r="AC90" t="str">
            <v>方庄分中心</v>
          </cell>
        </row>
        <row r="91">
          <cell r="C91" t="str">
            <v>网络-260227-014513</v>
          </cell>
          <cell r="D91" t="str">
            <v>3月</v>
          </cell>
        </row>
        <row r="91">
          <cell r="F91" t="str">
            <v>联系</v>
          </cell>
          <cell r="G91" t="str">
            <v>个人</v>
          </cell>
          <cell r="H91" t="str">
            <v>日常</v>
          </cell>
          <cell r="I91" t="str">
            <v>国资企业</v>
          </cell>
          <cell r="J91" t="str">
            <v>只评价响应率</v>
          </cell>
        </row>
        <row r="91">
          <cell r="M91" t="str">
            <v>3月</v>
          </cell>
          <cell r="N91" t="str">
            <v>网络-260227-014513</v>
          </cell>
          <cell r="O91" t="str">
            <v>未主动剔除</v>
          </cell>
          <cell r="P91" t="str">
            <v>2026-02-27 10:27:14</v>
          </cell>
          <cell r="Q91" t="str">
            <v>2026-02-27 10:33:40</v>
          </cell>
          <cell r="R91" t="str">
            <v>2026-02-27 10:41:14</v>
          </cell>
          <cell r="S91" t="str">
            <v>张老师</v>
          </cell>
          <cell r="T91" t="str">
            <v>女</v>
          </cell>
          <cell r="U91" t="str">
            <v>手机,13691236528;</v>
          </cell>
          <cell r="V91" t="str">
            <v>工单来源：微信服务号，此工单内容为网民留言时填写的标题及原文。 ============================= 留言标题：车辆卫生留言原文：今天坐一辆534，里面比较脏！市民填写的详细地址为：区、街道：海淀区北下关街道详细地址：中苑宾馆</v>
          </cell>
          <cell r="W91" t="str">
            <v>是</v>
          </cell>
          <cell r="X91" t="str">
            <v>诉求</v>
          </cell>
          <cell r="Y91" t="str">
            <v>行车安全服务部</v>
          </cell>
          <cell r="Z91" t="str">
            <v>企业政策问题</v>
          </cell>
          <cell r="AA91" t="str">
            <v>调整服务规范</v>
          </cell>
          <cell r="AB91" t="str">
            <v>鸿运承物业管理中心</v>
          </cell>
          <cell r="AC91" t="str">
            <v>西苑分中心</v>
          </cell>
        </row>
        <row r="92">
          <cell r="C92" t="str">
            <v>网络-260228-004887</v>
          </cell>
          <cell r="D92" t="str">
            <v>3月</v>
          </cell>
        </row>
        <row r="92">
          <cell r="F92" t="str">
            <v>联系</v>
          </cell>
          <cell r="G92" t="str">
            <v>个人</v>
          </cell>
          <cell r="H92" t="str">
            <v>日常</v>
          </cell>
          <cell r="I92" t="str">
            <v>国资企业</v>
          </cell>
          <cell r="J92" t="str">
            <v>只评价响应率</v>
          </cell>
        </row>
        <row r="92">
          <cell r="M92" t="str">
            <v>3月</v>
          </cell>
          <cell r="N92" t="str">
            <v>网络-260228-004887</v>
          </cell>
          <cell r="O92" t="str">
            <v>未主动剔除</v>
          </cell>
          <cell r="P92" t="str">
            <v>2026-02-28 12:09:18</v>
          </cell>
          <cell r="Q92" t="str">
            <v>2026-02-28 12:10:57</v>
          </cell>
          <cell r="R92" t="str">
            <v>2026-02-28 12:26:13</v>
          </cell>
          <cell r="S92" t="str">
            <v>郁辉</v>
          </cell>
        </row>
        <row r="92">
          <cell r="U92" t="str">
            <v>手机,13601122400;</v>
          </cell>
          <cell r="V92" t="str">
            <v>工单来源：市政府门户网站互动交流平台，此工单内容为网民留言时填写的标题及原文。 ============================= 留言标题：私家车占用公交车站位，影响公交车运营留言原文：京AAG5119牌照私家车，占用北京西站公交枢纽第一站台，影响公交车进站运营，希望有关部门加强管理！市民填写的详细地址为：详细地址：不详----------------------------------------------工单流转：【市交管局】针对群众反映的问题，经我局丰台支队丰北大队核实，群众反映的是丰台</v>
          </cell>
          <cell r="W92" t="str">
            <v>是</v>
          </cell>
          <cell r="X92" t="str">
            <v>诉求</v>
          </cell>
          <cell r="Y92" t="str">
            <v>安保部（应急管理中心）</v>
          </cell>
          <cell r="Z92" t="str">
            <v>安保专业政策问题</v>
          </cell>
          <cell r="AA92" t="str">
            <v>安保措施</v>
          </cell>
          <cell r="AB92" t="str">
            <v>鸿运承物业管理中心</v>
          </cell>
          <cell r="AC92" t="str">
            <v>西客站分中心</v>
          </cell>
        </row>
        <row r="93">
          <cell r="C93" t="str">
            <v>网络-260228-008500</v>
          </cell>
          <cell r="D93" t="str">
            <v>3月</v>
          </cell>
        </row>
        <row r="93">
          <cell r="F93" t="str">
            <v>联系</v>
          </cell>
          <cell r="G93" t="str">
            <v>个人</v>
          </cell>
          <cell r="H93" t="str">
            <v>日常</v>
          </cell>
          <cell r="I93" t="str">
            <v>国资企业</v>
          </cell>
          <cell r="J93" t="str">
            <v>只评价响应率</v>
          </cell>
        </row>
        <row r="93">
          <cell r="M93" t="str">
            <v>3月</v>
          </cell>
          <cell r="N93" t="str">
            <v>网络-260228-008500</v>
          </cell>
          <cell r="O93" t="str">
            <v>未主动剔除</v>
          </cell>
          <cell r="P93" t="str">
            <v>2026-02-28 09:40:53</v>
          </cell>
          <cell r="Q93" t="str">
            <v>2026-02-28 10:01:42</v>
          </cell>
          <cell r="R93" t="str">
            <v>2026-02-28 11:55:30</v>
          </cell>
          <cell r="S93" t="str">
            <v>张老师</v>
          </cell>
          <cell r="T93" t="str">
            <v>女</v>
          </cell>
          <cell r="U93" t="str">
            <v>手机,13691236528;</v>
          </cell>
          <cell r="V93" t="str">
            <v>工单来源：微信服务号，此工单内容为网民留言时填写的标题及原文。 ============================= 留言标题：公交留言原文：今天早上坐305看到后门后面的那个座椅上有个手套，不知道是谁的，放到前面箱子上了。还有车内卫生要搞好！物业客四  请调整主题词为调整服务规范</v>
          </cell>
          <cell r="W93" t="str">
            <v>是</v>
          </cell>
          <cell r="X93" t="str">
            <v>诉求</v>
          </cell>
          <cell r="Y93" t="str">
            <v>行车安全服务部</v>
          </cell>
          <cell r="Z93" t="str">
            <v>企业政策问题</v>
          </cell>
          <cell r="AA93" t="str">
            <v>调整服务规范</v>
          </cell>
          <cell r="AB93" t="str">
            <v>鸿运承物业管理中心</v>
          </cell>
          <cell r="AC93" t="str">
            <v>西苑分中心</v>
          </cell>
        </row>
        <row r="94">
          <cell r="C94" t="str">
            <v>网络-260301-012816</v>
          </cell>
          <cell r="D94" t="str">
            <v>3月</v>
          </cell>
        </row>
        <row r="94">
          <cell r="F94" t="str">
            <v>联系</v>
          </cell>
          <cell r="G94" t="str">
            <v>个人</v>
          </cell>
          <cell r="H94" t="str">
            <v>日常</v>
          </cell>
          <cell r="I94" t="str">
            <v>国资企业</v>
          </cell>
          <cell r="J94" t="str">
            <v>只评价响应率</v>
          </cell>
        </row>
        <row r="94">
          <cell r="M94" t="str">
            <v>3月</v>
          </cell>
          <cell r="N94" t="str">
            <v>网络-260301-012816</v>
          </cell>
          <cell r="O94" t="str">
            <v>未主动剔除</v>
          </cell>
          <cell r="P94" t="str">
            <v>2026-03-01 10:58:31</v>
          </cell>
          <cell r="Q94" t="str">
            <v>2026-03-01 11:08:28</v>
          </cell>
          <cell r="R94" t="str">
            <v>2026-03-01 11:10:48</v>
          </cell>
          <cell r="S94" t="str">
            <v>艾先生</v>
          </cell>
          <cell r="T94" t="str">
            <v>男</v>
          </cell>
          <cell r="U94" t="str">
            <v>手机,13810176402;</v>
          </cell>
          <cell r="V94" t="str">
            <v>工单来源：微信服务号，此工单内容为网民留言时填写的标题及原文。 ============================= 留言标题：公交留言原文：门头沟的370路公交车，是每天上下班都需要乘坐的，现在车窗无法打开，近半数公交车内骚臭，几乎所有车辆门把手胶黏，黢黑。图片看画圈位置很明显，很多年没见过这么脏的公交车了。市民填写的详细地址为：区、街道：门头沟区龙泉镇详细地址：圈门注：详见市民附件内容。370路公交车窗无法打开问题科技安服</v>
          </cell>
          <cell r="W94" t="str">
            <v>是</v>
          </cell>
          <cell r="X94" t="str">
            <v>诉求</v>
          </cell>
          <cell r="Y94" t="str">
            <v>行车安全服务部</v>
          </cell>
          <cell r="Z94" t="str">
            <v>乘车环境问题</v>
          </cell>
          <cell r="AA94" t="str">
            <v>车辆卫生</v>
          </cell>
          <cell r="AB94" t="str">
            <v>鸿运承物业管理中心</v>
          </cell>
          <cell r="AC94" t="str">
            <v>河滩分中心</v>
          </cell>
        </row>
        <row r="95">
          <cell r="C95" t="str">
            <v>网络-260302-043370</v>
          </cell>
          <cell r="D95" t="str">
            <v>3月</v>
          </cell>
        </row>
        <row r="95">
          <cell r="F95" t="str">
            <v>联系</v>
          </cell>
          <cell r="G95" t="str">
            <v>个人</v>
          </cell>
          <cell r="H95" t="str">
            <v>日常</v>
          </cell>
          <cell r="I95" t="str">
            <v>国资企业</v>
          </cell>
          <cell r="J95" t="str">
            <v>只评价响应率</v>
          </cell>
        </row>
        <row r="95">
          <cell r="M95" t="str">
            <v>3月</v>
          </cell>
          <cell r="N95" t="str">
            <v>网络-260302-043370</v>
          </cell>
          <cell r="O95" t="str">
            <v>未主动剔除</v>
          </cell>
          <cell r="P95" t="str">
            <v>2026-03-02 15:34:41</v>
          </cell>
          <cell r="Q95" t="str">
            <v>2026-03-02 16:03:52</v>
          </cell>
          <cell r="R95" t="str">
            <v>2026-03-02 16:20:46</v>
          </cell>
          <cell r="S95" t="str">
            <v>赵</v>
          </cell>
          <cell r="T95" t="str">
            <v>男</v>
          </cell>
          <cell r="U95" t="str">
            <v>手机,13683527053;</v>
          </cell>
          <cell r="V95" t="str">
            <v>工单来源：微信服务号，此工单内容为网民留言时填写的标题及原文。 ============================= 留言标题：公交留言原文：3月2日8:50，在蒋宅口上车，9:36在中苑西区下车。车号是京ADL 538，后排左侧双人对座，座位上有脚印，建议司售人员在收车以后检查一下车内卫生，保持清洁市民填写的详细地址为：区、街道：东城区安定门街道详细地址：安定门东大街安定门桥东北角公交总站  鸿运承 电车安服</v>
          </cell>
          <cell r="W95" t="str">
            <v>是</v>
          </cell>
          <cell r="X95" t="str">
            <v>诉求</v>
          </cell>
          <cell r="Y95" t="str">
            <v>行车安全服务部</v>
          </cell>
          <cell r="Z95" t="str">
            <v>企业政策问题</v>
          </cell>
          <cell r="AA95" t="str">
            <v>调整服务规范</v>
          </cell>
          <cell r="AB95" t="str">
            <v>鸿运承物业管理中心</v>
          </cell>
          <cell r="AC95" t="str">
            <v>南湖分中心</v>
          </cell>
        </row>
      </sheetData>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市民意见信息导出"/>
    </sheetNames>
    <sheetDataSet>
      <sheetData sheetId="0">
        <row r="2">
          <cell r="AK2" t="str">
            <v>GJ-PHONE-20251226-0137</v>
          </cell>
          <cell r="AL2" t="str">
            <v>其他</v>
          </cell>
          <cell r="AM2" t="str">
            <v>结束</v>
          </cell>
        </row>
        <row r="3">
          <cell r="AK3" t="str">
            <v>GJ-PHONE-20251226-0631</v>
          </cell>
          <cell r="AL3" t="str">
            <v>诉求</v>
          </cell>
          <cell r="AM3" t="str">
            <v>结束</v>
          </cell>
        </row>
        <row r="4">
          <cell r="AK4" t="str">
            <v>GJ-PHONE-20251226-1140-1</v>
          </cell>
          <cell r="AL4" t="str">
            <v>表扬</v>
          </cell>
          <cell r="AM4" t="str">
            <v>结束</v>
          </cell>
        </row>
        <row r="5">
          <cell r="AK5" t="str">
            <v>GJ-PHONE-20251226-0037-2</v>
          </cell>
          <cell r="AL5" t="str">
            <v>诉求</v>
          </cell>
          <cell r="AM5" t="str">
            <v>结束</v>
          </cell>
        </row>
        <row r="6">
          <cell r="AK6" t="str">
            <v>GJ-PHONE-20251226-1833</v>
          </cell>
          <cell r="AL6" t="str">
            <v>其他</v>
          </cell>
          <cell r="AM6" t="str">
            <v>结束</v>
          </cell>
        </row>
        <row r="7">
          <cell r="AK7" t="str">
            <v>GJ-PHONE-20251227-0209</v>
          </cell>
          <cell r="AL7" t="str">
            <v>诉求</v>
          </cell>
          <cell r="AM7" t="str">
            <v>结束</v>
          </cell>
        </row>
        <row r="8">
          <cell r="AK8" t="str">
            <v>GJ-PHONE-20251227-0780-1</v>
          </cell>
          <cell r="AL8" t="str">
            <v>诉求</v>
          </cell>
          <cell r="AM8" t="str">
            <v>结束</v>
          </cell>
        </row>
        <row r="9">
          <cell r="AK9" t="str">
            <v>GJ-PHONE-20251227-1652</v>
          </cell>
          <cell r="AL9" t="str">
            <v>诉求</v>
          </cell>
          <cell r="AM9" t="str">
            <v>结束</v>
          </cell>
        </row>
        <row r="10">
          <cell r="AK10" t="str">
            <v>GJ-PHONE-20251228-1995</v>
          </cell>
          <cell r="AL10" t="str">
            <v>诉求</v>
          </cell>
          <cell r="AM10" t="str">
            <v>结束</v>
          </cell>
        </row>
        <row r="11">
          <cell r="AK11" t="str">
            <v>GJ-PHONE-20251228-2128</v>
          </cell>
          <cell r="AL11" t="str">
            <v>诉求</v>
          </cell>
          <cell r="AM11" t="str">
            <v>结束</v>
          </cell>
        </row>
        <row r="12">
          <cell r="AK12" t="str">
            <v>GJ-PHONE-20251229-0224-1</v>
          </cell>
          <cell r="AL12" t="str">
            <v>其他</v>
          </cell>
          <cell r="AM12" t="str">
            <v>结束</v>
          </cell>
        </row>
        <row r="13">
          <cell r="AK13" t="str">
            <v>GJ-PHONE-20251230-1549</v>
          </cell>
          <cell r="AL13" t="str">
            <v>其他</v>
          </cell>
          <cell r="AM13" t="str">
            <v>结束</v>
          </cell>
        </row>
        <row r="14">
          <cell r="AK14" t="str">
            <v>GJ-PHONE-20251230-1953</v>
          </cell>
          <cell r="AL14" t="str">
            <v>诉求</v>
          </cell>
          <cell r="AM14" t="str">
            <v>结束</v>
          </cell>
        </row>
        <row r="15">
          <cell r="AK15" t="str">
            <v>GJ-PHONE-20251231-0453</v>
          </cell>
          <cell r="AL15" t="str">
            <v>其他</v>
          </cell>
          <cell r="AM15" t="str">
            <v>结束</v>
          </cell>
        </row>
        <row r="16">
          <cell r="AK16" t="str">
            <v>GJ-PHONE-20251231-0548</v>
          </cell>
          <cell r="AL16" t="str">
            <v>诉求</v>
          </cell>
          <cell r="AM16" t="str">
            <v>结束</v>
          </cell>
        </row>
        <row r="17">
          <cell r="AK17" t="str">
            <v>GJ-PHONE-20251231-1666</v>
          </cell>
          <cell r="AL17" t="str">
            <v>其他</v>
          </cell>
          <cell r="AM17" t="str">
            <v>结束</v>
          </cell>
        </row>
        <row r="18">
          <cell r="AK18" t="str">
            <v>GJ-PHONE-20260101-0605</v>
          </cell>
          <cell r="AL18" t="str">
            <v>表扬</v>
          </cell>
          <cell r="AM18" t="str">
            <v>结束</v>
          </cell>
        </row>
        <row r="19">
          <cell r="AK19" t="str">
            <v>GJ-PHONE-20260102-0273</v>
          </cell>
          <cell r="AL19" t="str">
            <v>表扬</v>
          </cell>
          <cell r="AM19" t="str">
            <v>结束</v>
          </cell>
        </row>
        <row r="20">
          <cell r="AK20" t="str">
            <v>GJ-PHONE-20260102-0275</v>
          </cell>
          <cell r="AL20" t="str">
            <v>表扬</v>
          </cell>
          <cell r="AM20" t="str">
            <v>结束</v>
          </cell>
        </row>
        <row r="21">
          <cell r="AK21" t="str">
            <v>GJ-PHONE-20260103-1449</v>
          </cell>
          <cell r="AL21" t="str">
            <v>诉求</v>
          </cell>
          <cell r="AM21" t="str">
            <v>结束</v>
          </cell>
        </row>
        <row r="22">
          <cell r="AK22" t="str">
            <v>GJ-PHONE-20260101-0595</v>
          </cell>
          <cell r="AL22" t="str">
            <v>诉求</v>
          </cell>
          <cell r="AM22" t="str">
            <v>结束</v>
          </cell>
        </row>
        <row r="23">
          <cell r="AK23" t="str">
            <v>GJ-PHONE-20260104-1072</v>
          </cell>
          <cell r="AL23" t="str">
            <v>其他</v>
          </cell>
          <cell r="AM23" t="str">
            <v>结束</v>
          </cell>
        </row>
        <row r="24">
          <cell r="AK24" t="str">
            <v>GJ-PHONE-20260104-1759</v>
          </cell>
          <cell r="AL24" t="str">
            <v>其他</v>
          </cell>
          <cell r="AM24" t="str">
            <v>结束</v>
          </cell>
        </row>
        <row r="25">
          <cell r="AK25" t="str">
            <v>GJ-PHONE-20260105-0602</v>
          </cell>
          <cell r="AL25" t="str">
            <v>诉求</v>
          </cell>
          <cell r="AM25" t="str">
            <v>结束</v>
          </cell>
        </row>
        <row r="26">
          <cell r="AK26" t="str">
            <v>GJ-PHONE-20260105-0798</v>
          </cell>
          <cell r="AL26" t="str">
            <v>其他</v>
          </cell>
          <cell r="AM26" t="str">
            <v>结束</v>
          </cell>
        </row>
        <row r="27">
          <cell r="AK27" t="str">
            <v>GJ-PHONE-20260106-1465</v>
          </cell>
          <cell r="AL27" t="str">
            <v>其他</v>
          </cell>
          <cell r="AM27" t="str">
            <v>结束</v>
          </cell>
        </row>
        <row r="28">
          <cell r="AK28" t="str">
            <v>GJ-PHONE-20260106-1604</v>
          </cell>
          <cell r="AL28" t="str">
            <v>其他</v>
          </cell>
          <cell r="AM28" t="str">
            <v>结束</v>
          </cell>
        </row>
        <row r="29">
          <cell r="AK29" t="str">
            <v>GJ-PHONE-20260107-0188</v>
          </cell>
          <cell r="AL29" t="str">
            <v>诉求</v>
          </cell>
          <cell r="AM29" t="str">
            <v>结束</v>
          </cell>
        </row>
        <row r="30">
          <cell r="AK30" t="str">
            <v>GJ-PHONE-20260107-0383</v>
          </cell>
          <cell r="AL30" t="str">
            <v>诉求</v>
          </cell>
          <cell r="AM30" t="str">
            <v>结束</v>
          </cell>
        </row>
        <row r="31">
          <cell r="AK31" t="str">
            <v>GJ-PHONE-20260107-1201</v>
          </cell>
          <cell r="AL31" t="str">
            <v>其他</v>
          </cell>
          <cell r="AM31" t="str">
            <v>结束</v>
          </cell>
        </row>
        <row r="32">
          <cell r="AK32" t="str">
            <v>GJ-PHONE-20260107-1274</v>
          </cell>
          <cell r="AL32" t="str">
            <v>其他</v>
          </cell>
          <cell r="AM32" t="str">
            <v>结束</v>
          </cell>
        </row>
        <row r="33">
          <cell r="AK33" t="str">
            <v>GJ-PHONE-20260107-1344</v>
          </cell>
          <cell r="AL33" t="str">
            <v>其他</v>
          </cell>
          <cell r="AM33" t="str">
            <v>结束</v>
          </cell>
        </row>
        <row r="34">
          <cell r="AK34" t="str">
            <v>GJ-PHONE-20260107-1362</v>
          </cell>
          <cell r="AL34" t="str">
            <v>其他</v>
          </cell>
          <cell r="AM34" t="str">
            <v>结束</v>
          </cell>
        </row>
        <row r="35">
          <cell r="AK35" t="str">
            <v>GJ-PHONE-20260108-1295</v>
          </cell>
          <cell r="AL35" t="str">
            <v>其他</v>
          </cell>
          <cell r="AM35" t="str">
            <v>结束</v>
          </cell>
        </row>
        <row r="36">
          <cell r="AK36" t="str">
            <v>GJ-PHONE-20260108-1365</v>
          </cell>
          <cell r="AL36" t="str">
            <v>诉求</v>
          </cell>
          <cell r="AM36" t="str">
            <v>结束</v>
          </cell>
        </row>
        <row r="37">
          <cell r="AK37" t="str">
            <v>GJ-PHONE-20260109-0290</v>
          </cell>
          <cell r="AL37" t="str">
            <v>表扬</v>
          </cell>
          <cell r="AM37" t="str">
            <v>结束</v>
          </cell>
        </row>
        <row r="38">
          <cell r="AK38" t="str">
            <v>GJ-PHONE-20260109-0290-1</v>
          </cell>
          <cell r="AL38" t="str">
            <v>其他</v>
          </cell>
          <cell r="AM38" t="str">
            <v>结束</v>
          </cell>
        </row>
        <row r="39">
          <cell r="AK39" t="str">
            <v>GJ-PHONE-20260109-0297</v>
          </cell>
          <cell r="AL39" t="str">
            <v>其他</v>
          </cell>
          <cell r="AM39" t="str">
            <v>结束</v>
          </cell>
        </row>
        <row r="40">
          <cell r="AK40" t="str">
            <v>GJ-PHONE-20260109-0564</v>
          </cell>
          <cell r="AL40" t="str">
            <v>其他</v>
          </cell>
          <cell r="AM40" t="str">
            <v>结束</v>
          </cell>
        </row>
        <row r="41">
          <cell r="AK41" t="str">
            <v>GJ-PHONE-20260109-0717</v>
          </cell>
          <cell r="AL41" t="str">
            <v>其他</v>
          </cell>
          <cell r="AM41" t="str">
            <v>结束</v>
          </cell>
        </row>
        <row r="42">
          <cell r="AK42" t="str">
            <v>GJ-PHONE-20260109-1668</v>
          </cell>
          <cell r="AL42" t="str">
            <v>其他</v>
          </cell>
          <cell r="AM42" t="str">
            <v>结束</v>
          </cell>
        </row>
        <row r="43">
          <cell r="AK43" t="str">
            <v>GJ-PHONE-20260109-2108</v>
          </cell>
          <cell r="AL43" t="str">
            <v>诉求</v>
          </cell>
          <cell r="AM43" t="str">
            <v>结束</v>
          </cell>
        </row>
        <row r="44">
          <cell r="AK44" t="str">
            <v>GJ-PHONE-20260110-0152</v>
          </cell>
          <cell r="AL44" t="str">
            <v>诉求</v>
          </cell>
          <cell r="AM44" t="str">
            <v>结束</v>
          </cell>
        </row>
        <row r="45">
          <cell r="AK45" t="str">
            <v>GJ-PHONE-20260110-0912</v>
          </cell>
          <cell r="AL45" t="str">
            <v>诉求</v>
          </cell>
          <cell r="AM45" t="str">
            <v>结束</v>
          </cell>
        </row>
        <row r="46">
          <cell r="AK46" t="str">
            <v>GJ-PHONE-20260110-1178</v>
          </cell>
          <cell r="AL46" t="str">
            <v>诉求</v>
          </cell>
          <cell r="AM46" t="str">
            <v>结束</v>
          </cell>
        </row>
        <row r="47">
          <cell r="AK47" t="str">
            <v>GJ-PHONE-20260110-1661</v>
          </cell>
          <cell r="AL47" t="str">
            <v>诉求</v>
          </cell>
          <cell r="AM47" t="str">
            <v>结束</v>
          </cell>
        </row>
        <row r="48">
          <cell r="AK48" t="str">
            <v>GJ-PHONE-20260111-0012</v>
          </cell>
          <cell r="AL48" t="str">
            <v>其他</v>
          </cell>
          <cell r="AM48" t="str">
            <v>结束</v>
          </cell>
        </row>
        <row r="49">
          <cell r="AK49" t="str">
            <v>GJ-PHONE-20260111-0066</v>
          </cell>
          <cell r="AL49" t="str">
            <v>其他</v>
          </cell>
          <cell r="AM49" t="str">
            <v>结束</v>
          </cell>
        </row>
        <row r="50">
          <cell r="AK50" t="str">
            <v>GJ-PHONE-20260111-1575</v>
          </cell>
          <cell r="AL50" t="str">
            <v>其他</v>
          </cell>
          <cell r="AM50" t="str">
            <v>结束</v>
          </cell>
        </row>
        <row r="51">
          <cell r="AK51" t="str">
            <v>GJ-PHONE-20260112-0223</v>
          </cell>
          <cell r="AL51" t="str">
            <v>诉求</v>
          </cell>
          <cell r="AM51" t="str">
            <v>结束</v>
          </cell>
        </row>
        <row r="52">
          <cell r="AK52" t="str">
            <v>GJ-PHONE-20260111-1443</v>
          </cell>
          <cell r="AL52" t="str">
            <v>诉求</v>
          </cell>
          <cell r="AM52" t="str">
            <v>结束</v>
          </cell>
        </row>
        <row r="53">
          <cell r="AK53" t="str">
            <v>GJ-PHONE-20260112-1243</v>
          </cell>
          <cell r="AL53" t="str">
            <v>其他</v>
          </cell>
          <cell r="AM53" t="str">
            <v>结束</v>
          </cell>
        </row>
        <row r="54">
          <cell r="AK54" t="str">
            <v>GJ-PHONE-20260113-0201</v>
          </cell>
          <cell r="AL54" t="str">
            <v>表扬</v>
          </cell>
          <cell r="AM54" t="str">
            <v>结束</v>
          </cell>
        </row>
        <row r="55">
          <cell r="AK55" t="str">
            <v>GJ-PHONE-20260113-0186</v>
          </cell>
          <cell r="AL55" t="str">
            <v>表扬</v>
          </cell>
          <cell r="AM55" t="str">
            <v>结束</v>
          </cell>
        </row>
        <row r="56">
          <cell r="AK56" t="str">
            <v>GJ-PHONE-20260113-0611</v>
          </cell>
          <cell r="AL56" t="str">
            <v>其他</v>
          </cell>
          <cell r="AM56" t="str">
            <v>结束</v>
          </cell>
        </row>
        <row r="57">
          <cell r="AK57" t="str">
            <v>GJ-PHONE-20260113-0771</v>
          </cell>
          <cell r="AL57" t="str">
            <v>其他</v>
          </cell>
          <cell r="AM57" t="str">
            <v>结束</v>
          </cell>
        </row>
        <row r="58">
          <cell r="AK58" t="str">
            <v>GJ-PHONE-20260113-1234</v>
          </cell>
          <cell r="AL58" t="str">
            <v>其他</v>
          </cell>
          <cell r="AM58" t="str">
            <v>结束</v>
          </cell>
        </row>
        <row r="59">
          <cell r="AK59" t="str">
            <v>GJ-PHONE-20260113-1476</v>
          </cell>
          <cell r="AL59" t="str">
            <v>诉求</v>
          </cell>
          <cell r="AM59" t="str">
            <v>结束</v>
          </cell>
        </row>
        <row r="60">
          <cell r="AK60" t="str">
            <v>GJ-PHONE-20260114-1140</v>
          </cell>
          <cell r="AL60" t="str">
            <v>其他</v>
          </cell>
          <cell r="AM60" t="str">
            <v>结束</v>
          </cell>
        </row>
        <row r="61">
          <cell r="AK61" t="str">
            <v>GJ-PHONE-20260114-1148</v>
          </cell>
          <cell r="AL61" t="str">
            <v>其他</v>
          </cell>
          <cell r="AM61" t="str">
            <v>结束</v>
          </cell>
        </row>
        <row r="62">
          <cell r="AK62" t="str">
            <v>GJ-PHONE-20260114-1415</v>
          </cell>
          <cell r="AL62" t="str">
            <v>诉求</v>
          </cell>
          <cell r="AM62" t="str">
            <v>结束</v>
          </cell>
        </row>
        <row r="63">
          <cell r="AK63" t="str">
            <v>GJ-PHONE-20260114-1475</v>
          </cell>
          <cell r="AL63" t="str">
            <v>其他</v>
          </cell>
          <cell r="AM63" t="str">
            <v>结束</v>
          </cell>
        </row>
        <row r="64">
          <cell r="AK64" t="str">
            <v>GJ-PHONE-20260114-2143</v>
          </cell>
          <cell r="AL64" t="str">
            <v>诉求</v>
          </cell>
          <cell r="AM64" t="str">
            <v>结束</v>
          </cell>
        </row>
        <row r="65">
          <cell r="AK65" t="str">
            <v>GJ-PHONE-20260115-0983</v>
          </cell>
          <cell r="AL65" t="str">
            <v>诉求</v>
          </cell>
          <cell r="AM65" t="str">
            <v>结束</v>
          </cell>
        </row>
        <row r="66">
          <cell r="AK66" t="str">
            <v>GJ-PHONE-20260115-0652</v>
          </cell>
          <cell r="AL66" t="str">
            <v>诉求</v>
          </cell>
          <cell r="AM66" t="str">
            <v>结束</v>
          </cell>
        </row>
        <row r="67">
          <cell r="AK67" t="str">
            <v>GJ-PHONE-20260115-1333</v>
          </cell>
          <cell r="AL67" t="str">
            <v>诉求</v>
          </cell>
          <cell r="AM67" t="str">
            <v>结束</v>
          </cell>
        </row>
        <row r="68">
          <cell r="AK68" t="str">
            <v>GJ-PHONE-20260116-0271</v>
          </cell>
          <cell r="AL68" t="str">
            <v>其他</v>
          </cell>
          <cell r="AM68" t="str">
            <v>结束</v>
          </cell>
        </row>
        <row r="69">
          <cell r="AK69" t="str">
            <v>GJ-PHONE-20260116-1361</v>
          </cell>
          <cell r="AL69" t="str">
            <v>其他</v>
          </cell>
          <cell r="AM69" t="str">
            <v>结束</v>
          </cell>
        </row>
        <row r="70">
          <cell r="AK70" t="str">
            <v>GJ-PHONE-20260117-1429</v>
          </cell>
          <cell r="AL70" t="str">
            <v>其他</v>
          </cell>
          <cell r="AM70" t="str">
            <v>结束</v>
          </cell>
        </row>
        <row r="71">
          <cell r="AK71" t="str">
            <v>GJ-PHONE-20260119-0406</v>
          </cell>
          <cell r="AL71" t="str">
            <v>诉求</v>
          </cell>
          <cell r="AM71" t="str">
            <v>结束</v>
          </cell>
        </row>
        <row r="72">
          <cell r="AK72" t="str">
            <v>GJ-PHONE-20260118-1114</v>
          </cell>
          <cell r="AL72" t="str">
            <v>诉求</v>
          </cell>
          <cell r="AM72" t="str">
            <v>结束</v>
          </cell>
        </row>
        <row r="73">
          <cell r="AK73" t="str">
            <v>GJ-PHONE-20260118-1656</v>
          </cell>
          <cell r="AL73" t="str">
            <v>诉求</v>
          </cell>
          <cell r="AM73" t="str">
            <v>结束</v>
          </cell>
        </row>
        <row r="74">
          <cell r="AK74" t="str">
            <v>GJ-PHONE-20260118-1560</v>
          </cell>
          <cell r="AL74" t="str">
            <v>诉求</v>
          </cell>
          <cell r="AM74" t="str">
            <v>结束</v>
          </cell>
        </row>
        <row r="75">
          <cell r="AK75" t="str">
            <v>GJ-PHONE-20260119-0742</v>
          </cell>
          <cell r="AL75" t="str">
            <v>其他</v>
          </cell>
          <cell r="AM75" t="str">
            <v>结束</v>
          </cell>
        </row>
        <row r="76">
          <cell r="AK76" t="str">
            <v>GJ-PHONE-20260119-0906</v>
          </cell>
          <cell r="AL76" t="str">
            <v>其他</v>
          </cell>
          <cell r="AM76" t="str">
            <v>结束</v>
          </cell>
        </row>
        <row r="77">
          <cell r="AK77" t="str">
            <v>GJ-PHONE-20260119-1647-1</v>
          </cell>
          <cell r="AL77" t="str">
            <v>诉求</v>
          </cell>
          <cell r="AM77" t="str">
            <v>结束</v>
          </cell>
        </row>
        <row r="78">
          <cell r="AK78" t="str">
            <v>GJ-PHONE-20260119-1583</v>
          </cell>
          <cell r="AL78" t="str">
            <v>其他</v>
          </cell>
          <cell r="AM78" t="str">
            <v>结束</v>
          </cell>
        </row>
        <row r="79">
          <cell r="AK79" t="str">
            <v>GJ-PHONE-20260119-1692</v>
          </cell>
          <cell r="AL79" t="str">
            <v>诉求</v>
          </cell>
          <cell r="AM79" t="str">
            <v>结束</v>
          </cell>
        </row>
        <row r="80">
          <cell r="AK80" t="str">
            <v>GJ-PHONE-20260120-0684</v>
          </cell>
          <cell r="AL80" t="str">
            <v>诉求</v>
          </cell>
          <cell r="AM80" t="str">
            <v>结束</v>
          </cell>
        </row>
        <row r="81">
          <cell r="AK81" t="str">
            <v>GJ-PHONE-20260121-1061</v>
          </cell>
          <cell r="AL81" t="str">
            <v>诉求</v>
          </cell>
          <cell r="AM81" t="str">
            <v>结束</v>
          </cell>
        </row>
        <row r="82">
          <cell r="AK82" t="str">
            <v>GJ-PHONE-20260122-0225</v>
          </cell>
          <cell r="AL82" t="str">
            <v>诉求</v>
          </cell>
          <cell r="AM82" t="str">
            <v>结束</v>
          </cell>
        </row>
        <row r="83">
          <cell r="AK83" t="str">
            <v>GJ-PHONE-20260122-0615</v>
          </cell>
          <cell r="AL83" t="str">
            <v>其他</v>
          </cell>
          <cell r="AM83" t="str">
            <v>结束</v>
          </cell>
        </row>
        <row r="84">
          <cell r="AK84" t="str">
            <v>GJ-PHONE-20260123-1176</v>
          </cell>
          <cell r="AL84" t="str">
            <v>诉求</v>
          </cell>
          <cell r="AM84" t="str">
            <v>结束</v>
          </cell>
        </row>
        <row r="85">
          <cell r="AK85" t="str">
            <v>GJ-PHONE-20260123-1564</v>
          </cell>
          <cell r="AL85" t="str">
            <v>诉求</v>
          </cell>
          <cell r="AM85" t="str">
            <v>结束</v>
          </cell>
        </row>
        <row r="86">
          <cell r="AK86" t="str">
            <v>GJ-PHONE-20260124-0190</v>
          </cell>
          <cell r="AL86" t="str">
            <v>其他</v>
          </cell>
          <cell r="AM86" t="str">
            <v>结束</v>
          </cell>
        </row>
        <row r="87">
          <cell r="AK87" t="str">
            <v>GJ-PHONE-20260124-0228</v>
          </cell>
          <cell r="AL87" t="str">
            <v>其他</v>
          </cell>
          <cell r="AM87" t="str">
            <v>结束</v>
          </cell>
        </row>
        <row r="88">
          <cell r="AK88" t="str">
            <v>GJ-PHONE-20260124-0281</v>
          </cell>
          <cell r="AL88" t="str">
            <v>其他</v>
          </cell>
          <cell r="AM88" t="str">
            <v>结束</v>
          </cell>
        </row>
        <row r="89">
          <cell r="AK89" t="str">
            <v>GJ-PHONE-20260125-0761</v>
          </cell>
          <cell r="AL89" t="str">
            <v>其他</v>
          </cell>
          <cell r="AM89" t="str">
            <v>结束</v>
          </cell>
        </row>
        <row r="90">
          <cell r="AK90" t="str">
            <v>GJ-PHONE-20260125-1171</v>
          </cell>
          <cell r="AL90" t="str">
            <v>其他</v>
          </cell>
          <cell r="AM90" t="str">
            <v>结束</v>
          </cell>
        </row>
        <row r="91">
          <cell r="AK91" t="str">
            <v>GJ-PHONE-20260126-0855-1</v>
          </cell>
          <cell r="AL91" t="str">
            <v>表扬</v>
          </cell>
          <cell r="AM91" t="str">
            <v>结束</v>
          </cell>
        </row>
        <row r="92">
          <cell r="AK92" t="str">
            <v>GJ-PHONE-20260127-0345</v>
          </cell>
          <cell r="AL92" t="str">
            <v>其他</v>
          </cell>
          <cell r="AM92" t="str">
            <v>结束</v>
          </cell>
        </row>
        <row r="93">
          <cell r="AK93" t="str">
            <v>GJ-PHONE-20260127-0877</v>
          </cell>
          <cell r="AL93" t="str">
            <v>诉求</v>
          </cell>
          <cell r="AM93" t="str">
            <v>结束</v>
          </cell>
        </row>
        <row r="94">
          <cell r="AK94" t="str">
            <v>GJ-PHONE-20260127-1674</v>
          </cell>
          <cell r="AL94" t="str">
            <v>诉求</v>
          </cell>
          <cell r="AM94" t="str">
            <v>结束</v>
          </cell>
        </row>
        <row r="95">
          <cell r="AK95" t="str">
            <v>GJ-PHONE-20260127-2178</v>
          </cell>
          <cell r="AL95" t="str">
            <v>其他</v>
          </cell>
          <cell r="AM95" t="str">
            <v>结束</v>
          </cell>
        </row>
        <row r="96">
          <cell r="AK96" t="str">
            <v>GJ-PHONE-20260128-0450</v>
          </cell>
          <cell r="AL96" t="str">
            <v>诉求</v>
          </cell>
          <cell r="AM96" t="str">
            <v>结束</v>
          </cell>
        </row>
        <row r="97">
          <cell r="AK97" t="str">
            <v>GJ-PHONE-20260128-1058</v>
          </cell>
          <cell r="AL97" t="str">
            <v>其他</v>
          </cell>
          <cell r="AM97" t="str">
            <v>结束</v>
          </cell>
        </row>
        <row r="98">
          <cell r="AK98" t="str">
            <v>GJ-PHONE-20260128-1899</v>
          </cell>
          <cell r="AL98" t="str">
            <v>诉求</v>
          </cell>
          <cell r="AM98" t="str">
            <v>结束</v>
          </cell>
        </row>
        <row r="99">
          <cell r="AK99" t="str">
            <v>GJ-PHONE-20260129-0210-1</v>
          </cell>
          <cell r="AL99" t="str">
            <v>表扬</v>
          </cell>
          <cell r="AM99" t="str">
            <v>结束</v>
          </cell>
        </row>
        <row r="100">
          <cell r="AK100" t="str">
            <v>GJ-PHONE-20260129-0825-1</v>
          </cell>
          <cell r="AL100" t="str">
            <v>其他</v>
          </cell>
          <cell r="AM100" t="str">
            <v>结束</v>
          </cell>
        </row>
        <row r="101">
          <cell r="AK101" t="str">
            <v>GJ-PHONE-20260129-1067</v>
          </cell>
          <cell r="AL101" t="str">
            <v>其他</v>
          </cell>
          <cell r="AM101" t="str">
            <v>结束</v>
          </cell>
        </row>
        <row r="102">
          <cell r="AK102" t="str">
            <v>GJ-PHONE-20260129-1290</v>
          </cell>
          <cell r="AL102" t="str">
            <v>诉求</v>
          </cell>
          <cell r="AM102" t="str">
            <v>结束</v>
          </cell>
        </row>
        <row r="103">
          <cell r="AK103" t="str">
            <v>GJ-PHONE-20260129-1343</v>
          </cell>
          <cell r="AL103" t="str">
            <v>其他</v>
          </cell>
          <cell r="AM103" t="str">
            <v>结束</v>
          </cell>
        </row>
        <row r="104">
          <cell r="AK104" t="str">
            <v>GJ-PHONE-20260129-2211</v>
          </cell>
          <cell r="AL104" t="str">
            <v>诉求</v>
          </cell>
          <cell r="AM104" t="str">
            <v>结束</v>
          </cell>
        </row>
        <row r="105">
          <cell r="AK105" t="str">
            <v>GJ-PHONE-20260130-0245</v>
          </cell>
          <cell r="AL105" t="str">
            <v>诉求</v>
          </cell>
          <cell r="AM105" t="str">
            <v>结束</v>
          </cell>
        </row>
        <row r="106">
          <cell r="AK106" t="str">
            <v>GJ-PHONE-20260130-1545</v>
          </cell>
          <cell r="AL106" t="str">
            <v>其他</v>
          </cell>
          <cell r="AM106" t="str">
            <v>结束</v>
          </cell>
        </row>
        <row r="107">
          <cell r="AK107" t="str">
            <v>GJ-PHONE-20260131-1159</v>
          </cell>
          <cell r="AL107" t="str">
            <v>诉求</v>
          </cell>
          <cell r="AM107" t="str">
            <v>结束</v>
          </cell>
        </row>
        <row r="108">
          <cell r="AK108" t="str">
            <v>GJ-PHONE-20260131-1326</v>
          </cell>
          <cell r="AL108" t="str">
            <v>诉求</v>
          </cell>
          <cell r="AM108" t="str">
            <v>结束</v>
          </cell>
        </row>
        <row r="109">
          <cell r="AK109" t="str">
            <v>GJ-PHONE-20260131-1410</v>
          </cell>
          <cell r="AL109" t="str">
            <v>诉求</v>
          </cell>
          <cell r="AM109" t="str">
            <v>结束</v>
          </cell>
        </row>
        <row r="110">
          <cell r="AK110" t="str">
            <v>GJ-PHONE-20260201-1116</v>
          </cell>
          <cell r="AL110" t="str">
            <v>其他</v>
          </cell>
          <cell r="AM110" t="str">
            <v>结束</v>
          </cell>
        </row>
        <row r="111">
          <cell r="AK111" t="str">
            <v>GJ-PHONE-20260202-0691</v>
          </cell>
          <cell r="AL111" t="str">
            <v>诉求</v>
          </cell>
          <cell r="AM111" t="str">
            <v>结束</v>
          </cell>
        </row>
        <row r="112">
          <cell r="AK112" t="str">
            <v>GJ-PHONE-20260201-0760</v>
          </cell>
          <cell r="AL112" t="str">
            <v>诉求</v>
          </cell>
          <cell r="AM112" t="str">
            <v>结束</v>
          </cell>
        </row>
        <row r="113">
          <cell r="AK113" t="str">
            <v>GJ-PHONE-20260131-1812-1</v>
          </cell>
          <cell r="AL113" t="str">
            <v>诉求</v>
          </cell>
          <cell r="AM113" t="str">
            <v>结束</v>
          </cell>
        </row>
        <row r="114">
          <cell r="AK114" t="str">
            <v>GJ-PHONE-20260201-1071</v>
          </cell>
          <cell r="AL114" t="str">
            <v>其他</v>
          </cell>
          <cell r="AM114" t="str">
            <v>结束</v>
          </cell>
        </row>
        <row r="115">
          <cell r="AK115" t="str">
            <v>GJ-PHONE-20260203-0244</v>
          </cell>
          <cell r="AL115" t="str">
            <v>其他</v>
          </cell>
          <cell r="AM115" t="str">
            <v>结束</v>
          </cell>
        </row>
        <row r="116">
          <cell r="AK116" t="str">
            <v>GJ-PHONE-20260203-0754</v>
          </cell>
          <cell r="AL116" t="str">
            <v>其他</v>
          </cell>
          <cell r="AM116" t="str">
            <v>结束</v>
          </cell>
        </row>
        <row r="117">
          <cell r="AK117" t="str">
            <v>GJ-PHONE-20260204-0163</v>
          </cell>
          <cell r="AL117" t="str">
            <v>其他</v>
          </cell>
          <cell r="AM117" t="str">
            <v>结束</v>
          </cell>
        </row>
        <row r="118">
          <cell r="AK118" t="str">
            <v>GJ-PHONE-20260204-0273</v>
          </cell>
          <cell r="AL118" t="str">
            <v>诉求</v>
          </cell>
          <cell r="AM118" t="str">
            <v>结束</v>
          </cell>
        </row>
        <row r="119">
          <cell r="AK119" t="str">
            <v>GJ-PHONE-20260204-1054</v>
          </cell>
          <cell r="AL119" t="str">
            <v>诉求</v>
          </cell>
          <cell r="AM119" t="str">
            <v>结束</v>
          </cell>
        </row>
        <row r="120">
          <cell r="AK120" t="str">
            <v>GJ-PHONE-20260204-1556</v>
          </cell>
          <cell r="AL120" t="str">
            <v>诉求</v>
          </cell>
          <cell r="AM120" t="str">
            <v>结束</v>
          </cell>
        </row>
        <row r="121">
          <cell r="AK121" t="str">
            <v>GJ-PHONE-20260204-2266-1</v>
          </cell>
          <cell r="AL121" t="str">
            <v>其他</v>
          </cell>
          <cell r="AM121" t="str">
            <v>结束</v>
          </cell>
        </row>
        <row r="122">
          <cell r="AK122" t="str">
            <v>GJ-PHONE-20260204-2309</v>
          </cell>
          <cell r="AL122" t="str">
            <v>其他</v>
          </cell>
          <cell r="AM122" t="str">
            <v>结束</v>
          </cell>
        </row>
        <row r="123">
          <cell r="AK123" t="str">
            <v>GJ-PHONE-20260205-0892-1</v>
          </cell>
          <cell r="AL123" t="str">
            <v>其他</v>
          </cell>
          <cell r="AM123" t="str">
            <v>结束</v>
          </cell>
        </row>
        <row r="124">
          <cell r="AK124" t="str">
            <v>GJ-PHONE-20260205-1304</v>
          </cell>
          <cell r="AL124" t="str">
            <v>其他</v>
          </cell>
          <cell r="AM124" t="str">
            <v>结束</v>
          </cell>
        </row>
        <row r="125">
          <cell r="AK125" t="str">
            <v>GJ-PHONE-20260205-0808</v>
          </cell>
          <cell r="AL125" t="str">
            <v>其他</v>
          </cell>
          <cell r="AM125" t="str">
            <v>结束</v>
          </cell>
        </row>
        <row r="126">
          <cell r="AK126" t="str">
            <v>GJ-PHONE-20260206-0100</v>
          </cell>
          <cell r="AL126" t="str">
            <v>其他</v>
          </cell>
          <cell r="AM126" t="str">
            <v>结束</v>
          </cell>
        </row>
        <row r="127">
          <cell r="AK127" t="str">
            <v>GJ-PHONE-20260205-1844</v>
          </cell>
          <cell r="AL127" t="str">
            <v>诉求</v>
          </cell>
          <cell r="AM127" t="str">
            <v>结束</v>
          </cell>
        </row>
        <row r="128">
          <cell r="AK128" t="str">
            <v>GJ-PHONE-20260206-1014-1</v>
          </cell>
          <cell r="AL128" t="str">
            <v>其他</v>
          </cell>
          <cell r="AM128" t="str">
            <v>结束</v>
          </cell>
        </row>
        <row r="129">
          <cell r="AK129" t="str">
            <v>GJ-PHONE-20260206-2023</v>
          </cell>
          <cell r="AL129" t="str">
            <v>其他</v>
          </cell>
          <cell r="AM129" t="str">
            <v>结束</v>
          </cell>
        </row>
        <row r="130">
          <cell r="AK130" t="str">
            <v>GJ-PHONE-20260207-0424</v>
          </cell>
          <cell r="AL130" t="str">
            <v>其他</v>
          </cell>
          <cell r="AM130" t="str">
            <v>结束</v>
          </cell>
        </row>
        <row r="131">
          <cell r="AK131" t="str">
            <v>GJ-PHONE-20260208-2062</v>
          </cell>
          <cell r="AL131" t="str">
            <v>诉求</v>
          </cell>
          <cell r="AM131" t="str">
            <v>结束</v>
          </cell>
        </row>
        <row r="132">
          <cell r="AK132" t="str">
            <v>GJ-PHONE-20260208-2149-2</v>
          </cell>
          <cell r="AL132" t="str">
            <v>其他</v>
          </cell>
          <cell r="AM132" t="str">
            <v>结束</v>
          </cell>
        </row>
        <row r="133">
          <cell r="AK133" t="str">
            <v>GJ-PHONE-20260209-1509</v>
          </cell>
          <cell r="AL133" t="str">
            <v>其他</v>
          </cell>
          <cell r="AM133" t="str">
            <v>结束</v>
          </cell>
        </row>
        <row r="134">
          <cell r="AK134" t="str">
            <v>GJ-PHONE-20260209-1811</v>
          </cell>
          <cell r="AL134" t="str">
            <v>其他</v>
          </cell>
          <cell r="AM134" t="str">
            <v>结束</v>
          </cell>
        </row>
        <row r="135">
          <cell r="AK135" t="str">
            <v>GJ-PHONE-20260210-1283</v>
          </cell>
          <cell r="AL135" t="str">
            <v>其他</v>
          </cell>
          <cell r="AM135" t="str">
            <v>结束</v>
          </cell>
        </row>
        <row r="136">
          <cell r="AK136" t="str">
            <v>GJ-PHONE-20260211-0400</v>
          </cell>
          <cell r="AL136" t="str">
            <v>诉求</v>
          </cell>
          <cell r="AM136" t="str">
            <v>结束</v>
          </cell>
        </row>
        <row r="137">
          <cell r="AK137" t="str">
            <v>GJ-PHONE-20260211-1614</v>
          </cell>
          <cell r="AL137" t="str">
            <v>诉求</v>
          </cell>
          <cell r="AM137" t="str">
            <v>结束</v>
          </cell>
        </row>
        <row r="138">
          <cell r="AK138" t="str">
            <v>GJ-PHONE-20260212-0062</v>
          </cell>
          <cell r="AL138" t="str">
            <v>诉求</v>
          </cell>
          <cell r="AM138" t="str">
            <v>结束</v>
          </cell>
        </row>
        <row r="139">
          <cell r="AK139" t="str">
            <v>GJ-PHONE-20260212-0339</v>
          </cell>
          <cell r="AL139" t="str">
            <v>诉求</v>
          </cell>
          <cell r="AM139" t="str">
            <v>结束</v>
          </cell>
        </row>
        <row r="140">
          <cell r="AK140" t="str">
            <v>GJ-PHONE-20260212-1033-1</v>
          </cell>
          <cell r="AL140" t="str">
            <v>诉求</v>
          </cell>
          <cell r="AM140" t="str">
            <v>结束</v>
          </cell>
        </row>
        <row r="141">
          <cell r="AK141" t="str">
            <v>GJ-PHONE-20260212-1153</v>
          </cell>
          <cell r="AL141" t="str">
            <v>其他</v>
          </cell>
          <cell r="AM141" t="str">
            <v>结束</v>
          </cell>
        </row>
        <row r="142">
          <cell r="AK142" t="str">
            <v>GJ-PHONE-20260212-1092</v>
          </cell>
          <cell r="AL142" t="str">
            <v>诉求</v>
          </cell>
          <cell r="AM142" t="str">
            <v>结束</v>
          </cell>
        </row>
        <row r="143">
          <cell r="AK143" t="str">
            <v>GJ-PHONE-20260212-1392</v>
          </cell>
          <cell r="AL143" t="str">
            <v>其他</v>
          </cell>
          <cell r="AM143" t="str">
            <v>结束</v>
          </cell>
        </row>
        <row r="144">
          <cell r="AK144" t="str">
            <v>GJ-PHONE-20260212-1753</v>
          </cell>
          <cell r="AL144" t="str">
            <v>其他</v>
          </cell>
          <cell r="AM144" t="str">
            <v>结束</v>
          </cell>
        </row>
        <row r="145">
          <cell r="AK145" t="str">
            <v>GJ-PHONE-20260212-1938</v>
          </cell>
          <cell r="AL145" t="str">
            <v>诉求</v>
          </cell>
          <cell r="AM145" t="str">
            <v>结束</v>
          </cell>
        </row>
        <row r="146">
          <cell r="AK146" t="str">
            <v>GJ-PHONE-20260212-2153</v>
          </cell>
          <cell r="AL146" t="str">
            <v>其他</v>
          </cell>
          <cell r="AM146" t="str">
            <v>结束</v>
          </cell>
        </row>
        <row r="147">
          <cell r="AK147" t="str">
            <v>GJ-PHONE-20260213-0482</v>
          </cell>
          <cell r="AL147" t="str">
            <v>其他</v>
          </cell>
          <cell r="AM147" t="str">
            <v>结束</v>
          </cell>
        </row>
        <row r="148">
          <cell r="AK148" t="str">
            <v>GJ-PHONE-20260213-0533</v>
          </cell>
          <cell r="AL148" t="str">
            <v>诉求</v>
          </cell>
          <cell r="AM148" t="str">
            <v>结束</v>
          </cell>
        </row>
        <row r="149">
          <cell r="AK149" t="str">
            <v>GJ-PHONE-20260213-0900</v>
          </cell>
          <cell r="AL149" t="str">
            <v>表扬</v>
          </cell>
          <cell r="AM149" t="str">
            <v>结束</v>
          </cell>
        </row>
        <row r="150">
          <cell r="AK150" t="str">
            <v>GJ-PHONE-20260213-1007-3</v>
          </cell>
          <cell r="AL150" t="str">
            <v>表扬</v>
          </cell>
          <cell r="AM150" t="str">
            <v>结束</v>
          </cell>
        </row>
        <row r="151">
          <cell r="AK151" t="str">
            <v>GJ-PHONE-20260213-1762</v>
          </cell>
          <cell r="AL151" t="str">
            <v>诉求</v>
          </cell>
          <cell r="AM151" t="str">
            <v>结束</v>
          </cell>
        </row>
        <row r="152">
          <cell r="AK152" t="str">
            <v>GJ-PHONE-20260214-0001</v>
          </cell>
          <cell r="AL152" t="str">
            <v>诉求</v>
          </cell>
          <cell r="AM152" t="str">
            <v>结束</v>
          </cell>
        </row>
        <row r="153">
          <cell r="AK153" t="str">
            <v>GJ-PHONE-20260214-0313</v>
          </cell>
          <cell r="AL153" t="str">
            <v>其他</v>
          </cell>
          <cell r="AM153" t="str">
            <v>结束</v>
          </cell>
        </row>
        <row r="154">
          <cell r="AK154" t="str">
            <v>GJ-PHONE-20260216-0708</v>
          </cell>
          <cell r="AL154" t="str">
            <v>诉求</v>
          </cell>
          <cell r="AM154" t="str">
            <v>结束</v>
          </cell>
        </row>
        <row r="155">
          <cell r="AK155" t="str">
            <v>GJ-PHONE-20260217-0073</v>
          </cell>
          <cell r="AL155" t="str">
            <v>诉求</v>
          </cell>
          <cell r="AM155" t="str">
            <v>结束</v>
          </cell>
        </row>
        <row r="156">
          <cell r="AK156" t="str">
            <v>GJ-PHONE-20260218-1083</v>
          </cell>
          <cell r="AL156" t="str">
            <v>诉求</v>
          </cell>
          <cell r="AM156" t="str">
            <v>结束</v>
          </cell>
        </row>
        <row r="157">
          <cell r="AK157" t="str">
            <v>GJ-PHONE-20260219-0231</v>
          </cell>
          <cell r="AL157" t="str">
            <v>表扬</v>
          </cell>
          <cell r="AM157" t="str">
            <v>结束</v>
          </cell>
        </row>
        <row r="158">
          <cell r="AK158" t="str">
            <v>GJ-PHONE-20260215-0880</v>
          </cell>
          <cell r="AL158" t="str">
            <v>其他</v>
          </cell>
          <cell r="AM158" t="str">
            <v>结束</v>
          </cell>
        </row>
        <row r="159">
          <cell r="AK159" t="str">
            <v>GJ-PHONE-20260219-1223</v>
          </cell>
          <cell r="AL159" t="str">
            <v>诉求</v>
          </cell>
          <cell r="AM159" t="str">
            <v>结束</v>
          </cell>
        </row>
        <row r="160">
          <cell r="AK160" t="str">
            <v>GJ-PHONE-20260219-1424</v>
          </cell>
          <cell r="AL160" t="str">
            <v>诉求</v>
          </cell>
          <cell r="AM160" t="str">
            <v>结束</v>
          </cell>
        </row>
        <row r="161">
          <cell r="AK161" t="str">
            <v>GJ-PHONE-20260221-1255</v>
          </cell>
          <cell r="AL161" t="str">
            <v>其他</v>
          </cell>
          <cell r="AM161" t="str">
            <v>结束</v>
          </cell>
        </row>
        <row r="162">
          <cell r="AK162" t="str">
            <v>GJ-PHONE-20260222-0140</v>
          </cell>
          <cell r="AL162" t="str">
            <v>诉求</v>
          </cell>
          <cell r="AM162" t="str">
            <v>结束</v>
          </cell>
        </row>
        <row r="163">
          <cell r="AK163" t="str">
            <v>GJ-PHONE-20260223-0274</v>
          </cell>
          <cell r="AL163" t="str">
            <v>诉求</v>
          </cell>
          <cell r="AM163" t="str">
            <v>结束</v>
          </cell>
        </row>
        <row r="164">
          <cell r="AK164" t="str">
            <v>GJ-PHONE-20260223-0559</v>
          </cell>
          <cell r="AL164" t="str">
            <v>诉求</v>
          </cell>
          <cell r="AM164" t="str">
            <v>结束</v>
          </cell>
        </row>
        <row r="165">
          <cell r="AK165" t="str">
            <v>GJ-PHONE-20260223-0695</v>
          </cell>
          <cell r="AL165" t="str">
            <v>诉求</v>
          </cell>
          <cell r="AM165" t="str">
            <v>结束</v>
          </cell>
        </row>
        <row r="166">
          <cell r="AK166" t="str">
            <v>GJ-PHONE-20260224-0144</v>
          </cell>
          <cell r="AL166" t="str">
            <v>诉求</v>
          </cell>
          <cell r="AM166" t="str">
            <v>结束</v>
          </cell>
        </row>
        <row r="167">
          <cell r="AK167" t="str">
            <v>GJ-PHONE-20260224-1336</v>
          </cell>
          <cell r="AL167" t="str">
            <v>其他</v>
          </cell>
          <cell r="AM167" t="str">
            <v>结束</v>
          </cell>
        </row>
        <row r="168">
          <cell r="AK168" t="str">
            <v>GJ-PHONE-20260224-1376</v>
          </cell>
          <cell r="AL168" t="str">
            <v>其他</v>
          </cell>
          <cell r="AM168" t="str">
            <v>结束</v>
          </cell>
        </row>
        <row r="169">
          <cell r="AK169" t="str">
            <v>GJ-PHONE-20260224-1658</v>
          </cell>
          <cell r="AL169" t="str">
            <v>其他</v>
          </cell>
          <cell r="AM169" t="str">
            <v>结束</v>
          </cell>
        </row>
        <row r="170">
          <cell r="AK170" t="str">
            <v>GJ-PHONE-20260225-0296</v>
          </cell>
          <cell r="AL170" t="str">
            <v>其他</v>
          </cell>
          <cell r="AM170" t="str">
            <v>结束</v>
          </cell>
        </row>
        <row r="171">
          <cell r="AK171" t="str">
            <v>GJ-PHONE-20260225-1199</v>
          </cell>
          <cell r="AL171" t="str">
            <v>诉求</v>
          </cell>
          <cell r="AM171" t="str">
            <v>结束</v>
          </cell>
        </row>
        <row r="172">
          <cell r="AK172" t="str">
            <v>GJ-PHONE-20260225-1982</v>
          </cell>
          <cell r="AL172" t="str">
            <v>表扬</v>
          </cell>
          <cell r="AM172" t="str">
            <v>结束</v>
          </cell>
        </row>
        <row r="173">
          <cell r="AK173" t="str">
            <v>GJ-PHONE-20260225-2157-1</v>
          </cell>
          <cell r="AL173" t="str">
            <v>表扬</v>
          </cell>
          <cell r="AM173" t="str">
            <v>结束</v>
          </cell>
        </row>
        <row r="174">
          <cell r="AK174" t="str">
            <v>GJ-PHONE-20260227-1333-1</v>
          </cell>
          <cell r="AL174" t="str">
            <v>诉求</v>
          </cell>
          <cell r="AM174" t="str">
            <v>结束</v>
          </cell>
        </row>
        <row r="175">
          <cell r="AK175" t="str">
            <v>GJ-PHONE-20260227-3011</v>
          </cell>
          <cell r="AL175" t="str">
            <v>诉求</v>
          </cell>
          <cell r="AM175" t="str">
            <v>结束</v>
          </cell>
        </row>
        <row r="176">
          <cell r="AK176" t="str">
            <v>GJ-PHONE-20260228-1491</v>
          </cell>
          <cell r="AL176" t="str">
            <v>其他</v>
          </cell>
          <cell r="AM176" t="str">
            <v>结束</v>
          </cell>
        </row>
        <row r="177">
          <cell r="AK177" t="str">
            <v>GJ-PHONE-20260228-2430</v>
          </cell>
          <cell r="AL177" t="str">
            <v>其他</v>
          </cell>
          <cell r="AM177" t="str">
            <v>结束</v>
          </cell>
        </row>
        <row r="178">
          <cell r="AK178" t="str">
            <v>GJ-PHONE-20260228-2360</v>
          </cell>
          <cell r="AL178" t="str">
            <v>其他</v>
          </cell>
          <cell r="AM178" t="str">
            <v>结束</v>
          </cell>
        </row>
        <row r="179">
          <cell r="AK179" t="str">
            <v>GJ-PHONE-20260302-0577</v>
          </cell>
          <cell r="AL179" t="str">
            <v>诉求</v>
          </cell>
          <cell r="AM179" t="str">
            <v>结束</v>
          </cell>
        </row>
        <row r="180">
          <cell r="AK180" t="str">
            <v>GJ-PHONE-20260302-2536</v>
          </cell>
          <cell r="AL180" t="str">
            <v>诉求</v>
          </cell>
          <cell r="AM180" t="str">
            <v>结束</v>
          </cell>
        </row>
        <row r="181">
          <cell r="AK181" t="str">
            <v>GJ-PHONE-20260303-0772-1</v>
          </cell>
          <cell r="AL181" t="str">
            <v>诉求</v>
          </cell>
          <cell r="AM181" t="str">
            <v>结束</v>
          </cell>
        </row>
        <row r="182">
          <cell r="AK182" t="str">
            <v>GJ-PHONE-20260303-2875</v>
          </cell>
          <cell r="AL182" t="str">
            <v>诉求</v>
          </cell>
          <cell r="AM182" t="str">
            <v>结束</v>
          </cell>
        </row>
        <row r="183">
          <cell r="AK183" t="str">
            <v>GJ-PHONE-20260305-1370</v>
          </cell>
          <cell r="AL183" t="str">
            <v>诉求</v>
          </cell>
          <cell r="AM183" t="str">
            <v>结束</v>
          </cell>
        </row>
        <row r="184">
          <cell r="AK184" t="str">
            <v>GJ-PHONE-20260305-3501</v>
          </cell>
          <cell r="AL184" t="str">
            <v>其他</v>
          </cell>
          <cell r="AM184" t="str">
            <v>结束</v>
          </cell>
        </row>
        <row r="185">
          <cell r="AK185" t="str">
            <v>GJ-PHONE-20260306-1439</v>
          </cell>
          <cell r="AL185" t="str">
            <v>诉求</v>
          </cell>
          <cell r="AM185" t="str">
            <v>结束</v>
          </cell>
        </row>
        <row r="186">
          <cell r="AK186" t="str">
            <v>GJ-PHONE-20260307-0211</v>
          </cell>
          <cell r="AL186" t="str">
            <v>诉求</v>
          </cell>
          <cell r="AM186" t="str">
            <v>结束</v>
          </cell>
        </row>
        <row r="187">
          <cell r="AK187" t="str">
            <v>GJ-PHONE-20260308-1315</v>
          </cell>
          <cell r="AL187" t="str">
            <v>其他</v>
          </cell>
          <cell r="AM187" t="str">
            <v>结束</v>
          </cell>
        </row>
        <row r="188">
          <cell r="AK188" t="str">
            <v>GJ-PHONE-20260310-0132</v>
          </cell>
          <cell r="AL188" t="str">
            <v>其他</v>
          </cell>
          <cell r="AM188" t="str">
            <v>结束</v>
          </cell>
        </row>
        <row r="189">
          <cell r="AK189" t="str">
            <v>GJ-PHONE-20260310-0562</v>
          </cell>
          <cell r="AL189" t="str">
            <v>其他</v>
          </cell>
          <cell r="AM189" t="str">
            <v>结束</v>
          </cell>
        </row>
        <row r="190">
          <cell r="AK190" t="str">
            <v>GJ-PHONE-20260310-1991</v>
          </cell>
          <cell r="AL190" t="str">
            <v>诉求</v>
          </cell>
          <cell r="AM190" t="str">
            <v>结束</v>
          </cell>
        </row>
        <row r="191">
          <cell r="AK191" t="str">
            <v>GJ-PHONE-20260311-0417</v>
          </cell>
          <cell r="AL191" t="str">
            <v>其他</v>
          </cell>
          <cell r="AM191" t="str">
            <v>结束</v>
          </cell>
        </row>
        <row r="192">
          <cell r="AK192" t="str">
            <v>GJ-PHONE-20260311-0418</v>
          </cell>
          <cell r="AL192" t="str">
            <v>其他</v>
          </cell>
          <cell r="AM192" t="str">
            <v>结束</v>
          </cell>
        </row>
        <row r="193">
          <cell r="AK193" t="str">
            <v>GJ-PHONE-20260311-0109</v>
          </cell>
          <cell r="AL193" t="str">
            <v>其他</v>
          </cell>
          <cell r="AM193" t="str">
            <v>结束</v>
          </cell>
        </row>
        <row r="194">
          <cell r="AK194" t="str">
            <v>GJ-PHONE-20260311-1455</v>
          </cell>
          <cell r="AL194" t="str">
            <v>其他</v>
          </cell>
          <cell r="AM194" t="str">
            <v>结束</v>
          </cell>
        </row>
        <row r="195">
          <cell r="AK195" t="str">
            <v>GJ-PHONE-20260311-1852</v>
          </cell>
          <cell r="AL195" t="str">
            <v>其他</v>
          </cell>
          <cell r="AM195" t="str">
            <v>结束</v>
          </cell>
        </row>
        <row r="196">
          <cell r="AK196" t="str">
            <v>GJ-PHONE-20260311-1691</v>
          </cell>
          <cell r="AL196" t="str">
            <v>其他</v>
          </cell>
          <cell r="AM196" t="str">
            <v>结束</v>
          </cell>
        </row>
        <row r="197">
          <cell r="AK197" t="str">
            <v>GJ-PHONE-20260312-0124</v>
          </cell>
          <cell r="AL197" t="str">
            <v>其他</v>
          </cell>
          <cell r="AM197" t="str">
            <v>结束</v>
          </cell>
        </row>
        <row r="198">
          <cell r="AK198" t="str">
            <v>GJ-PHONE-20260312-0649</v>
          </cell>
          <cell r="AL198" t="str">
            <v>诉求</v>
          </cell>
          <cell r="AM198" t="str">
            <v>结束</v>
          </cell>
        </row>
        <row r="199">
          <cell r="AK199" t="str">
            <v>GJ-PHONE-20260310-1825-1</v>
          </cell>
          <cell r="AL199" t="str">
            <v>诉求</v>
          </cell>
          <cell r="AM199" t="str">
            <v>结束</v>
          </cell>
        </row>
        <row r="200">
          <cell r="AK200" t="str">
            <v>GJ-PHONE-20260311-0456-2</v>
          </cell>
          <cell r="AL200" t="str">
            <v>诉求</v>
          </cell>
          <cell r="AM200" t="str">
            <v>结束</v>
          </cell>
        </row>
        <row r="201">
          <cell r="AK201" t="str">
            <v>GJ-PHONE-20260311-0703-2</v>
          </cell>
          <cell r="AL201" t="str">
            <v>其他</v>
          </cell>
          <cell r="AM201" t="str">
            <v>结束</v>
          </cell>
        </row>
        <row r="202">
          <cell r="AK202" t="str">
            <v>GJ-PHONE-20260313-0299</v>
          </cell>
          <cell r="AL202" t="str">
            <v>其他</v>
          </cell>
          <cell r="AM202" t="str">
            <v>结束</v>
          </cell>
        </row>
        <row r="203">
          <cell r="AK203" t="str">
            <v>GJ-PHONE-20260313-0613</v>
          </cell>
          <cell r="AL203" t="str">
            <v>诉求</v>
          </cell>
          <cell r="AM203" t="str">
            <v>结束</v>
          </cell>
        </row>
        <row r="204">
          <cell r="AK204" t="str">
            <v>GJ-PHONE-20260313-0800-1</v>
          </cell>
          <cell r="AL204" t="str">
            <v>诉求</v>
          </cell>
          <cell r="AM204" t="str">
            <v>结束</v>
          </cell>
        </row>
        <row r="205">
          <cell r="AK205" t="str">
            <v>GJ-PHONE-20260313-1014</v>
          </cell>
          <cell r="AL205" t="str">
            <v>表扬</v>
          </cell>
          <cell r="AM205" t="str">
            <v>结束</v>
          </cell>
        </row>
        <row r="206">
          <cell r="AK206" t="str">
            <v>GJ-PHONE-20260312-1594-1</v>
          </cell>
          <cell r="AL206" t="str">
            <v>诉求</v>
          </cell>
          <cell r="AM206" t="str">
            <v>结束</v>
          </cell>
        </row>
        <row r="207">
          <cell r="AK207" t="str">
            <v>GJ-PHONE-20260314-2246</v>
          </cell>
          <cell r="AL207" t="str">
            <v>诉求</v>
          </cell>
          <cell r="AM207" t="str">
            <v>结束</v>
          </cell>
        </row>
        <row r="208">
          <cell r="AK208" t="str">
            <v>GJ-PHONE-20260315-0388</v>
          </cell>
          <cell r="AL208" t="str">
            <v>其他</v>
          </cell>
          <cell r="AM208" t="str">
            <v>结束</v>
          </cell>
        </row>
        <row r="209">
          <cell r="AK209" t="str">
            <v>GJ-PHONE-20260316-0043</v>
          </cell>
          <cell r="AL209" t="str">
            <v>其他</v>
          </cell>
          <cell r="AM209" t="str">
            <v>结束</v>
          </cell>
        </row>
        <row r="210">
          <cell r="AK210" t="str">
            <v>GJ-PHONE-20260316-0466</v>
          </cell>
          <cell r="AL210" t="str">
            <v>诉求</v>
          </cell>
          <cell r="AM210" t="str">
            <v>结束</v>
          </cell>
        </row>
        <row r="211">
          <cell r="AK211" t="str">
            <v>GJ-PHONE-20260316-0416</v>
          </cell>
          <cell r="AL211" t="str">
            <v>其他</v>
          </cell>
          <cell r="AM211" t="str">
            <v>结束</v>
          </cell>
        </row>
        <row r="212">
          <cell r="AK212" t="str">
            <v>GJ-PHONE-20260317-0336</v>
          </cell>
          <cell r="AL212" t="str">
            <v>其他</v>
          </cell>
          <cell r="AM212" t="str">
            <v>结束</v>
          </cell>
        </row>
        <row r="213">
          <cell r="AK213" t="str">
            <v>GJ-PHONE-20260317-0514</v>
          </cell>
          <cell r="AL213" t="str">
            <v>诉求</v>
          </cell>
          <cell r="AM213" t="str">
            <v>结束</v>
          </cell>
        </row>
        <row r="214">
          <cell r="AK214" t="str">
            <v>GJ-PHONE-20260317-0651</v>
          </cell>
          <cell r="AL214" t="str">
            <v>表扬</v>
          </cell>
          <cell r="AM214" t="str">
            <v>结束</v>
          </cell>
        </row>
        <row r="215">
          <cell r="AK215" t="str">
            <v>GJ-PHONE-20260318-0607-1</v>
          </cell>
          <cell r="AL215" t="str">
            <v>诉求</v>
          </cell>
          <cell r="AM215" t="str">
            <v>结束</v>
          </cell>
        </row>
        <row r="216">
          <cell r="AK216" t="str">
            <v>GJ-PHONE-20260321-0790</v>
          </cell>
          <cell r="AL216" t="str">
            <v>诉求</v>
          </cell>
          <cell r="AM216" t="str">
            <v>结束</v>
          </cell>
        </row>
        <row r="217">
          <cell r="AK217" t="str">
            <v>GJ-PHONE-20260321-1763</v>
          </cell>
          <cell r="AL217" t="str">
            <v>诉求</v>
          </cell>
          <cell r="AM217" t="str">
            <v>结束</v>
          </cell>
        </row>
        <row r="218">
          <cell r="AK218" t="str">
            <v>GJ-PHONE-20260322-1765</v>
          </cell>
          <cell r="AL218" t="str">
            <v>诉求</v>
          </cell>
          <cell r="AM218" t="str">
            <v>结束</v>
          </cell>
        </row>
        <row r="219">
          <cell r="AK219" t="str">
            <v>GJ-PHONE-20260323-0047-1</v>
          </cell>
          <cell r="AL219" t="str">
            <v>诉求</v>
          </cell>
          <cell r="AM219" t="str">
            <v>结束</v>
          </cell>
        </row>
        <row r="220">
          <cell r="AK220" t="str">
            <v>GJ-PHONE-20260324-2228</v>
          </cell>
          <cell r="AL220" t="str">
            <v>其他</v>
          </cell>
          <cell r="AM220" t="str">
            <v>结束</v>
          </cell>
        </row>
        <row r="221">
          <cell r="AK221" t="str">
            <v>GJ-PHONE-20260325-0166</v>
          </cell>
          <cell r="AL221" t="str">
            <v>诉求</v>
          </cell>
          <cell r="AM221" t="str">
            <v>结束</v>
          </cell>
        </row>
        <row r="222">
          <cell r="AK222" t="str">
            <v>GJ-PHONE-20260325-1603</v>
          </cell>
          <cell r="AL222" t="str">
            <v>其他</v>
          </cell>
          <cell r="AM222" t="str">
            <v>结束</v>
          </cell>
        </row>
        <row r="223">
          <cell r="AK223" t="str">
            <v>GJ-PHONE-20260326-1028</v>
          </cell>
          <cell r="AL223" t="str">
            <v>诉求</v>
          </cell>
          <cell r="AM223" t="str">
            <v>结束</v>
          </cell>
        </row>
        <row r="224">
          <cell r="AK224" t="str">
            <v>GJ-PHONE-20260327-1233</v>
          </cell>
          <cell r="AL224" t="str">
            <v>表扬</v>
          </cell>
          <cell r="AM224" t="str">
            <v>结束</v>
          </cell>
        </row>
        <row r="225">
          <cell r="AK225" t="str">
            <v>GJ-PHONE-20260327-2637</v>
          </cell>
          <cell r="AL225" t="str">
            <v>其他</v>
          </cell>
          <cell r="AM225" t="str">
            <v>结束</v>
          </cell>
        </row>
        <row r="226">
          <cell r="AK226" t="str">
            <v>GJ-PHONE-20260328-2192</v>
          </cell>
          <cell r="AL226" t="str">
            <v>诉求</v>
          </cell>
          <cell r="AM226" t="str">
            <v>结束</v>
          </cell>
        </row>
        <row r="227">
          <cell r="AK227" t="str">
            <v>GJ-PHONE-20260329-0363</v>
          </cell>
          <cell r="AL227" t="str">
            <v>诉求</v>
          </cell>
          <cell r="AM227" t="str">
            <v>结束</v>
          </cell>
        </row>
        <row r="228">
          <cell r="AK228" t="str">
            <v>GJ-PHONE-20260329-0984</v>
          </cell>
          <cell r="AL228" t="str">
            <v>其他</v>
          </cell>
          <cell r="AM228" t="str">
            <v>结束</v>
          </cell>
        </row>
        <row r="229">
          <cell r="AK229" t="str">
            <v>GJ-PHONE-20260330-0916</v>
          </cell>
          <cell r="AL229" t="str">
            <v>其他</v>
          </cell>
          <cell r="AM229" t="str">
            <v>结束</v>
          </cell>
        </row>
        <row r="230">
          <cell r="AK230" t="str">
            <v>GJ-PHONE-20260330-1435</v>
          </cell>
          <cell r="AL230" t="str">
            <v>其他</v>
          </cell>
          <cell r="AM230" t="str">
            <v>结束</v>
          </cell>
        </row>
        <row r="231">
          <cell r="AK231" t="str">
            <v>GJ-PHONE-20260330-1555</v>
          </cell>
          <cell r="AL231" t="str">
            <v>其他</v>
          </cell>
          <cell r="AM231" t="str">
            <v>结束</v>
          </cell>
        </row>
        <row r="232">
          <cell r="AK232" t="str">
            <v>GJ-PHONE-20260331-0814</v>
          </cell>
          <cell r="AL232" t="str">
            <v>诉求</v>
          </cell>
          <cell r="AM232" t="str">
            <v>结束</v>
          </cell>
        </row>
        <row r="233">
          <cell r="AK233" t="str">
            <v>GJ-PHONE-20260331-0593</v>
          </cell>
          <cell r="AL233" t="str">
            <v>诉求</v>
          </cell>
          <cell r="AM233" t="str">
            <v>结束</v>
          </cell>
        </row>
        <row r="234">
          <cell r="AK234" t="str">
            <v>GJ-PHONE-20260329-0895</v>
          </cell>
          <cell r="AL234" t="str">
            <v>诉求</v>
          </cell>
          <cell r="AM234" t="str">
            <v>结束</v>
          </cell>
        </row>
        <row r="235">
          <cell r="AK235" t="str">
            <v>GJ-PHONE-20260331-2568</v>
          </cell>
          <cell r="AL235" t="str">
            <v>诉求</v>
          </cell>
          <cell r="AM235" t="str">
            <v>结束</v>
          </cell>
        </row>
        <row r="236">
          <cell r="AK236" t="str">
            <v>GJ-PHONE-20260401-0932</v>
          </cell>
          <cell r="AL236" t="str">
            <v>其他</v>
          </cell>
          <cell r="AM236" t="str">
            <v>结束</v>
          </cell>
        </row>
        <row r="237">
          <cell r="AK237" t="str">
            <v>GJ-PHONE-20260401-2394</v>
          </cell>
          <cell r="AL237" t="str">
            <v>其他</v>
          </cell>
          <cell r="AM237" t="str">
            <v>结束</v>
          </cell>
        </row>
        <row r="238">
          <cell r="AK238" t="str">
            <v>GJ-PHONE-20260401-2555</v>
          </cell>
          <cell r="AL238" t="str">
            <v>其他</v>
          </cell>
          <cell r="AM238" t="str">
            <v>结束</v>
          </cell>
        </row>
        <row r="239">
          <cell r="AK239" t="str">
            <v>GJ-PHONE-20260401-2665</v>
          </cell>
          <cell r="AL239" t="str">
            <v>其他</v>
          </cell>
          <cell r="AM239" t="str">
            <v>结束</v>
          </cell>
        </row>
        <row r="240">
          <cell r="AK240" t="str">
            <v>GJ-PHONE-20260402-0763</v>
          </cell>
          <cell r="AL240" t="str">
            <v>其他</v>
          </cell>
          <cell r="AM240" t="str">
            <v>结束</v>
          </cell>
        </row>
        <row r="241">
          <cell r="AK241" t="str">
            <v>GJ-PHONE-20260402-0771</v>
          </cell>
          <cell r="AL241" t="str">
            <v>其他</v>
          </cell>
          <cell r="AM241" t="str">
            <v>结束</v>
          </cell>
        </row>
        <row r="242">
          <cell r="AK242" t="str">
            <v>GJ-PHONE-20260401-1003</v>
          </cell>
          <cell r="AL242" t="str">
            <v>诉求</v>
          </cell>
          <cell r="AM242" t="str">
            <v>结束</v>
          </cell>
        </row>
        <row r="243">
          <cell r="AK243" t="str">
            <v>GJ-PHONE-20260402-1303</v>
          </cell>
          <cell r="AL243" t="str">
            <v>诉求</v>
          </cell>
          <cell r="AM243" t="str">
            <v>结束</v>
          </cell>
        </row>
        <row r="244">
          <cell r="AK244" t="str">
            <v>GJ-PHONE-20260402-1920</v>
          </cell>
          <cell r="AL244" t="str">
            <v>其他</v>
          </cell>
          <cell r="AM244" t="str">
            <v>结束</v>
          </cell>
        </row>
        <row r="245">
          <cell r="AK245" t="str">
            <v>GJ-PHONE-20260402-1970</v>
          </cell>
          <cell r="AL245" t="str">
            <v>其他</v>
          </cell>
          <cell r="AM245" t="str">
            <v>结束</v>
          </cell>
        </row>
        <row r="246">
          <cell r="AK246" t="str">
            <v>GJ-PHONE-20260403-0530</v>
          </cell>
          <cell r="AL246" t="str">
            <v>其他</v>
          </cell>
          <cell r="AM246" t="str">
            <v>结束</v>
          </cell>
        </row>
        <row r="247">
          <cell r="AK247" t="str">
            <v>GJ-PHONE-20260403-2183</v>
          </cell>
          <cell r="AL247" t="str">
            <v>其他</v>
          </cell>
          <cell r="AM247" t="str">
            <v>结束</v>
          </cell>
        </row>
        <row r="248">
          <cell r="AK248" t="str">
            <v>GJ-PHONE-20260403-2743</v>
          </cell>
          <cell r="AL248" t="str">
            <v>诉求</v>
          </cell>
          <cell r="AM248" t="str">
            <v>结束</v>
          </cell>
        </row>
        <row r="249">
          <cell r="AK249" t="str">
            <v>GJ-PHONE-20260403-2949</v>
          </cell>
          <cell r="AL249" t="str">
            <v>其他</v>
          </cell>
          <cell r="AM249" t="str">
            <v>结束</v>
          </cell>
        </row>
        <row r="250">
          <cell r="AK250" t="str">
            <v>GJ-PHONE-20260403-2972</v>
          </cell>
          <cell r="AL250" t="str">
            <v>表扬</v>
          </cell>
          <cell r="AM250" t="str">
            <v>结束</v>
          </cell>
        </row>
        <row r="251">
          <cell r="AK251" t="str">
            <v>GJ-PHONE-20260404-1043</v>
          </cell>
          <cell r="AL251" t="str">
            <v>其他</v>
          </cell>
          <cell r="AM251" t="str">
            <v>结束</v>
          </cell>
        </row>
        <row r="252">
          <cell r="AK252" t="str">
            <v>GJ-PHONE-20260405-2386</v>
          </cell>
          <cell r="AL252" t="str">
            <v>诉求</v>
          </cell>
          <cell r="AM252" t="str">
            <v>结束</v>
          </cell>
        </row>
        <row r="253">
          <cell r="AK253" t="str">
            <v>GJ-PHONE-20260408-0908</v>
          </cell>
          <cell r="AL253" t="str">
            <v>表扬</v>
          </cell>
          <cell r="AM253" t="str">
            <v>结束</v>
          </cell>
        </row>
        <row r="254">
          <cell r="AK254" t="str">
            <v>GJ-PHONE-20260408-1118</v>
          </cell>
          <cell r="AL254" t="str">
            <v>诉求</v>
          </cell>
          <cell r="AM254" t="str">
            <v>结束</v>
          </cell>
        </row>
        <row r="255">
          <cell r="AK255" t="str">
            <v>GJ-PHONE-20260409-0287</v>
          </cell>
          <cell r="AL255" t="str">
            <v>其他</v>
          </cell>
          <cell r="AM255" t="str">
            <v>结束</v>
          </cell>
        </row>
        <row r="256">
          <cell r="AK256" t="str">
            <v>GJ-PHONE-20260409-0662</v>
          </cell>
          <cell r="AL256" t="str">
            <v>其他</v>
          </cell>
          <cell r="AM256" t="str">
            <v>结束</v>
          </cell>
        </row>
        <row r="257">
          <cell r="AK257" t="str">
            <v>GJ-PHONE-20260409-2464</v>
          </cell>
          <cell r="AL257" t="str">
            <v>其他</v>
          </cell>
          <cell r="AM257" t="str">
            <v>结束</v>
          </cell>
        </row>
        <row r="258">
          <cell r="AK258" t="str">
            <v>GJ-PHONE-20260410-0200</v>
          </cell>
          <cell r="AL258" t="str">
            <v>诉求</v>
          </cell>
          <cell r="AM258" t="str">
            <v>结束</v>
          </cell>
        </row>
        <row r="259">
          <cell r="AK259" t="str">
            <v>GJ-PHONE-20260409-1883</v>
          </cell>
          <cell r="AL259" t="str">
            <v>诉求</v>
          </cell>
          <cell r="AM259" t="str">
            <v>结束</v>
          </cell>
        </row>
        <row r="260">
          <cell r="AK260" t="str">
            <v>GJ-PHONE-20260410-0647</v>
          </cell>
          <cell r="AL260" t="str">
            <v>诉求</v>
          </cell>
          <cell r="AM260" t="str">
            <v>结束</v>
          </cell>
        </row>
        <row r="261">
          <cell r="AK261" t="str">
            <v>GJ-PHONE-20260409-2435</v>
          </cell>
          <cell r="AL261" t="str">
            <v>诉求</v>
          </cell>
          <cell r="AM261" t="str">
            <v>结束</v>
          </cell>
        </row>
        <row r="262">
          <cell r="AK262" t="str">
            <v>GJ-PHONE-20260410-1133</v>
          </cell>
          <cell r="AL262" t="str">
            <v>其他</v>
          </cell>
          <cell r="AM262" t="str">
            <v>结束</v>
          </cell>
        </row>
        <row r="263">
          <cell r="AK263" t="str">
            <v>GJ-PHONE-20260410-0629</v>
          </cell>
          <cell r="AL263" t="str">
            <v>诉求</v>
          </cell>
          <cell r="AM263" t="str">
            <v>结束</v>
          </cell>
        </row>
        <row r="264">
          <cell r="AK264" t="str">
            <v>GJ-PHONE-20260411-0866</v>
          </cell>
          <cell r="AL264" t="str">
            <v>诉求</v>
          </cell>
          <cell r="AM264" t="str">
            <v>结束</v>
          </cell>
        </row>
        <row r="265">
          <cell r="AK265" t="str">
            <v>GJ-PHONE-20260411-0359</v>
          </cell>
          <cell r="AL265" t="str">
            <v>其他</v>
          </cell>
          <cell r="AM265" t="str">
            <v>结束</v>
          </cell>
        </row>
        <row r="266">
          <cell r="AK266" t="str">
            <v>GJ-PHONE-20260411-2637</v>
          </cell>
          <cell r="AL266" t="str">
            <v>其他</v>
          </cell>
          <cell r="AM266" t="str">
            <v>结束</v>
          </cell>
        </row>
        <row r="267">
          <cell r="AK267" t="str">
            <v>GJ-PHONE-20260412-1472-1</v>
          </cell>
          <cell r="AL267" t="str">
            <v>表扬</v>
          </cell>
          <cell r="AM267" t="str">
            <v>结束</v>
          </cell>
        </row>
        <row r="268">
          <cell r="AK268" t="str">
            <v>GJ-PHONE-20260413-1253</v>
          </cell>
          <cell r="AL268" t="str">
            <v>诉求</v>
          </cell>
          <cell r="AM268" t="str">
            <v>结束</v>
          </cell>
        </row>
        <row r="269">
          <cell r="AK269" t="str">
            <v>GJ-PHONE-20260414-2402</v>
          </cell>
          <cell r="AL269" t="str">
            <v>诉求</v>
          </cell>
          <cell r="AM269" t="str">
            <v>结束</v>
          </cell>
        </row>
        <row r="270">
          <cell r="AK270" t="str">
            <v>GJ-PHONE-20260415-0693</v>
          </cell>
          <cell r="AL270" t="str">
            <v>其他</v>
          </cell>
          <cell r="AM270" t="str">
            <v>结束</v>
          </cell>
        </row>
        <row r="271">
          <cell r="AK271" t="str">
            <v>GJ-PHONE-20260414-1787</v>
          </cell>
          <cell r="AL271" t="str">
            <v>其他</v>
          </cell>
          <cell r="AM271" t="str">
            <v>结束</v>
          </cell>
        </row>
        <row r="272">
          <cell r="AK272" t="str">
            <v>GJ-PHONE-20260415-1931-1</v>
          </cell>
          <cell r="AL272" t="str">
            <v>诉求</v>
          </cell>
          <cell r="AM272" t="str">
            <v>结束</v>
          </cell>
        </row>
        <row r="273">
          <cell r="AK273" t="str">
            <v>GJ-PHONE-20260416-0173-1</v>
          </cell>
          <cell r="AL273" t="str">
            <v>表扬</v>
          </cell>
          <cell r="AM273" t="str">
            <v>结束</v>
          </cell>
        </row>
        <row r="274">
          <cell r="AK274" t="str">
            <v>GJ-PHONE-20260416-1188-2</v>
          </cell>
          <cell r="AL274" t="str">
            <v>表扬</v>
          </cell>
          <cell r="AM274" t="str">
            <v>结束</v>
          </cell>
        </row>
        <row r="275">
          <cell r="AK275" t="str">
            <v>GJ-PHONE-20260417-0876</v>
          </cell>
          <cell r="AL275" t="str">
            <v>诉求</v>
          </cell>
          <cell r="AM275" t="str">
            <v>结束</v>
          </cell>
        </row>
        <row r="276">
          <cell r="AK276" t="str">
            <v>GJ-PHONE-20260417-1175-1</v>
          </cell>
          <cell r="AL276" t="str">
            <v>其他</v>
          </cell>
          <cell r="AM276" t="str">
            <v>结束</v>
          </cell>
        </row>
        <row r="277">
          <cell r="AK277" t="str">
            <v>GJ-PHONE-20260417-1291</v>
          </cell>
          <cell r="AL277" t="str">
            <v>其他</v>
          </cell>
          <cell r="AM277" t="str">
            <v>结束</v>
          </cell>
        </row>
        <row r="278">
          <cell r="AK278" t="str">
            <v>GJ-PHONE-20260417-2535</v>
          </cell>
          <cell r="AL278" t="str">
            <v>其他</v>
          </cell>
          <cell r="AM278" t="str">
            <v>结束</v>
          </cell>
        </row>
        <row r="279">
          <cell r="AK279" t="str">
            <v>GJ-PHONE-20260418-0143</v>
          </cell>
          <cell r="AL279" t="str">
            <v>其他</v>
          </cell>
          <cell r="AM279" t="str">
            <v>结束</v>
          </cell>
        </row>
        <row r="280">
          <cell r="AK280" t="str">
            <v>GJ-PHONE-20260418-0341</v>
          </cell>
          <cell r="AL280" t="str">
            <v>其他</v>
          </cell>
          <cell r="AM280" t="str">
            <v>结束</v>
          </cell>
        </row>
        <row r="281">
          <cell r="AK281" t="str">
            <v>GJ-PHONE-20260418-0380</v>
          </cell>
          <cell r="AL281" t="str">
            <v>诉求</v>
          </cell>
          <cell r="AM281" t="str">
            <v>结束</v>
          </cell>
        </row>
        <row r="282">
          <cell r="AK282" t="str">
            <v>GJ-PHONE-20260418-0455</v>
          </cell>
          <cell r="AL282" t="str">
            <v>诉求</v>
          </cell>
          <cell r="AM282" t="str">
            <v>结束</v>
          </cell>
        </row>
        <row r="283">
          <cell r="AK283" t="str">
            <v>GJ-PHONE-20260418-0695</v>
          </cell>
          <cell r="AL283" t="str">
            <v>其他</v>
          </cell>
          <cell r="AM283" t="str">
            <v>结束</v>
          </cell>
        </row>
        <row r="284">
          <cell r="AK284" t="str">
            <v>GJ-PHONE-20260418-0970</v>
          </cell>
          <cell r="AL284" t="str">
            <v>诉求</v>
          </cell>
          <cell r="AM284" t="str">
            <v>结束</v>
          </cell>
        </row>
        <row r="285">
          <cell r="AK285" t="str">
            <v>GJ-PHONE-20260418-1062</v>
          </cell>
          <cell r="AL285" t="str">
            <v>诉求</v>
          </cell>
          <cell r="AM285" t="str">
            <v>结束</v>
          </cell>
        </row>
        <row r="286">
          <cell r="AK286" t="str">
            <v>GJ-PHONE-20260418-1860</v>
          </cell>
          <cell r="AL286" t="str">
            <v>诉求</v>
          </cell>
          <cell r="AM286" t="str">
            <v>结束</v>
          </cell>
        </row>
        <row r="287">
          <cell r="AK287" t="str">
            <v>GJ-PHONE-20260418-2062</v>
          </cell>
          <cell r="AL287" t="str">
            <v>其他</v>
          </cell>
          <cell r="AM287" t="str">
            <v>结束</v>
          </cell>
        </row>
        <row r="288">
          <cell r="AK288" t="str">
            <v>GJ-PHONE-20260419-1443</v>
          </cell>
          <cell r="AL288" t="str">
            <v>诉求</v>
          </cell>
          <cell r="AM288" t="str">
            <v>结束</v>
          </cell>
        </row>
        <row r="289">
          <cell r="AK289" t="str">
            <v>GJ-PHONE-20260420-0071</v>
          </cell>
          <cell r="AL289" t="str">
            <v>诉求</v>
          </cell>
          <cell r="AM289" t="str">
            <v>结束</v>
          </cell>
        </row>
        <row r="290">
          <cell r="AK290" t="str">
            <v>GJ-PHONE-20260420-0384</v>
          </cell>
          <cell r="AL290" t="str">
            <v>诉求</v>
          </cell>
          <cell r="AM290" t="str">
            <v>结束</v>
          </cell>
        </row>
        <row r="291">
          <cell r="AK291" t="str">
            <v>GJ-PHONE-20260420-2187-1</v>
          </cell>
          <cell r="AL291" t="str">
            <v>表扬</v>
          </cell>
          <cell r="AM291" t="str">
            <v>结束</v>
          </cell>
        </row>
        <row r="292">
          <cell r="AK292" t="str">
            <v>GJ-PHONE-20260422-0843</v>
          </cell>
          <cell r="AL292" t="str">
            <v>诉求</v>
          </cell>
          <cell r="AM292" t="str">
            <v>结束</v>
          </cell>
        </row>
        <row r="293">
          <cell r="AK293" t="str">
            <v>GJ-PHONE-20260422-1017</v>
          </cell>
          <cell r="AL293" t="str">
            <v>诉求</v>
          </cell>
          <cell r="AM293" t="str">
            <v>结束</v>
          </cell>
        </row>
        <row r="294">
          <cell r="AK294" t="str">
            <v>GJ-PHONE-20260422-1708</v>
          </cell>
          <cell r="AL294" t="str">
            <v>其他</v>
          </cell>
          <cell r="AM294" t="str">
            <v>结束</v>
          </cell>
        </row>
        <row r="295">
          <cell r="AK295" t="str">
            <v>GJ-PHONE-20260422-1691</v>
          </cell>
          <cell r="AL295" t="str">
            <v>其他</v>
          </cell>
          <cell r="AM295" t="str">
            <v>结束</v>
          </cell>
        </row>
        <row r="296">
          <cell r="AK296" t="str">
            <v>GJ-PHONE-20260422-2370</v>
          </cell>
          <cell r="AL296" t="str">
            <v>诉求</v>
          </cell>
          <cell r="AM296" t="str">
            <v>结束</v>
          </cell>
        </row>
        <row r="297">
          <cell r="AK297" t="str">
            <v>GJ-PHONE-20260423-0900</v>
          </cell>
          <cell r="AL297" t="str">
            <v>其他</v>
          </cell>
          <cell r="AM297" t="str">
            <v>结束</v>
          </cell>
        </row>
        <row r="298">
          <cell r="AK298" t="str">
            <v>GJ-PHONE-20260423-0970</v>
          </cell>
          <cell r="AL298" t="str">
            <v>诉求</v>
          </cell>
          <cell r="AM298" t="str">
            <v>结束</v>
          </cell>
        </row>
        <row r="299">
          <cell r="AK299" t="str">
            <v>GJ-PHONE-20260424-1853</v>
          </cell>
          <cell r="AL299" t="str">
            <v>表扬</v>
          </cell>
          <cell r="AM299" t="str">
            <v>结束</v>
          </cell>
        </row>
        <row r="300">
          <cell r="AK300" t="str">
            <v>GJ-PHONE-20260424-2068</v>
          </cell>
          <cell r="AL300" t="str">
            <v>诉求</v>
          </cell>
          <cell r="AM300" t="str">
            <v>结束</v>
          </cell>
        </row>
        <row r="301">
          <cell r="AK301" t="str">
            <v>GJ-PHONE-20260424-2015</v>
          </cell>
          <cell r="AL301" t="str">
            <v>表扬</v>
          </cell>
          <cell r="AM301" t="str">
            <v>结束</v>
          </cell>
        </row>
        <row r="302">
          <cell r="AK302" t="str">
            <v>GJ-PHONE-20260425-0192</v>
          </cell>
          <cell r="AL302" t="str">
            <v>诉求</v>
          </cell>
          <cell r="AM302" t="str">
            <v>结束</v>
          </cell>
        </row>
        <row r="303">
          <cell r="AK303" t="str">
            <v>GJ-PHONE-20260425-1395</v>
          </cell>
          <cell r="AL303" t="str">
            <v>诉求</v>
          </cell>
          <cell r="AM303" t="str">
            <v>二级单位</v>
          </cell>
        </row>
        <row r="304">
          <cell r="AK304" t="str">
            <v>GJ-PHONE-20260426-0190</v>
          </cell>
          <cell r="AL304" t="str">
            <v>诉求</v>
          </cell>
          <cell r="AM304" t="str">
            <v>集团处室</v>
          </cell>
        </row>
      </sheetData>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市民意见信息导出"/>
    </sheetNames>
    <sheetDataSet>
      <sheetData sheetId="0">
        <row r="2">
          <cell r="AI2" t="str">
            <v>网络-241216-011942</v>
          </cell>
          <cell r="AJ2" t="str">
            <v>诉求</v>
          </cell>
          <cell r="AK2" t="str">
            <v>结束</v>
          </cell>
        </row>
        <row r="3">
          <cell r="AI3" t="str">
            <v>热线-241216-058210</v>
          </cell>
          <cell r="AJ3" t="str">
            <v>诉求</v>
          </cell>
          <cell r="AK3" t="str">
            <v>结束</v>
          </cell>
        </row>
        <row r="4">
          <cell r="AI4" t="str">
            <v>热线-241215-046945</v>
          </cell>
          <cell r="AJ4" t="str">
            <v>诉求</v>
          </cell>
          <cell r="AK4" t="str">
            <v>结束</v>
          </cell>
        </row>
        <row r="5">
          <cell r="AI5" t="str">
            <v>热线-241217-063907</v>
          </cell>
          <cell r="AJ5" t="str">
            <v>其他</v>
          </cell>
          <cell r="AK5" t="str">
            <v>结束</v>
          </cell>
        </row>
        <row r="6">
          <cell r="AI6" t="str">
            <v>网络-241218-012862</v>
          </cell>
          <cell r="AJ6" t="str">
            <v>其他</v>
          </cell>
          <cell r="AK6" t="str">
            <v>结束</v>
          </cell>
        </row>
        <row r="7">
          <cell r="AI7" t="str">
            <v>热线-241218-044412</v>
          </cell>
          <cell r="AJ7" t="str">
            <v>诉求</v>
          </cell>
          <cell r="AK7" t="str">
            <v>结束</v>
          </cell>
        </row>
        <row r="8">
          <cell r="AI8" t="str">
            <v>网络-241218-060339</v>
          </cell>
          <cell r="AJ8" t="str">
            <v>诉求</v>
          </cell>
          <cell r="AK8" t="str">
            <v>结束</v>
          </cell>
        </row>
        <row r="9">
          <cell r="AI9" t="str">
            <v>网络-241219-000446</v>
          </cell>
          <cell r="AJ9" t="str">
            <v>诉求</v>
          </cell>
          <cell r="AK9" t="str">
            <v>结束</v>
          </cell>
        </row>
        <row r="10">
          <cell r="AI10" t="str">
            <v>热线-241219-005979</v>
          </cell>
          <cell r="AJ10" t="str">
            <v>诉求</v>
          </cell>
          <cell r="AK10" t="str">
            <v>结束</v>
          </cell>
        </row>
        <row r="11">
          <cell r="AI11" t="str">
            <v>网络-241219-019632-5</v>
          </cell>
          <cell r="AJ11" t="str">
            <v>其他</v>
          </cell>
          <cell r="AK11" t="str">
            <v>结束</v>
          </cell>
        </row>
        <row r="12">
          <cell r="AI12" t="str">
            <v>热线-241219-027519</v>
          </cell>
          <cell r="AJ12" t="str">
            <v>诉求</v>
          </cell>
          <cell r="AK12" t="str">
            <v>结束</v>
          </cell>
        </row>
        <row r="13">
          <cell r="AI13" t="str">
            <v>热线-241219-066268-2</v>
          </cell>
          <cell r="AJ13" t="str">
            <v>其他</v>
          </cell>
          <cell r="AK13" t="str">
            <v>结束</v>
          </cell>
        </row>
        <row r="14">
          <cell r="AI14" t="str">
            <v>热线-241219-065809-2</v>
          </cell>
          <cell r="AJ14" t="str">
            <v>诉求</v>
          </cell>
          <cell r="AK14" t="str">
            <v>结束</v>
          </cell>
        </row>
        <row r="15">
          <cell r="AI15" t="str">
            <v>网络-241220-023646</v>
          </cell>
          <cell r="AJ15" t="str">
            <v>诉求</v>
          </cell>
          <cell r="AK15" t="str">
            <v>结束</v>
          </cell>
        </row>
        <row r="16">
          <cell r="AI16" t="str">
            <v>热线-241220-012656</v>
          </cell>
          <cell r="AJ16" t="str">
            <v>诉求</v>
          </cell>
          <cell r="AK16" t="str">
            <v>结束</v>
          </cell>
        </row>
        <row r="17">
          <cell r="AI17" t="str">
            <v>热线-241220-002067</v>
          </cell>
          <cell r="AJ17" t="str">
            <v>诉求</v>
          </cell>
          <cell r="AK17" t="str">
            <v>结束</v>
          </cell>
        </row>
        <row r="18">
          <cell r="AI18" t="str">
            <v>热线-241221-005176-2</v>
          </cell>
          <cell r="AJ18" t="str">
            <v>表扬</v>
          </cell>
          <cell r="AK18" t="str">
            <v>结束</v>
          </cell>
        </row>
        <row r="19">
          <cell r="AI19" t="str">
            <v>网络-241221-050720</v>
          </cell>
          <cell r="AJ19" t="str">
            <v>诉求</v>
          </cell>
          <cell r="AK19" t="str">
            <v>结束</v>
          </cell>
        </row>
        <row r="20">
          <cell r="AI20" t="str">
            <v>热线-241223-037924</v>
          </cell>
          <cell r="AJ20" t="str">
            <v>诉求</v>
          </cell>
          <cell r="AK20" t="str">
            <v>结束</v>
          </cell>
        </row>
        <row r="21">
          <cell r="AI21" t="str">
            <v>热线-241223-038958</v>
          </cell>
          <cell r="AJ21" t="str">
            <v>诉求</v>
          </cell>
          <cell r="AK21" t="str">
            <v>结束</v>
          </cell>
        </row>
        <row r="22">
          <cell r="AI22" t="str">
            <v>热线-241223-054890</v>
          </cell>
          <cell r="AJ22" t="str">
            <v>诉求</v>
          </cell>
          <cell r="AK22" t="str">
            <v>结束</v>
          </cell>
        </row>
        <row r="23">
          <cell r="AI23" t="str">
            <v>网络-241223-070286</v>
          </cell>
          <cell r="AJ23" t="str">
            <v>诉求</v>
          </cell>
          <cell r="AK23" t="str">
            <v>结束</v>
          </cell>
        </row>
        <row r="24">
          <cell r="AI24" t="str">
            <v>网络-241224-026772</v>
          </cell>
          <cell r="AJ24" t="str">
            <v>诉求</v>
          </cell>
          <cell r="AK24" t="str">
            <v>结束</v>
          </cell>
        </row>
        <row r="25">
          <cell r="AI25" t="str">
            <v>网络-241224-036507-2</v>
          </cell>
          <cell r="AJ25" t="str">
            <v>诉求</v>
          </cell>
          <cell r="AK25" t="str">
            <v>结束</v>
          </cell>
        </row>
        <row r="26">
          <cell r="AI26" t="str">
            <v>网络-241224-036507-1</v>
          </cell>
          <cell r="AJ26" t="str">
            <v>诉求</v>
          </cell>
          <cell r="AK26" t="str">
            <v>结束</v>
          </cell>
        </row>
        <row r="27">
          <cell r="AI27" t="str">
            <v>网络-241224-049268-2</v>
          </cell>
          <cell r="AJ27" t="str">
            <v>诉求</v>
          </cell>
          <cell r="AK27" t="str">
            <v>结束</v>
          </cell>
        </row>
        <row r="28">
          <cell r="AI28" t="str">
            <v>网络-241224-049268-1</v>
          </cell>
          <cell r="AJ28" t="str">
            <v>诉求</v>
          </cell>
          <cell r="AK28" t="str">
            <v>结束</v>
          </cell>
        </row>
        <row r="29">
          <cell r="AI29" t="str">
            <v>热线-241224-050019</v>
          </cell>
          <cell r="AJ29" t="str">
            <v>诉求</v>
          </cell>
          <cell r="AK29" t="str">
            <v>结束</v>
          </cell>
        </row>
        <row r="30">
          <cell r="AI30" t="str">
            <v>网络-241225-031356</v>
          </cell>
          <cell r="AJ30" t="str">
            <v>诉求</v>
          </cell>
          <cell r="AK30" t="str">
            <v>结束</v>
          </cell>
        </row>
        <row r="31">
          <cell r="AI31" t="str">
            <v>热线-241225-059324</v>
          </cell>
          <cell r="AJ31" t="str">
            <v>诉求</v>
          </cell>
          <cell r="AK31" t="str">
            <v>结束</v>
          </cell>
        </row>
        <row r="32">
          <cell r="AI32" t="str">
            <v>热线-241226-018912</v>
          </cell>
          <cell r="AJ32" t="str">
            <v>诉求</v>
          </cell>
          <cell r="AK32" t="str">
            <v>结束</v>
          </cell>
        </row>
        <row r="33">
          <cell r="AI33" t="str">
            <v>热线-241226-006833</v>
          </cell>
          <cell r="AJ33" t="str">
            <v>其他</v>
          </cell>
          <cell r="AK33" t="str">
            <v>结束</v>
          </cell>
        </row>
        <row r="34">
          <cell r="AI34" t="str">
            <v>网络-241226-049980</v>
          </cell>
          <cell r="AJ34" t="str">
            <v>诉求</v>
          </cell>
          <cell r="AK34" t="str">
            <v>结束</v>
          </cell>
        </row>
        <row r="35">
          <cell r="AI35" t="str">
            <v>网络-241227-038822</v>
          </cell>
          <cell r="AJ35" t="str">
            <v>诉求</v>
          </cell>
          <cell r="AK35" t="str">
            <v>结束</v>
          </cell>
        </row>
        <row r="36">
          <cell r="AI36" t="str">
            <v>热线-241227-037599</v>
          </cell>
          <cell r="AJ36" t="str">
            <v>表扬</v>
          </cell>
          <cell r="AK36" t="str">
            <v>结束</v>
          </cell>
        </row>
        <row r="37">
          <cell r="AI37" t="str">
            <v>热线-241227-021433</v>
          </cell>
          <cell r="AJ37" t="str">
            <v>诉求</v>
          </cell>
          <cell r="AK37" t="str">
            <v>结束</v>
          </cell>
        </row>
        <row r="38">
          <cell r="AI38" t="str">
            <v>热线-241228-003055</v>
          </cell>
          <cell r="AJ38" t="str">
            <v>诉求</v>
          </cell>
          <cell r="AK38" t="str">
            <v>结束</v>
          </cell>
        </row>
        <row r="39">
          <cell r="AI39" t="str">
            <v>热线-241230-006801</v>
          </cell>
          <cell r="AJ39" t="str">
            <v>诉求</v>
          </cell>
          <cell r="AK39" t="str">
            <v>结束</v>
          </cell>
        </row>
        <row r="40">
          <cell r="AI40" t="str">
            <v>网络-241230-016195</v>
          </cell>
          <cell r="AJ40" t="str">
            <v>诉求</v>
          </cell>
          <cell r="AK40" t="str">
            <v>结束</v>
          </cell>
        </row>
        <row r="41">
          <cell r="AI41" t="str">
            <v>热线-241231-061580-2</v>
          </cell>
          <cell r="AJ41" t="str">
            <v>诉求</v>
          </cell>
          <cell r="AK41" t="str">
            <v>结束</v>
          </cell>
        </row>
        <row r="42">
          <cell r="AI42" t="str">
            <v>热线-241231-065096-2</v>
          </cell>
          <cell r="AJ42" t="str">
            <v>表扬</v>
          </cell>
          <cell r="AK42" t="str">
            <v>结束</v>
          </cell>
        </row>
        <row r="43">
          <cell r="AI43" t="str">
            <v>热线-241231-023802-1</v>
          </cell>
          <cell r="AJ43" t="str">
            <v>诉求</v>
          </cell>
          <cell r="AK43" t="str">
            <v>结束</v>
          </cell>
        </row>
        <row r="44">
          <cell r="AI44" t="str">
            <v>热线-241231-065908-2</v>
          </cell>
          <cell r="AJ44" t="str">
            <v>其他</v>
          </cell>
          <cell r="AK44" t="str">
            <v>结束</v>
          </cell>
        </row>
        <row r="45">
          <cell r="AI45" t="str">
            <v>热线-241231-023802-3</v>
          </cell>
          <cell r="AJ45" t="str">
            <v>诉求</v>
          </cell>
          <cell r="AK45" t="str">
            <v>结束</v>
          </cell>
        </row>
        <row r="46">
          <cell r="AI46" t="str">
            <v>热线-241231-065908-3</v>
          </cell>
          <cell r="AJ46" t="str">
            <v>其他</v>
          </cell>
          <cell r="AK46" t="str">
            <v>结束</v>
          </cell>
        </row>
        <row r="47">
          <cell r="AI47" t="str">
            <v>热线-241231-065908-1</v>
          </cell>
          <cell r="AJ47" t="str">
            <v>其他</v>
          </cell>
          <cell r="AK47" t="str">
            <v>结束</v>
          </cell>
        </row>
        <row r="48">
          <cell r="AI48" t="str">
            <v>热线-241231-023802-2</v>
          </cell>
          <cell r="AJ48" t="str">
            <v>其他</v>
          </cell>
          <cell r="AK48" t="str">
            <v>结束</v>
          </cell>
        </row>
        <row r="49">
          <cell r="AI49" t="str">
            <v>热线-250101-048632</v>
          </cell>
          <cell r="AJ49" t="str">
            <v>诉求</v>
          </cell>
          <cell r="AK49" t="str">
            <v>结束</v>
          </cell>
        </row>
        <row r="50">
          <cell r="AI50" t="str">
            <v>网络-250101-045606-3</v>
          </cell>
          <cell r="AJ50" t="str">
            <v>其他</v>
          </cell>
          <cell r="AK50" t="str">
            <v>结束</v>
          </cell>
        </row>
        <row r="51">
          <cell r="AI51" t="str">
            <v>网络-250101-045606-2</v>
          </cell>
          <cell r="AJ51" t="str">
            <v>诉求</v>
          </cell>
          <cell r="AK51" t="str">
            <v>结束</v>
          </cell>
        </row>
        <row r="52">
          <cell r="AI52" t="str">
            <v>网络-250101-045606-1</v>
          </cell>
          <cell r="AJ52" t="str">
            <v>诉求</v>
          </cell>
          <cell r="AK52" t="str">
            <v>结束</v>
          </cell>
        </row>
        <row r="53">
          <cell r="AI53" t="str">
            <v>热线-250102-038239</v>
          </cell>
          <cell r="AJ53" t="str">
            <v>诉求</v>
          </cell>
          <cell r="AK53" t="str">
            <v>结束</v>
          </cell>
        </row>
        <row r="54">
          <cell r="AI54" t="str">
            <v>热线-250102-012222</v>
          </cell>
          <cell r="AJ54" t="str">
            <v>诉求</v>
          </cell>
          <cell r="AK54" t="str">
            <v>结束</v>
          </cell>
        </row>
        <row r="55">
          <cell r="AI55" t="str">
            <v>热线-250102-037552</v>
          </cell>
          <cell r="AJ55" t="str">
            <v>诉求</v>
          </cell>
          <cell r="AK55" t="str">
            <v>结束</v>
          </cell>
        </row>
        <row r="56">
          <cell r="AI56" t="str">
            <v>网络-250103-027429-2</v>
          </cell>
          <cell r="AJ56" t="str">
            <v>诉求</v>
          </cell>
          <cell r="AK56" t="str">
            <v>结束</v>
          </cell>
        </row>
        <row r="57">
          <cell r="AI57" t="str">
            <v>网络-250103-027429-1</v>
          </cell>
          <cell r="AJ57" t="str">
            <v>诉求</v>
          </cell>
          <cell r="AK57" t="str">
            <v>结束</v>
          </cell>
        </row>
        <row r="58">
          <cell r="AI58" t="str">
            <v>热线-250102-033087</v>
          </cell>
          <cell r="AJ58" t="str">
            <v>诉求</v>
          </cell>
          <cell r="AK58" t="str">
            <v>结束</v>
          </cell>
        </row>
        <row r="59">
          <cell r="AI59" t="str">
            <v>热线-250103-043790</v>
          </cell>
          <cell r="AJ59" t="str">
            <v>诉求</v>
          </cell>
          <cell r="AK59" t="str">
            <v>结束</v>
          </cell>
        </row>
        <row r="60">
          <cell r="AI60" t="str">
            <v>热线-250103-052166-2</v>
          </cell>
          <cell r="AJ60" t="str">
            <v>其他</v>
          </cell>
          <cell r="AK60" t="str">
            <v>结束</v>
          </cell>
        </row>
        <row r="61">
          <cell r="AI61" t="str">
            <v>网络-250104-001981</v>
          </cell>
          <cell r="AJ61" t="str">
            <v>诉求</v>
          </cell>
          <cell r="AK61" t="str">
            <v>结束</v>
          </cell>
        </row>
        <row r="62">
          <cell r="AI62" t="str">
            <v>热线-250104-048571</v>
          </cell>
          <cell r="AJ62" t="str">
            <v>诉求</v>
          </cell>
          <cell r="AK62" t="str">
            <v>结束</v>
          </cell>
        </row>
        <row r="63">
          <cell r="AI63" t="str">
            <v>热线-250105-001170</v>
          </cell>
          <cell r="AJ63" t="str">
            <v>诉求</v>
          </cell>
          <cell r="AK63" t="str">
            <v>结束</v>
          </cell>
        </row>
        <row r="64">
          <cell r="AI64" t="str">
            <v>热线-250105-022842</v>
          </cell>
          <cell r="AJ64" t="str">
            <v>诉求</v>
          </cell>
          <cell r="AK64" t="str">
            <v>结束</v>
          </cell>
        </row>
        <row r="65">
          <cell r="AI65" t="str">
            <v>热线-250105-008773-1</v>
          </cell>
          <cell r="AJ65" t="str">
            <v>诉求</v>
          </cell>
          <cell r="AK65" t="str">
            <v>结束</v>
          </cell>
        </row>
        <row r="66">
          <cell r="AI66" t="str">
            <v>热线-250105-048015-2</v>
          </cell>
          <cell r="AJ66" t="str">
            <v>诉求</v>
          </cell>
          <cell r="AK66" t="str">
            <v>结束</v>
          </cell>
        </row>
        <row r="67">
          <cell r="AI67" t="str">
            <v>网络-250106-014692-1</v>
          </cell>
          <cell r="AJ67" t="str">
            <v>诉求</v>
          </cell>
          <cell r="AK67" t="str">
            <v>结束</v>
          </cell>
        </row>
        <row r="68">
          <cell r="AI68" t="str">
            <v>网络-250106-016858-1</v>
          </cell>
          <cell r="AJ68" t="str">
            <v>诉求</v>
          </cell>
          <cell r="AK68" t="str">
            <v>结束</v>
          </cell>
        </row>
        <row r="69">
          <cell r="AI69" t="str">
            <v>网络-250106-016858-2</v>
          </cell>
          <cell r="AJ69" t="str">
            <v>其他</v>
          </cell>
          <cell r="AK69" t="str">
            <v>结束</v>
          </cell>
        </row>
        <row r="70">
          <cell r="AI70" t="str">
            <v>热线-250107-013772-1</v>
          </cell>
          <cell r="AJ70" t="str">
            <v>其他</v>
          </cell>
          <cell r="AK70" t="str">
            <v>结束</v>
          </cell>
        </row>
        <row r="71">
          <cell r="AI71" t="str">
            <v>热线-250107-013772-2</v>
          </cell>
          <cell r="AJ71" t="str">
            <v>其他</v>
          </cell>
          <cell r="AK71" t="str">
            <v>结束</v>
          </cell>
        </row>
        <row r="72">
          <cell r="AI72" t="str">
            <v>网络-250107-030304-1</v>
          </cell>
          <cell r="AJ72" t="str">
            <v>诉求</v>
          </cell>
          <cell r="AK72" t="str">
            <v>结束</v>
          </cell>
        </row>
        <row r="73">
          <cell r="AI73" t="str">
            <v>网络-250107-030304-2</v>
          </cell>
          <cell r="AJ73" t="str">
            <v>咨询</v>
          </cell>
          <cell r="AK73" t="str">
            <v>结束</v>
          </cell>
        </row>
        <row r="74">
          <cell r="AI74" t="str">
            <v>热线-250107-039634</v>
          </cell>
          <cell r="AJ74" t="str">
            <v>诉求</v>
          </cell>
          <cell r="AK74" t="str">
            <v>结束</v>
          </cell>
        </row>
        <row r="75">
          <cell r="AI75" t="str">
            <v>网络-250107-036883-3</v>
          </cell>
          <cell r="AJ75" t="str">
            <v>其他</v>
          </cell>
          <cell r="AK75" t="str">
            <v>结束</v>
          </cell>
        </row>
        <row r="76">
          <cell r="AI76" t="str">
            <v>热线-250108-049580</v>
          </cell>
          <cell r="AJ76" t="str">
            <v>诉求</v>
          </cell>
          <cell r="AK76" t="str">
            <v>结束</v>
          </cell>
        </row>
        <row r="77">
          <cell r="AI77" t="str">
            <v>热线-250108-048137</v>
          </cell>
          <cell r="AJ77" t="str">
            <v>诉求</v>
          </cell>
          <cell r="AK77" t="str">
            <v>结束</v>
          </cell>
        </row>
        <row r="78">
          <cell r="AI78" t="str">
            <v>热线-250108-056157-1</v>
          </cell>
          <cell r="AJ78" t="str">
            <v>表扬</v>
          </cell>
          <cell r="AK78" t="str">
            <v>结束</v>
          </cell>
        </row>
        <row r="79">
          <cell r="AI79" t="str">
            <v>网络-250109-026515-1</v>
          </cell>
          <cell r="AJ79" t="str">
            <v>诉求</v>
          </cell>
          <cell r="AK79" t="str">
            <v>结束</v>
          </cell>
        </row>
        <row r="80">
          <cell r="AI80" t="str">
            <v>网络-250109-026515-2</v>
          </cell>
          <cell r="AJ80" t="str">
            <v>诉求</v>
          </cell>
          <cell r="AK80" t="str">
            <v>结束</v>
          </cell>
        </row>
        <row r="81">
          <cell r="AI81" t="str">
            <v>热线-250108-028521</v>
          </cell>
          <cell r="AJ81" t="str">
            <v>诉求</v>
          </cell>
          <cell r="AK81" t="str">
            <v>结束</v>
          </cell>
        </row>
        <row r="82">
          <cell r="AI82" t="str">
            <v>网络-250108-067935-2</v>
          </cell>
          <cell r="AJ82" t="str">
            <v>诉求</v>
          </cell>
          <cell r="AK82" t="str">
            <v>结束</v>
          </cell>
        </row>
        <row r="83">
          <cell r="AI83" t="str">
            <v>热线-250109-013553</v>
          </cell>
          <cell r="AJ83" t="str">
            <v>诉求</v>
          </cell>
          <cell r="AK83" t="str">
            <v>结束</v>
          </cell>
        </row>
        <row r="84">
          <cell r="AI84" t="str">
            <v>网络-250110-001398-2</v>
          </cell>
          <cell r="AJ84" t="str">
            <v>其他</v>
          </cell>
          <cell r="AK84" t="str">
            <v>结束</v>
          </cell>
        </row>
        <row r="85">
          <cell r="AI85" t="str">
            <v>网络-250110-001398-1</v>
          </cell>
          <cell r="AJ85" t="str">
            <v>其他</v>
          </cell>
          <cell r="AK85" t="str">
            <v>结束</v>
          </cell>
        </row>
        <row r="86">
          <cell r="AI86" t="str">
            <v>网络-250110-008819</v>
          </cell>
          <cell r="AJ86" t="str">
            <v>诉求</v>
          </cell>
          <cell r="AK86" t="str">
            <v>结束</v>
          </cell>
        </row>
        <row r="87">
          <cell r="AI87" t="str">
            <v>热线-250109-058167</v>
          </cell>
          <cell r="AJ87" t="str">
            <v>诉求</v>
          </cell>
          <cell r="AK87" t="str">
            <v>结束</v>
          </cell>
        </row>
        <row r="88">
          <cell r="AI88" t="str">
            <v>热线-250110-057133</v>
          </cell>
          <cell r="AJ88" t="str">
            <v>诉求</v>
          </cell>
          <cell r="AK88" t="str">
            <v>结束</v>
          </cell>
        </row>
        <row r="89">
          <cell r="AI89" t="str">
            <v>网络-250111-031431-2</v>
          </cell>
          <cell r="AJ89" t="str">
            <v>诉求</v>
          </cell>
          <cell r="AK89" t="str">
            <v>结束</v>
          </cell>
        </row>
        <row r="90">
          <cell r="AI90" t="str">
            <v>网络-250111-031431-1</v>
          </cell>
          <cell r="AJ90" t="str">
            <v>诉求</v>
          </cell>
          <cell r="AK90" t="str">
            <v>结束</v>
          </cell>
        </row>
        <row r="91">
          <cell r="AI91" t="str">
            <v>热线-250112-032153-2</v>
          </cell>
          <cell r="AJ91" t="str">
            <v>诉求</v>
          </cell>
          <cell r="AK91" t="str">
            <v>结束</v>
          </cell>
        </row>
        <row r="92">
          <cell r="AI92" t="str">
            <v>热线-250113-042548</v>
          </cell>
          <cell r="AJ92" t="str">
            <v>诉求</v>
          </cell>
          <cell r="AK92" t="str">
            <v>结束</v>
          </cell>
        </row>
        <row r="93">
          <cell r="AI93" t="str">
            <v>热线-250113-040417</v>
          </cell>
          <cell r="AJ93" t="str">
            <v>诉求</v>
          </cell>
          <cell r="AK93" t="str">
            <v>结束</v>
          </cell>
        </row>
        <row r="94">
          <cell r="AI94" t="str">
            <v>热线-250114-002599-2</v>
          </cell>
          <cell r="AJ94" t="str">
            <v>表扬</v>
          </cell>
          <cell r="AK94" t="str">
            <v>结束</v>
          </cell>
        </row>
        <row r="95">
          <cell r="AI95" t="str">
            <v>热线-250114-017328</v>
          </cell>
          <cell r="AJ95" t="str">
            <v>诉求</v>
          </cell>
          <cell r="AK95" t="str">
            <v>结束</v>
          </cell>
        </row>
        <row r="96">
          <cell r="AI96" t="str">
            <v>热线-250114-034226</v>
          </cell>
          <cell r="AJ96" t="str">
            <v>诉求</v>
          </cell>
          <cell r="AK96" t="str">
            <v>结束</v>
          </cell>
        </row>
        <row r="97">
          <cell r="AI97" t="str">
            <v>热线-250114-029548</v>
          </cell>
          <cell r="AJ97" t="str">
            <v>其他</v>
          </cell>
          <cell r="AK97" t="str">
            <v>结束</v>
          </cell>
        </row>
        <row r="98">
          <cell r="AI98" t="str">
            <v>热线-250114-060365</v>
          </cell>
          <cell r="AJ98" t="str">
            <v>诉求</v>
          </cell>
          <cell r="AK98" t="str">
            <v>结束</v>
          </cell>
        </row>
        <row r="99">
          <cell r="AI99" t="str">
            <v>网络-250115-032525</v>
          </cell>
          <cell r="AJ99" t="str">
            <v>诉求</v>
          </cell>
          <cell r="AK99" t="str">
            <v>结束</v>
          </cell>
        </row>
        <row r="100">
          <cell r="AI100" t="str">
            <v>网络-250115-071638</v>
          </cell>
          <cell r="AJ100" t="str">
            <v>诉求</v>
          </cell>
          <cell r="AK100" t="str">
            <v>结束</v>
          </cell>
        </row>
        <row r="101">
          <cell r="AI101" t="str">
            <v>热线-250116-031589-2</v>
          </cell>
          <cell r="AJ101" t="str">
            <v>其他</v>
          </cell>
          <cell r="AK101" t="str">
            <v>结束</v>
          </cell>
        </row>
        <row r="102">
          <cell r="AI102" t="str">
            <v>热线-250113-040493</v>
          </cell>
          <cell r="AJ102" t="str">
            <v>诉求</v>
          </cell>
          <cell r="AK102" t="str">
            <v>结束</v>
          </cell>
        </row>
        <row r="103">
          <cell r="AI103" t="str">
            <v>热线-250116-058775-1</v>
          </cell>
          <cell r="AJ103" t="str">
            <v>表扬</v>
          </cell>
          <cell r="AK103" t="str">
            <v>结束</v>
          </cell>
        </row>
        <row r="104">
          <cell r="AI104" t="str">
            <v>网络-250116-066069</v>
          </cell>
          <cell r="AJ104" t="str">
            <v>诉求</v>
          </cell>
          <cell r="AK104" t="str">
            <v>结束</v>
          </cell>
        </row>
        <row r="105">
          <cell r="AI105" t="str">
            <v>热线-250117-011649-2</v>
          </cell>
          <cell r="AJ105" t="str">
            <v>诉求</v>
          </cell>
          <cell r="AK105" t="str">
            <v>结束</v>
          </cell>
        </row>
        <row r="106">
          <cell r="AI106" t="str">
            <v>热线-250117-011649-1</v>
          </cell>
          <cell r="AJ106" t="str">
            <v>诉求</v>
          </cell>
          <cell r="AK106" t="str">
            <v>结束</v>
          </cell>
        </row>
        <row r="107">
          <cell r="AI107" t="str">
            <v>热线-250117-056944</v>
          </cell>
          <cell r="AJ107" t="str">
            <v>诉求</v>
          </cell>
          <cell r="AK107" t="str">
            <v>结束</v>
          </cell>
        </row>
        <row r="108">
          <cell r="AI108" t="str">
            <v>热线-250117-061952</v>
          </cell>
          <cell r="AJ108" t="str">
            <v>诉求</v>
          </cell>
          <cell r="AK108" t="str">
            <v>结束</v>
          </cell>
        </row>
        <row r="109">
          <cell r="AI109" t="str">
            <v>热线-250119-004409</v>
          </cell>
          <cell r="AJ109" t="str">
            <v>诉求</v>
          </cell>
          <cell r="AK109" t="str">
            <v>结束</v>
          </cell>
        </row>
        <row r="110">
          <cell r="AI110" t="str">
            <v>网络-250119-038375</v>
          </cell>
          <cell r="AJ110" t="str">
            <v>诉求</v>
          </cell>
          <cell r="AK110" t="str">
            <v>结束</v>
          </cell>
        </row>
        <row r="111">
          <cell r="AI111" t="str">
            <v>热线-250120-020695</v>
          </cell>
          <cell r="AJ111" t="str">
            <v>诉求</v>
          </cell>
          <cell r="AK111" t="str">
            <v>结束</v>
          </cell>
        </row>
        <row r="112">
          <cell r="AI112" t="str">
            <v>热线-250120-033391</v>
          </cell>
          <cell r="AJ112" t="str">
            <v>诉求</v>
          </cell>
          <cell r="AK112" t="str">
            <v>结束</v>
          </cell>
        </row>
        <row r="113">
          <cell r="AI113" t="str">
            <v>网络-250120-035880-9</v>
          </cell>
          <cell r="AJ113" t="str">
            <v>诉求</v>
          </cell>
          <cell r="AK113" t="str">
            <v>结束</v>
          </cell>
        </row>
        <row r="114">
          <cell r="AI114" t="str">
            <v>热线-250120-032596</v>
          </cell>
          <cell r="AJ114" t="str">
            <v>诉求</v>
          </cell>
          <cell r="AK114" t="str">
            <v>结束</v>
          </cell>
        </row>
        <row r="115">
          <cell r="AI115" t="str">
            <v>网络-250121-005263</v>
          </cell>
          <cell r="AJ115" t="str">
            <v>诉求</v>
          </cell>
          <cell r="AK115" t="str">
            <v>结束</v>
          </cell>
        </row>
        <row r="116">
          <cell r="AI116" t="str">
            <v>热线-250120-030711-1</v>
          </cell>
          <cell r="AJ116" t="str">
            <v>诉求</v>
          </cell>
          <cell r="AK116" t="str">
            <v>结束</v>
          </cell>
        </row>
        <row r="117">
          <cell r="AI117" t="str">
            <v>网络-250121-015737</v>
          </cell>
          <cell r="AJ117" t="str">
            <v>诉求</v>
          </cell>
          <cell r="AK117" t="str">
            <v>结束</v>
          </cell>
        </row>
        <row r="118">
          <cell r="AI118" t="str">
            <v>热线-250122-018727-1</v>
          </cell>
          <cell r="AJ118" t="str">
            <v>诉求</v>
          </cell>
          <cell r="AK118" t="str">
            <v>结束</v>
          </cell>
        </row>
        <row r="119">
          <cell r="AI119" t="str">
            <v>网络-250122-033946</v>
          </cell>
          <cell r="AJ119" t="str">
            <v>其他</v>
          </cell>
          <cell r="AK119" t="str">
            <v>结束</v>
          </cell>
        </row>
        <row r="120">
          <cell r="AI120" t="str">
            <v>热线-250122-046119</v>
          </cell>
          <cell r="AJ120" t="str">
            <v>诉求</v>
          </cell>
          <cell r="AK120" t="str">
            <v>结束</v>
          </cell>
        </row>
        <row r="121">
          <cell r="AI121" t="str">
            <v>热线-250123-002839-2</v>
          </cell>
          <cell r="AJ121" t="str">
            <v>诉求</v>
          </cell>
          <cell r="AK121" t="str">
            <v>结束</v>
          </cell>
        </row>
        <row r="122">
          <cell r="AI122" t="str">
            <v>热线-250123-019129</v>
          </cell>
          <cell r="AJ122" t="str">
            <v>诉求</v>
          </cell>
          <cell r="AK122" t="str">
            <v>结束</v>
          </cell>
        </row>
        <row r="123">
          <cell r="AI123" t="str">
            <v>网络-250124-003124</v>
          </cell>
          <cell r="AJ123" t="str">
            <v>诉求</v>
          </cell>
          <cell r="AK123" t="str">
            <v>结束</v>
          </cell>
        </row>
        <row r="124">
          <cell r="AI124" t="str">
            <v>热线-250124-017956</v>
          </cell>
          <cell r="AJ124" t="str">
            <v>诉求</v>
          </cell>
          <cell r="AK124" t="str">
            <v>结束</v>
          </cell>
        </row>
        <row r="125">
          <cell r="AI125" t="str">
            <v>热线-250124-041870-1</v>
          </cell>
          <cell r="AJ125" t="str">
            <v>其他</v>
          </cell>
          <cell r="AK125" t="str">
            <v>结束</v>
          </cell>
        </row>
        <row r="126">
          <cell r="AI126" t="str">
            <v>热线-250124-044733-1</v>
          </cell>
          <cell r="AJ126" t="str">
            <v>诉求</v>
          </cell>
          <cell r="AK126" t="str">
            <v>结束</v>
          </cell>
        </row>
        <row r="127">
          <cell r="AI127" t="str">
            <v>热线-250125-034152-1</v>
          </cell>
          <cell r="AJ127" t="str">
            <v>诉求</v>
          </cell>
          <cell r="AK127" t="str">
            <v>结束</v>
          </cell>
        </row>
        <row r="128">
          <cell r="AI128" t="str">
            <v>热线-250125-041492-1</v>
          </cell>
          <cell r="AJ128" t="str">
            <v>其他</v>
          </cell>
          <cell r="AK128" t="str">
            <v>结束</v>
          </cell>
        </row>
        <row r="129">
          <cell r="AI129" t="str">
            <v>热线-250126-049627</v>
          </cell>
          <cell r="AJ129" t="str">
            <v>诉求</v>
          </cell>
          <cell r="AK129" t="str">
            <v>结束</v>
          </cell>
        </row>
        <row r="130">
          <cell r="AI130" t="str">
            <v>热线-250129-012924-2</v>
          </cell>
          <cell r="AJ130" t="str">
            <v>诉求</v>
          </cell>
          <cell r="AK130" t="str">
            <v>结束</v>
          </cell>
        </row>
        <row r="131">
          <cell r="AI131" t="str">
            <v>热线-250129-016905-2</v>
          </cell>
          <cell r="AJ131" t="str">
            <v>诉求</v>
          </cell>
          <cell r="AK131" t="str">
            <v>结束</v>
          </cell>
        </row>
        <row r="132">
          <cell r="AI132" t="str">
            <v>网络-250130-005292</v>
          </cell>
          <cell r="AJ132" t="str">
            <v>诉求</v>
          </cell>
          <cell r="AK132" t="str">
            <v>结束</v>
          </cell>
        </row>
        <row r="133">
          <cell r="AI133" t="str">
            <v>热线-250131-001643</v>
          </cell>
          <cell r="AJ133" t="str">
            <v>诉求</v>
          </cell>
          <cell r="AK133" t="str">
            <v>结束</v>
          </cell>
        </row>
        <row r="134">
          <cell r="AI134" t="str">
            <v>热线-250130-002616</v>
          </cell>
          <cell r="AJ134" t="str">
            <v>诉求</v>
          </cell>
          <cell r="AK134" t="str">
            <v>结束</v>
          </cell>
        </row>
        <row r="135">
          <cell r="AI135" t="str">
            <v>热线-250201-003877</v>
          </cell>
          <cell r="AJ135" t="str">
            <v>表扬</v>
          </cell>
          <cell r="AK135" t="str">
            <v>结束</v>
          </cell>
        </row>
        <row r="136">
          <cell r="AI136" t="str">
            <v>网络-250201-016096-2</v>
          </cell>
          <cell r="AJ136" t="str">
            <v>诉求</v>
          </cell>
          <cell r="AK136" t="str">
            <v>结束</v>
          </cell>
        </row>
        <row r="137">
          <cell r="AI137" t="str">
            <v>热线-250201-020681</v>
          </cell>
          <cell r="AJ137" t="str">
            <v>诉求</v>
          </cell>
          <cell r="AK137" t="str">
            <v>结束</v>
          </cell>
        </row>
        <row r="138">
          <cell r="AI138" t="str">
            <v>热线-250203-010650</v>
          </cell>
          <cell r="AJ138" t="str">
            <v>诉求</v>
          </cell>
          <cell r="AK138" t="str">
            <v>结束</v>
          </cell>
        </row>
        <row r="139">
          <cell r="AI139" t="str">
            <v>网络-250205-008725</v>
          </cell>
          <cell r="AJ139" t="str">
            <v>其他</v>
          </cell>
          <cell r="AK139" t="str">
            <v>结束</v>
          </cell>
        </row>
        <row r="140">
          <cell r="AI140" t="str">
            <v>热线-250205-014306</v>
          </cell>
          <cell r="AJ140" t="str">
            <v>其他</v>
          </cell>
          <cell r="AK140" t="str">
            <v>结束</v>
          </cell>
        </row>
        <row r="141">
          <cell r="AI141" t="str">
            <v>热线-250205-016164</v>
          </cell>
          <cell r="AJ141" t="str">
            <v>诉求</v>
          </cell>
          <cell r="AK141" t="str">
            <v>结束</v>
          </cell>
        </row>
        <row r="142">
          <cell r="AI142" t="str">
            <v>热线-250205-012110</v>
          </cell>
          <cell r="AJ142" t="str">
            <v>其他</v>
          </cell>
          <cell r="AK142" t="str">
            <v>结束</v>
          </cell>
        </row>
        <row r="143">
          <cell r="AI143" t="str">
            <v>网络-250206-016071-1</v>
          </cell>
          <cell r="AJ143" t="str">
            <v>诉求</v>
          </cell>
          <cell r="AK143" t="str">
            <v>结束</v>
          </cell>
        </row>
        <row r="144">
          <cell r="AI144" t="str">
            <v>网络-250206-050155-2</v>
          </cell>
          <cell r="AJ144" t="str">
            <v>诉求</v>
          </cell>
          <cell r="AK144" t="str">
            <v>结束</v>
          </cell>
        </row>
        <row r="145">
          <cell r="AI145" t="str">
            <v>网络-250206-050155-1</v>
          </cell>
          <cell r="AJ145" t="str">
            <v>诉求</v>
          </cell>
          <cell r="AK145" t="str">
            <v>结束</v>
          </cell>
        </row>
        <row r="146">
          <cell r="AI146" t="str">
            <v>热线-250207-002129-1</v>
          </cell>
          <cell r="AJ146" t="str">
            <v>诉求</v>
          </cell>
          <cell r="AK146" t="str">
            <v>结束</v>
          </cell>
        </row>
        <row r="147">
          <cell r="AI147" t="str">
            <v>网络-250209-006559-2</v>
          </cell>
          <cell r="AJ147" t="str">
            <v>诉求</v>
          </cell>
          <cell r="AK147" t="str">
            <v>结束</v>
          </cell>
        </row>
        <row r="148">
          <cell r="AI148" t="str">
            <v>热线-250209-016944</v>
          </cell>
          <cell r="AJ148" t="str">
            <v>诉求</v>
          </cell>
          <cell r="AK148" t="str">
            <v>结束</v>
          </cell>
        </row>
        <row r="149">
          <cell r="AI149" t="str">
            <v>热线-250210-034859</v>
          </cell>
          <cell r="AJ149" t="str">
            <v>咨询</v>
          </cell>
          <cell r="AK149" t="str">
            <v>结束</v>
          </cell>
        </row>
        <row r="150">
          <cell r="AI150" t="str">
            <v>网络-250211-027395</v>
          </cell>
          <cell r="AJ150" t="str">
            <v>诉求</v>
          </cell>
          <cell r="AK150" t="str">
            <v>结束</v>
          </cell>
        </row>
        <row r="151">
          <cell r="AI151" t="str">
            <v>热线-250211-002941</v>
          </cell>
          <cell r="AJ151" t="str">
            <v>诉求</v>
          </cell>
          <cell r="AK151" t="str">
            <v>结束</v>
          </cell>
        </row>
        <row r="152">
          <cell r="AI152" t="str">
            <v>网络-250212-023856-2</v>
          </cell>
          <cell r="AJ152" t="str">
            <v>诉求</v>
          </cell>
          <cell r="AK152" t="str">
            <v>结束</v>
          </cell>
        </row>
        <row r="153">
          <cell r="AI153" t="str">
            <v>网络-250213-003647</v>
          </cell>
          <cell r="AJ153" t="str">
            <v>诉求</v>
          </cell>
          <cell r="AK153" t="str">
            <v>结束</v>
          </cell>
        </row>
        <row r="154">
          <cell r="AI154" t="str">
            <v>热线-250213-029228-3</v>
          </cell>
          <cell r="AJ154" t="str">
            <v>诉求</v>
          </cell>
          <cell r="AK154" t="str">
            <v>结束</v>
          </cell>
        </row>
        <row r="155">
          <cell r="AI155" t="str">
            <v>网络-250213-034360-2</v>
          </cell>
          <cell r="AJ155" t="str">
            <v>诉求</v>
          </cell>
          <cell r="AK155" t="str">
            <v>结束</v>
          </cell>
        </row>
        <row r="156">
          <cell r="AI156" t="str">
            <v>热线-250213-038485-1</v>
          </cell>
          <cell r="AJ156" t="str">
            <v>诉求</v>
          </cell>
          <cell r="AK156" t="str">
            <v>结束</v>
          </cell>
        </row>
        <row r="157">
          <cell r="AI157" t="str">
            <v>网络-250213-007155</v>
          </cell>
          <cell r="AJ157" t="str">
            <v>诉求</v>
          </cell>
          <cell r="AK157" t="str">
            <v>结束</v>
          </cell>
        </row>
        <row r="158">
          <cell r="AI158" t="str">
            <v>热线-250213-047820</v>
          </cell>
          <cell r="AJ158" t="str">
            <v>诉求</v>
          </cell>
          <cell r="AK158" t="str">
            <v>结束</v>
          </cell>
        </row>
        <row r="159">
          <cell r="AI159" t="str">
            <v>热线-250213-033704</v>
          </cell>
          <cell r="AJ159" t="str">
            <v>诉求</v>
          </cell>
          <cell r="AK159" t="str">
            <v>结束</v>
          </cell>
        </row>
        <row r="160">
          <cell r="AI160" t="str">
            <v>热线-250214-041548</v>
          </cell>
          <cell r="AJ160" t="str">
            <v>其他</v>
          </cell>
          <cell r="AK160" t="str">
            <v>结束</v>
          </cell>
        </row>
        <row r="161">
          <cell r="AI161" t="str">
            <v>热线-250212-021204</v>
          </cell>
          <cell r="AJ161" t="str">
            <v>诉求</v>
          </cell>
          <cell r="AK161" t="str">
            <v>结束</v>
          </cell>
        </row>
        <row r="162">
          <cell r="AI162" t="str">
            <v>热线-250215-035014-2</v>
          </cell>
          <cell r="AJ162" t="str">
            <v>表扬</v>
          </cell>
          <cell r="AK162" t="str">
            <v>结束</v>
          </cell>
        </row>
        <row r="163">
          <cell r="AI163" t="str">
            <v>网络-250216-026582</v>
          </cell>
          <cell r="AJ163" t="str">
            <v>诉求</v>
          </cell>
          <cell r="AK163" t="str">
            <v>结束</v>
          </cell>
        </row>
        <row r="164">
          <cell r="AI164" t="str">
            <v>热线-250216-037185-3</v>
          </cell>
          <cell r="AJ164" t="str">
            <v>表扬</v>
          </cell>
          <cell r="AK164" t="str">
            <v>结束</v>
          </cell>
        </row>
        <row r="165">
          <cell r="AI165" t="str">
            <v>热线-250217-017019</v>
          </cell>
          <cell r="AJ165" t="str">
            <v>其他</v>
          </cell>
          <cell r="AK165" t="str">
            <v>结束</v>
          </cell>
        </row>
        <row r="166">
          <cell r="AI166" t="str">
            <v>网络-250217-033732</v>
          </cell>
          <cell r="AJ166" t="str">
            <v>诉求</v>
          </cell>
          <cell r="AK166" t="str">
            <v>结束</v>
          </cell>
        </row>
        <row r="167">
          <cell r="AI167" t="str">
            <v>热线-250217-051590</v>
          </cell>
          <cell r="AJ167" t="str">
            <v>诉求</v>
          </cell>
          <cell r="AK167" t="str">
            <v>结束</v>
          </cell>
        </row>
        <row r="168">
          <cell r="AI168" t="str">
            <v>热线-250218-061866</v>
          </cell>
          <cell r="AJ168" t="str">
            <v>诉求</v>
          </cell>
          <cell r="AK168" t="str">
            <v>结束</v>
          </cell>
        </row>
        <row r="169">
          <cell r="AI169" t="str">
            <v>网络-250219-021564-2</v>
          </cell>
          <cell r="AJ169" t="str">
            <v>诉求</v>
          </cell>
          <cell r="AK169" t="str">
            <v>结束</v>
          </cell>
        </row>
        <row r="170">
          <cell r="AI170" t="str">
            <v>热线-250220-023346-2</v>
          </cell>
          <cell r="AJ170" t="str">
            <v>诉求</v>
          </cell>
          <cell r="AK170" t="str">
            <v>结束</v>
          </cell>
        </row>
        <row r="171">
          <cell r="AI171" t="str">
            <v>热线-250220-023346-1</v>
          </cell>
          <cell r="AJ171" t="str">
            <v>诉求</v>
          </cell>
          <cell r="AK171" t="str">
            <v>结束</v>
          </cell>
        </row>
        <row r="172">
          <cell r="AI172" t="str">
            <v>网络-250220-025236</v>
          </cell>
          <cell r="AJ172" t="str">
            <v>诉求</v>
          </cell>
          <cell r="AK172" t="str">
            <v>结束</v>
          </cell>
        </row>
        <row r="173">
          <cell r="AI173" t="str">
            <v>热线-250220-021653</v>
          </cell>
          <cell r="AJ173" t="str">
            <v>诉求</v>
          </cell>
          <cell r="AK173" t="str">
            <v>结束</v>
          </cell>
        </row>
        <row r="174">
          <cell r="AI174" t="str">
            <v>网络-250214-060277</v>
          </cell>
          <cell r="AJ174" t="str">
            <v>诉求</v>
          </cell>
          <cell r="AK174" t="str">
            <v>结束</v>
          </cell>
        </row>
        <row r="175">
          <cell r="AI175" t="str">
            <v>热线-250220-022426-1</v>
          </cell>
          <cell r="AJ175" t="str">
            <v>诉求</v>
          </cell>
          <cell r="AK175" t="str">
            <v>结束</v>
          </cell>
        </row>
        <row r="176">
          <cell r="AI176" t="str">
            <v>网络-250220-042257</v>
          </cell>
          <cell r="AJ176" t="str">
            <v>诉求</v>
          </cell>
          <cell r="AK176" t="str">
            <v>结束</v>
          </cell>
        </row>
        <row r="177">
          <cell r="AI177" t="str">
            <v>热线-250220-058873</v>
          </cell>
          <cell r="AJ177" t="str">
            <v>诉求</v>
          </cell>
          <cell r="AK177" t="str">
            <v>结束</v>
          </cell>
        </row>
        <row r="178">
          <cell r="AI178" t="str">
            <v>热线-250221-013562-1</v>
          </cell>
          <cell r="AJ178" t="str">
            <v>其他</v>
          </cell>
          <cell r="AK178" t="str">
            <v>结束</v>
          </cell>
        </row>
        <row r="179">
          <cell r="AI179" t="str">
            <v>热线-250221-013562-2</v>
          </cell>
          <cell r="AJ179" t="str">
            <v>其他</v>
          </cell>
          <cell r="AK179" t="str">
            <v>结束</v>
          </cell>
        </row>
        <row r="180">
          <cell r="AI180" t="str">
            <v>热线-250221-055718-2</v>
          </cell>
          <cell r="AJ180" t="str">
            <v>诉求</v>
          </cell>
          <cell r="AK180" t="str">
            <v>结束</v>
          </cell>
        </row>
        <row r="181">
          <cell r="AI181" t="str">
            <v>热线-250222-014995</v>
          </cell>
          <cell r="AJ181" t="str">
            <v>诉求</v>
          </cell>
          <cell r="AK181" t="str">
            <v>结束</v>
          </cell>
        </row>
        <row r="182">
          <cell r="AI182" t="str">
            <v>热线-250221-016393</v>
          </cell>
          <cell r="AJ182" t="str">
            <v>诉求</v>
          </cell>
          <cell r="AK182" t="str">
            <v>结束</v>
          </cell>
        </row>
        <row r="183">
          <cell r="AI183" t="str">
            <v>热线-250222-024158</v>
          </cell>
          <cell r="AJ183" t="str">
            <v>诉求</v>
          </cell>
          <cell r="AK183" t="str">
            <v>结束</v>
          </cell>
        </row>
        <row r="184">
          <cell r="AI184" t="str">
            <v>网络-250222-025983-1</v>
          </cell>
          <cell r="AJ184" t="str">
            <v>其他</v>
          </cell>
          <cell r="AK184" t="str">
            <v>结束</v>
          </cell>
        </row>
        <row r="185">
          <cell r="AI185" t="str">
            <v>网络-250223-011306-2</v>
          </cell>
          <cell r="AJ185" t="str">
            <v>诉求</v>
          </cell>
          <cell r="AK185" t="str">
            <v>结束</v>
          </cell>
        </row>
        <row r="186">
          <cell r="AI186" t="str">
            <v>网络-250223-013245-2</v>
          </cell>
          <cell r="AJ186" t="str">
            <v>诉求</v>
          </cell>
          <cell r="AK186" t="str">
            <v>结束</v>
          </cell>
        </row>
        <row r="187">
          <cell r="AI187" t="str">
            <v>热线-250223-037618</v>
          </cell>
          <cell r="AJ187" t="str">
            <v>诉求</v>
          </cell>
          <cell r="AK187" t="str">
            <v>结束</v>
          </cell>
        </row>
        <row r="188">
          <cell r="AI188" t="str">
            <v>热线-250224-021289</v>
          </cell>
          <cell r="AJ188" t="str">
            <v>诉求</v>
          </cell>
          <cell r="AK188" t="str">
            <v>结束</v>
          </cell>
        </row>
        <row r="189">
          <cell r="AI189" t="str">
            <v>热线-250224-023781</v>
          </cell>
          <cell r="AJ189" t="str">
            <v>诉求</v>
          </cell>
          <cell r="AK189" t="str">
            <v>结束</v>
          </cell>
        </row>
        <row r="190">
          <cell r="AI190" t="str">
            <v>网络-250222-000885</v>
          </cell>
          <cell r="AJ190" t="str">
            <v>诉求</v>
          </cell>
          <cell r="AK190" t="str">
            <v>结束</v>
          </cell>
        </row>
        <row r="191">
          <cell r="AI191" t="str">
            <v>热线-250225-024605</v>
          </cell>
          <cell r="AJ191" t="str">
            <v>诉求</v>
          </cell>
          <cell r="AK191" t="str">
            <v>结束</v>
          </cell>
        </row>
        <row r="192">
          <cell r="AI192" t="str">
            <v>热线-250226-023444-2</v>
          </cell>
          <cell r="AJ192" t="str">
            <v>诉求</v>
          </cell>
          <cell r="AK192" t="str">
            <v>结束</v>
          </cell>
        </row>
        <row r="193">
          <cell r="AI193" t="str">
            <v>热线-250226-038534-3</v>
          </cell>
          <cell r="AJ193" t="str">
            <v>其他</v>
          </cell>
          <cell r="AK193" t="str">
            <v>结束</v>
          </cell>
        </row>
        <row r="194">
          <cell r="AI194" t="str">
            <v>热线-250226-050898</v>
          </cell>
          <cell r="AJ194" t="str">
            <v>其他</v>
          </cell>
          <cell r="AK194" t="str">
            <v>结束</v>
          </cell>
        </row>
        <row r="195">
          <cell r="AI195" t="str">
            <v>热线-250227-009031-1</v>
          </cell>
          <cell r="AJ195" t="str">
            <v>其他</v>
          </cell>
          <cell r="AK195" t="str">
            <v>结束</v>
          </cell>
        </row>
        <row r="196">
          <cell r="AI196" t="str">
            <v>热线-250227-009031-2</v>
          </cell>
          <cell r="AJ196" t="str">
            <v>其他</v>
          </cell>
          <cell r="AK196" t="str">
            <v>结束</v>
          </cell>
        </row>
        <row r="197">
          <cell r="AI197" t="str">
            <v>热线-250227-023326-3</v>
          </cell>
          <cell r="AJ197" t="str">
            <v>诉求</v>
          </cell>
          <cell r="AK197" t="str">
            <v>结束</v>
          </cell>
        </row>
        <row r="198">
          <cell r="AI198" t="str">
            <v>网络-250227-048172</v>
          </cell>
          <cell r="AJ198" t="str">
            <v>其他</v>
          </cell>
          <cell r="AK198" t="str">
            <v>结束</v>
          </cell>
        </row>
        <row r="199">
          <cell r="AI199" t="str">
            <v>网络-250301-042644-5</v>
          </cell>
          <cell r="AJ199" t="str">
            <v>其他</v>
          </cell>
          <cell r="AK199" t="str">
            <v>结束</v>
          </cell>
        </row>
        <row r="200">
          <cell r="AI200" t="str">
            <v>网络-250302-005330</v>
          </cell>
          <cell r="AJ200" t="str">
            <v>诉求</v>
          </cell>
          <cell r="AK200" t="str">
            <v>结束</v>
          </cell>
        </row>
        <row r="201">
          <cell r="AI201" t="str">
            <v>热线-250302-036842-2</v>
          </cell>
          <cell r="AJ201" t="str">
            <v>诉求</v>
          </cell>
          <cell r="AK201" t="str">
            <v>结束</v>
          </cell>
        </row>
        <row r="202">
          <cell r="AI202" t="str">
            <v>热线-250303-069259</v>
          </cell>
          <cell r="AJ202" t="str">
            <v>诉求</v>
          </cell>
          <cell r="AK202" t="str">
            <v>结束</v>
          </cell>
        </row>
        <row r="203">
          <cell r="AI203" t="str">
            <v>热线-250304-026611</v>
          </cell>
          <cell r="AJ203" t="str">
            <v>诉求</v>
          </cell>
          <cell r="AK203" t="str">
            <v>结束</v>
          </cell>
        </row>
        <row r="204">
          <cell r="AI204" t="str">
            <v>热线-250304-050943</v>
          </cell>
          <cell r="AJ204" t="str">
            <v>诉求</v>
          </cell>
          <cell r="AK204" t="str">
            <v>结束</v>
          </cell>
        </row>
        <row r="205">
          <cell r="AI205" t="str">
            <v>网络-250304-069188</v>
          </cell>
          <cell r="AJ205" t="str">
            <v>表扬</v>
          </cell>
          <cell r="AK205" t="str">
            <v>结束</v>
          </cell>
        </row>
        <row r="206">
          <cell r="AI206" t="str">
            <v>热线-250306-038699</v>
          </cell>
          <cell r="AJ206" t="str">
            <v>诉求</v>
          </cell>
          <cell r="AK206" t="str">
            <v>结束</v>
          </cell>
        </row>
        <row r="207">
          <cell r="AI207" t="str">
            <v>网络-250307-013447-2</v>
          </cell>
          <cell r="AJ207" t="str">
            <v>诉求</v>
          </cell>
          <cell r="AK207" t="str">
            <v>结束</v>
          </cell>
        </row>
        <row r="208">
          <cell r="AI208" t="str">
            <v>热线-250307-014527</v>
          </cell>
          <cell r="AJ208" t="str">
            <v>其他</v>
          </cell>
          <cell r="AK208" t="str">
            <v>结束</v>
          </cell>
        </row>
        <row r="209">
          <cell r="AI209" t="str">
            <v>热线-250307-022798-3</v>
          </cell>
          <cell r="AJ209" t="str">
            <v>其他</v>
          </cell>
          <cell r="AK209" t="str">
            <v>结束</v>
          </cell>
        </row>
        <row r="210">
          <cell r="AI210" t="str">
            <v>网络-250307-007439</v>
          </cell>
          <cell r="AJ210" t="str">
            <v>诉求</v>
          </cell>
          <cell r="AK210" t="str">
            <v>结束</v>
          </cell>
        </row>
        <row r="211">
          <cell r="AI211" t="str">
            <v>热线-250307-060134-1</v>
          </cell>
          <cell r="AJ211" t="str">
            <v>诉求</v>
          </cell>
          <cell r="AK211" t="str">
            <v>结束</v>
          </cell>
        </row>
        <row r="212">
          <cell r="AI212" t="str">
            <v>热线-250308-009781</v>
          </cell>
          <cell r="AJ212" t="str">
            <v>诉求</v>
          </cell>
          <cell r="AK212" t="str">
            <v>结束</v>
          </cell>
        </row>
        <row r="213">
          <cell r="AI213" t="str">
            <v>网络-250308-016471</v>
          </cell>
          <cell r="AJ213" t="str">
            <v>诉求</v>
          </cell>
          <cell r="AK213" t="str">
            <v>结束</v>
          </cell>
        </row>
        <row r="214">
          <cell r="AI214" t="str">
            <v>热线-250308-043408</v>
          </cell>
          <cell r="AJ214" t="str">
            <v>诉求</v>
          </cell>
          <cell r="AK214" t="str">
            <v>结束</v>
          </cell>
        </row>
        <row r="215">
          <cell r="AI215" t="str">
            <v>热线-250310-015814-2</v>
          </cell>
          <cell r="AJ215" t="str">
            <v>诉求</v>
          </cell>
          <cell r="AK215" t="str">
            <v>结束</v>
          </cell>
        </row>
        <row r="216">
          <cell r="AI216" t="str">
            <v>热线-250310-015814-1</v>
          </cell>
          <cell r="AJ216" t="str">
            <v>诉求</v>
          </cell>
          <cell r="AK216" t="str">
            <v>结束</v>
          </cell>
        </row>
        <row r="217">
          <cell r="AI217" t="str">
            <v>热线-250310-062625</v>
          </cell>
          <cell r="AJ217" t="str">
            <v>其他</v>
          </cell>
          <cell r="AK217" t="str">
            <v>结束</v>
          </cell>
        </row>
        <row r="218">
          <cell r="AI218" t="str">
            <v>网络-250311-016891-3</v>
          </cell>
          <cell r="AJ218" t="str">
            <v>其他</v>
          </cell>
          <cell r="AK218" t="str">
            <v>结束</v>
          </cell>
        </row>
        <row r="219">
          <cell r="AI219" t="str">
            <v>热线-250310-005133</v>
          </cell>
          <cell r="AJ219" t="str">
            <v>诉求</v>
          </cell>
          <cell r="AK219" t="str">
            <v>结束</v>
          </cell>
        </row>
        <row r="220">
          <cell r="AI220" t="str">
            <v>热线-250311-054749</v>
          </cell>
          <cell r="AJ220" t="str">
            <v>诉求</v>
          </cell>
          <cell r="AK220" t="str">
            <v>结束</v>
          </cell>
        </row>
        <row r="221">
          <cell r="AI221" t="str">
            <v>网络-250311-054122</v>
          </cell>
          <cell r="AJ221" t="str">
            <v>其他</v>
          </cell>
          <cell r="AK221" t="str">
            <v>结束</v>
          </cell>
        </row>
        <row r="222">
          <cell r="AI222" t="str">
            <v>热线-250311-056900-2</v>
          </cell>
          <cell r="AJ222" t="str">
            <v>诉求</v>
          </cell>
          <cell r="AK222" t="str">
            <v>结束</v>
          </cell>
        </row>
        <row r="223">
          <cell r="AI223" t="str">
            <v>热线-250311-063458</v>
          </cell>
          <cell r="AJ223" t="str">
            <v>诉求</v>
          </cell>
          <cell r="AK223" t="str">
            <v>结束</v>
          </cell>
        </row>
        <row r="224">
          <cell r="AI224" t="str">
            <v>热线-250313-003120-3</v>
          </cell>
          <cell r="AJ224" t="str">
            <v>诉求</v>
          </cell>
          <cell r="AK224" t="str">
            <v>结束</v>
          </cell>
        </row>
        <row r="225">
          <cell r="AI225" t="str">
            <v>热线-250313-035201</v>
          </cell>
          <cell r="AJ225" t="str">
            <v>诉求</v>
          </cell>
          <cell r="AK225" t="str">
            <v>结束</v>
          </cell>
        </row>
        <row r="226">
          <cell r="AI226" t="str">
            <v>网络-250314-006702-2</v>
          </cell>
          <cell r="AJ226" t="str">
            <v>诉求</v>
          </cell>
          <cell r="AK226" t="str">
            <v>结束</v>
          </cell>
        </row>
        <row r="227">
          <cell r="AI227" t="str">
            <v>热线-250314-035127-1</v>
          </cell>
          <cell r="AJ227" t="str">
            <v>诉求</v>
          </cell>
          <cell r="AK227" t="str">
            <v>结束</v>
          </cell>
        </row>
        <row r="228">
          <cell r="AI228" t="str">
            <v>热线-250315-030383-4</v>
          </cell>
          <cell r="AJ228" t="str">
            <v>诉求</v>
          </cell>
          <cell r="AK228" t="str">
            <v>结束</v>
          </cell>
        </row>
        <row r="229">
          <cell r="AI229" t="str">
            <v>热线-250315-044396-3</v>
          </cell>
          <cell r="AJ229" t="str">
            <v>其他</v>
          </cell>
          <cell r="AK229" t="str">
            <v>结束</v>
          </cell>
        </row>
        <row r="230">
          <cell r="AI230" t="str">
            <v>热线-250315-045251-2</v>
          </cell>
          <cell r="AJ230" t="str">
            <v>诉求</v>
          </cell>
          <cell r="AK230" t="str">
            <v>结束</v>
          </cell>
        </row>
        <row r="231">
          <cell r="AI231" t="str">
            <v>热线-250317-003570</v>
          </cell>
          <cell r="AJ231" t="str">
            <v>诉求</v>
          </cell>
          <cell r="AK231" t="str">
            <v>结束</v>
          </cell>
        </row>
        <row r="232">
          <cell r="AI232" t="str">
            <v>网络-250316-006136</v>
          </cell>
          <cell r="AJ232" t="str">
            <v>诉求</v>
          </cell>
          <cell r="AK232" t="str">
            <v>结束</v>
          </cell>
        </row>
        <row r="233">
          <cell r="AI233" t="str">
            <v>热线-250317-010797-2</v>
          </cell>
          <cell r="AJ233" t="str">
            <v>诉求</v>
          </cell>
          <cell r="AK233" t="str">
            <v>结束</v>
          </cell>
        </row>
        <row r="234">
          <cell r="AI234" t="str">
            <v>热线-250317-018590-4</v>
          </cell>
          <cell r="AJ234" t="str">
            <v>诉求</v>
          </cell>
          <cell r="AK234" t="str">
            <v>结束</v>
          </cell>
        </row>
        <row r="235">
          <cell r="AI235" t="str">
            <v>网络-250317-036434-2</v>
          </cell>
          <cell r="AJ235" t="str">
            <v>诉求</v>
          </cell>
          <cell r="AK235" t="str">
            <v>结束</v>
          </cell>
        </row>
        <row r="236">
          <cell r="AI236" t="str">
            <v>热线-250317-073611</v>
          </cell>
          <cell r="AJ236" t="str">
            <v>诉求</v>
          </cell>
          <cell r="AK236" t="str">
            <v>结束</v>
          </cell>
        </row>
        <row r="237">
          <cell r="AI237" t="str">
            <v>网络-250318-014577</v>
          </cell>
          <cell r="AJ237" t="str">
            <v>诉求</v>
          </cell>
          <cell r="AK237" t="str">
            <v>结束</v>
          </cell>
        </row>
        <row r="238">
          <cell r="AI238" t="str">
            <v>热线-250318-021574-2</v>
          </cell>
          <cell r="AJ238" t="str">
            <v>诉求</v>
          </cell>
          <cell r="AK238" t="str">
            <v>结束</v>
          </cell>
        </row>
        <row r="239">
          <cell r="AI239" t="str">
            <v>热线-250318-019047-2</v>
          </cell>
          <cell r="AJ239" t="str">
            <v>诉求</v>
          </cell>
          <cell r="AK239" t="str">
            <v>结束</v>
          </cell>
        </row>
        <row r="240">
          <cell r="AI240" t="str">
            <v>热线-250318-036548-2</v>
          </cell>
          <cell r="AJ240" t="str">
            <v>诉求</v>
          </cell>
          <cell r="AK240" t="str">
            <v>结束</v>
          </cell>
        </row>
        <row r="241">
          <cell r="AI241" t="str">
            <v>热线-250318-037837-2</v>
          </cell>
          <cell r="AJ241" t="str">
            <v>诉求</v>
          </cell>
          <cell r="AK241" t="str">
            <v>结束</v>
          </cell>
        </row>
        <row r="242">
          <cell r="AI242" t="str">
            <v>热线-250318-057381</v>
          </cell>
          <cell r="AJ242" t="str">
            <v>诉求</v>
          </cell>
          <cell r="AK242" t="str">
            <v>结束</v>
          </cell>
        </row>
        <row r="243">
          <cell r="AI243" t="str">
            <v>热线-250318-067067-1</v>
          </cell>
          <cell r="AJ243" t="str">
            <v>诉求</v>
          </cell>
          <cell r="AK243" t="str">
            <v>结束</v>
          </cell>
        </row>
        <row r="244">
          <cell r="AI244" t="str">
            <v>网络-250318-057878</v>
          </cell>
          <cell r="AJ244" t="str">
            <v>其他</v>
          </cell>
          <cell r="AK244" t="str">
            <v>结束</v>
          </cell>
        </row>
        <row r="245">
          <cell r="AI245" t="str">
            <v>网络-250320-028616-1</v>
          </cell>
          <cell r="AJ245" t="str">
            <v>诉求</v>
          </cell>
          <cell r="AK245" t="str">
            <v>结束</v>
          </cell>
        </row>
        <row r="246">
          <cell r="AI246" t="str">
            <v>热线-250322-013435</v>
          </cell>
          <cell r="AJ246" t="str">
            <v>诉求</v>
          </cell>
          <cell r="AK246" t="str">
            <v>结束</v>
          </cell>
        </row>
        <row r="247">
          <cell r="AI247" t="str">
            <v>热线-250323-036584-1</v>
          </cell>
          <cell r="AJ247" t="str">
            <v>其他</v>
          </cell>
          <cell r="AK247" t="str">
            <v>结束</v>
          </cell>
        </row>
        <row r="248">
          <cell r="AI248" t="str">
            <v>热线-250323-036728</v>
          </cell>
          <cell r="AJ248" t="str">
            <v>诉求</v>
          </cell>
          <cell r="AK248" t="str">
            <v>结束</v>
          </cell>
        </row>
        <row r="249">
          <cell r="AI249" t="str">
            <v>热线-250323-048191</v>
          </cell>
          <cell r="AJ249" t="str">
            <v>诉求</v>
          </cell>
          <cell r="AK249" t="str">
            <v>结束</v>
          </cell>
        </row>
        <row r="250">
          <cell r="AI250" t="str">
            <v>热线-250324-000031</v>
          </cell>
          <cell r="AJ250" t="str">
            <v>其他</v>
          </cell>
          <cell r="AK250" t="str">
            <v>结束</v>
          </cell>
        </row>
        <row r="251">
          <cell r="AI251" t="str">
            <v>热线-250324-071200</v>
          </cell>
          <cell r="AJ251" t="str">
            <v>其他</v>
          </cell>
          <cell r="AK251" t="str">
            <v>结束</v>
          </cell>
        </row>
        <row r="252">
          <cell r="AI252" t="str">
            <v>热线-250325-005417-3</v>
          </cell>
          <cell r="AJ252" t="str">
            <v>其他</v>
          </cell>
          <cell r="AK252" t="str">
            <v>结束</v>
          </cell>
        </row>
        <row r="253">
          <cell r="AI253" t="str">
            <v>网络-250327-024187</v>
          </cell>
          <cell r="AJ253" t="str">
            <v>诉求</v>
          </cell>
          <cell r="AK253" t="str">
            <v>结束</v>
          </cell>
        </row>
        <row r="254">
          <cell r="AI254" t="str">
            <v>热线-250328-055268</v>
          </cell>
          <cell r="AJ254" t="str">
            <v>诉求</v>
          </cell>
          <cell r="AK254" t="str">
            <v>结束</v>
          </cell>
        </row>
        <row r="255">
          <cell r="AI255" t="str">
            <v>热线-250329-015766</v>
          </cell>
          <cell r="AJ255" t="str">
            <v>诉求</v>
          </cell>
          <cell r="AK255" t="str">
            <v>结束</v>
          </cell>
        </row>
        <row r="256">
          <cell r="AI256" t="str">
            <v>网络-250328-054632</v>
          </cell>
          <cell r="AJ256" t="str">
            <v>诉求</v>
          </cell>
          <cell r="AK256" t="str">
            <v>结束</v>
          </cell>
        </row>
        <row r="257">
          <cell r="AI257" t="str">
            <v>热线-250330-002841</v>
          </cell>
          <cell r="AJ257" t="str">
            <v>诉求</v>
          </cell>
          <cell r="AK257" t="str">
            <v>结束</v>
          </cell>
        </row>
        <row r="258">
          <cell r="AI258" t="str">
            <v>热线-250330-009921</v>
          </cell>
          <cell r="AJ258" t="str">
            <v>诉求</v>
          </cell>
          <cell r="AK258" t="str">
            <v>结束</v>
          </cell>
        </row>
        <row r="259">
          <cell r="AI259" t="str">
            <v>网络-250331-011073</v>
          </cell>
          <cell r="AJ259" t="str">
            <v>诉求</v>
          </cell>
          <cell r="AK259" t="str">
            <v>结束</v>
          </cell>
        </row>
        <row r="260">
          <cell r="AI260" t="str">
            <v>网络-250331-013435-3</v>
          </cell>
          <cell r="AJ260" t="str">
            <v>诉求</v>
          </cell>
          <cell r="AK260" t="str">
            <v>结束</v>
          </cell>
        </row>
        <row r="261">
          <cell r="AI261" t="str">
            <v>热线-250331-042557</v>
          </cell>
          <cell r="AJ261" t="str">
            <v>诉求</v>
          </cell>
          <cell r="AK261" t="str">
            <v>结束</v>
          </cell>
        </row>
        <row r="262">
          <cell r="AI262" t="str">
            <v>网络-250331-074225-1</v>
          </cell>
          <cell r="AJ262" t="str">
            <v>诉求</v>
          </cell>
          <cell r="AK262" t="str">
            <v>结束</v>
          </cell>
        </row>
        <row r="263">
          <cell r="AI263" t="str">
            <v>热线-250402-005284-1</v>
          </cell>
          <cell r="AJ263" t="str">
            <v>其他</v>
          </cell>
          <cell r="AK263" t="str">
            <v>结束</v>
          </cell>
        </row>
        <row r="264">
          <cell r="AI264" t="str">
            <v>热线-250402-033867-3</v>
          </cell>
          <cell r="AJ264" t="str">
            <v>其他</v>
          </cell>
          <cell r="AK264" t="str">
            <v>结束</v>
          </cell>
        </row>
        <row r="265">
          <cell r="AI265" t="str">
            <v>热线-250401-057048</v>
          </cell>
          <cell r="AJ265" t="str">
            <v>其他</v>
          </cell>
          <cell r="AK265" t="str">
            <v>结束</v>
          </cell>
        </row>
        <row r="266">
          <cell r="AI266" t="str">
            <v>热线-250402-068201-3</v>
          </cell>
          <cell r="AJ266" t="str">
            <v>诉求</v>
          </cell>
          <cell r="AK266" t="str">
            <v>结束</v>
          </cell>
        </row>
        <row r="267">
          <cell r="AI267" t="str">
            <v>热线-250402-063126</v>
          </cell>
          <cell r="AJ267" t="str">
            <v>诉求</v>
          </cell>
          <cell r="AK267" t="str">
            <v>结束</v>
          </cell>
        </row>
        <row r="268">
          <cell r="AI268" t="str">
            <v>热线-250403-061317-2</v>
          </cell>
          <cell r="AJ268" t="str">
            <v>诉求</v>
          </cell>
          <cell r="AK268" t="str">
            <v>结束</v>
          </cell>
        </row>
        <row r="269">
          <cell r="AI269" t="str">
            <v>热线-250404-018158-2</v>
          </cell>
          <cell r="AJ269" t="str">
            <v>诉求</v>
          </cell>
          <cell r="AK269" t="str">
            <v>结束</v>
          </cell>
        </row>
        <row r="270">
          <cell r="AI270" t="str">
            <v>网络-250405-007848-1</v>
          </cell>
          <cell r="AJ270" t="str">
            <v>表扬</v>
          </cell>
          <cell r="AK270" t="str">
            <v>结束</v>
          </cell>
        </row>
        <row r="271">
          <cell r="AI271" t="str">
            <v>热线-250405-022082-1</v>
          </cell>
          <cell r="AJ271" t="str">
            <v>诉求</v>
          </cell>
          <cell r="AK271" t="str">
            <v>结束</v>
          </cell>
        </row>
        <row r="272">
          <cell r="AI272" t="str">
            <v>网络-250406-029520-2</v>
          </cell>
          <cell r="AJ272" t="str">
            <v>诉求</v>
          </cell>
          <cell r="AK272" t="str">
            <v>结束</v>
          </cell>
        </row>
        <row r="273">
          <cell r="AI273" t="str">
            <v>网络-250406-038226-1</v>
          </cell>
          <cell r="AJ273" t="str">
            <v>诉求</v>
          </cell>
          <cell r="AK273" t="str">
            <v>结束</v>
          </cell>
        </row>
        <row r="274">
          <cell r="AI274" t="str">
            <v>热线-250406-005314</v>
          </cell>
          <cell r="AJ274" t="str">
            <v>诉求</v>
          </cell>
          <cell r="AK274" t="str">
            <v>结束</v>
          </cell>
        </row>
        <row r="275">
          <cell r="AI275" t="str">
            <v>网络-250408-001260-1</v>
          </cell>
          <cell r="AJ275" t="str">
            <v>诉求</v>
          </cell>
          <cell r="AK275" t="str">
            <v>结束</v>
          </cell>
        </row>
        <row r="276">
          <cell r="AI276" t="str">
            <v>热线-250408-018675-1</v>
          </cell>
          <cell r="AJ276" t="str">
            <v>诉求</v>
          </cell>
          <cell r="AK276" t="str">
            <v>结束</v>
          </cell>
        </row>
        <row r="277">
          <cell r="AI277" t="str">
            <v>热线-250408-011762</v>
          </cell>
          <cell r="AJ277" t="str">
            <v>诉求</v>
          </cell>
          <cell r="AK277" t="str">
            <v>结束</v>
          </cell>
        </row>
        <row r="278">
          <cell r="AI278" t="str">
            <v>网络-250408-028426</v>
          </cell>
          <cell r="AJ278" t="str">
            <v>诉求</v>
          </cell>
          <cell r="AK278" t="str">
            <v>结束</v>
          </cell>
        </row>
        <row r="279">
          <cell r="AI279" t="str">
            <v>网络-250408-043763-1</v>
          </cell>
          <cell r="AJ279" t="str">
            <v>诉求</v>
          </cell>
          <cell r="AK279" t="str">
            <v>结束</v>
          </cell>
        </row>
        <row r="280">
          <cell r="AI280" t="str">
            <v>热线-250407-058124</v>
          </cell>
          <cell r="AJ280" t="str">
            <v>诉求</v>
          </cell>
          <cell r="AK280" t="str">
            <v>结束</v>
          </cell>
        </row>
        <row r="281">
          <cell r="AI281" t="str">
            <v>热线-250408-060808</v>
          </cell>
          <cell r="AJ281" t="str">
            <v>诉求</v>
          </cell>
          <cell r="AK281" t="str">
            <v>结束</v>
          </cell>
        </row>
        <row r="282">
          <cell r="AI282" t="str">
            <v>热线-250408-073306-2</v>
          </cell>
          <cell r="AJ282" t="str">
            <v>诉求</v>
          </cell>
          <cell r="AK282" t="str">
            <v>结束</v>
          </cell>
        </row>
        <row r="283">
          <cell r="AI283" t="str">
            <v>热线-250409-052936</v>
          </cell>
          <cell r="AJ283" t="str">
            <v>诉求</v>
          </cell>
          <cell r="AK283" t="str">
            <v>结束</v>
          </cell>
        </row>
        <row r="284">
          <cell r="AI284" t="str">
            <v>热线-250409-067215</v>
          </cell>
          <cell r="AJ284" t="str">
            <v>诉求</v>
          </cell>
          <cell r="AK284" t="str">
            <v>结束</v>
          </cell>
        </row>
        <row r="285">
          <cell r="AI285" t="str">
            <v>热线-250410-015507-1</v>
          </cell>
          <cell r="AJ285" t="str">
            <v>其他</v>
          </cell>
          <cell r="AK285" t="str">
            <v>结束</v>
          </cell>
        </row>
        <row r="286">
          <cell r="AI286" t="str">
            <v>热线-250410-015507-2</v>
          </cell>
          <cell r="AJ286" t="str">
            <v>其他</v>
          </cell>
          <cell r="AK286" t="str">
            <v>结束</v>
          </cell>
        </row>
        <row r="287">
          <cell r="AI287" t="str">
            <v>网络-250411-018546-1</v>
          </cell>
          <cell r="AJ287" t="str">
            <v>诉求</v>
          </cell>
          <cell r="AK287" t="str">
            <v>结束</v>
          </cell>
        </row>
        <row r="288">
          <cell r="AI288" t="str">
            <v>网络-250411-040645-2</v>
          </cell>
          <cell r="AJ288" t="str">
            <v>表扬</v>
          </cell>
          <cell r="AK288" t="str">
            <v>结束</v>
          </cell>
        </row>
        <row r="289">
          <cell r="AI289" t="str">
            <v>热线-250411-065995</v>
          </cell>
          <cell r="AJ289" t="str">
            <v>诉求</v>
          </cell>
          <cell r="AK289" t="str">
            <v>结束</v>
          </cell>
        </row>
        <row r="290">
          <cell r="AI290" t="str">
            <v>网络-250412-020038</v>
          </cell>
          <cell r="AJ290" t="str">
            <v>诉求</v>
          </cell>
          <cell r="AK290" t="str">
            <v>结束</v>
          </cell>
        </row>
        <row r="291">
          <cell r="AI291" t="str">
            <v>热线-250412-023156-1</v>
          </cell>
          <cell r="AJ291" t="str">
            <v>诉求</v>
          </cell>
          <cell r="AK291" t="str">
            <v>结束</v>
          </cell>
        </row>
        <row r="292">
          <cell r="AI292" t="str">
            <v>网络-250413-016244</v>
          </cell>
          <cell r="AJ292" t="str">
            <v>诉求</v>
          </cell>
          <cell r="AK292" t="str">
            <v>结束</v>
          </cell>
        </row>
        <row r="293">
          <cell r="AI293" t="str">
            <v>热线-250413-033001-1</v>
          </cell>
          <cell r="AJ293" t="str">
            <v>诉求</v>
          </cell>
          <cell r="AK293" t="str">
            <v>结束</v>
          </cell>
        </row>
        <row r="294">
          <cell r="AI294" t="str">
            <v>热线-250414-059273-1</v>
          </cell>
          <cell r="AJ294" t="str">
            <v>诉求</v>
          </cell>
          <cell r="AK294" t="str">
            <v>结束</v>
          </cell>
        </row>
        <row r="295">
          <cell r="AI295" t="str">
            <v>热线-250414-019538</v>
          </cell>
          <cell r="AJ295" t="str">
            <v>诉求</v>
          </cell>
          <cell r="AK295" t="str">
            <v>结束</v>
          </cell>
        </row>
        <row r="296">
          <cell r="AI296" t="str">
            <v>网络-250414-071504</v>
          </cell>
          <cell r="AJ296" t="str">
            <v>诉求</v>
          </cell>
          <cell r="AK296" t="str">
            <v>结束</v>
          </cell>
        </row>
        <row r="297">
          <cell r="AI297" t="str">
            <v>热线-250415-006277</v>
          </cell>
          <cell r="AJ297" t="str">
            <v>诉求</v>
          </cell>
          <cell r="AK297" t="str">
            <v>结束</v>
          </cell>
        </row>
        <row r="298">
          <cell r="AI298" t="str">
            <v>网络-250416-034581-5</v>
          </cell>
          <cell r="AJ298" t="str">
            <v>诉求</v>
          </cell>
          <cell r="AK298" t="str">
            <v>结束</v>
          </cell>
        </row>
        <row r="299">
          <cell r="AI299" t="str">
            <v>网络-250416-070104</v>
          </cell>
          <cell r="AJ299" t="str">
            <v>诉求</v>
          </cell>
          <cell r="AK299" t="str">
            <v>结束</v>
          </cell>
        </row>
        <row r="300">
          <cell r="AI300" t="str">
            <v>热线-250417-002795</v>
          </cell>
          <cell r="AJ300" t="str">
            <v>诉求</v>
          </cell>
          <cell r="AK300" t="str">
            <v>结束</v>
          </cell>
        </row>
        <row r="301">
          <cell r="AI301" t="str">
            <v>热线-250417-003091-4</v>
          </cell>
          <cell r="AJ301" t="str">
            <v>诉求</v>
          </cell>
          <cell r="AK301" t="str">
            <v>结束</v>
          </cell>
        </row>
        <row r="302">
          <cell r="AI302" t="str">
            <v>热线-250417-017681</v>
          </cell>
          <cell r="AJ302" t="str">
            <v>诉求</v>
          </cell>
          <cell r="AK302" t="str">
            <v>结束</v>
          </cell>
        </row>
        <row r="303">
          <cell r="AI303" t="str">
            <v>热线-250417-041851-1</v>
          </cell>
          <cell r="AJ303" t="str">
            <v>诉求</v>
          </cell>
          <cell r="AK303" t="str">
            <v>结束</v>
          </cell>
        </row>
        <row r="304">
          <cell r="AI304" t="str">
            <v>热线-250417-051053</v>
          </cell>
          <cell r="AJ304" t="str">
            <v>诉求</v>
          </cell>
          <cell r="AK304" t="str">
            <v>结束</v>
          </cell>
        </row>
        <row r="305">
          <cell r="AI305" t="str">
            <v>热线-250418-011878-3</v>
          </cell>
          <cell r="AJ305" t="str">
            <v>诉求</v>
          </cell>
          <cell r="AK305" t="str">
            <v>结束</v>
          </cell>
        </row>
        <row r="306">
          <cell r="AI306" t="str">
            <v>热线-250419-008897</v>
          </cell>
          <cell r="AJ306" t="str">
            <v>诉求</v>
          </cell>
          <cell r="AK306" t="str">
            <v>结束</v>
          </cell>
        </row>
        <row r="307">
          <cell r="AI307" t="str">
            <v>网络-250419-018665</v>
          </cell>
          <cell r="AJ307" t="str">
            <v>诉求</v>
          </cell>
          <cell r="AK307" t="str">
            <v>结束</v>
          </cell>
        </row>
        <row r="308">
          <cell r="AI308" t="str">
            <v>网络-250419-006196-4</v>
          </cell>
          <cell r="AJ308" t="str">
            <v>诉求</v>
          </cell>
          <cell r="AK308" t="str">
            <v>结束</v>
          </cell>
        </row>
        <row r="309">
          <cell r="AI309" t="str">
            <v>网络-250420-029937</v>
          </cell>
          <cell r="AJ309" t="str">
            <v>诉求</v>
          </cell>
          <cell r="AK309" t="str">
            <v>结束</v>
          </cell>
        </row>
        <row r="310">
          <cell r="AI310" t="str">
            <v>热线-250421-006213-1</v>
          </cell>
          <cell r="AJ310" t="str">
            <v>诉求</v>
          </cell>
          <cell r="AK310" t="str">
            <v>结束</v>
          </cell>
        </row>
        <row r="311">
          <cell r="AI311" t="str">
            <v>网络-250421-072516</v>
          </cell>
          <cell r="AJ311" t="str">
            <v>诉求</v>
          </cell>
          <cell r="AK311" t="str">
            <v>结束</v>
          </cell>
        </row>
        <row r="312">
          <cell r="AI312" t="str">
            <v>热线-250422-071147</v>
          </cell>
          <cell r="AJ312" t="str">
            <v>诉求</v>
          </cell>
          <cell r="AK312" t="str">
            <v>结束</v>
          </cell>
        </row>
        <row r="313">
          <cell r="AI313" t="str">
            <v>网络-250423-002348-2</v>
          </cell>
          <cell r="AJ313" t="str">
            <v>诉求</v>
          </cell>
          <cell r="AK313" t="str">
            <v>结束</v>
          </cell>
        </row>
        <row r="314">
          <cell r="AI314" t="str">
            <v>网络-250423-011173</v>
          </cell>
          <cell r="AJ314" t="str">
            <v>诉求</v>
          </cell>
          <cell r="AK314" t="str">
            <v>结束</v>
          </cell>
        </row>
        <row r="315">
          <cell r="AI315" t="str">
            <v>热线-250423-027420</v>
          </cell>
          <cell r="AJ315" t="str">
            <v>诉求</v>
          </cell>
          <cell r="AK315" t="str">
            <v>结束</v>
          </cell>
        </row>
        <row r="316">
          <cell r="AI316" t="str">
            <v>热线-250423-026675-3</v>
          </cell>
          <cell r="AJ316" t="str">
            <v>诉求</v>
          </cell>
          <cell r="AK316" t="str">
            <v>结束</v>
          </cell>
        </row>
        <row r="317">
          <cell r="AI317" t="str">
            <v>网络-250423-034113</v>
          </cell>
          <cell r="AJ317" t="str">
            <v>诉求</v>
          </cell>
          <cell r="AK317" t="str">
            <v>结束</v>
          </cell>
        </row>
        <row r="318">
          <cell r="AI318" t="str">
            <v>热线-250423-041038</v>
          </cell>
          <cell r="AJ318" t="str">
            <v>诉求</v>
          </cell>
          <cell r="AK318" t="str">
            <v>结束</v>
          </cell>
        </row>
        <row r="319">
          <cell r="AI319" t="str">
            <v>热线-250423-040076</v>
          </cell>
          <cell r="AJ319" t="str">
            <v>诉求</v>
          </cell>
          <cell r="AK319" t="str">
            <v>结束</v>
          </cell>
        </row>
        <row r="320">
          <cell r="AI320" t="str">
            <v>网络-250423-049918</v>
          </cell>
          <cell r="AJ320" t="str">
            <v>诉求</v>
          </cell>
          <cell r="AK320" t="str">
            <v>结束</v>
          </cell>
        </row>
        <row r="321">
          <cell r="AI321" t="str">
            <v>网络-250423-055584</v>
          </cell>
          <cell r="AJ321" t="str">
            <v>诉求</v>
          </cell>
          <cell r="AK321" t="str">
            <v>结束</v>
          </cell>
        </row>
        <row r="322">
          <cell r="AI322" t="str">
            <v>网络-250424-004445-2</v>
          </cell>
          <cell r="AJ322" t="str">
            <v>诉求</v>
          </cell>
          <cell r="AK322" t="str">
            <v>结束</v>
          </cell>
        </row>
        <row r="323">
          <cell r="AI323" t="str">
            <v>网络-250424-040620</v>
          </cell>
          <cell r="AJ323" t="str">
            <v>诉求</v>
          </cell>
          <cell r="AK323" t="str">
            <v>结束</v>
          </cell>
        </row>
        <row r="324">
          <cell r="AI324" t="str">
            <v>网络-250424-039789</v>
          </cell>
          <cell r="AJ324" t="str">
            <v>诉求</v>
          </cell>
          <cell r="AK324" t="str">
            <v>结束</v>
          </cell>
        </row>
        <row r="325">
          <cell r="AI325" t="str">
            <v>网络-250424-047173</v>
          </cell>
          <cell r="AJ325" t="str">
            <v>诉求</v>
          </cell>
          <cell r="AK325" t="str">
            <v>结束</v>
          </cell>
        </row>
        <row r="326">
          <cell r="AI326" t="str">
            <v>网络-250424-040265</v>
          </cell>
          <cell r="AJ326" t="str">
            <v>诉求</v>
          </cell>
          <cell r="AK326" t="str">
            <v>结束</v>
          </cell>
        </row>
        <row r="327">
          <cell r="AI327" t="str">
            <v>热线-250424-048778</v>
          </cell>
          <cell r="AJ327" t="str">
            <v>诉求</v>
          </cell>
          <cell r="AK327" t="str">
            <v>结束</v>
          </cell>
        </row>
        <row r="328">
          <cell r="AI328" t="str">
            <v>热线-250424-045864-3</v>
          </cell>
          <cell r="AJ328" t="str">
            <v>诉求</v>
          </cell>
          <cell r="AK328" t="str">
            <v>结束</v>
          </cell>
        </row>
        <row r="329">
          <cell r="AI329" t="str">
            <v>热线-250424-046727-2</v>
          </cell>
          <cell r="AJ329" t="str">
            <v>诉求</v>
          </cell>
          <cell r="AK329" t="str">
            <v>结束</v>
          </cell>
        </row>
        <row r="330">
          <cell r="AI330" t="str">
            <v>热线-250425-003362-2</v>
          </cell>
          <cell r="AJ330" t="str">
            <v>诉求</v>
          </cell>
          <cell r="AK330" t="str">
            <v>结束</v>
          </cell>
        </row>
        <row r="331">
          <cell r="AI331" t="str">
            <v>热线-250425-040633</v>
          </cell>
          <cell r="AJ331" t="str">
            <v>诉求</v>
          </cell>
          <cell r="AK331" t="str">
            <v>结束</v>
          </cell>
        </row>
        <row r="332">
          <cell r="AI332" t="str">
            <v>热线-250425-011500-1</v>
          </cell>
          <cell r="AJ332" t="str">
            <v>其他</v>
          </cell>
          <cell r="AK332" t="str">
            <v>结束</v>
          </cell>
        </row>
        <row r="333">
          <cell r="AI333" t="str">
            <v>网络-250426-000980-2</v>
          </cell>
          <cell r="AJ333" t="str">
            <v>诉求</v>
          </cell>
          <cell r="AK333" t="str">
            <v>结束</v>
          </cell>
        </row>
        <row r="334">
          <cell r="AI334" t="str">
            <v>热线-250426-016874-1</v>
          </cell>
          <cell r="AJ334" t="str">
            <v>诉求</v>
          </cell>
          <cell r="AK334" t="str">
            <v>结束</v>
          </cell>
        </row>
        <row r="335">
          <cell r="AI335" t="str">
            <v>热线-250427-008696</v>
          </cell>
          <cell r="AJ335" t="str">
            <v>诉求</v>
          </cell>
          <cell r="AK335" t="str">
            <v>结束</v>
          </cell>
        </row>
        <row r="336">
          <cell r="AI336" t="str">
            <v>热线-250427-051188</v>
          </cell>
          <cell r="AJ336" t="str">
            <v>诉求</v>
          </cell>
          <cell r="AK336" t="str">
            <v>结束</v>
          </cell>
        </row>
        <row r="337">
          <cell r="AI337" t="str">
            <v>热线-250427-059065-2</v>
          </cell>
          <cell r="AJ337" t="str">
            <v>表扬</v>
          </cell>
          <cell r="AK337" t="str">
            <v>结束</v>
          </cell>
        </row>
        <row r="338">
          <cell r="AI338" t="str">
            <v>热线-250427-041204</v>
          </cell>
          <cell r="AJ338" t="str">
            <v>诉求</v>
          </cell>
          <cell r="AK338" t="str">
            <v>结束</v>
          </cell>
        </row>
        <row r="339">
          <cell r="AI339" t="str">
            <v>网络-250428-017175</v>
          </cell>
          <cell r="AJ339" t="str">
            <v>诉求</v>
          </cell>
          <cell r="AK339" t="str">
            <v>结束</v>
          </cell>
        </row>
        <row r="340">
          <cell r="AI340" t="str">
            <v>热线-250428-009401</v>
          </cell>
          <cell r="AJ340" t="str">
            <v>诉求</v>
          </cell>
          <cell r="AK340" t="str">
            <v>结束</v>
          </cell>
        </row>
        <row r="341">
          <cell r="AI341" t="str">
            <v>热线-250427-066565-2</v>
          </cell>
          <cell r="AJ341" t="str">
            <v>诉求</v>
          </cell>
          <cell r="AK341" t="str">
            <v>结束</v>
          </cell>
        </row>
        <row r="342">
          <cell r="AI342" t="str">
            <v>热线-250427-066565-1</v>
          </cell>
          <cell r="AJ342" t="str">
            <v>诉求</v>
          </cell>
          <cell r="AK342" t="str">
            <v>结束</v>
          </cell>
        </row>
        <row r="343">
          <cell r="AI343" t="str">
            <v>热线-250428-024084</v>
          </cell>
          <cell r="AJ343" t="str">
            <v>诉求</v>
          </cell>
          <cell r="AK343" t="str">
            <v>结束</v>
          </cell>
        </row>
        <row r="344">
          <cell r="AI344" t="str">
            <v>网络-250428-035609</v>
          </cell>
          <cell r="AJ344" t="str">
            <v>诉求</v>
          </cell>
          <cell r="AK344" t="str">
            <v>结束</v>
          </cell>
        </row>
        <row r="345">
          <cell r="AI345" t="str">
            <v>热线-250428-035103</v>
          </cell>
          <cell r="AJ345" t="str">
            <v>诉求</v>
          </cell>
          <cell r="AK345" t="str">
            <v>结束</v>
          </cell>
        </row>
        <row r="346">
          <cell r="AI346" t="str">
            <v>热线-250428-036634</v>
          </cell>
          <cell r="AJ346" t="str">
            <v>其他</v>
          </cell>
          <cell r="AK346" t="str">
            <v>结束</v>
          </cell>
        </row>
        <row r="347">
          <cell r="AI347" t="str">
            <v>热线-250428-050400-1</v>
          </cell>
          <cell r="AJ347" t="str">
            <v>诉求</v>
          </cell>
          <cell r="AK347" t="str">
            <v>结束</v>
          </cell>
        </row>
        <row r="348">
          <cell r="AI348" t="str">
            <v>热线-250428-070411-2</v>
          </cell>
          <cell r="AJ348" t="str">
            <v>诉求</v>
          </cell>
          <cell r="AK348" t="str">
            <v>结束</v>
          </cell>
        </row>
        <row r="349">
          <cell r="AI349" t="str">
            <v>网络-250428-070715-3</v>
          </cell>
          <cell r="AJ349" t="str">
            <v>诉求</v>
          </cell>
          <cell r="AK349" t="str">
            <v>结束</v>
          </cell>
        </row>
        <row r="350">
          <cell r="AI350" t="str">
            <v>热线-250429-011131</v>
          </cell>
          <cell r="AJ350" t="str">
            <v>诉求</v>
          </cell>
          <cell r="AK350" t="str">
            <v>结束</v>
          </cell>
        </row>
        <row r="351">
          <cell r="AI351" t="str">
            <v>热线-250429-011865</v>
          </cell>
          <cell r="AJ351" t="str">
            <v>其他</v>
          </cell>
          <cell r="AK351" t="str">
            <v>结束</v>
          </cell>
        </row>
        <row r="352">
          <cell r="AI352" t="str">
            <v>网络-250429-016201-3</v>
          </cell>
          <cell r="AJ352" t="str">
            <v>诉求</v>
          </cell>
          <cell r="AK352" t="str">
            <v>结束</v>
          </cell>
        </row>
        <row r="353">
          <cell r="AI353" t="str">
            <v>网络-250429-021566</v>
          </cell>
          <cell r="AJ353" t="str">
            <v>诉求</v>
          </cell>
          <cell r="AK353" t="str">
            <v>结束</v>
          </cell>
        </row>
        <row r="354">
          <cell r="AI354" t="str">
            <v>热线-250429-020313</v>
          </cell>
          <cell r="AJ354" t="str">
            <v>其他</v>
          </cell>
          <cell r="AK354" t="str">
            <v>结束</v>
          </cell>
        </row>
        <row r="355">
          <cell r="AI355" t="str">
            <v>网络-250429-039050-2</v>
          </cell>
          <cell r="AJ355" t="str">
            <v>其他</v>
          </cell>
          <cell r="AK355" t="str">
            <v>结束</v>
          </cell>
        </row>
        <row r="356">
          <cell r="AI356" t="str">
            <v>网络-250429-039050-1</v>
          </cell>
          <cell r="AJ356" t="str">
            <v>诉求</v>
          </cell>
          <cell r="AK356" t="str">
            <v>结束</v>
          </cell>
        </row>
        <row r="357">
          <cell r="AI357" t="str">
            <v>热线-250430-004119-2</v>
          </cell>
          <cell r="AJ357" t="str">
            <v>诉求</v>
          </cell>
          <cell r="AK357" t="str">
            <v>结束</v>
          </cell>
        </row>
        <row r="358">
          <cell r="AI358" t="str">
            <v>网络-250430-018503-1</v>
          </cell>
          <cell r="AJ358" t="str">
            <v>诉求</v>
          </cell>
          <cell r="AK358" t="str">
            <v>结束</v>
          </cell>
        </row>
        <row r="359">
          <cell r="AI359" t="str">
            <v>热线-250430-019951</v>
          </cell>
          <cell r="AJ359" t="str">
            <v>诉求</v>
          </cell>
          <cell r="AK359" t="str">
            <v>结束</v>
          </cell>
        </row>
        <row r="360">
          <cell r="AI360" t="str">
            <v>网络-250430-021869-1</v>
          </cell>
          <cell r="AJ360" t="str">
            <v>诉求</v>
          </cell>
          <cell r="AK360" t="str">
            <v>结束</v>
          </cell>
        </row>
        <row r="361">
          <cell r="AI361" t="str">
            <v>网络-250430-039395</v>
          </cell>
          <cell r="AJ361" t="str">
            <v>诉求</v>
          </cell>
          <cell r="AK361" t="str">
            <v>结束</v>
          </cell>
        </row>
        <row r="362">
          <cell r="AI362" t="str">
            <v>热线-250430-051151</v>
          </cell>
          <cell r="AJ362" t="str">
            <v>诉求</v>
          </cell>
          <cell r="AK362" t="str">
            <v>结束</v>
          </cell>
        </row>
        <row r="363">
          <cell r="AI363" t="str">
            <v>热线-250501-015480</v>
          </cell>
          <cell r="AJ363" t="str">
            <v>诉求</v>
          </cell>
          <cell r="AK363" t="str">
            <v>结束</v>
          </cell>
        </row>
        <row r="364">
          <cell r="AI364" t="str">
            <v>热线-250501-029118-1</v>
          </cell>
          <cell r="AJ364" t="str">
            <v>其他</v>
          </cell>
          <cell r="AK364" t="str">
            <v>结束</v>
          </cell>
        </row>
        <row r="365">
          <cell r="AI365" t="str">
            <v>热线-250502-036882-3</v>
          </cell>
          <cell r="AJ365" t="str">
            <v>诉求</v>
          </cell>
          <cell r="AK365" t="str">
            <v>结束</v>
          </cell>
        </row>
        <row r="366">
          <cell r="AI366" t="str">
            <v>网络-250503-026212</v>
          </cell>
          <cell r="AJ366" t="str">
            <v>诉求</v>
          </cell>
          <cell r="AK366" t="str">
            <v>结束</v>
          </cell>
        </row>
        <row r="367">
          <cell r="AI367" t="str">
            <v>热线-250504-031521</v>
          </cell>
          <cell r="AJ367" t="str">
            <v>诉求</v>
          </cell>
          <cell r="AK367" t="str">
            <v>结束</v>
          </cell>
        </row>
        <row r="368">
          <cell r="AI368" t="str">
            <v>网络-250504-038337-1</v>
          </cell>
          <cell r="AJ368" t="str">
            <v>诉求</v>
          </cell>
          <cell r="AK368" t="str">
            <v>结束</v>
          </cell>
        </row>
        <row r="369">
          <cell r="AI369" t="str">
            <v>热线-250505-013871</v>
          </cell>
          <cell r="AJ369" t="str">
            <v>诉求</v>
          </cell>
          <cell r="AK369" t="str">
            <v>结束</v>
          </cell>
        </row>
        <row r="370">
          <cell r="AI370" t="str">
            <v>网络-250505-027748</v>
          </cell>
          <cell r="AJ370" t="str">
            <v>诉求</v>
          </cell>
          <cell r="AK370" t="str">
            <v>结束</v>
          </cell>
        </row>
        <row r="371">
          <cell r="AI371" t="str">
            <v>热线-250505-039826-2</v>
          </cell>
          <cell r="AJ371" t="str">
            <v>诉求</v>
          </cell>
          <cell r="AK371" t="str">
            <v>结束</v>
          </cell>
        </row>
        <row r="372">
          <cell r="AI372" t="str">
            <v>热线-250506-031675</v>
          </cell>
          <cell r="AJ372" t="str">
            <v>诉求</v>
          </cell>
          <cell r="AK372" t="str">
            <v>结束</v>
          </cell>
        </row>
        <row r="373">
          <cell r="AI373" t="str">
            <v>热线-250506-073318</v>
          </cell>
          <cell r="AJ373" t="str">
            <v>诉求</v>
          </cell>
          <cell r="AK373" t="str">
            <v>结束</v>
          </cell>
        </row>
        <row r="374">
          <cell r="AI374" t="str">
            <v>热线-250507-027049-2</v>
          </cell>
          <cell r="AJ374" t="str">
            <v>诉求</v>
          </cell>
          <cell r="AK374" t="str">
            <v>结束</v>
          </cell>
        </row>
        <row r="375">
          <cell r="AI375" t="str">
            <v>热线-250508-002513</v>
          </cell>
          <cell r="AJ375" t="str">
            <v>诉求</v>
          </cell>
          <cell r="AK375" t="str">
            <v>结束</v>
          </cell>
        </row>
        <row r="376">
          <cell r="AI376" t="str">
            <v>热线-250508-026259</v>
          </cell>
          <cell r="AJ376" t="str">
            <v>诉求</v>
          </cell>
          <cell r="AK376" t="str">
            <v>结束</v>
          </cell>
        </row>
        <row r="377">
          <cell r="AI377" t="str">
            <v>热线-250508-059807</v>
          </cell>
          <cell r="AJ377" t="str">
            <v>诉求</v>
          </cell>
          <cell r="AK377" t="str">
            <v>结束</v>
          </cell>
        </row>
        <row r="378">
          <cell r="AI378" t="str">
            <v>网络-250508-070894-2</v>
          </cell>
          <cell r="AJ378" t="str">
            <v>表扬</v>
          </cell>
          <cell r="AK378" t="str">
            <v>结束</v>
          </cell>
        </row>
        <row r="379">
          <cell r="AI379" t="str">
            <v>热线-250509-005494</v>
          </cell>
          <cell r="AJ379" t="str">
            <v>诉求</v>
          </cell>
          <cell r="AK379" t="str">
            <v>结束</v>
          </cell>
        </row>
        <row r="380">
          <cell r="AI380" t="str">
            <v>网络-250509-017183</v>
          </cell>
          <cell r="AJ380" t="str">
            <v>诉求</v>
          </cell>
          <cell r="AK380" t="str">
            <v>结束</v>
          </cell>
        </row>
        <row r="381">
          <cell r="AI381" t="str">
            <v>热线-250509-019123</v>
          </cell>
          <cell r="AJ381" t="str">
            <v>诉求</v>
          </cell>
          <cell r="AK381" t="str">
            <v>结束</v>
          </cell>
        </row>
        <row r="382">
          <cell r="AI382" t="str">
            <v>热线-250509-030521</v>
          </cell>
          <cell r="AJ382" t="str">
            <v>诉求</v>
          </cell>
          <cell r="AK382" t="str">
            <v>结束</v>
          </cell>
        </row>
        <row r="383">
          <cell r="AI383" t="str">
            <v>热线-250509-032488-2</v>
          </cell>
          <cell r="AJ383" t="str">
            <v>诉求</v>
          </cell>
          <cell r="AK383" t="str">
            <v>结束</v>
          </cell>
        </row>
        <row r="384">
          <cell r="AI384" t="str">
            <v>热线-250509-032716-2</v>
          </cell>
          <cell r="AJ384" t="str">
            <v>诉求</v>
          </cell>
          <cell r="AK384" t="str">
            <v>结束</v>
          </cell>
        </row>
        <row r="385">
          <cell r="AI385" t="str">
            <v>热线-250509-063331</v>
          </cell>
          <cell r="AJ385" t="str">
            <v>诉求</v>
          </cell>
          <cell r="AK385" t="str">
            <v>结束</v>
          </cell>
        </row>
        <row r="386">
          <cell r="AI386" t="str">
            <v>热线-250509-067996-1</v>
          </cell>
          <cell r="AJ386" t="str">
            <v>诉求</v>
          </cell>
          <cell r="AK386" t="str">
            <v>结束</v>
          </cell>
        </row>
        <row r="387">
          <cell r="AI387" t="str">
            <v>热线-250509-068335-2</v>
          </cell>
          <cell r="AJ387" t="str">
            <v>诉求</v>
          </cell>
          <cell r="AK387" t="str">
            <v>结束</v>
          </cell>
        </row>
        <row r="388">
          <cell r="AI388" t="str">
            <v>网络-250509-071247-1</v>
          </cell>
          <cell r="AJ388" t="str">
            <v>表扬</v>
          </cell>
          <cell r="AK388" t="str">
            <v>结束</v>
          </cell>
        </row>
        <row r="389">
          <cell r="AI389" t="str">
            <v>热线-250510-024246-3</v>
          </cell>
          <cell r="AJ389" t="str">
            <v>诉求</v>
          </cell>
          <cell r="AK389" t="str">
            <v>结束</v>
          </cell>
        </row>
        <row r="390">
          <cell r="AI390" t="str">
            <v>网络-250511-005780-2</v>
          </cell>
          <cell r="AJ390" t="str">
            <v>诉求</v>
          </cell>
          <cell r="AK390" t="str">
            <v>结束</v>
          </cell>
        </row>
        <row r="391">
          <cell r="AI391" t="str">
            <v>网络-250511-006076-1</v>
          </cell>
          <cell r="AJ391" t="str">
            <v>诉求</v>
          </cell>
          <cell r="AK391" t="str">
            <v>结束</v>
          </cell>
        </row>
        <row r="392">
          <cell r="AI392" t="str">
            <v>网络-250511-007933-3</v>
          </cell>
          <cell r="AJ392" t="str">
            <v>诉求</v>
          </cell>
          <cell r="AK392" t="str">
            <v>结束</v>
          </cell>
        </row>
        <row r="393">
          <cell r="AI393" t="str">
            <v>热线-250511-011532</v>
          </cell>
          <cell r="AJ393" t="str">
            <v>诉求</v>
          </cell>
          <cell r="AK393" t="str">
            <v>结束</v>
          </cell>
        </row>
        <row r="394">
          <cell r="AI394" t="str">
            <v>网络-250511-015397-2</v>
          </cell>
          <cell r="AJ394" t="str">
            <v>表扬</v>
          </cell>
          <cell r="AK394" t="str">
            <v>结束</v>
          </cell>
        </row>
        <row r="395">
          <cell r="AI395" t="str">
            <v>热线-250511-013892</v>
          </cell>
          <cell r="AJ395" t="str">
            <v>诉求</v>
          </cell>
          <cell r="AK395" t="str">
            <v>结束</v>
          </cell>
        </row>
        <row r="396">
          <cell r="AI396" t="str">
            <v>网络-250511-018363-1</v>
          </cell>
          <cell r="AJ396" t="str">
            <v>诉求</v>
          </cell>
          <cell r="AK396" t="str">
            <v>结束</v>
          </cell>
        </row>
        <row r="397">
          <cell r="AI397" t="str">
            <v>热线-250511-022553</v>
          </cell>
          <cell r="AJ397" t="str">
            <v>诉求</v>
          </cell>
          <cell r="AK397" t="str">
            <v>结束</v>
          </cell>
        </row>
        <row r="398">
          <cell r="AI398" t="str">
            <v>热线-250511-029248-1</v>
          </cell>
          <cell r="AJ398" t="str">
            <v>其他</v>
          </cell>
          <cell r="AK398" t="str">
            <v>结束</v>
          </cell>
        </row>
        <row r="399">
          <cell r="AI399" t="str">
            <v>热线-250511-028000</v>
          </cell>
          <cell r="AJ399" t="str">
            <v>诉求</v>
          </cell>
          <cell r="AK399" t="str">
            <v>结束</v>
          </cell>
        </row>
        <row r="400">
          <cell r="AI400" t="str">
            <v>热线-250511-031948</v>
          </cell>
          <cell r="AJ400" t="str">
            <v>诉求</v>
          </cell>
          <cell r="AK400" t="str">
            <v>结束</v>
          </cell>
        </row>
        <row r="401">
          <cell r="AI401" t="str">
            <v>网络-250512-002038-2</v>
          </cell>
          <cell r="AJ401" t="str">
            <v>诉求</v>
          </cell>
          <cell r="AK401" t="str">
            <v>结束</v>
          </cell>
        </row>
        <row r="402">
          <cell r="AI402" t="str">
            <v>网络-250510-050536-3</v>
          </cell>
          <cell r="AJ402" t="str">
            <v>诉求</v>
          </cell>
          <cell r="AK402" t="str">
            <v>结束</v>
          </cell>
        </row>
        <row r="403">
          <cell r="AI403" t="str">
            <v>网络-250510-050536-2</v>
          </cell>
          <cell r="AJ403" t="str">
            <v>诉求</v>
          </cell>
          <cell r="AK403" t="str">
            <v>结束</v>
          </cell>
        </row>
        <row r="404">
          <cell r="AI404" t="str">
            <v>网络-250510-050536-1</v>
          </cell>
          <cell r="AJ404" t="str">
            <v>诉求</v>
          </cell>
          <cell r="AK404" t="str">
            <v>结束</v>
          </cell>
        </row>
        <row r="405">
          <cell r="AI405" t="str">
            <v>热线-250512-070591-1</v>
          </cell>
          <cell r="AJ405" t="str">
            <v>诉求</v>
          </cell>
          <cell r="AK405" t="str">
            <v>结束</v>
          </cell>
        </row>
        <row r="406">
          <cell r="AI406" t="str">
            <v>热线-250513-024036</v>
          </cell>
          <cell r="AJ406" t="str">
            <v>诉求</v>
          </cell>
          <cell r="AK406" t="str">
            <v>结束</v>
          </cell>
        </row>
        <row r="407">
          <cell r="AI407" t="str">
            <v>热线-250513-044325-2</v>
          </cell>
          <cell r="AJ407" t="str">
            <v>诉求</v>
          </cell>
          <cell r="AK407" t="str">
            <v>结束</v>
          </cell>
        </row>
        <row r="408">
          <cell r="AI408" t="str">
            <v>热线-250513-064261-4</v>
          </cell>
          <cell r="AJ408" t="str">
            <v>诉求</v>
          </cell>
          <cell r="AK408" t="str">
            <v>结束</v>
          </cell>
        </row>
        <row r="409">
          <cell r="AI409" t="str">
            <v>网络-250514-046082</v>
          </cell>
          <cell r="AJ409" t="str">
            <v>诉求</v>
          </cell>
          <cell r="AK409" t="str">
            <v>结束</v>
          </cell>
        </row>
        <row r="410">
          <cell r="AI410" t="str">
            <v>网络-250514-052586</v>
          </cell>
          <cell r="AJ410" t="str">
            <v>诉求</v>
          </cell>
          <cell r="AK410" t="str">
            <v>结束</v>
          </cell>
        </row>
        <row r="411">
          <cell r="AI411" t="str">
            <v>网络-250514-058505</v>
          </cell>
          <cell r="AJ411" t="str">
            <v>诉求</v>
          </cell>
          <cell r="AK411" t="str">
            <v>结束</v>
          </cell>
        </row>
        <row r="412">
          <cell r="AI412" t="str">
            <v>网络-250514-070119</v>
          </cell>
          <cell r="AJ412" t="str">
            <v>诉求</v>
          </cell>
          <cell r="AK412" t="str">
            <v>结束</v>
          </cell>
        </row>
        <row r="413">
          <cell r="AI413" t="str">
            <v>网络-250515-018036</v>
          </cell>
          <cell r="AJ413" t="str">
            <v>诉求</v>
          </cell>
          <cell r="AK413" t="str">
            <v>结束</v>
          </cell>
        </row>
        <row r="414">
          <cell r="AI414" t="str">
            <v>热线-250515-029099-2</v>
          </cell>
          <cell r="AJ414" t="str">
            <v>诉求</v>
          </cell>
          <cell r="AK414" t="str">
            <v>结束</v>
          </cell>
        </row>
        <row r="415">
          <cell r="AI415" t="str">
            <v>热线-250516-043244-2</v>
          </cell>
          <cell r="AJ415" t="str">
            <v>诉求</v>
          </cell>
          <cell r="AK415" t="str">
            <v>结束</v>
          </cell>
        </row>
        <row r="416">
          <cell r="AI416" t="str">
            <v>网络-250517-000100-1</v>
          </cell>
          <cell r="AJ416" t="str">
            <v>其他</v>
          </cell>
          <cell r="AK416" t="str">
            <v>结束</v>
          </cell>
        </row>
        <row r="417">
          <cell r="AI417" t="str">
            <v>网络-250517-000493-1</v>
          </cell>
          <cell r="AJ417" t="str">
            <v>其他</v>
          </cell>
          <cell r="AK417" t="str">
            <v>结束</v>
          </cell>
        </row>
        <row r="418">
          <cell r="AI418" t="str">
            <v>网络-250517-001531-1</v>
          </cell>
          <cell r="AJ418" t="str">
            <v>其他</v>
          </cell>
          <cell r="AK418" t="str">
            <v>结束</v>
          </cell>
        </row>
        <row r="419">
          <cell r="AI419" t="str">
            <v>网络-250517-001436-1</v>
          </cell>
          <cell r="AJ419" t="str">
            <v>其他</v>
          </cell>
          <cell r="AK419" t="str">
            <v>结束</v>
          </cell>
        </row>
        <row r="420">
          <cell r="AI420" t="str">
            <v>网络-250517-001418-1</v>
          </cell>
          <cell r="AJ420" t="str">
            <v>其他</v>
          </cell>
          <cell r="AK420" t="str">
            <v>结束</v>
          </cell>
        </row>
        <row r="421">
          <cell r="AI421" t="str">
            <v>网络-250517-018027</v>
          </cell>
          <cell r="AJ421" t="str">
            <v>诉求</v>
          </cell>
          <cell r="AK421" t="str">
            <v>结束</v>
          </cell>
        </row>
        <row r="422">
          <cell r="AI422" t="str">
            <v>热线-250517-048790</v>
          </cell>
          <cell r="AJ422" t="str">
            <v>诉求</v>
          </cell>
          <cell r="AK422" t="str">
            <v>结束</v>
          </cell>
        </row>
        <row r="423">
          <cell r="AI423" t="str">
            <v>热线-250518-029233</v>
          </cell>
          <cell r="AJ423" t="str">
            <v>诉求</v>
          </cell>
          <cell r="AK423" t="str">
            <v>结束</v>
          </cell>
        </row>
        <row r="424">
          <cell r="AI424" t="str">
            <v>热线-250519-030769</v>
          </cell>
          <cell r="AJ424" t="str">
            <v>诉求</v>
          </cell>
          <cell r="AK424" t="str">
            <v>结束</v>
          </cell>
        </row>
        <row r="425">
          <cell r="AI425" t="str">
            <v>热线-250520-003714-1</v>
          </cell>
          <cell r="AJ425" t="str">
            <v>诉求</v>
          </cell>
          <cell r="AK425" t="str">
            <v>结束</v>
          </cell>
        </row>
        <row r="426">
          <cell r="AI426" t="str">
            <v>热线-250520-004239</v>
          </cell>
          <cell r="AJ426" t="str">
            <v>诉求</v>
          </cell>
          <cell r="AK426" t="str">
            <v>结束</v>
          </cell>
        </row>
        <row r="427">
          <cell r="AI427" t="str">
            <v>网络-250520-068837-3</v>
          </cell>
          <cell r="AJ427" t="str">
            <v>诉求</v>
          </cell>
          <cell r="AK427" t="str">
            <v>结束</v>
          </cell>
        </row>
        <row r="428">
          <cell r="AI428" t="str">
            <v>网络-250520-068837-1</v>
          </cell>
          <cell r="AJ428" t="str">
            <v>诉求</v>
          </cell>
          <cell r="AK428" t="str">
            <v>结束</v>
          </cell>
        </row>
        <row r="429">
          <cell r="AI429" t="str">
            <v>热线-250520-074247-1</v>
          </cell>
          <cell r="AJ429" t="str">
            <v>诉求</v>
          </cell>
          <cell r="AK429" t="str">
            <v>结束</v>
          </cell>
        </row>
        <row r="430">
          <cell r="AI430" t="str">
            <v>网络-250521-048325</v>
          </cell>
          <cell r="AJ430" t="str">
            <v>诉求</v>
          </cell>
          <cell r="AK430" t="str">
            <v>结束</v>
          </cell>
        </row>
        <row r="431">
          <cell r="AI431" t="str">
            <v>网络-250521-049183-1</v>
          </cell>
          <cell r="AJ431" t="str">
            <v>其他</v>
          </cell>
          <cell r="AK431" t="str">
            <v>结束</v>
          </cell>
        </row>
        <row r="432">
          <cell r="AI432" t="str">
            <v>网络-250520-070788-2</v>
          </cell>
          <cell r="AJ432" t="str">
            <v>诉求</v>
          </cell>
          <cell r="AK432" t="str">
            <v>结束</v>
          </cell>
        </row>
        <row r="433">
          <cell r="AI433" t="str">
            <v>网络-250521-039365-2</v>
          </cell>
          <cell r="AJ433" t="str">
            <v>诉求</v>
          </cell>
          <cell r="AK433" t="str">
            <v>结束</v>
          </cell>
        </row>
        <row r="434">
          <cell r="AI434" t="str">
            <v>网络-250521-039365-1</v>
          </cell>
          <cell r="AJ434" t="str">
            <v>诉求</v>
          </cell>
          <cell r="AK434" t="str">
            <v>结束</v>
          </cell>
        </row>
        <row r="435">
          <cell r="AI435" t="str">
            <v>热线-250522-034748</v>
          </cell>
          <cell r="AJ435" t="str">
            <v>其他</v>
          </cell>
          <cell r="AK435" t="str">
            <v>结束</v>
          </cell>
        </row>
        <row r="436">
          <cell r="AI436" t="str">
            <v>热线-250522-016795</v>
          </cell>
          <cell r="AJ436" t="str">
            <v>其他</v>
          </cell>
          <cell r="AK436" t="str">
            <v>结束</v>
          </cell>
        </row>
        <row r="437">
          <cell r="AI437" t="str">
            <v>网络-250523-009562</v>
          </cell>
          <cell r="AJ437" t="str">
            <v>诉求</v>
          </cell>
          <cell r="AK437" t="str">
            <v>结束</v>
          </cell>
        </row>
        <row r="438">
          <cell r="AI438" t="str">
            <v>热线-250523-023514</v>
          </cell>
          <cell r="AJ438" t="str">
            <v>诉求</v>
          </cell>
          <cell r="AK438" t="str">
            <v>结束</v>
          </cell>
        </row>
        <row r="439">
          <cell r="AI439" t="str">
            <v>网络-250523-032545</v>
          </cell>
          <cell r="AJ439" t="str">
            <v>诉求</v>
          </cell>
          <cell r="AK439" t="str">
            <v>结束</v>
          </cell>
        </row>
        <row r="440">
          <cell r="AI440" t="str">
            <v>热线-250524-049862-2</v>
          </cell>
          <cell r="AJ440" t="str">
            <v>诉求</v>
          </cell>
          <cell r="AK440" t="str">
            <v>结束</v>
          </cell>
        </row>
        <row r="441">
          <cell r="AI441" t="str">
            <v>网络-250524-002612</v>
          </cell>
          <cell r="AJ441" t="str">
            <v>诉求</v>
          </cell>
          <cell r="AK441" t="str">
            <v>结束</v>
          </cell>
        </row>
        <row r="442">
          <cell r="AI442" t="str">
            <v>热线-250525-022902</v>
          </cell>
          <cell r="AJ442" t="str">
            <v>诉求</v>
          </cell>
          <cell r="AK442" t="str">
            <v>结束</v>
          </cell>
        </row>
        <row r="443">
          <cell r="AI443" t="str">
            <v>热线-250525-022388</v>
          </cell>
          <cell r="AJ443" t="str">
            <v>诉求</v>
          </cell>
          <cell r="AK443" t="str">
            <v>结束</v>
          </cell>
        </row>
        <row r="444">
          <cell r="AI444" t="str">
            <v>热线-250525-033055</v>
          </cell>
          <cell r="AJ444" t="str">
            <v>诉求</v>
          </cell>
          <cell r="AK444" t="str">
            <v>结束</v>
          </cell>
        </row>
        <row r="445">
          <cell r="AI445" t="str">
            <v>网络-250527-008857-3</v>
          </cell>
          <cell r="AJ445" t="str">
            <v>诉求</v>
          </cell>
          <cell r="AK445" t="str">
            <v>结束</v>
          </cell>
        </row>
        <row r="446">
          <cell r="AI446" t="str">
            <v>网络-250527-012337</v>
          </cell>
          <cell r="AJ446" t="str">
            <v>诉求</v>
          </cell>
          <cell r="AK446" t="str">
            <v>结束</v>
          </cell>
        </row>
        <row r="447">
          <cell r="AI447" t="str">
            <v>热线-250528-002845</v>
          </cell>
          <cell r="AJ447" t="str">
            <v>诉求</v>
          </cell>
          <cell r="AK447" t="str">
            <v>结束</v>
          </cell>
        </row>
        <row r="448">
          <cell r="AI448" t="str">
            <v>热线-250528-007996</v>
          </cell>
          <cell r="AJ448" t="str">
            <v>诉求</v>
          </cell>
          <cell r="AK448" t="str">
            <v>结束</v>
          </cell>
        </row>
        <row r="449">
          <cell r="AI449" t="str">
            <v>网络-250529-006586-7</v>
          </cell>
          <cell r="AJ449" t="str">
            <v>诉求</v>
          </cell>
          <cell r="AK449" t="str">
            <v>结束</v>
          </cell>
        </row>
        <row r="450">
          <cell r="AI450" t="str">
            <v>热线-250529-051327-2</v>
          </cell>
          <cell r="AJ450" t="str">
            <v>诉求</v>
          </cell>
          <cell r="AK450" t="str">
            <v>结束</v>
          </cell>
        </row>
        <row r="451">
          <cell r="AI451" t="str">
            <v>热线-250528-056035</v>
          </cell>
          <cell r="AJ451" t="str">
            <v>诉求</v>
          </cell>
          <cell r="AK451" t="str">
            <v>结束</v>
          </cell>
        </row>
        <row r="452">
          <cell r="AI452" t="str">
            <v>热线-250529-061180-1</v>
          </cell>
          <cell r="AJ452" t="str">
            <v>诉求</v>
          </cell>
          <cell r="AK452" t="str">
            <v>结束</v>
          </cell>
        </row>
        <row r="453">
          <cell r="AI453" t="str">
            <v>热线-250530-009707-3</v>
          </cell>
          <cell r="AJ453" t="str">
            <v>诉求</v>
          </cell>
          <cell r="AK453" t="str">
            <v>结束</v>
          </cell>
        </row>
        <row r="454">
          <cell r="AI454" t="str">
            <v>网络-250530-018812</v>
          </cell>
          <cell r="AJ454" t="str">
            <v>诉求</v>
          </cell>
          <cell r="AK454" t="str">
            <v>结束</v>
          </cell>
        </row>
        <row r="455">
          <cell r="AI455" t="str">
            <v>热线-250530-025710-1</v>
          </cell>
          <cell r="AJ455" t="str">
            <v>诉求</v>
          </cell>
          <cell r="AK455" t="str">
            <v>结束</v>
          </cell>
        </row>
        <row r="456">
          <cell r="AI456" t="str">
            <v>热线-250530-003360</v>
          </cell>
          <cell r="AJ456" t="str">
            <v>诉求</v>
          </cell>
          <cell r="AK456" t="str">
            <v>结束</v>
          </cell>
        </row>
        <row r="457">
          <cell r="AI457" t="str">
            <v>热线-250530-035534-1</v>
          </cell>
          <cell r="AJ457" t="str">
            <v>诉求</v>
          </cell>
          <cell r="AK457" t="str">
            <v>结束</v>
          </cell>
        </row>
        <row r="458">
          <cell r="AI458" t="str">
            <v>热线-250530-057889-2</v>
          </cell>
          <cell r="AJ458" t="str">
            <v>诉求</v>
          </cell>
          <cell r="AK458" t="str">
            <v>结束</v>
          </cell>
        </row>
        <row r="459">
          <cell r="AI459" t="str">
            <v>网络-250530-071831-1</v>
          </cell>
          <cell r="AJ459" t="str">
            <v>诉求</v>
          </cell>
          <cell r="AK459" t="str">
            <v>结束</v>
          </cell>
        </row>
        <row r="460">
          <cell r="AI460" t="str">
            <v>热线-250531-002988-2</v>
          </cell>
          <cell r="AJ460" t="str">
            <v>其他</v>
          </cell>
          <cell r="AK460" t="str">
            <v>结束</v>
          </cell>
        </row>
        <row r="461">
          <cell r="AI461" t="str">
            <v>热线-250531-002988-1</v>
          </cell>
          <cell r="AJ461" t="str">
            <v>其他</v>
          </cell>
          <cell r="AK461" t="str">
            <v>结束</v>
          </cell>
        </row>
        <row r="462">
          <cell r="AI462" t="str">
            <v>热线-250531-032878-1</v>
          </cell>
          <cell r="AJ462" t="str">
            <v>诉求</v>
          </cell>
          <cell r="AK462" t="str">
            <v>结束</v>
          </cell>
        </row>
        <row r="463">
          <cell r="AI463" t="str">
            <v>热线-250601-006270-1</v>
          </cell>
          <cell r="AJ463" t="str">
            <v>诉求</v>
          </cell>
          <cell r="AK463" t="str">
            <v>结束</v>
          </cell>
        </row>
        <row r="464">
          <cell r="AI464" t="str">
            <v>热线-250601-021317-1</v>
          </cell>
          <cell r="AJ464" t="str">
            <v>诉求</v>
          </cell>
          <cell r="AK464" t="str">
            <v>结束</v>
          </cell>
        </row>
        <row r="465">
          <cell r="AI465" t="str">
            <v>热线-250601-036756-1</v>
          </cell>
          <cell r="AJ465" t="str">
            <v>诉求</v>
          </cell>
          <cell r="AK465" t="str">
            <v>结束</v>
          </cell>
        </row>
        <row r="466">
          <cell r="AI466" t="str">
            <v>热线-250602-021882-1</v>
          </cell>
          <cell r="AJ466" t="str">
            <v>诉求</v>
          </cell>
          <cell r="AK466" t="str">
            <v>结束</v>
          </cell>
        </row>
        <row r="467">
          <cell r="AI467" t="str">
            <v>热线-250602-024574</v>
          </cell>
          <cell r="AJ467" t="str">
            <v>诉求</v>
          </cell>
          <cell r="AK467" t="str">
            <v>结束</v>
          </cell>
        </row>
        <row r="468">
          <cell r="AI468" t="str">
            <v>网络-250603-012133</v>
          </cell>
          <cell r="AJ468" t="str">
            <v>诉求</v>
          </cell>
          <cell r="AK468" t="str">
            <v>结束</v>
          </cell>
        </row>
        <row r="469">
          <cell r="AI469" t="str">
            <v>热线-250603-035534</v>
          </cell>
          <cell r="AJ469" t="str">
            <v>诉求</v>
          </cell>
          <cell r="AK469" t="str">
            <v>结束</v>
          </cell>
        </row>
        <row r="470">
          <cell r="AI470" t="str">
            <v>热线-250604-013432</v>
          </cell>
          <cell r="AJ470" t="str">
            <v>诉求</v>
          </cell>
          <cell r="AK470" t="str">
            <v>结束</v>
          </cell>
        </row>
        <row r="471">
          <cell r="AI471" t="str">
            <v>热线-250604-045382</v>
          </cell>
          <cell r="AJ471" t="str">
            <v>诉求</v>
          </cell>
          <cell r="AK471" t="str">
            <v>结束</v>
          </cell>
        </row>
        <row r="472">
          <cell r="AI472" t="str">
            <v>热线-250604-047873</v>
          </cell>
          <cell r="AJ472" t="str">
            <v>表扬</v>
          </cell>
          <cell r="AK472" t="str">
            <v>结束</v>
          </cell>
        </row>
        <row r="473">
          <cell r="AI473" t="str">
            <v>热线-250604-071023</v>
          </cell>
          <cell r="AJ473" t="str">
            <v>诉求</v>
          </cell>
          <cell r="AK473" t="str">
            <v>结束</v>
          </cell>
        </row>
        <row r="474">
          <cell r="AI474" t="str">
            <v>网络-250605-013742</v>
          </cell>
          <cell r="AJ474" t="str">
            <v>诉求</v>
          </cell>
          <cell r="AK474" t="str">
            <v>结束</v>
          </cell>
        </row>
        <row r="475">
          <cell r="AI475" t="str">
            <v>网络-250605-030984-1</v>
          </cell>
          <cell r="AJ475" t="str">
            <v>诉求</v>
          </cell>
          <cell r="AK475" t="str">
            <v>结束</v>
          </cell>
        </row>
        <row r="476">
          <cell r="AI476" t="str">
            <v>网络-250605-039925-1</v>
          </cell>
          <cell r="AJ476" t="str">
            <v>诉求</v>
          </cell>
          <cell r="AK476" t="str">
            <v>结束</v>
          </cell>
        </row>
        <row r="477">
          <cell r="AI477" t="str">
            <v>网络-250605-039925-2</v>
          </cell>
          <cell r="AJ477" t="str">
            <v>诉求</v>
          </cell>
          <cell r="AK477" t="str">
            <v>结束</v>
          </cell>
        </row>
        <row r="478">
          <cell r="AI478" t="str">
            <v>网络-250605-053831</v>
          </cell>
          <cell r="AJ478" t="str">
            <v>诉求</v>
          </cell>
          <cell r="AK478" t="str">
            <v>结束</v>
          </cell>
        </row>
        <row r="479">
          <cell r="AI479" t="str">
            <v>网络-250606-013359-2</v>
          </cell>
          <cell r="AJ479" t="str">
            <v>诉求</v>
          </cell>
          <cell r="AK479" t="str">
            <v>结束</v>
          </cell>
        </row>
        <row r="480">
          <cell r="AI480" t="str">
            <v>网络-250606-006761</v>
          </cell>
          <cell r="AJ480" t="str">
            <v>诉求</v>
          </cell>
          <cell r="AK480" t="str">
            <v>结束</v>
          </cell>
        </row>
        <row r="481">
          <cell r="AI481" t="str">
            <v>热线-250606-014436</v>
          </cell>
          <cell r="AJ481" t="str">
            <v>诉求</v>
          </cell>
          <cell r="AK481" t="str">
            <v>结束</v>
          </cell>
        </row>
        <row r="482">
          <cell r="AI482" t="str">
            <v>网络-250606-036129-1</v>
          </cell>
          <cell r="AJ482" t="str">
            <v>诉求</v>
          </cell>
          <cell r="AK482" t="str">
            <v>结束</v>
          </cell>
        </row>
        <row r="483">
          <cell r="AI483" t="str">
            <v>网络-250606-071777</v>
          </cell>
          <cell r="AJ483" t="str">
            <v>诉求</v>
          </cell>
          <cell r="AK483" t="str">
            <v>结束</v>
          </cell>
        </row>
        <row r="484">
          <cell r="AI484" t="str">
            <v>热线-250607-032132</v>
          </cell>
          <cell r="AJ484" t="str">
            <v>其他</v>
          </cell>
          <cell r="AK484" t="str">
            <v>结束</v>
          </cell>
        </row>
        <row r="485">
          <cell r="AI485" t="str">
            <v>热线-250607-032543</v>
          </cell>
          <cell r="AJ485" t="str">
            <v>诉求</v>
          </cell>
          <cell r="AK485" t="str">
            <v>结束</v>
          </cell>
        </row>
        <row r="486">
          <cell r="AI486" t="str">
            <v>网络-250608-008450-2</v>
          </cell>
          <cell r="AJ486" t="str">
            <v>其他</v>
          </cell>
          <cell r="AK486" t="str">
            <v>结束</v>
          </cell>
        </row>
        <row r="487">
          <cell r="AI487" t="str">
            <v>网络-250608-008450-1</v>
          </cell>
          <cell r="AJ487" t="str">
            <v>其他</v>
          </cell>
          <cell r="AK487" t="str">
            <v>结束</v>
          </cell>
        </row>
        <row r="488">
          <cell r="AI488" t="str">
            <v>网络-250610-016178</v>
          </cell>
          <cell r="AJ488" t="str">
            <v>诉求</v>
          </cell>
          <cell r="AK488" t="str">
            <v>结束</v>
          </cell>
        </row>
        <row r="489">
          <cell r="AI489" t="str">
            <v>热线-250610-045541</v>
          </cell>
          <cell r="AJ489" t="str">
            <v>诉求</v>
          </cell>
          <cell r="AK489" t="str">
            <v>结束</v>
          </cell>
        </row>
        <row r="490">
          <cell r="AI490" t="str">
            <v>网络-250610-049773-2</v>
          </cell>
          <cell r="AJ490" t="str">
            <v>其他</v>
          </cell>
          <cell r="AK490" t="str">
            <v>结束</v>
          </cell>
        </row>
        <row r="491">
          <cell r="AI491" t="str">
            <v>网络-250610-049773-1</v>
          </cell>
          <cell r="AJ491" t="str">
            <v>其他</v>
          </cell>
          <cell r="AK491" t="str">
            <v>结束</v>
          </cell>
        </row>
        <row r="492">
          <cell r="AI492" t="str">
            <v>热线-250610-069884-2</v>
          </cell>
          <cell r="AJ492" t="str">
            <v>诉求</v>
          </cell>
          <cell r="AK492" t="str">
            <v>结束</v>
          </cell>
        </row>
        <row r="493">
          <cell r="AI493" t="str">
            <v>热线-250610-069884-1</v>
          </cell>
          <cell r="AJ493" t="str">
            <v>诉求</v>
          </cell>
          <cell r="AK493" t="str">
            <v>结束</v>
          </cell>
        </row>
        <row r="494">
          <cell r="AI494" t="str">
            <v>网络-250610-076504-2</v>
          </cell>
          <cell r="AJ494" t="str">
            <v>诉求</v>
          </cell>
          <cell r="AK494" t="str">
            <v>结束</v>
          </cell>
        </row>
        <row r="495">
          <cell r="AI495" t="str">
            <v>热线-250610-061333-1</v>
          </cell>
          <cell r="AJ495" t="str">
            <v>诉求</v>
          </cell>
          <cell r="AK495" t="str">
            <v>结束</v>
          </cell>
        </row>
        <row r="496">
          <cell r="AI496" t="str">
            <v>热线-250611-039775</v>
          </cell>
          <cell r="AJ496" t="str">
            <v>诉求</v>
          </cell>
          <cell r="AK496" t="str">
            <v>结束</v>
          </cell>
        </row>
        <row r="497">
          <cell r="AI497" t="str">
            <v>热线-250611-059472-2</v>
          </cell>
          <cell r="AJ497" t="str">
            <v>诉求</v>
          </cell>
          <cell r="AK497" t="str">
            <v>结束</v>
          </cell>
        </row>
        <row r="498">
          <cell r="AI498" t="str">
            <v>热线-250611-059472-1</v>
          </cell>
          <cell r="AJ498" t="str">
            <v>诉求</v>
          </cell>
          <cell r="AK498" t="str">
            <v>结束</v>
          </cell>
        </row>
        <row r="499">
          <cell r="AI499" t="str">
            <v>热线-250611-068536</v>
          </cell>
          <cell r="AJ499" t="str">
            <v>诉求</v>
          </cell>
          <cell r="AK499" t="str">
            <v>结束</v>
          </cell>
        </row>
        <row r="500">
          <cell r="AI500" t="str">
            <v>热线-250612-011546-2</v>
          </cell>
          <cell r="AJ500" t="str">
            <v>诉求</v>
          </cell>
          <cell r="AK500" t="str">
            <v>结束</v>
          </cell>
        </row>
        <row r="501">
          <cell r="AI501" t="str">
            <v>热线-250612-013269-1</v>
          </cell>
          <cell r="AJ501" t="str">
            <v>其他</v>
          </cell>
          <cell r="AK501" t="str">
            <v>结束</v>
          </cell>
        </row>
        <row r="502">
          <cell r="AI502" t="str">
            <v>热线-250612-034279-2</v>
          </cell>
          <cell r="AJ502" t="str">
            <v>诉求</v>
          </cell>
          <cell r="AK502" t="str">
            <v>结束</v>
          </cell>
        </row>
        <row r="503">
          <cell r="AI503" t="str">
            <v>热线-250612-039272</v>
          </cell>
          <cell r="AJ503" t="str">
            <v>其他</v>
          </cell>
          <cell r="AK503" t="str">
            <v>结束</v>
          </cell>
        </row>
        <row r="504">
          <cell r="AI504" t="str">
            <v>热线-250612-006961</v>
          </cell>
          <cell r="AJ504" t="str">
            <v>诉求</v>
          </cell>
          <cell r="AK504" t="str">
            <v>结束</v>
          </cell>
        </row>
        <row r="505">
          <cell r="AI505" t="str">
            <v>网络-250613-051205-1</v>
          </cell>
          <cell r="AJ505" t="str">
            <v>诉求</v>
          </cell>
          <cell r="AK505" t="str">
            <v>结束</v>
          </cell>
        </row>
        <row r="506">
          <cell r="AI506" t="str">
            <v>网络-250613-052380-2</v>
          </cell>
          <cell r="AJ506" t="str">
            <v>诉求</v>
          </cell>
          <cell r="AK506" t="str">
            <v>结束</v>
          </cell>
        </row>
        <row r="507">
          <cell r="AI507" t="str">
            <v>网络-250613-052380-1</v>
          </cell>
          <cell r="AJ507" t="str">
            <v>诉求</v>
          </cell>
          <cell r="AK507" t="str">
            <v>结束</v>
          </cell>
        </row>
        <row r="508">
          <cell r="AI508" t="str">
            <v>热线-250613-062575-2</v>
          </cell>
          <cell r="AJ508" t="str">
            <v>其他</v>
          </cell>
          <cell r="AK508" t="str">
            <v>结束</v>
          </cell>
        </row>
        <row r="509">
          <cell r="AI509" t="str">
            <v>热线-250613-062575-1</v>
          </cell>
          <cell r="AJ509" t="str">
            <v>其他</v>
          </cell>
          <cell r="AK509" t="str">
            <v>结束</v>
          </cell>
        </row>
        <row r="510">
          <cell r="AI510" t="str">
            <v>热线-250615-013768</v>
          </cell>
          <cell r="AJ510" t="str">
            <v>诉求</v>
          </cell>
          <cell r="AK510" t="str">
            <v>结束</v>
          </cell>
        </row>
        <row r="511">
          <cell r="AI511" t="str">
            <v>热线-250614-016115</v>
          </cell>
          <cell r="AJ511" t="str">
            <v>诉求</v>
          </cell>
          <cell r="AK511" t="str">
            <v>结束</v>
          </cell>
        </row>
        <row r="512">
          <cell r="AI512" t="str">
            <v>热线-250616-003185</v>
          </cell>
          <cell r="AJ512" t="str">
            <v>诉求</v>
          </cell>
          <cell r="AK512" t="str">
            <v>结束</v>
          </cell>
        </row>
        <row r="513">
          <cell r="AI513" t="str">
            <v>网络-250616-003253</v>
          </cell>
          <cell r="AJ513" t="str">
            <v>诉求</v>
          </cell>
          <cell r="AK513" t="str">
            <v>结束</v>
          </cell>
        </row>
        <row r="514">
          <cell r="AI514" t="str">
            <v>网络-250616-001548-1</v>
          </cell>
          <cell r="AJ514" t="str">
            <v>诉求</v>
          </cell>
          <cell r="AK514" t="str">
            <v>结束</v>
          </cell>
        </row>
        <row r="515">
          <cell r="AI515" t="str">
            <v>热线-250616-062107</v>
          </cell>
          <cell r="AJ515" t="str">
            <v>诉求</v>
          </cell>
          <cell r="AK515" t="str">
            <v>结束</v>
          </cell>
        </row>
        <row r="516">
          <cell r="AI516" t="str">
            <v>热线-250618-007187</v>
          </cell>
          <cell r="AJ516" t="str">
            <v>诉求</v>
          </cell>
          <cell r="AK516" t="str">
            <v>结束</v>
          </cell>
        </row>
        <row r="517">
          <cell r="AI517" t="str">
            <v>网络-250618-010042</v>
          </cell>
          <cell r="AJ517" t="str">
            <v>诉求</v>
          </cell>
          <cell r="AK517" t="str">
            <v>结束</v>
          </cell>
        </row>
        <row r="518">
          <cell r="AI518" t="str">
            <v>网络-250618-033384-3</v>
          </cell>
          <cell r="AJ518" t="str">
            <v>诉求</v>
          </cell>
          <cell r="AK518" t="str">
            <v>结束</v>
          </cell>
        </row>
        <row r="519">
          <cell r="AI519" t="str">
            <v>网络-250618-033384-2</v>
          </cell>
          <cell r="AJ519" t="str">
            <v>诉求</v>
          </cell>
          <cell r="AK519" t="str">
            <v>结束</v>
          </cell>
        </row>
        <row r="520">
          <cell r="AI520" t="str">
            <v>网络-250618-033384-1</v>
          </cell>
          <cell r="AJ520" t="str">
            <v>诉求</v>
          </cell>
          <cell r="AK520" t="str">
            <v>结束</v>
          </cell>
        </row>
        <row r="521">
          <cell r="AI521" t="str">
            <v>热线-250618-042917</v>
          </cell>
          <cell r="AJ521" t="str">
            <v>诉求</v>
          </cell>
          <cell r="AK521" t="str">
            <v>结束</v>
          </cell>
        </row>
        <row r="522">
          <cell r="AI522" t="str">
            <v>热线-250618-049471</v>
          </cell>
          <cell r="AJ522" t="str">
            <v>诉求</v>
          </cell>
          <cell r="AK522" t="str">
            <v>结束</v>
          </cell>
        </row>
        <row r="523">
          <cell r="AI523" t="str">
            <v>热线-250618-048072-2</v>
          </cell>
          <cell r="AJ523" t="str">
            <v>其他</v>
          </cell>
          <cell r="AK523" t="str">
            <v>结束</v>
          </cell>
        </row>
        <row r="524">
          <cell r="AI524" t="str">
            <v>热线-250618-048072-1</v>
          </cell>
          <cell r="AJ524" t="str">
            <v>其他</v>
          </cell>
          <cell r="AK524" t="str">
            <v>结束</v>
          </cell>
        </row>
        <row r="525">
          <cell r="AI525" t="str">
            <v>热线-250618-058275</v>
          </cell>
          <cell r="AJ525" t="str">
            <v>其他</v>
          </cell>
          <cell r="AK525" t="str">
            <v>结束</v>
          </cell>
        </row>
        <row r="526">
          <cell r="AI526" t="str">
            <v>热线-250618-070232</v>
          </cell>
          <cell r="AJ526" t="str">
            <v>诉求</v>
          </cell>
          <cell r="AK526" t="str">
            <v>结束</v>
          </cell>
        </row>
        <row r="527">
          <cell r="AI527" t="str">
            <v>热线-250619-037567</v>
          </cell>
          <cell r="AJ527" t="str">
            <v>诉求</v>
          </cell>
          <cell r="AK527" t="str">
            <v>结束</v>
          </cell>
        </row>
        <row r="528">
          <cell r="AI528" t="str">
            <v>热线-250620-020398-2</v>
          </cell>
          <cell r="AJ528" t="str">
            <v>诉求</v>
          </cell>
          <cell r="AK528" t="str">
            <v>结束</v>
          </cell>
        </row>
        <row r="529">
          <cell r="AI529" t="str">
            <v>网络-250619-019333</v>
          </cell>
          <cell r="AJ529" t="str">
            <v>诉求</v>
          </cell>
          <cell r="AK529" t="str">
            <v>结束</v>
          </cell>
        </row>
        <row r="530">
          <cell r="AI530" t="str">
            <v>热线-250618-065197</v>
          </cell>
          <cell r="AJ530" t="str">
            <v>诉求</v>
          </cell>
          <cell r="AK530" t="str">
            <v>结束</v>
          </cell>
        </row>
        <row r="531">
          <cell r="AI531" t="str">
            <v>网络-250620-035310</v>
          </cell>
          <cell r="AJ531" t="str">
            <v>诉求</v>
          </cell>
          <cell r="AK531" t="str">
            <v>结束</v>
          </cell>
        </row>
        <row r="532">
          <cell r="AI532" t="str">
            <v>热线-250620-065577</v>
          </cell>
          <cell r="AJ532" t="str">
            <v>诉求</v>
          </cell>
          <cell r="AK532" t="str">
            <v>结束</v>
          </cell>
        </row>
        <row r="533">
          <cell r="AI533" t="str">
            <v>网络-250621-004589</v>
          </cell>
          <cell r="AJ533" t="str">
            <v>诉求</v>
          </cell>
          <cell r="AK533" t="str">
            <v>结束</v>
          </cell>
        </row>
        <row r="534">
          <cell r="AI534" t="str">
            <v>热线-250621-012004-1</v>
          </cell>
          <cell r="AJ534" t="str">
            <v>诉求</v>
          </cell>
          <cell r="AK534" t="str">
            <v>结束</v>
          </cell>
        </row>
        <row r="535">
          <cell r="AI535" t="str">
            <v>热线-250620-033032</v>
          </cell>
          <cell r="AJ535" t="str">
            <v>诉求</v>
          </cell>
          <cell r="AK535" t="str">
            <v>结束</v>
          </cell>
        </row>
        <row r="536">
          <cell r="AI536" t="str">
            <v>热线-250621-037289</v>
          </cell>
          <cell r="AJ536" t="str">
            <v>其他</v>
          </cell>
          <cell r="AK536" t="str">
            <v>结束</v>
          </cell>
        </row>
        <row r="537">
          <cell r="AI537" t="str">
            <v>热线-250621-053314</v>
          </cell>
          <cell r="AJ537" t="str">
            <v>诉求</v>
          </cell>
          <cell r="AK537" t="str">
            <v>结束</v>
          </cell>
        </row>
        <row r="538">
          <cell r="AI538" t="str">
            <v>热线-250622-049600</v>
          </cell>
          <cell r="AJ538" t="str">
            <v>诉求</v>
          </cell>
          <cell r="AK538" t="str">
            <v>结束</v>
          </cell>
        </row>
        <row r="539">
          <cell r="AI539" t="str">
            <v>热线-250623-026511</v>
          </cell>
          <cell r="AJ539" t="str">
            <v>诉求</v>
          </cell>
          <cell r="AK539" t="str">
            <v>结束</v>
          </cell>
        </row>
        <row r="540">
          <cell r="AI540" t="str">
            <v>热线-250623-041743-1</v>
          </cell>
          <cell r="AJ540" t="str">
            <v>诉求</v>
          </cell>
          <cell r="AK540" t="str">
            <v>结束</v>
          </cell>
        </row>
        <row r="541">
          <cell r="AI541" t="str">
            <v>热线-250623-042103-1</v>
          </cell>
          <cell r="AJ541" t="str">
            <v>诉求</v>
          </cell>
          <cell r="AK541" t="str">
            <v>结束</v>
          </cell>
        </row>
        <row r="542">
          <cell r="AI542" t="str">
            <v>网络-250624-019203-1</v>
          </cell>
          <cell r="AJ542" t="str">
            <v>诉求</v>
          </cell>
          <cell r="AK542" t="str">
            <v>结束</v>
          </cell>
        </row>
        <row r="543">
          <cell r="AI543" t="str">
            <v>热线-250625-047030-1</v>
          </cell>
          <cell r="AJ543" t="str">
            <v>诉求</v>
          </cell>
          <cell r="AK543" t="str">
            <v>结束</v>
          </cell>
        </row>
        <row r="544">
          <cell r="AI544" t="str">
            <v>热线-250626-014797</v>
          </cell>
          <cell r="AJ544" t="str">
            <v>诉求</v>
          </cell>
          <cell r="AK544" t="str">
            <v>结束</v>
          </cell>
        </row>
        <row r="545">
          <cell r="AI545" t="str">
            <v>网络-250626-046790</v>
          </cell>
          <cell r="AJ545" t="str">
            <v>诉求</v>
          </cell>
          <cell r="AK545" t="str">
            <v>结束</v>
          </cell>
        </row>
        <row r="546">
          <cell r="AI546" t="str">
            <v>热线-250626-040308</v>
          </cell>
          <cell r="AJ546" t="str">
            <v>诉求</v>
          </cell>
          <cell r="AK546" t="str">
            <v>结束</v>
          </cell>
        </row>
        <row r="547">
          <cell r="AI547" t="str">
            <v>热线-250625-066537-2</v>
          </cell>
          <cell r="AJ547" t="str">
            <v>诉求</v>
          </cell>
          <cell r="AK547" t="str">
            <v>结束</v>
          </cell>
        </row>
        <row r="548">
          <cell r="AI548" t="str">
            <v>热线-250627-004893</v>
          </cell>
          <cell r="AJ548" t="str">
            <v>诉求</v>
          </cell>
          <cell r="AK548" t="str">
            <v>结束</v>
          </cell>
        </row>
        <row r="549">
          <cell r="AI549" t="str">
            <v>热线-250627-004414-2</v>
          </cell>
          <cell r="AJ549" t="str">
            <v>诉求</v>
          </cell>
          <cell r="AK549" t="str">
            <v>结束</v>
          </cell>
        </row>
        <row r="550">
          <cell r="AI550" t="str">
            <v>热线-250626-055790-1</v>
          </cell>
          <cell r="AJ550" t="str">
            <v>诉求</v>
          </cell>
          <cell r="AK550" t="str">
            <v>结束</v>
          </cell>
        </row>
        <row r="551">
          <cell r="AI551" t="str">
            <v>热线-250627-011091</v>
          </cell>
          <cell r="AJ551" t="str">
            <v>诉求</v>
          </cell>
          <cell r="AK551" t="str">
            <v>结束</v>
          </cell>
        </row>
        <row r="552">
          <cell r="AI552" t="str">
            <v>热线-250627-051294</v>
          </cell>
          <cell r="AJ552" t="str">
            <v>诉求</v>
          </cell>
          <cell r="AK552" t="str">
            <v>结束</v>
          </cell>
        </row>
        <row r="553">
          <cell r="AI553" t="str">
            <v>热线-250627-054871</v>
          </cell>
          <cell r="AJ553" t="str">
            <v>诉求</v>
          </cell>
          <cell r="AK553" t="str">
            <v>结束</v>
          </cell>
        </row>
        <row r="554">
          <cell r="AI554" t="str">
            <v>网络-250628-001150-1</v>
          </cell>
          <cell r="AJ554" t="str">
            <v>诉求</v>
          </cell>
          <cell r="AK554" t="str">
            <v>结束</v>
          </cell>
        </row>
        <row r="555">
          <cell r="AI555" t="str">
            <v>网络-250628-009288-1</v>
          </cell>
          <cell r="AJ555" t="str">
            <v>表扬</v>
          </cell>
          <cell r="AK555" t="str">
            <v>结束</v>
          </cell>
        </row>
        <row r="556">
          <cell r="AI556" t="str">
            <v>网络-250628-030770-1</v>
          </cell>
          <cell r="AJ556" t="str">
            <v>诉求</v>
          </cell>
          <cell r="AK556" t="str">
            <v>结束</v>
          </cell>
        </row>
        <row r="557">
          <cell r="AI557" t="str">
            <v>热线-250628-044036-1</v>
          </cell>
          <cell r="AJ557" t="str">
            <v>诉求</v>
          </cell>
          <cell r="AK557" t="str">
            <v>结束</v>
          </cell>
        </row>
        <row r="558">
          <cell r="AI558" t="str">
            <v>热线-250629-013496</v>
          </cell>
          <cell r="AJ558" t="str">
            <v>诉求</v>
          </cell>
          <cell r="AK558" t="str">
            <v>结束</v>
          </cell>
        </row>
        <row r="559">
          <cell r="AI559" t="str">
            <v>热线-250629-046648-3</v>
          </cell>
          <cell r="AJ559" t="str">
            <v>表扬</v>
          </cell>
          <cell r="AK559" t="str">
            <v>结束</v>
          </cell>
        </row>
        <row r="560">
          <cell r="AI560" t="str">
            <v>热线-250629-049735</v>
          </cell>
          <cell r="AJ560" t="str">
            <v>诉求</v>
          </cell>
          <cell r="AK560" t="str">
            <v>结束</v>
          </cell>
        </row>
        <row r="561">
          <cell r="AI561" t="str">
            <v>热线-250630-030936</v>
          </cell>
          <cell r="AJ561" t="str">
            <v>诉求</v>
          </cell>
          <cell r="AK561" t="str">
            <v>结束</v>
          </cell>
        </row>
        <row r="562">
          <cell r="AI562" t="str">
            <v>热线-250630-038652</v>
          </cell>
          <cell r="AJ562" t="str">
            <v>诉求</v>
          </cell>
          <cell r="AK562" t="str">
            <v>结束</v>
          </cell>
        </row>
        <row r="563">
          <cell r="AI563" t="str">
            <v>热线-250701-012066</v>
          </cell>
          <cell r="AJ563" t="str">
            <v>诉求</v>
          </cell>
          <cell r="AK563" t="str">
            <v>结束</v>
          </cell>
        </row>
        <row r="564">
          <cell r="AI564" t="str">
            <v>网络-250701-038865</v>
          </cell>
          <cell r="AJ564" t="str">
            <v>诉求</v>
          </cell>
          <cell r="AK564" t="str">
            <v>结束</v>
          </cell>
        </row>
        <row r="565">
          <cell r="AI565" t="str">
            <v>网络-250701-042696-1</v>
          </cell>
          <cell r="AJ565" t="str">
            <v>诉求</v>
          </cell>
          <cell r="AK565" t="str">
            <v>结束</v>
          </cell>
        </row>
        <row r="566">
          <cell r="AI566" t="str">
            <v>网络-250701-042696-2</v>
          </cell>
          <cell r="AJ566" t="str">
            <v>诉求</v>
          </cell>
          <cell r="AK566" t="str">
            <v>结束</v>
          </cell>
        </row>
        <row r="567">
          <cell r="AI567" t="str">
            <v>热线-250701-059441</v>
          </cell>
          <cell r="AJ567" t="str">
            <v>表扬</v>
          </cell>
          <cell r="AK567" t="str">
            <v>结束</v>
          </cell>
        </row>
        <row r="568">
          <cell r="AI568" t="str">
            <v>热线-250701-074115</v>
          </cell>
          <cell r="AJ568" t="str">
            <v>诉求</v>
          </cell>
          <cell r="AK568" t="str">
            <v>结束</v>
          </cell>
        </row>
        <row r="569">
          <cell r="AI569" t="str">
            <v>热线-250702-004572-1</v>
          </cell>
          <cell r="AJ569" t="str">
            <v>诉求</v>
          </cell>
          <cell r="AK569" t="str">
            <v>结束</v>
          </cell>
        </row>
        <row r="570">
          <cell r="AI570" t="str">
            <v>热线-250702-010928</v>
          </cell>
          <cell r="AJ570" t="str">
            <v>诉求</v>
          </cell>
          <cell r="AK570" t="str">
            <v>结束</v>
          </cell>
        </row>
        <row r="571">
          <cell r="AI571" t="str">
            <v>热线-250702-039549</v>
          </cell>
          <cell r="AJ571" t="str">
            <v>诉求</v>
          </cell>
          <cell r="AK571" t="str">
            <v>结束</v>
          </cell>
        </row>
        <row r="572">
          <cell r="AI572" t="str">
            <v>热线-250701-053531</v>
          </cell>
          <cell r="AJ572" t="str">
            <v>诉求</v>
          </cell>
          <cell r="AK572" t="str">
            <v>结束</v>
          </cell>
        </row>
        <row r="573">
          <cell r="AI573" t="str">
            <v>热线-250702-069782</v>
          </cell>
          <cell r="AJ573" t="str">
            <v>诉求</v>
          </cell>
          <cell r="AK573" t="str">
            <v>结束</v>
          </cell>
        </row>
        <row r="574">
          <cell r="AI574" t="str">
            <v>热线-250702-076696-1</v>
          </cell>
          <cell r="AJ574" t="str">
            <v>诉求</v>
          </cell>
          <cell r="AK574" t="str">
            <v>结束</v>
          </cell>
        </row>
        <row r="575">
          <cell r="AI575" t="str">
            <v>网络-250703-009343</v>
          </cell>
          <cell r="AJ575" t="str">
            <v>诉求</v>
          </cell>
          <cell r="AK575" t="str">
            <v>结束</v>
          </cell>
        </row>
        <row r="576">
          <cell r="AI576" t="str">
            <v>热线-250701-074682</v>
          </cell>
          <cell r="AJ576" t="str">
            <v>诉求</v>
          </cell>
          <cell r="AK576" t="str">
            <v>结束</v>
          </cell>
        </row>
        <row r="577">
          <cell r="AI577" t="str">
            <v>网络-250704-034042</v>
          </cell>
          <cell r="AJ577" t="str">
            <v>诉求</v>
          </cell>
          <cell r="AK577" t="str">
            <v>结束</v>
          </cell>
        </row>
        <row r="578">
          <cell r="AI578" t="str">
            <v>热线-250704-062243</v>
          </cell>
          <cell r="AJ578" t="str">
            <v>诉求</v>
          </cell>
          <cell r="AK578" t="str">
            <v>结束</v>
          </cell>
        </row>
        <row r="579">
          <cell r="AI579" t="str">
            <v>热线-250704-068216</v>
          </cell>
          <cell r="AJ579" t="str">
            <v>诉求</v>
          </cell>
          <cell r="AK579" t="str">
            <v>结束</v>
          </cell>
        </row>
        <row r="580">
          <cell r="AI580" t="str">
            <v>网络-250707-019989</v>
          </cell>
          <cell r="AJ580" t="str">
            <v>诉求</v>
          </cell>
          <cell r="AK580" t="str">
            <v>结束</v>
          </cell>
        </row>
        <row r="581">
          <cell r="AI581" t="str">
            <v>热线-250707-032714</v>
          </cell>
          <cell r="AJ581" t="str">
            <v>诉求</v>
          </cell>
          <cell r="AK581" t="str">
            <v>结束</v>
          </cell>
        </row>
        <row r="582">
          <cell r="AI582" t="str">
            <v>网络-250708-005889-1</v>
          </cell>
          <cell r="AJ582" t="str">
            <v>诉求</v>
          </cell>
          <cell r="AK582" t="str">
            <v>结束</v>
          </cell>
        </row>
        <row r="583">
          <cell r="AI583" t="str">
            <v>网络-250708-010511</v>
          </cell>
          <cell r="AJ583" t="str">
            <v>诉求</v>
          </cell>
          <cell r="AK583" t="str">
            <v>结束</v>
          </cell>
        </row>
        <row r="584">
          <cell r="AI584" t="str">
            <v>热线-250708-035022</v>
          </cell>
          <cell r="AJ584" t="str">
            <v>诉求</v>
          </cell>
          <cell r="AK584" t="str">
            <v>结束</v>
          </cell>
        </row>
        <row r="585">
          <cell r="AI585" t="str">
            <v>热线-250708-067269-3</v>
          </cell>
          <cell r="AJ585" t="str">
            <v>诉求</v>
          </cell>
          <cell r="AK585" t="str">
            <v>结束</v>
          </cell>
        </row>
        <row r="586">
          <cell r="AI586" t="str">
            <v>网络-250708-079069-2</v>
          </cell>
          <cell r="AJ586" t="str">
            <v>诉求</v>
          </cell>
          <cell r="AK586" t="str">
            <v>结束</v>
          </cell>
        </row>
        <row r="587">
          <cell r="AI587" t="str">
            <v>热线-250708-062327</v>
          </cell>
          <cell r="AJ587" t="str">
            <v>诉求</v>
          </cell>
          <cell r="AK587" t="str">
            <v>结束</v>
          </cell>
        </row>
        <row r="588">
          <cell r="AI588" t="str">
            <v>网络-250710-011087</v>
          </cell>
          <cell r="AJ588" t="str">
            <v>诉求</v>
          </cell>
          <cell r="AK588" t="str">
            <v>结束</v>
          </cell>
        </row>
        <row r="589">
          <cell r="AI589" t="str">
            <v>热线-250710-026348</v>
          </cell>
          <cell r="AJ589" t="str">
            <v>诉求</v>
          </cell>
          <cell r="AK589" t="str">
            <v>结束</v>
          </cell>
        </row>
        <row r="590">
          <cell r="AI590" t="str">
            <v>热线-250710-044084-2</v>
          </cell>
          <cell r="AJ590" t="str">
            <v>诉求</v>
          </cell>
          <cell r="AK590" t="str">
            <v>结束</v>
          </cell>
        </row>
        <row r="591">
          <cell r="AI591" t="str">
            <v>热线-250710-010536-1</v>
          </cell>
          <cell r="AJ591" t="str">
            <v>诉求</v>
          </cell>
          <cell r="AK591" t="str">
            <v>结束</v>
          </cell>
        </row>
        <row r="592">
          <cell r="AI592" t="str">
            <v>网络-250711-008125-1</v>
          </cell>
          <cell r="AJ592" t="str">
            <v>诉求</v>
          </cell>
          <cell r="AK592" t="str">
            <v>结束</v>
          </cell>
        </row>
        <row r="593">
          <cell r="AI593" t="str">
            <v>热线-250711-020178</v>
          </cell>
          <cell r="AJ593" t="str">
            <v>其他</v>
          </cell>
          <cell r="AK593" t="str">
            <v>结束</v>
          </cell>
        </row>
        <row r="594">
          <cell r="AI594" t="str">
            <v>网络-250711-024657-3</v>
          </cell>
          <cell r="AJ594" t="str">
            <v>诉求</v>
          </cell>
          <cell r="AK594" t="str">
            <v>结束</v>
          </cell>
        </row>
        <row r="595">
          <cell r="AI595" t="str">
            <v>网络-250711-027574-1</v>
          </cell>
          <cell r="AJ595" t="str">
            <v>诉求</v>
          </cell>
          <cell r="AK595" t="str">
            <v>结束</v>
          </cell>
        </row>
        <row r="596">
          <cell r="AI596" t="str">
            <v>热线-250710-037605-2</v>
          </cell>
          <cell r="AJ596" t="str">
            <v>诉求</v>
          </cell>
          <cell r="AK596" t="str">
            <v>结束</v>
          </cell>
        </row>
        <row r="597">
          <cell r="AI597" t="str">
            <v>热线-250711-066017-2</v>
          </cell>
          <cell r="AJ597" t="str">
            <v>诉求</v>
          </cell>
          <cell r="AK597" t="str">
            <v>结束</v>
          </cell>
        </row>
        <row r="598">
          <cell r="AI598" t="str">
            <v>热线-250712-014806</v>
          </cell>
          <cell r="AJ598" t="str">
            <v>诉求</v>
          </cell>
          <cell r="AK598" t="str">
            <v>结束</v>
          </cell>
        </row>
        <row r="599">
          <cell r="AI599" t="str">
            <v>热线-250712-017038-1</v>
          </cell>
          <cell r="AJ599" t="str">
            <v>诉求</v>
          </cell>
          <cell r="AK599" t="str">
            <v>结束</v>
          </cell>
        </row>
        <row r="600">
          <cell r="AI600" t="str">
            <v>热线-250712-043211</v>
          </cell>
          <cell r="AJ600" t="str">
            <v>诉求</v>
          </cell>
          <cell r="AK600" t="str">
            <v>结束</v>
          </cell>
        </row>
        <row r="601">
          <cell r="AI601" t="str">
            <v>热线-250713-009145</v>
          </cell>
          <cell r="AJ601" t="str">
            <v>其他</v>
          </cell>
          <cell r="AK601" t="str">
            <v>结束</v>
          </cell>
        </row>
        <row r="602">
          <cell r="AI602" t="str">
            <v>热线-250713-039841</v>
          </cell>
          <cell r="AJ602" t="str">
            <v>诉求</v>
          </cell>
          <cell r="AK602" t="str">
            <v>结束</v>
          </cell>
        </row>
        <row r="603">
          <cell r="AI603" t="str">
            <v>热线-250713-043444</v>
          </cell>
          <cell r="AJ603" t="str">
            <v>诉求</v>
          </cell>
          <cell r="AK603" t="str">
            <v>结束</v>
          </cell>
        </row>
        <row r="604">
          <cell r="AI604" t="str">
            <v>热线-250713-043615</v>
          </cell>
          <cell r="AJ604" t="str">
            <v>其他</v>
          </cell>
          <cell r="AK604" t="str">
            <v>结束</v>
          </cell>
        </row>
        <row r="605">
          <cell r="AI605" t="str">
            <v>热线-250714-034032</v>
          </cell>
          <cell r="AJ605" t="str">
            <v>诉求</v>
          </cell>
          <cell r="AK605" t="str">
            <v>结束</v>
          </cell>
        </row>
        <row r="606">
          <cell r="AI606" t="str">
            <v>热线-250715-041536</v>
          </cell>
          <cell r="AJ606" t="str">
            <v>诉求</v>
          </cell>
          <cell r="AK606" t="str">
            <v>结束</v>
          </cell>
        </row>
        <row r="607">
          <cell r="AI607" t="str">
            <v>网络-250715-064303-2</v>
          </cell>
          <cell r="AJ607" t="str">
            <v>诉求</v>
          </cell>
          <cell r="AK607" t="str">
            <v>结束</v>
          </cell>
        </row>
        <row r="608">
          <cell r="AI608" t="str">
            <v>热线-250715-004322</v>
          </cell>
          <cell r="AJ608" t="str">
            <v>诉求</v>
          </cell>
          <cell r="AK608" t="str">
            <v>结束</v>
          </cell>
        </row>
        <row r="609">
          <cell r="AI609" t="str">
            <v>网络-250716-035857</v>
          </cell>
          <cell r="AJ609" t="str">
            <v>诉求</v>
          </cell>
          <cell r="AK609" t="str">
            <v>结束</v>
          </cell>
        </row>
        <row r="610">
          <cell r="AI610" t="str">
            <v>热线-250716-050533-1</v>
          </cell>
          <cell r="AJ610" t="str">
            <v>诉求</v>
          </cell>
          <cell r="AK610" t="str">
            <v>结束</v>
          </cell>
        </row>
        <row r="611">
          <cell r="AI611" t="str">
            <v>网络-250716-057486</v>
          </cell>
          <cell r="AJ611" t="str">
            <v>诉求</v>
          </cell>
          <cell r="AK611" t="str">
            <v>结束</v>
          </cell>
        </row>
        <row r="612">
          <cell r="AI612" t="str">
            <v>热线-250716-070904-3</v>
          </cell>
          <cell r="AJ612" t="str">
            <v>诉求</v>
          </cell>
          <cell r="AK612" t="str">
            <v>结束</v>
          </cell>
        </row>
        <row r="613">
          <cell r="AI613" t="str">
            <v>热线-250716-072032-3</v>
          </cell>
          <cell r="AJ613" t="str">
            <v>诉求</v>
          </cell>
          <cell r="AK613" t="str">
            <v>结束</v>
          </cell>
        </row>
        <row r="614">
          <cell r="AI614" t="str">
            <v>热线-250717-015543-2</v>
          </cell>
          <cell r="AJ614" t="str">
            <v>诉求</v>
          </cell>
          <cell r="AK614" t="str">
            <v>结束</v>
          </cell>
        </row>
        <row r="615">
          <cell r="AI615" t="str">
            <v>热线-250717-077146-3</v>
          </cell>
          <cell r="AJ615" t="str">
            <v>诉求</v>
          </cell>
          <cell r="AK615" t="str">
            <v>结束</v>
          </cell>
        </row>
        <row r="616">
          <cell r="AI616" t="str">
            <v>网络-250718-027773</v>
          </cell>
          <cell r="AJ616" t="str">
            <v>诉求</v>
          </cell>
          <cell r="AK616" t="str">
            <v>结束</v>
          </cell>
        </row>
        <row r="617">
          <cell r="AI617" t="str">
            <v>热线-250718-027195</v>
          </cell>
          <cell r="AJ617" t="str">
            <v>诉求</v>
          </cell>
          <cell r="AK617" t="str">
            <v>结束</v>
          </cell>
        </row>
        <row r="618">
          <cell r="AI618" t="str">
            <v>热线-250718-060777-1</v>
          </cell>
          <cell r="AJ618" t="str">
            <v>诉求</v>
          </cell>
          <cell r="AK618" t="str">
            <v>结束</v>
          </cell>
        </row>
        <row r="619">
          <cell r="AI619" t="str">
            <v>热线-250719-029062</v>
          </cell>
          <cell r="AJ619" t="str">
            <v>诉求</v>
          </cell>
          <cell r="AK619" t="str">
            <v>结束</v>
          </cell>
        </row>
        <row r="620">
          <cell r="AI620" t="str">
            <v>网络-250719-054817-1</v>
          </cell>
          <cell r="AJ620" t="str">
            <v>诉求</v>
          </cell>
          <cell r="AK620" t="str">
            <v>结束</v>
          </cell>
        </row>
        <row r="621">
          <cell r="AI621" t="str">
            <v>网络-250720-018602</v>
          </cell>
          <cell r="AJ621" t="str">
            <v>诉求</v>
          </cell>
          <cell r="AK621" t="str">
            <v>结束</v>
          </cell>
        </row>
        <row r="622">
          <cell r="AI622" t="str">
            <v>热线-250720-047576-1</v>
          </cell>
          <cell r="AJ622" t="str">
            <v>诉求</v>
          </cell>
          <cell r="AK622" t="str">
            <v>结束</v>
          </cell>
        </row>
        <row r="623">
          <cell r="AI623" t="str">
            <v>热线-250720-053132</v>
          </cell>
          <cell r="AJ623" t="str">
            <v>诉求</v>
          </cell>
          <cell r="AK623" t="str">
            <v>结束</v>
          </cell>
        </row>
        <row r="624">
          <cell r="AI624" t="str">
            <v>网络-250721-017456-1</v>
          </cell>
          <cell r="AJ624" t="str">
            <v>诉求</v>
          </cell>
          <cell r="AK624" t="str">
            <v>结束</v>
          </cell>
        </row>
        <row r="625">
          <cell r="AI625" t="str">
            <v>热线-250721-023436</v>
          </cell>
          <cell r="AJ625" t="str">
            <v>诉求</v>
          </cell>
          <cell r="AK625" t="str">
            <v>结束</v>
          </cell>
        </row>
        <row r="626">
          <cell r="AI626" t="str">
            <v>热线-250722-011983</v>
          </cell>
          <cell r="AJ626" t="str">
            <v>诉求</v>
          </cell>
          <cell r="AK626" t="str">
            <v>结束</v>
          </cell>
        </row>
        <row r="627">
          <cell r="AI627" t="str">
            <v>网络-250722-013679-1</v>
          </cell>
          <cell r="AJ627" t="str">
            <v>诉求</v>
          </cell>
          <cell r="AK627" t="str">
            <v>结束</v>
          </cell>
        </row>
        <row r="628">
          <cell r="AI628" t="str">
            <v>热线-250722-015619</v>
          </cell>
          <cell r="AJ628" t="str">
            <v>诉求</v>
          </cell>
          <cell r="AK628" t="str">
            <v>结束</v>
          </cell>
        </row>
        <row r="629">
          <cell r="AI629" t="str">
            <v>网络-250723-009482</v>
          </cell>
          <cell r="AJ629" t="str">
            <v>诉求</v>
          </cell>
          <cell r="AK629" t="str">
            <v>结束</v>
          </cell>
        </row>
        <row r="630">
          <cell r="AI630" t="str">
            <v>网络-250723-029142-1</v>
          </cell>
          <cell r="AJ630" t="str">
            <v>诉求</v>
          </cell>
          <cell r="AK630" t="str">
            <v>结束</v>
          </cell>
        </row>
        <row r="631">
          <cell r="AI631" t="str">
            <v>网络-250723-024596</v>
          </cell>
          <cell r="AJ631" t="str">
            <v>诉求</v>
          </cell>
          <cell r="AK631" t="str">
            <v>结束</v>
          </cell>
        </row>
        <row r="632">
          <cell r="AI632" t="str">
            <v>热线-250723-054742</v>
          </cell>
          <cell r="AJ632" t="str">
            <v>其他</v>
          </cell>
          <cell r="AK632" t="str">
            <v>结束</v>
          </cell>
        </row>
        <row r="633">
          <cell r="AI633" t="str">
            <v>网络-250723-068657-2</v>
          </cell>
          <cell r="AJ633" t="str">
            <v>诉求</v>
          </cell>
          <cell r="AK633" t="str">
            <v>结束</v>
          </cell>
        </row>
        <row r="634">
          <cell r="AI634" t="str">
            <v>网络-250723-068657-1</v>
          </cell>
          <cell r="AJ634" t="str">
            <v>诉求</v>
          </cell>
          <cell r="AK634" t="str">
            <v>结束</v>
          </cell>
        </row>
        <row r="635">
          <cell r="AI635" t="str">
            <v>网络-250724-020744</v>
          </cell>
          <cell r="AJ635" t="str">
            <v>诉求</v>
          </cell>
          <cell r="AK635" t="str">
            <v>结束</v>
          </cell>
        </row>
        <row r="636">
          <cell r="AI636" t="str">
            <v>网络-250724-024574</v>
          </cell>
          <cell r="AJ636" t="str">
            <v>诉求</v>
          </cell>
          <cell r="AK636" t="str">
            <v>结束</v>
          </cell>
        </row>
        <row r="637">
          <cell r="AI637" t="str">
            <v>热线-250724-060215-5</v>
          </cell>
          <cell r="AJ637" t="str">
            <v>诉求</v>
          </cell>
          <cell r="AK637" t="str">
            <v>结束</v>
          </cell>
        </row>
        <row r="638">
          <cell r="AI638" t="str">
            <v>网络-250724-017892</v>
          </cell>
          <cell r="AJ638" t="str">
            <v>诉求</v>
          </cell>
          <cell r="AK638" t="str">
            <v>结束</v>
          </cell>
        </row>
        <row r="639">
          <cell r="AI639" t="str">
            <v>热线-250725-028398</v>
          </cell>
          <cell r="AJ639" t="str">
            <v>诉求</v>
          </cell>
          <cell r="AK639" t="str">
            <v>结束</v>
          </cell>
        </row>
        <row r="640">
          <cell r="AI640" t="str">
            <v>热线-250725-053489</v>
          </cell>
          <cell r="AJ640" t="str">
            <v>诉求</v>
          </cell>
          <cell r="AK640" t="str">
            <v>结束</v>
          </cell>
        </row>
        <row r="641">
          <cell r="AI641" t="str">
            <v>热线-250725-052181</v>
          </cell>
          <cell r="AJ641" t="str">
            <v>表扬</v>
          </cell>
          <cell r="AK641" t="str">
            <v>结束</v>
          </cell>
        </row>
        <row r="642">
          <cell r="AI642" t="str">
            <v>网络-250727-033843-2</v>
          </cell>
          <cell r="AJ642" t="str">
            <v>其他</v>
          </cell>
          <cell r="AK642" t="str">
            <v>结束</v>
          </cell>
        </row>
        <row r="643">
          <cell r="AI643" t="str">
            <v>网络-250727-033843-1</v>
          </cell>
          <cell r="AJ643" t="str">
            <v>诉求</v>
          </cell>
          <cell r="AK643" t="str">
            <v>结束</v>
          </cell>
        </row>
        <row r="644">
          <cell r="AI644" t="str">
            <v>热线-250727-044344-2</v>
          </cell>
          <cell r="AJ644" t="str">
            <v>诉求</v>
          </cell>
          <cell r="AK644" t="str">
            <v>结束</v>
          </cell>
        </row>
        <row r="645">
          <cell r="AI645" t="str">
            <v>热线-250727-021556</v>
          </cell>
          <cell r="AJ645" t="str">
            <v>诉求</v>
          </cell>
          <cell r="AK645" t="str">
            <v>结束</v>
          </cell>
        </row>
        <row r="646">
          <cell r="AI646" t="str">
            <v>网络-250728-018087</v>
          </cell>
          <cell r="AJ646" t="str">
            <v>诉求</v>
          </cell>
          <cell r="AK646" t="str">
            <v>结束</v>
          </cell>
        </row>
        <row r="647">
          <cell r="AI647" t="str">
            <v>热线-250729-004277</v>
          </cell>
          <cell r="AJ647" t="str">
            <v>诉求</v>
          </cell>
          <cell r="AK647" t="str">
            <v>结束</v>
          </cell>
        </row>
        <row r="648">
          <cell r="AI648" t="str">
            <v>热线-250729-025223-1</v>
          </cell>
          <cell r="AJ648" t="str">
            <v>其他</v>
          </cell>
          <cell r="AK648" t="str">
            <v>结束</v>
          </cell>
        </row>
        <row r="649">
          <cell r="AI649" t="str">
            <v>热线-250729-019761</v>
          </cell>
          <cell r="AJ649" t="str">
            <v>诉求</v>
          </cell>
          <cell r="AK649" t="str">
            <v>结束</v>
          </cell>
        </row>
        <row r="650">
          <cell r="AI650" t="str">
            <v>网络-250730-007541-1</v>
          </cell>
          <cell r="AJ650" t="str">
            <v>诉求</v>
          </cell>
          <cell r="AK650" t="str">
            <v>结束</v>
          </cell>
        </row>
        <row r="651">
          <cell r="AI651" t="str">
            <v>热线-250730-011350</v>
          </cell>
          <cell r="AJ651" t="str">
            <v>诉求</v>
          </cell>
          <cell r="AK651" t="str">
            <v>结束</v>
          </cell>
        </row>
        <row r="652">
          <cell r="AI652" t="str">
            <v>热线-250730-053416</v>
          </cell>
          <cell r="AJ652" t="str">
            <v>表扬</v>
          </cell>
          <cell r="AK652" t="str">
            <v>结束</v>
          </cell>
        </row>
        <row r="653">
          <cell r="AI653" t="str">
            <v>热线-250731-010291</v>
          </cell>
          <cell r="AJ653" t="str">
            <v>其他</v>
          </cell>
          <cell r="AK653" t="str">
            <v>结束</v>
          </cell>
        </row>
        <row r="654">
          <cell r="AI654" t="str">
            <v>热线-250731-052200</v>
          </cell>
          <cell r="AJ654" t="str">
            <v>诉求</v>
          </cell>
          <cell r="AK654" t="str">
            <v>结束</v>
          </cell>
        </row>
        <row r="655">
          <cell r="AI655" t="str">
            <v>网络-250801-020408-1</v>
          </cell>
          <cell r="AJ655" t="str">
            <v>诉求</v>
          </cell>
          <cell r="AK655" t="str">
            <v>结束</v>
          </cell>
        </row>
        <row r="656">
          <cell r="AI656" t="str">
            <v>网络-250801-020408-2</v>
          </cell>
          <cell r="AJ656" t="str">
            <v>诉求</v>
          </cell>
          <cell r="AK656" t="str">
            <v>结束</v>
          </cell>
        </row>
        <row r="657">
          <cell r="AI657" t="str">
            <v>热线-250728-061284-2</v>
          </cell>
          <cell r="AJ657" t="str">
            <v>其他</v>
          </cell>
          <cell r="AK657" t="str">
            <v>结束</v>
          </cell>
        </row>
        <row r="658">
          <cell r="AI658" t="str">
            <v>热线-250731-049329</v>
          </cell>
          <cell r="AJ658" t="str">
            <v>诉求</v>
          </cell>
          <cell r="AK658" t="str">
            <v>结束</v>
          </cell>
        </row>
        <row r="659">
          <cell r="AI659" t="str">
            <v>热线-250801-035486</v>
          </cell>
          <cell r="AJ659" t="str">
            <v>诉求</v>
          </cell>
          <cell r="AK659" t="str">
            <v>结束</v>
          </cell>
        </row>
        <row r="660">
          <cell r="AI660" t="str">
            <v>热线-250731-071000-1</v>
          </cell>
          <cell r="AJ660" t="str">
            <v>诉求</v>
          </cell>
          <cell r="AK660" t="str">
            <v>结束</v>
          </cell>
        </row>
        <row r="661">
          <cell r="AI661" t="str">
            <v>热线-250731-071000-2</v>
          </cell>
          <cell r="AJ661" t="str">
            <v>诉求</v>
          </cell>
          <cell r="AK661" t="str">
            <v>结束</v>
          </cell>
        </row>
        <row r="662">
          <cell r="AI662" t="str">
            <v>热线-250801-049340</v>
          </cell>
          <cell r="AJ662" t="str">
            <v>诉求</v>
          </cell>
          <cell r="AK662" t="str">
            <v>结束</v>
          </cell>
        </row>
        <row r="663">
          <cell r="AI663" t="str">
            <v>热线-250802-021832-2</v>
          </cell>
          <cell r="AJ663" t="str">
            <v>诉求</v>
          </cell>
          <cell r="AK663" t="str">
            <v>结束</v>
          </cell>
        </row>
        <row r="664">
          <cell r="AI664" t="str">
            <v>热线-250803-031124-1</v>
          </cell>
          <cell r="AJ664" t="str">
            <v>诉求</v>
          </cell>
          <cell r="AK664" t="str">
            <v>结束</v>
          </cell>
        </row>
        <row r="665">
          <cell r="AI665" t="str">
            <v>热线-250803-032495-2</v>
          </cell>
          <cell r="AJ665" t="str">
            <v>诉求</v>
          </cell>
          <cell r="AK665" t="str">
            <v>结束</v>
          </cell>
        </row>
        <row r="666">
          <cell r="AI666" t="str">
            <v>热线-250804-018177</v>
          </cell>
          <cell r="AJ666" t="str">
            <v>诉求</v>
          </cell>
          <cell r="AK666" t="str">
            <v>结束</v>
          </cell>
        </row>
        <row r="667">
          <cell r="AI667" t="str">
            <v>网络-250804-034945-1</v>
          </cell>
          <cell r="AJ667" t="str">
            <v>诉求</v>
          </cell>
          <cell r="AK667" t="str">
            <v>结束</v>
          </cell>
        </row>
        <row r="668">
          <cell r="AI668" t="str">
            <v>热线-250804-038844</v>
          </cell>
          <cell r="AJ668" t="str">
            <v>诉求</v>
          </cell>
          <cell r="AK668" t="str">
            <v>结束</v>
          </cell>
        </row>
        <row r="669">
          <cell r="AI669" t="str">
            <v>热线-250803-053898</v>
          </cell>
          <cell r="AJ669" t="str">
            <v>诉求</v>
          </cell>
          <cell r="AK669" t="str">
            <v>结束</v>
          </cell>
        </row>
        <row r="670">
          <cell r="AI670" t="str">
            <v>热线-250804-001568</v>
          </cell>
          <cell r="AJ670" t="str">
            <v>诉求</v>
          </cell>
          <cell r="AK670" t="str">
            <v>结束</v>
          </cell>
        </row>
        <row r="671">
          <cell r="AI671" t="str">
            <v>网络-250804-051816-1</v>
          </cell>
          <cell r="AJ671" t="str">
            <v>其他</v>
          </cell>
          <cell r="AK671" t="str">
            <v>结束</v>
          </cell>
        </row>
        <row r="672">
          <cell r="AI672" t="str">
            <v>热线-250804-018630</v>
          </cell>
          <cell r="AJ672" t="str">
            <v>诉求</v>
          </cell>
          <cell r="AK672" t="str">
            <v>结束</v>
          </cell>
        </row>
        <row r="673">
          <cell r="AI673" t="str">
            <v>热线-250804-039031</v>
          </cell>
          <cell r="AJ673" t="str">
            <v>诉求</v>
          </cell>
          <cell r="AK673" t="str">
            <v>结束</v>
          </cell>
        </row>
        <row r="674">
          <cell r="AI674" t="str">
            <v>热线-250805-023338</v>
          </cell>
          <cell r="AJ674" t="str">
            <v>诉求</v>
          </cell>
          <cell r="AK674" t="str">
            <v>结束</v>
          </cell>
        </row>
        <row r="675">
          <cell r="AI675" t="str">
            <v>网络-250805-038290-2</v>
          </cell>
          <cell r="AJ675" t="str">
            <v>其他</v>
          </cell>
          <cell r="AK675" t="str">
            <v>结束</v>
          </cell>
        </row>
        <row r="676">
          <cell r="AI676" t="str">
            <v>热线-250807-012972</v>
          </cell>
          <cell r="AJ676" t="str">
            <v>诉求</v>
          </cell>
          <cell r="AK676" t="str">
            <v>结束</v>
          </cell>
        </row>
        <row r="677">
          <cell r="AI677" t="str">
            <v>热线-250806-066863</v>
          </cell>
          <cell r="AJ677" t="str">
            <v>诉求</v>
          </cell>
          <cell r="AK677" t="str">
            <v>结束</v>
          </cell>
        </row>
        <row r="678">
          <cell r="AI678" t="str">
            <v>热线-250808-072180-2</v>
          </cell>
          <cell r="AJ678" t="str">
            <v>诉求</v>
          </cell>
          <cell r="AK678" t="str">
            <v>结束</v>
          </cell>
        </row>
        <row r="679">
          <cell r="AI679" t="str">
            <v>热线-250810-028946</v>
          </cell>
          <cell r="AJ679" t="str">
            <v>诉求</v>
          </cell>
          <cell r="AK679" t="str">
            <v>结束</v>
          </cell>
        </row>
        <row r="680">
          <cell r="AI680" t="str">
            <v>热线-250811-030895</v>
          </cell>
          <cell r="AJ680" t="str">
            <v>诉求</v>
          </cell>
          <cell r="AK680" t="str">
            <v>结束</v>
          </cell>
        </row>
        <row r="681">
          <cell r="AI681" t="str">
            <v>热线-250812-048683</v>
          </cell>
          <cell r="AJ681" t="str">
            <v>诉求</v>
          </cell>
          <cell r="AK681" t="str">
            <v>结束</v>
          </cell>
        </row>
        <row r="682">
          <cell r="AI682" t="str">
            <v>热线-250812-060396-2</v>
          </cell>
          <cell r="AJ682" t="str">
            <v>诉求</v>
          </cell>
          <cell r="AK682" t="str">
            <v>结束</v>
          </cell>
        </row>
        <row r="683">
          <cell r="AI683" t="str">
            <v>热线-250812-060338</v>
          </cell>
          <cell r="AJ683" t="str">
            <v>诉求</v>
          </cell>
          <cell r="AK683" t="str">
            <v>结束</v>
          </cell>
        </row>
        <row r="684">
          <cell r="AI684" t="str">
            <v>网络-250813-023251</v>
          </cell>
          <cell r="AJ684" t="str">
            <v>诉求</v>
          </cell>
          <cell r="AK684" t="str">
            <v>结束</v>
          </cell>
        </row>
        <row r="685">
          <cell r="AI685" t="str">
            <v>网络-250813-024040-2</v>
          </cell>
          <cell r="AJ685" t="str">
            <v>诉求</v>
          </cell>
          <cell r="AK685" t="str">
            <v>结束</v>
          </cell>
        </row>
        <row r="686">
          <cell r="AI686" t="str">
            <v>热线-250813-032089</v>
          </cell>
          <cell r="AJ686" t="str">
            <v>诉求</v>
          </cell>
          <cell r="AK686" t="str">
            <v>结束</v>
          </cell>
        </row>
        <row r="687">
          <cell r="AI687" t="str">
            <v>热线-250814-020590</v>
          </cell>
          <cell r="AJ687" t="str">
            <v>诉求</v>
          </cell>
          <cell r="AK687" t="str">
            <v>结束</v>
          </cell>
        </row>
        <row r="688">
          <cell r="AI688" t="str">
            <v>热线-250814-029190</v>
          </cell>
          <cell r="AJ688" t="str">
            <v>诉求</v>
          </cell>
          <cell r="AK688" t="str">
            <v>结束</v>
          </cell>
        </row>
        <row r="689">
          <cell r="AI689" t="str">
            <v>热线-250814-027456</v>
          </cell>
          <cell r="AJ689" t="str">
            <v>诉求</v>
          </cell>
          <cell r="AK689" t="str">
            <v>结束</v>
          </cell>
        </row>
        <row r="690">
          <cell r="AI690" t="str">
            <v>网络-250813-046820-2</v>
          </cell>
          <cell r="AJ690" t="str">
            <v>诉求</v>
          </cell>
          <cell r="AK690" t="str">
            <v>结束</v>
          </cell>
        </row>
        <row r="691">
          <cell r="AI691" t="str">
            <v>热线-250815-020037-2</v>
          </cell>
          <cell r="AJ691" t="str">
            <v>诉求</v>
          </cell>
          <cell r="AK691" t="str">
            <v>结束</v>
          </cell>
        </row>
        <row r="692">
          <cell r="AI692" t="str">
            <v>热线-250815-034367-2</v>
          </cell>
          <cell r="AJ692" t="str">
            <v>诉求</v>
          </cell>
          <cell r="AK692" t="str">
            <v>结束</v>
          </cell>
        </row>
        <row r="693">
          <cell r="AI693" t="str">
            <v>热线-250815-025846</v>
          </cell>
          <cell r="AJ693" t="str">
            <v>诉求</v>
          </cell>
          <cell r="AK693" t="str">
            <v>结束</v>
          </cell>
        </row>
        <row r="694">
          <cell r="AI694" t="str">
            <v>网络-250816-049990</v>
          </cell>
          <cell r="AJ694" t="str">
            <v>诉求</v>
          </cell>
          <cell r="AK694" t="str">
            <v>结束</v>
          </cell>
        </row>
        <row r="695">
          <cell r="AI695" t="str">
            <v>热线-250818-069437</v>
          </cell>
          <cell r="AJ695" t="str">
            <v>其他</v>
          </cell>
          <cell r="AK695" t="str">
            <v>结束</v>
          </cell>
        </row>
        <row r="696">
          <cell r="AI696" t="str">
            <v>热线-250818-055712</v>
          </cell>
          <cell r="AJ696" t="str">
            <v>诉求</v>
          </cell>
          <cell r="AK696" t="str">
            <v>结束</v>
          </cell>
        </row>
        <row r="697">
          <cell r="AI697" t="str">
            <v>网络-250820-010390</v>
          </cell>
          <cell r="AJ697" t="str">
            <v>其他</v>
          </cell>
          <cell r="AK697" t="str">
            <v>结束</v>
          </cell>
        </row>
        <row r="698">
          <cell r="AI698" t="str">
            <v>热线-250820-014121-2</v>
          </cell>
          <cell r="AJ698" t="str">
            <v>诉求</v>
          </cell>
          <cell r="AK698" t="str">
            <v>结束</v>
          </cell>
        </row>
        <row r="699">
          <cell r="AI699" t="str">
            <v>网络-250821-003809-2</v>
          </cell>
          <cell r="AJ699" t="str">
            <v>诉求</v>
          </cell>
          <cell r="AK699" t="str">
            <v>结束</v>
          </cell>
        </row>
        <row r="700">
          <cell r="AI700" t="str">
            <v>热线-250821-019019</v>
          </cell>
          <cell r="AJ700" t="str">
            <v>诉求</v>
          </cell>
          <cell r="AK700" t="str">
            <v>结束</v>
          </cell>
        </row>
        <row r="701">
          <cell r="AI701" t="str">
            <v>网络-250821-042439-2</v>
          </cell>
          <cell r="AJ701" t="str">
            <v>诉求</v>
          </cell>
          <cell r="AK701" t="str">
            <v>结束</v>
          </cell>
        </row>
        <row r="702">
          <cell r="AI702" t="str">
            <v>热线-250822-014613</v>
          </cell>
          <cell r="AJ702" t="str">
            <v>其他</v>
          </cell>
          <cell r="AK702" t="str">
            <v>结束</v>
          </cell>
        </row>
        <row r="703">
          <cell r="AI703" t="str">
            <v>热线-250821-047470</v>
          </cell>
          <cell r="AJ703" t="str">
            <v>诉求</v>
          </cell>
          <cell r="AK703" t="str">
            <v>结束</v>
          </cell>
        </row>
        <row r="704">
          <cell r="AI704" t="str">
            <v>热线-250822-025619</v>
          </cell>
          <cell r="AJ704" t="str">
            <v>诉求</v>
          </cell>
          <cell r="AK704" t="str">
            <v>结束</v>
          </cell>
        </row>
        <row r="705">
          <cell r="AI705" t="str">
            <v>热线-250822-060419</v>
          </cell>
          <cell r="AJ705" t="str">
            <v>诉求</v>
          </cell>
          <cell r="AK705" t="str">
            <v>结束</v>
          </cell>
        </row>
        <row r="706">
          <cell r="AI706" t="str">
            <v>热线-250823-047911</v>
          </cell>
          <cell r="AJ706" t="str">
            <v>诉求</v>
          </cell>
          <cell r="AK706" t="str">
            <v>结束</v>
          </cell>
        </row>
        <row r="707">
          <cell r="AI707" t="str">
            <v>热线-250823-051917</v>
          </cell>
          <cell r="AJ707" t="str">
            <v>诉求</v>
          </cell>
          <cell r="AK707" t="str">
            <v>结束</v>
          </cell>
        </row>
        <row r="708">
          <cell r="AI708" t="str">
            <v>热线-250824-001284-2</v>
          </cell>
          <cell r="AJ708" t="str">
            <v>诉求</v>
          </cell>
          <cell r="AK708" t="str">
            <v>结束</v>
          </cell>
        </row>
        <row r="709">
          <cell r="AI709" t="str">
            <v>热线-250824-004196</v>
          </cell>
          <cell r="AJ709" t="str">
            <v>诉求</v>
          </cell>
          <cell r="AK709" t="str">
            <v>结束</v>
          </cell>
        </row>
        <row r="710">
          <cell r="AI710" t="str">
            <v>热线-250824-037093</v>
          </cell>
          <cell r="AJ710" t="str">
            <v>诉求</v>
          </cell>
          <cell r="AK710" t="str">
            <v>结束</v>
          </cell>
        </row>
        <row r="711">
          <cell r="AI711" t="str">
            <v>热线-250825-016424</v>
          </cell>
          <cell r="AJ711" t="str">
            <v>诉求</v>
          </cell>
          <cell r="AK711" t="str">
            <v>结束</v>
          </cell>
        </row>
        <row r="712">
          <cell r="AI712" t="str">
            <v>网络-250825-027762</v>
          </cell>
          <cell r="AJ712" t="str">
            <v>其他</v>
          </cell>
          <cell r="AK712" t="str">
            <v>结束</v>
          </cell>
        </row>
        <row r="713">
          <cell r="AI713" t="str">
            <v>网络-250825-044898</v>
          </cell>
          <cell r="AJ713" t="str">
            <v>诉求</v>
          </cell>
          <cell r="AK713" t="str">
            <v>结束</v>
          </cell>
        </row>
        <row r="714">
          <cell r="AI714" t="str">
            <v>网络-250825-051708-3</v>
          </cell>
          <cell r="AJ714" t="str">
            <v>诉求</v>
          </cell>
          <cell r="AK714" t="str">
            <v>结束</v>
          </cell>
        </row>
        <row r="715">
          <cell r="AI715" t="str">
            <v>热线-250825-061589</v>
          </cell>
          <cell r="AJ715" t="str">
            <v>诉求</v>
          </cell>
          <cell r="AK715" t="str">
            <v>结束</v>
          </cell>
        </row>
        <row r="716">
          <cell r="AI716" t="str">
            <v>热线-250826-039225</v>
          </cell>
          <cell r="AJ716" t="str">
            <v>诉求</v>
          </cell>
          <cell r="AK716" t="str">
            <v>结束</v>
          </cell>
        </row>
        <row r="717">
          <cell r="AI717" t="str">
            <v>热线-250827-006819</v>
          </cell>
          <cell r="AJ717" t="str">
            <v>诉求</v>
          </cell>
          <cell r="AK717" t="str">
            <v>结束</v>
          </cell>
        </row>
        <row r="718">
          <cell r="AI718" t="str">
            <v>热线-250828-005901</v>
          </cell>
          <cell r="AJ718" t="str">
            <v>其他</v>
          </cell>
          <cell r="AK718" t="str">
            <v>结束</v>
          </cell>
        </row>
        <row r="719">
          <cell r="AI719" t="str">
            <v>热线-250828-069550-3</v>
          </cell>
          <cell r="AJ719" t="str">
            <v>诉求</v>
          </cell>
          <cell r="AK719" t="str">
            <v>结束</v>
          </cell>
        </row>
        <row r="720">
          <cell r="AI720" t="str">
            <v>网络-250829-031946</v>
          </cell>
          <cell r="AJ720" t="str">
            <v>诉求</v>
          </cell>
          <cell r="AK720" t="str">
            <v>结束</v>
          </cell>
        </row>
        <row r="721">
          <cell r="AI721" t="str">
            <v>热线-250829-021006</v>
          </cell>
          <cell r="AJ721" t="str">
            <v>诉求</v>
          </cell>
          <cell r="AK721" t="str">
            <v>结束</v>
          </cell>
        </row>
        <row r="722">
          <cell r="AI722" t="str">
            <v>热线-250831-036660-1</v>
          </cell>
          <cell r="AJ722" t="str">
            <v>诉求</v>
          </cell>
          <cell r="AK722" t="str">
            <v>结束</v>
          </cell>
        </row>
        <row r="723">
          <cell r="AI723" t="str">
            <v>网络-250831-039354-1</v>
          </cell>
          <cell r="AJ723" t="str">
            <v>诉求</v>
          </cell>
          <cell r="AK723" t="str">
            <v>结束</v>
          </cell>
        </row>
        <row r="724">
          <cell r="AI724" t="str">
            <v>热线-250831-038497</v>
          </cell>
          <cell r="AJ724" t="str">
            <v>诉求</v>
          </cell>
          <cell r="AK724" t="str">
            <v>结束</v>
          </cell>
        </row>
        <row r="725">
          <cell r="AI725" t="str">
            <v>热线-250901-032637</v>
          </cell>
          <cell r="AJ725" t="str">
            <v>诉求</v>
          </cell>
          <cell r="AK725" t="str">
            <v>结束</v>
          </cell>
        </row>
        <row r="726">
          <cell r="AI726" t="str">
            <v>热线-250901-039156</v>
          </cell>
          <cell r="AJ726" t="str">
            <v>诉求</v>
          </cell>
          <cell r="AK726" t="str">
            <v>结束</v>
          </cell>
        </row>
        <row r="727">
          <cell r="AI727" t="str">
            <v>热线-250901-048234</v>
          </cell>
          <cell r="AJ727" t="str">
            <v>诉求</v>
          </cell>
          <cell r="AK727" t="str">
            <v>结束</v>
          </cell>
        </row>
        <row r="728">
          <cell r="AI728" t="str">
            <v>热线-250901-069858</v>
          </cell>
          <cell r="AJ728" t="str">
            <v>诉求</v>
          </cell>
          <cell r="AK728" t="str">
            <v>结束</v>
          </cell>
        </row>
        <row r="729">
          <cell r="AI729" t="str">
            <v>热线-250901-064095</v>
          </cell>
          <cell r="AJ729" t="str">
            <v>诉求</v>
          </cell>
          <cell r="AK729" t="str">
            <v>结束</v>
          </cell>
        </row>
        <row r="730">
          <cell r="AI730" t="str">
            <v>网络-250902-050766</v>
          </cell>
          <cell r="AJ730" t="str">
            <v>诉求</v>
          </cell>
          <cell r="AK730" t="str">
            <v>结束</v>
          </cell>
        </row>
        <row r="731">
          <cell r="AI731" t="str">
            <v>热线-250901-077258</v>
          </cell>
          <cell r="AJ731" t="str">
            <v>诉求</v>
          </cell>
          <cell r="AK731" t="str">
            <v>结束</v>
          </cell>
        </row>
        <row r="732">
          <cell r="AI732" t="str">
            <v>热线-250903-055334-3</v>
          </cell>
          <cell r="AJ732" t="str">
            <v>诉求</v>
          </cell>
          <cell r="AK732" t="str">
            <v>结束</v>
          </cell>
        </row>
        <row r="733">
          <cell r="AI733" t="str">
            <v>热线-250904-003201-1</v>
          </cell>
          <cell r="AJ733" t="str">
            <v>诉求</v>
          </cell>
          <cell r="AK733" t="str">
            <v>结束</v>
          </cell>
        </row>
        <row r="734">
          <cell r="AI734" t="str">
            <v>热线-250903-064145</v>
          </cell>
          <cell r="AJ734" t="str">
            <v>其他</v>
          </cell>
          <cell r="AK734" t="str">
            <v>结束</v>
          </cell>
        </row>
        <row r="735">
          <cell r="AI735" t="str">
            <v>网络-250904-034677</v>
          </cell>
          <cell r="AJ735" t="str">
            <v>诉求</v>
          </cell>
          <cell r="AK735" t="str">
            <v>结束</v>
          </cell>
        </row>
        <row r="736">
          <cell r="AI736" t="str">
            <v>热线-250904-016238</v>
          </cell>
          <cell r="AJ736" t="str">
            <v>诉求</v>
          </cell>
          <cell r="AK736" t="str">
            <v>结束</v>
          </cell>
        </row>
        <row r="737">
          <cell r="AI737" t="str">
            <v>热线-250904-068355</v>
          </cell>
          <cell r="AJ737" t="str">
            <v>其他</v>
          </cell>
          <cell r="AK737" t="str">
            <v>结束</v>
          </cell>
        </row>
        <row r="738">
          <cell r="AI738" t="str">
            <v>热线-250905-022569</v>
          </cell>
          <cell r="AJ738" t="str">
            <v>其他</v>
          </cell>
          <cell r="AK738" t="str">
            <v>结束</v>
          </cell>
        </row>
        <row r="739">
          <cell r="AI739" t="str">
            <v>热线-250905-010387</v>
          </cell>
          <cell r="AJ739" t="str">
            <v>其他</v>
          </cell>
          <cell r="AK739" t="str">
            <v>结束</v>
          </cell>
        </row>
        <row r="740">
          <cell r="AI740" t="str">
            <v>网络-250905-040001-2</v>
          </cell>
          <cell r="AJ740" t="str">
            <v>诉求</v>
          </cell>
          <cell r="AK740" t="str">
            <v>结束</v>
          </cell>
        </row>
        <row r="741">
          <cell r="AI741" t="str">
            <v>热线-250905-025834</v>
          </cell>
          <cell r="AJ741" t="str">
            <v>诉求</v>
          </cell>
          <cell r="AK741" t="str">
            <v>结束</v>
          </cell>
        </row>
        <row r="742">
          <cell r="AI742" t="str">
            <v>热线-250906-018596-1</v>
          </cell>
          <cell r="AJ742" t="str">
            <v>其他</v>
          </cell>
          <cell r="AK742" t="str">
            <v>结束</v>
          </cell>
        </row>
        <row r="743">
          <cell r="AI743" t="str">
            <v>网络-250906-042725</v>
          </cell>
          <cell r="AJ743" t="str">
            <v>诉求</v>
          </cell>
          <cell r="AK743" t="str">
            <v>结束</v>
          </cell>
        </row>
        <row r="744">
          <cell r="AI744" t="str">
            <v>热线-250907-015010-2</v>
          </cell>
          <cell r="AJ744" t="str">
            <v>诉求</v>
          </cell>
          <cell r="AK744" t="str">
            <v>结束</v>
          </cell>
        </row>
        <row r="745">
          <cell r="AI745" t="str">
            <v>热线-250907-007738</v>
          </cell>
          <cell r="AJ745" t="str">
            <v>诉求</v>
          </cell>
          <cell r="AK745" t="str">
            <v>结束</v>
          </cell>
        </row>
        <row r="746">
          <cell r="AI746" t="str">
            <v>热线-250907-021445</v>
          </cell>
          <cell r="AJ746" t="str">
            <v>表扬</v>
          </cell>
          <cell r="AK746" t="str">
            <v>结束</v>
          </cell>
        </row>
        <row r="747">
          <cell r="AI747" t="str">
            <v>热线-250908-038713-3</v>
          </cell>
          <cell r="AJ747" t="str">
            <v>诉求</v>
          </cell>
          <cell r="AK747" t="str">
            <v>结束</v>
          </cell>
        </row>
        <row r="748">
          <cell r="AI748" t="str">
            <v>热线-250908-055569</v>
          </cell>
          <cell r="AJ748" t="str">
            <v>诉求</v>
          </cell>
          <cell r="AK748" t="str">
            <v>结束</v>
          </cell>
        </row>
        <row r="749">
          <cell r="AI749" t="str">
            <v>热线-250908-016722</v>
          </cell>
          <cell r="AJ749" t="str">
            <v>诉求</v>
          </cell>
          <cell r="AK749" t="str">
            <v>结束</v>
          </cell>
        </row>
        <row r="750">
          <cell r="AI750" t="str">
            <v>热线-250909-031150</v>
          </cell>
          <cell r="AJ750" t="str">
            <v>诉求</v>
          </cell>
          <cell r="AK750" t="str">
            <v>结束</v>
          </cell>
        </row>
        <row r="751">
          <cell r="AI751" t="str">
            <v>网络-250909-013988-2</v>
          </cell>
          <cell r="AJ751" t="str">
            <v>表扬</v>
          </cell>
          <cell r="AK751" t="str">
            <v>结束</v>
          </cell>
        </row>
        <row r="752">
          <cell r="AI752" t="str">
            <v>网络-250909-057005-1</v>
          </cell>
          <cell r="AJ752" t="str">
            <v>诉求</v>
          </cell>
          <cell r="AK752" t="str">
            <v>结束</v>
          </cell>
        </row>
        <row r="753">
          <cell r="AI753" t="str">
            <v>热线-250910-002358-3</v>
          </cell>
          <cell r="AJ753" t="str">
            <v>诉求</v>
          </cell>
          <cell r="AK753" t="str">
            <v>结束</v>
          </cell>
        </row>
        <row r="754">
          <cell r="AI754" t="str">
            <v>网络-250910-008642-2</v>
          </cell>
          <cell r="AJ754" t="str">
            <v>诉求</v>
          </cell>
          <cell r="AK754" t="str">
            <v>结束</v>
          </cell>
        </row>
        <row r="755">
          <cell r="AI755" t="str">
            <v>热线-250911-053448</v>
          </cell>
          <cell r="AJ755" t="str">
            <v>诉求</v>
          </cell>
          <cell r="AK755" t="str">
            <v>结束</v>
          </cell>
        </row>
        <row r="756">
          <cell r="AI756" t="str">
            <v>热线-250912-026278</v>
          </cell>
          <cell r="AJ756" t="str">
            <v>其他</v>
          </cell>
          <cell r="AK756" t="str">
            <v>结束</v>
          </cell>
        </row>
        <row r="757">
          <cell r="AI757" t="str">
            <v>热线-250912-038908</v>
          </cell>
          <cell r="AJ757" t="str">
            <v>诉求</v>
          </cell>
          <cell r="AK757" t="str">
            <v>结束</v>
          </cell>
        </row>
        <row r="758">
          <cell r="AI758" t="str">
            <v>热线-250912-037556</v>
          </cell>
          <cell r="AJ758" t="str">
            <v>诉求</v>
          </cell>
          <cell r="AK758" t="str">
            <v>结束</v>
          </cell>
        </row>
        <row r="759">
          <cell r="AI759" t="str">
            <v>网络-250912-050286-3</v>
          </cell>
          <cell r="AJ759" t="str">
            <v>诉求</v>
          </cell>
          <cell r="AK759" t="str">
            <v>结束</v>
          </cell>
        </row>
        <row r="760">
          <cell r="AI760" t="str">
            <v>热线-250913-012989</v>
          </cell>
          <cell r="AJ760" t="str">
            <v>诉求</v>
          </cell>
          <cell r="AK760" t="str">
            <v>结束</v>
          </cell>
        </row>
        <row r="761">
          <cell r="AI761" t="str">
            <v>网络-250916-022028-2</v>
          </cell>
          <cell r="AJ761" t="str">
            <v>诉求</v>
          </cell>
          <cell r="AK761" t="str">
            <v>结束</v>
          </cell>
        </row>
        <row r="762">
          <cell r="AI762" t="str">
            <v>热线-250916-017314</v>
          </cell>
          <cell r="AJ762" t="str">
            <v>诉求</v>
          </cell>
          <cell r="AK762" t="str">
            <v>结束</v>
          </cell>
        </row>
        <row r="763">
          <cell r="AI763" t="str">
            <v>热线-250916-005286</v>
          </cell>
          <cell r="AJ763" t="str">
            <v>诉求</v>
          </cell>
          <cell r="AK763" t="str">
            <v>结束</v>
          </cell>
        </row>
        <row r="764">
          <cell r="AI764" t="str">
            <v>热线-250916-011408</v>
          </cell>
          <cell r="AJ764" t="str">
            <v>诉求</v>
          </cell>
          <cell r="AK764" t="str">
            <v>结束</v>
          </cell>
        </row>
        <row r="765">
          <cell r="AI765" t="str">
            <v>网络-250916-056061</v>
          </cell>
          <cell r="AJ765" t="str">
            <v>其他</v>
          </cell>
          <cell r="AK765" t="str">
            <v>结束</v>
          </cell>
        </row>
        <row r="766">
          <cell r="AI766" t="str">
            <v>热线-250916-064364</v>
          </cell>
          <cell r="AJ766" t="str">
            <v>诉求</v>
          </cell>
          <cell r="AK766" t="str">
            <v>结束</v>
          </cell>
        </row>
        <row r="767">
          <cell r="AI767" t="str">
            <v>热线-250917-016850</v>
          </cell>
          <cell r="AJ767" t="str">
            <v>诉求</v>
          </cell>
          <cell r="AK767" t="str">
            <v>结束</v>
          </cell>
        </row>
        <row r="768">
          <cell r="AI768" t="str">
            <v>网络-250917-023958</v>
          </cell>
          <cell r="AJ768" t="str">
            <v>诉求</v>
          </cell>
          <cell r="AK768" t="str">
            <v>结束</v>
          </cell>
        </row>
        <row r="769">
          <cell r="AI769" t="str">
            <v>热线-250917-039678</v>
          </cell>
          <cell r="AJ769" t="str">
            <v>其他</v>
          </cell>
          <cell r="AK769" t="str">
            <v>结束</v>
          </cell>
        </row>
        <row r="770">
          <cell r="AI770" t="str">
            <v>热线-250916-038949</v>
          </cell>
          <cell r="AJ770" t="str">
            <v>诉求</v>
          </cell>
          <cell r="AK770" t="str">
            <v>结束</v>
          </cell>
        </row>
        <row r="771">
          <cell r="AI771" t="str">
            <v>网络-250918-006906</v>
          </cell>
          <cell r="AJ771" t="str">
            <v>诉求</v>
          </cell>
          <cell r="AK771" t="str">
            <v>结束</v>
          </cell>
        </row>
        <row r="772">
          <cell r="AI772" t="str">
            <v>热线-250918-021274-1</v>
          </cell>
          <cell r="AJ772" t="str">
            <v>其他</v>
          </cell>
          <cell r="AK772" t="str">
            <v>结束</v>
          </cell>
        </row>
        <row r="773">
          <cell r="AI773" t="str">
            <v>热线-250918-032316</v>
          </cell>
          <cell r="AJ773" t="str">
            <v>诉求</v>
          </cell>
          <cell r="AK773" t="str">
            <v>结束</v>
          </cell>
        </row>
        <row r="774">
          <cell r="AI774" t="str">
            <v>热线-250918-012870</v>
          </cell>
          <cell r="AJ774" t="str">
            <v>诉求</v>
          </cell>
          <cell r="AK774" t="str">
            <v>结束</v>
          </cell>
        </row>
        <row r="775">
          <cell r="AI775" t="str">
            <v>网络-250919-006397-1</v>
          </cell>
          <cell r="AJ775" t="str">
            <v>诉求</v>
          </cell>
          <cell r="AK775" t="str">
            <v>结束</v>
          </cell>
        </row>
        <row r="776">
          <cell r="AI776" t="str">
            <v>网络-250919-009644</v>
          </cell>
          <cell r="AJ776" t="str">
            <v>诉求</v>
          </cell>
          <cell r="AK776" t="str">
            <v>结束</v>
          </cell>
        </row>
        <row r="777">
          <cell r="AI777" t="str">
            <v>热线-250919-015638</v>
          </cell>
          <cell r="AJ777" t="str">
            <v>其他</v>
          </cell>
          <cell r="AK777" t="str">
            <v>结束</v>
          </cell>
        </row>
        <row r="778">
          <cell r="AI778" t="str">
            <v>网络-250919-043212</v>
          </cell>
          <cell r="AJ778" t="str">
            <v>诉求</v>
          </cell>
          <cell r="AK778" t="str">
            <v>结束</v>
          </cell>
        </row>
        <row r="779">
          <cell r="AI779" t="str">
            <v>热线-250920-012171</v>
          </cell>
          <cell r="AJ779" t="str">
            <v>诉求</v>
          </cell>
          <cell r="AK779" t="str">
            <v>结束</v>
          </cell>
        </row>
        <row r="780">
          <cell r="AI780" t="str">
            <v>热线-250920-021079-1</v>
          </cell>
          <cell r="AJ780" t="str">
            <v>诉求</v>
          </cell>
          <cell r="AK780" t="str">
            <v>结束</v>
          </cell>
        </row>
        <row r="781">
          <cell r="AI781" t="str">
            <v>热线-250920-052212-1</v>
          </cell>
          <cell r="AJ781" t="str">
            <v>诉求</v>
          </cell>
          <cell r="AK781" t="str">
            <v>结束</v>
          </cell>
        </row>
        <row r="782">
          <cell r="AI782" t="str">
            <v>热线-250921-026996</v>
          </cell>
          <cell r="AJ782" t="str">
            <v>诉求</v>
          </cell>
          <cell r="AK782" t="str">
            <v>结束</v>
          </cell>
        </row>
        <row r="783">
          <cell r="AI783" t="str">
            <v>热线-250921-035646</v>
          </cell>
          <cell r="AJ783" t="str">
            <v>诉求</v>
          </cell>
          <cell r="AK783" t="str">
            <v>结束</v>
          </cell>
        </row>
        <row r="784">
          <cell r="AI784" t="str">
            <v>热线-250921-054818</v>
          </cell>
          <cell r="AJ784" t="str">
            <v>诉求</v>
          </cell>
          <cell r="AK784" t="str">
            <v>结束</v>
          </cell>
        </row>
        <row r="785">
          <cell r="AI785" t="str">
            <v>网络-250922-029916</v>
          </cell>
          <cell r="AJ785" t="str">
            <v>诉求</v>
          </cell>
          <cell r="AK785" t="str">
            <v>结束</v>
          </cell>
        </row>
        <row r="786">
          <cell r="AI786" t="str">
            <v>热线-250922-031470</v>
          </cell>
          <cell r="AJ786" t="str">
            <v>诉求</v>
          </cell>
          <cell r="AK786" t="str">
            <v>结束</v>
          </cell>
        </row>
        <row r="787">
          <cell r="AI787" t="str">
            <v>热线-250922-011792</v>
          </cell>
          <cell r="AJ787" t="str">
            <v>诉求</v>
          </cell>
          <cell r="AK787" t="str">
            <v>结束</v>
          </cell>
        </row>
        <row r="788">
          <cell r="AI788" t="str">
            <v>热线-250922-057390-2</v>
          </cell>
          <cell r="AJ788" t="str">
            <v>表扬</v>
          </cell>
          <cell r="AK788" t="str">
            <v>结束</v>
          </cell>
        </row>
        <row r="789">
          <cell r="AI789" t="str">
            <v>热线-250921-039516-2</v>
          </cell>
          <cell r="AJ789" t="str">
            <v>其他</v>
          </cell>
          <cell r="AK789" t="str">
            <v>结束</v>
          </cell>
        </row>
        <row r="790">
          <cell r="AI790" t="str">
            <v>热线-250922-039820-1</v>
          </cell>
          <cell r="AJ790" t="str">
            <v>诉求</v>
          </cell>
          <cell r="AK790" t="str">
            <v>结束</v>
          </cell>
        </row>
        <row r="791">
          <cell r="AI791" t="str">
            <v>热线-250922-039820-2</v>
          </cell>
          <cell r="AJ791" t="str">
            <v>诉求</v>
          </cell>
          <cell r="AK791" t="str">
            <v>结束</v>
          </cell>
        </row>
        <row r="792">
          <cell r="AI792" t="str">
            <v>热线-250922-057097</v>
          </cell>
          <cell r="AJ792" t="str">
            <v>其他</v>
          </cell>
          <cell r="AK792" t="str">
            <v>结束</v>
          </cell>
        </row>
        <row r="793">
          <cell r="AI793" t="str">
            <v>热线-250923-043328</v>
          </cell>
          <cell r="AJ793" t="str">
            <v>诉求</v>
          </cell>
          <cell r="AK793" t="str">
            <v>结束</v>
          </cell>
        </row>
        <row r="794">
          <cell r="AI794" t="str">
            <v>网络-250923-047331</v>
          </cell>
          <cell r="AJ794" t="str">
            <v>诉求</v>
          </cell>
          <cell r="AK794" t="str">
            <v>结束</v>
          </cell>
        </row>
        <row r="795">
          <cell r="AI795" t="str">
            <v>热线-250923-060325</v>
          </cell>
          <cell r="AJ795" t="str">
            <v>诉求</v>
          </cell>
          <cell r="AK795" t="str">
            <v>结束</v>
          </cell>
        </row>
        <row r="796">
          <cell r="AI796" t="str">
            <v>热线-250924-036425</v>
          </cell>
          <cell r="AJ796" t="str">
            <v>诉求</v>
          </cell>
          <cell r="AK796" t="str">
            <v>结束</v>
          </cell>
        </row>
        <row r="797">
          <cell r="AI797" t="str">
            <v>热线-250924-073429-2</v>
          </cell>
          <cell r="AJ797" t="str">
            <v>诉求</v>
          </cell>
          <cell r="AK797" t="str">
            <v>结束</v>
          </cell>
        </row>
        <row r="798">
          <cell r="AI798" t="str">
            <v>网络-250925-007003</v>
          </cell>
          <cell r="AJ798" t="str">
            <v>诉求</v>
          </cell>
          <cell r="AK798" t="str">
            <v>结束</v>
          </cell>
        </row>
        <row r="799">
          <cell r="AI799" t="str">
            <v>网络-250925-054402-1</v>
          </cell>
          <cell r="AJ799" t="str">
            <v>诉求</v>
          </cell>
          <cell r="AK799" t="str">
            <v>结束</v>
          </cell>
        </row>
        <row r="800">
          <cell r="AI800" t="str">
            <v>热线-250925-043651-1</v>
          </cell>
          <cell r="AJ800" t="str">
            <v>诉求</v>
          </cell>
          <cell r="AK800" t="str">
            <v>结束</v>
          </cell>
        </row>
        <row r="801">
          <cell r="AI801" t="str">
            <v>热线-250926-047717</v>
          </cell>
          <cell r="AJ801" t="str">
            <v>诉求</v>
          </cell>
          <cell r="AK801" t="str">
            <v>结束</v>
          </cell>
        </row>
        <row r="802">
          <cell r="AI802" t="str">
            <v>热线-250926-045716</v>
          </cell>
          <cell r="AJ802" t="str">
            <v>诉求</v>
          </cell>
          <cell r="AK802" t="str">
            <v>结束</v>
          </cell>
        </row>
        <row r="803">
          <cell r="AI803" t="str">
            <v>网络-250927-011986</v>
          </cell>
          <cell r="AJ803" t="str">
            <v>诉求</v>
          </cell>
          <cell r="AK803" t="str">
            <v>结束</v>
          </cell>
        </row>
        <row r="804">
          <cell r="AI804" t="str">
            <v>热线-250927-059208</v>
          </cell>
          <cell r="AJ804" t="str">
            <v>诉求</v>
          </cell>
          <cell r="AK804" t="str">
            <v>结束</v>
          </cell>
        </row>
        <row r="805">
          <cell r="AI805" t="str">
            <v>网络-250928-018882</v>
          </cell>
          <cell r="AJ805" t="str">
            <v>诉求</v>
          </cell>
          <cell r="AK805" t="str">
            <v>结束</v>
          </cell>
        </row>
        <row r="806">
          <cell r="AI806" t="str">
            <v>网络-250928-026385</v>
          </cell>
          <cell r="AJ806" t="str">
            <v>诉求</v>
          </cell>
          <cell r="AK806" t="str">
            <v>结束</v>
          </cell>
        </row>
        <row r="807">
          <cell r="AI807" t="str">
            <v>热线-250928-033357</v>
          </cell>
          <cell r="AJ807" t="str">
            <v>诉求</v>
          </cell>
          <cell r="AK807" t="str">
            <v>结束</v>
          </cell>
        </row>
        <row r="808">
          <cell r="AI808" t="str">
            <v>热线-250928-033779-2</v>
          </cell>
          <cell r="AJ808" t="str">
            <v>诉求</v>
          </cell>
          <cell r="AK808" t="str">
            <v>结束</v>
          </cell>
        </row>
        <row r="809">
          <cell r="AI809" t="str">
            <v>热线-250928-047824</v>
          </cell>
          <cell r="AJ809" t="str">
            <v>其他</v>
          </cell>
          <cell r="AK809" t="str">
            <v>结束</v>
          </cell>
        </row>
        <row r="810">
          <cell r="AI810" t="str">
            <v>热线-250929-005021-1</v>
          </cell>
          <cell r="AJ810" t="str">
            <v>诉求</v>
          </cell>
          <cell r="AK810" t="str">
            <v>结束</v>
          </cell>
        </row>
        <row r="811">
          <cell r="AI811" t="str">
            <v>热线-250929-019159</v>
          </cell>
          <cell r="AJ811" t="str">
            <v>诉求</v>
          </cell>
          <cell r="AK811" t="str">
            <v>结束</v>
          </cell>
        </row>
        <row r="812">
          <cell r="AI812" t="str">
            <v>热线-250929-057728</v>
          </cell>
          <cell r="AJ812" t="str">
            <v>其他</v>
          </cell>
          <cell r="AK812" t="str">
            <v>结束</v>
          </cell>
        </row>
        <row r="813">
          <cell r="AI813" t="str">
            <v>热线-250929-040951</v>
          </cell>
          <cell r="AJ813" t="str">
            <v>诉求</v>
          </cell>
          <cell r="AK813" t="str">
            <v>结束</v>
          </cell>
        </row>
        <row r="814">
          <cell r="AI814" t="str">
            <v>网络-250930-059666</v>
          </cell>
          <cell r="AJ814" t="str">
            <v>诉求</v>
          </cell>
          <cell r="AK814" t="str">
            <v>结束</v>
          </cell>
        </row>
        <row r="815">
          <cell r="AI815" t="str">
            <v>热线-251001-005847-1</v>
          </cell>
          <cell r="AJ815" t="str">
            <v>诉求</v>
          </cell>
          <cell r="AK815" t="str">
            <v>结束</v>
          </cell>
        </row>
        <row r="816">
          <cell r="AI816" t="str">
            <v>热线-250930-036414</v>
          </cell>
          <cell r="AJ816" t="str">
            <v>诉求</v>
          </cell>
          <cell r="AK816" t="str">
            <v>结束</v>
          </cell>
        </row>
        <row r="817">
          <cell r="AI817" t="str">
            <v>热线-251002-003749-2</v>
          </cell>
          <cell r="AJ817" t="str">
            <v>表扬</v>
          </cell>
          <cell r="AK817" t="str">
            <v>结束</v>
          </cell>
        </row>
        <row r="818">
          <cell r="AI818" t="str">
            <v>网络-251002-001168-1</v>
          </cell>
          <cell r="AJ818" t="str">
            <v>其他</v>
          </cell>
          <cell r="AK818" t="str">
            <v>结束</v>
          </cell>
        </row>
        <row r="819">
          <cell r="AI819" t="str">
            <v>热线-251003-020933</v>
          </cell>
          <cell r="AJ819" t="str">
            <v>其他</v>
          </cell>
          <cell r="AK819" t="str">
            <v>结束</v>
          </cell>
        </row>
        <row r="820">
          <cell r="AI820" t="str">
            <v>网络-251005-003475</v>
          </cell>
          <cell r="AJ820" t="str">
            <v>诉求</v>
          </cell>
          <cell r="AK820" t="str">
            <v>结束</v>
          </cell>
        </row>
        <row r="821">
          <cell r="AI821" t="str">
            <v>网络-251005-003452</v>
          </cell>
          <cell r="AJ821" t="str">
            <v>诉求</v>
          </cell>
          <cell r="AK821" t="str">
            <v>结束</v>
          </cell>
        </row>
        <row r="822">
          <cell r="AI822" t="str">
            <v>网络-251005-003415</v>
          </cell>
          <cell r="AJ822" t="str">
            <v>诉求</v>
          </cell>
          <cell r="AK822" t="str">
            <v>结束</v>
          </cell>
        </row>
        <row r="823">
          <cell r="AI823" t="str">
            <v>网络-251005-003326</v>
          </cell>
          <cell r="AJ823" t="str">
            <v>诉求</v>
          </cell>
          <cell r="AK823" t="str">
            <v>结束</v>
          </cell>
        </row>
        <row r="824">
          <cell r="AI824" t="str">
            <v>热线-251007-022651-3</v>
          </cell>
          <cell r="AJ824" t="str">
            <v>诉求</v>
          </cell>
          <cell r="AK824" t="str">
            <v>结束</v>
          </cell>
        </row>
        <row r="825">
          <cell r="AI825" t="str">
            <v>热线-251007-031564</v>
          </cell>
          <cell r="AJ825" t="str">
            <v>诉求</v>
          </cell>
          <cell r="AK825" t="str">
            <v>结束</v>
          </cell>
        </row>
        <row r="826">
          <cell r="AI826" t="str">
            <v>热线-251008-002678-2</v>
          </cell>
          <cell r="AJ826" t="str">
            <v>诉求</v>
          </cell>
          <cell r="AK826" t="str">
            <v>结束</v>
          </cell>
        </row>
        <row r="827">
          <cell r="AI827" t="str">
            <v>网络-251008-020925</v>
          </cell>
          <cell r="AJ827" t="str">
            <v>诉求</v>
          </cell>
          <cell r="AK827" t="str">
            <v>结束</v>
          </cell>
        </row>
        <row r="828">
          <cell r="AI828" t="str">
            <v>热线-251008-024998</v>
          </cell>
          <cell r="AJ828" t="str">
            <v>其他</v>
          </cell>
          <cell r="AK828" t="str">
            <v>结束</v>
          </cell>
        </row>
        <row r="829">
          <cell r="AI829" t="str">
            <v>热线-251009-002332-2</v>
          </cell>
          <cell r="AJ829" t="str">
            <v>诉求</v>
          </cell>
          <cell r="AK829" t="str">
            <v>结束</v>
          </cell>
        </row>
        <row r="830">
          <cell r="AI830" t="str">
            <v>热线-251009-002782-1</v>
          </cell>
          <cell r="AJ830" t="str">
            <v>诉求</v>
          </cell>
          <cell r="AK830" t="str">
            <v>结束</v>
          </cell>
        </row>
        <row r="831">
          <cell r="AI831" t="str">
            <v>热线-251009-013287-1</v>
          </cell>
          <cell r="AJ831" t="str">
            <v>诉求</v>
          </cell>
          <cell r="AK831" t="str">
            <v>结束</v>
          </cell>
        </row>
        <row r="832">
          <cell r="AI832" t="str">
            <v>网络-251009-027330-3</v>
          </cell>
          <cell r="AJ832" t="str">
            <v>其他</v>
          </cell>
          <cell r="AK832" t="str">
            <v>结束</v>
          </cell>
        </row>
        <row r="833">
          <cell r="AI833" t="str">
            <v>网络-251009-027330-2</v>
          </cell>
          <cell r="AJ833" t="str">
            <v>其他</v>
          </cell>
          <cell r="AK833" t="str">
            <v>结束</v>
          </cell>
        </row>
        <row r="834">
          <cell r="AI834" t="str">
            <v>网络-251009-027330-1</v>
          </cell>
          <cell r="AJ834" t="str">
            <v>其他</v>
          </cell>
          <cell r="AK834" t="str">
            <v>结束</v>
          </cell>
        </row>
        <row r="835">
          <cell r="AI835" t="str">
            <v>热线-251009-051383</v>
          </cell>
          <cell r="AJ835" t="str">
            <v>诉求</v>
          </cell>
          <cell r="AK835" t="str">
            <v>结束</v>
          </cell>
        </row>
        <row r="836">
          <cell r="AI836" t="str">
            <v>热线-251009-000622</v>
          </cell>
          <cell r="AJ836" t="str">
            <v>诉求</v>
          </cell>
          <cell r="AK836" t="str">
            <v>结束</v>
          </cell>
        </row>
        <row r="837">
          <cell r="AI837" t="str">
            <v>热线-251009-052818</v>
          </cell>
          <cell r="AJ837" t="str">
            <v>诉求</v>
          </cell>
          <cell r="AK837" t="str">
            <v>结束</v>
          </cell>
        </row>
        <row r="838">
          <cell r="AI838" t="str">
            <v>热线-251009-057009</v>
          </cell>
          <cell r="AJ838" t="str">
            <v>其他</v>
          </cell>
          <cell r="AK838" t="str">
            <v>结束</v>
          </cell>
        </row>
        <row r="839">
          <cell r="AI839" t="str">
            <v>热线-251011-036510</v>
          </cell>
          <cell r="AJ839" t="str">
            <v>其他</v>
          </cell>
          <cell r="AK839" t="str">
            <v>结束</v>
          </cell>
        </row>
        <row r="840">
          <cell r="AI840" t="str">
            <v>网络-251011-042653</v>
          </cell>
          <cell r="AJ840" t="str">
            <v>诉求</v>
          </cell>
          <cell r="AK840" t="str">
            <v>结束</v>
          </cell>
        </row>
        <row r="841">
          <cell r="AI841" t="str">
            <v>热线-251012-004635</v>
          </cell>
          <cell r="AJ841" t="str">
            <v>其他</v>
          </cell>
          <cell r="AK841" t="str">
            <v>结束</v>
          </cell>
        </row>
        <row r="842">
          <cell r="AI842" t="str">
            <v>网络-251012-012590</v>
          </cell>
          <cell r="AJ842" t="str">
            <v>诉求</v>
          </cell>
          <cell r="AK842" t="str">
            <v>结束</v>
          </cell>
        </row>
        <row r="843">
          <cell r="AI843" t="str">
            <v>网络-251012-036188</v>
          </cell>
          <cell r="AJ843" t="str">
            <v>诉求</v>
          </cell>
          <cell r="AK843" t="str">
            <v>结束</v>
          </cell>
        </row>
        <row r="844">
          <cell r="AI844" t="str">
            <v>网络-251013-013203</v>
          </cell>
          <cell r="AJ844" t="str">
            <v>诉求</v>
          </cell>
          <cell r="AK844" t="str">
            <v>结束</v>
          </cell>
        </row>
        <row r="845">
          <cell r="AI845" t="str">
            <v>热线-251013-037320</v>
          </cell>
          <cell r="AJ845" t="str">
            <v>其他</v>
          </cell>
          <cell r="AK845" t="str">
            <v>结束</v>
          </cell>
        </row>
        <row r="846">
          <cell r="AI846" t="str">
            <v>热线-251013-056105</v>
          </cell>
          <cell r="AJ846" t="str">
            <v>诉求</v>
          </cell>
          <cell r="AK846" t="str">
            <v>结束</v>
          </cell>
        </row>
        <row r="847">
          <cell r="AI847" t="str">
            <v>热线-251013-040286</v>
          </cell>
          <cell r="AJ847" t="str">
            <v>其他</v>
          </cell>
          <cell r="AK847" t="str">
            <v>结束</v>
          </cell>
        </row>
        <row r="848">
          <cell r="AI848" t="str">
            <v>热线-251015-009326-2</v>
          </cell>
          <cell r="AJ848" t="str">
            <v>诉求</v>
          </cell>
          <cell r="AK848" t="str">
            <v>结束</v>
          </cell>
        </row>
        <row r="849">
          <cell r="AI849" t="str">
            <v>热线-251015-031318</v>
          </cell>
          <cell r="AJ849" t="str">
            <v>其他</v>
          </cell>
          <cell r="AK849" t="str">
            <v>结束</v>
          </cell>
        </row>
        <row r="850">
          <cell r="AI850" t="str">
            <v>热线-251015-031511</v>
          </cell>
          <cell r="AJ850" t="str">
            <v>诉求</v>
          </cell>
          <cell r="AK850" t="str">
            <v>结束</v>
          </cell>
        </row>
        <row r="851">
          <cell r="AI851" t="str">
            <v>网络-251015-038363</v>
          </cell>
          <cell r="AJ851" t="str">
            <v>诉求</v>
          </cell>
          <cell r="AK851" t="str">
            <v>结束</v>
          </cell>
        </row>
        <row r="852">
          <cell r="AI852" t="str">
            <v>热线-251015-031427</v>
          </cell>
          <cell r="AJ852" t="str">
            <v>诉求</v>
          </cell>
          <cell r="AK852" t="str">
            <v>结束</v>
          </cell>
        </row>
        <row r="853">
          <cell r="AI853" t="str">
            <v>热线-251015-042990-4</v>
          </cell>
          <cell r="AJ853" t="str">
            <v>诉求</v>
          </cell>
          <cell r="AK853" t="str">
            <v>结束</v>
          </cell>
        </row>
        <row r="854">
          <cell r="AI854" t="str">
            <v>热线-251016-006589</v>
          </cell>
          <cell r="AJ854" t="str">
            <v>诉求</v>
          </cell>
          <cell r="AK854" t="str">
            <v>结束</v>
          </cell>
        </row>
        <row r="855">
          <cell r="AI855" t="str">
            <v>热线-251016-010418</v>
          </cell>
          <cell r="AJ855" t="str">
            <v>诉求</v>
          </cell>
          <cell r="AK855" t="str">
            <v>结束</v>
          </cell>
        </row>
        <row r="856">
          <cell r="AI856" t="str">
            <v>热线-251016-013473</v>
          </cell>
          <cell r="AJ856" t="str">
            <v>诉求</v>
          </cell>
          <cell r="AK856" t="str">
            <v>结束</v>
          </cell>
        </row>
        <row r="857">
          <cell r="AI857" t="str">
            <v>网络-251016-044284-2</v>
          </cell>
          <cell r="AJ857" t="str">
            <v>其他</v>
          </cell>
          <cell r="AK857" t="str">
            <v>结束</v>
          </cell>
        </row>
        <row r="858">
          <cell r="AI858" t="str">
            <v>网络-251016-044284-1</v>
          </cell>
          <cell r="AJ858" t="str">
            <v>其他</v>
          </cell>
          <cell r="AK858" t="str">
            <v>结束</v>
          </cell>
        </row>
        <row r="859">
          <cell r="AI859" t="str">
            <v>热线-251014-036307-3</v>
          </cell>
          <cell r="AJ859" t="str">
            <v>其他</v>
          </cell>
          <cell r="AK859" t="str">
            <v>结束</v>
          </cell>
        </row>
        <row r="860">
          <cell r="AI860" t="str">
            <v>网络-251016-070867</v>
          </cell>
          <cell r="AJ860" t="str">
            <v>诉求</v>
          </cell>
          <cell r="AK860" t="str">
            <v>结束</v>
          </cell>
        </row>
        <row r="861">
          <cell r="AI861" t="str">
            <v>网络-251017-002315</v>
          </cell>
          <cell r="AJ861" t="str">
            <v>诉求</v>
          </cell>
          <cell r="AK861" t="str">
            <v>结束</v>
          </cell>
        </row>
        <row r="862">
          <cell r="AI862" t="str">
            <v>热线-251017-028527-2</v>
          </cell>
          <cell r="AJ862" t="str">
            <v>诉求</v>
          </cell>
          <cell r="AK862" t="str">
            <v>结束</v>
          </cell>
        </row>
        <row r="863">
          <cell r="AI863" t="str">
            <v>热线-251017-028527-1</v>
          </cell>
          <cell r="AJ863" t="str">
            <v>诉求</v>
          </cell>
          <cell r="AK863" t="str">
            <v>结束</v>
          </cell>
        </row>
        <row r="864">
          <cell r="AI864" t="str">
            <v>热线-251017-035801</v>
          </cell>
          <cell r="AJ864" t="str">
            <v>诉求</v>
          </cell>
          <cell r="AK864" t="str">
            <v>结束</v>
          </cell>
        </row>
        <row r="865">
          <cell r="AI865" t="str">
            <v>网络-251018-023796</v>
          </cell>
          <cell r="AJ865" t="str">
            <v>诉求</v>
          </cell>
          <cell r="AK865" t="str">
            <v>结束</v>
          </cell>
        </row>
        <row r="866">
          <cell r="AI866" t="str">
            <v>热线-251018-017931-3</v>
          </cell>
          <cell r="AJ866" t="str">
            <v>诉求</v>
          </cell>
          <cell r="AK866" t="str">
            <v>结束</v>
          </cell>
        </row>
        <row r="867">
          <cell r="AI867" t="str">
            <v>网络-251019-007412-2</v>
          </cell>
          <cell r="AJ867" t="str">
            <v>诉求</v>
          </cell>
          <cell r="AK867" t="str">
            <v>结束</v>
          </cell>
        </row>
        <row r="868">
          <cell r="AI868" t="str">
            <v>网络-251019-048925-1</v>
          </cell>
          <cell r="AJ868" t="str">
            <v>诉求</v>
          </cell>
          <cell r="AK868" t="str">
            <v>结束</v>
          </cell>
        </row>
        <row r="869">
          <cell r="AI869" t="str">
            <v>热线-251020-024533-2</v>
          </cell>
          <cell r="AJ869" t="str">
            <v>诉求</v>
          </cell>
          <cell r="AK869" t="str">
            <v>结束</v>
          </cell>
        </row>
        <row r="870">
          <cell r="AI870" t="str">
            <v>热线-251020-033126-3</v>
          </cell>
          <cell r="AJ870" t="str">
            <v>表扬</v>
          </cell>
          <cell r="AK870" t="str">
            <v>结束</v>
          </cell>
        </row>
        <row r="871">
          <cell r="AI871" t="str">
            <v>热线-251020-028885</v>
          </cell>
          <cell r="AJ871" t="str">
            <v>诉求</v>
          </cell>
          <cell r="AK871" t="str">
            <v>结束</v>
          </cell>
        </row>
        <row r="872">
          <cell r="AI872" t="str">
            <v>网络-251020-043879</v>
          </cell>
          <cell r="AJ872" t="str">
            <v>诉求</v>
          </cell>
          <cell r="AK872" t="str">
            <v>结束</v>
          </cell>
        </row>
        <row r="873">
          <cell r="AI873" t="str">
            <v>网络-251021-008454-2</v>
          </cell>
          <cell r="AJ873" t="str">
            <v>诉求</v>
          </cell>
          <cell r="AK873" t="str">
            <v>结束</v>
          </cell>
        </row>
        <row r="874">
          <cell r="AI874" t="str">
            <v>网络-251021-024671-2</v>
          </cell>
          <cell r="AJ874" t="str">
            <v>诉求</v>
          </cell>
          <cell r="AK874" t="str">
            <v>结束</v>
          </cell>
        </row>
        <row r="875">
          <cell r="AI875" t="str">
            <v>热线-251021-072443-2</v>
          </cell>
          <cell r="AJ875" t="str">
            <v>诉求</v>
          </cell>
          <cell r="AK875" t="str">
            <v>结束</v>
          </cell>
        </row>
        <row r="876">
          <cell r="AI876" t="str">
            <v>热线-251022-025045</v>
          </cell>
          <cell r="AJ876" t="str">
            <v>诉求</v>
          </cell>
          <cell r="AK876" t="str">
            <v>结束</v>
          </cell>
        </row>
        <row r="877">
          <cell r="AI877" t="str">
            <v>网络-251022-035227</v>
          </cell>
          <cell r="AJ877" t="str">
            <v>诉求</v>
          </cell>
          <cell r="AK877" t="str">
            <v>结束</v>
          </cell>
        </row>
        <row r="878">
          <cell r="AI878" t="str">
            <v>热线-251023-007139</v>
          </cell>
          <cell r="AJ878" t="str">
            <v>表扬</v>
          </cell>
          <cell r="AK878" t="str">
            <v>结束</v>
          </cell>
        </row>
        <row r="879">
          <cell r="AI879" t="str">
            <v>热线-251023-007375</v>
          </cell>
          <cell r="AJ879" t="str">
            <v>诉求</v>
          </cell>
          <cell r="AK879" t="str">
            <v>结束</v>
          </cell>
        </row>
        <row r="880">
          <cell r="AI880" t="str">
            <v>热线-251024-054178</v>
          </cell>
          <cell r="AJ880" t="str">
            <v>其他</v>
          </cell>
          <cell r="AK880" t="str">
            <v>结束</v>
          </cell>
        </row>
        <row r="881">
          <cell r="AI881" t="str">
            <v>网络-251024-071581</v>
          </cell>
          <cell r="AJ881" t="str">
            <v>其他</v>
          </cell>
          <cell r="AK881" t="str">
            <v>结束</v>
          </cell>
        </row>
        <row r="882">
          <cell r="AI882" t="str">
            <v>热线-251025-048070-1</v>
          </cell>
          <cell r="AJ882" t="str">
            <v>诉求</v>
          </cell>
          <cell r="AK882" t="str">
            <v>结束</v>
          </cell>
        </row>
        <row r="883">
          <cell r="AI883" t="str">
            <v>网络-251026-032110</v>
          </cell>
          <cell r="AJ883" t="str">
            <v>诉求</v>
          </cell>
          <cell r="AK883" t="str">
            <v>结束</v>
          </cell>
        </row>
        <row r="884">
          <cell r="AI884" t="str">
            <v>热线-251027-006136</v>
          </cell>
          <cell r="AJ884" t="str">
            <v>诉求</v>
          </cell>
          <cell r="AK884" t="str">
            <v>结束</v>
          </cell>
        </row>
        <row r="885">
          <cell r="AI885" t="str">
            <v>热线-251027-008677</v>
          </cell>
          <cell r="AJ885" t="str">
            <v>诉求</v>
          </cell>
          <cell r="AK885" t="str">
            <v>结束</v>
          </cell>
        </row>
        <row r="886">
          <cell r="AI886" t="str">
            <v>热线-251027-062450</v>
          </cell>
          <cell r="AJ886" t="str">
            <v>诉求</v>
          </cell>
          <cell r="AK886" t="str">
            <v>结束</v>
          </cell>
        </row>
        <row r="887">
          <cell r="AI887" t="str">
            <v>热线-251027-067150-2</v>
          </cell>
          <cell r="AJ887" t="str">
            <v>诉求</v>
          </cell>
          <cell r="AK887" t="str">
            <v>结束</v>
          </cell>
        </row>
        <row r="888">
          <cell r="AI888" t="str">
            <v>网络-251028-016796</v>
          </cell>
          <cell r="AJ888" t="str">
            <v>诉求</v>
          </cell>
          <cell r="AK888" t="str">
            <v>结束</v>
          </cell>
        </row>
        <row r="889">
          <cell r="AI889" t="str">
            <v>热线-251028-051208-1</v>
          </cell>
          <cell r="AJ889" t="str">
            <v>表扬</v>
          </cell>
          <cell r="AK889" t="str">
            <v>结束</v>
          </cell>
        </row>
        <row r="890">
          <cell r="AI890" t="str">
            <v>网络-251029-015739</v>
          </cell>
          <cell r="AJ890" t="str">
            <v>诉求</v>
          </cell>
          <cell r="AK890" t="str">
            <v>结束</v>
          </cell>
        </row>
        <row r="891">
          <cell r="AI891" t="str">
            <v>热线-251029-050436-1</v>
          </cell>
          <cell r="AJ891" t="str">
            <v>诉求</v>
          </cell>
          <cell r="AK891" t="str">
            <v>结束</v>
          </cell>
        </row>
        <row r="892">
          <cell r="AI892" t="str">
            <v>热线-251030-004889-1</v>
          </cell>
          <cell r="AJ892" t="str">
            <v>诉求</v>
          </cell>
          <cell r="AK892" t="str">
            <v>结束</v>
          </cell>
        </row>
        <row r="893">
          <cell r="AI893" t="str">
            <v>网络-251030-026017</v>
          </cell>
          <cell r="AJ893" t="str">
            <v>诉求</v>
          </cell>
          <cell r="AK893" t="str">
            <v>结束</v>
          </cell>
        </row>
        <row r="894">
          <cell r="AI894" t="str">
            <v>网络-251030-026780</v>
          </cell>
          <cell r="AJ894" t="str">
            <v>其他</v>
          </cell>
          <cell r="AK894" t="str">
            <v>结束</v>
          </cell>
        </row>
        <row r="895">
          <cell r="AI895" t="str">
            <v>网络-251030-026604</v>
          </cell>
          <cell r="AJ895" t="str">
            <v>其他</v>
          </cell>
          <cell r="AK895" t="str">
            <v>结束</v>
          </cell>
        </row>
        <row r="896">
          <cell r="AI896" t="str">
            <v>网络-251030-026843</v>
          </cell>
          <cell r="AJ896" t="str">
            <v>其他</v>
          </cell>
          <cell r="AK896" t="str">
            <v>结束</v>
          </cell>
        </row>
        <row r="897">
          <cell r="AI897" t="str">
            <v>网络-251030-026735</v>
          </cell>
          <cell r="AJ897" t="str">
            <v>其他</v>
          </cell>
          <cell r="AK897" t="str">
            <v>结束</v>
          </cell>
        </row>
        <row r="898">
          <cell r="AI898" t="str">
            <v>热线-251030-039246</v>
          </cell>
          <cell r="AJ898" t="str">
            <v>其他</v>
          </cell>
          <cell r="AK898" t="str">
            <v>结束</v>
          </cell>
        </row>
        <row r="899">
          <cell r="AI899" t="str">
            <v>网络-251030-037874-1</v>
          </cell>
          <cell r="AJ899" t="str">
            <v>诉求</v>
          </cell>
          <cell r="AK899" t="str">
            <v>结束</v>
          </cell>
        </row>
        <row r="900">
          <cell r="AI900" t="str">
            <v>网络-251031-005455</v>
          </cell>
          <cell r="AJ900" t="str">
            <v>诉求</v>
          </cell>
          <cell r="AK900" t="str">
            <v>结束</v>
          </cell>
        </row>
        <row r="901">
          <cell r="AI901" t="str">
            <v>热线-251031-037129-2</v>
          </cell>
          <cell r="AJ901" t="str">
            <v>诉求</v>
          </cell>
          <cell r="AK901" t="str">
            <v>结束</v>
          </cell>
        </row>
        <row r="902">
          <cell r="AI902" t="str">
            <v>热线-251031-059957</v>
          </cell>
          <cell r="AJ902" t="str">
            <v>诉求</v>
          </cell>
          <cell r="AK902" t="str">
            <v>结束</v>
          </cell>
        </row>
        <row r="903">
          <cell r="AI903" t="str">
            <v>热线-251031-063750-1</v>
          </cell>
          <cell r="AJ903" t="str">
            <v>诉求</v>
          </cell>
          <cell r="AK903" t="str">
            <v>结束</v>
          </cell>
        </row>
        <row r="904">
          <cell r="AI904" t="str">
            <v>热线-251031-066654-1</v>
          </cell>
          <cell r="AJ904" t="str">
            <v>诉求</v>
          </cell>
          <cell r="AK904" t="str">
            <v>结束</v>
          </cell>
        </row>
        <row r="905">
          <cell r="AI905" t="str">
            <v>网络-251101-002468-2</v>
          </cell>
          <cell r="AJ905" t="str">
            <v>诉求</v>
          </cell>
          <cell r="AK905" t="str">
            <v>结束</v>
          </cell>
        </row>
        <row r="906">
          <cell r="AI906" t="str">
            <v>网络-251031-021420</v>
          </cell>
          <cell r="AJ906" t="str">
            <v>诉求</v>
          </cell>
          <cell r="AK906" t="str">
            <v>结束</v>
          </cell>
        </row>
        <row r="907">
          <cell r="AI907" t="str">
            <v>热线-251102-006646-1</v>
          </cell>
          <cell r="AJ907" t="str">
            <v>诉求</v>
          </cell>
          <cell r="AK907" t="str">
            <v>结束</v>
          </cell>
        </row>
        <row r="908">
          <cell r="AI908" t="str">
            <v>网络-251102-024690-2</v>
          </cell>
          <cell r="AJ908" t="str">
            <v>诉求</v>
          </cell>
          <cell r="AK908" t="str">
            <v>结束</v>
          </cell>
        </row>
        <row r="909">
          <cell r="AI909" t="str">
            <v>网络-251102-024690-1</v>
          </cell>
          <cell r="AJ909" t="str">
            <v>诉求</v>
          </cell>
          <cell r="AK909" t="str">
            <v>结束</v>
          </cell>
        </row>
        <row r="910">
          <cell r="AI910" t="str">
            <v>热线-251102-033161</v>
          </cell>
          <cell r="AJ910" t="str">
            <v>诉求</v>
          </cell>
          <cell r="AK910" t="str">
            <v>结束</v>
          </cell>
        </row>
        <row r="911">
          <cell r="AI911" t="str">
            <v>网络-251103-022519</v>
          </cell>
          <cell r="AJ911" t="str">
            <v>诉求</v>
          </cell>
          <cell r="AK911" t="str">
            <v>结束</v>
          </cell>
        </row>
        <row r="912">
          <cell r="AI912" t="str">
            <v>网络-251103-033427</v>
          </cell>
          <cell r="AJ912" t="str">
            <v>诉求</v>
          </cell>
          <cell r="AK912" t="str">
            <v>结束</v>
          </cell>
        </row>
        <row r="913">
          <cell r="AI913" t="str">
            <v>热线-251103-066480-1</v>
          </cell>
          <cell r="AJ913" t="str">
            <v>其他</v>
          </cell>
          <cell r="AK913" t="str">
            <v>结束</v>
          </cell>
        </row>
        <row r="914">
          <cell r="AI914" t="str">
            <v>热线-251104-007768-1</v>
          </cell>
          <cell r="AJ914" t="str">
            <v>诉求</v>
          </cell>
          <cell r="AK914" t="str">
            <v>结束</v>
          </cell>
        </row>
        <row r="915">
          <cell r="AI915" t="str">
            <v>网络-251104-026826-4</v>
          </cell>
          <cell r="AJ915" t="str">
            <v>其他</v>
          </cell>
          <cell r="AK915" t="str">
            <v>结束</v>
          </cell>
        </row>
        <row r="916">
          <cell r="AI916" t="str">
            <v>热线-251105-016135</v>
          </cell>
          <cell r="AJ916" t="str">
            <v>诉求</v>
          </cell>
          <cell r="AK916" t="str">
            <v>结束</v>
          </cell>
        </row>
        <row r="917">
          <cell r="AI917" t="str">
            <v>热线-251105-072408-1</v>
          </cell>
          <cell r="AJ917" t="str">
            <v>其他</v>
          </cell>
          <cell r="AK917" t="str">
            <v>结束</v>
          </cell>
        </row>
        <row r="918">
          <cell r="AI918" t="str">
            <v>热线-251106-002810-2</v>
          </cell>
          <cell r="AJ918" t="str">
            <v>表扬</v>
          </cell>
          <cell r="AK918" t="str">
            <v>结束</v>
          </cell>
        </row>
        <row r="919">
          <cell r="AI919" t="str">
            <v>热线-251106-008045</v>
          </cell>
          <cell r="AJ919" t="str">
            <v>诉求</v>
          </cell>
          <cell r="AK919" t="str">
            <v>结束</v>
          </cell>
        </row>
        <row r="920">
          <cell r="AI920" t="str">
            <v>网络-251107-029183</v>
          </cell>
          <cell r="AJ920" t="str">
            <v>诉求</v>
          </cell>
          <cell r="AK920" t="str">
            <v>结束</v>
          </cell>
        </row>
        <row r="921">
          <cell r="AI921" t="str">
            <v>热线-251107-065648-1</v>
          </cell>
          <cell r="AJ921" t="str">
            <v>诉求</v>
          </cell>
          <cell r="AK921" t="str">
            <v>结束</v>
          </cell>
        </row>
        <row r="922">
          <cell r="AI922" t="str">
            <v>热线-251108-036123</v>
          </cell>
          <cell r="AJ922" t="str">
            <v>诉求</v>
          </cell>
          <cell r="AK922" t="str">
            <v>结束</v>
          </cell>
        </row>
        <row r="923">
          <cell r="AI923" t="str">
            <v>网络-251108-038196-2</v>
          </cell>
          <cell r="AJ923" t="str">
            <v>诉求</v>
          </cell>
          <cell r="AK923" t="str">
            <v>结束</v>
          </cell>
        </row>
        <row r="924">
          <cell r="AI924" t="str">
            <v>网络-251108-038196-1</v>
          </cell>
          <cell r="AJ924" t="str">
            <v>诉求</v>
          </cell>
          <cell r="AK924" t="str">
            <v>结束</v>
          </cell>
        </row>
        <row r="925">
          <cell r="AI925" t="str">
            <v>热线-251110-035055</v>
          </cell>
          <cell r="AJ925" t="str">
            <v>其他</v>
          </cell>
          <cell r="AK925" t="str">
            <v>结束</v>
          </cell>
        </row>
        <row r="926">
          <cell r="AI926" t="str">
            <v>网络-251110-045321</v>
          </cell>
          <cell r="AJ926" t="str">
            <v>诉求</v>
          </cell>
          <cell r="AK926" t="str">
            <v>结束</v>
          </cell>
        </row>
        <row r="927">
          <cell r="AI927" t="str">
            <v>热线-251109-049427</v>
          </cell>
          <cell r="AJ927" t="str">
            <v>其他</v>
          </cell>
          <cell r="AK927" t="str">
            <v>结束</v>
          </cell>
        </row>
        <row r="928">
          <cell r="AI928" t="str">
            <v>热线-251110-077012</v>
          </cell>
          <cell r="AJ928" t="str">
            <v>诉求</v>
          </cell>
          <cell r="AK928" t="str">
            <v>结束</v>
          </cell>
        </row>
        <row r="929">
          <cell r="AI929" t="str">
            <v>热线-251112-063398-2</v>
          </cell>
          <cell r="AJ929" t="str">
            <v>诉求</v>
          </cell>
          <cell r="AK929" t="str">
            <v>结束</v>
          </cell>
        </row>
        <row r="930">
          <cell r="AI930" t="str">
            <v>热线-251112-015209</v>
          </cell>
          <cell r="AJ930" t="str">
            <v>其他</v>
          </cell>
          <cell r="AK930" t="str">
            <v>结束</v>
          </cell>
        </row>
        <row r="931">
          <cell r="AI931" t="str">
            <v>网络-251113-015042-1</v>
          </cell>
          <cell r="AJ931" t="str">
            <v>诉求</v>
          </cell>
          <cell r="AK931" t="str">
            <v>结束</v>
          </cell>
        </row>
        <row r="932">
          <cell r="AI932" t="str">
            <v>网络-251113-028188</v>
          </cell>
          <cell r="AJ932" t="str">
            <v>诉求</v>
          </cell>
          <cell r="AK932" t="str">
            <v>结束</v>
          </cell>
        </row>
        <row r="933">
          <cell r="AI933" t="str">
            <v>热线-251113-018937</v>
          </cell>
          <cell r="AJ933" t="str">
            <v>其他</v>
          </cell>
          <cell r="AK933" t="str">
            <v>结束</v>
          </cell>
        </row>
        <row r="934">
          <cell r="AI934" t="str">
            <v>热线-251113-062206-1</v>
          </cell>
          <cell r="AJ934" t="str">
            <v>诉求</v>
          </cell>
          <cell r="AK934" t="str">
            <v>结束</v>
          </cell>
        </row>
        <row r="935">
          <cell r="AI935" t="str">
            <v>热线-251113-068734</v>
          </cell>
          <cell r="AJ935" t="str">
            <v>诉求</v>
          </cell>
          <cell r="AK935" t="str">
            <v>结束</v>
          </cell>
        </row>
        <row r="936">
          <cell r="AI936" t="str">
            <v>热线-251114-002987</v>
          </cell>
          <cell r="AJ936" t="str">
            <v>诉求</v>
          </cell>
          <cell r="AK936" t="str">
            <v>结束</v>
          </cell>
        </row>
        <row r="937">
          <cell r="AI937" t="str">
            <v>热线-251114-049675</v>
          </cell>
          <cell r="AJ937" t="str">
            <v>诉求</v>
          </cell>
          <cell r="AK937" t="str">
            <v>结束</v>
          </cell>
        </row>
        <row r="938">
          <cell r="AI938" t="str">
            <v>热线-251113-047213</v>
          </cell>
          <cell r="AJ938" t="str">
            <v>诉求</v>
          </cell>
          <cell r="AK938" t="str">
            <v>结束</v>
          </cell>
        </row>
        <row r="939">
          <cell r="AI939" t="str">
            <v>热线-251114-062721-2</v>
          </cell>
          <cell r="AJ939" t="str">
            <v>诉求</v>
          </cell>
          <cell r="AK939" t="str">
            <v>结束</v>
          </cell>
        </row>
        <row r="940">
          <cell r="AI940" t="str">
            <v>热线-251114-064110-1</v>
          </cell>
          <cell r="AJ940" t="str">
            <v>诉求</v>
          </cell>
          <cell r="AK940" t="str">
            <v>结束</v>
          </cell>
        </row>
        <row r="941">
          <cell r="AI941" t="str">
            <v>热线-251115-009008-1</v>
          </cell>
          <cell r="AJ941" t="str">
            <v>诉求</v>
          </cell>
          <cell r="AK941" t="str">
            <v>结束</v>
          </cell>
        </row>
        <row r="942">
          <cell r="AI942" t="str">
            <v>热线-251115-057085</v>
          </cell>
          <cell r="AJ942" t="str">
            <v>诉求</v>
          </cell>
          <cell r="AK942" t="str">
            <v>结束</v>
          </cell>
        </row>
        <row r="943">
          <cell r="AI943" t="str">
            <v>网络-251115-013244</v>
          </cell>
          <cell r="AJ943" t="str">
            <v>诉求</v>
          </cell>
          <cell r="AK943" t="str">
            <v>结束</v>
          </cell>
        </row>
        <row r="944">
          <cell r="AI944" t="str">
            <v>热线-251117-003999-2</v>
          </cell>
          <cell r="AJ944" t="str">
            <v>诉求</v>
          </cell>
          <cell r="AK944" t="str">
            <v>结束</v>
          </cell>
        </row>
        <row r="945">
          <cell r="AI945" t="str">
            <v>网络-251117-018005</v>
          </cell>
          <cell r="AJ945" t="str">
            <v>诉求</v>
          </cell>
          <cell r="AK945" t="str">
            <v>结束</v>
          </cell>
        </row>
        <row r="946">
          <cell r="AI946" t="str">
            <v>热线-251117-033475</v>
          </cell>
          <cell r="AJ946" t="str">
            <v>其他</v>
          </cell>
          <cell r="AK946" t="str">
            <v>结束</v>
          </cell>
        </row>
        <row r="947">
          <cell r="AI947" t="str">
            <v>网络-251117-053966</v>
          </cell>
          <cell r="AJ947" t="str">
            <v>诉求</v>
          </cell>
          <cell r="AK947" t="str">
            <v>结束</v>
          </cell>
        </row>
        <row r="948">
          <cell r="AI948" t="str">
            <v>热线-251118-010384</v>
          </cell>
          <cell r="AJ948" t="str">
            <v>诉求</v>
          </cell>
          <cell r="AK948" t="str">
            <v>结束</v>
          </cell>
        </row>
        <row r="949">
          <cell r="AI949" t="str">
            <v>网络-251118-043350-2</v>
          </cell>
          <cell r="AJ949" t="str">
            <v>诉求</v>
          </cell>
          <cell r="AK949" t="str">
            <v>结束</v>
          </cell>
        </row>
        <row r="950">
          <cell r="AI950" t="str">
            <v>热线-251119-040058</v>
          </cell>
          <cell r="AJ950" t="str">
            <v>其他</v>
          </cell>
          <cell r="AK950" t="str">
            <v>结束</v>
          </cell>
        </row>
        <row r="951">
          <cell r="AI951" t="str">
            <v>网络-251119-054610</v>
          </cell>
          <cell r="AJ951" t="str">
            <v>诉求</v>
          </cell>
          <cell r="AK951" t="str">
            <v>结束</v>
          </cell>
        </row>
        <row r="952">
          <cell r="AI952" t="str">
            <v>热线-251119-058926-2</v>
          </cell>
          <cell r="AJ952" t="str">
            <v>诉求</v>
          </cell>
          <cell r="AK952" t="str">
            <v>结束</v>
          </cell>
        </row>
        <row r="953">
          <cell r="AI953" t="str">
            <v>热线-251120-068266</v>
          </cell>
          <cell r="AJ953" t="str">
            <v>其他</v>
          </cell>
          <cell r="AK953" t="str">
            <v>结束</v>
          </cell>
        </row>
        <row r="954">
          <cell r="AI954" t="str">
            <v>热线-251124-020221</v>
          </cell>
          <cell r="AJ954" t="str">
            <v>诉求</v>
          </cell>
          <cell r="AK954" t="str">
            <v>结束</v>
          </cell>
        </row>
        <row r="955">
          <cell r="AI955" t="str">
            <v>热线-251124-068487</v>
          </cell>
          <cell r="AJ955" t="str">
            <v>其他</v>
          </cell>
          <cell r="AK955" t="str">
            <v>结束</v>
          </cell>
        </row>
        <row r="956">
          <cell r="AI956" t="str">
            <v>热线-251124-075572</v>
          </cell>
          <cell r="AJ956" t="str">
            <v>诉求</v>
          </cell>
          <cell r="AK956" t="str">
            <v>结束</v>
          </cell>
        </row>
        <row r="957">
          <cell r="AI957" t="str">
            <v>热线-251125-030857-2</v>
          </cell>
          <cell r="AJ957" t="str">
            <v>诉求</v>
          </cell>
          <cell r="AK957" t="str">
            <v>结束</v>
          </cell>
        </row>
        <row r="958">
          <cell r="AI958" t="str">
            <v>网络-251122-051400-2</v>
          </cell>
          <cell r="AJ958" t="str">
            <v>其他</v>
          </cell>
          <cell r="AK958" t="str">
            <v>结束</v>
          </cell>
        </row>
        <row r="959">
          <cell r="AI959" t="str">
            <v>网络-251125-036274</v>
          </cell>
          <cell r="AJ959" t="str">
            <v>诉求</v>
          </cell>
          <cell r="AK959" t="str">
            <v>结束</v>
          </cell>
        </row>
        <row r="960">
          <cell r="AI960" t="str">
            <v>网络-251126-001216-1</v>
          </cell>
          <cell r="AJ960" t="str">
            <v>诉求</v>
          </cell>
          <cell r="AK960" t="str">
            <v>结束</v>
          </cell>
        </row>
        <row r="961">
          <cell r="AI961" t="str">
            <v>热线-251126-013206</v>
          </cell>
          <cell r="AJ961" t="str">
            <v>诉求</v>
          </cell>
          <cell r="AK961" t="str">
            <v>结束</v>
          </cell>
        </row>
        <row r="962">
          <cell r="AI962" t="str">
            <v>热线-251126-019847</v>
          </cell>
          <cell r="AJ962" t="str">
            <v>表扬</v>
          </cell>
          <cell r="AK962" t="str">
            <v>结束</v>
          </cell>
        </row>
        <row r="963">
          <cell r="AI963" t="str">
            <v>热线-251127-029498</v>
          </cell>
          <cell r="AJ963" t="str">
            <v>诉求</v>
          </cell>
          <cell r="AK963" t="str">
            <v>结束</v>
          </cell>
        </row>
        <row r="964">
          <cell r="AI964" t="str">
            <v>热线-251127-026546</v>
          </cell>
          <cell r="AJ964" t="str">
            <v>诉求</v>
          </cell>
          <cell r="AK964" t="str">
            <v>结束</v>
          </cell>
        </row>
        <row r="965">
          <cell r="AI965" t="str">
            <v>热线-251128-050008</v>
          </cell>
          <cell r="AJ965" t="str">
            <v>其他</v>
          </cell>
          <cell r="AK965" t="str">
            <v>结束</v>
          </cell>
        </row>
        <row r="966">
          <cell r="AI966" t="str">
            <v>热线-251128-053804</v>
          </cell>
          <cell r="AJ966" t="str">
            <v>诉求</v>
          </cell>
          <cell r="AK966" t="str">
            <v>结束</v>
          </cell>
        </row>
        <row r="967">
          <cell r="AI967" t="str">
            <v>热线-251128-068685</v>
          </cell>
          <cell r="AJ967" t="str">
            <v>诉求</v>
          </cell>
          <cell r="AK967" t="str">
            <v>结束</v>
          </cell>
        </row>
        <row r="968">
          <cell r="AI968" t="str">
            <v>热线-251129-003500</v>
          </cell>
          <cell r="AJ968" t="str">
            <v>诉求</v>
          </cell>
          <cell r="AK968" t="str">
            <v>结束</v>
          </cell>
        </row>
        <row r="969">
          <cell r="AI969" t="str">
            <v>热线-251129-011240-1</v>
          </cell>
          <cell r="AJ969" t="str">
            <v>诉求</v>
          </cell>
          <cell r="AK969" t="str">
            <v>结束</v>
          </cell>
        </row>
        <row r="970">
          <cell r="AI970" t="str">
            <v>网络-251129-019040</v>
          </cell>
          <cell r="AJ970" t="str">
            <v>诉求</v>
          </cell>
          <cell r="AK970" t="str">
            <v>结束</v>
          </cell>
        </row>
        <row r="971">
          <cell r="AI971" t="str">
            <v>网络-251129-006237-9</v>
          </cell>
          <cell r="AJ971" t="str">
            <v>诉求</v>
          </cell>
          <cell r="AK971" t="str">
            <v>结束</v>
          </cell>
        </row>
        <row r="972">
          <cell r="AI972" t="str">
            <v>热线-251128-067423</v>
          </cell>
          <cell r="AJ972" t="str">
            <v>其他</v>
          </cell>
          <cell r="AK972" t="str">
            <v>结束</v>
          </cell>
        </row>
        <row r="973">
          <cell r="AI973" t="str">
            <v>热线-251128-059815</v>
          </cell>
          <cell r="AJ973" t="str">
            <v>诉求</v>
          </cell>
          <cell r="AK973" t="str">
            <v>结束</v>
          </cell>
        </row>
        <row r="974">
          <cell r="AI974" t="str">
            <v>热线-251130-011389-2</v>
          </cell>
          <cell r="AJ974" t="str">
            <v>诉求</v>
          </cell>
          <cell r="AK974" t="str">
            <v>结束</v>
          </cell>
        </row>
        <row r="975">
          <cell r="AI975" t="str">
            <v>热线-251130-012419-2</v>
          </cell>
          <cell r="AJ975" t="str">
            <v>其他</v>
          </cell>
          <cell r="AK975" t="str">
            <v>结束</v>
          </cell>
        </row>
        <row r="976">
          <cell r="AI976" t="str">
            <v>热线-251201-004355</v>
          </cell>
          <cell r="AJ976" t="str">
            <v>诉求</v>
          </cell>
          <cell r="AK976" t="str">
            <v>结束</v>
          </cell>
        </row>
        <row r="977">
          <cell r="AI977" t="str">
            <v>网络-251201-038063-1</v>
          </cell>
          <cell r="AJ977" t="str">
            <v>诉求</v>
          </cell>
          <cell r="AK977" t="str">
            <v>结束</v>
          </cell>
        </row>
        <row r="978">
          <cell r="AI978" t="str">
            <v>网络-251201-041549-2</v>
          </cell>
          <cell r="AJ978" t="str">
            <v>诉求</v>
          </cell>
          <cell r="AK978" t="str">
            <v>结束</v>
          </cell>
        </row>
        <row r="979">
          <cell r="AI979" t="str">
            <v>热线-251202-002411</v>
          </cell>
          <cell r="AJ979" t="str">
            <v>诉求</v>
          </cell>
          <cell r="AK979" t="str">
            <v>结束</v>
          </cell>
        </row>
        <row r="980">
          <cell r="AI980" t="str">
            <v>网络-251202-006224</v>
          </cell>
          <cell r="AJ980" t="str">
            <v>诉求</v>
          </cell>
          <cell r="AK980" t="str">
            <v>结束</v>
          </cell>
        </row>
        <row r="981">
          <cell r="AI981" t="str">
            <v>网络-251202-030396</v>
          </cell>
          <cell r="AJ981" t="str">
            <v>诉求</v>
          </cell>
          <cell r="AK981" t="str">
            <v>结束</v>
          </cell>
        </row>
        <row r="982">
          <cell r="AI982" t="str">
            <v>网络-251203-005654</v>
          </cell>
          <cell r="AJ982" t="str">
            <v>表扬</v>
          </cell>
          <cell r="AK982" t="str">
            <v>结束</v>
          </cell>
        </row>
        <row r="983">
          <cell r="AI983" t="str">
            <v>网络-251203-020502-2</v>
          </cell>
          <cell r="AJ983" t="str">
            <v>诉求</v>
          </cell>
          <cell r="AK983" t="str">
            <v>结束</v>
          </cell>
        </row>
        <row r="984">
          <cell r="AI984" t="str">
            <v>热线-251203-041112</v>
          </cell>
          <cell r="AJ984" t="str">
            <v>其他</v>
          </cell>
          <cell r="AK984" t="str">
            <v>结束</v>
          </cell>
        </row>
        <row r="985">
          <cell r="AI985" t="str">
            <v>热线-251203-068398-2</v>
          </cell>
          <cell r="AJ985" t="str">
            <v>诉求</v>
          </cell>
          <cell r="AK985" t="str">
            <v>结束</v>
          </cell>
        </row>
        <row r="986">
          <cell r="AI986" t="str">
            <v>热线-251203-074573</v>
          </cell>
          <cell r="AJ986" t="str">
            <v>诉求</v>
          </cell>
          <cell r="AK986" t="str">
            <v>结束</v>
          </cell>
        </row>
        <row r="987">
          <cell r="AI987" t="str">
            <v>网络-251204-015843</v>
          </cell>
          <cell r="AJ987" t="str">
            <v>诉求</v>
          </cell>
          <cell r="AK987" t="str">
            <v>结束</v>
          </cell>
        </row>
        <row r="988">
          <cell r="AI988" t="str">
            <v>热线-251204-062777</v>
          </cell>
          <cell r="AJ988" t="str">
            <v>诉求</v>
          </cell>
          <cell r="AK988" t="str">
            <v>结束</v>
          </cell>
        </row>
        <row r="989">
          <cell r="AI989" t="str">
            <v>热线-251204-002349-3</v>
          </cell>
          <cell r="AJ989" t="str">
            <v>诉求</v>
          </cell>
          <cell r="AK989" t="str">
            <v>结束</v>
          </cell>
        </row>
        <row r="990">
          <cell r="AI990" t="str">
            <v>热线-251204-069940-1</v>
          </cell>
          <cell r="AJ990" t="str">
            <v>其他</v>
          </cell>
          <cell r="AK990" t="str">
            <v>结束</v>
          </cell>
        </row>
        <row r="991">
          <cell r="AI991" t="str">
            <v>热线-251205-004608-2</v>
          </cell>
          <cell r="AJ991" t="str">
            <v>诉求</v>
          </cell>
          <cell r="AK991" t="str">
            <v>结束</v>
          </cell>
        </row>
        <row r="992">
          <cell r="AI992" t="str">
            <v>热线-251205-004608-1</v>
          </cell>
          <cell r="AJ992" t="str">
            <v>诉求</v>
          </cell>
          <cell r="AK992" t="str">
            <v>结束</v>
          </cell>
        </row>
        <row r="993">
          <cell r="AI993" t="str">
            <v>热线-251205-046886</v>
          </cell>
          <cell r="AJ993" t="str">
            <v>诉求</v>
          </cell>
          <cell r="AK993" t="str">
            <v>结束</v>
          </cell>
        </row>
        <row r="994">
          <cell r="AI994" t="str">
            <v>热线-251206-032833</v>
          </cell>
          <cell r="AJ994" t="str">
            <v>诉求</v>
          </cell>
          <cell r="AK994" t="str">
            <v>结束</v>
          </cell>
        </row>
        <row r="995">
          <cell r="AI995" t="str">
            <v>热线-251206-046601-2</v>
          </cell>
          <cell r="AJ995" t="str">
            <v>诉求</v>
          </cell>
          <cell r="AK995" t="str">
            <v>结束</v>
          </cell>
        </row>
        <row r="996">
          <cell r="AI996" t="str">
            <v>热线-251207-010501-1</v>
          </cell>
          <cell r="AJ996" t="str">
            <v>诉求</v>
          </cell>
          <cell r="AK996" t="str">
            <v>结束</v>
          </cell>
        </row>
        <row r="997">
          <cell r="AI997" t="str">
            <v>网络-251207-039483</v>
          </cell>
          <cell r="AJ997" t="str">
            <v>诉求</v>
          </cell>
          <cell r="AK997" t="str">
            <v>结束</v>
          </cell>
        </row>
        <row r="998">
          <cell r="AI998" t="str">
            <v>网络-251208-006001-2</v>
          </cell>
          <cell r="AJ998" t="str">
            <v>诉求</v>
          </cell>
          <cell r="AK998" t="str">
            <v>结束</v>
          </cell>
        </row>
        <row r="999">
          <cell r="AI999" t="str">
            <v>热线-251207-049436</v>
          </cell>
          <cell r="AJ999" t="str">
            <v>诉求</v>
          </cell>
          <cell r="AK999" t="str">
            <v>结束</v>
          </cell>
        </row>
        <row r="1000">
          <cell r="AI1000" t="str">
            <v>网络-251208-018190-2</v>
          </cell>
          <cell r="AJ1000" t="str">
            <v>诉求</v>
          </cell>
          <cell r="AK1000" t="str">
            <v>结束</v>
          </cell>
        </row>
        <row r="1001">
          <cell r="AI1001" t="str">
            <v>网络-251208-014996</v>
          </cell>
          <cell r="AJ1001" t="str">
            <v>其他</v>
          </cell>
          <cell r="AK1001" t="str">
            <v>结束</v>
          </cell>
        </row>
        <row r="1002">
          <cell r="AI1002" t="str">
            <v>网络-251208-073663-1</v>
          </cell>
          <cell r="AJ1002" t="str">
            <v>诉求</v>
          </cell>
          <cell r="AK1002" t="str">
            <v>结束</v>
          </cell>
        </row>
        <row r="1003">
          <cell r="AI1003" t="str">
            <v>热线-251208-074349-2</v>
          </cell>
          <cell r="AJ1003" t="str">
            <v>诉求</v>
          </cell>
          <cell r="AK1003" t="str">
            <v>结束</v>
          </cell>
        </row>
        <row r="1004">
          <cell r="AI1004" t="str">
            <v>热线-251209-032795</v>
          </cell>
          <cell r="AJ1004" t="str">
            <v>其他</v>
          </cell>
          <cell r="AK1004" t="str">
            <v>结束</v>
          </cell>
        </row>
        <row r="1005">
          <cell r="AI1005" t="str">
            <v>热线-251209-037765-3</v>
          </cell>
          <cell r="AJ1005" t="str">
            <v>其他</v>
          </cell>
          <cell r="AK1005" t="str">
            <v>结束</v>
          </cell>
        </row>
        <row r="1006">
          <cell r="AI1006" t="str">
            <v>热线-251209-037765-2</v>
          </cell>
          <cell r="AJ1006" t="str">
            <v>其他</v>
          </cell>
          <cell r="AK1006" t="str">
            <v>结束</v>
          </cell>
        </row>
        <row r="1007">
          <cell r="AI1007" t="str">
            <v>热线-251209-037765-1</v>
          </cell>
          <cell r="AJ1007" t="str">
            <v>其他</v>
          </cell>
          <cell r="AK1007" t="str">
            <v>结束</v>
          </cell>
        </row>
        <row r="1008">
          <cell r="AI1008" t="str">
            <v>热线-251209-062892</v>
          </cell>
          <cell r="AJ1008" t="str">
            <v>诉求</v>
          </cell>
          <cell r="AK1008" t="str">
            <v>结束</v>
          </cell>
        </row>
        <row r="1009">
          <cell r="AI1009" t="str">
            <v>热线-251210-002195-2</v>
          </cell>
          <cell r="AJ1009" t="str">
            <v>诉求</v>
          </cell>
          <cell r="AK1009" t="str">
            <v>结束</v>
          </cell>
        </row>
        <row r="1010">
          <cell r="AI1010" t="str">
            <v>热线-251210-018563-1</v>
          </cell>
          <cell r="AJ1010" t="str">
            <v>诉求</v>
          </cell>
          <cell r="AK1010" t="str">
            <v>结束</v>
          </cell>
        </row>
        <row r="1011">
          <cell r="AI1011" t="str">
            <v>网络-251211-008798-2</v>
          </cell>
          <cell r="AJ1011" t="str">
            <v>表扬</v>
          </cell>
          <cell r="AK1011" t="str">
            <v>结束</v>
          </cell>
        </row>
        <row r="1012">
          <cell r="AI1012" t="str">
            <v>网络-251211-012694-2</v>
          </cell>
          <cell r="AJ1012" t="str">
            <v>诉求</v>
          </cell>
          <cell r="AK1012" t="str">
            <v>结束</v>
          </cell>
        </row>
        <row r="1013">
          <cell r="AI1013" t="str">
            <v>网络-251211-017967-2</v>
          </cell>
          <cell r="AJ1013" t="str">
            <v>诉求</v>
          </cell>
          <cell r="AK1013" t="str">
            <v>结束</v>
          </cell>
        </row>
        <row r="1014">
          <cell r="AI1014" t="str">
            <v>热线-251211-070986-1</v>
          </cell>
          <cell r="AJ1014" t="str">
            <v>诉求</v>
          </cell>
          <cell r="AK1014" t="str">
            <v>结束</v>
          </cell>
        </row>
        <row r="1015">
          <cell r="AI1015" t="str">
            <v>热线-251212-027782</v>
          </cell>
          <cell r="AJ1015" t="str">
            <v>诉求</v>
          </cell>
          <cell r="AK1015" t="str">
            <v>结束</v>
          </cell>
        </row>
        <row r="1016">
          <cell r="AI1016" t="str">
            <v>热线-251213-012571</v>
          </cell>
          <cell r="AJ1016" t="str">
            <v>诉求</v>
          </cell>
          <cell r="AK1016" t="str">
            <v>结束</v>
          </cell>
        </row>
        <row r="1017">
          <cell r="AI1017" t="str">
            <v>网络-251213-011685</v>
          </cell>
          <cell r="AJ1017" t="str">
            <v>其他</v>
          </cell>
          <cell r="AK1017" t="str">
            <v>结束</v>
          </cell>
        </row>
        <row r="1018">
          <cell r="AI1018" t="str">
            <v>网络-251213-025309</v>
          </cell>
          <cell r="AJ1018" t="str">
            <v>诉求</v>
          </cell>
          <cell r="AK1018" t="str">
            <v>结束</v>
          </cell>
        </row>
        <row r="1019">
          <cell r="AI1019" t="str">
            <v>热线-251213-050101</v>
          </cell>
          <cell r="AJ1019" t="str">
            <v>诉求</v>
          </cell>
          <cell r="AK1019" t="str">
            <v>结束</v>
          </cell>
        </row>
        <row r="1020">
          <cell r="AI1020" t="str">
            <v>热线-251214-022454-2</v>
          </cell>
          <cell r="AJ1020" t="str">
            <v>诉求</v>
          </cell>
          <cell r="AK1020" t="str">
            <v>结束</v>
          </cell>
        </row>
        <row r="1021">
          <cell r="AI1021" t="str">
            <v>热线-251214-028653</v>
          </cell>
          <cell r="AJ1021" t="str">
            <v>诉求</v>
          </cell>
          <cell r="AK1021" t="str">
            <v>结束</v>
          </cell>
        </row>
        <row r="1022">
          <cell r="AI1022" t="str">
            <v>热线-251214-046570</v>
          </cell>
          <cell r="AJ1022" t="str">
            <v>诉求</v>
          </cell>
          <cell r="AK1022" t="str">
            <v>结束</v>
          </cell>
        </row>
        <row r="1023">
          <cell r="AI1023" t="str">
            <v>热线-251215-003234-4</v>
          </cell>
          <cell r="AJ1023" t="str">
            <v>诉求</v>
          </cell>
          <cell r="AK1023" t="str">
            <v>结束</v>
          </cell>
        </row>
        <row r="1024">
          <cell r="AI1024" t="str">
            <v>网络-251215-007083</v>
          </cell>
          <cell r="AJ1024" t="str">
            <v>其他</v>
          </cell>
          <cell r="AK1024" t="str">
            <v>结束</v>
          </cell>
        </row>
        <row r="1025">
          <cell r="AI1025" t="str">
            <v>热线-251215-070884</v>
          </cell>
          <cell r="AJ1025" t="str">
            <v>诉求</v>
          </cell>
          <cell r="AK1025" t="str">
            <v>结束</v>
          </cell>
        </row>
        <row r="1026">
          <cell r="AI1026" t="str">
            <v>热线-251216-004447-2</v>
          </cell>
          <cell r="AJ1026" t="str">
            <v>其他</v>
          </cell>
          <cell r="AK1026" t="str">
            <v>结束</v>
          </cell>
        </row>
        <row r="1027">
          <cell r="AI1027" t="str">
            <v>热线-251216-004447-1</v>
          </cell>
          <cell r="AJ1027" t="str">
            <v>其他</v>
          </cell>
          <cell r="AK1027" t="str">
            <v>结束</v>
          </cell>
        </row>
        <row r="1028">
          <cell r="AI1028" t="str">
            <v>网络-251216-034429</v>
          </cell>
          <cell r="AJ1028" t="str">
            <v>诉求</v>
          </cell>
          <cell r="AK1028" t="str">
            <v>结束</v>
          </cell>
        </row>
        <row r="1029">
          <cell r="AI1029" t="str">
            <v>热线-251216-052871-2</v>
          </cell>
          <cell r="AJ1029" t="str">
            <v>其他</v>
          </cell>
          <cell r="AK1029" t="str">
            <v>结束</v>
          </cell>
        </row>
        <row r="1030">
          <cell r="AI1030" t="str">
            <v>热线-251216-070015-2</v>
          </cell>
          <cell r="AJ1030" t="str">
            <v>诉求</v>
          </cell>
          <cell r="AK1030" t="str">
            <v>结束</v>
          </cell>
        </row>
        <row r="1031">
          <cell r="AI1031" t="str">
            <v>热线-251217-002115-1</v>
          </cell>
          <cell r="AJ1031" t="str">
            <v>诉求</v>
          </cell>
          <cell r="AK1031" t="str">
            <v>结束</v>
          </cell>
        </row>
        <row r="1032">
          <cell r="AI1032" t="str">
            <v>热线-251217-050324-2</v>
          </cell>
          <cell r="AJ1032" t="str">
            <v>诉求</v>
          </cell>
          <cell r="AK1032" t="str">
            <v>结束</v>
          </cell>
        </row>
        <row r="1033">
          <cell r="AI1033" t="str">
            <v>热线-251217-050324-1</v>
          </cell>
          <cell r="AJ1033" t="str">
            <v>诉求</v>
          </cell>
          <cell r="AK1033" t="str">
            <v>结束</v>
          </cell>
        </row>
        <row r="1034">
          <cell r="AI1034" t="str">
            <v>热线-251218-003162-2</v>
          </cell>
          <cell r="AJ1034" t="str">
            <v>其他</v>
          </cell>
          <cell r="AK1034" t="str">
            <v>结束</v>
          </cell>
        </row>
        <row r="1035">
          <cell r="AI1035" t="str">
            <v>热线-251218-003162-1</v>
          </cell>
          <cell r="AJ1035" t="str">
            <v>诉求</v>
          </cell>
          <cell r="AK1035" t="str">
            <v>结束</v>
          </cell>
        </row>
        <row r="1036">
          <cell r="AI1036" t="str">
            <v>热线-251218-029536</v>
          </cell>
          <cell r="AJ1036" t="str">
            <v>诉求</v>
          </cell>
          <cell r="AK1036" t="str">
            <v>结束</v>
          </cell>
        </row>
        <row r="1037">
          <cell r="AI1037" t="str">
            <v>热线-251218-050128</v>
          </cell>
          <cell r="AJ1037" t="str">
            <v>诉求</v>
          </cell>
          <cell r="AK1037" t="str">
            <v>结束</v>
          </cell>
        </row>
        <row r="1038">
          <cell r="AI1038" t="str">
            <v>热线-251218-060602</v>
          </cell>
          <cell r="AJ1038" t="str">
            <v>诉求</v>
          </cell>
          <cell r="AK1038" t="str">
            <v>结束</v>
          </cell>
        </row>
        <row r="1039">
          <cell r="AI1039" t="str">
            <v>热线-251218-074256-2</v>
          </cell>
          <cell r="AJ1039" t="str">
            <v>诉求</v>
          </cell>
          <cell r="AK1039" t="str">
            <v>结束</v>
          </cell>
        </row>
        <row r="1040">
          <cell r="AI1040" t="str">
            <v>网络-251219-005951-3</v>
          </cell>
          <cell r="AJ1040" t="str">
            <v>诉求</v>
          </cell>
          <cell r="AK1040" t="str">
            <v>结束</v>
          </cell>
        </row>
        <row r="1041">
          <cell r="AI1041" t="str">
            <v>热线-251219-045803</v>
          </cell>
          <cell r="AJ1041" t="str">
            <v>诉求</v>
          </cell>
          <cell r="AK1041" t="str">
            <v>结束</v>
          </cell>
        </row>
        <row r="1042">
          <cell r="AI1042" t="str">
            <v>热线-251218-074442-2</v>
          </cell>
          <cell r="AJ1042" t="str">
            <v>其他</v>
          </cell>
          <cell r="AK1042" t="str">
            <v>结束</v>
          </cell>
        </row>
        <row r="1043">
          <cell r="AI1043" t="str">
            <v>网络-251220-031514</v>
          </cell>
          <cell r="AJ1043" t="str">
            <v>诉求</v>
          </cell>
          <cell r="AK1043" t="str">
            <v>结束</v>
          </cell>
        </row>
        <row r="1044">
          <cell r="AI1044" t="str">
            <v>网络-251221-010505</v>
          </cell>
          <cell r="AJ1044" t="str">
            <v>诉求</v>
          </cell>
          <cell r="AK1044" t="str">
            <v>结束</v>
          </cell>
        </row>
        <row r="1045">
          <cell r="AI1045" t="str">
            <v>热线-251221-020766-2</v>
          </cell>
          <cell r="AJ1045" t="str">
            <v>诉求</v>
          </cell>
          <cell r="AK1045" t="str">
            <v>结束</v>
          </cell>
        </row>
        <row r="1046">
          <cell r="AI1046" t="str">
            <v>热线-251221-020766-1</v>
          </cell>
          <cell r="AJ1046" t="str">
            <v>诉求</v>
          </cell>
          <cell r="AK1046" t="str">
            <v>结束</v>
          </cell>
        </row>
        <row r="1047">
          <cell r="AI1047" t="str">
            <v>热线-251222-018664</v>
          </cell>
          <cell r="AJ1047" t="str">
            <v>诉求</v>
          </cell>
          <cell r="AK1047" t="str">
            <v>结束</v>
          </cell>
        </row>
        <row r="1048">
          <cell r="AI1048" t="str">
            <v>网络-251222-008037</v>
          </cell>
          <cell r="AJ1048" t="str">
            <v>诉求</v>
          </cell>
          <cell r="AK1048" t="str">
            <v>结束</v>
          </cell>
        </row>
        <row r="1049">
          <cell r="AI1049" t="str">
            <v>热线-251222-022648</v>
          </cell>
          <cell r="AJ1049" t="str">
            <v>诉求</v>
          </cell>
          <cell r="AK1049" t="str">
            <v>结束</v>
          </cell>
        </row>
        <row r="1050">
          <cell r="AI1050" t="str">
            <v>热线-251222-060978</v>
          </cell>
          <cell r="AJ1050" t="str">
            <v>其他</v>
          </cell>
          <cell r="AK1050" t="str">
            <v>结束</v>
          </cell>
        </row>
        <row r="1051">
          <cell r="AI1051" t="str">
            <v>热线-251223-016057</v>
          </cell>
          <cell r="AJ1051" t="str">
            <v>诉求</v>
          </cell>
          <cell r="AK1051" t="str">
            <v>结束</v>
          </cell>
        </row>
        <row r="1052">
          <cell r="AI1052" t="str">
            <v>网络-251223-037876</v>
          </cell>
          <cell r="AJ1052" t="str">
            <v>诉求</v>
          </cell>
          <cell r="AK1052" t="str">
            <v>结束</v>
          </cell>
        </row>
        <row r="1053">
          <cell r="AI1053" t="str">
            <v>网络-251223-042262-4</v>
          </cell>
          <cell r="AJ1053" t="str">
            <v>诉求</v>
          </cell>
          <cell r="AK1053" t="str">
            <v>结束</v>
          </cell>
        </row>
        <row r="1054">
          <cell r="AI1054" t="str">
            <v>热线-251222-074443</v>
          </cell>
          <cell r="AJ1054" t="str">
            <v>诉求</v>
          </cell>
          <cell r="AK1054" t="str">
            <v>结束</v>
          </cell>
        </row>
        <row r="1055">
          <cell r="AI1055" t="str">
            <v>热线-251223-071646-3</v>
          </cell>
          <cell r="AJ1055" t="str">
            <v>诉求</v>
          </cell>
          <cell r="AK1055" t="str">
            <v>结束</v>
          </cell>
        </row>
        <row r="1056">
          <cell r="AI1056" t="str">
            <v>热线-251223-074632</v>
          </cell>
          <cell r="AJ1056" t="str">
            <v>诉求</v>
          </cell>
          <cell r="AK1056" t="str">
            <v>结束</v>
          </cell>
        </row>
        <row r="1057">
          <cell r="AI1057" t="str">
            <v>网络-251224-000503</v>
          </cell>
          <cell r="AJ1057" t="str">
            <v>其他</v>
          </cell>
          <cell r="AK1057" t="str">
            <v>结束</v>
          </cell>
        </row>
        <row r="1058">
          <cell r="AI1058" t="str">
            <v>热线-251224-024222</v>
          </cell>
          <cell r="AJ1058" t="str">
            <v>其他</v>
          </cell>
          <cell r="AK1058" t="str">
            <v>结束</v>
          </cell>
        </row>
        <row r="1059">
          <cell r="AI1059" t="str">
            <v>热线-251224-022346-1</v>
          </cell>
          <cell r="AJ1059" t="str">
            <v>其他</v>
          </cell>
          <cell r="AK1059" t="str">
            <v>结束</v>
          </cell>
        </row>
        <row r="1060">
          <cell r="AI1060" t="str">
            <v>热线-251225-059571</v>
          </cell>
          <cell r="AJ1060" t="str">
            <v>诉求</v>
          </cell>
          <cell r="AK1060" t="str">
            <v>结束</v>
          </cell>
        </row>
        <row r="1061">
          <cell r="AI1061" t="str">
            <v>热线-251226-040071</v>
          </cell>
          <cell r="AJ1061" t="str">
            <v>其他</v>
          </cell>
          <cell r="AK1061" t="str">
            <v>二级单位</v>
          </cell>
        </row>
        <row r="1062">
          <cell r="AI1062" t="str">
            <v>网络-251226-026269-1</v>
          </cell>
          <cell r="AJ1062" t="str">
            <v>诉求</v>
          </cell>
          <cell r="AK1062" t="str">
            <v>集团处室</v>
          </cell>
        </row>
      </sheetData>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市民意见信息导出"/>
    </sheetNames>
    <sheetDataSet>
      <sheetData sheetId="0">
        <row r="2">
          <cell r="AK2" t="str">
            <v>GJ-PHONE-20241226-1055</v>
          </cell>
          <cell r="AL2" t="str">
            <v>诉求</v>
          </cell>
          <cell r="AM2" t="str">
            <v>结束</v>
          </cell>
        </row>
        <row r="3">
          <cell r="AK3" t="str">
            <v>GJ-PHONE-20241226-1994</v>
          </cell>
          <cell r="AL3" t="str">
            <v>诉求</v>
          </cell>
          <cell r="AM3" t="str">
            <v>结束</v>
          </cell>
        </row>
        <row r="4">
          <cell r="AK4" t="str">
            <v>GJ-PHONE-20241227-1680</v>
          </cell>
          <cell r="AL4" t="str">
            <v>其他</v>
          </cell>
          <cell r="AM4" t="str">
            <v>结束</v>
          </cell>
        </row>
        <row r="5">
          <cell r="AK5" t="str">
            <v>GJ-PHONE-20241228-0527</v>
          </cell>
          <cell r="AL5" t="str">
            <v>其他</v>
          </cell>
          <cell r="AM5" t="str">
            <v>结束</v>
          </cell>
        </row>
        <row r="6">
          <cell r="AK6" t="str">
            <v>GJ-PHONE-20241229-0492</v>
          </cell>
          <cell r="AL6" t="str">
            <v>表扬</v>
          </cell>
          <cell r="AM6" t="str">
            <v>结束</v>
          </cell>
        </row>
        <row r="7">
          <cell r="AK7" t="str">
            <v>GJ-PHONE-20241229-0869-1</v>
          </cell>
          <cell r="AL7" t="str">
            <v>诉求</v>
          </cell>
          <cell r="AM7" t="str">
            <v>结束</v>
          </cell>
        </row>
        <row r="8">
          <cell r="AK8" t="str">
            <v>GJ-PHONE-20241230-0643</v>
          </cell>
          <cell r="AL8" t="str">
            <v>其他</v>
          </cell>
          <cell r="AM8" t="str">
            <v>结束</v>
          </cell>
        </row>
        <row r="9">
          <cell r="AK9" t="str">
            <v>GJ-PHONE-20241230-0908</v>
          </cell>
          <cell r="AL9" t="str">
            <v>其他</v>
          </cell>
          <cell r="AM9" t="str">
            <v>结束</v>
          </cell>
        </row>
        <row r="10">
          <cell r="AK10" t="str">
            <v>GJ-PHONE-20241230-1867</v>
          </cell>
          <cell r="AL10" t="str">
            <v>诉求</v>
          </cell>
          <cell r="AM10" t="str">
            <v>结束</v>
          </cell>
        </row>
        <row r="11">
          <cell r="AK11" t="str">
            <v>GJ-PHONE-20241231-1065-1</v>
          </cell>
          <cell r="AL11" t="str">
            <v>其他</v>
          </cell>
          <cell r="AM11" t="str">
            <v>结束</v>
          </cell>
        </row>
        <row r="12">
          <cell r="AK12" t="str">
            <v>GJ-PHONE-20241231-1864</v>
          </cell>
          <cell r="AL12" t="str">
            <v>其他</v>
          </cell>
          <cell r="AM12" t="str">
            <v>结束</v>
          </cell>
        </row>
        <row r="13">
          <cell r="AK13" t="str">
            <v>GJ-PHONE-20241231-1845</v>
          </cell>
          <cell r="AL13" t="str">
            <v>诉求</v>
          </cell>
          <cell r="AM13" t="str">
            <v>结束</v>
          </cell>
        </row>
        <row r="14">
          <cell r="AK14" t="str">
            <v>GJ-PHONE-20250101-0652-1</v>
          </cell>
          <cell r="AL14" t="str">
            <v>诉求</v>
          </cell>
          <cell r="AM14" t="str">
            <v>结束</v>
          </cell>
        </row>
        <row r="15">
          <cell r="AK15" t="str">
            <v>GJ-PHONE-20250101-0793</v>
          </cell>
          <cell r="AL15" t="str">
            <v>其他</v>
          </cell>
          <cell r="AM15" t="str">
            <v>结束</v>
          </cell>
        </row>
        <row r="16">
          <cell r="AK16" t="str">
            <v>GJ-PHONE-20250101-1156</v>
          </cell>
          <cell r="AL16" t="str">
            <v>其他</v>
          </cell>
          <cell r="AM16" t="str">
            <v>结束</v>
          </cell>
        </row>
        <row r="17">
          <cell r="AK17" t="str">
            <v>GJ-PHONE-20250102-0460</v>
          </cell>
          <cell r="AL17" t="str">
            <v>诉求</v>
          </cell>
          <cell r="AM17" t="str">
            <v>结束</v>
          </cell>
        </row>
        <row r="18">
          <cell r="AK18" t="str">
            <v>GJ-PHONE-20250101-0519</v>
          </cell>
          <cell r="AL18" t="str">
            <v>诉求</v>
          </cell>
          <cell r="AM18" t="str">
            <v>结束</v>
          </cell>
        </row>
        <row r="19">
          <cell r="AK19" t="str">
            <v>GJ-PHONE-20250102-1508</v>
          </cell>
          <cell r="AL19" t="str">
            <v>诉求</v>
          </cell>
          <cell r="AM19" t="str">
            <v>结束</v>
          </cell>
        </row>
        <row r="20">
          <cell r="AK20" t="str">
            <v>GJ-PHONE-20250102-1508-1</v>
          </cell>
          <cell r="AL20" t="str">
            <v>诉求</v>
          </cell>
          <cell r="AM20" t="str">
            <v>结束</v>
          </cell>
        </row>
        <row r="21">
          <cell r="AK21" t="str">
            <v>GJ-PHONE-20250102-2174</v>
          </cell>
          <cell r="AL21" t="str">
            <v>其他</v>
          </cell>
          <cell r="AM21" t="str">
            <v>结束</v>
          </cell>
        </row>
        <row r="22">
          <cell r="AK22" t="str">
            <v>GJ-PHONE-20250102-2259</v>
          </cell>
          <cell r="AL22" t="str">
            <v>其他</v>
          </cell>
          <cell r="AM22" t="str">
            <v>结束</v>
          </cell>
        </row>
        <row r="23">
          <cell r="AK23" t="str">
            <v>GJ-PHONE-20250102-2342</v>
          </cell>
          <cell r="AL23" t="str">
            <v>其他</v>
          </cell>
          <cell r="AM23" t="str">
            <v>结束</v>
          </cell>
        </row>
        <row r="24">
          <cell r="AK24" t="str">
            <v>GJ-PHONE-20250103-0042</v>
          </cell>
          <cell r="AL24" t="str">
            <v>诉求</v>
          </cell>
          <cell r="AM24" t="str">
            <v>结束</v>
          </cell>
        </row>
        <row r="25">
          <cell r="AK25" t="str">
            <v>GJ-PHONE-20250103-1198</v>
          </cell>
          <cell r="AL25" t="str">
            <v>诉求</v>
          </cell>
          <cell r="AM25" t="str">
            <v>结束</v>
          </cell>
        </row>
        <row r="26">
          <cell r="AK26" t="str">
            <v>GJ-PHONE-20250103-2252</v>
          </cell>
          <cell r="AL26" t="str">
            <v>其他</v>
          </cell>
          <cell r="AM26" t="str">
            <v>结束</v>
          </cell>
        </row>
        <row r="27">
          <cell r="AK27" t="str">
            <v>GJ-PHONE-20250105-0478</v>
          </cell>
          <cell r="AL27" t="str">
            <v>其他</v>
          </cell>
          <cell r="AM27" t="str">
            <v>结束</v>
          </cell>
        </row>
        <row r="28">
          <cell r="AK28" t="str">
            <v>GJ-PHONE-20250105-0556</v>
          </cell>
          <cell r="AL28" t="str">
            <v>诉求</v>
          </cell>
          <cell r="AM28" t="str">
            <v>结束</v>
          </cell>
        </row>
        <row r="29">
          <cell r="AK29" t="str">
            <v>GJ-PHONE-20250106-0115</v>
          </cell>
          <cell r="AL29" t="str">
            <v>其他</v>
          </cell>
          <cell r="AM29" t="str">
            <v>结束</v>
          </cell>
        </row>
        <row r="30">
          <cell r="AK30" t="str">
            <v>GJ-PHONE-20250106-0568</v>
          </cell>
          <cell r="AL30" t="str">
            <v>其他</v>
          </cell>
          <cell r="AM30" t="str">
            <v>结束</v>
          </cell>
        </row>
        <row r="31">
          <cell r="AK31" t="str">
            <v>GJ-PHONE-20250106-1216</v>
          </cell>
          <cell r="AL31" t="str">
            <v>其他</v>
          </cell>
          <cell r="AM31" t="str">
            <v>结束</v>
          </cell>
        </row>
        <row r="32">
          <cell r="AK32" t="str">
            <v>GJ-PHONE-20250106-1922</v>
          </cell>
          <cell r="AL32" t="str">
            <v>其他</v>
          </cell>
          <cell r="AM32" t="str">
            <v>结束</v>
          </cell>
        </row>
        <row r="33">
          <cell r="AK33" t="str">
            <v>GJ-PHONE-20250106-2259</v>
          </cell>
          <cell r="AL33" t="str">
            <v>其他</v>
          </cell>
          <cell r="AM33" t="str">
            <v>结束</v>
          </cell>
        </row>
        <row r="34">
          <cell r="AK34" t="str">
            <v>GJ-PHONE-20250106-2375</v>
          </cell>
          <cell r="AL34" t="str">
            <v>其他</v>
          </cell>
          <cell r="AM34" t="str">
            <v>结束</v>
          </cell>
        </row>
        <row r="35">
          <cell r="AK35" t="str">
            <v>GJ-PHONE-20250107-1304</v>
          </cell>
          <cell r="AL35" t="str">
            <v>其他</v>
          </cell>
          <cell r="AM35" t="str">
            <v>结束</v>
          </cell>
        </row>
        <row r="36">
          <cell r="AK36" t="str">
            <v>GJ-PHONE-20250107-2480</v>
          </cell>
          <cell r="AL36" t="str">
            <v>其他</v>
          </cell>
          <cell r="AM36" t="str">
            <v>结束</v>
          </cell>
        </row>
        <row r="37">
          <cell r="AK37" t="str">
            <v>GJ-PHONE-20250107-2653</v>
          </cell>
          <cell r="AL37" t="str">
            <v>表扬</v>
          </cell>
          <cell r="AM37" t="str">
            <v>结束</v>
          </cell>
        </row>
        <row r="38">
          <cell r="AK38" t="str">
            <v>GJ-PHONE-20250108-1774</v>
          </cell>
          <cell r="AL38" t="str">
            <v>诉求</v>
          </cell>
          <cell r="AM38" t="str">
            <v>结束</v>
          </cell>
        </row>
        <row r="39">
          <cell r="AK39" t="str">
            <v>GJ-PHONE-20250108-2569</v>
          </cell>
          <cell r="AL39" t="str">
            <v>其他</v>
          </cell>
          <cell r="AM39" t="str">
            <v>结束</v>
          </cell>
        </row>
        <row r="40">
          <cell r="AK40" t="str">
            <v>GJ-PHONE-20250109-0354-1</v>
          </cell>
          <cell r="AL40" t="str">
            <v>其他</v>
          </cell>
          <cell r="AM40" t="str">
            <v>结束</v>
          </cell>
        </row>
        <row r="41">
          <cell r="AK41" t="str">
            <v>GJ-PHONE-20250109-0633</v>
          </cell>
          <cell r="AL41" t="str">
            <v>其他</v>
          </cell>
          <cell r="AM41" t="str">
            <v>结束</v>
          </cell>
        </row>
        <row r="42">
          <cell r="AK42" t="str">
            <v>GJ-PHONE-20250109-0785</v>
          </cell>
          <cell r="AL42" t="str">
            <v>其他</v>
          </cell>
          <cell r="AM42" t="str">
            <v>结束</v>
          </cell>
        </row>
        <row r="43">
          <cell r="AK43" t="str">
            <v>GJ-PHONE-20250107-1233</v>
          </cell>
          <cell r="AL43" t="str">
            <v>诉求</v>
          </cell>
          <cell r="AM43" t="str">
            <v>结束</v>
          </cell>
        </row>
        <row r="44">
          <cell r="AK44" t="str">
            <v>GJ-PHONE-20250109-1039</v>
          </cell>
          <cell r="AL44" t="str">
            <v>其他</v>
          </cell>
          <cell r="AM44" t="str">
            <v>结束</v>
          </cell>
        </row>
        <row r="45">
          <cell r="AK45" t="str">
            <v>GJ-PHONE-20250109-1864</v>
          </cell>
          <cell r="AL45" t="str">
            <v>诉求</v>
          </cell>
          <cell r="AM45" t="str">
            <v>结束</v>
          </cell>
        </row>
        <row r="46">
          <cell r="AK46" t="str">
            <v>GJ-PHONE-20250109-2363</v>
          </cell>
          <cell r="AL46" t="str">
            <v>其他</v>
          </cell>
          <cell r="AM46" t="str">
            <v>结束</v>
          </cell>
        </row>
        <row r="47">
          <cell r="AK47" t="str">
            <v>GJ-PHONE-20250110-0774</v>
          </cell>
          <cell r="AL47" t="str">
            <v>其他</v>
          </cell>
          <cell r="AM47" t="str">
            <v>结束</v>
          </cell>
        </row>
        <row r="48">
          <cell r="AK48" t="str">
            <v>GJ-PHONE-20250110-1009</v>
          </cell>
          <cell r="AL48" t="str">
            <v>其他</v>
          </cell>
          <cell r="AM48" t="str">
            <v>结束</v>
          </cell>
        </row>
        <row r="49">
          <cell r="AK49" t="str">
            <v>GJ-PHONE-20250111-0007</v>
          </cell>
          <cell r="AL49" t="str">
            <v>其他</v>
          </cell>
          <cell r="AM49" t="str">
            <v>结束</v>
          </cell>
        </row>
        <row r="50">
          <cell r="AK50" t="str">
            <v>GJ-PHONE-20250111-0326</v>
          </cell>
          <cell r="AL50" t="str">
            <v>其他</v>
          </cell>
          <cell r="AM50" t="str">
            <v>结束</v>
          </cell>
        </row>
        <row r="51">
          <cell r="AK51" t="str">
            <v>GJ-PHONE-20250111-0630</v>
          </cell>
          <cell r="AL51" t="str">
            <v>其他</v>
          </cell>
          <cell r="AM51" t="str">
            <v>结束</v>
          </cell>
        </row>
        <row r="52">
          <cell r="AK52" t="str">
            <v>GJ-PHONE-20250111-0630-1</v>
          </cell>
          <cell r="AL52" t="str">
            <v>其他</v>
          </cell>
          <cell r="AM52" t="str">
            <v>结束</v>
          </cell>
        </row>
        <row r="53">
          <cell r="AK53" t="str">
            <v>GJ-PHONE-20250111-1202</v>
          </cell>
          <cell r="AL53" t="str">
            <v>表扬</v>
          </cell>
          <cell r="AM53" t="str">
            <v>结束</v>
          </cell>
        </row>
        <row r="54">
          <cell r="AK54" t="str">
            <v>GJ-PHONE-20250112-1039</v>
          </cell>
          <cell r="AL54" t="str">
            <v>表扬</v>
          </cell>
          <cell r="AM54" t="str">
            <v>结束</v>
          </cell>
        </row>
        <row r="55">
          <cell r="AK55" t="str">
            <v>GJ-PHONE-20250112-2110-1</v>
          </cell>
          <cell r="AL55" t="str">
            <v>诉求</v>
          </cell>
          <cell r="AM55" t="str">
            <v>结束</v>
          </cell>
        </row>
        <row r="56">
          <cell r="AK56" t="str">
            <v>GJ-PHONE-20250113-0678-6</v>
          </cell>
          <cell r="AL56" t="str">
            <v>诉求</v>
          </cell>
          <cell r="AM56" t="str">
            <v>结束</v>
          </cell>
        </row>
        <row r="57">
          <cell r="AK57" t="str">
            <v>GJ-PHONE-20250113-1046-3</v>
          </cell>
          <cell r="AL57" t="str">
            <v>表扬</v>
          </cell>
          <cell r="AM57" t="str">
            <v>结束</v>
          </cell>
        </row>
        <row r="58">
          <cell r="AK58" t="str">
            <v>GJ-PHONE-20250113-1319</v>
          </cell>
          <cell r="AL58" t="str">
            <v>诉求</v>
          </cell>
          <cell r="AM58" t="str">
            <v>结束</v>
          </cell>
        </row>
        <row r="59">
          <cell r="AK59" t="str">
            <v>GJ-PHONE-20250114-1775</v>
          </cell>
          <cell r="AL59" t="str">
            <v>其他</v>
          </cell>
          <cell r="AM59" t="str">
            <v>结束</v>
          </cell>
        </row>
        <row r="60">
          <cell r="AK60" t="str">
            <v>GJ-PHONE-20250115-0518</v>
          </cell>
          <cell r="AL60" t="str">
            <v>其他</v>
          </cell>
          <cell r="AM60" t="str">
            <v>结束</v>
          </cell>
        </row>
        <row r="61">
          <cell r="AK61" t="str">
            <v>GJ-PHONE-20250115-0854</v>
          </cell>
          <cell r="AL61" t="str">
            <v>诉求</v>
          </cell>
          <cell r="AM61" t="str">
            <v>结束</v>
          </cell>
        </row>
        <row r="62">
          <cell r="AK62" t="str">
            <v>GJ-PHONE-20250116-1166</v>
          </cell>
          <cell r="AL62" t="str">
            <v>其他</v>
          </cell>
          <cell r="AM62" t="str">
            <v>结束</v>
          </cell>
        </row>
        <row r="63">
          <cell r="AK63" t="str">
            <v>GJ-PHONE-20250116-1297</v>
          </cell>
          <cell r="AL63" t="str">
            <v>其他</v>
          </cell>
          <cell r="AM63" t="str">
            <v>结束</v>
          </cell>
        </row>
        <row r="64">
          <cell r="AK64" t="str">
            <v>GJ-PHONE-20250116-1770-1</v>
          </cell>
          <cell r="AL64" t="str">
            <v>诉求</v>
          </cell>
          <cell r="AM64" t="str">
            <v>结束</v>
          </cell>
        </row>
        <row r="65">
          <cell r="AK65" t="str">
            <v>GJ-PHONE-20250116-1770</v>
          </cell>
          <cell r="AL65" t="str">
            <v>诉求</v>
          </cell>
          <cell r="AM65" t="str">
            <v>结束</v>
          </cell>
        </row>
        <row r="66">
          <cell r="AK66" t="str">
            <v>GJ-PHONE-20250117-0198</v>
          </cell>
          <cell r="AL66" t="str">
            <v>其他</v>
          </cell>
          <cell r="AM66" t="str">
            <v>结束</v>
          </cell>
        </row>
        <row r="67">
          <cell r="AK67" t="str">
            <v>GJ-PHONE-20250117-0176-2</v>
          </cell>
          <cell r="AL67" t="str">
            <v>诉求</v>
          </cell>
          <cell r="AM67" t="str">
            <v>结束</v>
          </cell>
        </row>
        <row r="68">
          <cell r="AK68" t="str">
            <v>GJ-PHONE-20250117-0558</v>
          </cell>
          <cell r="AL68" t="str">
            <v>其他</v>
          </cell>
          <cell r="AM68" t="str">
            <v>结束</v>
          </cell>
        </row>
        <row r="69">
          <cell r="AK69" t="str">
            <v>GJ-PHONE-20250117-0390</v>
          </cell>
          <cell r="AL69" t="str">
            <v>其他</v>
          </cell>
          <cell r="AM69" t="str">
            <v>结束</v>
          </cell>
        </row>
        <row r="70">
          <cell r="AK70" t="str">
            <v>GJ-PHONE-20250117-0853</v>
          </cell>
          <cell r="AL70" t="str">
            <v>诉求</v>
          </cell>
          <cell r="AM70" t="str">
            <v>结束</v>
          </cell>
        </row>
        <row r="71">
          <cell r="AK71" t="str">
            <v>GJ-PHONE-20250117-1703-1</v>
          </cell>
          <cell r="AL71" t="str">
            <v>诉求</v>
          </cell>
          <cell r="AM71" t="str">
            <v>结束</v>
          </cell>
        </row>
        <row r="72">
          <cell r="AK72" t="str">
            <v>GJ-PHONE-20250117-2016</v>
          </cell>
          <cell r="AL72" t="str">
            <v>其他</v>
          </cell>
          <cell r="AM72" t="str">
            <v>结束</v>
          </cell>
        </row>
        <row r="73">
          <cell r="AK73" t="str">
            <v>GJ-PHONE-20250118-0132-1</v>
          </cell>
          <cell r="AL73" t="str">
            <v>诉求</v>
          </cell>
          <cell r="AM73" t="str">
            <v>结束</v>
          </cell>
        </row>
        <row r="74">
          <cell r="AK74" t="str">
            <v>GJ-PHONE-20250118-0593</v>
          </cell>
          <cell r="AL74" t="str">
            <v>诉求</v>
          </cell>
          <cell r="AM74" t="str">
            <v>结束</v>
          </cell>
        </row>
        <row r="75">
          <cell r="AK75" t="str">
            <v>GJ-PHONE-20250118-0684</v>
          </cell>
          <cell r="AL75" t="str">
            <v>其他</v>
          </cell>
          <cell r="AM75" t="str">
            <v>结束</v>
          </cell>
        </row>
        <row r="76">
          <cell r="AK76" t="str">
            <v>GJ-PHONE-20250119-0100</v>
          </cell>
          <cell r="AL76" t="str">
            <v>诉求</v>
          </cell>
          <cell r="AM76" t="str">
            <v>结束</v>
          </cell>
        </row>
        <row r="77">
          <cell r="AK77" t="str">
            <v>GJ-PHONE-20250119-0121</v>
          </cell>
          <cell r="AL77" t="str">
            <v>表扬</v>
          </cell>
          <cell r="AM77" t="str">
            <v>结束</v>
          </cell>
        </row>
        <row r="78">
          <cell r="AK78" t="str">
            <v>GJ-PHONE-20250119-1109</v>
          </cell>
          <cell r="AL78" t="str">
            <v>其他</v>
          </cell>
          <cell r="AM78" t="str">
            <v>结束</v>
          </cell>
        </row>
        <row r="79">
          <cell r="AK79" t="str">
            <v>GJ-PHONE-20250119-1682-1</v>
          </cell>
          <cell r="AL79" t="str">
            <v>诉求</v>
          </cell>
          <cell r="AM79" t="str">
            <v>结束</v>
          </cell>
        </row>
        <row r="80">
          <cell r="AK80" t="str">
            <v>GJ-PHONE-20250119-1853-1</v>
          </cell>
          <cell r="AL80" t="str">
            <v>诉求</v>
          </cell>
          <cell r="AM80" t="str">
            <v>结束</v>
          </cell>
        </row>
        <row r="81">
          <cell r="AK81" t="str">
            <v>GJ-PHONE-20250120-1114</v>
          </cell>
          <cell r="AL81" t="str">
            <v>诉求</v>
          </cell>
          <cell r="AM81" t="str">
            <v>结束</v>
          </cell>
        </row>
        <row r="82">
          <cell r="AK82" t="str">
            <v>GJ-PHONE-20250120-1394</v>
          </cell>
          <cell r="AL82" t="str">
            <v>其他</v>
          </cell>
          <cell r="AM82" t="str">
            <v>结束</v>
          </cell>
        </row>
        <row r="83">
          <cell r="AK83" t="str">
            <v>GJ-PHONE-20250121-1652</v>
          </cell>
          <cell r="AL83" t="str">
            <v>其他</v>
          </cell>
          <cell r="AM83" t="str">
            <v>结束</v>
          </cell>
        </row>
        <row r="84">
          <cell r="AK84" t="str">
            <v>GJ-PHONE-20250122-1935</v>
          </cell>
          <cell r="AL84" t="str">
            <v>其他</v>
          </cell>
          <cell r="AM84" t="str">
            <v>结束</v>
          </cell>
        </row>
        <row r="85">
          <cell r="AK85" t="str">
            <v>GJ-PHONE-20250123-0573</v>
          </cell>
          <cell r="AL85" t="str">
            <v>诉求</v>
          </cell>
          <cell r="AM85" t="str">
            <v>结束</v>
          </cell>
        </row>
        <row r="86">
          <cell r="AK86" t="str">
            <v>GJ-PHONE-20250123-0791</v>
          </cell>
          <cell r="AL86" t="str">
            <v>诉求</v>
          </cell>
          <cell r="AM86" t="str">
            <v>结束</v>
          </cell>
        </row>
        <row r="87">
          <cell r="AK87" t="str">
            <v>GJ-PHONE-20250124-0181</v>
          </cell>
          <cell r="AL87" t="str">
            <v>诉求</v>
          </cell>
          <cell r="AM87" t="str">
            <v>结束</v>
          </cell>
        </row>
        <row r="88">
          <cell r="AK88" t="str">
            <v>GJ-PHONE-20250124-0538</v>
          </cell>
          <cell r="AL88" t="str">
            <v>其他</v>
          </cell>
          <cell r="AM88" t="str">
            <v>结束</v>
          </cell>
        </row>
        <row r="89">
          <cell r="AK89" t="str">
            <v>GJ-PHONE-20250124-1682</v>
          </cell>
          <cell r="AL89" t="str">
            <v>其他</v>
          </cell>
          <cell r="AM89" t="str">
            <v>结束</v>
          </cell>
        </row>
        <row r="90">
          <cell r="AK90" t="str">
            <v>GJ-PHONE-20250125-0962</v>
          </cell>
          <cell r="AL90" t="str">
            <v>诉求</v>
          </cell>
          <cell r="AM90" t="str">
            <v>结束</v>
          </cell>
        </row>
        <row r="91">
          <cell r="AK91" t="str">
            <v>GJ-PHONE-20250125-1068</v>
          </cell>
          <cell r="AL91" t="str">
            <v>诉求</v>
          </cell>
          <cell r="AM91" t="str">
            <v>结束</v>
          </cell>
        </row>
        <row r="92">
          <cell r="AK92" t="str">
            <v>GJ-PHONE-20250125-1269-1</v>
          </cell>
          <cell r="AL92" t="str">
            <v>其他</v>
          </cell>
          <cell r="AM92" t="str">
            <v>结束</v>
          </cell>
        </row>
        <row r="93">
          <cell r="AK93" t="str">
            <v>GJ-PHONE-20250124-0185</v>
          </cell>
          <cell r="AL93" t="str">
            <v>诉求</v>
          </cell>
          <cell r="AM93" t="str">
            <v>结束</v>
          </cell>
        </row>
        <row r="94">
          <cell r="AK94" t="str">
            <v>GJ-PHONE-20250126-1816</v>
          </cell>
          <cell r="AL94" t="str">
            <v>诉求</v>
          </cell>
          <cell r="AM94" t="str">
            <v>结束</v>
          </cell>
        </row>
        <row r="95">
          <cell r="AK95" t="str">
            <v>GJ-PHONE-20250126-2278</v>
          </cell>
          <cell r="AL95" t="str">
            <v>诉求</v>
          </cell>
          <cell r="AM95" t="str">
            <v>结束</v>
          </cell>
        </row>
        <row r="96">
          <cell r="AK96" t="str">
            <v>GJ-PHONE-20250126-2284</v>
          </cell>
          <cell r="AL96" t="str">
            <v>表扬</v>
          </cell>
          <cell r="AM96" t="str">
            <v>结束</v>
          </cell>
        </row>
        <row r="97">
          <cell r="AK97" t="str">
            <v>GJ-PHONE-20250127-0758</v>
          </cell>
          <cell r="AL97" t="str">
            <v>诉求</v>
          </cell>
          <cell r="AM97" t="str">
            <v>结束</v>
          </cell>
        </row>
        <row r="98">
          <cell r="AK98" t="str">
            <v>GJ-PHONE-20250127-0837</v>
          </cell>
          <cell r="AL98" t="str">
            <v>诉求</v>
          </cell>
          <cell r="AM98" t="str">
            <v>结束</v>
          </cell>
        </row>
        <row r="99">
          <cell r="AK99" t="str">
            <v>GJ-PHONE-20250128-0595</v>
          </cell>
          <cell r="AL99" t="str">
            <v>诉求</v>
          </cell>
          <cell r="AM99" t="str">
            <v>结束</v>
          </cell>
        </row>
        <row r="100">
          <cell r="AK100" t="str">
            <v>GJ-PHONE-20250129-1790</v>
          </cell>
          <cell r="AL100" t="str">
            <v>其他</v>
          </cell>
          <cell r="AM100" t="str">
            <v>结束</v>
          </cell>
        </row>
        <row r="101">
          <cell r="AK101" t="str">
            <v>GJ-PHONE-20250130-0279</v>
          </cell>
          <cell r="AL101" t="str">
            <v>表扬</v>
          </cell>
          <cell r="AM101" t="str">
            <v>结束</v>
          </cell>
        </row>
        <row r="102">
          <cell r="AK102" t="str">
            <v>GJ-PHONE-20250130-0394-1</v>
          </cell>
          <cell r="AL102" t="str">
            <v>其他</v>
          </cell>
          <cell r="AM102" t="str">
            <v>结束</v>
          </cell>
        </row>
        <row r="103">
          <cell r="AK103" t="str">
            <v>GJ-PHONE-20250131-0415</v>
          </cell>
          <cell r="AL103" t="str">
            <v>诉求</v>
          </cell>
          <cell r="AM103" t="str">
            <v>结束</v>
          </cell>
        </row>
        <row r="104">
          <cell r="AK104" t="str">
            <v>GJ-PHONE-20250131-1115</v>
          </cell>
          <cell r="AL104" t="str">
            <v>其他</v>
          </cell>
          <cell r="AM104" t="str">
            <v>结束</v>
          </cell>
        </row>
        <row r="105">
          <cell r="AK105" t="str">
            <v>GJ-PHONE-20250202-1509</v>
          </cell>
          <cell r="AL105" t="str">
            <v>诉求</v>
          </cell>
          <cell r="AM105" t="str">
            <v>结束</v>
          </cell>
        </row>
        <row r="106">
          <cell r="AK106" t="str">
            <v>GJ-PHONE-20250202-2007</v>
          </cell>
          <cell r="AL106" t="str">
            <v>其他</v>
          </cell>
          <cell r="AM106" t="str">
            <v>结束</v>
          </cell>
        </row>
        <row r="107">
          <cell r="AK107" t="str">
            <v>GJ-PHONE-20250202-2016</v>
          </cell>
          <cell r="AL107" t="str">
            <v>其他</v>
          </cell>
          <cell r="AM107" t="str">
            <v>结束</v>
          </cell>
        </row>
        <row r="108">
          <cell r="AK108" t="str">
            <v>GJ-PHONE-20250205-1496</v>
          </cell>
          <cell r="AL108" t="str">
            <v>诉求</v>
          </cell>
          <cell r="AM108" t="str">
            <v>结束</v>
          </cell>
        </row>
        <row r="109">
          <cell r="AK109" t="str">
            <v>GJ-PHONE-20250207-0443</v>
          </cell>
          <cell r="AL109" t="str">
            <v>诉求</v>
          </cell>
          <cell r="AM109" t="str">
            <v>结束</v>
          </cell>
        </row>
        <row r="110">
          <cell r="AK110" t="str">
            <v>GJ-PHONE-20250208-0385</v>
          </cell>
          <cell r="AL110" t="str">
            <v>诉求</v>
          </cell>
          <cell r="AM110" t="str">
            <v>结束</v>
          </cell>
        </row>
        <row r="111">
          <cell r="AK111" t="str">
            <v>GJ-PHONE-20250208-0487</v>
          </cell>
          <cell r="AL111" t="str">
            <v>诉求</v>
          </cell>
          <cell r="AM111" t="str">
            <v>结束</v>
          </cell>
        </row>
        <row r="112">
          <cell r="AK112" t="str">
            <v>GJ-PHONE-20250210-0416</v>
          </cell>
          <cell r="AL112" t="str">
            <v>其他</v>
          </cell>
          <cell r="AM112" t="str">
            <v>结束</v>
          </cell>
        </row>
        <row r="113">
          <cell r="AK113" t="str">
            <v>GJ-PHONE-20250210-1437</v>
          </cell>
          <cell r="AL113" t="str">
            <v>其他</v>
          </cell>
          <cell r="AM113" t="str">
            <v>结束</v>
          </cell>
        </row>
        <row r="114">
          <cell r="AK114" t="str">
            <v>GJ-PHONE-20250211-0790-1</v>
          </cell>
          <cell r="AL114" t="str">
            <v>诉求</v>
          </cell>
          <cell r="AM114" t="str">
            <v>结束</v>
          </cell>
        </row>
        <row r="115">
          <cell r="AK115" t="str">
            <v>GJ-PHONE-20250211-1475</v>
          </cell>
          <cell r="AL115" t="str">
            <v>诉求</v>
          </cell>
          <cell r="AM115" t="str">
            <v>结束</v>
          </cell>
        </row>
        <row r="116">
          <cell r="AK116" t="str">
            <v>GJ-PHONE-20250211-2052</v>
          </cell>
          <cell r="AL116" t="str">
            <v>诉求</v>
          </cell>
          <cell r="AM116" t="str">
            <v>结束</v>
          </cell>
        </row>
        <row r="117">
          <cell r="AK117" t="str">
            <v>GJ-PHONE-20250212-1331</v>
          </cell>
          <cell r="AL117" t="str">
            <v>诉求</v>
          </cell>
          <cell r="AM117" t="str">
            <v>结束</v>
          </cell>
        </row>
        <row r="118">
          <cell r="AK118" t="str">
            <v>GJ-PHONE-20250212-1866</v>
          </cell>
          <cell r="AL118" t="str">
            <v>诉求</v>
          </cell>
          <cell r="AM118" t="str">
            <v>结束</v>
          </cell>
        </row>
        <row r="119">
          <cell r="AK119" t="str">
            <v>GJ-PHONE-20250213-1143-1</v>
          </cell>
          <cell r="AL119" t="str">
            <v>诉求</v>
          </cell>
          <cell r="AM119" t="str">
            <v>结束</v>
          </cell>
        </row>
        <row r="120">
          <cell r="AK120" t="str">
            <v>GJ-PHONE-20250213-1228-1</v>
          </cell>
          <cell r="AL120" t="str">
            <v>其他</v>
          </cell>
          <cell r="AM120" t="str">
            <v>结束</v>
          </cell>
        </row>
        <row r="121">
          <cell r="AK121" t="str">
            <v>GJ-PHONE-20250213-1289</v>
          </cell>
          <cell r="AL121" t="str">
            <v>诉求</v>
          </cell>
          <cell r="AM121" t="str">
            <v>结束</v>
          </cell>
        </row>
        <row r="122">
          <cell r="AK122" t="str">
            <v>GJ-PHONE-20250213-1760</v>
          </cell>
          <cell r="AL122" t="str">
            <v>其他</v>
          </cell>
          <cell r="AM122" t="str">
            <v>结束</v>
          </cell>
        </row>
        <row r="123">
          <cell r="AK123" t="str">
            <v>GJ-PHONE-20250213-1459</v>
          </cell>
          <cell r="AL123" t="str">
            <v>其他</v>
          </cell>
          <cell r="AM123" t="str">
            <v>结束</v>
          </cell>
        </row>
        <row r="124">
          <cell r="AK124" t="str">
            <v>GJ-PHONE-20250217-0279</v>
          </cell>
          <cell r="AL124" t="str">
            <v>诉求</v>
          </cell>
          <cell r="AM124" t="str">
            <v>结束</v>
          </cell>
        </row>
        <row r="125">
          <cell r="AK125" t="str">
            <v>GJ-PHONE-20250217-0617</v>
          </cell>
          <cell r="AL125" t="str">
            <v>诉求</v>
          </cell>
          <cell r="AM125" t="str">
            <v>结束</v>
          </cell>
        </row>
        <row r="126">
          <cell r="AK126" t="str">
            <v>GJ-PHONE-20250217-0352</v>
          </cell>
          <cell r="AL126" t="str">
            <v>诉求</v>
          </cell>
          <cell r="AM126" t="str">
            <v>结束</v>
          </cell>
        </row>
        <row r="127">
          <cell r="AK127" t="str">
            <v>GJ-PHONE-20250214-1391</v>
          </cell>
          <cell r="AL127" t="str">
            <v>其他</v>
          </cell>
          <cell r="AM127" t="str">
            <v>结束</v>
          </cell>
        </row>
        <row r="128">
          <cell r="AK128" t="str">
            <v>GJ-PHONE-20250217-1648</v>
          </cell>
          <cell r="AL128" t="str">
            <v>诉求</v>
          </cell>
          <cell r="AM128" t="str">
            <v>结束</v>
          </cell>
        </row>
        <row r="129">
          <cell r="AK129" t="str">
            <v>GJ-PHONE-20250218-0543</v>
          </cell>
          <cell r="AL129" t="str">
            <v>诉求</v>
          </cell>
          <cell r="AM129" t="str">
            <v>结束</v>
          </cell>
        </row>
        <row r="130">
          <cell r="AK130" t="str">
            <v>GJ-PHONE-20250218-0555</v>
          </cell>
          <cell r="AL130" t="str">
            <v>诉求</v>
          </cell>
          <cell r="AM130" t="str">
            <v>结束</v>
          </cell>
        </row>
        <row r="131">
          <cell r="AK131" t="str">
            <v>GJ-PHONE-20250218-1960</v>
          </cell>
          <cell r="AL131" t="str">
            <v>其他</v>
          </cell>
          <cell r="AM131" t="str">
            <v>结束</v>
          </cell>
        </row>
        <row r="132">
          <cell r="AK132" t="str">
            <v>GJ-PHONE-20250219-0067</v>
          </cell>
          <cell r="AL132" t="str">
            <v>其他</v>
          </cell>
          <cell r="AM132" t="str">
            <v>结束</v>
          </cell>
        </row>
        <row r="133">
          <cell r="AK133" t="str">
            <v>GJ-PHONE-20250219-0614</v>
          </cell>
          <cell r="AL133" t="str">
            <v>其他</v>
          </cell>
          <cell r="AM133" t="str">
            <v>结束</v>
          </cell>
        </row>
        <row r="134">
          <cell r="AK134" t="str">
            <v>GJ-PHONE-20250219-2033</v>
          </cell>
          <cell r="AL134" t="str">
            <v>其他</v>
          </cell>
          <cell r="AM134" t="str">
            <v>结束</v>
          </cell>
        </row>
        <row r="135">
          <cell r="AK135" t="str">
            <v>GJ-PHONE-20250219-1037</v>
          </cell>
          <cell r="AL135" t="str">
            <v>诉求</v>
          </cell>
          <cell r="AM135" t="str">
            <v>结束</v>
          </cell>
        </row>
        <row r="136">
          <cell r="AK136" t="str">
            <v>GJ-PHONE-20250220-0410</v>
          </cell>
          <cell r="AL136" t="str">
            <v>其他</v>
          </cell>
          <cell r="AM136" t="str">
            <v>结束</v>
          </cell>
        </row>
        <row r="137">
          <cell r="AK137" t="str">
            <v>GJ-PHONE-20250220-0776</v>
          </cell>
          <cell r="AL137" t="str">
            <v>诉求</v>
          </cell>
          <cell r="AM137" t="str">
            <v>结束</v>
          </cell>
        </row>
        <row r="138">
          <cell r="AK138" t="str">
            <v>GJ-PHONE-20250222-0390</v>
          </cell>
          <cell r="AL138" t="str">
            <v>表扬</v>
          </cell>
          <cell r="AM138" t="str">
            <v>结束</v>
          </cell>
        </row>
        <row r="139">
          <cell r="AK139" t="str">
            <v>GJ-PHONE-20250222-1115</v>
          </cell>
          <cell r="AL139" t="str">
            <v>诉求</v>
          </cell>
          <cell r="AM139" t="str">
            <v>结束</v>
          </cell>
        </row>
        <row r="140">
          <cell r="AK140" t="str">
            <v>GJ-PHONE-20250222-1979-1</v>
          </cell>
          <cell r="AL140" t="str">
            <v>诉求</v>
          </cell>
          <cell r="AM140" t="str">
            <v>结束</v>
          </cell>
        </row>
        <row r="141">
          <cell r="AK141" t="str">
            <v>GJ-PHONE-20250223-1066</v>
          </cell>
          <cell r="AL141" t="str">
            <v>诉求</v>
          </cell>
          <cell r="AM141" t="str">
            <v>结束</v>
          </cell>
        </row>
        <row r="142">
          <cell r="AK142" t="str">
            <v>GJ-PHONE-20250223-1311</v>
          </cell>
          <cell r="AL142" t="str">
            <v>诉求</v>
          </cell>
          <cell r="AM142" t="str">
            <v>结束</v>
          </cell>
        </row>
        <row r="143">
          <cell r="AK143" t="str">
            <v>GJ-PHONE-20250223-1552</v>
          </cell>
          <cell r="AL143" t="str">
            <v>其他</v>
          </cell>
          <cell r="AM143" t="str">
            <v>结束</v>
          </cell>
        </row>
        <row r="144">
          <cell r="AK144" t="str">
            <v>GJ-PHONE-20250223-0519</v>
          </cell>
          <cell r="AL144" t="str">
            <v>其他</v>
          </cell>
          <cell r="AM144" t="str">
            <v>结束</v>
          </cell>
        </row>
        <row r="145">
          <cell r="AK145" t="str">
            <v>GJ-PHONE-20250224-1447</v>
          </cell>
          <cell r="AL145" t="str">
            <v>其他</v>
          </cell>
          <cell r="AM145" t="str">
            <v>结束</v>
          </cell>
        </row>
        <row r="146">
          <cell r="AK146" t="str">
            <v>GJ-PHONE-20250224-1422</v>
          </cell>
          <cell r="AL146" t="str">
            <v>其他</v>
          </cell>
          <cell r="AM146" t="str">
            <v>结束</v>
          </cell>
        </row>
        <row r="147">
          <cell r="AK147" t="str">
            <v>GJ-PHONE-20250225-1465</v>
          </cell>
          <cell r="AL147" t="str">
            <v>诉求</v>
          </cell>
          <cell r="AM147" t="str">
            <v>结束</v>
          </cell>
        </row>
        <row r="148">
          <cell r="AK148" t="str">
            <v>GJ-PHONE-20250227-0295</v>
          </cell>
          <cell r="AL148" t="str">
            <v>表扬</v>
          </cell>
          <cell r="AM148" t="str">
            <v>结束</v>
          </cell>
        </row>
        <row r="149">
          <cell r="AK149" t="str">
            <v>GJ-PHONE-20250227-0029</v>
          </cell>
          <cell r="AL149" t="str">
            <v>诉求</v>
          </cell>
          <cell r="AM149" t="str">
            <v>结束</v>
          </cell>
        </row>
        <row r="150">
          <cell r="AK150" t="str">
            <v>GJ-PHONE-20250227-2198</v>
          </cell>
          <cell r="AL150" t="str">
            <v>其他</v>
          </cell>
          <cell r="AM150" t="str">
            <v>结束</v>
          </cell>
        </row>
        <row r="151">
          <cell r="AK151" t="str">
            <v>GJ-PHONE-20250228-1202</v>
          </cell>
          <cell r="AL151" t="str">
            <v>其他</v>
          </cell>
          <cell r="AM151" t="str">
            <v>结束</v>
          </cell>
        </row>
        <row r="152">
          <cell r="AK152" t="str">
            <v>GJ-PHONE-20250301-0378</v>
          </cell>
          <cell r="AL152" t="str">
            <v>其他</v>
          </cell>
          <cell r="AM152" t="str">
            <v>结束</v>
          </cell>
        </row>
        <row r="153">
          <cell r="AK153" t="str">
            <v>GJ-PHONE-20250301-1272</v>
          </cell>
          <cell r="AL153" t="str">
            <v>其他</v>
          </cell>
          <cell r="AM153" t="str">
            <v>结束</v>
          </cell>
        </row>
        <row r="154">
          <cell r="AK154" t="str">
            <v>GJ-PHONE-20250301-1399</v>
          </cell>
          <cell r="AL154" t="str">
            <v>诉求</v>
          </cell>
          <cell r="AM154" t="str">
            <v>结束</v>
          </cell>
        </row>
        <row r="155">
          <cell r="AK155" t="str">
            <v>GJ-PHONE-20250301-1590</v>
          </cell>
          <cell r="AL155" t="str">
            <v>其他</v>
          </cell>
          <cell r="AM155" t="str">
            <v>结束</v>
          </cell>
        </row>
        <row r="156">
          <cell r="AK156" t="str">
            <v>GJ-PHONE-20250301-0213</v>
          </cell>
          <cell r="AL156" t="str">
            <v>诉求</v>
          </cell>
          <cell r="AM156" t="str">
            <v>结束</v>
          </cell>
        </row>
        <row r="157">
          <cell r="AK157" t="str">
            <v>GJ-PHONE-20250301-2016</v>
          </cell>
          <cell r="AL157" t="str">
            <v>其他</v>
          </cell>
          <cell r="AM157" t="str">
            <v>结束</v>
          </cell>
        </row>
        <row r="158">
          <cell r="AK158" t="str">
            <v>GJ-PHONE-20250302-1356</v>
          </cell>
          <cell r="AL158" t="str">
            <v>诉求</v>
          </cell>
          <cell r="AM158" t="str">
            <v>结束</v>
          </cell>
        </row>
        <row r="159">
          <cell r="AK159" t="str">
            <v>GJ-PHONE-20250303-0162</v>
          </cell>
          <cell r="AL159" t="str">
            <v>诉求</v>
          </cell>
          <cell r="AM159" t="str">
            <v>结束</v>
          </cell>
        </row>
        <row r="160">
          <cell r="AK160" t="str">
            <v>GJ-PHONE-20250303-1956</v>
          </cell>
          <cell r="AL160" t="str">
            <v>其他</v>
          </cell>
          <cell r="AM160" t="str">
            <v>结束</v>
          </cell>
        </row>
        <row r="161">
          <cell r="AK161" t="str">
            <v>GJ-PHONE-20250303-2318</v>
          </cell>
          <cell r="AL161" t="str">
            <v>表扬</v>
          </cell>
          <cell r="AM161" t="str">
            <v>结束</v>
          </cell>
        </row>
        <row r="162">
          <cell r="AK162" t="str">
            <v>GJ-PHONE-20250305-0236</v>
          </cell>
          <cell r="AL162" t="str">
            <v>其他</v>
          </cell>
          <cell r="AM162" t="str">
            <v>结束</v>
          </cell>
        </row>
        <row r="163">
          <cell r="AK163" t="str">
            <v>GJ-PHONE-20250305-0454</v>
          </cell>
          <cell r="AL163" t="str">
            <v>其他</v>
          </cell>
          <cell r="AM163" t="str">
            <v>结束</v>
          </cell>
        </row>
        <row r="164">
          <cell r="AK164" t="str">
            <v>GJ-PHONE-20250305-0709</v>
          </cell>
          <cell r="AL164" t="str">
            <v>其他</v>
          </cell>
          <cell r="AM164" t="str">
            <v>结束</v>
          </cell>
        </row>
        <row r="165">
          <cell r="AK165" t="str">
            <v>GJ-PHONE-20250305-1019-1</v>
          </cell>
          <cell r="AL165" t="str">
            <v>诉求</v>
          </cell>
          <cell r="AM165" t="str">
            <v>结束</v>
          </cell>
        </row>
        <row r="166">
          <cell r="AK166" t="str">
            <v>GJ-PHONE-20250305-2189</v>
          </cell>
          <cell r="AL166" t="str">
            <v>诉求</v>
          </cell>
          <cell r="AM166" t="str">
            <v>结束</v>
          </cell>
        </row>
        <row r="167">
          <cell r="AK167" t="str">
            <v>GJ-PHONE-20250306-0529</v>
          </cell>
          <cell r="AL167" t="str">
            <v>诉求</v>
          </cell>
          <cell r="AM167" t="str">
            <v>结束</v>
          </cell>
        </row>
        <row r="168">
          <cell r="AK168" t="str">
            <v>GJ-PHONE-20250306-0654</v>
          </cell>
          <cell r="AL168" t="str">
            <v>诉求</v>
          </cell>
          <cell r="AM168" t="str">
            <v>结束</v>
          </cell>
        </row>
        <row r="169">
          <cell r="AK169" t="str">
            <v>GJ-PHONE-20250306-0936</v>
          </cell>
          <cell r="AL169" t="str">
            <v>其他</v>
          </cell>
          <cell r="AM169" t="str">
            <v>结束</v>
          </cell>
        </row>
        <row r="170">
          <cell r="AK170" t="str">
            <v>GJ-PHONE-20250306-1401-1</v>
          </cell>
          <cell r="AL170" t="str">
            <v>诉求</v>
          </cell>
          <cell r="AM170" t="str">
            <v>结束</v>
          </cell>
        </row>
        <row r="171">
          <cell r="AK171" t="str">
            <v>GJ-PHONE-20250307-0502</v>
          </cell>
          <cell r="AL171" t="str">
            <v>诉求</v>
          </cell>
          <cell r="AM171" t="str">
            <v>结束</v>
          </cell>
        </row>
        <row r="172">
          <cell r="AK172" t="str">
            <v>GJ-PHONE-20250307-1326</v>
          </cell>
          <cell r="AL172" t="str">
            <v>其他</v>
          </cell>
          <cell r="AM172" t="str">
            <v>结束</v>
          </cell>
        </row>
        <row r="173">
          <cell r="AK173" t="str">
            <v>GJ-PHONE-20250307-1396</v>
          </cell>
          <cell r="AL173" t="str">
            <v>诉求</v>
          </cell>
          <cell r="AM173" t="str">
            <v>结束</v>
          </cell>
        </row>
        <row r="174">
          <cell r="AK174" t="str">
            <v>GJ-PHONE-20250307-1387</v>
          </cell>
          <cell r="AL174" t="str">
            <v>其他</v>
          </cell>
          <cell r="AM174" t="str">
            <v>结束</v>
          </cell>
        </row>
        <row r="175">
          <cell r="AK175" t="str">
            <v>GJ-PHONE-20250307-1743-3</v>
          </cell>
          <cell r="AL175" t="str">
            <v>表扬</v>
          </cell>
          <cell r="AM175" t="str">
            <v>结束</v>
          </cell>
        </row>
        <row r="176">
          <cell r="AK176" t="str">
            <v>GJ-PHONE-20250308-1093</v>
          </cell>
          <cell r="AL176" t="str">
            <v>其他</v>
          </cell>
          <cell r="AM176" t="str">
            <v>结束</v>
          </cell>
        </row>
        <row r="177">
          <cell r="AK177" t="str">
            <v>GJ-PHONE-20250309-0750</v>
          </cell>
          <cell r="AL177" t="str">
            <v>其他</v>
          </cell>
          <cell r="AM177" t="str">
            <v>结束</v>
          </cell>
        </row>
        <row r="178">
          <cell r="AK178" t="str">
            <v>GJ-PHONE-20250309-0535</v>
          </cell>
          <cell r="AL178" t="str">
            <v>诉求</v>
          </cell>
          <cell r="AM178" t="str">
            <v>结束</v>
          </cell>
        </row>
        <row r="179">
          <cell r="AK179" t="str">
            <v>GJ-PHONE-20250310-0456</v>
          </cell>
          <cell r="AL179" t="str">
            <v>诉求</v>
          </cell>
          <cell r="AM179" t="str">
            <v>结束</v>
          </cell>
        </row>
        <row r="180">
          <cell r="AK180" t="str">
            <v>GJ-PHONE-20250310-0509</v>
          </cell>
          <cell r="AL180" t="str">
            <v>其他</v>
          </cell>
          <cell r="AM180" t="str">
            <v>结束</v>
          </cell>
        </row>
        <row r="181">
          <cell r="AK181" t="str">
            <v>GJ-PHONE-20250310-2276</v>
          </cell>
          <cell r="AL181" t="str">
            <v>其他</v>
          </cell>
          <cell r="AM181" t="str">
            <v>结束</v>
          </cell>
        </row>
        <row r="182">
          <cell r="AK182" t="str">
            <v>GJ-PHONE-20250311-0742</v>
          </cell>
          <cell r="AL182" t="str">
            <v>诉求</v>
          </cell>
          <cell r="AM182" t="str">
            <v>结束</v>
          </cell>
        </row>
        <row r="183">
          <cell r="AK183" t="str">
            <v>GJ-PHONE-20250311-0806</v>
          </cell>
          <cell r="AL183" t="str">
            <v>其他</v>
          </cell>
          <cell r="AM183" t="str">
            <v>结束</v>
          </cell>
        </row>
        <row r="184">
          <cell r="AK184" t="str">
            <v>GJ-PHONE-20250309-1693</v>
          </cell>
          <cell r="AL184" t="str">
            <v>诉求</v>
          </cell>
          <cell r="AM184" t="str">
            <v>结束</v>
          </cell>
        </row>
        <row r="185">
          <cell r="AK185" t="str">
            <v>GJ-PHONE-20250311-1526</v>
          </cell>
          <cell r="AL185" t="str">
            <v>诉求</v>
          </cell>
          <cell r="AM185" t="str">
            <v>结束</v>
          </cell>
        </row>
        <row r="186">
          <cell r="AK186" t="str">
            <v>GJ-PHONE-20250311-1404</v>
          </cell>
          <cell r="AL186" t="str">
            <v>其他</v>
          </cell>
          <cell r="AM186" t="str">
            <v>结束</v>
          </cell>
        </row>
        <row r="187">
          <cell r="AK187" t="str">
            <v>GJ-PHONE-20250311-1909-2</v>
          </cell>
          <cell r="AL187" t="str">
            <v>诉求</v>
          </cell>
          <cell r="AM187" t="str">
            <v>结束</v>
          </cell>
        </row>
        <row r="188">
          <cell r="AK188" t="str">
            <v>GJ-PHONE-20250312-0809</v>
          </cell>
          <cell r="AL188" t="str">
            <v>诉求</v>
          </cell>
          <cell r="AM188" t="str">
            <v>结束</v>
          </cell>
        </row>
        <row r="189">
          <cell r="AK189" t="str">
            <v>GJ-PHONE-20250313-0727</v>
          </cell>
          <cell r="AL189" t="str">
            <v>诉求</v>
          </cell>
          <cell r="AM189" t="str">
            <v>结束</v>
          </cell>
        </row>
        <row r="190">
          <cell r="AK190" t="str">
            <v>GJ-PHONE-20250313-1046</v>
          </cell>
          <cell r="AL190" t="str">
            <v>其他</v>
          </cell>
          <cell r="AM190" t="str">
            <v>结束</v>
          </cell>
        </row>
        <row r="191">
          <cell r="AK191" t="str">
            <v>GJ-PHONE-20250313-1064</v>
          </cell>
          <cell r="AL191" t="str">
            <v>其他</v>
          </cell>
          <cell r="AM191" t="str">
            <v>结束</v>
          </cell>
        </row>
        <row r="192">
          <cell r="AK192" t="str">
            <v>GJ-PHONE-20250314-0710</v>
          </cell>
          <cell r="AL192" t="str">
            <v>其他</v>
          </cell>
          <cell r="AM192" t="str">
            <v>结束</v>
          </cell>
        </row>
        <row r="193">
          <cell r="AK193" t="str">
            <v>GJ-PHONE-20250314-2094</v>
          </cell>
          <cell r="AL193" t="str">
            <v>表扬</v>
          </cell>
          <cell r="AM193" t="str">
            <v>结束</v>
          </cell>
        </row>
        <row r="194">
          <cell r="AK194" t="str">
            <v>GJ-PHONE-20250317-0730</v>
          </cell>
          <cell r="AL194" t="str">
            <v>诉求</v>
          </cell>
          <cell r="AM194" t="str">
            <v>结束</v>
          </cell>
        </row>
        <row r="195">
          <cell r="AK195" t="str">
            <v>GJ-PHONE-20250317-0967</v>
          </cell>
          <cell r="AL195" t="str">
            <v>表扬</v>
          </cell>
          <cell r="AM195" t="str">
            <v>结束</v>
          </cell>
        </row>
        <row r="196">
          <cell r="AK196" t="str">
            <v>GJ-PHONE-20250318-0043</v>
          </cell>
          <cell r="AL196" t="str">
            <v>诉求</v>
          </cell>
          <cell r="AM196" t="str">
            <v>结束</v>
          </cell>
        </row>
        <row r="197">
          <cell r="AK197" t="str">
            <v>GJ-PHONE-20250318-0567</v>
          </cell>
          <cell r="AL197" t="str">
            <v>其他</v>
          </cell>
          <cell r="AM197" t="str">
            <v>结束</v>
          </cell>
        </row>
        <row r="198">
          <cell r="AK198" t="str">
            <v>GJ-PHONE-20250318-0649</v>
          </cell>
          <cell r="AL198" t="str">
            <v>其他</v>
          </cell>
          <cell r="AM198" t="str">
            <v>结束</v>
          </cell>
        </row>
        <row r="199">
          <cell r="AK199" t="str">
            <v>GJ-PHONE-20250318-2299</v>
          </cell>
          <cell r="AL199" t="str">
            <v>其他</v>
          </cell>
          <cell r="AM199" t="str">
            <v>结束</v>
          </cell>
        </row>
        <row r="200">
          <cell r="AK200" t="str">
            <v>GJ-PHONE-20250319-0263-1</v>
          </cell>
          <cell r="AL200" t="str">
            <v>诉求</v>
          </cell>
          <cell r="AM200" t="str">
            <v>结束</v>
          </cell>
        </row>
        <row r="201">
          <cell r="AK201" t="str">
            <v>GJ-PHONE-20250319-0527</v>
          </cell>
          <cell r="AL201" t="str">
            <v>其他</v>
          </cell>
          <cell r="AM201" t="str">
            <v>结束</v>
          </cell>
        </row>
        <row r="202">
          <cell r="AK202" t="str">
            <v>GJ-PHONE-20250319-0957</v>
          </cell>
          <cell r="AL202" t="str">
            <v>诉求</v>
          </cell>
          <cell r="AM202" t="str">
            <v>结束</v>
          </cell>
        </row>
        <row r="203">
          <cell r="AK203" t="str">
            <v>GJ-PHONE-20250319-1630</v>
          </cell>
          <cell r="AL203" t="str">
            <v>诉求</v>
          </cell>
          <cell r="AM203" t="str">
            <v>结束</v>
          </cell>
        </row>
        <row r="204">
          <cell r="AK204" t="str">
            <v>GJ-PHONE-20250319-1653</v>
          </cell>
          <cell r="AL204" t="str">
            <v>诉求</v>
          </cell>
          <cell r="AM204" t="str">
            <v>结束</v>
          </cell>
        </row>
        <row r="205">
          <cell r="AK205" t="str">
            <v>GJ-PHONE-20250319-0263</v>
          </cell>
          <cell r="AL205" t="str">
            <v>其他</v>
          </cell>
          <cell r="AM205" t="str">
            <v>结束</v>
          </cell>
        </row>
        <row r="206">
          <cell r="AK206" t="str">
            <v>GJ-PHONE-20250320-2642</v>
          </cell>
          <cell r="AL206" t="str">
            <v>表扬</v>
          </cell>
          <cell r="AM206" t="str">
            <v>结束</v>
          </cell>
        </row>
        <row r="207">
          <cell r="AK207" t="str">
            <v>GJ-PHONE-20250321-0159</v>
          </cell>
          <cell r="AL207" t="str">
            <v>其他</v>
          </cell>
          <cell r="AM207" t="str">
            <v>结束</v>
          </cell>
        </row>
        <row r="208">
          <cell r="AK208" t="str">
            <v>GJ-PHONE-20250323-0734</v>
          </cell>
          <cell r="AL208" t="str">
            <v>诉求</v>
          </cell>
          <cell r="AM208" t="str">
            <v>结束</v>
          </cell>
        </row>
        <row r="209">
          <cell r="AK209" t="str">
            <v>GJ-PHONE-20250323-1809</v>
          </cell>
          <cell r="AL209" t="str">
            <v>诉求</v>
          </cell>
          <cell r="AM209" t="str">
            <v>结束</v>
          </cell>
        </row>
        <row r="210">
          <cell r="AK210" t="str">
            <v>GJ-PHONE-20250323-2168</v>
          </cell>
          <cell r="AL210" t="str">
            <v>其他</v>
          </cell>
          <cell r="AM210" t="str">
            <v>结束</v>
          </cell>
        </row>
        <row r="211">
          <cell r="AK211" t="str">
            <v>GJ-PHONE-20250323-2205</v>
          </cell>
          <cell r="AL211" t="str">
            <v>诉求</v>
          </cell>
          <cell r="AM211" t="str">
            <v>结束</v>
          </cell>
        </row>
        <row r="212">
          <cell r="AK212" t="str">
            <v>GJ-PHONE-20250323-2542</v>
          </cell>
          <cell r="AL212" t="str">
            <v>诉求</v>
          </cell>
          <cell r="AM212" t="str">
            <v>结束</v>
          </cell>
        </row>
        <row r="213">
          <cell r="AK213" t="str">
            <v>GJ-PHONE-20250324-0001</v>
          </cell>
          <cell r="AL213" t="str">
            <v>其他</v>
          </cell>
          <cell r="AM213" t="str">
            <v>结束</v>
          </cell>
        </row>
        <row r="214">
          <cell r="AK214" t="str">
            <v>GJ-PHONE-20250324-0431</v>
          </cell>
          <cell r="AL214" t="str">
            <v>表扬</v>
          </cell>
          <cell r="AM214" t="str">
            <v>结束</v>
          </cell>
        </row>
        <row r="215">
          <cell r="AK215" t="str">
            <v>GJ-PHONE-20250322-1447</v>
          </cell>
          <cell r="AL215" t="str">
            <v>其他</v>
          </cell>
          <cell r="AM215" t="str">
            <v>结束</v>
          </cell>
        </row>
        <row r="216">
          <cell r="AK216" t="str">
            <v>GJ-PHONE-20250324-2669</v>
          </cell>
          <cell r="AL216" t="str">
            <v>其他</v>
          </cell>
          <cell r="AM216" t="str">
            <v>结束</v>
          </cell>
        </row>
        <row r="217">
          <cell r="AK217" t="str">
            <v>GJ-PHONE-20250325-0314</v>
          </cell>
          <cell r="AL217" t="str">
            <v>其他</v>
          </cell>
          <cell r="AM217" t="str">
            <v>结束</v>
          </cell>
        </row>
        <row r="218">
          <cell r="AK218" t="str">
            <v>GJ-PHONE-20250326-0099</v>
          </cell>
          <cell r="AL218" t="str">
            <v>诉求</v>
          </cell>
          <cell r="AM218" t="str">
            <v>结束</v>
          </cell>
        </row>
        <row r="219">
          <cell r="AK219" t="str">
            <v>GJ-PHONE-20250326-0289</v>
          </cell>
          <cell r="AL219" t="str">
            <v>诉求</v>
          </cell>
          <cell r="AM219" t="str">
            <v>结束</v>
          </cell>
        </row>
        <row r="220">
          <cell r="AK220" t="str">
            <v>GJ-PHONE-20250326-0546</v>
          </cell>
          <cell r="AL220" t="str">
            <v>诉求</v>
          </cell>
          <cell r="AM220" t="str">
            <v>结束</v>
          </cell>
        </row>
        <row r="221">
          <cell r="AK221" t="str">
            <v>GJ-PHONE-20250326-1909</v>
          </cell>
          <cell r="AL221" t="str">
            <v>诉求</v>
          </cell>
          <cell r="AM221" t="str">
            <v>结束</v>
          </cell>
        </row>
        <row r="222">
          <cell r="AK222" t="str">
            <v>GJ-PHONE-20250327-0380</v>
          </cell>
          <cell r="AL222" t="str">
            <v>其他</v>
          </cell>
          <cell r="AM222" t="str">
            <v>结束</v>
          </cell>
        </row>
        <row r="223">
          <cell r="AK223" t="str">
            <v>GJ-PHONE-20250326-2434</v>
          </cell>
          <cell r="AL223" t="str">
            <v>诉求</v>
          </cell>
          <cell r="AM223" t="str">
            <v>结束</v>
          </cell>
        </row>
        <row r="224">
          <cell r="AK224" t="str">
            <v>GJ-PHONE-20250327-2423</v>
          </cell>
          <cell r="AL224" t="str">
            <v>其他</v>
          </cell>
          <cell r="AM224" t="str">
            <v>结束</v>
          </cell>
        </row>
        <row r="225">
          <cell r="AK225" t="str">
            <v>GJ-PHONE-20250328-0871</v>
          </cell>
          <cell r="AL225" t="str">
            <v>诉求</v>
          </cell>
          <cell r="AM225" t="str">
            <v>结束</v>
          </cell>
        </row>
        <row r="226">
          <cell r="AK226" t="str">
            <v>GJ-PHONE-20250328-0962</v>
          </cell>
          <cell r="AL226" t="str">
            <v>诉求</v>
          </cell>
          <cell r="AM226" t="str">
            <v>结束</v>
          </cell>
        </row>
        <row r="227">
          <cell r="AK227" t="str">
            <v>GJ-PHONE-20250328-1506</v>
          </cell>
          <cell r="AL227" t="str">
            <v>其他</v>
          </cell>
          <cell r="AM227" t="str">
            <v>结束</v>
          </cell>
        </row>
        <row r="228">
          <cell r="AK228" t="str">
            <v>GJ-PHONE-20250328-2160</v>
          </cell>
          <cell r="AL228" t="str">
            <v>其他</v>
          </cell>
          <cell r="AM228" t="str">
            <v>结束</v>
          </cell>
        </row>
        <row r="229">
          <cell r="AK229" t="str">
            <v>GJ-PHONE-20250329-0522</v>
          </cell>
          <cell r="AL229" t="str">
            <v>诉求</v>
          </cell>
          <cell r="AM229" t="str">
            <v>结束</v>
          </cell>
        </row>
        <row r="230">
          <cell r="AK230" t="str">
            <v>GJ-PHONE-20250329-0631</v>
          </cell>
          <cell r="AL230" t="str">
            <v>其他</v>
          </cell>
          <cell r="AM230" t="str">
            <v>结束</v>
          </cell>
        </row>
        <row r="231">
          <cell r="AK231" t="str">
            <v>GJ-PHONE-20250329-1093</v>
          </cell>
          <cell r="AL231" t="str">
            <v>诉求</v>
          </cell>
          <cell r="AM231" t="str">
            <v>结束</v>
          </cell>
        </row>
        <row r="232">
          <cell r="AK232" t="str">
            <v>GJ-PHONE-20250329-1586</v>
          </cell>
          <cell r="AL232" t="str">
            <v>其他</v>
          </cell>
          <cell r="AM232" t="str">
            <v>结束</v>
          </cell>
        </row>
        <row r="233">
          <cell r="AK233" t="str">
            <v>GJ-PHONE-20250329-1648</v>
          </cell>
          <cell r="AL233" t="str">
            <v>诉求</v>
          </cell>
          <cell r="AM233" t="str">
            <v>结束</v>
          </cell>
        </row>
        <row r="234">
          <cell r="AK234" t="str">
            <v>GJ-PHONE-20250329-1653</v>
          </cell>
          <cell r="AL234" t="str">
            <v>其他</v>
          </cell>
          <cell r="AM234" t="str">
            <v>结束</v>
          </cell>
        </row>
        <row r="235">
          <cell r="AK235" t="str">
            <v>GJ-PHONE-20250329-1760</v>
          </cell>
          <cell r="AL235" t="str">
            <v>其他</v>
          </cell>
          <cell r="AM235" t="str">
            <v>结束</v>
          </cell>
        </row>
        <row r="236">
          <cell r="AK236" t="str">
            <v>GJ-PHONE-20250329-1861</v>
          </cell>
          <cell r="AL236" t="str">
            <v>其他</v>
          </cell>
          <cell r="AM236" t="str">
            <v>结束</v>
          </cell>
        </row>
        <row r="237">
          <cell r="AK237" t="str">
            <v>GJ-PHONE-20250329-2050</v>
          </cell>
          <cell r="AL237" t="str">
            <v>其他</v>
          </cell>
          <cell r="AM237" t="str">
            <v>结束</v>
          </cell>
        </row>
        <row r="238">
          <cell r="AK238" t="str">
            <v>GJ-PHONE-20250329-2125</v>
          </cell>
          <cell r="AL238" t="str">
            <v>其他</v>
          </cell>
          <cell r="AM238" t="str">
            <v>结束</v>
          </cell>
        </row>
        <row r="239">
          <cell r="AK239" t="str">
            <v>GJ-PHONE-20250330-0643</v>
          </cell>
          <cell r="AL239" t="str">
            <v>其他</v>
          </cell>
          <cell r="AM239" t="str">
            <v>结束</v>
          </cell>
        </row>
        <row r="240">
          <cell r="AK240" t="str">
            <v>GJ-PHONE-20250330-0698</v>
          </cell>
          <cell r="AL240" t="str">
            <v>其他</v>
          </cell>
          <cell r="AM240" t="str">
            <v>结束</v>
          </cell>
        </row>
        <row r="241">
          <cell r="AK241" t="str">
            <v>GJ-PHONE-20250329-0298</v>
          </cell>
          <cell r="AL241" t="str">
            <v>其他</v>
          </cell>
          <cell r="AM241" t="str">
            <v>结束</v>
          </cell>
        </row>
        <row r="242">
          <cell r="AK242" t="str">
            <v>GJ-PHONE-20250331-1101</v>
          </cell>
          <cell r="AL242" t="str">
            <v>其他</v>
          </cell>
          <cell r="AM242" t="str">
            <v>结束</v>
          </cell>
        </row>
        <row r="243">
          <cell r="AK243" t="str">
            <v>GJ-PHONE-20250331-1806</v>
          </cell>
          <cell r="AL243" t="str">
            <v>诉求</v>
          </cell>
          <cell r="AM243" t="str">
            <v>结束</v>
          </cell>
        </row>
        <row r="244">
          <cell r="AK244" t="str">
            <v>GJ-PHONE-20250402-1130-1</v>
          </cell>
          <cell r="AL244" t="str">
            <v>诉求</v>
          </cell>
          <cell r="AM244" t="str">
            <v>结束</v>
          </cell>
        </row>
        <row r="245">
          <cell r="AK245" t="str">
            <v>GJ-PHONE-20250403-2564</v>
          </cell>
          <cell r="AL245" t="str">
            <v>诉求</v>
          </cell>
          <cell r="AM245" t="str">
            <v>结束</v>
          </cell>
        </row>
        <row r="246">
          <cell r="AK246" t="str">
            <v>GJ-PHONE-20250404-0617</v>
          </cell>
          <cell r="AL246" t="str">
            <v>诉求</v>
          </cell>
          <cell r="AM246" t="str">
            <v>结束</v>
          </cell>
        </row>
        <row r="247">
          <cell r="AK247" t="str">
            <v>GJ-PHONE-20250404-2404</v>
          </cell>
          <cell r="AL247" t="str">
            <v>诉求</v>
          </cell>
          <cell r="AM247" t="str">
            <v>结束</v>
          </cell>
        </row>
        <row r="248">
          <cell r="AK248" t="str">
            <v>GJ-PHONE-20250405-0867</v>
          </cell>
          <cell r="AL248" t="str">
            <v>其他</v>
          </cell>
          <cell r="AM248" t="str">
            <v>结束</v>
          </cell>
        </row>
        <row r="249">
          <cell r="AK249" t="str">
            <v>GJ-PHONE-20250405-2470</v>
          </cell>
          <cell r="AL249" t="str">
            <v>诉求</v>
          </cell>
          <cell r="AM249" t="str">
            <v>结束</v>
          </cell>
        </row>
        <row r="250">
          <cell r="AK250" t="str">
            <v>GJ-PHONE-20250405-2539</v>
          </cell>
          <cell r="AL250" t="str">
            <v>其他</v>
          </cell>
          <cell r="AM250" t="str">
            <v>结束</v>
          </cell>
        </row>
        <row r="251">
          <cell r="AK251" t="str">
            <v>GJ-PHONE-20250406-2396</v>
          </cell>
          <cell r="AL251" t="str">
            <v>诉求</v>
          </cell>
          <cell r="AM251" t="str">
            <v>结束</v>
          </cell>
        </row>
        <row r="252">
          <cell r="AK252" t="str">
            <v>GJ-PHONE-20250407-0241</v>
          </cell>
          <cell r="AL252" t="str">
            <v>其他</v>
          </cell>
          <cell r="AM252" t="str">
            <v>结束</v>
          </cell>
        </row>
        <row r="253">
          <cell r="AK253" t="str">
            <v>GJ-PHONE-20250407-0802</v>
          </cell>
          <cell r="AL253" t="str">
            <v>其他</v>
          </cell>
          <cell r="AM253" t="str">
            <v>结束</v>
          </cell>
        </row>
        <row r="254">
          <cell r="AK254" t="str">
            <v>GJ-PHONE-20250407-0961-1</v>
          </cell>
          <cell r="AL254" t="str">
            <v>其他</v>
          </cell>
          <cell r="AM254" t="str">
            <v>结束</v>
          </cell>
        </row>
        <row r="255">
          <cell r="AK255" t="str">
            <v>GJ-PHONE-20250407-0850</v>
          </cell>
          <cell r="AL255" t="str">
            <v>诉求</v>
          </cell>
          <cell r="AM255" t="str">
            <v>结束</v>
          </cell>
        </row>
        <row r="256">
          <cell r="AK256" t="str">
            <v>GJ-PHONE-20250407-1158</v>
          </cell>
          <cell r="AL256" t="str">
            <v>其他</v>
          </cell>
          <cell r="AM256" t="str">
            <v>结束</v>
          </cell>
        </row>
        <row r="257">
          <cell r="AK257" t="str">
            <v>GJ-PHONE-20250407-1442</v>
          </cell>
          <cell r="AL257" t="str">
            <v>其他</v>
          </cell>
          <cell r="AM257" t="str">
            <v>结束</v>
          </cell>
        </row>
        <row r="258">
          <cell r="AK258" t="str">
            <v>GJ-PHONE-20250408-1177</v>
          </cell>
          <cell r="AL258" t="str">
            <v>其他</v>
          </cell>
          <cell r="AM258" t="str">
            <v>结束</v>
          </cell>
        </row>
        <row r="259">
          <cell r="AK259" t="str">
            <v>GJ-PHONE-20250408-1292</v>
          </cell>
          <cell r="AL259" t="str">
            <v>其他</v>
          </cell>
          <cell r="AM259" t="str">
            <v>结束</v>
          </cell>
        </row>
        <row r="260">
          <cell r="AK260" t="str">
            <v>GJ-PHONE-20250408-1343</v>
          </cell>
          <cell r="AL260" t="str">
            <v>其他</v>
          </cell>
          <cell r="AM260" t="str">
            <v>结束</v>
          </cell>
        </row>
        <row r="261">
          <cell r="AK261" t="str">
            <v>GJ-PHONE-20250409-0333</v>
          </cell>
          <cell r="AL261" t="str">
            <v>诉求</v>
          </cell>
          <cell r="AM261" t="str">
            <v>结束</v>
          </cell>
        </row>
        <row r="262">
          <cell r="AK262" t="str">
            <v>GJ-PHONE-20250409-1440-1</v>
          </cell>
          <cell r="AL262" t="str">
            <v>其他</v>
          </cell>
          <cell r="AM262" t="str">
            <v>结束</v>
          </cell>
        </row>
        <row r="263">
          <cell r="AK263" t="str">
            <v>GJ-PHONE-20250409-1853</v>
          </cell>
          <cell r="AL263" t="str">
            <v>诉求</v>
          </cell>
          <cell r="AM263" t="str">
            <v>结束</v>
          </cell>
        </row>
        <row r="264">
          <cell r="AK264" t="str">
            <v>GJ-PHONE-20250409-1911</v>
          </cell>
          <cell r="AL264" t="str">
            <v>其他</v>
          </cell>
          <cell r="AM264" t="str">
            <v>结束</v>
          </cell>
        </row>
        <row r="265">
          <cell r="AK265" t="str">
            <v>GJ-PHONE-20250410-0686</v>
          </cell>
          <cell r="AL265" t="str">
            <v>诉求</v>
          </cell>
          <cell r="AM265" t="str">
            <v>结束</v>
          </cell>
        </row>
        <row r="266">
          <cell r="AK266" t="str">
            <v>GJ-PHONE-20250410-1595</v>
          </cell>
          <cell r="AL266" t="str">
            <v>诉求</v>
          </cell>
          <cell r="AM266" t="str">
            <v>结束</v>
          </cell>
        </row>
        <row r="267">
          <cell r="AK267" t="str">
            <v>GJ-PHONE-20250410-1403</v>
          </cell>
          <cell r="AL267" t="str">
            <v>其他</v>
          </cell>
          <cell r="AM267" t="str">
            <v>结束</v>
          </cell>
        </row>
        <row r="268">
          <cell r="AK268" t="str">
            <v>GJ-PHONE-20250410-1911</v>
          </cell>
          <cell r="AL268" t="str">
            <v>表扬</v>
          </cell>
          <cell r="AM268" t="str">
            <v>结束</v>
          </cell>
        </row>
        <row r="269">
          <cell r="AK269" t="str">
            <v>GJ-PHONE-20250411-0333-2</v>
          </cell>
          <cell r="AL269" t="str">
            <v>表扬</v>
          </cell>
          <cell r="AM269" t="str">
            <v>结束</v>
          </cell>
        </row>
        <row r="270">
          <cell r="AK270" t="str">
            <v>GJ-PHONE-20250411-0585</v>
          </cell>
          <cell r="AL270" t="str">
            <v>其他</v>
          </cell>
          <cell r="AM270" t="str">
            <v>结束</v>
          </cell>
        </row>
        <row r="271">
          <cell r="AK271" t="str">
            <v>GJ-PHONE-20250411-0875</v>
          </cell>
          <cell r="AL271" t="str">
            <v>其他</v>
          </cell>
          <cell r="AM271" t="str">
            <v>结束</v>
          </cell>
        </row>
        <row r="272">
          <cell r="AK272" t="str">
            <v>GJ-PHONE-20250411-1115</v>
          </cell>
          <cell r="AL272" t="str">
            <v>诉求</v>
          </cell>
          <cell r="AM272" t="str">
            <v>结束</v>
          </cell>
        </row>
        <row r="273">
          <cell r="AK273" t="str">
            <v>GJ-PHONE-20250411-1650</v>
          </cell>
          <cell r="AL273" t="str">
            <v>诉求</v>
          </cell>
          <cell r="AM273" t="str">
            <v>结束</v>
          </cell>
        </row>
        <row r="274">
          <cell r="AK274" t="str">
            <v>GJ-PHONE-20250411-2548</v>
          </cell>
          <cell r="AL274" t="str">
            <v>其他</v>
          </cell>
          <cell r="AM274" t="str">
            <v>结束</v>
          </cell>
        </row>
        <row r="275">
          <cell r="AK275" t="str">
            <v>GJ-PHONE-20250414-0865</v>
          </cell>
          <cell r="AL275" t="str">
            <v>其他</v>
          </cell>
          <cell r="AM275" t="str">
            <v>结束</v>
          </cell>
        </row>
        <row r="276">
          <cell r="AK276" t="str">
            <v>GJ-PHONE-20250414-0955</v>
          </cell>
          <cell r="AL276" t="str">
            <v>其他</v>
          </cell>
          <cell r="AM276" t="str">
            <v>结束</v>
          </cell>
        </row>
        <row r="277">
          <cell r="AK277" t="str">
            <v>GJ-PHONE-20250414-0886-1</v>
          </cell>
          <cell r="AL277" t="str">
            <v>其他</v>
          </cell>
          <cell r="AM277" t="str">
            <v>结束</v>
          </cell>
        </row>
        <row r="278">
          <cell r="AK278" t="str">
            <v>GJ-PHONE-20250414-0886-2</v>
          </cell>
          <cell r="AL278" t="str">
            <v>其他</v>
          </cell>
          <cell r="AM278" t="str">
            <v>结束</v>
          </cell>
        </row>
        <row r="279">
          <cell r="AK279" t="str">
            <v>GJ-PHONE-20250414-0886</v>
          </cell>
          <cell r="AL279" t="str">
            <v>其他</v>
          </cell>
          <cell r="AM279" t="str">
            <v>结束</v>
          </cell>
        </row>
        <row r="280">
          <cell r="AK280" t="str">
            <v>GJ-PHONE-20250414-1389</v>
          </cell>
          <cell r="AL280" t="str">
            <v>其他</v>
          </cell>
          <cell r="AM280" t="str">
            <v>结束</v>
          </cell>
        </row>
        <row r="281">
          <cell r="AK281" t="str">
            <v>GJ-PHONE-20250414-1918-1</v>
          </cell>
          <cell r="AL281" t="str">
            <v>诉求</v>
          </cell>
          <cell r="AM281" t="str">
            <v>结束</v>
          </cell>
        </row>
        <row r="282">
          <cell r="AK282" t="str">
            <v>GJ-PHONE-20250415-0290</v>
          </cell>
          <cell r="AL282" t="str">
            <v>诉求</v>
          </cell>
          <cell r="AM282" t="str">
            <v>结束</v>
          </cell>
        </row>
        <row r="283">
          <cell r="AK283" t="str">
            <v>GJ-PHONE-20250415-0535-1</v>
          </cell>
          <cell r="AL283" t="str">
            <v>诉求</v>
          </cell>
          <cell r="AM283" t="str">
            <v>结束</v>
          </cell>
        </row>
        <row r="284">
          <cell r="AK284" t="str">
            <v>GJ-PHONE-20250415-0613</v>
          </cell>
          <cell r="AL284" t="str">
            <v>诉求</v>
          </cell>
          <cell r="AM284" t="str">
            <v>结束</v>
          </cell>
        </row>
        <row r="285">
          <cell r="AK285" t="str">
            <v>GJ-PHONE-20250415-0762</v>
          </cell>
          <cell r="AL285" t="str">
            <v>表扬</v>
          </cell>
          <cell r="AM285" t="str">
            <v>结束</v>
          </cell>
        </row>
        <row r="286">
          <cell r="AK286" t="str">
            <v>GJ-PHONE-20250417-0075</v>
          </cell>
          <cell r="AL286" t="str">
            <v>诉求</v>
          </cell>
          <cell r="AM286" t="str">
            <v>结束</v>
          </cell>
        </row>
        <row r="287">
          <cell r="AK287" t="str">
            <v>GJ-PHONE-20250416-1954</v>
          </cell>
          <cell r="AL287" t="str">
            <v>诉求</v>
          </cell>
          <cell r="AM287" t="str">
            <v>结束</v>
          </cell>
        </row>
        <row r="288">
          <cell r="AK288" t="str">
            <v>GJ-PHONE-20250417-0510</v>
          </cell>
          <cell r="AL288" t="str">
            <v>诉求</v>
          </cell>
          <cell r="AM288" t="str">
            <v>结束</v>
          </cell>
        </row>
        <row r="289">
          <cell r="AK289" t="str">
            <v>GJ-PHONE-20250417-1970-2</v>
          </cell>
          <cell r="AL289" t="str">
            <v>其他</v>
          </cell>
          <cell r="AM289" t="str">
            <v>结束</v>
          </cell>
        </row>
        <row r="290">
          <cell r="AK290" t="str">
            <v>GJ-PHONE-20250418-0821</v>
          </cell>
          <cell r="AL290" t="str">
            <v>其他</v>
          </cell>
          <cell r="AM290" t="str">
            <v>结束</v>
          </cell>
        </row>
        <row r="291">
          <cell r="AK291" t="str">
            <v>GJ-PHONE-20250418-1414</v>
          </cell>
          <cell r="AL291" t="str">
            <v>诉求</v>
          </cell>
          <cell r="AM291" t="str">
            <v>结束</v>
          </cell>
        </row>
        <row r="292">
          <cell r="AK292" t="str">
            <v>GJ-PHONE-20250418-1650</v>
          </cell>
          <cell r="AL292" t="str">
            <v>其他</v>
          </cell>
          <cell r="AM292" t="str">
            <v>结束</v>
          </cell>
        </row>
        <row r="293">
          <cell r="AK293" t="str">
            <v>GJ-PHONE-20250419-2398</v>
          </cell>
          <cell r="AL293" t="str">
            <v>诉求</v>
          </cell>
          <cell r="AM293" t="str">
            <v>结束</v>
          </cell>
        </row>
        <row r="294">
          <cell r="AK294" t="str">
            <v>GJ-PHONE-20250420-0910</v>
          </cell>
          <cell r="AL294" t="str">
            <v>其他</v>
          </cell>
          <cell r="AM294" t="str">
            <v>结束</v>
          </cell>
        </row>
        <row r="295">
          <cell r="AK295" t="str">
            <v>GJ-PHONE-20250418-2610</v>
          </cell>
          <cell r="AL295" t="str">
            <v>诉求</v>
          </cell>
          <cell r="AM295" t="str">
            <v>结束</v>
          </cell>
        </row>
        <row r="296">
          <cell r="AK296" t="str">
            <v>GJ-PHONE-20250419-0263-1</v>
          </cell>
          <cell r="AL296" t="str">
            <v>诉求</v>
          </cell>
          <cell r="AM296" t="str">
            <v>结束</v>
          </cell>
        </row>
        <row r="297">
          <cell r="AK297" t="str">
            <v>GJ-PHONE-20250420-1813</v>
          </cell>
          <cell r="AL297" t="str">
            <v>诉求</v>
          </cell>
          <cell r="AM297" t="str">
            <v>结束</v>
          </cell>
        </row>
        <row r="298">
          <cell r="AK298" t="str">
            <v>GJ-PHONE-20250421-1840</v>
          </cell>
          <cell r="AL298" t="str">
            <v>其他</v>
          </cell>
          <cell r="AM298" t="str">
            <v>结束</v>
          </cell>
        </row>
        <row r="299">
          <cell r="AK299" t="str">
            <v>GJ-PHONE-20250421-1780</v>
          </cell>
          <cell r="AL299" t="str">
            <v>诉求</v>
          </cell>
          <cell r="AM299" t="str">
            <v>结束</v>
          </cell>
        </row>
        <row r="300">
          <cell r="AK300" t="str">
            <v>GJ-PHONE-20250421-2192</v>
          </cell>
          <cell r="AL300" t="str">
            <v>诉求</v>
          </cell>
          <cell r="AM300" t="str">
            <v>结束</v>
          </cell>
        </row>
        <row r="301">
          <cell r="AK301" t="str">
            <v>GJ-PHONE-20250422-1475</v>
          </cell>
          <cell r="AL301" t="str">
            <v>其他</v>
          </cell>
          <cell r="AM301" t="str">
            <v>结束</v>
          </cell>
        </row>
        <row r="302">
          <cell r="AK302" t="str">
            <v>GJ-PHONE-20250422-1739</v>
          </cell>
          <cell r="AL302" t="str">
            <v>诉求</v>
          </cell>
          <cell r="AM302" t="str">
            <v>结束</v>
          </cell>
        </row>
        <row r="303">
          <cell r="AK303" t="str">
            <v>GJ-PHONE-20250422-2314-2</v>
          </cell>
          <cell r="AL303" t="str">
            <v>其他</v>
          </cell>
          <cell r="AM303" t="str">
            <v>结束</v>
          </cell>
        </row>
        <row r="304">
          <cell r="AK304" t="str">
            <v>GJ-PHONE-20250422-2332</v>
          </cell>
          <cell r="AL304" t="str">
            <v>其他</v>
          </cell>
          <cell r="AM304" t="str">
            <v>结束</v>
          </cell>
        </row>
        <row r="305">
          <cell r="AK305" t="str">
            <v>GJ-PHONE-20250421-1831</v>
          </cell>
          <cell r="AL305" t="str">
            <v>诉求</v>
          </cell>
          <cell r="AM305" t="str">
            <v>结束</v>
          </cell>
        </row>
        <row r="306">
          <cell r="AK306" t="str">
            <v>GJ-PHONE-20250423-1764</v>
          </cell>
          <cell r="AL306" t="str">
            <v>其他</v>
          </cell>
          <cell r="AM306" t="str">
            <v>结束</v>
          </cell>
        </row>
        <row r="307">
          <cell r="AK307" t="str">
            <v>GJ-PHONE-20250423-2082</v>
          </cell>
          <cell r="AL307" t="str">
            <v>其他</v>
          </cell>
          <cell r="AM307" t="str">
            <v>结束</v>
          </cell>
        </row>
        <row r="308">
          <cell r="AK308" t="str">
            <v>GJ-PHONE-20250424-0664</v>
          </cell>
          <cell r="AL308" t="str">
            <v>诉求</v>
          </cell>
          <cell r="AM308" t="str">
            <v>结束</v>
          </cell>
        </row>
        <row r="309">
          <cell r="AK309" t="str">
            <v>GJ-PHONE-20250424-1865</v>
          </cell>
          <cell r="AL309" t="str">
            <v>其他</v>
          </cell>
          <cell r="AM309" t="str">
            <v>结束</v>
          </cell>
        </row>
        <row r="310">
          <cell r="AK310" t="str">
            <v>GJ-PHONE-20250424-2501</v>
          </cell>
          <cell r="AL310" t="str">
            <v>其他</v>
          </cell>
          <cell r="AM310" t="str">
            <v>结束</v>
          </cell>
        </row>
        <row r="311">
          <cell r="AK311" t="str">
            <v>GJ-PHONE-20250424-2634</v>
          </cell>
          <cell r="AL311" t="str">
            <v>诉求</v>
          </cell>
          <cell r="AM311" t="str">
            <v>结束</v>
          </cell>
        </row>
        <row r="312">
          <cell r="AK312" t="str">
            <v>GJ-PHONE-20250425-1169</v>
          </cell>
          <cell r="AL312" t="str">
            <v>其他</v>
          </cell>
          <cell r="AM312" t="str">
            <v>结束</v>
          </cell>
        </row>
        <row r="313">
          <cell r="AK313" t="str">
            <v>GJ-PHONE-20250425-1408-2</v>
          </cell>
          <cell r="AL313" t="str">
            <v>其他</v>
          </cell>
          <cell r="AM313" t="str">
            <v>结束</v>
          </cell>
        </row>
        <row r="314">
          <cell r="AK314" t="str">
            <v>GJ-PHONE-20250426-2296</v>
          </cell>
          <cell r="AL314" t="str">
            <v>诉求</v>
          </cell>
          <cell r="AM314" t="str">
            <v>结束</v>
          </cell>
        </row>
        <row r="315">
          <cell r="AK315" t="str">
            <v>GJ-PHONE-20250426-0159</v>
          </cell>
          <cell r="AL315" t="str">
            <v>诉求</v>
          </cell>
          <cell r="AM315" t="str">
            <v>结束</v>
          </cell>
        </row>
        <row r="316">
          <cell r="AK316" t="str">
            <v>GJ-PHONE-20250427-2129</v>
          </cell>
          <cell r="AL316" t="str">
            <v>诉求</v>
          </cell>
          <cell r="AM316" t="str">
            <v>结束</v>
          </cell>
        </row>
        <row r="317">
          <cell r="AK317" t="str">
            <v>GJ-PHONE-20250428-0206</v>
          </cell>
          <cell r="AL317" t="str">
            <v>诉求</v>
          </cell>
          <cell r="AM317" t="str">
            <v>结束</v>
          </cell>
        </row>
        <row r="318">
          <cell r="AK318" t="str">
            <v>GJ-PHONE-20250429-0060</v>
          </cell>
          <cell r="AL318" t="str">
            <v>诉求</v>
          </cell>
          <cell r="AM318" t="str">
            <v>结束</v>
          </cell>
        </row>
        <row r="319">
          <cell r="AK319" t="str">
            <v>GJ-PHONE-20250429-0455</v>
          </cell>
          <cell r="AL319" t="str">
            <v>其他</v>
          </cell>
          <cell r="AM319" t="str">
            <v>结束</v>
          </cell>
        </row>
        <row r="320">
          <cell r="AK320" t="str">
            <v>GJ-PHONE-20250430-1227</v>
          </cell>
          <cell r="AL320" t="str">
            <v>其他</v>
          </cell>
          <cell r="AM320" t="str">
            <v>结束</v>
          </cell>
        </row>
        <row r="321">
          <cell r="AK321" t="str">
            <v>GJ-PHONE-20250430-1725</v>
          </cell>
          <cell r="AL321" t="str">
            <v>其他</v>
          </cell>
          <cell r="AM321" t="str">
            <v>结束</v>
          </cell>
        </row>
        <row r="322">
          <cell r="AK322" t="str">
            <v>GJ-PHONE-20250430-2682-1</v>
          </cell>
          <cell r="AL322" t="str">
            <v>诉求</v>
          </cell>
          <cell r="AM322" t="str">
            <v>结束</v>
          </cell>
        </row>
        <row r="323">
          <cell r="AK323" t="str">
            <v>GJ-PHONE-20250501-0945</v>
          </cell>
          <cell r="AL323" t="str">
            <v>诉求</v>
          </cell>
          <cell r="AM323" t="str">
            <v>结束</v>
          </cell>
        </row>
        <row r="324">
          <cell r="AK324" t="str">
            <v>GJ-PHONE-20250501-1054</v>
          </cell>
          <cell r="AL324" t="str">
            <v>其他</v>
          </cell>
          <cell r="AM324" t="str">
            <v>结束</v>
          </cell>
        </row>
        <row r="325">
          <cell r="AK325" t="str">
            <v>GJ-PHONE-20250501-0936</v>
          </cell>
          <cell r="AL325" t="str">
            <v>诉求</v>
          </cell>
          <cell r="AM325" t="str">
            <v>结束</v>
          </cell>
        </row>
        <row r="326">
          <cell r="AK326" t="str">
            <v>GJ-PHONE-20250502-0156</v>
          </cell>
          <cell r="AL326" t="str">
            <v>诉求</v>
          </cell>
          <cell r="AM326" t="str">
            <v>结束</v>
          </cell>
        </row>
        <row r="327">
          <cell r="AK327" t="str">
            <v>GJ-PHONE-20250502-0520</v>
          </cell>
          <cell r="AL327" t="str">
            <v>诉求</v>
          </cell>
          <cell r="AM327" t="str">
            <v>结束</v>
          </cell>
        </row>
        <row r="328">
          <cell r="AK328" t="str">
            <v>GJ-PHONE-20250502-0534</v>
          </cell>
          <cell r="AL328" t="str">
            <v>诉求</v>
          </cell>
          <cell r="AM328" t="str">
            <v>结束</v>
          </cell>
        </row>
        <row r="329">
          <cell r="AK329" t="str">
            <v>GJ-PHONE-20250502-1786</v>
          </cell>
          <cell r="AL329" t="str">
            <v>其他</v>
          </cell>
          <cell r="AM329" t="str">
            <v>结束</v>
          </cell>
        </row>
        <row r="330">
          <cell r="AK330" t="str">
            <v>GJ-PHONE-20250503-0480</v>
          </cell>
          <cell r="AL330" t="str">
            <v>诉求</v>
          </cell>
          <cell r="AM330" t="str">
            <v>结束</v>
          </cell>
        </row>
        <row r="331">
          <cell r="AK331" t="str">
            <v>GJ-PHONE-20250504-0191</v>
          </cell>
          <cell r="AL331" t="str">
            <v>其他</v>
          </cell>
          <cell r="AM331" t="str">
            <v>结束</v>
          </cell>
        </row>
        <row r="332">
          <cell r="AK332" t="str">
            <v>GJ-PHONE-20250504-0505</v>
          </cell>
          <cell r="AL332" t="str">
            <v>其他</v>
          </cell>
          <cell r="AM332" t="str">
            <v>结束</v>
          </cell>
        </row>
        <row r="333">
          <cell r="AK333" t="str">
            <v>GJ-PHONE-20250504-0564</v>
          </cell>
          <cell r="AL333" t="str">
            <v>其他</v>
          </cell>
          <cell r="AM333" t="str">
            <v>结束</v>
          </cell>
        </row>
        <row r="334">
          <cell r="AK334" t="str">
            <v>GJ-PHONE-20250504-0642</v>
          </cell>
          <cell r="AL334" t="str">
            <v>其他</v>
          </cell>
          <cell r="AM334" t="str">
            <v>结束</v>
          </cell>
        </row>
        <row r="335">
          <cell r="AK335" t="str">
            <v>GJ-PHONE-20250504-0664</v>
          </cell>
          <cell r="AL335" t="str">
            <v>诉求</v>
          </cell>
          <cell r="AM335" t="str">
            <v>结束</v>
          </cell>
        </row>
        <row r="336">
          <cell r="AK336" t="str">
            <v>GJ-PHONE-20250504-1955</v>
          </cell>
          <cell r="AL336" t="str">
            <v>其他</v>
          </cell>
          <cell r="AM336" t="str">
            <v>结束</v>
          </cell>
        </row>
        <row r="337">
          <cell r="AK337" t="str">
            <v>GJ-PHONE-20250504-2231</v>
          </cell>
          <cell r="AL337" t="str">
            <v>其他</v>
          </cell>
          <cell r="AM337" t="str">
            <v>结束</v>
          </cell>
        </row>
        <row r="338">
          <cell r="AK338" t="str">
            <v>GJ-PHONE-20250505-1434-1</v>
          </cell>
          <cell r="AL338" t="str">
            <v>诉求</v>
          </cell>
          <cell r="AM338" t="str">
            <v>结束</v>
          </cell>
        </row>
        <row r="339">
          <cell r="AK339" t="str">
            <v>GJ-PHONE-20250505-1688</v>
          </cell>
          <cell r="AL339" t="str">
            <v>诉求</v>
          </cell>
          <cell r="AM339" t="str">
            <v>结束</v>
          </cell>
        </row>
        <row r="340">
          <cell r="AK340" t="str">
            <v>GJ-PHONE-20250506-0520</v>
          </cell>
          <cell r="AL340" t="str">
            <v>其他</v>
          </cell>
          <cell r="AM340" t="str">
            <v>结束</v>
          </cell>
        </row>
        <row r="341">
          <cell r="AK341" t="str">
            <v>GJ-PHONE-20250506-0725-1</v>
          </cell>
          <cell r="AL341" t="str">
            <v>诉求</v>
          </cell>
          <cell r="AM341" t="str">
            <v>结束</v>
          </cell>
        </row>
        <row r="342">
          <cell r="AK342" t="str">
            <v>GJ-PHONE-20250506-1284</v>
          </cell>
          <cell r="AL342" t="str">
            <v>其他</v>
          </cell>
          <cell r="AM342" t="str">
            <v>结束</v>
          </cell>
        </row>
        <row r="343">
          <cell r="AK343" t="str">
            <v>GJ-PHONE-20250506-1332</v>
          </cell>
          <cell r="AL343" t="str">
            <v>其他</v>
          </cell>
          <cell r="AM343" t="str">
            <v>结束</v>
          </cell>
        </row>
        <row r="344">
          <cell r="AK344" t="str">
            <v>GJ-PHONE-20250506-2535</v>
          </cell>
          <cell r="AL344" t="str">
            <v>诉求</v>
          </cell>
          <cell r="AM344" t="str">
            <v>结束</v>
          </cell>
        </row>
        <row r="345">
          <cell r="AK345" t="str">
            <v>GJ-PHONE-20250507-0152-1</v>
          </cell>
          <cell r="AL345" t="str">
            <v>诉求</v>
          </cell>
          <cell r="AM345" t="str">
            <v>结束</v>
          </cell>
        </row>
        <row r="346">
          <cell r="AK346" t="str">
            <v>GJ-PHONE-20250507-0529</v>
          </cell>
          <cell r="AL346" t="str">
            <v>诉求</v>
          </cell>
          <cell r="AM346" t="str">
            <v>结束</v>
          </cell>
        </row>
        <row r="347">
          <cell r="AK347" t="str">
            <v>GJ-PHONE-20250507-0569</v>
          </cell>
          <cell r="AL347" t="str">
            <v>诉求</v>
          </cell>
          <cell r="AM347" t="str">
            <v>结束</v>
          </cell>
        </row>
        <row r="348">
          <cell r="AK348" t="str">
            <v>GJ-PHONE-20250507-1120</v>
          </cell>
          <cell r="AL348" t="str">
            <v>诉求</v>
          </cell>
          <cell r="AM348" t="str">
            <v>结束</v>
          </cell>
        </row>
        <row r="349">
          <cell r="AK349" t="str">
            <v>GJ-PHONE-20250507-1535</v>
          </cell>
          <cell r="AL349" t="str">
            <v>诉求</v>
          </cell>
          <cell r="AM349" t="str">
            <v>结束</v>
          </cell>
        </row>
        <row r="350">
          <cell r="AK350" t="str">
            <v>GJ-PHONE-20250507-2271</v>
          </cell>
          <cell r="AL350" t="str">
            <v>其他</v>
          </cell>
          <cell r="AM350" t="str">
            <v>结束</v>
          </cell>
        </row>
        <row r="351">
          <cell r="AK351" t="str">
            <v>GJ-PHONE-20250508-0982-1</v>
          </cell>
          <cell r="AL351" t="str">
            <v>其他</v>
          </cell>
          <cell r="AM351" t="str">
            <v>结束</v>
          </cell>
        </row>
        <row r="352">
          <cell r="AK352" t="str">
            <v>GJ-PHONE-20250508-1377</v>
          </cell>
          <cell r="AL352" t="str">
            <v>其他</v>
          </cell>
          <cell r="AM352" t="str">
            <v>结束</v>
          </cell>
        </row>
        <row r="353">
          <cell r="AK353" t="str">
            <v>GJ-PHONE-20250510-0641</v>
          </cell>
          <cell r="AL353" t="str">
            <v>诉求</v>
          </cell>
          <cell r="AM353" t="str">
            <v>结束</v>
          </cell>
        </row>
        <row r="354">
          <cell r="AK354" t="str">
            <v>GJ-PHONE-20250510-1895</v>
          </cell>
          <cell r="AL354" t="str">
            <v>其他</v>
          </cell>
          <cell r="AM354" t="str">
            <v>结束</v>
          </cell>
        </row>
        <row r="355">
          <cell r="AK355" t="str">
            <v>GJ-PHONE-20250511-0523-2</v>
          </cell>
          <cell r="AL355" t="str">
            <v>诉求</v>
          </cell>
          <cell r="AM355" t="str">
            <v>结束</v>
          </cell>
        </row>
        <row r="356">
          <cell r="AK356" t="str">
            <v>GJ-PHONE-20250512-0377-1</v>
          </cell>
          <cell r="AL356" t="str">
            <v>诉求</v>
          </cell>
          <cell r="AM356" t="str">
            <v>结束</v>
          </cell>
        </row>
        <row r="357">
          <cell r="AK357" t="str">
            <v>GJ-PHONE-20250511-2197-1</v>
          </cell>
          <cell r="AL357" t="str">
            <v>诉求</v>
          </cell>
          <cell r="AM357" t="str">
            <v>结束</v>
          </cell>
        </row>
        <row r="358">
          <cell r="AK358" t="str">
            <v>GJ-PHONE-20250509-2080</v>
          </cell>
          <cell r="AL358" t="str">
            <v>诉求</v>
          </cell>
          <cell r="AM358" t="str">
            <v>结束</v>
          </cell>
        </row>
        <row r="359">
          <cell r="AK359" t="str">
            <v>GJ-PHONE-20250512-2330</v>
          </cell>
          <cell r="AL359" t="str">
            <v>诉求</v>
          </cell>
          <cell r="AM359" t="str">
            <v>结束</v>
          </cell>
        </row>
        <row r="360">
          <cell r="AK360" t="str">
            <v>GJ-PHONE-20250512-2484</v>
          </cell>
          <cell r="AL360" t="str">
            <v>诉求</v>
          </cell>
          <cell r="AM360" t="str">
            <v>结束</v>
          </cell>
        </row>
        <row r="361">
          <cell r="AK361" t="str">
            <v>GJ-PHONE-20250513-0282-1</v>
          </cell>
          <cell r="AL361" t="str">
            <v>诉求</v>
          </cell>
          <cell r="AM361" t="str">
            <v>结束</v>
          </cell>
        </row>
        <row r="362">
          <cell r="AK362" t="str">
            <v>GJ-PHONE-20250513-2199</v>
          </cell>
          <cell r="AL362" t="str">
            <v>其他</v>
          </cell>
          <cell r="AM362" t="str">
            <v>结束</v>
          </cell>
        </row>
        <row r="363">
          <cell r="AK363" t="str">
            <v>GJ-PHONE-20250513-2463</v>
          </cell>
          <cell r="AL363" t="str">
            <v>诉求</v>
          </cell>
          <cell r="AM363" t="str">
            <v>结束</v>
          </cell>
        </row>
        <row r="364">
          <cell r="AK364" t="str">
            <v>GJ-PHONE-20250514-1722</v>
          </cell>
          <cell r="AL364" t="str">
            <v>其他</v>
          </cell>
          <cell r="AM364" t="str">
            <v>结束</v>
          </cell>
        </row>
        <row r="365">
          <cell r="AK365" t="str">
            <v>GJ-PHONE-20250514-2211</v>
          </cell>
          <cell r="AL365" t="str">
            <v>诉求</v>
          </cell>
          <cell r="AM365" t="str">
            <v>结束</v>
          </cell>
        </row>
        <row r="366">
          <cell r="AK366" t="str">
            <v>GJ-PHONE-20250515-0087</v>
          </cell>
          <cell r="AL366" t="str">
            <v>诉求</v>
          </cell>
          <cell r="AM366" t="str">
            <v>结束</v>
          </cell>
        </row>
        <row r="367">
          <cell r="AK367" t="str">
            <v>GJ-PHONE-20250515-0989</v>
          </cell>
          <cell r="AL367" t="str">
            <v>诉求</v>
          </cell>
          <cell r="AM367" t="str">
            <v>结束</v>
          </cell>
        </row>
        <row r="368">
          <cell r="AK368" t="str">
            <v>GJ-PHONE-20250515-1548</v>
          </cell>
          <cell r="AL368" t="str">
            <v>其他</v>
          </cell>
          <cell r="AM368" t="str">
            <v>结束</v>
          </cell>
        </row>
        <row r="369">
          <cell r="AK369" t="str">
            <v>GJ-PHONE-20250515-1687</v>
          </cell>
          <cell r="AL369" t="str">
            <v>其他</v>
          </cell>
          <cell r="AM369" t="str">
            <v>结束</v>
          </cell>
        </row>
        <row r="370">
          <cell r="AK370" t="str">
            <v>GJ-PHONE-20250516-1525</v>
          </cell>
          <cell r="AL370" t="str">
            <v>诉求</v>
          </cell>
          <cell r="AM370" t="str">
            <v>结束</v>
          </cell>
        </row>
        <row r="371">
          <cell r="AK371" t="str">
            <v>GJ-PHONE-20250516-1603</v>
          </cell>
          <cell r="AL371" t="str">
            <v>诉求</v>
          </cell>
          <cell r="AM371" t="str">
            <v>结束</v>
          </cell>
        </row>
        <row r="372">
          <cell r="AK372" t="str">
            <v>GJ-PHONE-20250516-1657</v>
          </cell>
          <cell r="AL372" t="str">
            <v>诉求</v>
          </cell>
          <cell r="AM372" t="str">
            <v>结束</v>
          </cell>
        </row>
        <row r="373">
          <cell r="AK373" t="str">
            <v>GJ-PHONE-20250516-2489</v>
          </cell>
          <cell r="AL373" t="str">
            <v>诉求</v>
          </cell>
          <cell r="AM373" t="str">
            <v>结束</v>
          </cell>
        </row>
        <row r="374">
          <cell r="AK374" t="str">
            <v>GJ-PHONE-20250518-0771</v>
          </cell>
          <cell r="AL374" t="str">
            <v>诉求</v>
          </cell>
          <cell r="AM374" t="str">
            <v>结束</v>
          </cell>
        </row>
        <row r="375">
          <cell r="AK375" t="str">
            <v>GJ-PHONE-20250518-2416</v>
          </cell>
          <cell r="AL375" t="str">
            <v>诉求</v>
          </cell>
          <cell r="AM375" t="str">
            <v>结束</v>
          </cell>
        </row>
        <row r="376">
          <cell r="AK376" t="str">
            <v>GJ-PHONE-20250515-1776-1</v>
          </cell>
          <cell r="AL376" t="str">
            <v>其他</v>
          </cell>
          <cell r="AM376" t="str">
            <v>结束</v>
          </cell>
        </row>
        <row r="377">
          <cell r="AK377" t="str">
            <v>GJ-PHONE-20250519-0874</v>
          </cell>
          <cell r="AL377" t="str">
            <v>诉求</v>
          </cell>
          <cell r="AM377" t="str">
            <v>结束</v>
          </cell>
        </row>
        <row r="378">
          <cell r="AK378" t="str">
            <v>GJ-PHONE-20250519-1854</v>
          </cell>
          <cell r="AL378" t="str">
            <v>表扬</v>
          </cell>
          <cell r="AM378" t="str">
            <v>结束</v>
          </cell>
        </row>
        <row r="379">
          <cell r="AK379" t="str">
            <v>GJ-PHONE-20250519-1833</v>
          </cell>
          <cell r="AL379" t="str">
            <v>其他</v>
          </cell>
          <cell r="AM379" t="str">
            <v>结束</v>
          </cell>
        </row>
        <row r="380">
          <cell r="AK380" t="str">
            <v>GJ-PHONE-20250521-0013</v>
          </cell>
          <cell r="AL380" t="str">
            <v>其他</v>
          </cell>
          <cell r="AM380" t="str">
            <v>结束</v>
          </cell>
        </row>
        <row r="381">
          <cell r="AK381" t="str">
            <v>GJ-PHONE-20250520-2183</v>
          </cell>
          <cell r="AL381" t="str">
            <v>诉求</v>
          </cell>
          <cell r="AM381" t="str">
            <v>结束</v>
          </cell>
        </row>
        <row r="382">
          <cell r="AK382" t="str">
            <v>GJ-PHONE-20250520-2080</v>
          </cell>
          <cell r="AL382" t="str">
            <v>诉求</v>
          </cell>
          <cell r="AM382" t="str">
            <v>结束</v>
          </cell>
        </row>
        <row r="383">
          <cell r="AK383" t="str">
            <v>GJ-PHONE-20250521-0521-1</v>
          </cell>
          <cell r="AL383" t="str">
            <v>表扬</v>
          </cell>
          <cell r="AM383" t="str">
            <v>结束</v>
          </cell>
        </row>
        <row r="384">
          <cell r="AK384" t="str">
            <v>GJ-PHONE-20250521-0626</v>
          </cell>
          <cell r="AL384" t="str">
            <v>诉求</v>
          </cell>
          <cell r="AM384" t="str">
            <v>结束</v>
          </cell>
        </row>
        <row r="385">
          <cell r="AK385" t="str">
            <v>GJ-PHONE-20250522-0994</v>
          </cell>
          <cell r="AL385" t="str">
            <v>表扬</v>
          </cell>
          <cell r="AM385" t="str">
            <v>结束</v>
          </cell>
        </row>
        <row r="386">
          <cell r="AK386" t="str">
            <v>GJ-PHONE-20250522-1624</v>
          </cell>
          <cell r="AL386" t="str">
            <v>其他</v>
          </cell>
          <cell r="AM386" t="str">
            <v>结束</v>
          </cell>
        </row>
        <row r="387">
          <cell r="AK387" t="str">
            <v>GJ-PHONE-20250522-2643</v>
          </cell>
          <cell r="AL387" t="str">
            <v>诉求</v>
          </cell>
          <cell r="AM387" t="str">
            <v>结束</v>
          </cell>
        </row>
        <row r="388">
          <cell r="AK388" t="str">
            <v>GJ-PHONE-20250523-0536</v>
          </cell>
          <cell r="AL388" t="str">
            <v>其他</v>
          </cell>
          <cell r="AM388" t="str">
            <v>结束</v>
          </cell>
        </row>
        <row r="389">
          <cell r="AK389" t="str">
            <v>GJ-PHONE-20250523-1151</v>
          </cell>
          <cell r="AL389" t="str">
            <v>诉求</v>
          </cell>
          <cell r="AM389" t="str">
            <v>结束</v>
          </cell>
        </row>
        <row r="390">
          <cell r="AK390" t="str">
            <v>GJ-PHONE-20250523-1488</v>
          </cell>
          <cell r="AL390" t="str">
            <v>表扬</v>
          </cell>
          <cell r="AM390" t="str">
            <v>结束</v>
          </cell>
        </row>
        <row r="391">
          <cell r="AK391" t="str">
            <v>GJ-PHONE-20250523-1577</v>
          </cell>
          <cell r="AL391" t="str">
            <v>诉求</v>
          </cell>
          <cell r="AM391" t="str">
            <v>结束</v>
          </cell>
        </row>
        <row r="392">
          <cell r="AK392" t="str">
            <v>GJ-PHONE-20250523-2213</v>
          </cell>
          <cell r="AL392" t="str">
            <v>诉求</v>
          </cell>
          <cell r="AM392" t="str">
            <v>结束</v>
          </cell>
        </row>
        <row r="393">
          <cell r="AK393" t="str">
            <v>GJ-PHONE-20250524-1344</v>
          </cell>
          <cell r="AL393" t="str">
            <v>诉求</v>
          </cell>
          <cell r="AM393" t="str">
            <v>结束</v>
          </cell>
        </row>
        <row r="394">
          <cell r="AK394" t="str">
            <v>GJ-PHONE-20250525-0535</v>
          </cell>
          <cell r="AL394" t="str">
            <v>诉求</v>
          </cell>
          <cell r="AM394" t="str">
            <v>结束</v>
          </cell>
        </row>
        <row r="395">
          <cell r="AK395" t="str">
            <v>GJ-PHONE-20250525-1403</v>
          </cell>
          <cell r="AL395" t="str">
            <v>其他</v>
          </cell>
          <cell r="AM395" t="str">
            <v>结束</v>
          </cell>
        </row>
        <row r="396">
          <cell r="AK396" t="str">
            <v>GJ-PHONE-20250525-1604</v>
          </cell>
          <cell r="AL396" t="str">
            <v>其他</v>
          </cell>
          <cell r="AM396" t="str">
            <v>结束</v>
          </cell>
        </row>
        <row r="397">
          <cell r="AK397" t="str">
            <v>GJ-PHONE-20250525-1917</v>
          </cell>
          <cell r="AL397" t="str">
            <v>诉求</v>
          </cell>
          <cell r="AM397" t="str">
            <v>结束</v>
          </cell>
        </row>
        <row r="398">
          <cell r="AK398" t="str">
            <v>GJ-PHONE-20250526-2421</v>
          </cell>
          <cell r="AL398" t="str">
            <v>其他</v>
          </cell>
          <cell r="AM398" t="str">
            <v>结束</v>
          </cell>
        </row>
        <row r="399">
          <cell r="AK399" t="str">
            <v>GJ-PHONE-20250526-2516</v>
          </cell>
          <cell r="AL399" t="str">
            <v>其他</v>
          </cell>
          <cell r="AM399" t="str">
            <v>结束</v>
          </cell>
        </row>
        <row r="400">
          <cell r="AK400" t="str">
            <v>GJ-PHONE-20250527-0042</v>
          </cell>
          <cell r="AL400" t="str">
            <v>其他</v>
          </cell>
          <cell r="AM400" t="str">
            <v>结束</v>
          </cell>
        </row>
        <row r="401">
          <cell r="AK401" t="str">
            <v>GJ-PHONE-20250527-0483</v>
          </cell>
          <cell r="AL401" t="str">
            <v>诉求</v>
          </cell>
          <cell r="AM401" t="str">
            <v>结束</v>
          </cell>
        </row>
        <row r="402">
          <cell r="AK402" t="str">
            <v>GJ-PHONE-20250528-0276-1</v>
          </cell>
          <cell r="AL402" t="str">
            <v>其他</v>
          </cell>
          <cell r="AM402" t="str">
            <v>结束</v>
          </cell>
        </row>
        <row r="403">
          <cell r="AK403" t="str">
            <v>GJ-PHONE-20250528-1055</v>
          </cell>
          <cell r="AL403" t="str">
            <v>诉求</v>
          </cell>
          <cell r="AM403" t="str">
            <v>结束</v>
          </cell>
        </row>
        <row r="404">
          <cell r="AK404" t="str">
            <v>GJ-PHONE-20250528-2702</v>
          </cell>
          <cell r="AL404" t="str">
            <v>诉求</v>
          </cell>
          <cell r="AM404" t="str">
            <v>结束</v>
          </cell>
        </row>
        <row r="405">
          <cell r="AK405" t="str">
            <v>GJ-PHONE-20250528-1845</v>
          </cell>
          <cell r="AL405" t="str">
            <v>诉求</v>
          </cell>
          <cell r="AM405" t="str">
            <v>结束</v>
          </cell>
        </row>
        <row r="406">
          <cell r="AK406" t="str">
            <v>GJ-PHONE-20250529-0563-1</v>
          </cell>
          <cell r="AL406" t="str">
            <v>诉求</v>
          </cell>
          <cell r="AM406" t="str">
            <v>结束</v>
          </cell>
        </row>
        <row r="407">
          <cell r="AK407" t="str">
            <v>GJ-PHONE-20250529-0796</v>
          </cell>
          <cell r="AL407" t="str">
            <v>诉求</v>
          </cell>
          <cell r="AM407" t="str">
            <v>结束</v>
          </cell>
        </row>
        <row r="408">
          <cell r="AK408" t="str">
            <v>GJ-PHONE-20250529-1589</v>
          </cell>
          <cell r="AL408" t="str">
            <v>诉求</v>
          </cell>
          <cell r="AM408" t="str">
            <v>结束</v>
          </cell>
        </row>
        <row r="409">
          <cell r="AK409" t="str">
            <v>GJ-PHONE-20250529-1937</v>
          </cell>
          <cell r="AL409" t="str">
            <v>诉求</v>
          </cell>
          <cell r="AM409" t="str">
            <v>结束</v>
          </cell>
        </row>
        <row r="410">
          <cell r="AK410" t="str">
            <v>GJ-PHONE-20250530-1437</v>
          </cell>
          <cell r="AL410" t="str">
            <v>诉求</v>
          </cell>
          <cell r="AM410" t="str">
            <v>结束</v>
          </cell>
        </row>
        <row r="411">
          <cell r="AK411" t="str">
            <v>GJ-PHONE-20250530-1911</v>
          </cell>
          <cell r="AL411" t="str">
            <v>诉求</v>
          </cell>
          <cell r="AM411" t="str">
            <v>结束</v>
          </cell>
        </row>
        <row r="412">
          <cell r="AK412" t="str">
            <v>GJ-PHONE-20250530-2491-1</v>
          </cell>
          <cell r="AL412" t="str">
            <v>表扬</v>
          </cell>
          <cell r="AM412" t="str">
            <v>结束</v>
          </cell>
        </row>
        <row r="413">
          <cell r="AK413" t="str">
            <v>GJ-PHONE-20250531-0041</v>
          </cell>
          <cell r="AL413" t="str">
            <v>诉求</v>
          </cell>
          <cell r="AM413" t="str">
            <v>结束</v>
          </cell>
        </row>
        <row r="414">
          <cell r="AK414" t="str">
            <v>GJ-PHONE-20250531-0777</v>
          </cell>
          <cell r="AL414" t="str">
            <v>诉求</v>
          </cell>
          <cell r="AM414" t="str">
            <v>结束</v>
          </cell>
        </row>
        <row r="415">
          <cell r="AK415" t="str">
            <v>GJ-PHONE-20250601-0385</v>
          </cell>
          <cell r="AL415" t="str">
            <v>其他</v>
          </cell>
          <cell r="AM415" t="str">
            <v>结束</v>
          </cell>
        </row>
        <row r="416">
          <cell r="AK416" t="str">
            <v>GJ-PHONE-20250601-0960</v>
          </cell>
          <cell r="AL416" t="str">
            <v>其他</v>
          </cell>
          <cell r="AM416" t="str">
            <v>结束</v>
          </cell>
        </row>
        <row r="417">
          <cell r="AK417" t="str">
            <v>GJ-PHONE-20250601-1012</v>
          </cell>
          <cell r="AL417" t="str">
            <v>表扬</v>
          </cell>
          <cell r="AM417" t="str">
            <v>结束</v>
          </cell>
        </row>
        <row r="418">
          <cell r="AK418" t="str">
            <v>GJ-PHONE-20250601-1138</v>
          </cell>
          <cell r="AL418" t="str">
            <v>诉求</v>
          </cell>
          <cell r="AM418" t="str">
            <v>结束</v>
          </cell>
        </row>
        <row r="419">
          <cell r="AK419" t="str">
            <v>GJ-PHONE-20250602-0066</v>
          </cell>
          <cell r="AL419" t="str">
            <v>诉求</v>
          </cell>
          <cell r="AM419" t="str">
            <v>结束</v>
          </cell>
        </row>
        <row r="420">
          <cell r="AK420" t="str">
            <v>GJ-PHONE-20250602-0269-1</v>
          </cell>
          <cell r="AL420" t="str">
            <v>其他</v>
          </cell>
          <cell r="AM420" t="str">
            <v>结束</v>
          </cell>
        </row>
        <row r="421">
          <cell r="AK421" t="str">
            <v>GJ-PHONE-20250602-1090</v>
          </cell>
          <cell r="AL421" t="str">
            <v>其他</v>
          </cell>
          <cell r="AM421" t="str">
            <v>结束</v>
          </cell>
        </row>
        <row r="422">
          <cell r="AK422" t="str">
            <v>GJ-PHONE-20250602-1229</v>
          </cell>
          <cell r="AL422" t="str">
            <v>诉求</v>
          </cell>
          <cell r="AM422" t="str">
            <v>结束</v>
          </cell>
        </row>
        <row r="423">
          <cell r="AK423" t="str">
            <v>GJ-PHONE-20250603-0314</v>
          </cell>
          <cell r="AL423" t="str">
            <v>诉求</v>
          </cell>
          <cell r="AM423" t="str">
            <v>结束</v>
          </cell>
        </row>
        <row r="424">
          <cell r="AK424" t="str">
            <v>GJ-PHONE-20250604-0887</v>
          </cell>
          <cell r="AL424" t="str">
            <v>其他</v>
          </cell>
          <cell r="AM424" t="str">
            <v>结束</v>
          </cell>
        </row>
        <row r="425">
          <cell r="AK425" t="str">
            <v>GJ-PHONE-20250604-1128</v>
          </cell>
          <cell r="AL425" t="str">
            <v>其他</v>
          </cell>
          <cell r="AM425" t="str">
            <v>结束</v>
          </cell>
        </row>
        <row r="426">
          <cell r="AK426" t="str">
            <v>GJ-PHONE-20250605-1317</v>
          </cell>
          <cell r="AL426" t="str">
            <v>诉求</v>
          </cell>
          <cell r="AM426" t="str">
            <v>结束</v>
          </cell>
        </row>
        <row r="427">
          <cell r="AK427" t="str">
            <v>GJ-PHONE-20250606-0299</v>
          </cell>
          <cell r="AL427" t="str">
            <v>表扬</v>
          </cell>
          <cell r="AM427" t="str">
            <v>结束</v>
          </cell>
        </row>
        <row r="428">
          <cell r="AK428" t="str">
            <v>GJ-PHONE-20250606-0815</v>
          </cell>
          <cell r="AL428" t="str">
            <v>其他</v>
          </cell>
          <cell r="AM428" t="str">
            <v>结束</v>
          </cell>
        </row>
        <row r="429">
          <cell r="AK429" t="str">
            <v>GJ-PHONE-20250607-1236</v>
          </cell>
          <cell r="AL429" t="str">
            <v>其他</v>
          </cell>
          <cell r="AM429" t="str">
            <v>结束</v>
          </cell>
        </row>
        <row r="430">
          <cell r="AK430" t="str">
            <v>GJ-PHONE-20250607-1361</v>
          </cell>
          <cell r="AL430" t="str">
            <v>其他</v>
          </cell>
          <cell r="AM430" t="str">
            <v>结束</v>
          </cell>
        </row>
        <row r="431">
          <cell r="AK431" t="str">
            <v>GJ-PHONE-20250607-1740-2</v>
          </cell>
          <cell r="AL431" t="str">
            <v>诉求</v>
          </cell>
          <cell r="AM431" t="str">
            <v>结束</v>
          </cell>
        </row>
        <row r="432">
          <cell r="AK432" t="str">
            <v>GJ-PHONE-20250609-1166-1</v>
          </cell>
          <cell r="AL432" t="str">
            <v>表扬</v>
          </cell>
          <cell r="AM432" t="str">
            <v>结束</v>
          </cell>
        </row>
        <row r="433">
          <cell r="AK433" t="str">
            <v>GJ-PHONE-20250611-0516-1</v>
          </cell>
          <cell r="AL433" t="str">
            <v>诉求</v>
          </cell>
          <cell r="AM433" t="str">
            <v>结束</v>
          </cell>
        </row>
        <row r="434">
          <cell r="AK434" t="str">
            <v>GJ-PHONE-20250611-0856</v>
          </cell>
          <cell r="AL434" t="str">
            <v>诉求</v>
          </cell>
          <cell r="AM434" t="str">
            <v>结束</v>
          </cell>
        </row>
        <row r="435">
          <cell r="AK435" t="str">
            <v>GJ-PHONE-20250611-1606</v>
          </cell>
          <cell r="AL435" t="str">
            <v>其他</v>
          </cell>
          <cell r="AM435" t="str">
            <v>结束</v>
          </cell>
        </row>
        <row r="436">
          <cell r="AK436" t="str">
            <v>GJ-PHONE-20250613-1774</v>
          </cell>
          <cell r="AL436" t="str">
            <v>表扬</v>
          </cell>
          <cell r="AM436" t="str">
            <v>结束</v>
          </cell>
        </row>
        <row r="437">
          <cell r="AK437" t="str">
            <v>GJ-PHONE-20250613-1985</v>
          </cell>
          <cell r="AL437" t="str">
            <v>诉求</v>
          </cell>
          <cell r="AM437" t="str">
            <v>结束</v>
          </cell>
        </row>
        <row r="438">
          <cell r="AK438" t="str">
            <v>GJ-PHONE-20250613-2251</v>
          </cell>
          <cell r="AL438" t="str">
            <v>诉求</v>
          </cell>
          <cell r="AM438" t="str">
            <v>结束</v>
          </cell>
        </row>
        <row r="439">
          <cell r="AK439" t="str">
            <v>GJ-PHONE-20250616-0083</v>
          </cell>
          <cell r="AL439" t="str">
            <v>表扬</v>
          </cell>
          <cell r="AM439" t="str">
            <v>结束</v>
          </cell>
        </row>
        <row r="440">
          <cell r="AK440" t="str">
            <v>GJ-PHONE-20250615-0701</v>
          </cell>
          <cell r="AL440" t="str">
            <v>其他</v>
          </cell>
          <cell r="AM440" t="str">
            <v>结束</v>
          </cell>
        </row>
        <row r="441">
          <cell r="AK441" t="str">
            <v>GJ-PHONE-20250615-2307</v>
          </cell>
          <cell r="AL441" t="str">
            <v>其他</v>
          </cell>
          <cell r="AM441" t="str">
            <v>结束</v>
          </cell>
        </row>
        <row r="442">
          <cell r="AK442" t="str">
            <v>GJ-PHONE-20250616-1799</v>
          </cell>
          <cell r="AL442" t="str">
            <v>诉求</v>
          </cell>
          <cell r="AM442" t="str">
            <v>结束</v>
          </cell>
        </row>
        <row r="443">
          <cell r="AK443" t="str">
            <v>GJ-PHONE-20250616-1828</v>
          </cell>
          <cell r="AL443" t="str">
            <v>其他</v>
          </cell>
          <cell r="AM443" t="str">
            <v>结束</v>
          </cell>
        </row>
        <row r="444">
          <cell r="AK444" t="str">
            <v>GJ-PHONE-20250616-2104</v>
          </cell>
          <cell r="AL444" t="str">
            <v>其他</v>
          </cell>
          <cell r="AM444" t="str">
            <v>结束</v>
          </cell>
        </row>
        <row r="445">
          <cell r="AK445" t="str">
            <v>GJ-PHONE-20250617-1037</v>
          </cell>
          <cell r="AL445" t="str">
            <v>其他</v>
          </cell>
          <cell r="AM445" t="str">
            <v>结束</v>
          </cell>
        </row>
        <row r="446">
          <cell r="AK446" t="str">
            <v>GJ-PHONE-20250618-2211-1</v>
          </cell>
          <cell r="AL446" t="str">
            <v>其他</v>
          </cell>
          <cell r="AM446" t="str">
            <v>结束</v>
          </cell>
        </row>
        <row r="447">
          <cell r="AK447" t="str">
            <v>GJ-PHONE-20250619-1565</v>
          </cell>
          <cell r="AL447" t="str">
            <v>诉求</v>
          </cell>
          <cell r="AM447" t="str">
            <v>结束</v>
          </cell>
        </row>
        <row r="448">
          <cell r="AK448" t="str">
            <v>GJ-PHONE-20250620-0790</v>
          </cell>
          <cell r="AL448" t="str">
            <v>其他</v>
          </cell>
          <cell r="AM448" t="str">
            <v>结束</v>
          </cell>
        </row>
        <row r="449">
          <cell r="AK449" t="str">
            <v>GJ-PHONE-20250620-1000-1</v>
          </cell>
          <cell r="AL449" t="str">
            <v>诉求</v>
          </cell>
          <cell r="AM449" t="str">
            <v>结束</v>
          </cell>
        </row>
        <row r="450">
          <cell r="AK450" t="str">
            <v>GJ-PHONE-20250620-0918</v>
          </cell>
          <cell r="AL450" t="str">
            <v>其他</v>
          </cell>
          <cell r="AM450" t="str">
            <v>结束</v>
          </cell>
        </row>
        <row r="451">
          <cell r="AK451" t="str">
            <v>GJ-PHONE-20250621-0283</v>
          </cell>
          <cell r="AL451" t="str">
            <v>其他</v>
          </cell>
          <cell r="AM451" t="str">
            <v>结束</v>
          </cell>
        </row>
        <row r="452">
          <cell r="AK452" t="str">
            <v>GJ-PHONE-20250621-0491</v>
          </cell>
          <cell r="AL452" t="str">
            <v>其他</v>
          </cell>
          <cell r="AM452" t="str">
            <v>结束</v>
          </cell>
        </row>
        <row r="453">
          <cell r="AK453" t="str">
            <v>GJ-PHONE-20250621-1483</v>
          </cell>
          <cell r="AL453" t="str">
            <v>其他</v>
          </cell>
          <cell r="AM453" t="str">
            <v>结束</v>
          </cell>
        </row>
        <row r="454">
          <cell r="AK454" t="str">
            <v>GJ-PHONE-20250622-1644</v>
          </cell>
          <cell r="AL454" t="str">
            <v>诉求</v>
          </cell>
          <cell r="AM454" t="str">
            <v>结束</v>
          </cell>
        </row>
        <row r="455">
          <cell r="AK455" t="str">
            <v>GJ-PHONE-20250623-1340</v>
          </cell>
          <cell r="AL455" t="str">
            <v>表扬</v>
          </cell>
          <cell r="AM455" t="str">
            <v>结束</v>
          </cell>
        </row>
        <row r="456">
          <cell r="AK456" t="str">
            <v>GJ-PHONE-20250623-1791</v>
          </cell>
          <cell r="AL456" t="str">
            <v>诉求</v>
          </cell>
          <cell r="AM456" t="str">
            <v>结束</v>
          </cell>
        </row>
        <row r="457">
          <cell r="AK457" t="str">
            <v>GJ-PHONE-20250624-0157-1</v>
          </cell>
          <cell r="AL457" t="str">
            <v>诉求</v>
          </cell>
          <cell r="AM457" t="str">
            <v>结束</v>
          </cell>
        </row>
        <row r="458">
          <cell r="AK458" t="str">
            <v>GJ-PHONE-20250624-2004</v>
          </cell>
          <cell r="AL458" t="str">
            <v>诉求</v>
          </cell>
          <cell r="AM458" t="str">
            <v>结束</v>
          </cell>
        </row>
        <row r="459">
          <cell r="AK459" t="str">
            <v>GJ-PHONE-20250625-1410</v>
          </cell>
          <cell r="AL459" t="str">
            <v>其他</v>
          </cell>
          <cell r="AM459" t="str">
            <v>结束</v>
          </cell>
        </row>
        <row r="460">
          <cell r="AK460" t="str">
            <v>GJ-PHONE-20250625-1546</v>
          </cell>
          <cell r="AL460" t="str">
            <v>表扬</v>
          </cell>
          <cell r="AM460" t="str">
            <v>结束</v>
          </cell>
        </row>
        <row r="461">
          <cell r="AK461" t="str">
            <v>GJ-PHONE-20250625-1976-4</v>
          </cell>
          <cell r="AL461" t="str">
            <v>诉求</v>
          </cell>
          <cell r="AM461" t="str">
            <v>结束</v>
          </cell>
        </row>
        <row r="462">
          <cell r="AK462" t="str">
            <v>GJ-PHONE-20250625-1979</v>
          </cell>
          <cell r="AL462" t="str">
            <v>其他</v>
          </cell>
          <cell r="AM462" t="str">
            <v>结束</v>
          </cell>
        </row>
        <row r="463">
          <cell r="AK463" t="str">
            <v>GJ-PHONE-20250625-1995</v>
          </cell>
          <cell r="AL463" t="str">
            <v>其他</v>
          </cell>
          <cell r="AM463" t="str">
            <v>结束</v>
          </cell>
        </row>
        <row r="464">
          <cell r="AK464" t="str">
            <v>GJ-PHONE-20250626-2035</v>
          </cell>
          <cell r="AL464" t="str">
            <v>诉求</v>
          </cell>
          <cell r="AM464" t="str">
            <v>结束</v>
          </cell>
        </row>
        <row r="465">
          <cell r="AK465" t="str">
            <v>GJ-PHONE-20250626-1961-1</v>
          </cell>
          <cell r="AL465" t="str">
            <v>其他</v>
          </cell>
          <cell r="AM465" t="str">
            <v>结束</v>
          </cell>
        </row>
        <row r="466">
          <cell r="AK466" t="str">
            <v>GJ-PHONE-20250627-1508</v>
          </cell>
          <cell r="AL466" t="str">
            <v>其他</v>
          </cell>
          <cell r="AM466" t="str">
            <v>结束</v>
          </cell>
        </row>
        <row r="467">
          <cell r="AK467" t="str">
            <v>GJ-PHONE-20250627-2158-1</v>
          </cell>
          <cell r="AL467" t="str">
            <v>诉求</v>
          </cell>
          <cell r="AM467" t="str">
            <v>结束</v>
          </cell>
        </row>
        <row r="468">
          <cell r="AK468" t="str">
            <v>GJ-PHONE-20250628-0886</v>
          </cell>
          <cell r="AL468" t="str">
            <v>诉求</v>
          </cell>
          <cell r="AM468" t="str">
            <v>结束</v>
          </cell>
        </row>
        <row r="469">
          <cell r="AK469" t="str">
            <v>GJ-PHONE-20250628-1955</v>
          </cell>
          <cell r="AL469" t="str">
            <v>其他</v>
          </cell>
          <cell r="AM469" t="str">
            <v>结束</v>
          </cell>
        </row>
        <row r="470">
          <cell r="AK470" t="str">
            <v>GJ-PHONE-20250629-0268</v>
          </cell>
          <cell r="AL470" t="str">
            <v>诉求</v>
          </cell>
          <cell r="AM470" t="str">
            <v>结束</v>
          </cell>
        </row>
        <row r="471">
          <cell r="AK471" t="str">
            <v>GJ-PHONE-20250628-1354</v>
          </cell>
          <cell r="AL471" t="str">
            <v>其他</v>
          </cell>
          <cell r="AM471" t="str">
            <v>结束</v>
          </cell>
        </row>
        <row r="472">
          <cell r="AK472" t="str">
            <v>GJ-PHONE-20250630-1007</v>
          </cell>
          <cell r="AL472" t="str">
            <v>诉求</v>
          </cell>
          <cell r="AM472" t="str">
            <v>结束</v>
          </cell>
        </row>
        <row r="473">
          <cell r="AK473" t="str">
            <v>GJ-PHONE-20250630-2519</v>
          </cell>
          <cell r="AL473" t="str">
            <v>其他</v>
          </cell>
          <cell r="AM473" t="str">
            <v>结束</v>
          </cell>
        </row>
        <row r="474">
          <cell r="AK474" t="str">
            <v>GJ-PHONE-20250630-2348</v>
          </cell>
          <cell r="AL474" t="str">
            <v>诉求</v>
          </cell>
          <cell r="AM474" t="str">
            <v>结束</v>
          </cell>
        </row>
        <row r="475">
          <cell r="AK475" t="str">
            <v>GJ-PHONE-20250701-0507</v>
          </cell>
          <cell r="AL475" t="str">
            <v>诉求</v>
          </cell>
          <cell r="AM475" t="str">
            <v>结束</v>
          </cell>
        </row>
        <row r="476">
          <cell r="AK476" t="str">
            <v>GJ-PHONE-20250701-0928-1</v>
          </cell>
          <cell r="AL476" t="str">
            <v>诉求</v>
          </cell>
          <cell r="AM476" t="str">
            <v>结束</v>
          </cell>
        </row>
        <row r="477">
          <cell r="AK477" t="str">
            <v>GJ-PHONE-20250701-1293</v>
          </cell>
          <cell r="AL477" t="str">
            <v>诉求</v>
          </cell>
          <cell r="AM477" t="str">
            <v>结束</v>
          </cell>
        </row>
        <row r="478">
          <cell r="AK478" t="str">
            <v>GJ-PHONE-20250701-0564</v>
          </cell>
          <cell r="AL478" t="str">
            <v>诉求</v>
          </cell>
          <cell r="AM478" t="str">
            <v>结束</v>
          </cell>
        </row>
        <row r="479">
          <cell r="AK479" t="str">
            <v>GJ-PHONE-20250702-0934</v>
          </cell>
          <cell r="AL479" t="str">
            <v>诉求</v>
          </cell>
          <cell r="AM479" t="str">
            <v>结束</v>
          </cell>
        </row>
        <row r="480">
          <cell r="AK480" t="str">
            <v>GJ-PHONE-20250702-1049</v>
          </cell>
          <cell r="AL480" t="str">
            <v>其他</v>
          </cell>
          <cell r="AM480" t="str">
            <v>结束</v>
          </cell>
        </row>
        <row r="481">
          <cell r="AK481" t="str">
            <v>GJ-PHONE-20250702-1496</v>
          </cell>
          <cell r="AL481" t="str">
            <v>诉求</v>
          </cell>
          <cell r="AM481" t="str">
            <v>结束</v>
          </cell>
        </row>
        <row r="482">
          <cell r="AK482" t="str">
            <v>GJ-PHONE-20250701-2406</v>
          </cell>
          <cell r="AL482" t="str">
            <v>诉求</v>
          </cell>
          <cell r="AM482" t="str">
            <v>结束</v>
          </cell>
        </row>
        <row r="483">
          <cell r="AK483" t="str">
            <v>GJ-PHONE-20250702-1968</v>
          </cell>
          <cell r="AL483" t="str">
            <v>诉求</v>
          </cell>
          <cell r="AM483" t="str">
            <v>结束</v>
          </cell>
        </row>
        <row r="484">
          <cell r="AK484" t="str">
            <v>GJ-PHONE-20250702-1970</v>
          </cell>
          <cell r="AL484" t="str">
            <v>诉求</v>
          </cell>
          <cell r="AM484" t="str">
            <v>结束</v>
          </cell>
        </row>
        <row r="485">
          <cell r="AK485" t="str">
            <v>GJ-PHONE-20250702-1882</v>
          </cell>
          <cell r="AL485" t="str">
            <v>诉求</v>
          </cell>
          <cell r="AM485" t="str">
            <v>结束</v>
          </cell>
        </row>
        <row r="486">
          <cell r="AK486" t="str">
            <v>GJ-PHONE-20250704-0053</v>
          </cell>
          <cell r="AL486" t="str">
            <v>诉求</v>
          </cell>
          <cell r="AM486" t="str">
            <v>结束</v>
          </cell>
        </row>
        <row r="487">
          <cell r="AK487" t="str">
            <v>GJ-PHONE-20250704-1253</v>
          </cell>
          <cell r="AL487" t="str">
            <v>表扬</v>
          </cell>
          <cell r="AM487" t="str">
            <v>结束</v>
          </cell>
        </row>
        <row r="488">
          <cell r="AK488" t="str">
            <v>GJ-PHONE-20250705-0256</v>
          </cell>
          <cell r="AL488" t="str">
            <v>其他</v>
          </cell>
          <cell r="AM488" t="str">
            <v>结束</v>
          </cell>
        </row>
        <row r="489">
          <cell r="AK489" t="str">
            <v>GJ-PHONE-20250705-0505</v>
          </cell>
          <cell r="AL489" t="str">
            <v>诉求</v>
          </cell>
          <cell r="AM489" t="str">
            <v>结束</v>
          </cell>
        </row>
        <row r="490">
          <cell r="AK490" t="str">
            <v>GJ-PHONE-20250706-0477</v>
          </cell>
          <cell r="AL490" t="str">
            <v>其他</v>
          </cell>
          <cell r="AM490" t="str">
            <v>结束</v>
          </cell>
        </row>
        <row r="491">
          <cell r="AK491" t="str">
            <v>GJ-PHONE-20250706-1108</v>
          </cell>
          <cell r="AL491" t="str">
            <v>诉求</v>
          </cell>
          <cell r="AM491" t="str">
            <v>结束</v>
          </cell>
        </row>
        <row r="492">
          <cell r="AK492" t="str">
            <v>GJ-PHONE-20250704-2254</v>
          </cell>
          <cell r="AL492" t="str">
            <v>诉求</v>
          </cell>
          <cell r="AM492" t="str">
            <v>结束</v>
          </cell>
        </row>
        <row r="493">
          <cell r="AK493" t="str">
            <v>GJ-PHONE-20250707-0193</v>
          </cell>
          <cell r="AL493" t="str">
            <v>诉求</v>
          </cell>
          <cell r="AM493" t="str">
            <v>结束</v>
          </cell>
        </row>
        <row r="494">
          <cell r="AK494" t="str">
            <v>GJ-PHONE-20250708-0085</v>
          </cell>
          <cell r="AL494" t="str">
            <v>诉求</v>
          </cell>
          <cell r="AM494" t="str">
            <v>结束</v>
          </cell>
        </row>
        <row r="495">
          <cell r="AK495" t="str">
            <v>GJ-PHONE-20250706-0669</v>
          </cell>
          <cell r="AL495" t="str">
            <v>其他</v>
          </cell>
          <cell r="AM495" t="str">
            <v>结束</v>
          </cell>
        </row>
        <row r="496">
          <cell r="AK496" t="str">
            <v>GJ-PHONE-20250706-0794</v>
          </cell>
          <cell r="AL496" t="str">
            <v>其他</v>
          </cell>
          <cell r="AM496" t="str">
            <v>结束</v>
          </cell>
        </row>
        <row r="497">
          <cell r="AK497" t="str">
            <v>GJ-PHONE-20250707-2170</v>
          </cell>
          <cell r="AL497" t="str">
            <v>其他</v>
          </cell>
          <cell r="AM497" t="str">
            <v>结束</v>
          </cell>
        </row>
        <row r="498">
          <cell r="AK498" t="str">
            <v>GJ-PHONE-20250708-1333</v>
          </cell>
          <cell r="AL498" t="str">
            <v>其他</v>
          </cell>
          <cell r="AM498" t="str">
            <v>结束</v>
          </cell>
        </row>
        <row r="499">
          <cell r="AK499" t="str">
            <v>GJ-PHONE-20250709-1771-2</v>
          </cell>
          <cell r="AL499" t="str">
            <v>表扬</v>
          </cell>
          <cell r="AM499" t="str">
            <v>结束</v>
          </cell>
        </row>
        <row r="500">
          <cell r="AK500" t="str">
            <v>GJ-PHONE-20250710-0013</v>
          </cell>
          <cell r="AL500" t="str">
            <v>其他</v>
          </cell>
          <cell r="AM500" t="str">
            <v>结束</v>
          </cell>
        </row>
        <row r="501">
          <cell r="AK501" t="str">
            <v>GJ-PHONE-20250710-0878</v>
          </cell>
          <cell r="AL501" t="str">
            <v>诉求</v>
          </cell>
          <cell r="AM501" t="str">
            <v>结束</v>
          </cell>
        </row>
        <row r="502">
          <cell r="AK502" t="str">
            <v>GJ-PHONE-20250710-1340</v>
          </cell>
          <cell r="AL502" t="str">
            <v>其他</v>
          </cell>
          <cell r="AM502" t="str">
            <v>结束</v>
          </cell>
        </row>
        <row r="503">
          <cell r="AK503" t="str">
            <v>GJ-PHONE-20250710-2031</v>
          </cell>
          <cell r="AL503" t="str">
            <v>诉求</v>
          </cell>
          <cell r="AM503" t="str">
            <v>结束</v>
          </cell>
        </row>
        <row r="504">
          <cell r="AK504" t="str">
            <v>GJ-PHONE-20250710-2403</v>
          </cell>
          <cell r="AL504" t="str">
            <v>表扬</v>
          </cell>
          <cell r="AM504" t="str">
            <v>结束</v>
          </cell>
        </row>
        <row r="505">
          <cell r="AK505" t="str">
            <v>GJ-PHONE-20250711-2115</v>
          </cell>
          <cell r="AL505" t="str">
            <v>其他</v>
          </cell>
          <cell r="AM505" t="str">
            <v>结束</v>
          </cell>
        </row>
        <row r="506">
          <cell r="AK506" t="str">
            <v>GJ-PHONE-20250711-2311</v>
          </cell>
          <cell r="AL506" t="str">
            <v>表扬</v>
          </cell>
          <cell r="AM506" t="str">
            <v>结束</v>
          </cell>
        </row>
        <row r="507">
          <cell r="AK507" t="str">
            <v>GJ-PHONE-20250712-0716</v>
          </cell>
          <cell r="AL507" t="str">
            <v>其他</v>
          </cell>
          <cell r="AM507" t="str">
            <v>结束</v>
          </cell>
        </row>
        <row r="508">
          <cell r="AK508" t="str">
            <v>GJ-PHONE-20250712-0688</v>
          </cell>
          <cell r="AL508" t="str">
            <v>其他</v>
          </cell>
          <cell r="AM508" t="str">
            <v>结束</v>
          </cell>
        </row>
        <row r="509">
          <cell r="AK509" t="str">
            <v>GJ-PHONE-20250712-0757-1</v>
          </cell>
          <cell r="AL509" t="str">
            <v>诉求</v>
          </cell>
          <cell r="AM509" t="str">
            <v>结束</v>
          </cell>
        </row>
        <row r="510">
          <cell r="AK510" t="str">
            <v>GJ-PHONE-20250712-1812</v>
          </cell>
          <cell r="AL510" t="str">
            <v>诉求</v>
          </cell>
          <cell r="AM510" t="str">
            <v>结束</v>
          </cell>
        </row>
        <row r="511">
          <cell r="AK511" t="str">
            <v>GJ-PHONE-20250712-1845</v>
          </cell>
          <cell r="AL511" t="str">
            <v>诉求</v>
          </cell>
          <cell r="AM511" t="str">
            <v>结束</v>
          </cell>
        </row>
        <row r="512">
          <cell r="AK512" t="str">
            <v>GJ-PHONE-20250713-0512</v>
          </cell>
          <cell r="AL512" t="str">
            <v>其他</v>
          </cell>
          <cell r="AM512" t="str">
            <v>结束</v>
          </cell>
        </row>
        <row r="513">
          <cell r="AK513" t="str">
            <v>GJ-PHONE-20250713-1223</v>
          </cell>
          <cell r="AL513" t="str">
            <v>其他</v>
          </cell>
          <cell r="AM513" t="str">
            <v>结束</v>
          </cell>
        </row>
        <row r="514">
          <cell r="AK514" t="str">
            <v>GJ-PHONE-20250713-1392-1</v>
          </cell>
          <cell r="AL514" t="str">
            <v>其他</v>
          </cell>
          <cell r="AM514" t="str">
            <v>结束</v>
          </cell>
        </row>
        <row r="515">
          <cell r="AK515" t="str">
            <v>GJ-PHONE-20250714-0120</v>
          </cell>
          <cell r="AL515" t="str">
            <v>诉求</v>
          </cell>
          <cell r="AM515" t="str">
            <v>结束</v>
          </cell>
        </row>
        <row r="516">
          <cell r="AK516" t="str">
            <v>GJ-PHONE-20250712-0616</v>
          </cell>
          <cell r="AL516" t="str">
            <v>诉求</v>
          </cell>
          <cell r="AM516" t="str">
            <v>结束</v>
          </cell>
        </row>
        <row r="517">
          <cell r="AK517" t="str">
            <v>GJ-PHONE-20250714-0168</v>
          </cell>
          <cell r="AL517" t="str">
            <v>诉求</v>
          </cell>
          <cell r="AM517" t="str">
            <v>结束</v>
          </cell>
        </row>
        <row r="518">
          <cell r="AK518" t="str">
            <v>GJ-PHONE-20250714-1217</v>
          </cell>
          <cell r="AL518" t="str">
            <v>诉求</v>
          </cell>
          <cell r="AM518" t="str">
            <v>结束</v>
          </cell>
        </row>
        <row r="519">
          <cell r="AK519" t="str">
            <v>GJ-PHONE-20250715-0597</v>
          </cell>
          <cell r="AL519" t="str">
            <v>其他</v>
          </cell>
          <cell r="AM519" t="str">
            <v>结束</v>
          </cell>
        </row>
        <row r="520">
          <cell r="AK520" t="str">
            <v>GJ-PHONE-20250715-1444</v>
          </cell>
          <cell r="AL520" t="str">
            <v>其他</v>
          </cell>
          <cell r="AM520" t="str">
            <v>结束</v>
          </cell>
        </row>
        <row r="521">
          <cell r="AK521" t="str">
            <v>GJ-PHONE-20250716-0320</v>
          </cell>
          <cell r="AL521" t="str">
            <v>其他</v>
          </cell>
          <cell r="AM521" t="str">
            <v>结束</v>
          </cell>
        </row>
        <row r="522">
          <cell r="AK522" t="str">
            <v>GJ-PHONE-20250716-0557</v>
          </cell>
          <cell r="AL522" t="str">
            <v>诉求</v>
          </cell>
          <cell r="AM522" t="str">
            <v>结束</v>
          </cell>
        </row>
        <row r="523">
          <cell r="AK523" t="str">
            <v>GJ-PHONE-20250716-0795</v>
          </cell>
          <cell r="AL523" t="str">
            <v>其他</v>
          </cell>
          <cell r="AM523" t="str">
            <v>结束</v>
          </cell>
        </row>
        <row r="524">
          <cell r="AK524" t="str">
            <v>GJ-PHONE-20250716-1390</v>
          </cell>
          <cell r="AL524" t="str">
            <v>诉求</v>
          </cell>
          <cell r="AM524" t="str">
            <v>结束</v>
          </cell>
        </row>
        <row r="525">
          <cell r="AK525" t="str">
            <v>GJ-PHONE-20250716-1693</v>
          </cell>
          <cell r="AL525" t="str">
            <v>诉求</v>
          </cell>
          <cell r="AM525" t="str">
            <v>结束</v>
          </cell>
        </row>
        <row r="526">
          <cell r="AK526" t="str">
            <v>GJ-PHONE-20250717-0258-1</v>
          </cell>
          <cell r="AL526" t="str">
            <v>其他</v>
          </cell>
          <cell r="AM526" t="str">
            <v>结束</v>
          </cell>
        </row>
        <row r="527">
          <cell r="AK527" t="str">
            <v>GJ-PHONE-20250717-0258</v>
          </cell>
          <cell r="AL527" t="str">
            <v>其他</v>
          </cell>
          <cell r="AM527" t="str">
            <v>结束</v>
          </cell>
        </row>
        <row r="528">
          <cell r="AK528" t="str">
            <v>GJ-PHONE-20250717-1254</v>
          </cell>
          <cell r="AL528" t="str">
            <v>其他</v>
          </cell>
          <cell r="AM528" t="str">
            <v>结束</v>
          </cell>
        </row>
        <row r="529">
          <cell r="AK529" t="str">
            <v>GJ-PHONE-20250717-2172</v>
          </cell>
          <cell r="AL529" t="str">
            <v>其他</v>
          </cell>
          <cell r="AM529" t="str">
            <v>结束</v>
          </cell>
        </row>
        <row r="530">
          <cell r="AK530" t="str">
            <v>GJ-PHONE-20250718-1367</v>
          </cell>
          <cell r="AL530" t="str">
            <v>其他</v>
          </cell>
          <cell r="AM530" t="str">
            <v>结束</v>
          </cell>
        </row>
        <row r="531">
          <cell r="AK531" t="str">
            <v>GJ-PHONE-20250719-0371</v>
          </cell>
          <cell r="AL531" t="str">
            <v>其他</v>
          </cell>
          <cell r="AM531" t="str">
            <v>结束</v>
          </cell>
        </row>
        <row r="532">
          <cell r="AK532" t="str">
            <v>GJ-PHONE-20250719-0422</v>
          </cell>
          <cell r="AL532" t="str">
            <v>其他</v>
          </cell>
          <cell r="AM532" t="str">
            <v>结束</v>
          </cell>
        </row>
        <row r="533">
          <cell r="AK533" t="str">
            <v>GJ-PHONE-20250719-2251</v>
          </cell>
          <cell r="AL533" t="str">
            <v>其他</v>
          </cell>
          <cell r="AM533" t="str">
            <v>结束</v>
          </cell>
        </row>
        <row r="534">
          <cell r="AK534" t="str">
            <v>GJ-PHONE-20250720-0972</v>
          </cell>
          <cell r="AL534" t="str">
            <v>其他</v>
          </cell>
          <cell r="AM534" t="str">
            <v>结束</v>
          </cell>
        </row>
        <row r="535">
          <cell r="AK535" t="str">
            <v>GJ-PHONE-20250720-1599</v>
          </cell>
          <cell r="AL535" t="str">
            <v>其他</v>
          </cell>
          <cell r="AM535" t="str">
            <v>结束</v>
          </cell>
        </row>
        <row r="536">
          <cell r="AK536" t="str">
            <v>GJ-PHONE-20250720-1537</v>
          </cell>
          <cell r="AL536" t="str">
            <v>诉求</v>
          </cell>
          <cell r="AM536" t="str">
            <v>结束</v>
          </cell>
        </row>
        <row r="537">
          <cell r="AK537" t="str">
            <v>GJ-PHONE-20250720-1538</v>
          </cell>
          <cell r="AL537" t="str">
            <v>其他</v>
          </cell>
          <cell r="AM537" t="str">
            <v>结束</v>
          </cell>
        </row>
        <row r="538">
          <cell r="AK538" t="str">
            <v>GJ-PHONE-20250720-1698</v>
          </cell>
          <cell r="AL538" t="str">
            <v>其他</v>
          </cell>
          <cell r="AM538" t="str">
            <v>结束</v>
          </cell>
        </row>
        <row r="539">
          <cell r="AK539" t="str">
            <v>GJ-PHONE-20250719-1695</v>
          </cell>
          <cell r="AL539" t="str">
            <v>诉求</v>
          </cell>
          <cell r="AM539" t="str">
            <v>结束</v>
          </cell>
        </row>
        <row r="540">
          <cell r="AK540" t="str">
            <v>GJ-PHONE-20250721-0690</v>
          </cell>
          <cell r="AL540" t="str">
            <v>其他</v>
          </cell>
          <cell r="AM540" t="str">
            <v>结束</v>
          </cell>
        </row>
        <row r="541">
          <cell r="AK541" t="str">
            <v>GJ-PHONE-20250721-0725</v>
          </cell>
          <cell r="AL541" t="str">
            <v>表扬</v>
          </cell>
          <cell r="AM541" t="str">
            <v>结束</v>
          </cell>
        </row>
        <row r="542">
          <cell r="AK542" t="str">
            <v>GJ-PHONE-20250721-1465</v>
          </cell>
          <cell r="AL542" t="str">
            <v>其他</v>
          </cell>
          <cell r="AM542" t="str">
            <v>结束</v>
          </cell>
        </row>
        <row r="543">
          <cell r="AK543" t="str">
            <v>GJ-PHONE-20250722-0994-1</v>
          </cell>
          <cell r="AL543" t="str">
            <v>表扬</v>
          </cell>
          <cell r="AM543" t="str">
            <v>结束</v>
          </cell>
        </row>
        <row r="544">
          <cell r="AK544" t="str">
            <v>GJ-PHONE-20250722-1007</v>
          </cell>
          <cell r="AL544" t="str">
            <v>诉求</v>
          </cell>
          <cell r="AM544" t="str">
            <v>结束</v>
          </cell>
        </row>
        <row r="545">
          <cell r="AK545" t="str">
            <v>GJ-PHONE-20250722-1488</v>
          </cell>
          <cell r="AL545" t="str">
            <v>其他</v>
          </cell>
          <cell r="AM545" t="str">
            <v>结束</v>
          </cell>
        </row>
        <row r="546">
          <cell r="AK546" t="str">
            <v>GJ-PHONE-20250722-1625</v>
          </cell>
          <cell r="AL546" t="str">
            <v>其他</v>
          </cell>
          <cell r="AM546" t="str">
            <v>结束</v>
          </cell>
        </row>
        <row r="547">
          <cell r="AK547" t="str">
            <v>GJ-PHONE-20250722-1803</v>
          </cell>
          <cell r="AL547" t="str">
            <v>其他</v>
          </cell>
          <cell r="AM547" t="str">
            <v>结束</v>
          </cell>
        </row>
        <row r="548">
          <cell r="AK548" t="str">
            <v>GJ-PHONE-20250722-2070</v>
          </cell>
          <cell r="AL548" t="str">
            <v>其他</v>
          </cell>
          <cell r="AM548" t="str">
            <v>结束</v>
          </cell>
        </row>
        <row r="549">
          <cell r="AK549" t="str">
            <v>GJ-PHONE-20250722-2248</v>
          </cell>
          <cell r="AL549" t="str">
            <v>其他</v>
          </cell>
          <cell r="AM549" t="str">
            <v>结束</v>
          </cell>
        </row>
        <row r="550">
          <cell r="AK550" t="str">
            <v>GJ-PHONE-20250723-0145</v>
          </cell>
          <cell r="AL550" t="str">
            <v>其他</v>
          </cell>
          <cell r="AM550" t="str">
            <v>结束</v>
          </cell>
        </row>
        <row r="551">
          <cell r="AK551" t="str">
            <v>GJ-PHONE-20250723-0187</v>
          </cell>
          <cell r="AL551" t="str">
            <v>其他</v>
          </cell>
          <cell r="AM551" t="str">
            <v>结束</v>
          </cell>
        </row>
        <row r="552">
          <cell r="AK552" t="str">
            <v>GJ-PHONE-20250723-0418</v>
          </cell>
          <cell r="AL552" t="str">
            <v>其他</v>
          </cell>
          <cell r="AM552" t="str">
            <v>结束</v>
          </cell>
        </row>
        <row r="553">
          <cell r="AK553" t="str">
            <v>GJ-PHONE-20250723-0505</v>
          </cell>
          <cell r="AL553" t="str">
            <v>其他</v>
          </cell>
          <cell r="AM553" t="str">
            <v>结束</v>
          </cell>
        </row>
        <row r="554">
          <cell r="AK554" t="str">
            <v>GJ-PHONE-20250723-0702</v>
          </cell>
          <cell r="AL554" t="str">
            <v>其他</v>
          </cell>
          <cell r="AM554" t="str">
            <v>结束</v>
          </cell>
        </row>
        <row r="555">
          <cell r="AK555" t="str">
            <v>GJ-PHONE-20250723-0754</v>
          </cell>
          <cell r="AL555" t="str">
            <v>其他</v>
          </cell>
          <cell r="AM555" t="str">
            <v>结束</v>
          </cell>
        </row>
        <row r="556">
          <cell r="AK556" t="str">
            <v>GJ-PHONE-20250723-1021</v>
          </cell>
          <cell r="AL556" t="str">
            <v>表扬</v>
          </cell>
          <cell r="AM556" t="str">
            <v>结束</v>
          </cell>
        </row>
        <row r="557">
          <cell r="AK557" t="str">
            <v>GJ-PHONE-20250723-1081</v>
          </cell>
          <cell r="AL557" t="str">
            <v>其他</v>
          </cell>
          <cell r="AM557" t="str">
            <v>结束</v>
          </cell>
        </row>
        <row r="558">
          <cell r="AK558" t="str">
            <v>GJ-PHONE-20250724-0619</v>
          </cell>
          <cell r="AL558" t="str">
            <v>其他</v>
          </cell>
          <cell r="AM558" t="str">
            <v>结束</v>
          </cell>
        </row>
        <row r="559">
          <cell r="AK559" t="str">
            <v>GJ-PHONE-20250724-0749</v>
          </cell>
          <cell r="AL559" t="str">
            <v>诉求</v>
          </cell>
          <cell r="AM559" t="str">
            <v>结束</v>
          </cell>
        </row>
        <row r="560">
          <cell r="AK560" t="str">
            <v>GJ-PHONE-20250724-0870</v>
          </cell>
          <cell r="AL560" t="str">
            <v>其他</v>
          </cell>
          <cell r="AM560" t="str">
            <v>结束</v>
          </cell>
        </row>
        <row r="561">
          <cell r="AK561" t="str">
            <v>GJ-PHONE-20250724-1553</v>
          </cell>
          <cell r="AL561" t="str">
            <v>其他</v>
          </cell>
          <cell r="AM561" t="str">
            <v>结束</v>
          </cell>
        </row>
        <row r="562">
          <cell r="AK562" t="str">
            <v>GJ-PHONE-20250724-1788</v>
          </cell>
          <cell r="AL562" t="str">
            <v>表扬</v>
          </cell>
          <cell r="AM562" t="str">
            <v>结束</v>
          </cell>
        </row>
        <row r="563">
          <cell r="AK563" t="str">
            <v>GJ-PHONE-20250724-2225</v>
          </cell>
          <cell r="AL563" t="str">
            <v>其他</v>
          </cell>
          <cell r="AM563" t="str">
            <v>结束</v>
          </cell>
        </row>
        <row r="564">
          <cell r="AK564" t="str">
            <v>GJ-PHONE-20250725-0481</v>
          </cell>
          <cell r="AL564" t="str">
            <v>诉求</v>
          </cell>
          <cell r="AM564" t="str">
            <v>结束</v>
          </cell>
        </row>
        <row r="565">
          <cell r="AK565" t="str">
            <v>GJ-PHONE-20250725-1801</v>
          </cell>
          <cell r="AL565" t="str">
            <v>其他</v>
          </cell>
          <cell r="AM565" t="str">
            <v>结束</v>
          </cell>
        </row>
        <row r="566">
          <cell r="AK566" t="str">
            <v>GJ-PHONE-20250725-1995</v>
          </cell>
          <cell r="AL566" t="str">
            <v>其他</v>
          </cell>
          <cell r="AM566" t="str">
            <v>结束</v>
          </cell>
        </row>
        <row r="567">
          <cell r="AK567" t="str">
            <v>GJ-PHONE-20250725-2121</v>
          </cell>
          <cell r="AL567" t="str">
            <v>诉求</v>
          </cell>
          <cell r="AM567" t="str">
            <v>结束</v>
          </cell>
        </row>
        <row r="568">
          <cell r="AK568" t="str">
            <v>GJ-PHONE-20250725-2176</v>
          </cell>
          <cell r="AL568" t="str">
            <v>其他</v>
          </cell>
          <cell r="AM568" t="str">
            <v>结束</v>
          </cell>
        </row>
        <row r="569">
          <cell r="AK569" t="str">
            <v>GJ-PHONE-20250725-2502</v>
          </cell>
          <cell r="AL569" t="str">
            <v>诉求</v>
          </cell>
          <cell r="AM569" t="str">
            <v>结束</v>
          </cell>
        </row>
        <row r="570">
          <cell r="AK570" t="str">
            <v>GJ-PHONE-20250725-2637</v>
          </cell>
          <cell r="AL570" t="str">
            <v>其他</v>
          </cell>
          <cell r="AM570" t="str">
            <v>结束</v>
          </cell>
        </row>
        <row r="571">
          <cell r="AK571" t="str">
            <v>GJ-PHONE-20250726-0927</v>
          </cell>
          <cell r="AL571" t="str">
            <v>诉求</v>
          </cell>
          <cell r="AM571" t="str">
            <v>结束</v>
          </cell>
        </row>
        <row r="572">
          <cell r="AK572" t="str">
            <v>GJ-PHONE-20250726-1219</v>
          </cell>
          <cell r="AL572" t="str">
            <v>其他</v>
          </cell>
          <cell r="AM572" t="str">
            <v>结束</v>
          </cell>
        </row>
        <row r="573">
          <cell r="AK573" t="str">
            <v>GJ-PHONE-20250726-1334</v>
          </cell>
          <cell r="AL573" t="str">
            <v>其他</v>
          </cell>
          <cell r="AM573" t="str">
            <v>结束</v>
          </cell>
        </row>
        <row r="574">
          <cell r="AK574" t="str">
            <v>GJ-PHONE-20250726-1674</v>
          </cell>
          <cell r="AL574" t="str">
            <v>其他</v>
          </cell>
          <cell r="AM574" t="str">
            <v>结束</v>
          </cell>
        </row>
        <row r="575">
          <cell r="AK575" t="str">
            <v>GJ-PHONE-20250727-2692</v>
          </cell>
          <cell r="AL575" t="str">
            <v>其他</v>
          </cell>
          <cell r="AM575" t="str">
            <v>结束</v>
          </cell>
        </row>
        <row r="576">
          <cell r="AK576" t="str">
            <v>GJ-PHONE-20250727-2768</v>
          </cell>
          <cell r="AL576" t="str">
            <v>其他</v>
          </cell>
          <cell r="AM576" t="str">
            <v>结束</v>
          </cell>
        </row>
        <row r="577">
          <cell r="AK577" t="str">
            <v>GJ-PHONE-20250728-3072</v>
          </cell>
          <cell r="AL577" t="str">
            <v>表扬</v>
          </cell>
          <cell r="AM577" t="str">
            <v>结束</v>
          </cell>
        </row>
        <row r="578">
          <cell r="AK578" t="str">
            <v>GJ-PHONE-20250729-1715</v>
          </cell>
          <cell r="AL578" t="str">
            <v>其他</v>
          </cell>
          <cell r="AM578" t="str">
            <v>结束</v>
          </cell>
        </row>
        <row r="579">
          <cell r="AK579" t="str">
            <v>GJ-PHONE-20250729-2623</v>
          </cell>
          <cell r="AL579" t="str">
            <v>诉求</v>
          </cell>
          <cell r="AM579" t="str">
            <v>结束</v>
          </cell>
        </row>
        <row r="580">
          <cell r="AK580" t="str">
            <v>GJ-PHONE-20250729-3602</v>
          </cell>
          <cell r="AL580" t="str">
            <v>其他</v>
          </cell>
          <cell r="AM580" t="str">
            <v>结束</v>
          </cell>
        </row>
        <row r="581">
          <cell r="AK581" t="str">
            <v>GJ-PHONE-20250730-1695</v>
          </cell>
          <cell r="AL581" t="str">
            <v>诉求</v>
          </cell>
          <cell r="AM581" t="str">
            <v>结束</v>
          </cell>
        </row>
        <row r="582">
          <cell r="AK582" t="str">
            <v>GJ-PHONE-20250731-1216</v>
          </cell>
          <cell r="AL582" t="str">
            <v>诉求</v>
          </cell>
          <cell r="AM582" t="str">
            <v>结束</v>
          </cell>
        </row>
        <row r="583">
          <cell r="AK583" t="str">
            <v>GJ-PHONE-20250731-2504</v>
          </cell>
          <cell r="AL583" t="str">
            <v>其他</v>
          </cell>
          <cell r="AM583" t="str">
            <v>结束</v>
          </cell>
        </row>
        <row r="584">
          <cell r="AK584" t="str">
            <v>GJ-PHONE-20250801-0830</v>
          </cell>
          <cell r="AL584" t="str">
            <v>其他</v>
          </cell>
          <cell r="AM584" t="str">
            <v>结束</v>
          </cell>
        </row>
        <row r="585">
          <cell r="AK585" t="str">
            <v>GJ-PHONE-20250801-0578</v>
          </cell>
          <cell r="AL585" t="str">
            <v>表扬</v>
          </cell>
          <cell r="AM585" t="str">
            <v>结束</v>
          </cell>
        </row>
        <row r="586">
          <cell r="AK586" t="str">
            <v>GJ-PHONE-20250801-2981-1</v>
          </cell>
          <cell r="AL586" t="str">
            <v>诉求</v>
          </cell>
          <cell r="AM586" t="str">
            <v>结束</v>
          </cell>
        </row>
        <row r="587">
          <cell r="AK587" t="str">
            <v>GJ-PHONE-20250802-1222</v>
          </cell>
          <cell r="AL587" t="str">
            <v>诉求</v>
          </cell>
          <cell r="AM587" t="str">
            <v>结束</v>
          </cell>
        </row>
        <row r="588">
          <cell r="AK588" t="str">
            <v>GJ-PHONE-20250802-1381</v>
          </cell>
          <cell r="AL588" t="str">
            <v>其他</v>
          </cell>
          <cell r="AM588" t="str">
            <v>结束</v>
          </cell>
        </row>
        <row r="589">
          <cell r="AK589" t="str">
            <v>GJ-PHONE-20250802-1425</v>
          </cell>
          <cell r="AL589" t="str">
            <v>诉求</v>
          </cell>
          <cell r="AM589" t="str">
            <v>结束</v>
          </cell>
        </row>
        <row r="590">
          <cell r="AK590" t="str">
            <v>GJ-PHONE-20250803-1300</v>
          </cell>
          <cell r="AL590" t="str">
            <v>其他</v>
          </cell>
          <cell r="AM590" t="str">
            <v>结束</v>
          </cell>
        </row>
        <row r="591">
          <cell r="AK591" t="str">
            <v>GJ-PHONE-20250803-1676</v>
          </cell>
          <cell r="AL591" t="str">
            <v>诉求</v>
          </cell>
          <cell r="AM591" t="str">
            <v>结束</v>
          </cell>
        </row>
        <row r="592">
          <cell r="AK592" t="str">
            <v>GJ-PHONE-20250803-1734</v>
          </cell>
          <cell r="AL592" t="str">
            <v>其他</v>
          </cell>
          <cell r="AM592" t="str">
            <v>结束</v>
          </cell>
        </row>
        <row r="593">
          <cell r="AK593" t="str">
            <v>GJ-PHONE-20250803-1766</v>
          </cell>
          <cell r="AL593" t="str">
            <v>其他</v>
          </cell>
          <cell r="AM593" t="str">
            <v>结束</v>
          </cell>
        </row>
        <row r="594">
          <cell r="AK594" t="str">
            <v>GJ-PHONE-20250803-1795</v>
          </cell>
          <cell r="AL594" t="str">
            <v>其他</v>
          </cell>
          <cell r="AM594" t="str">
            <v>结束</v>
          </cell>
        </row>
        <row r="595">
          <cell r="AK595" t="str">
            <v>GJ-PHONE-20250803-1974</v>
          </cell>
          <cell r="AL595" t="str">
            <v>其他</v>
          </cell>
          <cell r="AM595" t="str">
            <v>结束</v>
          </cell>
        </row>
        <row r="596">
          <cell r="AK596" t="str">
            <v>GJ-PHONE-20250802-0615</v>
          </cell>
          <cell r="AL596" t="str">
            <v>诉求</v>
          </cell>
          <cell r="AM596" t="str">
            <v>结束</v>
          </cell>
        </row>
        <row r="597">
          <cell r="AK597" t="str">
            <v>GJ-PHONE-20250804-0382</v>
          </cell>
          <cell r="AL597" t="str">
            <v>诉求</v>
          </cell>
          <cell r="AM597" t="str">
            <v>结束</v>
          </cell>
        </row>
        <row r="598">
          <cell r="AK598" t="str">
            <v>GJ-PHONE-20250804-2478</v>
          </cell>
          <cell r="AL598" t="str">
            <v>诉求</v>
          </cell>
          <cell r="AM598" t="str">
            <v>结束</v>
          </cell>
        </row>
        <row r="599">
          <cell r="AK599" t="str">
            <v>GJ-PHONE-20250805-0860</v>
          </cell>
          <cell r="AL599" t="str">
            <v>其他</v>
          </cell>
          <cell r="AM599" t="str">
            <v>结束</v>
          </cell>
        </row>
        <row r="600">
          <cell r="AK600" t="str">
            <v>GJ-PHONE-20250805-1345</v>
          </cell>
          <cell r="AL600" t="str">
            <v>其他</v>
          </cell>
          <cell r="AM600" t="str">
            <v>结束</v>
          </cell>
        </row>
        <row r="601">
          <cell r="AK601" t="str">
            <v>GJ-PHONE-20250805-2553</v>
          </cell>
          <cell r="AL601" t="str">
            <v>其他</v>
          </cell>
          <cell r="AM601" t="str">
            <v>结束</v>
          </cell>
        </row>
        <row r="602">
          <cell r="AK602" t="str">
            <v>GJ-PHONE-20250805-3089</v>
          </cell>
          <cell r="AL602" t="str">
            <v>其他</v>
          </cell>
          <cell r="AM602" t="str">
            <v>结束</v>
          </cell>
        </row>
        <row r="603">
          <cell r="AK603" t="str">
            <v>GJ-PHONE-20250805-3355</v>
          </cell>
          <cell r="AL603" t="str">
            <v>其他</v>
          </cell>
          <cell r="AM603" t="str">
            <v>结束</v>
          </cell>
        </row>
        <row r="604">
          <cell r="AK604" t="str">
            <v>GJ-PHONE-20250806-1146</v>
          </cell>
          <cell r="AL604" t="str">
            <v>诉求</v>
          </cell>
          <cell r="AM604" t="str">
            <v>结束</v>
          </cell>
        </row>
        <row r="605">
          <cell r="AK605" t="str">
            <v>GJ-PHONE-20250806-2113</v>
          </cell>
          <cell r="AL605" t="str">
            <v>其他</v>
          </cell>
          <cell r="AM605" t="str">
            <v>结束</v>
          </cell>
        </row>
        <row r="606">
          <cell r="AK606" t="str">
            <v>GJ-PHONE-20250806-2246</v>
          </cell>
          <cell r="AL606" t="str">
            <v>诉求</v>
          </cell>
          <cell r="AM606" t="str">
            <v>结束</v>
          </cell>
        </row>
        <row r="607">
          <cell r="AK607" t="str">
            <v>GJ-PHONE-20250807-0323</v>
          </cell>
          <cell r="AL607" t="str">
            <v>表扬</v>
          </cell>
          <cell r="AM607" t="str">
            <v>结束</v>
          </cell>
        </row>
        <row r="608">
          <cell r="AK608" t="str">
            <v>GJ-PHONE-20250806-2820</v>
          </cell>
          <cell r="AL608" t="str">
            <v>诉求</v>
          </cell>
          <cell r="AM608" t="str">
            <v>结束</v>
          </cell>
        </row>
        <row r="609">
          <cell r="AK609" t="str">
            <v>GJ-PHONE-20250807-2286</v>
          </cell>
          <cell r="AL609" t="str">
            <v>诉求</v>
          </cell>
          <cell r="AM609" t="str">
            <v>结束</v>
          </cell>
        </row>
        <row r="610">
          <cell r="AK610" t="str">
            <v>GJ-PHONE-20250808-0500</v>
          </cell>
          <cell r="AL610" t="str">
            <v>诉求</v>
          </cell>
          <cell r="AM610" t="str">
            <v>结束</v>
          </cell>
        </row>
        <row r="611">
          <cell r="AK611" t="str">
            <v>GJ-PHONE-20250808-0371</v>
          </cell>
          <cell r="AL611" t="str">
            <v>其他</v>
          </cell>
          <cell r="AM611" t="str">
            <v>结束</v>
          </cell>
        </row>
        <row r="612">
          <cell r="AK612" t="str">
            <v>GJ-PHONE-20250808-1868</v>
          </cell>
          <cell r="AL612" t="str">
            <v>其他</v>
          </cell>
          <cell r="AM612" t="str">
            <v>结束</v>
          </cell>
        </row>
        <row r="613">
          <cell r="AK613" t="str">
            <v>GJ-PHONE-20250809-1360</v>
          </cell>
          <cell r="AL613" t="str">
            <v>诉求</v>
          </cell>
          <cell r="AM613" t="str">
            <v>结束</v>
          </cell>
        </row>
        <row r="614">
          <cell r="AK614" t="str">
            <v>GJ-PHONE-20250809-2425</v>
          </cell>
          <cell r="AL614" t="str">
            <v>诉求</v>
          </cell>
          <cell r="AM614" t="str">
            <v>结束</v>
          </cell>
        </row>
        <row r="615">
          <cell r="AK615" t="str">
            <v>GJ-PHONE-20250810-1035</v>
          </cell>
          <cell r="AL615" t="str">
            <v>其他</v>
          </cell>
          <cell r="AM615" t="str">
            <v>结束</v>
          </cell>
        </row>
        <row r="616">
          <cell r="AK616" t="str">
            <v>GJ-PHONE-20250810-2379</v>
          </cell>
          <cell r="AL616" t="str">
            <v>其他</v>
          </cell>
          <cell r="AM616" t="str">
            <v>结束</v>
          </cell>
        </row>
        <row r="617">
          <cell r="AK617" t="str">
            <v>GJ-PHONE-20250808-2100</v>
          </cell>
          <cell r="AL617" t="str">
            <v>诉求</v>
          </cell>
          <cell r="AM617" t="str">
            <v>结束</v>
          </cell>
        </row>
        <row r="618">
          <cell r="AK618" t="str">
            <v>GJ-PHONE-20250811-1186</v>
          </cell>
          <cell r="AL618" t="str">
            <v>其他</v>
          </cell>
          <cell r="AM618" t="str">
            <v>结束</v>
          </cell>
        </row>
        <row r="619">
          <cell r="AK619" t="str">
            <v>GJ-PHONE-20250811-1466</v>
          </cell>
          <cell r="AL619" t="str">
            <v>其他</v>
          </cell>
          <cell r="AM619" t="str">
            <v>结束</v>
          </cell>
        </row>
        <row r="620">
          <cell r="AK620" t="str">
            <v>GJ-PHONE-20250811-1690</v>
          </cell>
          <cell r="AL620" t="str">
            <v>其他</v>
          </cell>
          <cell r="AM620" t="str">
            <v>结束</v>
          </cell>
        </row>
        <row r="621">
          <cell r="AK621" t="str">
            <v>GJ-PHONE-20250811-1704</v>
          </cell>
          <cell r="AL621" t="str">
            <v>诉求</v>
          </cell>
          <cell r="AM621" t="str">
            <v>结束</v>
          </cell>
        </row>
        <row r="622">
          <cell r="AK622" t="str">
            <v>GJ-PHONE-20250813-0184</v>
          </cell>
          <cell r="AL622" t="str">
            <v>其他</v>
          </cell>
          <cell r="AM622" t="str">
            <v>结束</v>
          </cell>
        </row>
        <row r="623">
          <cell r="AK623" t="str">
            <v>GJ-PHONE-20250813-0171</v>
          </cell>
          <cell r="AL623" t="str">
            <v>其他</v>
          </cell>
          <cell r="AM623" t="str">
            <v>结束</v>
          </cell>
        </row>
        <row r="624">
          <cell r="AK624" t="str">
            <v>GJ-PHONE-20250813-1294</v>
          </cell>
          <cell r="AL624" t="str">
            <v>其他</v>
          </cell>
          <cell r="AM624" t="str">
            <v>结束</v>
          </cell>
        </row>
        <row r="625">
          <cell r="AK625" t="str">
            <v>GJ-PHONE-20250813-1366</v>
          </cell>
          <cell r="AL625" t="str">
            <v>诉求</v>
          </cell>
          <cell r="AM625" t="str">
            <v>结束</v>
          </cell>
        </row>
        <row r="626">
          <cell r="AK626" t="str">
            <v>GJ-PHONE-20250813-1449</v>
          </cell>
          <cell r="AL626" t="str">
            <v>诉求</v>
          </cell>
          <cell r="AM626" t="str">
            <v>结束</v>
          </cell>
        </row>
        <row r="627">
          <cell r="AK627" t="str">
            <v>GJ-PHONE-20250813-1366-1</v>
          </cell>
          <cell r="AL627" t="str">
            <v>其他</v>
          </cell>
          <cell r="AM627" t="str">
            <v>结束</v>
          </cell>
        </row>
        <row r="628">
          <cell r="AK628" t="str">
            <v>GJ-PHONE-20250813-2601</v>
          </cell>
          <cell r="AL628" t="str">
            <v>其他</v>
          </cell>
          <cell r="AM628" t="str">
            <v>结束</v>
          </cell>
        </row>
        <row r="629">
          <cell r="AK629" t="str">
            <v>GJ-PHONE-20250814-0111</v>
          </cell>
          <cell r="AL629" t="str">
            <v>诉求</v>
          </cell>
          <cell r="AM629" t="str">
            <v>结束</v>
          </cell>
        </row>
        <row r="630">
          <cell r="AK630" t="str">
            <v>GJ-PHONE-20250814-0831</v>
          </cell>
          <cell r="AL630" t="str">
            <v>其他</v>
          </cell>
          <cell r="AM630" t="str">
            <v>结束</v>
          </cell>
        </row>
        <row r="631">
          <cell r="AK631" t="str">
            <v>GJ-PHONE-20250814-0974</v>
          </cell>
          <cell r="AL631" t="str">
            <v>诉求</v>
          </cell>
          <cell r="AM631" t="str">
            <v>结束</v>
          </cell>
        </row>
        <row r="632">
          <cell r="AK632" t="str">
            <v>GJ-PHONE-20250814-1136</v>
          </cell>
          <cell r="AL632" t="str">
            <v>诉求</v>
          </cell>
          <cell r="AM632" t="str">
            <v>结束</v>
          </cell>
        </row>
        <row r="633">
          <cell r="AK633" t="str">
            <v>GJ-PHONE-20250814-1682</v>
          </cell>
          <cell r="AL633" t="str">
            <v>诉求</v>
          </cell>
          <cell r="AM633" t="str">
            <v>结束</v>
          </cell>
        </row>
        <row r="634">
          <cell r="AK634" t="str">
            <v>GJ-PHONE-20250814-1559</v>
          </cell>
          <cell r="AL634" t="str">
            <v>其他</v>
          </cell>
          <cell r="AM634" t="str">
            <v>结束</v>
          </cell>
        </row>
        <row r="635">
          <cell r="AK635" t="str">
            <v>GJ-PHONE-20250815-1626</v>
          </cell>
          <cell r="AL635" t="str">
            <v>表扬</v>
          </cell>
          <cell r="AM635" t="str">
            <v>结束</v>
          </cell>
        </row>
        <row r="636">
          <cell r="AK636" t="str">
            <v>GJ-PHONE-20250815-1990</v>
          </cell>
          <cell r="AL636" t="str">
            <v>诉求</v>
          </cell>
          <cell r="AM636" t="str">
            <v>结束</v>
          </cell>
        </row>
        <row r="637">
          <cell r="AK637" t="str">
            <v>GJ-PHONE-20250815-2649</v>
          </cell>
          <cell r="AL637" t="str">
            <v>诉求</v>
          </cell>
          <cell r="AM637" t="str">
            <v>结束</v>
          </cell>
        </row>
        <row r="638">
          <cell r="AK638" t="str">
            <v>GJ-PHONE-20250816-0927</v>
          </cell>
          <cell r="AL638" t="str">
            <v>诉求</v>
          </cell>
          <cell r="AM638" t="str">
            <v>结束</v>
          </cell>
        </row>
        <row r="639">
          <cell r="AK639" t="str">
            <v>GJ-PHONE-20250816-1426</v>
          </cell>
          <cell r="AL639" t="str">
            <v>诉求</v>
          </cell>
          <cell r="AM639" t="str">
            <v>结束</v>
          </cell>
        </row>
        <row r="640">
          <cell r="AK640" t="str">
            <v>GJ-PHONE-20250816-1774-1</v>
          </cell>
          <cell r="AL640" t="str">
            <v>诉求</v>
          </cell>
          <cell r="AM640" t="str">
            <v>结束</v>
          </cell>
        </row>
        <row r="641">
          <cell r="AK641" t="str">
            <v>GJ-PHONE-20250816-2120</v>
          </cell>
          <cell r="AL641" t="str">
            <v>其他</v>
          </cell>
          <cell r="AM641" t="str">
            <v>结束</v>
          </cell>
        </row>
        <row r="642">
          <cell r="AK642" t="str">
            <v>GJ-PHONE-20250816-2243</v>
          </cell>
          <cell r="AL642" t="str">
            <v>其他</v>
          </cell>
          <cell r="AM642" t="str">
            <v>结束</v>
          </cell>
        </row>
        <row r="643">
          <cell r="AK643" t="str">
            <v>GJ-PHONE-20250816-2307-1</v>
          </cell>
          <cell r="AL643" t="str">
            <v>其他</v>
          </cell>
          <cell r="AM643" t="str">
            <v>结束</v>
          </cell>
        </row>
        <row r="644">
          <cell r="AK644" t="str">
            <v>GJ-PHONE-20250817-0603-2</v>
          </cell>
          <cell r="AL644" t="str">
            <v>其他</v>
          </cell>
          <cell r="AM644" t="str">
            <v>结束</v>
          </cell>
        </row>
        <row r="645">
          <cell r="AK645" t="str">
            <v>GJ-PHONE-20250817-1228</v>
          </cell>
          <cell r="AL645" t="str">
            <v>其他</v>
          </cell>
          <cell r="AM645" t="str">
            <v>结束</v>
          </cell>
        </row>
        <row r="646">
          <cell r="AK646" t="str">
            <v>GJ-PHONE-20250816-1837</v>
          </cell>
          <cell r="AL646" t="str">
            <v>诉求</v>
          </cell>
          <cell r="AM646" t="str">
            <v>结束</v>
          </cell>
        </row>
        <row r="647">
          <cell r="AK647" t="str">
            <v>GJ-PHONE-20250817-1181</v>
          </cell>
          <cell r="AL647" t="str">
            <v>诉求</v>
          </cell>
          <cell r="AM647" t="str">
            <v>结束</v>
          </cell>
        </row>
        <row r="648">
          <cell r="AK648" t="str">
            <v>GJ-PHONE-20250818-1924-1</v>
          </cell>
          <cell r="AL648" t="str">
            <v>其他</v>
          </cell>
          <cell r="AM648" t="str">
            <v>结束</v>
          </cell>
        </row>
        <row r="649">
          <cell r="AK649" t="str">
            <v>GJ-PHONE-20250819-1015</v>
          </cell>
          <cell r="AL649" t="str">
            <v>其他</v>
          </cell>
          <cell r="AM649" t="str">
            <v>结束</v>
          </cell>
        </row>
        <row r="650">
          <cell r="AK650" t="str">
            <v>GJ-PHONE-20250819-1744</v>
          </cell>
          <cell r="AL650" t="str">
            <v>其他</v>
          </cell>
          <cell r="AM650" t="str">
            <v>结束</v>
          </cell>
        </row>
        <row r="651">
          <cell r="AK651" t="str">
            <v>GJ-PHONE-20250818-1971</v>
          </cell>
          <cell r="AL651" t="str">
            <v>其他</v>
          </cell>
          <cell r="AM651" t="str">
            <v>结束</v>
          </cell>
        </row>
        <row r="652">
          <cell r="AK652" t="str">
            <v>GJ-PHONE-20250820-1173</v>
          </cell>
          <cell r="AL652" t="str">
            <v>其他</v>
          </cell>
          <cell r="AM652" t="str">
            <v>结束</v>
          </cell>
        </row>
        <row r="653">
          <cell r="AK653" t="str">
            <v>GJ-PHONE-20250820-3199-1</v>
          </cell>
          <cell r="AL653" t="str">
            <v>其他</v>
          </cell>
          <cell r="AM653" t="str">
            <v>结束</v>
          </cell>
        </row>
        <row r="654">
          <cell r="AK654" t="str">
            <v>GJ-PHONE-20250821-0336</v>
          </cell>
          <cell r="AL654" t="str">
            <v>诉求</v>
          </cell>
          <cell r="AM654" t="str">
            <v>结束</v>
          </cell>
        </row>
        <row r="655">
          <cell r="AK655" t="str">
            <v>GJ-PHONE-20250820-2513</v>
          </cell>
          <cell r="AL655" t="str">
            <v>诉求</v>
          </cell>
          <cell r="AM655" t="str">
            <v>结束</v>
          </cell>
        </row>
        <row r="656">
          <cell r="AK656" t="str">
            <v>GJ-PHONE-20250821-0889-1</v>
          </cell>
          <cell r="AL656" t="str">
            <v>诉求</v>
          </cell>
          <cell r="AM656" t="str">
            <v>结束</v>
          </cell>
        </row>
        <row r="657">
          <cell r="AK657" t="str">
            <v>GJ-PHONE-20250821-1876</v>
          </cell>
          <cell r="AL657" t="str">
            <v>表扬</v>
          </cell>
          <cell r="AM657" t="str">
            <v>结束</v>
          </cell>
        </row>
        <row r="658">
          <cell r="AK658" t="str">
            <v>GJ-PHONE-20250822-0385-1</v>
          </cell>
          <cell r="AL658" t="str">
            <v>其他</v>
          </cell>
          <cell r="AM658" t="str">
            <v>结束</v>
          </cell>
        </row>
        <row r="659">
          <cell r="AK659" t="str">
            <v>GJ-PHONE-20250822-0605</v>
          </cell>
          <cell r="AL659" t="str">
            <v>诉求</v>
          </cell>
          <cell r="AM659" t="str">
            <v>结束</v>
          </cell>
        </row>
        <row r="660">
          <cell r="AK660" t="str">
            <v>GJ-PHONE-20250823-1048</v>
          </cell>
          <cell r="AL660" t="str">
            <v>其他</v>
          </cell>
          <cell r="AM660" t="str">
            <v>结束</v>
          </cell>
        </row>
        <row r="661">
          <cell r="AK661" t="str">
            <v>GJ-PHONE-20250823-1241</v>
          </cell>
          <cell r="AL661" t="str">
            <v>其他</v>
          </cell>
          <cell r="AM661" t="str">
            <v>结束</v>
          </cell>
        </row>
        <row r="662">
          <cell r="AK662" t="str">
            <v>GJ-PHONE-20250823-3728</v>
          </cell>
          <cell r="AL662" t="str">
            <v>其他</v>
          </cell>
          <cell r="AM662" t="str">
            <v>结束</v>
          </cell>
        </row>
        <row r="663">
          <cell r="AK663" t="str">
            <v>GJ-PHONE-20250824-0026-1</v>
          </cell>
          <cell r="AL663" t="str">
            <v>其他</v>
          </cell>
          <cell r="AM663" t="str">
            <v>结束</v>
          </cell>
        </row>
        <row r="664">
          <cell r="AK664" t="str">
            <v>GJ-PHONE-20250824-0689</v>
          </cell>
          <cell r="AL664" t="str">
            <v>其他</v>
          </cell>
          <cell r="AM664" t="str">
            <v>结束</v>
          </cell>
        </row>
        <row r="665">
          <cell r="AK665" t="str">
            <v>GJ-PHONE-20250824-1470-1</v>
          </cell>
          <cell r="AL665" t="str">
            <v>诉求</v>
          </cell>
          <cell r="AM665" t="str">
            <v>结束</v>
          </cell>
        </row>
        <row r="666">
          <cell r="AK666" t="str">
            <v>GJ-PHONE-20250824-1866</v>
          </cell>
          <cell r="AL666" t="str">
            <v>其他</v>
          </cell>
          <cell r="AM666" t="str">
            <v>结束</v>
          </cell>
        </row>
        <row r="667">
          <cell r="AK667" t="str">
            <v>GJ-PHONE-20250824-2227</v>
          </cell>
          <cell r="AL667" t="str">
            <v>诉求</v>
          </cell>
          <cell r="AM667" t="str">
            <v>结束</v>
          </cell>
        </row>
        <row r="668">
          <cell r="AK668" t="str">
            <v>GJ-PHONE-20250825-0275</v>
          </cell>
          <cell r="AL668" t="str">
            <v>其他</v>
          </cell>
          <cell r="AM668" t="str">
            <v>结束</v>
          </cell>
        </row>
        <row r="669">
          <cell r="AK669" t="str">
            <v>GJ-PHONE-20250823-1636</v>
          </cell>
          <cell r="AL669" t="str">
            <v>其他</v>
          </cell>
          <cell r="AM669" t="str">
            <v>结束</v>
          </cell>
        </row>
        <row r="670">
          <cell r="AK670" t="str">
            <v>GJ-PHONE-20250823-0914</v>
          </cell>
          <cell r="AL670" t="str">
            <v>其他</v>
          </cell>
          <cell r="AM670" t="str">
            <v>结束</v>
          </cell>
        </row>
        <row r="671">
          <cell r="AK671" t="str">
            <v>GJ-PHONE-20250824-0459</v>
          </cell>
          <cell r="AL671" t="str">
            <v>诉求</v>
          </cell>
          <cell r="AM671" t="str">
            <v>结束</v>
          </cell>
        </row>
        <row r="672">
          <cell r="AK672" t="str">
            <v>GJ-PHONE-20250823-0390</v>
          </cell>
          <cell r="AL672" t="str">
            <v>诉求</v>
          </cell>
          <cell r="AM672" t="str">
            <v>结束</v>
          </cell>
        </row>
        <row r="673">
          <cell r="AK673" t="str">
            <v>GJ-PHONE-20250825-0882</v>
          </cell>
          <cell r="AL673" t="str">
            <v>其他</v>
          </cell>
          <cell r="AM673" t="str">
            <v>结束</v>
          </cell>
        </row>
        <row r="674">
          <cell r="AK674" t="str">
            <v>GJ-PHONE-20250825-0620</v>
          </cell>
          <cell r="AL674" t="str">
            <v>其他</v>
          </cell>
          <cell r="AM674" t="str">
            <v>结束</v>
          </cell>
        </row>
        <row r="675">
          <cell r="AK675" t="str">
            <v>GJ-PHONE-20250825-2029-1</v>
          </cell>
          <cell r="AL675" t="str">
            <v>其他</v>
          </cell>
          <cell r="AM675" t="str">
            <v>结束</v>
          </cell>
        </row>
        <row r="676">
          <cell r="AK676" t="str">
            <v>GJ-PHONE-20250826-2474</v>
          </cell>
          <cell r="AL676" t="str">
            <v>表扬</v>
          </cell>
          <cell r="AM676" t="str">
            <v>结束</v>
          </cell>
        </row>
        <row r="677">
          <cell r="AK677" t="str">
            <v>GJ-PHONE-20250827-2162</v>
          </cell>
          <cell r="AL677" t="str">
            <v>其他</v>
          </cell>
          <cell r="AM677" t="str">
            <v>结束</v>
          </cell>
        </row>
        <row r="678">
          <cell r="AK678" t="str">
            <v>GJ-PHONE-20250828-0377</v>
          </cell>
          <cell r="AL678" t="str">
            <v>诉求</v>
          </cell>
          <cell r="AM678" t="str">
            <v>结束</v>
          </cell>
        </row>
        <row r="679">
          <cell r="AK679" t="str">
            <v>GJ-PHONE-20250828-0524</v>
          </cell>
          <cell r="AL679" t="str">
            <v>其他</v>
          </cell>
          <cell r="AM679" t="str">
            <v>结束</v>
          </cell>
        </row>
        <row r="680">
          <cell r="AK680" t="str">
            <v>GJ-PHONE-20250828-2578</v>
          </cell>
          <cell r="AL680" t="str">
            <v>其他</v>
          </cell>
          <cell r="AM680" t="str">
            <v>结束</v>
          </cell>
        </row>
        <row r="681">
          <cell r="AK681" t="str">
            <v>GJ-PHONE-20250828-2662</v>
          </cell>
          <cell r="AL681" t="str">
            <v>其他</v>
          </cell>
          <cell r="AM681" t="str">
            <v>结束</v>
          </cell>
        </row>
        <row r="682">
          <cell r="AK682" t="str">
            <v>GJ-PHONE-20250828-2652</v>
          </cell>
          <cell r="AL682" t="str">
            <v>其他</v>
          </cell>
          <cell r="AM682" t="str">
            <v>结束</v>
          </cell>
        </row>
        <row r="683">
          <cell r="AK683" t="str">
            <v>GJ-PHONE-20250828-3016</v>
          </cell>
          <cell r="AL683" t="str">
            <v>其他</v>
          </cell>
          <cell r="AM683" t="str">
            <v>结束</v>
          </cell>
        </row>
        <row r="684">
          <cell r="AK684" t="str">
            <v>GJ-PHONE-20250828-3244</v>
          </cell>
          <cell r="AL684" t="str">
            <v>其他</v>
          </cell>
          <cell r="AM684" t="str">
            <v>结束</v>
          </cell>
        </row>
        <row r="685">
          <cell r="AK685" t="str">
            <v>GJ-PHONE-20250829-0019</v>
          </cell>
          <cell r="AL685" t="str">
            <v>诉求</v>
          </cell>
          <cell r="AM685" t="str">
            <v>结束</v>
          </cell>
        </row>
        <row r="686">
          <cell r="AK686" t="str">
            <v>GJ-PHONE-20250829-0056</v>
          </cell>
          <cell r="AL686" t="str">
            <v>诉求</v>
          </cell>
          <cell r="AM686" t="str">
            <v>结束</v>
          </cell>
        </row>
        <row r="687">
          <cell r="AK687" t="str">
            <v>GJ-PHONE-20250829-0976</v>
          </cell>
          <cell r="AL687" t="str">
            <v>其他</v>
          </cell>
          <cell r="AM687" t="str">
            <v>结束</v>
          </cell>
        </row>
        <row r="688">
          <cell r="AK688" t="str">
            <v>GJ-PHONE-20250830-1332</v>
          </cell>
          <cell r="AL688" t="str">
            <v>诉求</v>
          </cell>
          <cell r="AM688" t="str">
            <v>结束</v>
          </cell>
        </row>
        <row r="689">
          <cell r="AK689" t="str">
            <v>GJ-PHONE-20250830-1833</v>
          </cell>
          <cell r="AL689" t="str">
            <v>其他</v>
          </cell>
          <cell r="AM689" t="str">
            <v>结束</v>
          </cell>
        </row>
        <row r="690">
          <cell r="AK690" t="str">
            <v>GJ-PHONE-20250831-1501</v>
          </cell>
          <cell r="AL690" t="str">
            <v>其他</v>
          </cell>
          <cell r="AM690" t="str">
            <v>结束</v>
          </cell>
        </row>
        <row r="691">
          <cell r="AK691" t="str">
            <v>GJ-PHONE-20250831-1548</v>
          </cell>
          <cell r="AL691" t="str">
            <v>其他</v>
          </cell>
          <cell r="AM691" t="str">
            <v>结束</v>
          </cell>
        </row>
        <row r="692">
          <cell r="AK692" t="str">
            <v>GJ-PHONE-20250831-2395</v>
          </cell>
          <cell r="AL692" t="str">
            <v>其他</v>
          </cell>
          <cell r="AM692" t="str">
            <v>结束</v>
          </cell>
        </row>
        <row r="693">
          <cell r="AK693" t="str">
            <v>GJ-PHONE-20250831-2872</v>
          </cell>
          <cell r="AL693" t="str">
            <v>诉求</v>
          </cell>
          <cell r="AM693" t="str">
            <v>结束</v>
          </cell>
        </row>
        <row r="694">
          <cell r="AK694" t="str">
            <v>GJ-PHONE-20250831-2935</v>
          </cell>
          <cell r="AL694" t="str">
            <v>其他</v>
          </cell>
          <cell r="AM694" t="str">
            <v>结束</v>
          </cell>
        </row>
        <row r="695">
          <cell r="AK695" t="str">
            <v>GJ-PHONE-20250829-1005</v>
          </cell>
          <cell r="AL695" t="str">
            <v>其他</v>
          </cell>
          <cell r="AM695" t="str">
            <v>结束</v>
          </cell>
        </row>
        <row r="696">
          <cell r="AK696" t="str">
            <v>GJ-PHONE-20250829-2589</v>
          </cell>
          <cell r="AL696" t="str">
            <v>诉求</v>
          </cell>
          <cell r="AM696" t="str">
            <v>结束</v>
          </cell>
        </row>
        <row r="697">
          <cell r="AK697" t="str">
            <v>GJ-PHONE-20250901-0457</v>
          </cell>
          <cell r="AL697" t="str">
            <v>诉求</v>
          </cell>
          <cell r="AM697" t="str">
            <v>结束</v>
          </cell>
        </row>
        <row r="698">
          <cell r="AK698" t="str">
            <v>GJ-PHONE-20250901-1156</v>
          </cell>
          <cell r="AL698" t="str">
            <v>其他</v>
          </cell>
          <cell r="AM698" t="str">
            <v>结束</v>
          </cell>
        </row>
        <row r="699">
          <cell r="AK699" t="str">
            <v>GJ-PHONE-20250901-1749-1</v>
          </cell>
          <cell r="AL699" t="str">
            <v>其他</v>
          </cell>
          <cell r="AM699" t="str">
            <v>结束</v>
          </cell>
        </row>
        <row r="700">
          <cell r="AK700" t="str">
            <v>GJ-PHONE-20250901-2538</v>
          </cell>
          <cell r="AL700" t="str">
            <v>其他</v>
          </cell>
          <cell r="AM700" t="str">
            <v>结束</v>
          </cell>
        </row>
        <row r="701">
          <cell r="AK701" t="str">
            <v>GJ-PHONE-20250901-3965-1</v>
          </cell>
          <cell r="AL701" t="str">
            <v>其他</v>
          </cell>
          <cell r="AM701" t="str">
            <v>结束</v>
          </cell>
        </row>
        <row r="702">
          <cell r="AK702" t="str">
            <v>GJ-PHONE-20250902-0586-2</v>
          </cell>
          <cell r="AL702" t="str">
            <v>表扬</v>
          </cell>
          <cell r="AM702" t="str">
            <v>结束</v>
          </cell>
        </row>
        <row r="703">
          <cell r="AK703" t="str">
            <v>GJ-PHONE-20250902-2694</v>
          </cell>
          <cell r="AL703" t="str">
            <v>其他</v>
          </cell>
          <cell r="AM703" t="str">
            <v>结束</v>
          </cell>
        </row>
        <row r="704">
          <cell r="AK704" t="str">
            <v>GJ-PHONE-20250902-2527</v>
          </cell>
          <cell r="AL704" t="str">
            <v>其他</v>
          </cell>
          <cell r="AM704" t="str">
            <v>结束</v>
          </cell>
        </row>
        <row r="705">
          <cell r="AK705" t="str">
            <v>GJ-PHONE-20250903-1218</v>
          </cell>
          <cell r="AL705" t="str">
            <v>诉求</v>
          </cell>
          <cell r="AM705" t="str">
            <v>结束</v>
          </cell>
        </row>
        <row r="706">
          <cell r="AK706" t="str">
            <v>GJ-PHONE-20250903-1951</v>
          </cell>
          <cell r="AL706" t="str">
            <v>其他</v>
          </cell>
          <cell r="AM706" t="str">
            <v>结束</v>
          </cell>
        </row>
        <row r="707">
          <cell r="AK707" t="str">
            <v>GJ-PHONE-20250903-2283</v>
          </cell>
          <cell r="AL707" t="str">
            <v>其他</v>
          </cell>
          <cell r="AM707" t="str">
            <v>结束</v>
          </cell>
        </row>
        <row r="708">
          <cell r="AK708" t="str">
            <v>GJ-PHONE-20250903-2513</v>
          </cell>
          <cell r="AL708" t="str">
            <v>其他</v>
          </cell>
          <cell r="AM708" t="str">
            <v>结束</v>
          </cell>
        </row>
        <row r="709">
          <cell r="AK709" t="str">
            <v>GJ-PHONE-20250903-2855</v>
          </cell>
          <cell r="AL709" t="str">
            <v>其他</v>
          </cell>
          <cell r="AM709" t="str">
            <v>结束</v>
          </cell>
        </row>
        <row r="710">
          <cell r="AK710" t="str">
            <v>GJ-PHONE-20250903-2328</v>
          </cell>
          <cell r="AL710" t="str">
            <v>其他</v>
          </cell>
          <cell r="AM710" t="str">
            <v>结束</v>
          </cell>
        </row>
        <row r="711">
          <cell r="AK711" t="str">
            <v>GJ-PHONE-20250903-4123</v>
          </cell>
          <cell r="AL711" t="str">
            <v>其他</v>
          </cell>
          <cell r="AM711" t="str">
            <v>结束</v>
          </cell>
        </row>
        <row r="712">
          <cell r="AK712" t="str">
            <v>GJ-PHONE-20250903-3974</v>
          </cell>
          <cell r="AL712" t="str">
            <v>诉求</v>
          </cell>
          <cell r="AM712" t="str">
            <v>结束</v>
          </cell>
        </row>
        <row r="713">
          <cell r="AK713" t="str">
            <v>GJ-PHONE-20250904-0254</v>
          </cell>
          <cell r="AL713" t="str">
            <v>其他</v>
          </cell>
          <cell r="AM713" t="str">
            <v>结束</v>
          </cell>
        </row>
        <row r="714">
          <cell r="AK714" t="str">
            <v>GJ-PHONE-20250904-1155</v>
          </cell>
          <cell r="AL714" t="str">
            <v>其他</v>
          </cell>
          <cell r="AM714" t="str">
            <v>结束</v>
          </cell>
        </row>
        <row r="715">
          <cell r="AK715" t="str">
            <v>GJ-PHONE-20250904-0914</v>
          </cell>
          <cell r="AL715" t="str">
            <v>诉求</v>
          </cell>
          <cell r="AM715" t="str">
            <v>结束</v>
          </cell>
        </row>
        <row r="716">
          <cell r="AK716" t="str">
            <v>GJ-PHONE-20250904-1496</v>
          </cell>
          <cell r="AL716" t="str">
            <v>其他</v>
          </cell>
          <cell r="AM716" t="str">
            <v>结束</v>
          </cell>
        </row>
        <row r="717">
          <cell r="AK717" t="str">
            <v>GJ-PHONE-20250905-0812</v>
          </cell>
          <cell r="AL717" t="str">
            <v>表扬</v>
          </cell>
          <cell r="AM717" t="str">
            <v>结束</v>
          </cell>
        </row>
        <row r="718">
          <cell r="AK718" t="str">
            <v>GJ-PHONE-20250905-0876</v>
          </cell>
          <cell r="AL718" t="str">
            <v>其他</v>
          </cell>
          <cell r="AM718" t="str">
            <v>结束</v>
          </cell>
        </row>
        <row r="719">
          <cell r="AK719" t="str">
            <v>GJ-PHONE-20250906-0432</v>
          </cell>
          <cell r="AL719" t="str">
            <v>诉求</v>
          </cell>
          <cell r="AM719" t="str">
            <v>结束</v>
          </cell>
        </row>
        <row r="720">
          <cell r="AK720" t="str">
            <v>GJ-PHONE-20250906-0579</v>
          </cell>
          <cell r="AL720" t="str">
            <v>诉求</v>
          </cell>
          <cell r="AM720" t="str">
            <v>结束</v>
          </cell>
        </row>
        <row r="721">
          <cell r="AK721" t="str">
            <v>GJ-PHONE-20250906-0729</v>
          </cell>
          <cell r="AL721" t="str">
            <v>其他</v>
          </cell>
          <cell r="AM721" t="str">
            <v>结束</v>
          </cell>
        </row>
        <row r="722">
          <cell r="AK722" t="str">
            <v>GJ-PHONE-20250906-0848</v>
          </cell>
          <cell r="AL722" t="str">
            <v>其他</v>
          </cell>
          <cell r="AM722" t="str">
            <v>结束</v>
          </cell>
        </row>
        <row r="723">
          <cell r="AK723" t="str">
            <v>GJ-PHONE-20250906-1794</v>
          </cell>
          <cell r="AL723" t="str">
            <v>其他</v>
          </cell>
          <cell r="AM723" t="str">
            <v>结束</v>
          </cell>
        </row>
        <row r="724">
          <cell r="AK724" t="str">
            <v>GJ-PHONE-20250907-0416</v>
          </cell>
          <cell r="AL724" t="str">
            <v>其他</v>
          </cell>
          <cell r="AM724" t="str">
            <v>结束</v>
          </cell>
        </row>
        <row r="725">
          <cell r="AK725" t="str">
            <v>GJ-PHONE-20250907-1016</v>
          </cell>
          <cell r="AL725" t="str">
            <v>其他</v>
          </cell>
          <cell r="AM725" t="str">
            <v>结束</v>
          </cell>
        </row>
        <row r="726">
          <cell r="AK726" t="str">
            <v>GJ-PHONE-20250907-1651</v>
          </cell>
          <cell r="AL726" t="str">
            <v>其他</v>
          </cell>
          <cell r="AM726" t="str">
            <v>结束</v>
          </cell>
        </row>
        <row r="727">
          <cell r="AK727" t="str">
            <v>GJ-PHONE-20250907-1730</v>
          </cell>
          <cell r="AL727" t="str">
            <v>其他</v>
          </cell>
          <cell r="AM727" t="str">
            <v>结束</v>
          </cell>
        </row>
        <row r="728">
          <cell r="AK728" t="str">
            <v>GJ-PHONE-20250907-2122-1</v>
          </cell>
          <cell r="AL728" t="str">
            <v>表扬</v>
          </cell>
          <cell r="AM728" t="str">
            <v>结束</v>
          </cell>
        </row>
        <row r="729">
          <cell r="AK729" t="str">
            <v>GJ-PHONE-20250907-1921</v>
          </cell>
          <cell r="AL729" t="str">
            <v>诉求</v>
          </cell>
          <cell r="AM729" t="str">
            <v>结束</v>
          </cell>
        </row>
        <row r="730">
          <cell r="AK730" t="str">
            <v>GJ-PHONE-20250908-0634</v>
          </cell>
          <cell r="AL730" t="str">
            <v>其他</v>
          </cell>
          <cell r="AM730" t="str">
            <v>结束</v>
          </cell>
        </row>
        <row r="731">
          <cell r="AK731" t="str">
            <v>GJ-PHONE-20250908-1379</v>
          </cell>
          <cell r="AL731" t="str">
            <v>其他</v>
          </cell>
          <cell r="AM731" t="str">
            <v>结束</v>
          </cell>
        </row>
        <row r="732">
          <cell r="AK732" t="str">
            <v>GJ-PHONE-20250908-1500</v>
          </cell>
          <cell r="AL732" t="str">
            <v>其他</v>
          </cell>
          <cell r="AM732" t="str">
            <v>结束</v>
          </cell>
        </row>
        <row r="733">
          <cell r="AK733" t="str">
            <v>GJ-PHONE-20250908-1904</v>
          </cell>
          <cell r="AL733" t="str">
            <v>其他</v>
          </cell>
          <cell r="AM733" t="str">
            <v>结束</v>
          </cell>
        </row>
        <row r="734">
          <cell r="AK734" t="str">
            <v>GJ-PHONE-20250908-2134</v>
          </cell>
          <cell r="AL734" t="str">
            <v>其他</v>
          </cell>
          <cell r="AM734" t="str">
            <v>结束</v>
          </cell>
        </row>
        <row r="735">
          <cell r="AK735" t="str">
            <v>GJ-PHONE-20250909-0501</v>
          </cell>
          <cell r="AL735" t="str">
            <v>其他</v>
          </cell>
          <cell r="AM735" t="str">
            <v>结束</v>
          </cell>
        </row>
        <row r="736">
          <cell r="AK736" t="str">
            <v>GJ-PHONE-20250909-1811</v>
          </cell>
          <cell r="AL736" t="str">
            <v>诉求</v>
          </cell>
          <cell r="AM736" t="str">
            <v>结束</v>
          </cell>
        </row>
        <row r="737">
          <cell r="AK737" t="str">
            <v>GJ-PHONE-20250910-1054</v>
          </cell>
          <cell r="AL737" t="str">
            <v>其他</v>
          </cell>
          <cell r="AM737" t="str">
            <v>结束</v>
          </cell>
        </row>
        <row r="738">
          <cell r="AK738" t="str">
            <v>GJ-PHONE-20250910-1127</v>
          </cell>
          <cell r="AL738" t="str">
            <v>诉求</v>
          </cell>
          <cell r="AM738" t="str">
            <v>结束</v>
          </cell>
        </row>
        <row r="739">
          <cell r="AK739" t="str">
            <v>GJ-PHONE-20250910-1095-1</v>
          </cell>
          <cell r="AL739" t="str">
            <v>其他</v>
          </cell>
          <cell r="AM739" t="str">
            <v>结束</v>
          </cell>
        </row>
        <row r="740">
          <cell r="AK740" t="str">
            <v>GJ-PHONE-20250911-0848</v>
          </cell>
          <cell r="AL740" t="str">
            <v>其他</v>
          </cell>
          <cell r="AM740" t="str">
            <v>结束</v>
          </cell>
        </row>
        <row r="741">
          <cell r="AK741" t="str">
            <v>GJ-PHONE-20250911-0877</v>
          </cell>
          <cell r="AL741" t="str">
            <v>诉求</v>
          </cell>
          <cell r="AM741" t="str">
            <v>结束</v>
          </cell>
        </row>
        <row r="742">
          <cell r="AK742" t="str">
            <v>GJ-PHONE-20250911-1966</v>
          </cell>
          <cell r="AL742" t="str">
            <v>其他</v>
          </cell>
          <cell r="AM742" t="str">
            <v>结束</v>
          </cell>
        </row>
        <row r="743">
          <cell r="AK743" t="str">
            <v>GJ-PHONE-20250912-0049</v>
          </cell>
          <cell r="AL743" t="str">
            <v>表扬</v>
          </cell>
          <cell r="AM743" t="str">
            <v>结束</v>
          </cell>
        </row>
        <row r="744">
          <cell r="AK744" t="str">
            <v>GJ-PHONE-20250912-0948</v>
          </cell>
          <cell r="AL744" t="str">
            <v>其他</v>
          </cell>
          <cell r="AM744" t="str">
            <v>结束</v>
          </cell>
        </row>
        <row r="745">
          <cell r="AK745" t="str">
            <v>GJ-PHONE-20250912-1294</v>
          </cell>
          <cell r="AL745" t="str">
            <v>其他</v>
          </cell>
          <cell r="AM745" t="str">
            <v>结束</v>
          </cell>
        </row>
        <row r="746">
          <cell r="AK746" t="str">
            <v>GJ-PHONE-20250912-1823</v>
          </cell>
          <cell r="AL746" t="str">
            <v>表扬</v>
          </cell>
          <cell r="AM746" t="str">
            <v>结束</v>
          </cell>
        </row>
        <row r="747">
          <cell r="AK747" t="str">
            <v>GJ-PHONE-20250913-0577</v>
          </cell>
          <cell r="AL747" t="str">
            <v>其他</v>
          </cell>
          <cell r="AM747" t="str">
            <v>结束</v>
          </cell>
        </row>
        <row r="748">
          <cell r="AK748" t="str">
            <v>GJ-PHONE-20250913-0746</v>
          </cell>
          <cell r="AL748" t="str">
            <v>其他</v>
          </cell>
          <cell r="AM748" t="str">
            <v>结束</v>
          </cell>
        </row>
        <row r="749">
          <cell r="AK749" t="str">
            <v>GJ-PHONE-20250914-2047</v>
          </cell>
          <cell r="AL749" t="str">
            <v>诉求</v>
          </cell>
          <cell r="AM749" t="str">
            <v>结束</v>
          </cell>
        </row>
        <row r="750">
          <cell r="AK750" t="str">
            <v>GJ-PHONE-20250915-0117-9</v>
          </cell>
          <cell r="AL750" t="str">
            <v>表扬</v>
          </cell>
          <cell r="AM750" t="str">
            <v>结束</v>
          </cell>
        </row>
        <row r="751">
          <cell r="AK751" t="str">
            <v>GJ-PHONE-20250915-0490</v>
          </cell>
          <cell r="AL751" t="str">
            <v>其他</v>
          </cell>
          <cell r="AM751" t="str">
            <v>结束</v>
          </cell>
        </row>
        <row r="752">
          <cell r="AK752" t="str">
            <v>GJ-PHONE-20250915-1348</v>
          </cell>
          <cell r="AL752" t="str">
            <v>其他</v>
          </cell>
          <cell r="AM752" t="str">
            <v>结束</v>
          </cell>
        </row>
        <row r="753">
          <cell r="AK753" t="str">
            <v>GJ-PHONE-20250915-2660</v>
          </cell>
          <cell r="AL753" t="str">
            <v>其他</v>
          </cell>
          <cell r="AM753" t="str">
            <v>结束</v>
          </cell>
        </row>
        <row r="754">
          <cell r="AK754" t="str">
            <v>GJ-PHONE-20250916-0243</v>
          </cell>
          <cell r="AL754" t="str">
            <v>其他</v>
          </cell>
          <cell r="AM754" t="str">
            <v>结束</v>
          </cell>
        </row>
        <row r="755">
          <cell r="AK755" t="str">
            <v>GJ-PHONE-20250916-0518</v>
          </cell>
          <cell r="AL755" t="str">
            <v>诉求</v>
          </cell>
          <cell r="AM755" t="str">
            <v>结束</v>
          </cell>
        </row>
        <row r="756">
          <cell r="AK756" t="str">
            <v>GJ-PHONE-20250916-1216</v>
          </cell>
          <cell r="AL756" t="str">
            <v>表扬</v>
          </cell>
          <cell r="AM756" t="str">
            <v>结束</v>
          </cell>
        </row>
        <row r="757">
          <cell r="AK757" t="str">
            <v>GJ-PHONE-20250916-1783</v>
          </cell>
          <cell r="AL757" t="str">
            <v>其他</v>
          </cell>
          <cell r="AM757" t="str">
            <v>结束</v>
          </cell>
        </row>
        <row r="758">
          <cell r="AK758" t="str">
            <v>GJ-PHONE-20250917-0848</v>
          </cell>
          <cell r="AL758" t="str">
            <v>其他</v>
          </cell>
          <cell r="AM758" t="str">
            <v>结束</v>
          </cell>
        </row>
        <row r="759">
          <cell r="AK759" t="str">
            <v>GJ-PHONE-20250917-0854</v>
          </cell>
          <cell r="AL759" t="str">
            <v>其他</v>
          </cell>
          <cell r="AM759" t="str">
            <v>结束</v>
          </cell>
        </row>
        <row r="760">
          <cell r="AK760" t="str">
            <v>GJ-PHONE-20250917-1193-1</v>
          </cell>
          <cell r="AL760" t="str">
            <v>其他</v>
          </cell>
          <cell r="AM760" t="str">
            <v>结束</v>
          </cell>
        </row>
        <row r="761">
          <cell r="AK761" t="str">
            <v>GJ-PHONE-20250917-1308</v>
          </cell>
          <cell r="AL761" t="str">
            <v>诉求</v>
          </cell>
          <cell r="AM761" t="str">
            <v>结束</v>
          </cell>
        </row>
        <row r="762">
          <cell r="AK762" t="str">
            <v>GJ-PHONE-20250917-1149</v>
          </cell>
          <cell r="AL762" t="str">
            <v>其他</v>
          </cell>
          <cell r="AM762" t="str">
            <v>结束</v>
          </cell>
        </row>
        <row r="763">
          <cell r="AK763" t="str">
            <v>GJ-PHONE-20250917-1436</v>
          </cell>
          <cell r="AL763" t="str">
            <v>其他</v>
          </cell>
          <cell r="AM763" t="str">
            <v>结束</v>
          </cell>
        </row>
        <row r="764">
          <cell r="AK764" t="str">
            <v>GJ-PHONE-20250917-1193</v>
          </cell>
          <cell r="AL764" t="str">
            <v>诉求</v>
          </cell>
          <cell r="AM764" t="str">
            <v>结束</v>
          </cell>
        </row>
        <row r="765">
          <cell r="AK765" t="str">
            <v>GJ-PHONE-20250918-0397</v>
          </cell>
          <cell r="AL765" t="str">
            <v>诉求</v>
          </cell>
          <cell r="AM765" t="str">
            <v>结束</v>
          </cell>
        </row>
        <row r="766">
          <cell r="AK766" t="str">
            <v>GJ-PHONE-20250918-1268</v>
          </cell>
          <cell r="AL766" t="str">
            <v>其他</v>
          </cell>
          <cell r="AM766" t="str">
            <v>结束</v>
          </cell>
        </row>
        <row r="767">
          <cell r="AK767" t="str">
            <v>GJ-PHONE-20250918-1277-1</v>
          </cell>
          <cell r="AL767" t="str">
            <v>其他</v>
          </cell>
          <cell r="AM767" t="str">
            <v>结束</v>
          </cell>
        </row>
        <row r="768">
          <cell r="AK768" t="str">
            <v>GJ-PHONE-20250918-1277</v>
          </cell>
          <cell r="AL768" t="str">
            <v>其他</v>
          </cell>
          <cell r="AM768" t="str">
            <v>结束</v>
          </cell>
        </row>
        <row r="769">
          <cell r="AK769" t="str">
            <v>GJ-PHONE-20250918-1469</v>
          </cell>
          <cell r="AL769" t="str">
            <v>其他</v>
          </cell>
          <cell r="AM769" t="str">
            <v>结束</v>
          </cell>
        </row>
        <row r="770">
          <cell r="AK770" t="str">
            <v>GJ-PHONE-20250916-1727</v>
          </cell>
          <cell r="AL770" t="str">
            <v>其他</v>
          </cell>
          <cell r="AM770" t="str">
            <v>结束</v>
          </cell>
        </row>
        <row r="771">
          <cell r="AK771" t="str">
            <v>GJ-PHONE-20250918-2656</v>
          </cell>
          <cell r="AL771" t="str">
            <v>其他</v>
          </cell>
          <cell r="AM771" t="str">
            <v>结束</v>
          </cell>
        </row>
        <row r="772">
          <cell r="AK772" t="str">
            <v>GJ-PHONE-20250919-0801</v>
          </cell>
          <cell r="AL772" t="str">
            <v>其他</v>
          </cell>
          <cell r="AM772" t="str">
            <v>结束</v>
          </cell>
        </row>
        <row r="773">
          <cell r="AK773" t="str">
            <v>GJ-PHONE-20250919-1098</v>
          </cell>
          <cell r="AL773" t="str">
            <v>表扬</v>
          </cell>
          <cell r="AM773" t="str">
            <v>结束</v>
          </cell>
        </row>
        <row r="774">
          <cell r="AK774" t="str">
            <v>GJ-PHONE-20250919-1257-1</v>
          </cell>
          <cell r="AL774" t="str">
            <v>表扬</v>
          </cell>
          <cell r="AM774" t="str">
            <v>结束</v>
          </cell>
        </row>
        <row r="775">
          <cell r="AK775" t="str">
            <v>GJ-PHONE-20250919-1591</v>
          </cell>
          <cell r="AL775" t="str">
            <v>诉求</v>
          </cell>
          <cell r="AM775" t="str">
            <v>结束</v>
          </cell>
        </row>
        <row r="776">
          <cell r="AK776" t="str">
            <v>GJ-PHONE-20250920-0942</v>
          </cell>
          <cell r="AL776" t="str">
            <v>其他</v>
          </cell>
          <cell r="AM776" t="str">
            <v>结束</v>
          </cell>
        </row>
        <row r="777">
          <cell r="AK777" t="str">
            <v>GJ-PHONE-20250920-1321</v>
          </cell>
          <cell r="AL777" t="str">
            <v>其他</v>
          </cell>
          <cell r="AM777" t="str">
            <v>结束</v>
          </cell>
        </row>
        <row r="778">
          <cell r="AK778" t="str">
            <v>GJ-PHONE-20250920-1356</v>
          </cell>
          <cell r="AL778" t="str">
            <v>其他</v>
          </cell>
          <cell r="AM778" t="str">
            <v>结束</v>
          </cell>
        </row>
        <row r="779">
          <cell r="AK779" t="str">
            <v>GJ-PHONE-20250920-2019</v>
          </cell>
          <cell r="AL779" t="str">
            <v>诉求</v>
          </cell>
          <cell r="AM779" t="str">
            <v>结束</v>
          </cell>
        </row>
        <row r="780">
          <cell r="AK780" t="str">
            <v>GJ-PHONE-20250921-1232-1</v>
          </cell>
          <cell r="AL780" t="str">
            <v>表扬</v>
          </cell>
          <cell r="AM780" t="str">
            <v>结束</v>
          </cell>
        </row>
        <row r="781">
          <cell r="AK781" t="str">
            <v>GJ-PHONE-20250922-0088</v>
          </cell>
          <cell r="AL781" t="str">
            <v>诉求</v>
          </cell>
          <cell r="AM781" t="str">
            <v>结束</v>
          </cell>
        </row>
        <row r="782">
          <cell r="AK782" t="str">
            <v>GJ-PHONE-20250921-0570</v>
          </cell>
          <cell r="AL782" t="str">
            <v>表扬</v>
          </cell>
          <cell r="AM782" t="str">
            <v>结束</v>
          </cell>
        </row>
        <row r="783">
          <cell r="AK783" t="str">
            <v>GJ-PHONE-20250921-1804</v>
          </cell>
          <cell r="AL783" t="str">
            <v>其他</v>
          </cell>
          <cell r="AM783" t="str">
            <v>结束</v>
          </cell>
        </row>
        <row r="784">
          <cell r="AK784" t="str">
            <v>GJ-PHONE-20250921-0161</v>
          </cell>
          <cell r="AL784" t="str">
            <v>诉求</v>
          </cell>
          <cell r="AM784" t="str">
            <v>结束</v>
          </cell>
        </row>
        <row r="785">
          <cell r="AK785" t="str">
            <v>GJ-PHONE-20250922-1019</v>
          </cell>
          <cell r="AL785" t="str">
            <v>诉求</v>
          </cell>
          <cell r="AM785" t="str">
            <v>结束</v>
          </cell>
        </row>
        <row r="786">
          <cell r="AK786" t="str">
            <v>GJ-PHONE-20250922-1246</v>
          </cell>
          <cell r="AL786" t="str">
            <v>其他</v>
          </cell>
          <cell r="AM786" t="str">
            <v>结束</v>
          </cell>
        </row>
        <row r="787">
          <cell r="AK787" t="str">
            <v>GJ-PHONE-20250922-1575</v>
          </cell>
          <cell r="AL787" t="str">
            <v>其他</v>
          </cell>
          <cell r="AM787" t="str">
            <v>结束</v>
          </cell>
        </row>
        <row r="788">
          <cell r="AK788" t="str">
            <v>GJ-PHONE-20250922-1747</v>
          </cell>
          <cell r="AL788" t="str">
            <v>其他</v>
          </cell>
          <cell r="AM788" t="str">
            <v>结束</v>
          </cell>
        </row>
        <row r="789">
          <cell r="AK789" t="str">
            <v>GJ-PHONE-20250923-0783</v>
          </cell>
          <cell r="AL789" t="str">
            <v>其他</v>
          </cell>
          <cell r="AM789" t="str">
            <v>结束</v>
          </cell>
        </row>
        <row r="790">
          <cell r="AK790" t="str">
            <v>GJ-PHONE-20250923-1324</v>
          </cell>
          <cell r="AL790" t="str">
            <v>其他</v>
          </cell>
          <cell r="AM790" t="str">
            <v>结束</v>
          </cell>
        </row>
        <row r="791">
          <cell r="AK791" t="str">
            <v>GJ-PHONE-20250923-1451</v>
          </cell>
          <cell r="AL791" t="str">
            <v>其他</v>
          </cell>
          <cell r="AM791" t="str">
            <v>结束</v>
          </cell>
        </row>
        <row r="792">
          <cell r="AK792" t="str">
            <v>GJ-PHONE-20250924-1828</v>
          </cell>
          <cell r="AL792" t="str">
            <v>诉求</v>
          </cell>
          <cell r="AM792" t="str">
            <v>结束</v>
          </cell>
        </row>
        <row r="793">
          <cell r="AK793" t="str">
            <v>GJ-PHONE-20250924-2200</v>
          </cell>
          <cell r="AL793" t="str">
            <v>诉求</v>
          </cell>
          <cell r="AM793" t="str">
            <v>结束</v>
          </cell>
        </row>
        <row r="794">
          <cell r="AK794" t="str">
            <v>GJ-PHONE-20250925-0159</v>
          </cell>
          <cell r="AL794" t="str">
            <v>诉求</v>
          </cell>
          <cell r="AM794" t="str">
            <v>结束</v>
          </cell>
        </row>
        <row r="795">
          <cell r="AK795" t="str">
            <v>GJ-PHONE-20250924-1053</v>
          </cell>
          <cell r="AL795" t="str">
            <v>诉求</v>
          </cell>
          <cell r="AM795" t="str">
            <v>结束</v>
          </cell>
        </row>
        <row r="796">
          <cell r="AK796" t="str">
            <v>GJ-PHONE-20250925-1990-1</v>
          </cell>
          <cell r="AL796" t="str">
            <v>其他</v>
          </cell>
          <cell r="AM796" t="str">
            <v>结束</v>
          </cell>
        </row>
        <row r="797">
          <cell r="AK797" t="str">
            <v>GJ-PHONE-20250925-2630</v>
          </cell>
          <cell r="AL797" t="str">
            <v>诉求</v>
          </cell>
          <cell r="AM797" t="str">
            <v>结束</v>
          </cell>
        </row>
        <row r="798">
          <cell r="AK798" t="str">
            <v>GJ-PHONE-20250925-2956</v>
          </cell>
          <cell r="AL798" t="str">
            <v>表扬</v>
          </cell>
          <cell r="AM798" t="str">
            <v>结束</v>
          </cell>
        </row>
        <row r="799">
          <cell r="AK799" t="str">
            <v>GJ-PHONE-20250925-1990</v>
          </cell>
          <cell r="AL799" t="str">
            <v>其他</v>
          </cell>
          <cell r="AM799" t="str">
            <v>结束</v>
          </cell>
        </row>
        <row r="800">
          <cell r="AK800" t="str">
            <v>GJ-PHONE-20250926-0880</v>
          </cell>
          <cell r="AL800" t="str">
            <v>其他</v>
          </cell>
          <cell r="AM800" t="str">
            <v>结束</v>
          </cell>
        </row>
        <row r="801">
          <cell r="AK801" t="str">
            <v>GJ-PHONE-20250926-1316</v>
          </cell>
          <cell r="AL801" t="str">
            <v>诉求</v>
          </cell>
          <cell r="AM801" t="str">
            <v>结束</v>
          </cell>
        </row>
        <row r="802">
          <cell r="AK802" t="str">
            <v>GJ-PHONE-20250926-2125-1</v>
          </cell>
          <cell r="AL802" t="str">
            <v>表扬</v>
          </cell>
          <cell r="AM802" t="str">
            <v>结束</v>
          </cell>
        </row>
        <row r="803">
          <cell r="AK803" t="str">
            <v>GJ-PHONE-20250926-2890-1</v>
          </cell>
          <cell r="AL803" t="str">
            <v>表扬</v>
          </cell>
          <cell r="AM803" t="str">
            <v>结束</v>
          </cell>
        </row>
        <row r="804">
          <cell r="AK804" t="str">
            <v>GJ-PHONE-20250927-2625</v>
          </cell>
          <cell r="AL804" t="str">
            <v>诉求</v>
          </cell>
          <cell r="AM804" t="str">
            <v>结束</v>
          </cell>
        </row>
        <row r="805">
          <cell r="AK805" t="str">
            <v>GJ-PHONE-20250928-0090</v>
          </cell>
          <cell r="AL805" t="str">
            <v>其他</v>
          </cell>
          <cell r="AM805" t="str">
            <v>结束</v>
          </cell>
        </row>
        <row r="806">
          <cell r="AK806" t="str">
            <v>GJ-PHONE-20250928-2231-1</v>
          </cell>
          <cell r="AL806" t="str">
            <v>诉求</v>
          </cell>
          <cell r="AM806" t="str">
            <v>结束</v>
          </cell>
        </row>
        <row r="807">
          <cell r="AK807" t="str">
            <v>GJ-PHONE-20250928-2342-1</v>
          </cell>
          <cell r="AL807" t="str">
            <v>其他</v>
          </cell>
          <cell r="AM807" t="str">
            <v>结束</v>
          </cell>
        </row>
        <row r="808">
          <cell r="AK808" t="str">
            <v>GJ-PHONE-20250929-0702-1</v>
          </cell>
          <cell r="AL808" t="str">
            <v>其他</v>
          </cell>
          <cell r="AM808" t="str">
            <v>结束</v>
          </cell>
        </row>
        <row r="809">
          <cell r="AK809" t="str">
            <v>GJ-PHONE-20250929-1167</v>
          </cell>
          <cell r="AL809" t="str">
            <v>其他</v>
          </cell>
          <cell r="AM809" t="str">
            <v>结束</v>
          </cell>
        </row>
        <row r="810">
          <cell r="AK810" t="str">
            <v>GJ-PHONE-20250929-1166-1</v>
          </cell>
          <cell r="AL810" t="str">
            <v>诉求</v>
          </cell>
          <cell r="AM810" t="str">
            <v>结束</v>
          </cell>
        </row>
        <row r="811">
          <cell r="AK811" t="str">
            <v>GJ-PHONE-20250929-2322-1</v>
          </cell>
          <cell r="AL811" t="str">
            <v>其他</v>
          </cell>
          <cell r="AM811" t="str">
            <v>结束</v>
          </cell>
        </row>
        <row r="812">
          <cell r="AK812" t="str">
            <v>GJ-PHONE-20250930-1399</v>
          </cell>
          <cell r="AL812" t="str">
            <v>诉求</v>
          </cell>
          <cell r="AM812" t="str">
            <v>结束</v>
          </cell>
        </row>
        <row r="813">
          <cell r="AK813" t="str">
            <v>GJ-PHONE-20251001-2003</v>
          </cell>
          <cell r="AL813" t="str">
            <v>其他</v>
          </cell>
          <cell r="AM813" t="str">
            <v>结束</v>
          </cell>
        </row>
        <row r="814">
          <cell r="AK814" t="str">
            <v>GJ-PHONE-20251001-2148-1</v>
          </cell>
          <cell r="AL814" t="str">
            <v>其他</v>
          </cell>
          <cell r="AM814" t="str">
            <v>结束</v>
          </cell>
        </row>
        <row r="815">
          <cell r="AK815" t="str">
            <v>GJ-PHONE-20251002-0523</v>
          </cell>
          <cell r="AL815" t="str">
            <v>其他</v>
          </cell>
          <cell r="AM815" t="str">
            <v>结束</v>
          </cell>
        </row>
        <row r="816">
          <cell r="AK816" t="str">
            <v>GJ-PHONE-20251003-2191</v>
          </cell>
          <cell r="AL816" t="str">
            <v>其他</v>
          </cell>
          <cell r="AM816" t="str">
            <v>结束</v>
          </cell>
        </row>
        <row r="817">
          <cell r="AK817" t="str">
            <v>GJ-PHONE-20251003-2304</v>
          </cell>
          <cell r="AL817" t="str">
            <v>其他</v>
          </cell>
          <cell r="AM817" t="str">
            <v>结束</v>
          </cell>
        </row>
        <row r="818">
          <cell r="AK818" t="str">
            <v>GJ-PHONE-20251004-0904</v>
          </cell>
          <cell r="AL818" t="str">
            <v>其他</v>
          </cell>
          <cell r="AM818" t="str">
            <v>结束</v>
          </cell>
        </row>
        <row r="819">
          <cell r="AK819" t="str">
            <v>GJ-PHONE-20251004-0843</v>
          </cell>
          <cell r="AL819" t="str">
            <v>其他</v>
          </cell>
          <cell r="AM819" t="str">
            <v>结束</v>
          </cell>
        </row>
        <row r="820">
          <cell r="AK820" t="str">
            <v>GJ-PHONE-20251005-0716</v>
          </cell>
          <cell r="AL820" t="str">
            <v>其他</v>
          </cell>
          <cell r="AM820" t="str">
            <v>结束</v>
          </cell>
        </row>
        <row r="821">
          <cell r="AK821" t="str">
            <v>GJ-PHONE-20251005-1452</v>
          </cell>
          <cell r="AL821" t="str">
            <v>诉求</v>
          </cell>
          <cell r="AM821" t="str">
            <v>结束</v>
          </cell>
        </row>
        <row r="822">
          <cell r="AK822" t="str">
            <v>GJ-PHONE-20251006-0431</v>
          </cell>
          <cell r="AL822" t="str">
            <v>其他</v>
          </cell>
          <cell r="AM822" t="str">
            <v>结束</v>
          </cell>
        </row>
        <row r="823">
          <cell r="AK823" t="str">
            <v>GJ-PHONE-20251006-0612-1</v>
          </cell>
          <cell r="AL823" t="str">
            <v>诉求</v>
          </cell>
          <cell r="AM823" t="str">
            <v>结束</v>
          </cell>
        </row>
        <row r="824">
          <cell r="AK824" t="str">
            <v>GJ-PHONE-20251006-0696</v>
          </cell>
          <cell r="AL824" t="str">
            <v>其他</v>
          </cell>
          <cell r="AM824" t="str">
            <v>结束</v>
          </cell>
        </row>
        <row r="825">
          <cell r="AK825" t="str">
            <v>GJ-PHONE-20251006-1673</v>
          </cell>
          <cell r="AL825" t="str">
            <v>诉求</v>
          </cell>
          <cell r="AM825" t="str">
            <v>结束</v>
          </cell>
        </row>
        <row r="826">
          <cell r="AK826" t="str">
            <v>GJ-PHONE-20251007-0281</v>
          </cell>
          <cell r="AL826" t="str">
            <v>其他</v>
          </cell>
          <cell r="AM826" t="str">
            <v>结束</v>
          </cell>
        </row>
        <row r="827">
          <cell r="AK827" t="str">
            <v>GJ-PHONE-20251007-1992</v>
          </cell>
          <cell r="AL827" t="str">
            <v>其他</v>
          </cell>
          <cell r="AM827" t="str">
            <v>结束</v>
          </cell>
        </row>
        <row r="828">
          <cell r="AK828" t="str">
            <v>GJ-PHONE-20251008-0097-1</v>
          </cell>
          <cell r="AL828" t="str">
            <v>其他</v>
          </cell>
          <cell r="AM828" t="str">
            <v>结束</v>
          </cell>
        </row>
        <row r="829">
          <cell r="AK829" t="str">
            <v>GJ-PHONE-20251008-0827</v>
          </cell>
          <cell r="AL829" t="str">
            <v>诉求</v>
          </cell>
          <cell r="AM829" t="str">
            <v>结束</v>
          </cell>
        </row>
        <row r="830">
          <cell r="AK830" t="str">
            <v>GJ-PHONE-20251008-0818</v>
          </cell>
          <cell r="AL830" t="str">
            <v>诉求</v>
          </cell>
          <cell r="AM830" t="str">
            <v>结束</v>
          </cell>
        </row>
        <row r="831">
          <cell r="AK831" t="str">
            <v>GJ-PHONE-20251008-1204</v>
          </cell>
          <cell r="AL831" t="str">
            <v>其他</v>
          </cell>
          <cell r="AM831" t="str">
            <v>结束</v>
          </cell>
        </row>
        <row r="832">
          <cell r="AK832" t="str">
            <v>GJ-PHONE-20251008-1554</v>
          </cell>
          <cell r="AL832" t="str">
            <v>诉求</v>
          </cell>
          <cell r="AM832" t="str">
            <v>结束</v>
          </cell>
        </row>
        <row r="833">
          <cell r="AK833" t="str">
            <v>GJ-PHONE-20251008-1868</v>
          </cell>
          <cell r="AL833" t="str">
            <v>其他</v>
          </cell>
          <cell r="AM833" t="str">
            <v>结束</v>
          </cell>
        </row>
        <row r="834">
          <cell r="AK834" t="str">
            <v>GJ-PHONE-20251009-2844</v>
          </cell>
          <cell r="AL834" t="str">
            <v>诉求</v>
          </cell>
          <cell r="AM834" t="str">
            <v>结束</v>
          </cell>
        </row>
        <row r="835">
          <cell r="AK835" t="str">
            <v>GJ-PHONE-20251011-0497</v>
          </cell>
          <cell r="AL835" t="str">
            <v>其他</v>
          </cell>
          <cell r="AM835" t="str">
            <v>结束</v>
          </cell>
        </row>
        <row r="836">
          <cell r="AK836" t="str">
            <v>GJ-PHONE-20251011-2692</v>
          </cell>
          <cell r="AL836" t="str">
            <v>其他</v>
          </cell>
          <cell r="AM836" t="str">
            <v>结束</v>
          </cell>
        </row>
        <row r="837">
          <cell r="AK837" t="str">
            <v>GJ-PHONE-20251012-0379</v>
          </cell>
          <cell r="AL837" t="str">
            <v>其他</v>
          </cell>
          <cell r="AM837" t="str">
            <v>结束</v>
          </cell>
        </row>
        <row r="838">
          <cell r="AK838" t="str">
            <v>GJ-PHONE-20251012-0815</v>
          </cell>
          <cell r="AL838" t="str">
            <v>诉求</v>
          </cell>
          <cell r="AM838" t="str">
            <v>结束</v>
          </cell>
        </row>
        <row r="839">
          <cell r="AK839" t="str">
            <v>GJ-PHONE-20251012-1180</v>
          </cell>
          <cell r="AL839" t="str">
            <v>诉求</v>
          </cell>
          <cell r="AM839" t="str">
            <v>结束</v>
          </cell>
        </row>
        <row r="840">
          <cell r="AK840" t="str">
            <v>GJ-PHONE-20251012-1200</v>
          </cell>
          <cell r="AL840" t="str">
            <v>诉求</v>
          </cell>
          <cell r="AM840" t="str">
            <v>结束</v>
          </cell>
        </row>
        <row r="841">
          <cell r="AK841" t="str">
            <v>GJ-PHONE-20251012-1360</v>
          </cell>
          <cell r="AL841" t="str">
            <v>诉求</v>
          </cell>
          <cell r="AM841" t="str">
            <v>结束</v>
          </cell>
        </row>
        <row r="842">
          <cell r="AK842" t="str">
            <v>GJ-PHONE-20251013-1602</v>
          </cell>
          <cell r="AL842" t="str">
            <v>其他</v>
          </cell>
          <cell r="AM842" t="str">
            <v>结束</v>
          </cell>
        </row>
        <row r="843">
          <cell r="AK843" t="str">
            <v>GJ-PHONE-20251014-0333</v>
          </cell>
          <cell r="AL843" t="str">
            <v>诉求</v>
          </cell>
          <cell r="AM843" t="str">
            <v>结束</v>
          </cell>
        </row>
        <row r="844">
          <cell r="AK844" t="str">
            <v>GJ-PHONE-20251014-0610</v>
          </cell>
          <cell r="AL844" t="str">
            <v>其他</v>
          </cell>
          <cell r="AM844" t="str">
            <v>结束</v>
          </cell>
        </row>
        <row r="845">
          <cell r="AK845" t="str">
            <v>GJ-PHONE-20251013-2410-1</v>
          </cell>
          <cell r="AL845" t="str">
            <v>表扬</v>
          </cell>
          <cell r="AM845" t="str">
            <v>结束</v>
          </cell>
        </row>
        <row r="846">
          <cell r="AK846" t="str">
            <v>GJ-PHONE-20251015-0339</v>
          </cell>
          <cell r="AL846" t="str">
            <v>诉求</v>
          </cell>
          <cell r="AM846" t="str">
            <v>结束</v>
          </cell>
        </row>
        <row r="847">
          <cell r="AK847" t="str">
            <v>GJ-PHONE-20251015-0878</v>
          </cell>
          <cell r="AL847" t="str">
            <v>其他</v>
          </cell>
          <cell r="AM847" t="str">
            <v>结束</v>
          </cell>
        </row>
        <row r="848">
          <cell r="AK848" t="str">
            <v>GJ-PHONE-20251016-0809</v>
          </cell>
          <cell r="AL848" t="str">
            <v>其他</v>
          </cell>
          <cell r="AM848" t="str">
            <v>结束</v>
          </cell>
        </row>
        <row r="849">
          <cell r="AK849" t="str">
            <v>GJ-PHONE-20251016-1772</v>
          </cell>
          <cell r="AL849" t="str">
            <v>其他</v>
          </cell>
          <cell r="AM849" t="str">
            <v>结束</v>
          </cell>
        </row>
        <row r="850">
          <cell r="AK850" t="str">
            <v>GJ-PHONE-20251017-0115</v>
          </cell>
          <cell r="AL850" t="str">
            <v>其他</v>
          </cell>
          <cell r="AM850" t="str">
            <v>结束</v>
          </cell>
        </row>
        <row r="851">
          <cell r="AK851" t="str">
            <v>GJ-PHONE-20251017-0575</v>
          </cell>
          <cell r="AL851" t="str">
            <v>其他</v>
          </cell>
          <cell r="AM851" t="str">
            <v>结束</v>
          </cell>
        </row>
        <row r="852">
          <cell r="AK852" t="str">
            <v>GJ-PHONE-20251017-1722</v>
          </cell>
          <cell r="AL852" t="str">
            <v>诉求</v>
          </cell>
          <cell r="AM852" t="str">
            <v>结束</v>
          </cell>
        </row>
        <row r="853">
          <cell r="AK853" t="str">
            <v>GJ-PHONE-20251017-2408</v>
          </cell>
          <cell r="AL853" t="str">
            <v>诉求</v>
          </cell>
          <cell r="AM853" t="str">
            <v>结束</v>
          </cell>
        </row>
        <row r="854">
          <cell r="AK854" t="str">
            <v>GJ-PHONE-20251018-0400</v>
          </cell>
          <cell r="AL854" t="str">
            <v>诉求</v>
          </cell>
          <cell r="AM854" t="str">
            <v>结束</v>
          </cell>
        </row>
        <row r="855">
          <cell r="AK855" t="str">
            <v>GJ-PHONE-20251018-0684-1</v>
          </cell>
          <cell r="AL855" t="str">
            <v>表扬</v>
          </cell>
          <cell r="AM855" t="str">
            <v>结束</v>
          </cell>
        </row>
        <row r="856">
          <cell r="AK856" t="str">
            <v>GJ-PHONE-20251019-2013</v>
          </cell>
          <cell r="AL856" t="str">
            <v>诉求</v>
          </cell>
          <cell r="AM856" t="str">
            <v>结束</v>
          </cell>
        </row>
        <row r="857">
          <cell r="AK857" t="str">
            <v>GJ-PHONE-20251020-0624</v>
          </cell>
          <cell r="AL857" t="str">
            <v>诉求</v>
          </cell>
          <cell r="AM857" t="str">
            <v>结束</v>
          </cell>
        </row>
        <row r="858">
          <cell r="AK858" t="str">
            <v>GJ-PHONE-20251020-2305-1</v>
          </cell>
          <cell r="AL858" t="str">
            <v>其他</v>
          </cell>
          <cell r="AM858" t="str">
            <v>结束</v>
          </cell>
        </row>
        <row r="859">
          <cell r="AK859" t="str">
            <v>GJ-PHONE-20251021-2175-1</v>
          </cell>
          <cell r="AL859" t="str">
            <v>诉求</v>
          </cell>
          <cell r="AM859" t="str">
            <v>结束</v>
          </cell>
        </row>
        <row r="860">
          <cell r="AK860" t="str">
            <v>GJ-PHONE-20251021-1977-2</v>
          </cell>
          <cell r="AL860" t="str">
            <v>诉求</v>
          </cell>
          <cell r="AM860" t="str">
            <v>结束</v>
          </cell>
        </row>
        <row r="861">
          <cell r="AK861" t="str">
            <v>GJ-PHONE-20251022-1467</v>
          </cell>
          <cell r="AL861" t="str">
            <v>其他</v>
          </cell>
          <cell r="AM861" t="str">
            <v>结束</v>
          </cell>
        </row>
        <row r="862">
          <cell r="AK862" t="str">
            <v>GJ-PHONE-20251022-0689</v>
          </cell>
          <cell r="AL862" t="str">
            <v>诉求</v>
          </cell>
          <cell r="AM862" t="str">
            <v>结束</v>
          </cell>
        </row>
        <row r="863">
          <cell r="AK863" t="str">
            <v>GJ-PHONE-20251023-0754</v>
          </cell>
          <cell r="AL863" t="str">
            <v>诉求</v>
          </cell>
          <cell r="AM863" t="str">
            <v>结束</v>
          </cell>
        </row>
        <row r="864">
          <cell r="AK864" t="str">
            <v>GJ-PHONE-20251023-2045</v>
          </cell>
          <cell r="AL864" t="str">
            <v>诉求</v>
          </cell>
          <cell r="AM864" t="str">
            <v>结束</v>
          </cell>
        </row>
        <row r="865">
          <cell r="AK865" t="str">
            <v>GJ-PHONE-20251024-1197</v>
          </cell>
          <cell r="AL865" t="str">
            <v>其他</v>
          </cell>
          <cell r="AM865" t="str">
            <v>结束</v>
          </cell>
        </row>
        <row r="866">
          <cell r="AK866" t="str">
            <v>GJ-PHONE-20251025-0471</v>
          </cell>
          <cell r="AL866" t="str">
            <v>诉求</v>
          </cell>
          <cell r="AM866" t="str">
            <v>结束</v>
          </cell>
        </row>
        <row r="867">
          <cell r="AK867" t="str">
            <v>GJ-PHONE-20251025-1402</v>
          </cell>
          <cell r="AL867" t="str">
            <v>诉求</v>
          </cell>
          <cell r="AM867" t="str">
            <v>结束</v>
          </cell>
        </row>
        <row r="868">
          <cell r="AK868" t="str">
            <v>GJ-PHONE-20251026-0559</v>
          </cell>
          <cell r="AL868" t="str">
            <v>诉求</v>
          </cell>
          <cell r="AM868" t="str">
            <v>结束</v>
          </cell>
        </row>
        <row r="869">
          <cell r="AK869" t="str">
            <v>GJ-PHONE-20251026-1582</v>
          </cell>
          <cell r="AL869" t="str">
            <v>其他</v>
          </cell>
          <cell r="AM869" t="str">
            <v>结束</v>
          </cell>
        </row>
        <row r="870">
          <cell r="AK870" t="str">
            <v>GJ-PHONE-20251027-1816</v>
          </cell>
          <cell r="AL870" t="str">
            <v>其他</v>
          </cell>
          <cell r="AM870" t="str">
            <v>结束</v>
          </cell>
        </row>
        <row r="871">
          <cell r="AK871" t="str">
            <v>GJ-PHONE-20251028-0488</v>
          </cell>
          <cell r="AL871" t="str">
            <v>诉求</v>
          </cell>
          <cell r="AM871" t="str">
            <v>结束</v>
          </cell>
        </row>
        <row r="872">
          <cell r="AK872" t="str">
            <v>GJ-PHONE-20251029-1460</v>
          </cell>
          <cell r="AL872" t="str">
            <v>诉求</v>
          </cell>
          <cell r="AM872" t="str">
            <v>结束</v>
          </cell>
        </row>
        <row r="873">
          <cell r="AK873" t="str">
            <v>GJ-PHONE-20251030-1518</v>
          </cell>
          <cell r="AL873" t="str">
            <v>其他</v>
          </cell>
          <cell r="AM873" t="str">
            <v>结束</v>
          </cell>
        </row>
        <row r="874">
          <cell r="AK874" t="str">
            <v>GJ-PHONE-20251030-1968-1</v>
          </cell>
          <cell r="AL874" t="str">
            <v>其他</v>
          </cell>
          <cell r="AM874" t="str">
            <v>结束</v>
          </cell>
        </row>
        <row r="875">
          <cell r="AK875" t="str">
            <v>GJ-PHONE-20251030-1883</v>
          </cell>
          <cell r="AL875" t="str">
            <v>其他</v>
          </cell>
          <cell r="AM875" t="str">
            <v>结束</v>
          </cell>
        </row>
        <row r="876">
          <cell r="AK876" t="str">
            <v>GJ-PHONE-20251031-2181</v>
          </cell>
          <cell r="AL876" t="str">
            <v>诉求</v>
          </cell>
          <cell r="AM876" t="str">
            <v>结束</v>
          </cell>
        </row>
        <row r="877">
          <cell r="AK877" t="str">
            <v>GJ-PHONE-20251101-1007</v>
          </cell>
          <cell r="AL877" t="str">
            <v>其他</v>
          </cell>
          <cell r="AM877" t="str">
            <v>结束</v>
          </cell>
        </row>
        <row r="878">
          <cell r="AK878" t="str">
            <v>GJ-PHONE-20251101-1452</v>
          </cell>
          <cell r="AL878" t="str">
            <v>其他</v>
          </cell>
          <cell r="AM878" t="str">
            <v>结束</v>
          </cell>
        </row>
        <row r="879">
          <cell r="AK879" t="str">
            <v>GJ-PHONE-20251101-1535</v>
          </cell>
          <cell r="AL879" t="str">
            <v>诉求</v>
          </cell>
          <cell r="AM879" t="str">
            <v>结束</v>
          </cell>
        </row>
        <row r="880">
          <cell r="AK880" t="str">
            <v>GJ-PHONE-20251101-1446</v>
          </cell>
          <cell r="AL880" t="str">
            <v>其他</v>
          </cell>
          <cell r="AM880" t="str">
            <v>结束</v>
          </cell>
        </row>
        <row r="881">
          <cell r="AK881" t="str">
            <v>GJ-PHONE-20251101-2209</v>
          </cell>
          <cell r="AL881" t="str">
            <v>其他</v>
          </cell>
          <cell r="AM881" t="str">
            <v>结束</v>
          </cell>
        </row>
        <row r="882">
          <cell r="AK882" t="str">
            <v>GJ-PHONE-20251102-2151</v>
          </cell>
          <cell r="AL882" t="str">
            <v>其他</v>
          </cell>
          <cell r="AM882" t="str">
            <v>结束</v>
          </cell>
        </row>
        <row r="883">
          <cell r="AK883" t="str">
            <v>GJ-PHONE-20251102-2293</v>
          </cell>
          <cell r="AL883" t="str">
            <v>诉求</v>
          </cell>
          <cell r="AM883" t="str">
            <v>结束</v>
          </cell>
        </row>
        <row r="884">
          <cell r="AK884" t="str">
            <v>GJ-PHONE-20251103-0044-1</v>
          </cell>
          <cell r="AL884" t="str">
            <v>诉求</v>
          </cell>
          <cell r="AM884" t="str">
            <v>结束</v>
          </cell>
        </row>
        <row r="885">
          <cell r="AK885" t="str">
            <v>GJ-PHONE-20251031-1568</v>
          </cell>
          <cell r="AL885" t="str">
            <v>诉求</v>
          </cell>
          <cell r="AM885" t="str">
            <v>结束</v>
          </cell>
        </row>
        <row r="886">
          <cell r="AK886" t="str">
            <v>GJ-PHONE-20251103-0953</v>
          </cell>
          <cell r="AL886" t="str">
            <v>诉求</v>
          </cell>
          <cell r="AM886" t="str">
            <v>结束</v>
          </cell>
        </row>
        <row r="887">
          <cell r="AK887" t="str">
            <v>GJ-PHONE-20251103-1409</v>
          </cell>
          <cell r="AL887" t="str">
            <v>其他</v>
          </cell>
          <cell r="AM887" t="str">
            <v>结束</v>
          </cell>
        </row>
        <row r="888">
          <cell r="AK888" t="str">
            <v>GJ-PHONE-20251104-0701</v>
          </cell>
          <cell r="AL888" t="str">
            <v>其他</v>
          </cell>
          <cell r="AM888" t="str">
            <v>结束</v>
          </cell>
        </row>
        <row r="889">
          <cell r="AK889" t="str">
            <v>GJ-PHONE-20251104-0985</v>
          </cell>
          <cell r="AL889" t="str">
            <v>其他</v>
          </cell>
          <cell r="AM889" t="str">
            <v>结束</v>
          </cell>
        </row>
        <row r="890">
          <cell r="AK890" t="str">
            <v>GJ-PHONE-20251104-1879</v>
          </cell>
          <cell r="AL890" t="str">
            <v>其他</v>
          </cell>
          <cell r="AM890" t="str">
            <v>结束</v>
          </cell>
        </row>
        <row r="891">
          <cell r="AK891" t="str">
            <v>GJ-PHONE-20251105-1293</v>
          </cell>
          <cell r="AL891" t="str">
            <v>诉求</v>
          </cell>
          <cell r="AM891" t="str">
            <v>结束</v>
          </cell>
        </row>
        <row r="892">
          <cell r="AK892" t="str">
            <v>GJ-PHONE-20251105-2423-1</v>
          </cell>
          <cell r="AL892" t="str">
            <v>其他</v>
          </cell>
          <cell r="AM892" t="str">
            <v>结束</v>
          </cell>
        </row>
        <row r="893">
          <cell r="AK893" t="str">
            <v>GJ-PHONE-20251106-0409</v>
          </cell>
          <cell r="AL893" t="str">
            <v>其他</v>
          </cell>
          <cell r="AM893" t="str">
            <v>结束</v>
          </cell>
        </row>
        <row r="894">
          <cell r="AK894" t="str">
            <v>GJ-PHONE-20251106-0649</v>
          </cell>
          <cell r="AL894" t="str">
            <v>诉求</v>
          </cell>
          <cell r="AM894" t="str">
            <v>结束</v>
          </cell>
        </row>
        <row r="895">
          <cell r="AK895" t="str">
            <v>GJ-PHONE-20251106-0907</v>
          </cell>
          <cell r="AL895" t="str">
            <v>诉求</v>
          </cell>
          <cell r="AM895" t="str">
            <v>结束</v>
          </cell>
        </row>
        <row r="896">
          <cell r="AK896" t="str">
            <v>GJ-PHONE-20251107-0570</v>
          </cell>
          <cell r="AL896" t="str">
            <v>诉求</v>
          </cell>
          <cell r="AM896" t="str">
            <v>结束</v>
          </cell>
        </row>
        <row r="897">
          <cell r="AK897" t="str">
            <v>GJ-PHONE-20251108-2211</v>
          </cell>
          <cell r="AL897" t="str">
            <v>其他</v>
          </cell>
          <cell r="AM897" t="str">
            <v>结束</v>
          </cell>
        </row>
        <row r="898">
          <cell r="AK898" t="str">
            <v>GJ-PHONE-20251109-0023</v>
          </cell>
          <cell r="AL898" t="str">
            <v>诉求</v>
          </cell>
          <cell r="AM898" t="str">
            <v>结束</v>
          </cell>
        </row>
        <row r="899">
          <cell r="AK899" t="str">
            <v>GJ-PHONE-20251109-1630</v>
          </cell>
          <cell r="AL899" t="str">
            <v>诉求</v>
          </cell>
          <cell r="AM899" t="str">
            <v>结束</v>
          </cell>
        </row>
        <row r="900">
          <cell r="AK900" t="str">
            <v>GJ-PHONE-20251110-0997</v>
          </cell>
          <cell r="AL900" t="str">
            <v>其他</v>
          </cell>
          <cell r="AM900" t="str">
            <v>结束</v>
          </cell>
        </row>
        <row r="901">
          <cell r="AK901" t="str">
            <v>GJ-PHONE-20251111-1660</v>
          </cell>
          <cell r="AL901" t="str">
            <v>其他</v>
          </cell>
          <cell r="AM901" t="str">
            <v>结束</v>
          </cell>
        </row>
        <row r="902">
          <cell r="AK902" t="str">
            <v>GJ-PHONE-20251112-0765</v>
          </cell>
          <cell r="AL902" t="str">
            <v>诉求</v>
          </cell>
          <cell r="AM902" t="str">
            <v>结束</v>
          </cell>
        </row>
        <row r="903">
          <cell r="AK903" t="str">
            <v>GJ-PHONE-20251112-0885</v>
          </cell>
          <cell r="AL903" t="str">
            <v>其他</v>
          </cell>
          <cell r="AM903" t="str">
            <v>结束</v>
          </cell>
        </row>
        <row r="904">
          <cell r="AK904" t="str">
            <v>GJ-PHONE-20251112-0977</v>
          </cell>
          <cell r="AL904" t="str">
            <v>表扬</v>
          </cell>
          <cell r="AM904" t="str">
            <v>结束</v>
          </cell>
        </row>
        <row r="905">
          <cell r="AK905" t="str">
            <v>GJ-PHONE-20251113-0863</v>
          </cell>
          <cell r="AL905" t="str">
            <v>其他</v>
          </cell>
          <cell r="AM905" t="str">
            <v>结束</v>
          </cell>
        </row>
        <row r="906">
          <cell r="AK906" t="str">
            <v>GJ-PHONE-20251113-2014</v>
          </cell>
          <cell r="AL906" t="str">
            <v>诉求</v>
          </cell>
          <cell r="AM906" t="str">
            <v>结束</v>
          </cell>
        </row>
        <row r="907">
          <cell r="AK907" t="str">
            <v>GJ-PHONE-20251114-1113-1</v>
          </cell>
          <cell r="AL907" t="str">
            <v>诉求</v>
          </cell>
          <cell r="AM907" t="str">
            <v>结束</v>
          </cell>
        </row>
        <row r="908">
          <cell r="AK908" t="str">
            <v>GJ-PHONE-20251115-0360</v>
          </cell>
          <cell r="AL908" t="str">
            <v>其他</v>
          </cell>
          <cell r="AM908" t="str">
            <v>结束</v>
          </cell>
        </row>
        <row r="909">
          <cell r="AK909" t="str">
            <v>GJ-PHONE-20251116-1540</v>
          </cell>
          <cell r="AL909" t="str">
            <v>表扬</v>
          </cell>
          <cell r="AM909" t="str">
            <v>结束</v>
          </cell>
        </row>
        <row r="910">
          <cell r="AK910" t="str">
            <v>GJ-PHONE-20251117-0976-1</v>
          </cell>
          <cell r="AL910" t="str">
            <v>表扬</v>
          </cell>
          <cell r="AM910" t="str">
            <v>结束</v>
          </cell>
        </row>
        <row r="911">
          <cell r="AK911" t="str">
            <v>GJ-PHONE-20251117-1335</v>
          </cell>
          <cell r="AL911" t="str">
            <v>诉求</v>
          </cell>
          <cell r="AM911" t="str">
            <v>结束</v>
          </cell>
        </row>
        <row r="912">
          <cell r="AK912" t="str">
            <v>GJ-PHONE-20251118-0171</v>
          </cell>
          <cell r="AL912" t="str">
            <v>诉求</v>
          </cell>
          <cell r="AM912" t="str">
            <v>结束</v>
          </cell>
        </row>
        <row r="913">
          <cell r="AK913" t="str">
            <v>GJ-PHONE-20251118-0291-5</v>
          </cell>
          <cell r="AL913" t="str">
            <v>其他</v>
          </cell>
          <cell r="AM913" t="str">
            <v>结束</v>
          </cell>
        </row>
        <row r="914">
          <cell r="AK914" t="str">
            <v>GJ-PHONE-20251118-1176</v>
          </cell>
          <cell r="AL914" t="str">
            <v>其他</v>
          </cell>
          <cell r="AM914" t="str">
            <v>结束</v>
          </cell>
        </row>
        <row r="915">
          <cell r="AK915" t="str">
            <v>GJ-PHONE-20251118-2296</v>
          </cell>
          <cell r="AL915" t="str">
            <v>诉求</v>
          </cell>
          <cell r="AM915" t="str">
            <v>结束</v>
          </cell>
        </row>
        <row r="916">
          <cell r="AK916" t="str">
            <v>GJ-PHONE-20251119-0034</v>
          </cell>
          <cell r="AL916" t="str">
            <v>其他</v>
          </cell>
          <cell r="AM916" t="str">
            <v>结束</v>
          </cell>
        </row>
        <row r="917">
          <cell r="AK917" t="str">
            <v>GJ-PHONE-20251119-0236</v>
          </cell>
          <cell r="AL917" t="str">
            <v>其他</v>
          </cell>
          <cell r="AM917" t="str">
            <v>结束</v>
          </cell>
        </row>
        <row r="918">
          <cell r="AK918" t="str">
            <v>GJ-PHONE-20251119-2415</v>
          </cell>
          <cell r="AL918" t="str">
            <v>诉求</v>
          </cell>
          <cell r="AM918" t="str">
            <v>结束</v>
          </cell>
        </row>
        <row r="919">
          <cell r="AK919" t="str">
            <v>GJ-PHONE-20251119-2004</v>
          </cell>
          <cell r="AL919" t="str">
            <v>其他</v>
          </cell>
          <cell r="AM919" t="str">
            <v>结束</v>
          </cell>
        </row>
        <row r="920">
          <cell r="AK920" t="str">
            <v>GJ-PHONE-20251119-2589</v>
          </cell>
          <cell r="AL920" t="str">
            <v>其他</v>
          </cell>
          <cell r="AM920" t="str">
            <v>结束</v>
          </cell>
        </row>
        <row r="921">
          <cell r="AK921" t="str">
            <v>GJ-PHONE-20251119-3306</v>
          </cell>
          <cell r="AL921" t="str">
            <v>诉求</v>
          </cell>
          <cell r="AM921" t="str">
            <v>结束</v>
          </cell>
        </row>
        <row r="922">
          <cell r="AK922" t="str">
            <v>GJ-PHONE-20251120-1901-1</v>
          </cell>
          <cell r="AL922" t="str">
            <v>其他</v>
          </cell>
          <cell r="AM922" t="str">
            <v>结束</v>
          </cell>
        </row>
        <row r="923">
          <cell r="AK923" t="str">
            <v>GJ-PHONE-20251120-1891</v>
          </cell>
          <cell r="AL923" t="str">
            <v>其他</v>
          </cell>
          <cell r="AM923" t="str">
            <v>结束</v>
          </cell>
        </row>
        <row r="924">
          <cell r="AK924" t="str">
            <v>GJ-PHONE-20251120-1712</v>
          </cell>
          <cell r="AL924" t="str">
            <v>其他</v>
          </cell>
          <cell r="AM924" t="str">
            <v>结束</v>
          </cell>
        </row>
        <row r="925">
          <cell r="AK925" t="str">
            <v>GJ-PHONE-20251121-0429</v>
          </cell>
          <cell r="AL925" t="str">
            <v>表扬</v>
          </cell>
          <cell r="AM925" t="str">
            <v>结束</v>
          </cell>
        </row>
        <row r="926">
          <cell r="AK926" t="str">
            <v>GJ-PHONE-20251121-0971</v>
          </cell>
          <cell r="AL926" t="str">
            <v>其他</v>
          </cell>
          <cell r="AM926" t="str">
            <v>结束</v>
          </cell>
        </row>
        <row r="927">
          <cell r="AK927" t="str">
            <v>GJ-PHONE-20251121-2586-2</v>
          </cell>
          <cell r="AL927" t="str">
            <v>其他</v>
          </cell>
          <cell r="AM927" t="str">
            <v>结束</v>
          </cell>
        </row>
        <row r="928">
          <cell r="AK928" t="str">
            <v>GJ-PHONE-20251121-2794</v>
          </cell>
          <cell r="AL928" t="str">
            <v>诉求</v>
          </cell>
          <cell r="AM928" t="str">
            <v>结束</v>
          </cell>
        </row>
        <row r="929">
          <cell r="AK929" t="str">
            <v>GJ-PHONE-20251122-2129-2</v>
          </cell>
          <cell r="AL929" t="str">
            <v>其他</v>
          </cell>
          <cell r="AM929" t="str">
            <v>结束</v>
          </cell>
        </row>
        <row r="930">
          <cell r="AK930" t="str">
            <v>GJ-PHONE-20251122-2278-1</v>
          </cell>
          <cell r="AL930" t="str">
            <v>诉求</v>
          </cell>
          <cell r="AM930" t="str">
            <v>结束</v>
          </cell>
        </row>
        <row r="931">
          <cell r="AK931" t="str">
            <v>GJ-PHONE-20251123-2257-1</v>
          </cell>
          <cell r="AL931" t="str">
            <v>诉求</v>
          </cell>
          <cell r="AM931" t="str">
            <v>结束</v>
          </cell>
        </row>
        <row r="932">
          <cell r="AK932" t="str">
            <v>GJ-PHONE-20251124-0172</v>
          </cell>
          <cell r="AL932" t="str">
            <v>诉求</v>
          </cell>
          <cell r="AM932" t="str">
            <v>结束</v>
          </cell>
        </row>
        <row r="933">
          <cell r="AK933" t="str">
            <v>GJ-PHONE-20251122-1488</v>
          </cell>
          <cell r="AL933" t="str">
            <v>诉求</v>
          </cell>
          <cell r="AM933" t="str">
            <v>结束</v>
          </cell>
        </row>
        <row r="934">
          <cell r="AK934" t="str">
            <v>GJ-PHONE-20251122-1352-2</v>
          </cell>
          <cell r="AL934" t="str">
            <v>其他</v>
          </cell>
          <cell r="AM934" t="str">
            <v>结束</v>
          </cell>
        </row>
        <row r="935">
          <cell r="AK935" t="str">
            <v>GJ-PHONE-20251122-0626</v>
          </cell>
          <cell r="AL935" t="str">
            <v>诉求</v>
          </cell>
          <cell r="AM935" t="str">
            <v>结束</v>
          </cell>
        </row>
        <row r="936">
          <cell r="AK936" t="str">
            <v>GJ-PHONE-20251124-0367</v>
          </cell>
          <cell r="AL936" t="str">
            <v>其他</v>
          </cell>
          <cell r="AM936" t="str">
            <v>结束</v>
          </cell>
        </row>
        <row r="937">
          <cell r="AK937" t="str">
            <v>GJ-PHONE-20251124-0699</v>
          </cell>
          <cell r="AL937" t="str">
            <v>其他</v>
          </cell>
          <cell r="AM937" t="str">
            <v>结束</v>
          </cell>
        </row>
        <row r="938">
          <cell r="AK938" t="str">
            <v>GJ-PHONE-20251124-1493</v>
          </cell>
          <cell r="AL938" t="str">
            <v>其他</v>
          </cell>
          <cell r="AM938" t="str">
            <v>结束</v>
          </cell>
        </row>
        <row r="939">
          <cell r="AK939" t="str">
            <v>GJ-PHONE-20251124-1567</v>
          </cell>
          <cell r="AL939" t="str">
            <v>其他</v>
          </cell>
          <cell r="AM939" t="str">
            <v>结束</v>
          </cell>
        </row>
        <row r="940">
          <cell r="AK940" t="str">
            <v>GJ-PHONE-20251125-0269</v>
          </cell>
          <cell r="AL940" t="str">
            <v>其他</v>
          </cell>
          <cell r="AM940" t="str">
            <v>结束</v>
          </cell>
        </row>
        <row r="941">
          <cell r="AK941" t="str">
            <v>GJ-PHONE-20251124-0919</v>
          </cell>
          <cell r="AL941" t="str">
            <v>诉求</v>
          </cell>
          <cell r="AM941" t="str">
            <v>结束</v>
          </cell>
        </row>
        <row r="942">
          <cell r="AK942" t="str">
            <v>GJ-PHONE-20251125-0646</v>
          </cell>
          <cell r="AL942" t="str">
            <v>诉求</v>
          </cell>
          <cell r="AM942" t="str">
            <v>结束</v>
          </cell>
        </row>
        <row r="943">
          <cell r="AK943" t="str">
            <v>GJ-PHONE-20251127-1582</v>
          </cell>
          <cell r="AL943" t="str">
            <v>其他</v>
          </cell>
          <cell r="AM943" t="str">
            <v>结束</v>
          </cell>
        </row>
        <row r="944">
          <cell r="AK944" t="str">
            <v>GJ-PHONE-20251127-1973</v>
          </cell>
          <cell r="AL944" t="str">
            <v>其他</v>
          </cell>
          <cell r="AM944" t="str">
            <v>结束</v>
          </cell>
        </row>
        <row r="945">
          <cell r="AK945" t="str">
            <v>GJ-PHONE-20251128-0486-1</v>
          </cell>
          <cell r="AL945" t="str">
            <v>其他</v>
          </cell>
          <cell r="AM945" t="str">
            <v>结束</v>
          </cell>
        </row>
        <row r="946">
          <cell r="AK946" t="str">
            <v>GJ-PHONE-20251129-0584-1</v>
          </cell>
          <cell r="AL946" t="str">
            <v>其他</v>
          </cell>
          <cell r="AM946" t="str">
            <v>结束</v>
          </cell>
        </row>
        <row r="947">
          <cell r="AK947" t="str">
            <v>GJ-PHONE-20251129-0960-1</v>
          </cell>
          <cell r="AL947" t="str">
            <v>诉求</v>
          </cell>
          <cell r="AM947" t="str">
            <v>结束</v>
          </cell>
        </row>
        <row r="948">
          <cell r="AK948" t="str">
            <v>GJ-PHONE-20251130-0506</v>
          </cell>
          <cell r="AL948" t="str">
            <v>诉求</v>
          </cell>
          <cell r="AM948" t="str">
            <v>结束</v>
          </cell>
        </row>
        <row r="949">
          <cell r="AK949" t="str">
            <v>GJ-PHONE-20251130-1520</v>
          </cell>
          <cell r="AL949" t="str">
            <v>其他</v>
          </cell>
          <cell r="AM949" t="str">
            <v>结束</v>
          </cell>
        </row>
        <row r="950">
          <cell r="AK950" t="str">
            <v>GJ-PHONE-20251201-0209</v>
          </cell>
          <cell r="AL950" t="str">
            <v>诉求</v>
          </cell>
          <cell r="AM950" t="str">
            <v>结束</v>
          </cell>
        </row>
        <row r="951">
          <cell r="AK951" t="str">
            <v>GJ-PHONE-20251201-0284-1</v>
          </cell>
          <cell r="AL951" t="str">
            <v>诉求</v>
          </cell>
          <cell r="AM951" t="str">
            <v>结束</v>
          </cell>
        </row>
        <row r="952">
          <cell r="AK952" t="str">
            <v>GJ-PHONE-20251128-2316-3</v>
          </cell>
          <cell r="AL952" t="str">
            <v>其他</v>
          </cell>
          <cell r="AM952" t="str">
            <v>结束</v>
          </cell>
        </row>
        <row r="953">
          <cell r="AK953" t="str">
            <v>GJ-PHONE-20251128-2316-2</v>
          </cell>
          <cell r="AL953" t="str">
            <v>诉求</v>
          </cell>
          <cell r="AM953" t="str">
            <v>结束</v>
          </cell>
        </row>
        <row r="954">
          <cell r="AK954" t="str">
            <v>GJ-PHONE-20251128-2316-1</v>
          </cell>
          <cell r="AL954" t="str">
            <v>其他</v>
          </cell>
          <cell r="AM954" t="str">
            <v>结束</v>
          </cell>
        </row>
        <row r="955">
          <cell r="AK955" t="str">
            <v>GJ-PHONE-20251202-0003</v>
          </cell>
          <cell r="AL955" t="str">
            <v>诉求</v>
          </cell>
          <cell r="AM955" t="str">
            <v>结束</v>
          </cell>
        </row>
        <row r="956">
          <cell r="AK956" t="str">
            <v>GJ-PHONE-20251203-0566</v>
          </cell>
          <cell r="AL956" t="str">
            <v>其他</v>
          </cell>
          <cell r="AM956" t="str">
            <v>结束</v>
          </cell>
        </row>
        <row r="957">
          <cell r="AK957" t="str">
            <v>GJ-PHONE-20251203-0620</v>
          </cell>
          <cell r="AL957" t="str">
            <v>诉求</v>
          </cell>
          <cell r="AM957" t="str">
            <v>结束</v>
          </cell>
        </row>
        <row r="958">
          <cell r="AK958" t="str">
            <v>GJ-PHONE-20251203-0900</v>
          </cell>
          <cell r="AL958" t="str">
            <v>诉求</v>
          </cell>
          <cell r="AM958" t="str">
            <v>结束</v>
          </cell>
        </row>
        <row r="959">
          <cell r="AK959" t="str">
            <v>GJ-PHONE-20251203-1917</v>
          </cell>
          <cell r="AL959" t="str">
            <v>其他</v>
          </cell>
          <cell r="AM959" t="str">
            <v>结束</v>
          </cell>
        </row>
        <row r="960">
          <cell r="AK960" t="str">
            <v>GJ-PHONE-20251204-0013-1</v>
          </cell>
          <cell r="AL960" t="str">
            <v>诉求</v>
          </cell>
          <cell r="AM960" t="str">
            <v>结束</v>
          </cell>
        </row>
        <row r="961">
          <cell r="AK961" t="str">
            <v>GJ-PHONE-20251204-0567</v>
          </cell>
          <cell r="AL961" t="str">
            <v>其他</v>
          </cell>
          <cell r="AM961" t="str">
            <v>结束</v>
          </cell>
        </row>
        <row r="962">
          <cell r="AK962" t="str">
            <v>GJ-PHONE-20251204-1237</v>
          </cell>
          <cell r="AL962" t="str">
            <v>诉求</v>
          </cell>
          <cell r="AM962" t="str">
            <v>结束</v>
          </cell>
        </row>
        <row r="963">
          <cell r="AK963" t="str">
            <v>GJ-PHONE-20251204-1763</v>
          </cell>
          <cell r="AL963" t="str">
            <v>其他</v>
          </cell>
          <cell r="AM963" t="str">
            <v>结束</v>
          </cell>
        </row>
        <row r="964">
          <cell r="AK964" t="str">
            <v>GJ-PHONE-20251205-0264</v>
          </cell>
          <cell r="AL964" t="str">
            <v>表扬</v>
          </cell>
          <cell r="AM964" t="str">
            <v>结束</v>
          </cell>
        </row>
        <row r="965">
          <cell r="AK965" t="str">
            <v>GJ-PHONE-20251205-1347-2</v>
          </cell>
          <cell r="AL965" t="str">
            <v>诉求</v>
          </cell>
          <cell r="AM965" t="str">
            <v>结束</v>
          </cell>
        </row>
        <row r="966">
          <cell r="AK966" t="str">
            <v>GJ-PHONE-20251206-0840</v>
          </cell>
          <cell r="AL966" t="str">
            <v>其他</v>
          </cell>
          <cell r="AM966" t="str">
            <v>结束</v>
          </cell>
        </row>
        <row r="967">
          <cell r="AK967" t="str">
            <v>GJ-PHONE-20251207-0448</v>
          </cell>
          <cell r="AL967" t="str">
            <v>其他</v>
          </cell>
          <cell r="AM967" t="str">
            <v>结束</v>
          </cell>
        </row>
        <row r="968">
          <cell r="AK968" t="str">
            <v>GJ-PHONE-20251207-1340</v>
          </cell>
          <cell r="AL968" t="str">
            <v>其他</v>
          </cell>
          <cell r="AM968" t="str">
            <v>结束</v>
          </cell>
        </row>
        <row r="969">
          <cell r="AK969" t="str">
            <v>GJ-PHONE-20251208-0942</v>
          </cell>
          <cell r="AL969" t="str">
            <v>其他</v>
          </cell>
          <cell r="AM969" t="str">
            <v>结束</v>
          </cell>
        </row>
        <row r="970">
          <cell r="AK970" t="str">
            <v>GJ-PHONE-20251208-1201</v>
          </cell>
          <cell r="AL970" t="str">
            <v>其他</v>
          </cell>
          <cell r="AM970" t="str">
            <v>结束</v>
          </cell>
        </row>
        <row r="971">
          <cell r="AK971" t="str">
            <v>GJ-PHONE-20251209-0235</v>
          </cell>
          <cell r="AL971" t="str">
            <v>诉求</v>
          </cell>
          <cell r="AM971" t="str">
            <v>结束</v>
          </cell>
        </row>
        <row r="972">
          <cell r="AK972" t="str">
            <v>GJ-PHONE-20251209-0375-1</v>
          </cell>
          <cell r="AL972" t="str">
            <v>诉求</v>
          </cell>
          <cell r="AM972" t="str">
            <v>结束</v>
          </cell>
        </row>
        <row r="973">
          <cell r="AK973" t="str">
            <v>GJ-PHONE-20251209-1223</v>
          </cell>
          <cell r="AL973" t="str">
            <v>诉求</v>
          </cell>
          <cell r="AM973" t="str">
            <v>结束</v>
          </cell>
        </row>
        <row r="974">
          <cell r="AK974" t="str">
            <v>GJ-PHONE-20251209-1548</v>
          </cell>
          <cell r="AL974" t="str">
            <v>其他</v>
          </cell>
          <cell r="AM974" t="str">
            <v>结束</v>
          </cell>
        </row>
        <row r="975">
          <cell r="AK975" t="str">
            <v>GJ-PHONE-20251209-1569</v>
          </cell>
          <cell r="AL975" t="str">
            <v>诉求</v>
          </cell>
          <cell r="AM975" t="str">
            <v>结束</v>
          </cell>
        </row>
        <row r="976">
          <cell r="AK976" t="str">
            <v>GJ-PHONE-20251210-1473</v>
          </cell>
          <cell r="AL976" t="str">
            <v>诉求</v>
          </cell>
          <cell r="AM976" t="str">
            <v>结束</v>
          </cell>
        </row>
        <row r="977">
          <cell r="AK977" t="str">
            <v>GJ-PHONE-20251210-1450</v>
          </cell>
          <cell r="AL977" t="str">
            <v>其他</v>
          </cell>
          <cell r="AM977" t="str">
            <v>结束</v>
          </cell>
        </row>
        <row r="978">
          <cell r="AK978" t="str">
            <v>GJ-PHONE-20251209-1995-3</v>
          </cell>
          <cell r="AL978" t="str">
            <v>其他</v>
          </cell>
          <cell r="AM978" t="str">
            <v>结束</v>
          </cell>
        </row>
        <row r="979">
          <cell r="AK979" t="str">
            <v>GJ-PHONE-20251209-1995-2</v>
          </cell>
          <cell r="AL979" t="str">
            <v>其他</v>
          </cell>
          <cell r="AM979" t="str">
            <v>结束</v>
          </cell>
        </row>
        <row r="980">
          <cell r="AK980" t="str">
            <v>GJ-PHONE-20251209-1995-1</v>
          </cell>
          <cell r="AL980" t="str">
            <v>其他</v>
          </cell>
          <cell r="AM980" t="str">
            <v>结束</v>
          </cell>
        </row>
        <row r="981">
          <cell r="AK981" t="str">
            <v>GJ-PHONE-20251213-1180</v>
          </cell>
          <cell r="AL981" t="str">
            <v>诉求</v>
          </cell>
          <cell r="AM981" t="str">
            <v>结束</v>
          </cell>
        </row>
        <row r="982">
          <cell r="AK982" t="str">
            <v>GJ-PHONE-20251214-1420</v>
          </cell>
          <cell r="AL982" t="str">
            <v>其他</v>
          </cell>
          <cell r="AM982" t="str">
            <v>结束</v>
          </cell>
        </row>
        <row r="983">
          <cell r="AK983" t="str">
            <v>GJ-PHONE-20251214-2799</v>
          </cell>
          <cell r="AL983" t="str">
            <v>其他</v>
          </cell>
          <cell r="AM983" t="str">
            <v>结束</v>
          </cell>
        </row>
        <row r="984">
          <cell r="AK984" t="str">
            <v>GJ-PHONE-20251213-1691</v>
          </cell>
          <cell r="AL984" t="str">
            <v>诉求</v>
          </cell>
          <cell r="AM984" t="str">
            <v>结束</v>
          </cell>
        </row>
        <row r="985">
          <cell r="AK985" t="str">
            <v>GJ-PHONE-20251213-0957</v>
          </cell>
          <cell r="AL985" t="str">
            <v>诉求</v>
          </cell>
          <cell r="AM985" t="str">
            <v>结束</v>
          </cell>
        </row>
        <row r="986">
          <cell r="AK986" t="str">
            <v>GJ-PHONE-20251215-1503</v>
          </cell>
          <cell r="AL986" t="str">
            <v>其他</v>
          </cell>
          <cell r="AM986" t="str">
            <v>结束</v>
          </cell>
        </row>
        <row r="987">
          <cell r="AK987" t="str">
            <v>GJ-PHONE-20251215-1760</v>
          </cell>
          <cell r="AL987" t="str">
            <v>其他</v>
          </cell>
          <cell r="AM987" t="str">
            <v>结束</v>
          </cell>
        </row>
        <row r="988">
          <cell r="AK988" t="str">
            <v>GJ-PHONE-20251215-2686</v>
          </cell>
          <cell r="AL988" t="str">
            <v>其他</v>
          </cell>
          <cell r="AM988" t="str">
            <v>结束</v>
          </cell>
        </row>
        <row r="989">
          <cell r="AK989" t="str">
            <v>GJ-PHONE-20251215-2453</v>
          </cell>
          <cell r="AL989" t="str">
            <v>诉求</v>
          </cell>
          <cell r="AM989" t="str">
            <v>结束</v>
          </cell>
        </row>
        <row r="990">
          <cell r="AK990" t="str">
            <v>GJ-PHONE-20251215-2338</v>
          </cell>
          <cell r="AL990" t="str">
            <v>诉求</v>
          </cell>
          <cell r="AM990" t="str">
            <v>结束</v>
          </cell>
        </row>
        <row r="991">
          <cell r="AK991" t="str">
            <v>GJ-PHONE-20251216-0833</v>
          </cell>
          <cell r="AL991" t="str">
            <v>其他</v>
          </cell>
          <cell r="AM991" t="str">
            <v>结束</v>
          </cell>
        </row>
        <row r="992">
          <cell r="AK992" t="str">
            <v>GJ-PHONE-20251216-0935</v>
          </cell>
          <cell r="AL992" t="str">
            <v>其他</v>
          </cell>
          <cell r="AM992" t="str">
            <v>结束</v>
          </cell>
        </row>
        <row r="993">
          <cell r="AK993" t="str">
            <v>GJ-PHONE-20251216-2011</v>
          </cell>
          <cell r="AL993" t="str">
            <v>其他</v>
          </cell>
          <cell r="AM993" t="str">
            <v>结束</v>
          </cell>
        </row>
        <row r="994">
          <cell r="AK994" t="str">
            <v>GJ-PHONE-20251218-0856</v>
          </cell>
          <cell r="AL994" t="str">
            <v>其他</v>
          </cell>
          <cell r="AM994" t="str">
            <v>结束</v>
          </cell>
        </row>
        <row r="995">
          <cell r="AK995" t="str">
            <v>GJ-PHONE-20251218-1697</v>
          </cell>
          <cell r="AL995" t="str">
            <v>其他</v>
          </cell>
          <cell r="AM995" t="str">
            <v>结束</v>
          </cell>
        </row>
        <row r="996">
          <cell r="AK996" t="str">
            <v>GJ-PHONE-20251218-1995</v>
          </cell>
          <cell r="AL996" t="str">
            <v>诉求</v>
          </cell>
          <cell r="AM996" t="str">
            <v>结束</v>
          </cell>
        </row>
        <row r="997">
          <cell r="AK997" t="str">
            <v>GJ-PHONE-20251218-2357</v>
          </cell>
          <cell r="AL997" t="str">
            <v>其他</v>
          </cell>
          <cell r="AM997" t="str">
            <v>结束</v>
          </cell>
        </row>
        <row r="998">
          <cell r="AK998" t="str">
            <v>GJ-PHONE-20251219-0690</v>
          </cell>
          <cell r="AL998" t="str">
            <v>其他</v>
          </cell>
          <cell r="AM998" t="str">
            <v>结束</v>
          </cell>
        </row>
        <row r="999">
          <cell r="AK999" t="str">
            <v>GJ-PHONE-20251218-2482-2</v>
          </cell>
          <cell r="AL999" t="str">
            <v>诉求</v>
          </cell>
          <cell r="AM999" t="str">
            <v>结束</v>
          </cell>
        </row>
        <row r="1000">
          <cell r="AK1000" t="str">
            <v>GJ-PHONE-20251219-1671</v>
          </cell>
          <cell r="AL1000" t="str">
            <v>诉求</v>
          </cell>
          <cell r="AM1000" t="str">
            <v>结束</v>
          </cell>
        </row>
        <row r="1001">
          <cell r="AK1001" t="str">
            <v>GJ-PHONE-20251219-1740</v>
          </cell>
          <cell r="AL1001" t="str">
            <v>其他</v>
          </cell>
          <cell r="AM1001" t="str">
            <v>结束</v>
          </cell>
        </row>
        <row r="1002">
          <cell r="AK1002" t="str">
            <v>GJ-PHONE-20251220-0103</v>
          </cell>
          <cell r="AL1002" t="str">
            <v>诉求</v>
          </cell>
          <cell r="AM1002" t="str">
            <v>结束</v>
          </cell>
        </row>
        <row r="1003">
          <cell r="AK1003" t="str">
            <v>GJ-PHONE-20251221-0593</v>
          </cell>
          <cell r="AL1003" t="str">
            <v>诉求</v>
          </cell>
          <cell r="AM1003" t="str">
            <v>结束</v>
          </cell>
        </row>
        <row r="1004">
          <cell r="AK1004" t="str">
            <v>GJ-PHONE-20251222-0208</v>
          </cell>
          <cell r="AL1004" t="str">
            <v>诉求</v>
          </cell>
          <cell r="AM1004" t="str">
            <v>结束</v>
          </cell>
        </row>
        <row r="1005">
          <cell r="AK1005" t="str">
            <v>GJ-PHONE-20251222-0352</v>
          </cell>
          <cell r="AL1005" t="str">
            <v>诉求</v>
          </cell>
          <cell r="AM1005" t="str">
            <v>结束</v>
          </cell>
        </row>
        <row r="1006">
          <cell r="AK1006" t="str">
            <v>GJ-PHONE-20251222-0767</v>
          </cell>
          <cell r="AL1006" t="str">
            <v>其他</v>
          </cell>
          <cell r="AM1006" t="str">
            <v>结束</v>
          </cell>
        </row>
        <row r="1007">
          <cell r="AK1007" t="str">
            <v>GJ-PHONE-20251222-0807</v>
          </cell>
          <cell r="AL1007" t="str">
            <v>其他</v>
          </cell>
          <cell r="AM1007" t="str">
            <v>结束</v>
          </cell>
        </row>
        <row r="1008">
          <cell r="AK1008" t="str">
            <v>GJ-PHONE-20251222-1447</v>
          </cell>
          <cell r="AL1008" t="str">
            <v>诉求</v>
          </cell>
          <cell r="AM1008" t="str">
            <v>结束</v>
          </cell>
        </row>
        <row r="1009">
          <cell r="AK1009" t="str">
            <v>GJ-PHONE-20251222-1629</v>
          </cell>
          <cell r="AL1009" t="str">
            <v>其他</v>
          </cell>
          <cell r="AM1009" t="str">
            <v>结束</v>
          </cell>
        </row>
        <row r="1010">
          <cell r="AK1010" t="str">
            <v>GJ-PHONE-20251223-0289</v>
          </cell>
          <cell r="AL1010" t="str">
            <v>诉求</v>
          </cell>
          <cell r="AM1010" t="str">
            <v>结束</v>
          </cell>
        </row>
        <row r="1011">
          <cell r="AK1011" t="str">
            <v>GJ-PHONE-20251223-0664</v>
          </cell>
          <cell r="AL1011" t="str">
            <v>其他</v>
          </cell>
          <cell r="AM1011" t="str">
            <v>结束</v>
          </cell>
        </row>
        <row r="1012">
          <cell r="AK1012" t="str">
            <v>GJ-PHONE-20251223-1666</v>
          </cell>
          <cell r="AL1012" t="str">
            <v>其他</v>
          </cell>
          <cell r="AM1012" t="str">
            <v>结束</v>
          </cell>
        </row>
        <row r="1013">
          <cell r="AK1013" t="str">
            <v>GJ-PHONE-20251224-0409-1</v>
          </cell>
          <cell r="AL1013" t="str">
            <v>诉求</v>
          </cell>
          <cell r="AM1013" t="str">
            <v>结束</v>
          </cell>
        </row>
        <row r="1014">
          <cell r="AK1014" t="str">
            <v>GJ-PHONE-20251224-0449</v>
          </cell>
          <cell r="AL1014" t="str">
            <v>诉求</v>
          </cell>
          <cell r="AM1014" t="str">
            <v>结束</v>
          </cell>
        </row>
        <row r="1015">
          <cell r="AK1015" t="str">
            <v>GJ-PHONE-20251224-0645</v>
          </cell>
          <cell r="AL1015" t="str">
            <v>诉求</v>
          </cell>
          <cell r="AM1015" t="str">
            <v>结束</v>
          </cell>
        </row>
        <row r="1016">
          <cell r="AK1016" t="str">
            <v>GJ-PHONE-20251224-0780</v>
          </cell>
          <cell r="AL1016" t="str">
            <v>其他</v>
          </cell>
          <cell r="AM1016" t="str">
            <v>结束</v>
          </cell>
        </row>
        <row r="1017">
          <cell r="AK1017" t="str">
            <v>GJ-PHONE-20251224-2468</v>
          </cell>
          <cell r="AL1017" t="str">
            <v>诉求</v>
          </cell>
          <cell r="AM1017" t="str">
            <v>结束</v>
          </cell>
        </row>
        <row r="1018">
          <cell r="AK1018" t="str">
            <v>GJ-PHONE-20251225-0526</v>
          </cell>
          <cell r="AL1018" t="str">
            <v>其他</v>
          </cell>
          <cell r="AM1018" t="str">
            <v>结束</v>
          </cell>
        </row>
        <row r="1019">
          <cell r="AK1019" t="str">
            <v>GJ-PHONE-20251225-1158</v>
          </cell>
          <cell r="AL1019" t="str">
            <v>诉求</v>
          </cell>
          <cell r="AM1019" t="str">
            <v>结束</v>
          </cell>
        </row>
        <row r="1020">
          <cell r="AK1020" t="str">
            <v>GJ-PHONE-20251226-0137</v>
          </cell>
          <cell r="AL1020" t="str">
            <v>其他</v>
          </cell>
          <cell r="AM1020" t="str">
            <v>结束</v>
          </cell>
        </row>
        <row r="1021">
          <cell r="AK1021" t="str">
            <v>GJ-PHONE-20251226-0631</v>
          </cell>
          <cell r="AL1021" t="str">
            <v>诉求</v>
          </cell>
          <cell r="AM1021" t="str">
            <v>结束</v>
          </cell>
        </row>
        <row r="1022">
          <cell r="AK1022" t="str">
            <v>GJ-PHONE-20251226-1140-1</v>
          </cell>
          <cell r="AL1022" t="str">
            <v>表扬</v>
          </cell>
          <cell r="AM1022" t="str">
            <v>结束</v>
          </cell>
        </row>
        <row r="1023">
          <cell r="AK1023" t="str">
            <v>GJ-PHONE-20251226-0037-2</v>
          </cell>
          <cell r="AL1023" t="str">
            <v>诉求</v>
          </cell>
          <cell r="AM1023" t="str">
            <v>结束</v>
          </cell>
        </row>
        <row r="1024">
          <cell r="AK1024" t="str">
            <v>GJ-PHONE-20251226-1833</v>
          </cell>
          <cell r="AL1024" t="str">
            <v>其他</v>
          </cell>
          <cell r="AM1024" t="str">
            <v>结束</v>
          </cell>
        </row>
        <row r="1025">
          <cell r="AK1025" t="str">
            <v>GJ-PHONE-20251227-0209</v>
          </cell>
          <cell r="AL1025" t="str">
            <v>诉求</v>
          </cell>
          <cell r="AM1025" t="str">
            <v>结束</v>
          </cell>
        </row>
        <row r="1026">
          <cell r="AK1026" t="str">
            <v>GJ-PHONE-20251227-0780-1</v>
          </cell>
          <cell r="AL1026" t="str">
            <v>诉求</v>
          </cell>
          <cell r="AM1026" t="str">
            <v>结束</v>
          </cell>
        </row>
        <row r="1027">
          <cell r="AK1027" t="str">
            <v>GJ-PHONE-20251227-1652</v>
          </cell>
          <cell r="AL1027" t="str">
            <v>诉求</v>
          </cell>
          <cell r="AM1027" t="str">
            <v>结束</v>
          </cell>
        </row>
        <row r="1028">
          <cell r="AK1028" t="str">
            <v>GJ-PHONE-20251228-1995</v>
          </cell>
          <cell r="AL1028" t="str">
            <v>诉求</v>
          </cell>
          <cell r="AM1028" t="str">
            <v>结束</v>
          </cell>
        </row>
        <row r="1029">
          <cell r="AK1029" t="str">
            <v>GJ-PHONE-20251228-2128</v>
          </cell>
          <cell r="AL1029" t="str">
            <v>诉求</v>
          </cell>
          <cell r="AM1029" t="str">
            <v>结束</v>
          </cell>
        </row>
        <row r="1030">
          <cell r="AK1030" t="str">
            <v>GJ-PHONE-20251229-0224-1</v>
          </cell>
          <cell r="AL1030" t="str">
            <v>其他</v>
          </cell>
          <cell r="AM1030" t="str">
            <v>结束</v>
          </cell>
        </row>
        <row r="1031">
          <cell r="AK1031" t="str">
            <v>GJ-PHONE-20251230-1549</v>
          </cell>
          <cell r="AL1031" t="str">
            <v>其他</v>
          </cell>
          <cell r="AM1031" t="str">
            <v>二级单位</v>
          </cell>
        </row>
        <row r="1032">
          <cell r="AK1032" t="str">
            <v>GJ-PHONE-20251230-1953</v>
          </cell>
          <cell r="AL1032" t="str">
            <v>诉求</v>
          </cell>
          <cell r="AM1032" t="str">
            <v>三级单位</v>
          </cell>
        </row>
      </sheetData>
    </sheetDataSet>
  </externalBook>
</externalLink>
</file>

<file path=xl/externalLinks/externalLink6.xml><?xml version="1.0" encoding="utf-8"?>
<externalLink xmlns="http://schemas.openxmlformats.org/spreadsheetml/2006/main">
  <externalBook xmlns:r="http://schemas.openxmlformats.org/officeDocument/2006/relationships" r:id="rId1">
    <sheetNames>
      <sheetName val="Sheet1"/>
      <sheetName val="Sheet2"/>
      <sheetName val="Sheet3"/>
    </sheetNames>
    <sheetDataSet>
      <sheetData sheetId="0">
        <row r="2">
          <cell r="B2" t="str">
            <v>GJ-PHONE-20250925-1990</v>
          </cell>
          <cell r="C2" t="str">
            <v>9月25日15:33分来电时间：刘女士来电称：15:30分，看到一辆从篱笆房客运站发出F93路557号车（乘客提供），该车车内卫生差。其不满，要求答复。</v>
          </cell>
          <cell r="D2" t="str">
            <v>物管行政部</v>
          </cell>
          <cell r="E2" t="str">
            <v>未传相关材料</v>
          </cell>
          <cell r="F2" t="str">
            <v>其他</v>
          </cell>
        </row>
        <row r="3">
          <cell r="B3" t="str">
            <v>GJ-PHONE-20250926-2890-1</v>
          </cell>
          <cell r="C3" t="str">
            <v>9月26日21:02分(来电)：一位先生表扬918路车厢整洁干净，座套无尘土无污渍。  </v>
          </cell>
          <cell r="D3" t="str">
            <v>物管行政部</v>
          </cell>
          <cell r="E3" t="str">
            <v>未留联系方式，故未回访</v>
          </cell>
          <cell r="F3" t="str">
            <v>表扬</v>
          </cell>
        </row>
        <row r="4">
          <cell r="B4" t="str">
            <v>GJ-PHONE-20250926-2125-1</v>
          </cell>
          <cell r="C4" t="str">
            <v>9月26日16:45分(来电)：一女士反映15:30分左右，在四通桥东乘坐584路到海淀黄庄，下车后将手机落在车上，该路车驾驶员捡到后交放在门口保安室，保安室的刘师傅帮助其保管，故非常感谢，特来电表扬。</v>
          </cell>
          <cell r="D4" t="str">
            <v>安保部</v>
          </cell>
          <cell r="E4" t="str">
            <v>未留联系方式，故未回访</v>
          </cell>
          <cell r="F4" t="str">
            <v>表扬</v>
          </cell>
        </row>
        <row r="5">
          <cell r="B5" t="str">
            <v>GJ-PHONE-20250926-1316</v>
          </cell>
          <cell r="C5" t="str">
            <v>9月26日12：48分一女士来电：今天9:43分，其在华龙苑中里乘坐607路1833930号车到地铁霍营站东。其称该车后门的扶手杆上脏、还粘手。其不满，要求答复。
</v>
          </cell>
          <cell r="D5" t="str">
            <v>物管行政部</v>
          </cell>
          <cell r="E5" t="str">
            <v>申请剔除</v>
          </cell>
          <cell r="F5" t="str">
            <v>诉求</v>
          </cell>
        </row>
        <row r="6">
          <cell r="B6" t="str">
            <v>GJ-PHONE-20250926-0880</v>
          </cell>
          <cell r="C6" t="str">
            <v>9月26日10:44分来电：一女士反映F93路557号车的车辆卫生差，玻璃脏，望尽快打扫，并就此事要求答复。注：其称多次反映，并未改善，望有关部门领导重视。</v>
          </cell>
          <cell r="D6" t="str">
            <v>物管行政部</v>
          </cell>
          <cell r="E6" t="str">
            <v>未传相关材料</v>
          </cell>
          <cell r="F6" t="str">
            <v>其他</v>
          </cell>
        </row>
        <row r="7">
          <cell r="B7" t="str">
            <v>GJ-PHONE-20250927-2625</v>
          </cell>
          <cell r="C7" t="str">
            <v>9月27日22：26分来电，一先生反映：22点左右看见620路的天通北苑场站进站口的场站保安不拦截不询问进场的乘客，其不满，要求答复。
注：答复不满反映到12345。</v>
          </cell>
          <cell r="D7" t="str">
            <v>安保部</v>
          </cell>
          <cell r="E7" t="str">
            <v>申请剔除</v>
          </cell>
          <cell r="F7" t="str">
            <v>诉求</v>
          </cell>
        </row>
        <row r="8">
          <cell r="B8" t="str">
            <v>GJ-PHONE-20250928-0090</v>
          </cell>
          <cell r="C8" t="str">
            <v>9月28日6:52分来电，一位先生反映：其是456路天宫院场站的驾驶员，称昨天晚上22:30分到23点之间，宿舍外有一位女士大喊，还敲门，影响驾驶员休息，请领导说一下此事，别再出现这样的情况了。</v>
          </cell>
          <cell r="D8" t="str">
            <v>物管行政部</v>
          </cell>
          <cell r="E8" t="str">
            <v>未留联系方式，故未回访</v>
          </cell>
          <cell r="F8" t="str">
            <v>其他</v>
          </cell>
        </row>
        <row r="9">
          <cell r="B9" t="str">
            <v>GJ-PHONE-20250928-2342-1</v>
          </cell>
          <cell r="C9" t="str">
            <v>9月28日18:57 分来电：其称F93路、专94路（专94改路号前是F34路）的车辆卫生还未改善，其也一直未得到回复，其不满，要求尽快答复。19:19分已转客六</v>
          </cell>
          <cell r="D9" t="str">
            <v>物管行政部</v>
          </cell>
          <cell r="E9" t="str">
            <v>未传相关材料</v>
          </cell>
          <cell r="F9" t="str">
            <v>其他</v>
          </cell>
        </row>
        <row r="10">
          <cell r="B10" t="str">
            <v>GJ-PHONE-20250928-2231-1</v>
          </cell>
          <cell r="C10" t="str">
            <v>9月28日，唐先生从车后追赶停在禄米仓站上的一辆24路（车号未记）去左家庄方向（18:16分来电称该车应该到朝内小街了），当追至车站并拍打车尾，该车仍驶离，但因车身太脏，其拍了一手土。故对该车车身太脏不满，望尽快回复。
</v>
          </cell>
          <cell r="D10" t="str">
            <v>物管行政部</v>
          </cell>
          <cell r="E10" t="str">
            <v>申请剔除</v>
          </cell>
          <cell r="F10" t="str">
            <v>诉求</v>
          </cell>
        </row>
        <row r="11">
          <cell r="B11" t="str">
            <v>GJ-PHONE-20250929-2322-1</v>
          </cell>
          <cell r="C11" t="str">
            <v>9月29日19:10分(来电)一女士称：其多次反映F93路、专94路（专94改路号前是F34路）的车辆卫生还未改善，也一直未得到回复。要求尽快答复。
同时反映：9月27日19:45分，F93路（车号未记，开往薛庄村东），常舍司机右转弯好像没停。9月29日，F93路6643300号车（开往篱笆房总站），18:32分司机在篱笆房未礼让行人没停。要求尽快答复。
</v>
          </cell>
          <cell r="D11" t="str">
            <v>物管行政部</v>
          </cell>
          <cell r="E11" t="str">
            <v>未传相关材料</v>
          </cell>
          <cell r="F11" t="str">
            <v>其他</v>
          </cell>
        </row>
        <row r="12">
          <cell r="B12" t="str">
            <v>GJ-PHONE-20250929-1166-1</v>
          </cell>
          <cell r="C12" t="str">
            <v>9月29日12:50分来电，一位先生来电称：其经常乘坐916快，其称该路汽油车型的内部坐垫脏（都结痂了），异味大，且有废弃物。其同时称后排座位螺丝松动，坐垫都掉了，望有关部门调查。</v>
          </cell>
          <cell r="D12" t="str">
            <v>物管行政部</v>
          </cell>
          <cell r="E12" t="str">
            <v>未留联系方式，故未回访</v>
          </cell>
          <cell r="F12" t="str">
            <v>诉求</v>
          </cell>
        </row>
        <row r="13">
          <cell r="B13" t="str">
            <v>GJ-PHONE-20250929-1167</v>
          </cell>
          <cell r="C13" t="str">
            <v>9月28日18:57 分来电：其称F93路、专94路（专94改路号前是F34路）的车辆卫生还未改善，其也一直未得到回复，其不满，要求尽快答复。19:19分已转客六
9月29日10：23分来电催办，要求马上答复。
9月29日12：50分再次来电催办：要求马上答复。12:56分微信转
</v>
          </cell>
          <cell r="D13" t="str">
            <v>物管行政部</v>
          </cell>
          <cell r="E13" t="str">
            <v>未传相关材料</v>
          </cell>
          <cell r="F13" t="str">
            <v>其他</v>
          </cell>
        </row>
        <row r="14">
          <cell r="B14" t="str">
            <v>GJ-PHONE-20250929-0702-1</v>
          </cell>
          <cell r="C14" t="str">
            <v>9月28日18:57 分来电：其称F93路、专94路（专94改路号前是F34路）的车辆卫生还未改善，其也一直未得到回复，其不满，要求尽快答复。19:19分已转客六
9月29日10：23分来电催办，要求马上答复。
</v>
          </cell>
          <cell r="D14" t="str">
            <v>物管行政部</v>
          </cell>
          <cell r="E14" t="str">
            <v>未传相关材料</v>
          </cell>
          <cell r="F14" t="str">
            <v>其他</v>
          </cell>
        </row>
        <row r="15">
          <cell r="B15" t="str">
            <v>GJ-PHONE-20250930-1399</v>
          </cell>
          <cell r="C15" t="str">
            <v>9月30日13：16分来电：王海燕女士（马坡车队保洁员，现已退休，），反映东直门分公司的劳资员张燕文，利用马海燕的身份信息和名字将补办新的员工卡（在疫情期间）。给张燕文同事的职工家属使用，导致其未能及时将新卡拿到手，和耽误了其绑定手机。其对此找劳资人员张燕文询问卡的情况，都未承认将补的卡给别人去使用，最后其称要报警，张燕文才最后承认将卡给别人去使用。最后才将卡还给其，其对此不满，要求马上答复。    14:27分转客七</v>
          </cell>
          <cell r="D15" t="str">
            <v>党委工作部</v>
          </cell>
          <cell r="E15" t="str">
            <v>申请剔除</v>
          </cell>
          <cell r="F15" t="str">
            <v>诉求</v>
          </cell>
        </row>
        <row r="16">
          <cell r="B16" t="str">
            <v>GJ-PHONE-20251001-2148-1</v>
          </cell>
          <cell r="C16" t="str">
            <v>10月1日18:07分一位女士来电，其多次反映F93路、专94路（专94改路号前是F34路）的车辆卫生还未改善，也一直未得到回复。要求尽快答复。</v>
          </cell>
          <cell r="D16" t="str">
            <v>物管行政部</v>
          </cell>
          <cell r="E16" t="str">
            <v>未传相关材料</v>
          </cell>
          <cell r="F16" t="str">
            <v>其他</v>
          </cell>
        </row>
        <row r="17">
          <cell r="B17" t="str">
            <v>GJ-PHONE-20251001-2003</v>
          </cell>
          <cell r="C17" t="str">
            <v>10月1日17:17分来电一女士称：其多次反映F93路、专94路（专94改路号前是F34路）的车辆卫生还未改善，也一直未得到回复。要求尽快答复。</v>
          </cell>
          <cell r="D17" t="str">
            <v>物管行政部</v>
          </cell>
          <cell r="E17" t="str">
            <v>未传相关材料</v>
          </cell>
          <cell r="F17" t="str">
            <v>其他</v>
          </cell>
        </row>
        <row r="18">
          <cell r="B18" t="str">
            <v>GJ-ZX-20251001-0012</v>
          </cell>
          <cell r="C18" t="str">
            <v>一路同行在线转接派单：10月1日13:26分（在车上）一乘客来电称：其在十里河桥南乘坐995路5842505号车到采育公交场站方向，其看到车厢最后一排地上有不明液体的污渍及果核，其对该车车厢卫生不干净不满，特来电反映。注：请谨慎填写办理结果，如乘客有需求，将通过文字形式转告办理结果。</v>
          </cell>
          <cell r="D18" t="str">
            <v>物管行政部</v>
          </cell>
          <cell r="E18" t="str">
            <v>未留联系方式，故未回访</v>
          </cell>
          <cell r="F18" t="e">
            <v>#VALUE!</v>
          </cell>
        </row>
        <row r="19">
          <cell r="B19" t="str">
            <v>GJ-PHONE-20251002-0523</v>
          </cell>
          <cell r="C19" t="str">
            <v>10月2日09:28分来电，一女士称：其想到F13路红煤厂公交场站上厕所，其问门口物业工作人员（身穿蓝色带白条衣服）厕所位置，工作人员告知从那边绕过去，等其绕了好几百米走过来时，发现厕所坏了。其认为既然厕所坏了工作人员应提前告知。故不满，特来电反映。</v>
          </cell>
          <cell r="D19" t="str">
            <v>物管行政部</v>
          </cell>
          <cell r="E19" t="str">
            <v>未留联系方式，故未回访</v>
          </cell>
          <cell r="F19" t="str">
            <v>其他</v>
          </cell>
        </row>
        <row r="20">
          <cell r="B20" t="str">
            <v>GJ-PHONE-20251003-2304</v>
          </cell>
          <cell r="C20" t="str">
            <v>10月3日19：42分一位女士来电，其多次反映F93路、专94路（专94改路号前是F34路）的车辆卫生还未改善，也一直未得到回复。要求尽快答复。</v>
          </cell>
          <cell r="D20" t="str">
            <v>物管行政部</v>
          </cell>
          <cell r="E20" t="str">
            <v>未传相关材料</v>
          </cell>
          <cell r="F20" t="str">
            <v>其他</v>
          </cell>
        </row>
        <row r="21">
          <cell r="B21" t="str">
            <v>GJ-PHONE-20251003-2191</v>
          </cell>
          <cell r="C21" t="str">
            <v>10月3日18:59分(来电)一位女士来电，其多次反映F93路、专94路（专94改路号前是F34路）的车辆卫生还未改善，也一直未得到回复。要求尽快答复。</v>
          </cell>
          <cell r="D21" t="str">
            <v>物管行政部</v>
          </cell>
          <cell r="E21" t="str">
            <v>未传相关材料</v>
          </cell>
          <cell r="F21" t="str">
            <v>其他</v>
          </cell>
        </row>
        <row r="22">
          <cell r="B22" t="str">
            <v>GJ-PHONE-20251004-0843</v>
          </cell>
          <cell r="C22" t="str">
            <v>10月4日11:43分来电：一位女士多次反映F93路、专94路（专94改路号前是F34路）的车辆卫生问题还未改善，也一直未得到回复。其不满，要求尽快答复。</v>
          </cell>
          <cell r="D22" t="str">
            <v>物管行政部</v>
          </cell>
          <cell r="E22" t="str">
            <v>未传相关材料</v>
          </cell>
          <cell r="F22" t="str">
            <v>其他</v>
          </cell>
        </row>
        <row r="23">
          <cell r="B23" t="str">
            <v>GJ-PHONE-20251004-0904</v>
          </cell>
          <cell r="C23" t="str">
            <v>10月4日12:03分来电时间：刘女士来电称：其多次反映F93路、专94路（专94改路号前是F34路）的车辆卫生问题还未改善，也一直未得到回复。其不满，要求尽快答复。</v>
          </cell>
          <cell r="D23" t="str">
            <v>物管行政部</v>
          </cell>
          <cell r="E23" t="str">
            <v>未传相关材料</v>
          </cell>
          <cell r="F23" t="str">
            <v>其他</v>
          </cell>
        </row>
        <row r="24">
          <cell r="B24" t="str">
            <v>GJ-PHONE-20251005-1452</v>
          </cell>
          <cell r="C24" t="str">
            <v>10月5日15:50分，李先生（公交迷）看到微信视频号福后儿五天前发布：白衣服男子在场站内拍摄1223481号（京AP4294号）公交车，结尾拿着596线路图。其看到评论发布者自己说：香河园桥下左家庄场站拍摄，拿了计价表，保安不管。其怀疑是偷盗的，就此事要求答复。
注：其通过巴士档案站查询该车是379路。</v>
          </cell>
          <cell r="D24" t="str">
            <v>安保部</v>
          </cell>
          <cell r="E24" t="str">
            <v>申请剔除</v>
          </cell>
          <cell r="F24" t="str">
            <v>诉求</v>
          </cell>
        </row>
        <row r="25">
          <cell r="B25" t="str">
            <v>GJ-PHONE-20251005-0716</v>
          </cell>
          <cell r="C25" t="str">
            <v>10月5日11：12分来电：一位女士称：反映F94路和F93卫生差的问题，要求尽快回复。同时称F94路3618号车行驶快问题没解决，要求分别尽快答复。</v>
          </cell>
          <cell r="D25" t="str">
            <v>物管行政部</v>
          </cell>
          <cell r="E25" t="str">
            <v>未传相关材料</v>
          </cell>
          <cell r="F25" t="str">
            <v>其他</v>
          </cell>
        </row>
        <row r="26">
          <cell r="B26" t="str">
            <v>GJ-PHONE-20251006-1673</v>
          </cell>
          <cell r="C26" t="str">
            <v>10月6日18:35分来电：于女士16点-17点之间，到永定门汽车站准备乘坐849路，其不知道在哪候车便询问场站门口的保安？保安说：这不能坐，让其看站牌去。其再问那在哪坐车啊？保安说：这不让坐车你还要坐，最后也未告知其乘车站位，其自行找到站牌乘车。其不满，要求答复。</v>
          </cell>
          <cell r="D26" t="str">
            <v>安保部</v>
          </cell>
          <cell r="E26" t="str">
            <v>申请剔除</v>
          </cell>
          <cell r="F26" t="str">
            <v>诉求</v>
          </cell>
        </row>
        <row r="27">
          <cell r="B27" t="str">
            <v>GJ-PHONE-20251006-0696</v>
          </cell>
          <cell r="C27" t="str">
            <v>10月6日11:55分(来电)一位女士称：其乘坐40路看到车内贴有消毒提示，1:40含氯这个是比例是针对传染病和呕吐物，这个浓度太大了，太吓人了，现在没有传染病，含氯消毒的比例应该是1:500，建议张贴正确的的浓度配比或不写配比比例。</v>
          </cell>
          <cell r="D27" t="str">
            <v>基建行政部</v>
          </cell>
          <cell r="E27" t="str">
            <v>未传相关材料</v>
          </cell>
          <cell r="F27" t="str">
            <v>其他</v>
          </cell>
        </row>
        <row r="28">
          <cell r="B28" t="str">
            <v>GJ-PHONE-20251006-0612-1</v>
          </cell>
          <cell r="C28" t="str">
            <v>10月6日11：21分（来电时在车上）一先生来电称：其乘坐817路5838972号车进京，车厢地板脏，全是垃圾，故不满，特来电反映。</v>
          </cell>
          <cell r="D28" t="str">
            <v>物管行政部</v>
          </cell>
          <cell r="E28" t="str">
            <v>未留联系方式，故未回访</v>
          </cell>
          <cell r="F28" t="str">
            <v>诉求</v>
          </cell>
        </row>
        <row r="29">
          <cell r="B29" t="str">
            <v>GJ-PHONE-20251006-0431</v>
          </cell>
          <cell r="C29" t="str">
            <v>10月6日10：13分高先生来电称：9月24日9:30分至10:30分期间其去城南嘉园北公交场站里上厕所，该场站内物业一位打扫卫生的男工作人员见其进厕所便敲厕所门，吓得其心脏病发作。其认为该男工作人员变态，故不满，望尽快答复，后称也拨打了12345。</v>
          </cell>
          <cell r="D29" t="str">
            <v>物管行政部</v>
          </cell>
          <cell r="E29" t="str">
            <v>未传相关材料</v>
          </cell>
          <cell r="F29" t="str">
            <v>其他</v>
          </cell>
        </row>
        <row r="30">
          <cell r="B30" t="str">
            <v>GJ-PHONE-20251007-1992</v>
          </cell>
          <cell r="C30" t="str">
            <v>10月7日19:45分来电：19:30分左右，王女士到934路水墨林溪公交场站取回丢失的眼镜，后其见一辆934路驶入场站，便准备乘坐返回。一女工作人员（短头发、蓝色制服）质问其：干嘛呢？不在外面坐车，在这转什么？其解释，女工作人员未理，还嘀嘀咕咕的指责其，始终未告知在哪乘车。其走到场站门口，询问坐在门口的另一位女工作人员（长头发、浅绿色制服）车站在哪？女工作人员说：门口不是就有站牌吗，也未说清具体位置。其对两位女工作人员服务不满，要求答复。</v>
          </cell>
          <cell r="D30" t="str">
            <v>物管行政部</v>
          </cell>
          <cell r="E30" t="str">
            <v>未传相关材料</v>
          </cell>
          <cell r="F30" t="str">
            <v>其他</v>
          </cell>
        </row>
        <row r="31">
          <cell r="B31" t="str">
            <v>GJ-PHONE-20251007-0281</v>
          </cell>
          <cell r="C31" t="str">
            <v>10月7日8:58分(来电)：高先生来电称：曾反映9月24日9:30分至10:30分期间其去城南嘉园北公交场站里上厕所，该场站内物业一位打扫卫生的男工作人员见其进厕所便敲厕所门，吓得其心脏病发作。其认为该男工作人员变态，故不满，要求尽快给予答复。</v>
          </cell>
          <cell r="D31" t="str">
            <v>物管行政部</v>
          </cell>
          <cell r="E31" t="str">
            <v>未传相关材料</v>
          </cell>
          <cell r="F31" t="str">
            <v>其他</v>
          </cell>
        </row>
        <row r="32">
          <cell r="B32" t="str">
            <v>GJ-PHONE-20251008-1868</v>
          </cell>
          <cell r="C32" t="str">
            <v>10月8日18:58分一女士来电称：反映F94路和F93卫生差的问题，要求尽快回复。同时称F94路3618号车行驶快问题没解决，要求分别尽快答复。注：之前使用15910468025反映的问题。</v>
          </cell>
          <cell r="D32" t="str">
            <v>物管行政部</v>
          </cell>
          <cell r="E32" t="str">
            <v>未传相关材料</v>
          </cell>
          <cell r="F32" t="str">
            <v>其他</v>
          </cell>
        </row>
        <row r="33">
          <cell r="B33" t="str">
            <v>GJ-PHONE-20251008-1554</v>
          </cell>
          <cell r="C33" t="str">
            <v>10月8日16:40分(来电)一位男士反映：来电前其在德茂庄场站外边给公交车照照片，场站门口穿物业工作服的人员（胖、黑、矮、不戴眼镜）让其离开，不让其照照片，看到此人工作期间玩斗地主，其问路也爱搭不理。其对此人不满，要求答复、并出具不能拍照的法律条文。注：如果没有条文会连同上级单位一并投诉。</v>
          </cell>
          <cell r="D33" t="str">
            <v>安保部</v>
          </cell>
          <cell r="E33" t="str">
            <v>申请剔除</v>
          </cell>
          <cell r="F33" t="str">
            <v>诉求</v>
          </cell>
        </row>
        <row r="34">
          <cell r="B34" t="str">
            <v>GJ-PHONE-20251008-1204</v>
          </cell>
          <cell r="C34" t="str">
            <v>10月8日14:24分来电：高先生再次来电称：曾反映9月24日9:30分至10:30分期间其去城南嘉园北公交场站里上厕所，该场站内物业一位打扫卫生的男工作人员见其进厕所便敲厕所门，吓得其心脏病发作。其认为该男工作人员变态，其称无人答复其，故不满，要求尽快给予答复。</v>
          </cell>
          <cell r="D34" t="str">
            <v>物管行政部</v>
          </cell>
          <cell r="E34" t="str">
            <v>未传相关材料</v>
          </cell>
          <cell r="F34" t="str">
            <v>其他</v>
          </cell>
        </row>
        <row r="35">
          <cell r="B35" t="str">
            <v>GJ-PHONE-20251008-0818</v>
          </cell>
          <cell r="C35" t="str">
            <v>10月8日11:50分一位先生来电:其自己是乘务管理员(具体信息未提供)询问食堂买饭为什么和驾驶员不是一个价钱,比驾驶员多交40%的费用.其不满,要求答复.</v>
          </cell>
          <cell r="D35" t="str">
            <v>餐饮服务部</v>
          </cell>
          <cell r="E35" t="str">
            <v>申请剔除</v>
          </cell>
          <cell r="F35" t="str">
            <v>诉求</v>
          </cell>
        </row>
        <row r="36">
          <cell r="B36" t="str">
            <v>GJ-PHONE-20251008-0827</v>
          </cell>
          <cell r="C36" t="str">
            <v>10月8日11:53分(来电)：一女士反映11:47分左右，乘坐679路，下车后将一袋水果落在车上，其自行前往木樨园总站寻找遗失物，场站门口小亭子里的女性安保态度不好（梳着辫子），不让其进场站，说就得在那儿等，坚决不让进，态度不好的跟其说：不能进！不能进！故对此安保态度不满，要求答复。</v>
          </cell>
          <cell r="D36" t="str">
            <v>安保部</v>
          </cell>
          <cell r="E36" t="str">
            <v>申请剔除</v>
          </cell>
          <cell r="F36" t="str">
            <v>诉求</v>
          </cell>
        </row>
        <row r="37">
          <cell r="B37" t="str">
            <v>GJ-PHONE-20251008-0097-1</v>
          </cell>
          <cell r="C37" t="str">
            <v>10月8日7:18分(来电)，一先生来电称：6:50分上车时间（乘坐首班车），在高家坡乘坐专线到地铁燕山。其称座椅上都是油（具体机油、还是什么油不能提供）弄其裤子上了，望相关部门核实后向其回复、注：其称要打12345</v>
          </cell>
          <cell r="D37" t="str">
            <v>物管行政部</v>
          </cell>
          <cell r="E37" t="str">
            <v>未传相关材料</v>
          </cell>
          <cell r="F37" t="str">
            <v>其他</v>
          </cell>
        </row>
        <row r="38">
          <cell r="B38" t="str">
            <v>GJ-PHONE-20251009-2844</v>
          </cell>
          <cell r="C38" t="str">
            <v>10月9日19:58分(来电)一位女士称：18--19点其乘坐690路，车厢从前到后都是臭鞋味，多次乘车都是特别味，可能是乘客太多导致的，建议车辆回到场站彻底清洁。</v>
          </cell>
          <cell r="D38" t="str">
            <v>物管行政部</v>
          </cell>
          <cell r="E38" t="str">
            <v>未留联系方式，故未回访</v>
          </cell>
          <cell r="F38" t="str">
            <v>诉求</v>
          </cell>
        </row>
        <row r="39">
          <cell r="B39" t="str">
            <v>GJ-PHONE-20251011-2692</v>
          </cell>
          <cell r="C39" t="str">
            <v>10月11日20：53分高先生多次来电：反映9月24日9:30分至10:30分期间，去城南嘉园北公交场站里上厕所，场站内物业一位打扫卫生的男工作人员，见其进厕所便敲厕所门，吓得其心脏病发作。其认为该男工作人员变态，其称无人答复其，故不满，要求尽快给予答复。
</v>
          </cell>
          <cell r="D39" t="str">
            <v>物管行政部</v>
          </cell>
          <cell r="E39" t="str">
            <v>未传相关材料</v>
          </cell>
          <cell r="F39" t="str">
            <v>其他</v>
          </cell>
        </row>
        <row r="40">
          <cell r="B40" t="str">
            <v>GJ-PHONE-20251011-0497</v>
          </cell>
          <cell r="C40" t="str">
            <v>10月11日9:20分来电：高先生多次反映9月24日9:30分至10:30分期间其去城南嘉园北公交场站里上厕所，该场站内物业一位打扫卫生的男工作人员见其进厕所便敲厕所门，吓得其心脏病发作。其认为该男工作人员变态，其称无人答复其，故不满，要求尽快给予答复。
</v>
          </cell>
          <cell r="D40" t="str">
            <v>物管行政部</v>
          </cell>
          <cell r="E40" t="str">
            <v>未传相关材料</v>
          </cell>
          <cell r="F40" t="str">
            <v>其他</v>
          </cell>
        </row>
        <row r="41">
          <cell r="B41" t="str">
            <v>GJ-PHONE-20251012-1200</v>
          </cell>
          <cell r="C41" t="str">
            <v>10月12日13:19分来电：一女士刚刚到客三分公司云岗总站想办一卡通业务，其问场站保安充值点问题，该保安爱答不理，一边玩手机一边回答其，其不满，特来电反映。</v>
          </cell>
          <cell r="D41" t="str">
            <v>安保部</v>
          </cell>
          <cell r="E41" t="str">
            <v>未留联系方式，故未回访</v>
          </cell>
          <cell r="F41" t="str">
            <v>诉求</v>
          </cell>
        </row>
        <row r="42">
          <cell r="B42" t="str">
            <v>GJ-PHONE-20251012-1180</v>
          </cell>
          <cell r="C42" t="str">
            <v>10月12日13:15分来电，李先生通过公交车车迷群内，看到一名微信号：mys101209的市民发了照片，照片内是公交八台智达主机和11台刷卡机，其得知该市民是在南梨园偷的，其称该市民经常穿着公交制服进出总站，其希望总站门口的保安多核实身份，要求答复。</v>
          </cell>
          <cell r="D42" t="str">
            <v>安保部</v>
          </cell>
          <cell r="E42" t="str">
            <v>申请剔除</v>
          </cell>
          <cell r="F42" t="str">
            <v>诉求</v>
          </cell>
        </row>
        <row r="43">
          <cell r="B43" t="str">
            <v>GJ-PHONE-20251012-0815</v>
          </cell>
          <cell r="C43" t="str">
            <v>10月12日11：31分来电：一女士6:30分左右在东直门枢纽站乘坐980快，其刚开始在第二排，看见座椅的后背袋内有旧口罩，后其换了一个座位，又看到窗户位置有餐巾纸，地上有碎垃圾，滚动屏还显示今日已消毒，其称连卫生都没搞，上哪消毒去，而且座套破旧，有污垢，故对以上均不满，要求答复。注：其经常乘坐，卫生都很差。</v>
          </cell>
          <cell r="D43" t="str">
            <v>物管行政部</v>
          </cell>
          <cell r="E43" t="str">
            <v>未留联系方式，故未回访</v>
          </cell>
          <cell r="F43" t="str">
            <v>诉求</v>
          </cell>
        </row>
        <row r="44">
          <cell r="B44" t="str">
            <v>GJ-PHONE-20251012-0379</v>
          </cell>
          <cell r="C44" t="str">
            <v>10月12日9:26分(来电)，一先生在华北科技学院乘坐812路京AX1001号车到八王坟西9:25分左右下车。其称座在最后一排右边靠窗位置，行驶中脚下的饮料瓶子突然裂开，使饮料弄其鞋和裤子都是。其希望调查后给其合理解释 。</v>
          </cell>
          <cell r="D44" t="str">
            <v>物管行政部</v>
          </cell>
          <cell r="E44" t="str">
            <v>未传相关材料</v>
          </cell>
          <cell r="F44" t="str">
            <v>其他</v>
          </cell>
        </row>
        <row r="45">
          <cell r="B45" t="str">
            <v>GJ-PHONE-20251012-1360</v>
          </cell>
          <cell r="C45" t="str">
            <v>10月12日14:13分(来电)，10点左右上车，张女士在六里桥东乘坐137路3727110号车前门。其称该车卫生不干净，建议尽快清洁卫生，并要求答复。</v>
          </cell>
          <cell r="D45" t="str">
            <v>物管行政部</v>
          </cell>
          <cell r="E45" t="str">
            <v>申请剔除</v>
          </cell>
          <cell r="F45" t="str">
            <v>诉求</v>
          </cell>
        </row>
        <row r="46">
          <cell r="B46" t="str">
            <v>GJ-PHONE-20251013-1602</v>
          </cell>
          <cell r="C46" t="str">
            <v>10月13日13:52分(来电)：高先生来电称：曾反映9月24日9:30分至10:30分期间，去城南嘉园北公交场站里上厕所，场站内物业一位打扫卫生的男工作人员，见其进厕所便敲厕所门，吓得其心脏病发作。其认为该男工作人员变态，此问题一直无人回复，特来电催办并要求尽快答复。
</v>
          </cell>
          <cell r="D46" t="str">
            <v>物管行政部</v>
          </cell>
          <cell r="E46" t="str">
            <v>未传相关材料</v>
          </cell>
          <cell r="F46" t="str">
            <v>其他</v>
          </cell>
        </row>
        <row r="47">
          <cell r="B47" t="str">
            <v>GJ-PHONE-20251013-2410-1</v>
          </cell>
          <cell r="C47" t="str">
            <v>10月13日18:26分(来电)一先生12点-13点乘坐57路到六里桥西（靛厂方向），下车后手机遗失，其自行到靛厂新村场站寻找，场站门口的门岗工作人员（15300155337）  主动帮助其找手机，后得知该车驾驶员捡到，同时称车队的值班工作人员都帮助其找遗失物品，其很感谢以上工作人员，特来电分别表扬。 </v>
          </cell>
          <cell r="D47" t="str">
            <v>安保部</v>
          </cell>
          <cell r="E47" t="str">
            <v>未留联系方式，故未回访</v>
          </cell>
          <cell r="F47" t="str">
            <v>表扬</v>
          </cell>
        </row>
        <row r="48">
          <cell r="B48" t="str">
            <v>GJ-PHONE-20251014-0610</v>
          </cell>
          <cell r="C48" t="str">
            <v>10月14日9:56分(来电)：高先生来电称：曾反映9月24日9:30分至10:30分期间，去城南嘉园北公交场站里上厕所，场站内物业一位打扫卫生的男工作人员，见其进厕所便敲厕所门，吓得其心脏病发作。其认为该男工作人员变态，此问题一直无人回复，特来电催办并要求尽快答复。</v>
          </cell>
          <cell r="D48" t="str">
            <v>物管行政部</v>
          </cell>
          <cell r="E48" t="str">
            <v>未传相关材料</v>
          </cell>
          <cell r="F48" t="str">
            <v>其他</v>
          </cell>
        </row>
        <row r="49">
          <cell r="B49" t="str">
            <v>GJ-PHONE-20251014-0333</v>
          </cell>
          <cell r="C49" t="str">
            <v>10月14日8:46分来电：一女士乘坐88路9833500号车，其称车内很多扶手都活动了，希望车队及时修理，避免乘客摔伤，并称扶手处都是油渍，十分粘手，希望一并处理，特来电反映.</v>
          </cell>
          <cell r="D49" t="str">
            <v>物管行政部</v>
          </cell>
          <cell r="E49" t="str">
            <v>未留联系方式，故未回访</v>
          </cell>
          <cell r="F49" t="str">
            <v>诉求</v>
          </cell>
        </row>
        <row r="50">
          <cell r="B50" t="str">
            <v>GJ-PHONE-20251015-0878</v>
          </cell>
          <cell r="C50" t="str">
            <v>王旭升先生10月15日11：16分来电反映：其称自己是鸿运承公主坟公交场站的保安人员，其称因自己之前在工作时睡觉被扣罚1000元，其称自己一个月工资才3500元。其对保安公司的处罚不满，要求答复。</v>
          </cell>
          <cell r="D50" t="str">
            <v>安保部</v>
          </cell>
          <cell r="E50" t="str">
            <v>申请剔除</v>
          </cell>
          <cell r="F50" t="str">
            <v>其他</v>
          </cell>
        </row>
        <row r="51">
          <cell r="B51" t="str">
            <v>GJ-PHONE-20251015-0339</v>
          </cell>
          <cell r="C51" t="str">
            <v>10月15日8:48分(来电，刚下车)，一女士乘坐467路1604303号车从望京西园四区到静安庄，其称该车的车内卫生非常差，车里有蟑螂（爬其身上了）。故不满，特来电反映。</v>
          </cell>
          <cell r="D51" t="str">
            <v>物管行政部</v>
          </cell>
          <cell r="E51" t="str">
            <v>未留联系方式，故未回访</v>
          </cell>
          <cell r="F51" t="str">
            <v>诉求</v>
          </cell>
        </row>
        <row r="52">
          <cell r="B52" t="str">
            <v>GJ-PHONE-20251016-1772</v>
          </cell>
          <cell r="C52" t="str">
            <v>原始-王旭升先生10月15日11：16分来电反映：其称自己是鸿运承公主坟公交场站的保安人员，其称因自己之前在工作时睡觉被扣罚1000元，其称自己一个月工资才3500元。其对保安公司的处罚不满，要求答复。
10月16日16：37分，鸿运承公主坟公交场站一男保安人员来电称：昨日其曾来电反映被扣罚一事，今日鸿运承工作人员回复称是扣罚公司，并非扣罚其。故对答复表示认可，特来电撤诉。</v>
          </cell>
          <cell r="D52" t="str">
            <v>安保部</v>
          </cell>
          <cell r="E52" t="str">
            <v>未留联系方式，故未回访</v>
          </cell>
          <cell r="F52" t="str">
            <v>其他</v>
          </cell>
        </row>
        <row r="53">
          <cell r="B53" t="str">
            <v>GJ-PHONE-20251016-0809</v>
          </cell>
          <cell r="C53" t="str">
            <v>10月16日11点来电：高先生曾反映9月24日9:30分至10:30分期间，去城南嘉园北公交场站里上厕所，场站内物业一位打扫卫生的男工作人员，见其进厕所便敲厕所门，吓得其心脏病发作。此事要求继续投诉并要求答复。</v>
          </cell>
          <cell r="D53" t="str">
            <v>物管行政部</v>
          </cell>
          <cell r="E53" t="str">
            <v>未传相关材料</v>
          </cell>
          <cell r="F53" t="str">
            <v>其他</v>
          </cell>
        </row>
        <row r="54">
          <cell r="B54" t="str">
            <v>GJ-PHONE-20251017-2408</v>
          </cell>
          <cell r="C54" t="str">
            <v>10月17日19:34分(来电)：杨先生在849路固安公交场站外面拍摄，一位场站保安（穿着物业反光背心）告知其不能拍，其说：“为什么不能拍。”场站保安说：“不能拍就是不能拍，连续四五次赶其，公交有什么可拍的，并且叫换贴纸的师傅一起赶其。”故不满，要求答复。</v>
          </cell>
          <cell r="D54" t="str">
            <v>安保部</v>
          </cell>
          <cell r="E54" t="str">
            <v>申请剔除</v>
          </cell>
          <cell r="F54" t="str">
            <v>诉求</v>
          </cell>
        </row>
        <row r="55">
          <cell r="B55" t="str">
            <v>GJ-PHONE-20251017-1722</v>
          </cell>
          <cell r="C55" t="str">
            <v>10月17日16:01来电，张先生乘坐专91路到燕堤南路西口15:45分左右下车，其下车时将白色袋子（内有一袋面包和一瓶牛奶）遗忘在车上，后其进场站准备上公交车上自己找寻，场站保安对其态度很不好（具体内容未提供）。其不满，要求尽快答复。</v>
          </cell>
          <cell r="D55" t="str">
            <v>安保部</v>
          </cell>
          <cell r="E55" t="str">
            <v>申请剔除</v>
          </cell>
          <cell r="F55" t="str">
            <v>诉求</v>
          </cell>
        </row>
        <row r="56">
          <cell r="B56" t="str">
            <v>GJ-PHONE-20251017-0575</v>
          </cell>
          <cell r="C56" t="str">
            <v>10月17日9：58分来电：一先生（员工家属）听说9月份在鸿运承九龙分中心副主任潘志清19点左右将一位社会女士带到值班室，该女士一周后报警称是强奸，但至今警察未对其处理，车队也没有处理，其强烈建议相关领导介入处理此事。 </v>
          </cell>
          <cell r="D56" t="str">
            <v>纪检部</v>
          </cell>
          <cell r="E56" t="str">
            <v>未留联系方式，故未回访</v>
          </cell>
          <cell r="F56" t="str">
            <v>其他</v>
          </cell>
        </row>
        <row r="57">
          <cell r="B57" t="str">
            <v>GJ-PHONE-20251017-0115</v>
          </cell>
          <cell r="C57" t="str">
            <v>10月17日7:30分(来电)：高先生曾反映9月24日9:30分至10:30分期间，去城南嘉园北公交场站里上厕所，场站内物业一位打扫卫生的男工作人员，见其进厕所便敲厕所门，吓得其心脏病发作。此事要求继续投诉并要求答复。</v>
          </cell>
          <cell r="D57" t="str">
            <v>物管行政部</v>
          </cell>
          <cell r="E57" t="str">
            <v>未传相关材料</v>
          </cell>
          <cell r="F57" t="str">
            <v>其他</v>
          </cell>
        </row>
        <row r="58">
          <cell r="B58" t="str">
            <v>GJ-PHONE-20251018-0684-1</v>
          </cell>
          <cell r="C58" t="str">
            <v>10月18日10:29分来电，一女士在劲松中街乘坐52路4838418号车到东单路口东 。车厢卫生非常干净，布置好，车内的工作人员服务态度好。其非常满意，特来电分别表扬。</v>
          </cell>
          <cell r="D58" t="str">
            <v>物管行政部</v>
          </cell>
          <cell r="E58" t="str">
            <v>未留联系方式，故未回访</v>
          </cell>
          <cell r="F58" t="str">
            <v>表扬</v>
          </cell>
        </row>
        <row r="59">
          <cell r="B59" t="str">
            <v>GJ-PHONE-20251018-0400</v>
          </cell>
          <cell r="C59" t="str">
            <v>10月18日9:13分来电，郭女士在金安桥东乘坐 977路（车号未记）到六里桥南9:10分左右下车  ，其称坐在后门右边第三排位置，座椅上有水，等其下车裤子湿了。其对该车卫生不满意，要求尽快答复。</v>
          </cell>
          <cell r="D59" t="str">
            <v>物管行政部</v>
          </cell>
          <cell r="E59" t="str">
            <v>申请剔除</v>
          </cell>
          <cell r="F59" t="str">
            <v>诉求</v>
          </cell>
        </row>
        <row r="60">
          <cell r="B60" t="str">
            <v>GJ-PHONE-20251019-2013</v>
          </cell>
          <cell r="C60" t="str">
            <v>10月19日19:10 分来电：18:30分上车时间，李女士在抗战雕塑园乘坐310路未记车号到南营，其称上车后坐在前门的第一个座位，因座位上有水，下车后发现裤子和毛衣全部都湿了，其不满，要求车队调查后给其回复。注：19:15分已转客三。 </v>
          </cell>
          <cell r="D60" t="str">
            <v>物管行政部</v>
          </cell>
          <cell r="E60" t="str">
            <v>申请剔除</v>
          </cell>
          <cell r="F60" t="str">
            <v>诉求</v>
          </cell>
        </row>
        <row r="61">
          <cell r="B61" t="str">
            <v>GJ-PHONE-20251020-0624</v>
          </cell>
          <cell r="C61" t="str">
            <v>10月20日9:48下车，一位先生在世界公园乘坐692路到首经贸，该车左侧后面车窗下面都是土，故不满，要求改善。</v>
          </cell>
          <cell r="D61" t="str">
            <v>物管行政部</v>
          </cell>
          <cell r="E61" t="str">
            <v>未留联系方式，故未回访</v>
          </cell>
          <cell r="F61" t="str">
            <v>诉求</v>
          </cell>
        </row>
        <row r="62">
          <cell r="B62" t="str">
            <v>GJ-PHONE-20251020-2305-1</v>
          </cell>
          <cell r="C62" t="str">
            <v>10月20日18：47分来电：一女士来电称：其多次反映F94路和F93卫生差的问题，至今未改善，也一直未得到回复。故不满，要求马上答复。
</v>
          </cell>
          <cell r="D62" t="str">
            <v>物管行政部</v>
          </cell>
          <cell r="E62" t="str">
            <v>未传相关材料</v>
          </cell>
          <cell r="F62" t="str">
            <v>其他</v>
          </cell>
        </row>
        <row r="63">
          <cell r="B63" t="str">
            <v>GJ-PHONE-20251021-2175-1</v>
          </cell>
          <cell r="C63" t="str">
            <v>10月21日18:36分(来电)，一位先生在南樱桃园路口北乘坐50路京ACK969号车到木樨园桥东，其称该车扶手杆脏，黏糊糊的，据其讲该路普遍存在此问题，建议对扶手杆进行清洁，特来电反映。</v>
          </cell>
          <cell r="D63" t="str">
            <v>物管行政部</v>
          </cell>
          <cell r="E63" t="str">
            <v>未留联系方式，故未回访</v>
          </cell>
          <cell r="F63" t="str">
            <v>诉求</v>
          </cell>
        </row>
        <row r="64">
          <cell r="B64" t="str">
            <v>GJ-PHONE-20251021-1977-2</v>
          </cell>
          <cell r="C64" t="str">
            <v>10月21日 17:22分来电：李先生（其称乘坐副中心的定制公交）西红门往东夏园方向，反映3个问题：1、其称该路车25—1和25—2两辆车的ETC卡已经坏了半年未修，通过高速时耽误时间，建议尽快维修。2、其称该路辆车的车内卫生，需要及时清理。
3、其称现在是从兴亦路上京台高速再上六环，其建议直接走京开高速转六环，这样节省时间。
要求答复。</v>
          </cell>
          <cell r="D64" t="str">
            <v>物管行政部</v>
          </cell>
          <cell r="E64" t="str">
            <v>申请剔除</v>
          </cell>
          <cell r="F64" t="str">
            <v>诉求</v>
          </cell>
        </row>
        <row r="65">
          <cell r="B65" t="str">
            <v>GJ-PHONE-20251022-0689</v>
          </cell>
          <cell r="C65" t="str">
            <v>10月22日10:19分来电，一女士在王爷坟乘坐991路7175544号车到青年路口西（8:30分左右下车）。其称该车尾部有严重的异味臭味（尿骚味），望及时清理。</v>
          </cell>
          <cell r="D65" t="str">
            <v>物管行政部</v>
          </cell>
          <cell r="E65" t="str">
            <v>未留联系方式，故未回访</v>
          </cell>
          <cell r="F65" t="str">
            <v>诉求</v>
          </cell>
        </row>
        <row r="66">
          <cell r="B66" t="str">
            <v>GJ-PHONE-20251022-1467</v>
          </cell>
          <cell r="C66" t="str">
            <v>10月22日15:10分(来电)：一女士（内部退休职工）：其称在电车阜成门场站报销暖气费和医药费，在报销期间，一鸿运承工作人员说有点急事，让其到另外一屋办理，其便到另一个屋，另一个鸿运承管理报销暖气费的女工作人员态度不好的称：我这不办，，后其又回到之前的屋里子办理，就听到那屋女工作人员嘴里一直唠叨称：没看见我这忙着呢吗？这不是装孙子呢吗？后其质问该工作人员，办不办理没关系，怎么还骂人呀。该工作人员称没骂其，两人争执了几句。故不满，要求尽快答复。</v>
          </cell>
          <cell r="D66" t="str">
            <v>物管行政部</v>
          </cell>
          <cell r="E66" t="str">
            <v>未传相关材料</v>
          </cell>
          <cell r="F66" t="str">
            <v>其他</v>
          </cell>
        </row>
        <row r="67">
          <cell r="B67" t="str">
            <v>GJ-PHONE-20251023-0754</v>
          </cell>
          <cell r="C67" t="str">
            <v>内部职工：10月23日10:45分(来电)：付勇玲女士来电：其自称是单店分中心物业的职工，其原居住的房子由于腾退，现在其只好租房子居住。今年其上交煤火费报销的资料后，被单店分中心管理人力资源的负责人通知不能给其报销，其称去年就给其报销了，该负责人告知你头年报销是捡到的，且称其没有自己的房现在报销不了。其对此不满，要求尽快答复。
注：其称此事其也和12345投诉了。</v>
          </cell>
          <cell r="D67" t="str">
            <v>人力资源部</v>
          </cell>
          <cell r="E67" t="str">
            <v>申请剔除</v>
          </cell>
          <cell r="F67" t="str">
            <v>诉求</v>
          </cell>
        </row>
        <row r="68">
          <cell r="B68" t="str">
            <v>GJ-PHONE-20251023-2045</v>
          </cell>
          <cell r="C68" t="str">
            <v>10月23日18：43分一位先生来电称：其每天乘坐快速公交2线京ACE272号车出行时，车厢内都能闻见一股很重的臭脚丫子味儿。故不满，望及时清除此味道。</v>
          </cell>
          <cell r="D68" t="str">
            <v>四惠分中心</v>
          </cell>
          <cell r="E68" t="str">
            <v>未留联系方式，故未回访</v>
          </cell>
          <cell r="F68" t="str">
            <v>诉求</v>
          </cell>
        </row>
        <row r="69">
          <cell r="B69" t="str">
            <v>GJ-PHONE-20251024-1197</v>
          </cell>
          <cell r="C69" t="str">
            <v>一位先生（匿名）10月24日13：31分来电：就公交场站生活用电（楼道、室内照明）等设施的配电箱具体操作及归属问题，要求答复。注：热线询问具体情况，来电人告知无法提供详细信息，只要求对应单位给予答复。
</v>
          </cell>
          <cell r="D69" t="str">
            <v>工程设备部</v>
          </cell>
          <cell r="E69" t="str">
            <v>未传相关材料</v>
          </cell>
          <cell r="F69" t="str">
            <v>其他</v>
          </cell>
        </row>
        <row r="70">
          <cell r="B70" t="str">
            <v>GJ-PHONE-20251025-0471</v>
          </cell>
          <cell r="C70" t="str">
            <v>10月25日10点龙先生来电:38路55路68路后库站的站台护栏安装不合理,前门对准站台护栏时,后门就被站台栏杆挡住了,建议望相关部门改造方便乘客下车.并答复.</v>
          </cell>
          <cell r="D70" t="str">
            <v>工程设备部</v>
          </cell>
          <cell r="E70" t="str">
            <v>申请剔除</v>
          </cell>
          <cell r="F70" t="str">
            <v>诉求</v>
          </cell>
        </row>
        <row r="71">
          <cell r="B71" t="str">
            <v>GJ-PHONE-20251025-1402</v>
          </cell>
          <cell r="C71" t="str">
            <v>10月25日15;15 分来电：15点下车， 刘先生在地铁海淀五路居站乘坐73路未记车号到阜成门往返，其称乘坐的是红色老车，车上的刷卡机，投币箱，车票，前面的挡风玻璃处和车内扶手，上面全是土，同时还称坐了4到5辆车全是这样的，其不满，要求车队调查后给其回复，要求短信给其回复。注： 15:23分已转客四。   </v>
          </cell>
          <cell r="D71" t="str">
            <v>物管行政部</v>
          </cell>
          <cell r="E71" t="str">
            <v>申请剔除</v>
          </cell>
          <cell r="F71" t="str">
            <v>诉求</v>
          </cell>
        </row>
      </sheetData>
      <sheetData sheetId="1"/>
      <sheetData sheetId="2"/>
    </sheetDataSet>
  </externalBook>
</externalLink>
</file>

<file path=xl/externalLinks/externalLink7.xml><?xml version="1.0" encoding="utf-8"?>
<externalLink xmlns="http://schemas.openxmlformats.org/spreadsheetml/2006/main">
  <externalBook xmlns:r="http://schemas.openxmlformats.org/officeDocument/2006/relationships" r:id="rId1">
    <sheetNames>
      <sheetName val="市民意见信息导出"/>
    </sheetNames>
    <sheetDataSet>
      <sheetData sheetId="0">
        <row r="2">
          <cell r="AI2" t="str">
            <v>热线-251218-074256-2</v>
          </cell>
          <cell r="AJ2" t="str">
            <v>诉求</v>
          </cell>
          <cell r="AK2" t="str">
            <v>结束</v>
          </cell>
        </row>
        <row r="3">
          <cell r="AI3" t="str">
            <v>网络-251219-005951-3</v>
          </cell>
          <cell r="AJ3" t="str">
            <v>诉求</v>
          </cell>
          <cell r="AK3" t="str">
            <v>结束</v>
          </cell>
        </row>
        <row r="4">
          <cell r="AI4" t="str">
            <v>热线-251219-045803</v>
          </cell>
          <cell r="AJ4" t="str">
            <v>诉求</v>
          </cell>
          <cell r="AK4" t="str">
            <v>结束</v>
          </cell>
        </row>
        <row r="5">
          <cell r="AI5" t="str">
            <v>热线-251218-074442-2</v>
          </cell>
          <cell r="AJ5" t="str">
            <v>其他</v>
          </cell>
          <cell r="AK5" t="str">
            <v>结束</v>
          </cell>
        </row>
        <row r="6">
          <cell r="AI6" t="str">
            <v>网络-251220-031514</v>
          </cell>
          <cell r="AJ6" t="str">
            <v>诉求</v>
          </cell>
          <cell r="AK6" t="str">
            <v>结束</v>
          </cell>
        </row>
        <row r="7">
          <cell r="AI7" t="str">
            <v>网络-251221-010505</v>
          </cell>
          <cell r="AJ7" t="str">
            <v>诉求</v>
          </cell>
          <cell r="AK7" t="str">
            <v>结束</v>
          </cell>
        </row>
        <row r="8">
          <cell r="AI8" t="str">
            <v>热线-251221-020766-2</v>
          </cell>
          <cell r="AJ8" t="str">
            <v>诉求</v>
          </cell>
          <cell r="AK8" t="str">
            <v>结束</v>
          </cell>
        </row>
        <row r="9">
          <cell r="AI9" t="str">
            <v>热线-251221-020766-1</v>
          </cell>
          <cell r="AJ9" t="str">
            <v>诉求</v>
          </cell>
          <cell r="AK9" t="str">
            <v>结束</v>
          </cell>
        </row>
        <row r="10">
          <cell r="AI10" t="str">
            <v>热线-251222-018664</v>
          </cell>
          <cell r="AJ10" t="str">
            <v>诉求</v>
          </cell>
          <cell r="AK10" t="str">
            <v>结束</v>
          </cell>
        </row>
        <row r="11">
          <cell r="AI11" t="str">
            <v>网络-251222-008037</v>
          </cell>
          <cell r="AJ11" t="str">
            <v>诉求</v>
          </cell>
          <cell r="AK11" t="str">
            <v>结束</v>
          </cell>
        </row>
        <row r="12">
          <cell r="AI12" t="str">
            <v>热线-251222-022648</v>
          </cell>
          <cell r="AJ12" t="str">
            <v>诉求</v>
          </cell>
          <cell r="AK12" t="str">
            <v>结束</v>
          </cell>
        </row>
        <row r="13">
          <cell r="AI13" t="str">
            <v>热线-251222-060978</v>
          </cell>
          <cell r="AJ13" t="str">
            <v>其他</v>
          </cell>
          <cell r="AK13" t="str">
            <v>结束</v>
          </cell>
        </row>
        <row r="14">
          <cell r="AI14" t="str">
            <v>热线-251223-016057</v>
          </cell>
          <cell r="AJ14" t="str">
            <v>诉求</v>
          </cell>
          <cell r="AK14" t="str">
            <v>结束</v>
          </cell>
        </row>
        <row r="15">
          <cell r="AI15" t="str">
            <v>网络-251223-037876</v>
          </cell>
          <cell r="AJ15" t="str">
            <v>诉求</v>
          </cell>
          <cell r="AK15" t="str">
            <v>结束</v>
          </cell>
        </row>
        <row r="16">
          <cell r="AI16" t="str">
            <v>网络-251223-042262-4</v>
          </cell>
          <cell r="AJ16" t="str">
            <v>诉求</v>
          </cell>
          <cell r="AK16" t="str">
            <v>结束</v>
          </cell>
        </row>
        <row r="17">
          <cell r="AI17" t="str">
            <v>热线-251222-074443</v>
          </cell>
          <cell r="AJ17" t="str">
            <v>诉求</v>
          </cell>
          <cell r="AK17" t="str">
            <v>结束</v>
          </cell>
        </row>
        <row r="18">
          <cell r="AI18" t="str">
            <v>热线-251223-071646-3</v>
          </cell>
          <cell r="AJ18" t="str">
            <v>诉求</v>
          </cell>
          <cell r="AK18" t="str">
            <v>结束</v>
          </cell>
        </row>
        <row r="19">
          <cell r="AI19" t="str">
            <v>热线-251223-074632</v>
          </cell>
          <cell r="AJ19" t="str">
            <v>诉求</v>
          </cell>
          <cell r="AK19" t="str">
            <v>结束</v>
          </cell>
        </row>
        <row r="20">
          <cell r="AI20" t="str">
            <v>网络-251224-000503</v>
          </cell>
          <cell r="AJ20" t="str">
            <v>其他</v>
          </cell>
          <cell r="AK20" t="str">
            <v>结束</v>
          </cell>
        </row>
        <row r="21">
          <cell r="AI21" t="str">
            <v>热线-251224-024222</v>
          </cell>
          <cell r="AJ21" t="str">
            <v>其他</v>
          </cell>
          <cell r="AK21" t="str">
            <v>结束</v>
          </cell>
        </row>
        <row r="22">
          <cell r="AI22" t="str">
            <v>热线-251224-022346-1</v>
          </cell>
          <cell r="AJ22" t="str">
            <v>其他</v>
          </cell>
          <cell r="AK22" t="str">
            <v>结束</v>
          </cell>
        </row>
        <row r="23">
          <cell r="AI23" t="str">
            <v>热线-251225-059571</v>
          </cell>
          <cell r="AJ23" t="str">
            <v>诉求</v>
          </cell>
          <cell r="AK23" t="str">
            <v>结束</v>
          </cell>
        </row>
        <row r="24">
          <cell r="AI24" t="str">
            <v>热线-251226-040071</v>
          </cell>
          <cell r="AJ24" t="str">
            <v>其他</v>
          </cell>
          <cell r="AK24" t="str">
            <v>结束</v>
          </cell>
        </row>
        <row r="25">
          <cell r="AI25" t="str">
            <v>热线-251227-018516-1</v>
          </cell>
          <cell r="AJ25" t="str">
            <v>诉求</v>
          </cell>
          <cell r="AK25" t="str">
            <v>结束</v>
          </cell>
        </row>
        <row r="26">
          <cell r="AI26" t="str">
            <v>网络-251226-026269-1</v>
          </cell>
          <cell r="AJ26" t="str">
            <v>诉求</v>
          </cell>
          <cell r="AK26" t="str">
            <v>结束</v>
          </cell>
        </row>
        <row r="27">
          <cell r="AI27" t="str">
            <v>热线-251227-037858</v>
          </cell>
          <cell r="AJ27" t="str">
            <v>其他</v>
          </cell>
          <cell r="AK27" t="str">
            <v>结束</v>
          </cell>
        </row>
        <row r="28">
          <cell r="AI28" t="str">
            <v>热线-251227-050756-3</v>
          </cell>
          <cell r="AJ28" t="str">
            <v>诉求</v>
          </cell>
          <cell r="AK28" t="str">
            <v>结束</v>
          </cell>
        </row>
        <row r="29">
          <cell r="AI29" t="str">
            <v>网络-251229-006506</v>
          </cell>
          <cell r="AJ29" t="str">
            <v>诉求</v>
          </cell>
          <cell r="AK29" t="str">
            <v>结束</v>
          </cell>
        </row>
        <row r="30">
          <cell r="AI30" t="str">
            <v>网络-251229-041813</v>
          </cell>
          <cell r="AJ30" t="str">
            <v>诉求</v>
          </cell>
          <cell r="AK30" t="str">
            <v>结束</v>
          </cell>
        </row>
        <row r="31">
          <cell r="AI31" t="str">
            <v>热线-251229-054242-2</v>
          </cell>
          <cell r="AJ31" t="str">
            <v>表扬</v>
          </cell>
          <cell r="AK31" t="str">
            <v>结束</v>
          </cell>
        </row>
        <row r="32">
          <cell r="AI32" t="str">
            <v>网络-251230-035268</v>
          </cell>
          <cell r="AJ32" t="str">
            <v>诉求</v>
          </cell>
          <cell r="AK32" t="str">
            <v>结束</v>
          </cell>
        </row>
        <row r="33">
          <cell r="AI33" t="str">
            <v>热线-251230-036223</v>
          </cell>
          <cell r="AJ33" t="str">
            <v>诉求</v>
          </cell>
          <cell r="AK33" t="str">
            <v>结束</v>
          </cell>
        </row>
        <row r="34">
          <cell r="AI34" t="str">
            <v>网络-251231-007653</v>
          </cell>
          <cell r="AJ34" t="str">
            <v>诉求</v>
          </cell>
          <cell r="AK34" t="str">
            <v>结束</v>
          </cell>
        </row>
        <row r="35">
          <cell r="AI35" t="str">
            <v>热线-251231-006369-2</v>
          </cell>
          <cell r="AJ35" t="str">
            <v>诉求</v>
          </cell>
          <cell r="AK35" t="str">
            <v>结束</v>
          </cell>
        </row>
        <row r="36">
          <cell r="AI36" t="str">
            <v>热线-251231-023645</v>
          </cell>
          <cell r="AJ36" t="str">
            <v>诉求</v>
          </cell>
          <cell r="AK36" t="str">
            <v>结束</v>
          </cell>
        </row>
        <row r="37">
          <cell r="AI37" t="str">
            <v>网络-251231-040038</v>
          </cell>
          <cell r="AJ37" t="str">
            <v>诉求</v>
          </cell>
          <cell r="AK37" t="str">
            <v>结束</v>
          </cell>
        </row>
        <row r="38">
          <cell r="AI38" t="str">
            <v>热线-251231-006944</v>
          </cell>
          <cell r="AJ38" t="str">
            <v>诉求</v>
          </cell>
          <cell r="AK38" t="str">
            <v>结束</v>
          </cell>
        </row>
        <row r="39">
          <cell r="AI39" t="str">
            <v>网络-260102-004649</v>
          </cell>
          <cell r="AJ39" t="str">
            <v>诉求</v>
          </cell>
          <cell r="AK39" t="str">
            <v>结束</v>
          </cell>
        </row>
        <row r="40">
          <cell r="AI40" t="str">
            <v>热线-260102-015903</v>
          </cell>
          <cell r="AJ40" t="str">
            <v>诉求</v>
          </cell>
          <cell r="AK40" t="str">
            <v>结束</v>
          </cell>
        </row>
        <row r="41">
          <cell r="AI41" t="str">
            <v>热线-260103-039044-1</v>
          </cell>
          <cell r="AJ41" t="str">
            <v>诉求</v>
          </cell>
          <cell r="AK41" t="str">
            <v>结束</v>
          </cell>
        </row>
        <row r="42">
          <cell r="AI42" t="str">
            <v>热线-260103-039044-2</v>
          </cell>
          <cell r="AJ42" t="str">
            <v>诉求</v>
          </cell>
          <cell r="AK42" t="str">
            <v>结束</v>
          </cell>
        </row>
        <row r="43">
          <cell r="AI43" t="str">
            <v>网络-260103-048481-2</v>
          </cell>
          <cell r="AJ43" t="str">
            <v>其他</v>
          </cell>
          <cell r="AK43" t="str">
            <v>结束</v>
          </cell>
        </row>
        <row r="44">
          <cell r="AI44" t="str">
            <v>网络-260103-048481-1</v>
          </cell>
          <cell r="AJ44" t="str">
            <v>其他</v>
          </cell>
          <cell r="AK44" t="str">
            <v>结束</v>
          </cell>
        </row>
        <row r="45">
          <cell r="AI45" t="str">
            <v>热线-260104-031911</v>
          </cell>
          <cell r="AJ45" t="str">
            <v>诉求</v>
          </cell>
          <cell r="AK45" t="str">
            <v>结束</v>
          </cell>
        </row>
        <row r="46">
          <cell r="AI46" t="str">
            <v>热线-260104-041011-2</v>
          </cell>
          <cell r="AJ46" t="str">
            <v>诉求</v>
          </cell>
          <cell r="AK46" t="str">
            <v>结束</v>
          </cell>
        </row>
        <row r="47">
          <cell r="AI47" t="str">
            <v>热线-260104-013011-1</v>
          </cell>
          <cell r="AJ47" t="str">
            <v>诉求</v>
          </cell>
          <cell r="AK47" t="str">
            <v>结束</v>
          </cell>
        </row>
        <row r="48">
          <cell r="AI48" t="str">
            <v>热线-260105-038505-2</v>
          </cell>
          <cell r="AJ48" t="str">
            <v>表扬</v>
          </cell>
          <cell r="AK48" t="str">
            <v>结束</v>
          </cell>
        </row>
        <row r="49">
          <cell r="AI49" t="str">
            <v>热线-260105-071626</v>
          </cell>
          <cell r="AJ49" t="str">
            <v>表扬</v>
          </cell>
          <cell r="AK49" t="str">
            <v>结束</v>
          </cell>
        </row>
        <row r="50">
          <cell r="AI50" t="str">
            <v>热线-260106-027290</v>
          </cell>
          <cell r="AJ50" t="str">
            <v>诉求</v>
          </cell>
          <cell r="AK50" t="str">
            <v>结束</v>
          </cell>
        </row>
        <row r="51">
          <cell r="AI51" t="str">
            <v>热线-260106-028313</v>
          </cell>
          <cell r="AJ51" t="str">
            <v>诉求</v>
          </cell>
          <cell r="AK51" t="str">
            <v>结束</v>
          </cell>
        </row>
        <row r="52">
          <cell r="AI52" t="str">
            <v>热线-260107-005722-2</v>
          </cell>
          <cell r="AJ52" t="str">
            <v>表扬</v>
          </cell>
          <cell r="AK52" t="str">
            <v>结束</v>
          </cell>
        </row>
        <row r="53">
          <cell r="AI53" t="str">
            <v>热线-260107-002903-3</v>
          </cell>
          <cell r="AJ53" t="str">
            <v>诉求</v>
          </cell>
          <cell r="AK53" t="str">
            <v>结束</v>
          </cell>
        </row>
        <row r="54">
          <cell r="AI54" t="str">
            <v>网络-260108-018300</v>
          </cell>
          <cell r="AJ54" t="str">
            <v>诉求</v>
          </cell>
          <cell r="AK54" t="str">
            <v>结束</v>
          </cell>
        </row>
        <row r="55">
          <cell r="AI55" t="str">
            <v>网络-260108-037140-1</v>
          </cell>
          <cell r="AJ55" t="str">
            <v>诉求</v>
          </cell>
          <cell r="AK55" t="str">
            <v>结束</v>
          </cell>
        </row>
        <row r="56">
          <cell r="AI56" t="str">
            <v>热线-260109-024500-2</v>
          </cell>
          <cell r="AJ56" t="str">
            <v>诉求</v>
          </cell>
          <cell r="AK56" t="str">
            <v>结束</v>
          </cell>
        </row>
        <row r="57">
          <cell r="AI57" t="str">
            <v>热线-260109-043939-2</v>
          </cell>
          <cell r="AJ57" t="str">
            <v>其他</v>
          </cell>
          <cell r="AK57" t="str">
            <v>结束</v>
          </cell>
        </row>
        <row r="58">
          <cell r="AI58" t="str">
            <v>热线-260109-043939-1</v>
          </cell>
          <cell r="AJ58" t="str">
            <v>诉求</v>
          </cell>
          <cell r="AK58" t="str">
            <v>结束</v>
          </cell>
        </row>
        <row r="59">
          <cell r="AI59" t="str">
            <v>网络-260109-053098-1</v>
          </cell>
          <cell r="AJ59" t="str">
            <v>诉求</v>
          </cell>
          <cell r="AK59" t="str">
            <v>结束</v>
          </cell>
        </row>
        <row r="60">
          <cell r="AI60" t="str">
            <v>热线-260109-028234</v>
          </cell>
          <cell r="AJ60" t="str">
            <v>诉求</v>
          </cell>
          <cell r="AK60" t="str">
            <v>结束</v>
          </cell>
        </row>
        <row r="61">
          <cell r="AI61" t="str">
            <v>网络-260109-036136-2</v>
          </cell>
          <cell r="AJ61" t="str">
            <v>诉求</v>
          </cell>
          <cell r="AK61" t="str">
            <v>结束</v>
          </cell>
        </row>
        <row r="62">
          <cell r="AI62" t="str">
            <v>网络-260109-036136-1</v>
          </cell>
          <cell r="AJ62" t="str">
            <v>诉求</v>
          </cell>
          <cell r="AK62" t="str">
            <v>结束</v>
          </cell>
        </row>
        <row r="63">
          <cell r="AI63" t="str">
            <v>网络-260110-041791-2</v>
          </cell>
          <cell r="AJ63" t="str">
            <v>诉求</v>
          </cell>
          <cell r="AK63" t="str">
            <v>结束</v>
          </cell>
        </row>
        <row r="64">
          <cell r="AI64" t="str">
            <v>热线-260111-023626-2</v>
          </cell>
          <cell r="AJ64" t="str">
            <v>其他</v>
          </cell>
          <cell r="AK64" t="str">
            <v>结束</v>
          </cell>
        </row>
        <row r="65">
          <cell r="AI65" t="str">
            <v>网络-260112-006217-3</v>
          </cell>
          <cell r="AJ65" t="str">
            <v>诉求</v>
          </cell>
          <cell r="AK65" t="str">
            <v>结束</v>
          </cell>
        </row>
        <row r="66">
          <cell r="AI66" t="str">
            <v>热线-260112-004858-3</v>
          </cell>
          <cell r="AJ66" t="str">
            <v>诉求</v>
          </cell>
          <cell r="AK66" t="str">
            <v>结束</v>
          </cell>
        </row>
        <row r="67">
          <cell r="AI67" t="str">
            <v>网络-260109-053098-2</v>
          </cell>
          <cell r="AJ67" t="str">
            <v>其他</v>
          </cell>
          <cell r="AK67" t="str">
            <v>结束</v>
          </cell>
        </row>
        <row r="68">
          <cell r="AI68" t="str">
            <v>网络-260113-005463</v>
          </cell>
          <cell r="AJ68" t="str">
            <v>诉求</v>
          </cell>
          <cell r="AK68" t="str">
            <v>结束</v>
          </cell>
        </row>
        <row r="69">
          <cell r="AI69" t="str">
            <v>热线-260113-007090-1</v>
          </cell>
          <cell r="AJ69" t="str">
            <v>诉求</v>
          </cell>
          <cell r="AK69" t="str">
            <v>结束</v>
          </cell>
        </row>
        <row r="70">
          <cell r="AI70" t="str">
            <v>热线-260113-007090-2</v>
          </cell>
          <cell r="AJ70" t="str">
            <v>其他</v>
          </cell>
          <cell r="AK70" t="str">
            <v>结束</v>
          </cell>
        </row>
        <row r="71">
          <cell r="AI71" t="str">
            <v>热线-260113-009666-1</v>
          </cell>
          <cell r="AJ71" t="str">
            <v>诉求</v>
          </cell>
          <cell r="AK71" t="str">
            <v>结束</v>
          </cell>
        </row>
        <row r="72">
          <cell r="AI72" t="str">
            <v>热线-260113-028565-2</v>
          </cell>
          <cell r="AJ72" t="str">
            <v>其他</v>
          </cell>
          <cell r="AK72" t="str">
            <v>结束</v>
          </cell>
        </row>
        <row r="73">
          <cell r="AI73" t="str">
            <v>热线-260113-028565-1</v>
          </cell>
          <cell r="AJ73" t="str">
            <v>诉求</v>
          </cell>
          <cell r="AK73" t="str">
            <v>结束</v>
          </cell>
        </row>
        <row r="74">
          <cell r="AI74" t="str">
            <v>网络-260113-040011-1</v>
          </cell>
          <cell r="AJ74" t="str">
            <v>诉求</v>
          </cell>
          <cell r="AK74" t="str">
            <v>结束</v>
          </cell>
        </row>
        <row r="75">
          <cell r="AI75" t="str">
            <v>热线-260113-048837</v>
          </cell>
          <cell r="AJ75" t="str">
            <v>其他</v>
          </cell>
          <cell r="AK75" t="str">
            <v>结束</v>
          </cell>
        </row>
        <row r="76">
          <cell r="AI76" t="str">
            <v>热线-260111-023626-1</v>
          </cell>
          <cell r="AJ76" t="str">
            <v>其他</v>
          </cell>
          <cell r="AK76" t="str">
            <v>结束</v>
          </cell>
        </row>
        <row r="77">
          <cell r="AI77" t="str">
            <v>热线-260114-013275-2</v>
          </cell>
          <cell r="AJ77" t="str">
            <v>表扬</v>
          </cell>
          <cell r="AK77" t="str">
            <v>结束</v>
          </cell>
        </row>
        <row r="78">
          <cell r="AI78" t="str">
            <v>热线-260114-013275-1</v>
          </cell>
          <cell r="AJ78" t="str">
            <v>表扬</v>
          </cell>
          <cell r="AK78" t="str">
            <v>结束</v>
          </cell>
        </row>
        <row r="79">
          <cell r="AI79" t="str">
            <v>热线-260114-069370</v>
          </cell>
          <cell r="AJ79" t="str">
            <v>表扬</v>
          </cell>
          <cell r="AK79" t="str">
            <v>结束</v>
          </cell>
        </row>
        <row r="80">
          <cell r="AI80" t="str">
            <v>网络-260115-006849</v>
          </cell>
          <cell r="AJ80" t="str">
            <v>诉求</v>
          </cell>
          <cell r="AK80" t="str">
            <v>结束</v>
          </cell>
        </row>
        <row r="81">
          <cell r="AI81" t="str">
            <v>网络-260115-010588</v>
          </cell>
          <cell r="AJ81" t="str">
            <v>诉求</v>
          </cell>
          <cell r="AK81" t="str">
            <v>结束</v>
          </cell>
        </row>
        <row r="82">
          <cell r="AI82" t="str">
            <v>网络-260115-015646</v>
          </cell>
          <cell r="AJ82" t="str">
            <v>诉求</v>
          </cell>
          <cell r="AK82" t="str">
            <v>结束</v>
          </cell>
        </row>
        <row r="83">
          <cell r="AI83" t="str">
            <v>热线-260115-060154-1</v>
          </cell>
          <cell r="AJ83" t="str">
            <v>诉求</v>
          </cell>
          <cell r="AK83" t="str">
            <v>结束</v>
          </cell>
        </row>
        <row r="84">
          <cell r="AI84" t="str">
            <v>热线-260115-059319-2</v>
          </cell>
          <cell r="AJ84" t="str">
            <v>诉求</v>
          </cell>
          <cell r="AK84" t="str">
            <v>结束</v>
          </cell>
        </row>
        <row r="85">
          <cell r="AI85" t="str">
            <v>热线-260116-050326-3</v>
          </cell>
          <cell r="AJ85" t="str">
            <v>其他</v>
          </cell>
          <cell r="AK85" t="str">
            <v>二级单位</v>
          </cell>
        </row>
        <row r="86">
          <cell r="AI86" t="str">
            <v>热线-260116-050326-2</v>
          </cell>
          <cell r="AJ86" t="str">
            <v>诉求</v>
          </cell>
          <cell r="AK86" t="str">
            <v>二级单位</v>
          </cell>
        </row>
        <row r="87">
          <cell r="AI87" t="str">
            <v>热线-260116-050326-1</v>
          </cell>
          <cell r="AJ87" t="str">
            <v>诉求</v>
          </cell>
          <cell r="AK87" t="str">
            <v>清分中心</v>
          </cell>
        </row>
        <row r="88">
          <cell r="AI88" t="str">
            <v>热线-260116-042574</v>
          </cell>
          <cell r="AJ88" t="str">
            <v>诉求</v>
          </cell>
          <cell r="AK88" t="str">
            <v>二级单位</v>
          </cell>
        </row>
        <row r="89">
          <cell r="AI89" t="str">
            <v>热线-260117-002404</v>
          </cell>
          <cell r="AJ89" t="str">
            <v>诉求</v>
          </cell>
          <cell r="AK89" t="str">
            <v>结束</v>
          </cell>
        </row>
        <row r="90">
          <cell r="AI90" t="str">
            <v>热线-260117-002038</v>
          </cell>
          <cell r="AJ90" t="str">
            <v>诉求</v>
          </cell>
          <cell r="AK90" t="str">
            <v>结束</v>
          </cell>
        </row>
        <row r="91">
          <cell r="AI91" t="str">
            <v>网络-260117-035766</v>
          </cell>
          <cell r="AJ91" t="str">
            <v>诉求</v>
          </cell>
          <cell r="AK91" t="str">
            <v>二级单位</v>
          </cell>
        </row>
        <row r="92">
          <cell r="AI92" t="str">
            <v>网络-260118-022824-3</v>
          </cell>
          <cell r="AJ92" t="str">
            <v>诉求</v>
          </cell>
          <cell r="AK92" t="str">
            <v>结束</v>
          </cell>
        </row>
        <row r="93">
          <cell r="AI93" t="str">
            <v>热线-260119-017520-2</v>
          </cell>
          <cell r="AJ93" t="str">
            <v>其他</v>
          </cell>
          <cell r="AK93" t="str">
            <v>二级单位</v>
          </cell>
        </row>
      </sheetData>
    </sheetDataSet>
  </externalBook>
</externalLink>
</file>

<file path=xl/externalLinks/externalLink8.xml><?xml version="1.0" encoding="utf-8"?>
<externalLink xmlns="http://schemas.openxmlformats.org/spreadsheetml/2006/main">
  <externalBook xmlns:r="http://schemas.openxmlformats.org/officeDocument/2006/relationships" r:id="rId1">
    <sheetNames>
      <sheetName val="市民意见信息导出"/>
    </sheetNames>
    <sheetDataSet>
      <sheetData sheetId="0">
        <row r="2">
          <cell r="AK2" t="str">
            <v>GJ-PHONE-20251226-0137</v>
          </cell>
          <cell r="AL2" t="str">
            <v>其他</v>
          </cell>
          <cell r="AM2" t="str">
            <v>结束</v>
          </cell>
        </row>
        <row r="3">
          <cell r="AK3" t="str">
            <v>GJ-PHONE-20251226-0631</v>
          </cell>
          <cell r="AL3" t="str">
            <v>诉求</v>
          </cell>
          <cell r="AM3" t="str">
            <v>结束</v>
          </cell>
        </row>
        <row r="4">
          <cell r="AK4" t="str">
            <v>GJ-PHONE-20251226-1140-1</v>
          </cell>
          <cell r="AL4" t="str">
            <v>表扬</v>
          </cell>
          <cell r="AM4" t="str">
            <v>结束</v>
          </cell>
        </row>
        <row r="5">
          <cell r="AK5" t="str">
            <v>GJ-PHONE-20251226-0037-2</v>
          </cell>
          <cell r="AL5" t="str">
            <v>诉求</v>
          </cell>
          <cell r="AM5" t="str">
            <v>结束</v>
          </cell>
        </row>
        <row r="6">
          <cell r="AK6" t="str">
            <v>GJ-PHONE-20251226-1833</v>
          </cell>
          <cell r="AL6" t="str">
            <v>其他</v>
          </cell>
          <cell r="AM6" t="str">
            <v>结束</v>
          </cell>
        </row>
        <row r="7">
          <cell r="AK7" t="str">
            <v>GJ-PHONE-20251227-0209</v>
          </cell>
          <cell r="AL7" t="str">
            <v>诉求</v>
          </cell>
          <cell r="AM7" t="str">
            <v>结束</v>
          </cell>
        </row>
        <row r="8">
          <cell r="AK8" t="str">
            <v>GJ-PHONE-20251227-0780-1</v>
          </cell>
          <cell r="AL8" t="str">
            <v>诉求</v>
          </cell>
          <cell r="AM8" t="str">
            <v>结束</v>
          </cell>
        </row>
        <row r="9">
          <cell r="AK9" t="str">
            <v>GJ-PHONE-20251227-1652</v>
          </cell>
          <cell r="AL9" t="str">
            <v>诉求</v>
          </cell>
          <cell r="AM9" t="str">
            <v>结束</v>
          </cell>
        </row>
        <row r="10">
          <cell r="AK10" t="str">
            <v>GJ-PHONE-20251228-1995</v>
          </cell>
          <cell r="AL10" t="str">
            <v>诉求</v>
          </cell>
          <cell r="AM10" t="str">
            <v>结束</v>
          </cell>
        </row>
        <row r="11">
          <cell r="AK11" t="str">
            <v>GJ-PHONE-20251228-2128</v>
          </cell>
          <cell r="AL11" t="str">
            <v>诉求</v>
          </cell>
          <cell r="AM11" t="str">
            <v>结束</v>
          </cell>
        </row>
        <row r="12">
          <cell r="AK12" t="str">
            <v>GJ-PHONE-20251229-0224-1</v>
          </cell>
          <cell r="AL12" t="str">
            <v>其他</v>
          </cell>
          <cell r="AM12" t="str">
            <v>结束</v>
          </cell>
        </row>
        <row r="13">
          <cell r="AK13" t="str">
            <v>GJ-PHONE-20251230-1549</v>
          </cell>
          <cell r="AL13" t="str">
            <v>其他</v>
          </cell>
          <cell r="AM13" t="str">
            <v>结束</v>
          </cell>
        </row>
        <row r="14">
          <cell r="AK14" t="str">
            <v>GJ-PHONE-20251230-1953</v>
          </cell>
          <cell r="AL14" t="str">
            <v>诉求</v>
          </cell>
          <cell r="AM14" t="str">
            <v>结束</v>
          </cell>
        </row>
        <row r="15">
          <cell r="AK15" t="str">
            <v>GJ-PHONE-20251231-0453</v>
          </cell>
          <cell r="AL15" t="str">
            <v>其他</v>
          </cell>
          <cell r="AM15" t="str">
            <v>结束</v>
          </cell>
        </row>
        <row r="16">
          <cell r="AK16" t="str">
            <v>GJ-PHONE-20251231-0548</v>
          </cell>
          <cell r="AL16" t="str">
            <v>诉求</v>
          </cell>
          <cell r="AM16" t="str">
            <v>结束</v>
          </cell>
        </row>
        <row r="17">
          <cell r="AK17" t="str">
            <v>GJ-PHONE-20251231-1666</v>
          </cell>
          <cell r="AL17" t="str">
            <v>其他</v>
          </cell>
          <cell r="AM17" t="str">
            <v>结束</v>
          </cell>
        </row>
        <row r="18">
          <cell r="AK18" t="str">
            <v>GJ-PHONE-20260101-0605</v>
          </cell>
          <cell r="AL18" t="str">
            <v>表扬</v>
          </cell>
          <cell r="AM18" t="str">
            <v>结束</v>
          </cell>
        </row>
        <row r="19">
          <cell r="AK19" t="str">
            <v>GJ-PHONE-20260102-0273</v>
          </cell>
          <cell r="AL19" t="str">
            <v>表扬</v>
          </cell>
          <cell r="AM19" t="str">
            <v>结束</v>
          </cell>
        </row>
        <row r="20">
          <cell r="AK20" t="str">
            <v>GJ-PHONE-20260102-0275</v>
          </cell>
          <cell r="AL20" t="str">
            <v>表扬</v>
          </cell>
          <cell r="AM20" t="str">
            <v>结束</v>
          </cell>
        </row>
        <row r="21">
          <cell r="AK21" t="str">
            <v>GJ-PHONE-20260103-1449</v>
          </cell>
          <cell r="AL21" t="str">
            <v>诉求</v>
          </cell>
          <cell r="AM21" t="str">
            <v>结束</v>
          </cell>
        </row>
        <row r="22">
          <cell r="AK22" t="str">
            <v>GJ-PHONE-20260101-0595</v>
          </cell>
          <cell r="AL22" t="str">
            <v>诉求</v>
          </cell>
          <cell r="AM22" t="str">
            <v>结束</v>
          </cell>
        </row>
        <row r="23">
          <cell r="AK23" t="str">
            <v>GJ-PHONE-20260104-1072</v>
          </cell>
          <cell r="AL23" t="str">
            <v>其他</v>
          </cell>
          <cell r="AM23" t="str">
            <v>结束</v>
          </cell>
        </row>
        <row r="24">
          <cell r="AK24" t="str">
            <v>GJ-PHONE-20260104-1759</v>
          </cell>
          <cell r="AL24" t="str">
            <v>其他</v>
          </cell>
          <cell r="AM24" t="str">
            <v>结束</v>
          </cell>
        </row>
        <row r="25">
          <cell r="AK25" t="str">
            <v>GJ-PHONE-20260105-0602</v>
          </cell>
          <cell r="AL25" t="str">
            <v>诉求</v>
          </cell>
          <cell r="AM25" t="str">
            <v>结束</v>
          </cell>
        </row>
        <row r="26">
          <cell r="AK26" t="str">
            <v>GJ-PHONE-20260105-0798</v>
          </cell>
          <cell r="AL26" t="str">
            <v>其他</v>
          </cell>
          <cell r="AM26" t="str">
            <v>结束</v>
          </cell>
        </row>
        <row r="27">
          <cell r="AK27" t="str">
            <v>GJ-PHONE-20260106-1465</v>
          </cell>
          <cell r="AL27" t="str">
            <v>其他</v>
          </cell>
          <cell r="AM27" t="str">
            <v>结束</v>
          </cell>
        </row>
        <row r="28">
          <cell r="AK28" t="str">
            <v>GJ-PHONE-20260106-1604</v>
          </cell>
          <cell r="AL28" t="str">
            <v>其他</v>
          </cell>
          <cell r="AM28" t="str">
            <v>结束</v>
          </cell>
        </row>
        <row r="29">
          <cell r="AK29" t="str">
            <v>GJ-PHONE-20260107-0188</v>
          </cell>
          <cell r="AL29" t="str">
            <v>诉求</v>
          </cell>
          <cell r="AM29" t="str">
            <v>结束</v>
          </cell>
        </row>
        <row r="30">
          <cell r="AK30" t="str">
            <v>GJ-PHONE-20260107-0383</v>
          </cell>
          <cell r="AL30" t="str">
            <v>诉求</v>
          </cell>
          <cell r="AM30" t="str">
            <v>结束</v>
          </cell>
        </row>
        <row r="31">
          <cell r="AK31" t="str">
            <v>GJ-PHONE-20260107-1201</v>
          </cell>
          <cell r="AL31" t="str">
            <v>其他</v>
          </cell>
          <cell r="AM31" t="str">
            <v>结束</v>
          </cell>
        </row>
        <row r="32">
          <cell r="AK32" t="str">
            <v>GJ-PHONE-20260107-1274</v>
          </cell>
          <cell r="AL32" t="str">
            <v>其他</v>
          </cell>
          <cell r="AM32" t="str">
            <v>结束</v>
          </cell>
        </row>
        <row r="33">
          <cell r="AK33" t="str">
            <v>GJ-PHONE-20260107-1344</v>
          </cell>
          <cell r="AL33" t="str">
            <v>其他</v>
          </cell>
          <cell r="AM33" t="str">
            <v>结束</v>
          </cell>
        </row>
        <row r="34">
          <cell r="AK34" t="str">
            <v>GJ-PHONE-20260107-1362</v>
          </cell>
          <cell r="AL34" t="str">
            <v>其他</v>
          </cell>
          <cell r="AM34" t="str">
            <v>结束</v>
          </cell>
        </row>
        <row r="35">
          <cell r="AK35" t="str">
            <v>GJ-PHONE-20260108-1295</v>
          </cell>
          <cell r="AL35" t="str">
            <v>其他</v>
          </cell>
          <cell r="AM35" t="str">
            <v>结束</v>
          </cell>
        </row>
        <row r="36">
          <cell r="AK36" t="str">
            <v>GJ-PHONE-20260108-1365</v>
          </cell>
          <cell r="AL36" t="str">
            <v>诉求</v>
          </cell>
          <cell r="AM36" t="str">
            <v>结束</v>
          </cell>
        </row>
        <row r="37">
          <cell r="AK37" t="str">
            <v>GJ-PHONE-20260109-0290</v>
          </cell>
          <cell r="AL37" t="str">
            <v>表扬</v>
          </cell>
          <cell r="AM37" t="str">
            <v>结束</v>
          </cell>
        </row>
        <row r="38">
          <cell r="AK38" t="str">
            <v>GJ-PHONE-20260109-0290-1</v>
          </cell>
          <cell r="AL38" t="str">
            <v>其他</v>
          </cell>
          <cell r="AM38" t="str">
            <v>结束</v>
          </cell>
        </row>
        <row r="39">
          <cell r="AK39" t="str">
            <v>GJ-PHONE-20260109-0297</v>
          </cell>
          <cell r="AL39" t="str">
            <v>其他</v>
          </cell>
          <cell r="AM39" t="str">
            <v>结束</v>
          </cell>
        </row>
        <row r="40">
          <cell r="AK40" t="str">
            <v>GJ-PHONE-20260109-0564</v>
          </cell>
          <cell r="AL40" t="str">
            <v>其他</v>
          </cell>
          <cell r="AM40" t="str">
            <v>结束</v>
          </cell>
        </row>
        <row r="41">
          <cell r="AK41" t="str">
            <v>GJ-PHONE-20260109-0717</v>
          </cell>
          <cell r="AL41" t="str">
            <v>其他</v>
          </cell>
          <cell r="AM41" t="str">
            <v>结束</v>
          </cell>
        </row>
        <row r="42">
          <cell r="AK42" t="str">
            <v>GJ-PHONE-20260109-1668</v>
          </cell>
          <cell r="AL42" t="str">
            <v>其他</v>
          </cell>
          <cell r="AM42" t="str">
            <v>结束</v>
          </cell>
        </row>
        <row r="43">
          <cell r="AK43" t="str">
            <v>GJ-PHONE-20260109-2108</v>
          </cell>
          <cell r="AL43" t="str">
            <v>诉求</v>
          </cell>
          <cell r="AM43" t="str">
            <v>结束</v>
          </cell>
        </row>
        <row r="44">
          <cell r="AK44" t="str">
            <v>GJ-PHONE-20260110-0152</v>
          </cell>
          <cell r="AL44" t="str">
            <v>诉求</v>
          </cell>
          <cell r="AM44" t="str">
            <v>结束</v>
          </cell>
        </row>
        <row r="45">
          <cell r="AK45" t="str">
            <v>GJ-PHONE-20260110-0912</v>
          </cell>
          <cell r="AL45" t="str">
            <v>诉求</v>
          </cell>
          <cell r="AM45" t="str">
            <v>结束</v>
          </cell>
        </row>
        <row r="46">
          <cell r="AK46" t="str">
            <v>GJ-PHONE-20260110-1178</v>
          </cell>
          <cell r="AL46" t="str">
            <v>诉求</v>
          </cell>
          <cell r="AM46" t="str">
            <v>结束</v>
          </cell>
        </row>
        <row r="47">
          <cell r="AK47" t="str">
            <v>GJ-PHONE-20260110-1661</v>
          </cell>
          <cell r="AL47" t="str">
            <v>诉求</v>
          </cell>
          <cell r="AM47" t="str">
            <v>结束</v>
          </cell>
        </row>
        <row r="48">
          <cell r="AK48" t="str">
            <v>GJ-PHONE-20260111-0012</v>
          </cell>
          <cell r="AL48" t="str">
            <v>其他</v>
          </cell>
          <cell r="AM48" t="str">
            <v>结束</v>
          </cell>
        </row>
        <row r="49">
          <cell r="AK49" t="str">
            <v>GJ-PHONE-20260111-0066</v>
          </cell>
          <cell r="AL49" t="str">
            <v>其他</v>
          </cell>
          <cell r="AM49" t="str">
            <v>结束</v>
          </cell>
        </row>
        <row r="50">
          <cell r="AK50" t="str">
            <v>GJ-PHONE-20260111-1575</v>
          </cell>
          <cell r="AL50" t="str">
            <v>其他</v>
          </cell>
          <cell r="AM50" t="str">
            <v>结束</v>
          </cell>
        </row>
        <row r="51">
          <cell r="AK51" t="str">
            <v>GJ-PHONE-20260112-0223</v>
          </cell>
          <cell r="AL51" t="str">
            <v>诉求</v>
          </cell>
          <cell r="AM51" t="str">
            <v>结束</v>
          </cell>
        </row>
        <row r="52">
          <cell r="AK52" t="str">
            <v>GJ-PHONE-20260111-1443</v>
          </cell>
          <cell r="AL52" t="str">
            <v>诉求</v>
          </cell>
          <cell r="AM52" t="str">
            <v>结束</v>
          </cell>
        </row>
        <row r="53">
          <cell r="AK53" t="str">
            <v>GJ-PHONE-20260112-1243</v>
          </cell>
          <cell r="AL53" t="str">
            <v>其他</v>
          </cell>
          <cell r="AM53" t="str">
            <v>结束</v>
          </cell>
        </row>
        <row r="54">
          <cell r="AK54" t="str">
            <v>GJ-PHONE-20260113-0201</v>
          </cell>
          <cell r="AL54" t="str">
            <v>表扬</v>
          </cell>
          <cell r="AM54" t="str">
            <v>结束</v>
          </cell>
        </row>
        <row r="55">
          <cell r="AK55" t="str">
            <v>GJ-PHONE-20260113-0186</v>
          </cell>
          <cell r="AL55" t="str">
            <v>表扬</v>
          </cell>
          <cell r="AM55" t="str">
            <v>结束</v>
          </cell>
        </row>
        <row r="56">
          <cell r="AK56" t="str">
            <v>GJ-PHONE-20260113-0611</v>
          </cell>
          <cell r="AL56" t="str">
            <v>其他</v>
          </cell>
          <cell r="AM56" t="str">
            <v>结束</v>
          </cell>
        </row>
        <row r="57">
          <cell r="AK57" t="str">
            <v>GJ-PHONE-20260113-0771</v>
          </cell>
          <cell r="AL57" t="str">
            <v>其他</v>
          </cell>
          <cell r="AM57" t="str">
            <v>结束</v>
          </cell>
        </row>
        <row r="58">
          <cell r="AK58" t="str">
            <v>GJ-PHONE-20260113-1234</v>
          </cell>
          <cell r="AL58" t="str">
            <v>其他</v>
          </cell>
          <cell r="AM58" t="str">
            <v>结束</v>
          </cell>
        </row>
        <row r="59">
          <cell r="AK59" t="str">
            <v>GJ-PHONE-20260113-1476</v>
          </cell>
          <cell r="AL59" t="str">
            <v>诉求</v>
          </cell>
          <cell r="AM59" t="str">
            <v>结束</v>
          </cell>
        </row>
        <row r="60">
          <cell r="AK60" t="str">
            <v>GJ-PHONE-20260114-1140</v>
          </cell>
          <cell r="AL60" t="str">
            <v>其他</v>
          </cell>
          <cell r="AM60" t="str">
            <v>结束</v>
          </cell>
        </row>
        <row r="61">
          <cell r="AK61" t="str">
            <v>GJ-PHONE-20260114-1148</v>
          </cell>
          <cell r="AL61" t="str">
            <v>其他</v>
          </cell>
          <cell r="AM61" t="str">
            <v>结束</v>
          </cell>
        </row>
        <row r="62">
          <cell r="AK62" t="str">
            <v>GJ-PHONE-20260114-1415</v>
          </cell>
          <cell r="AL62" t="str">
            <v>诉求</v>
          </cell>
          <cell r="AM62" t="str">
            <v>结束</v>
          </cell>
        </row>
        <row r="63">
          <cell r="AK63" t="str">
            <v>GJ-PHONE-20260114-1475</v>
          </cell>
          <cell r="AL63" t="str">
            <v>其他</v>
          </cell>
          <cell r="AM63" t="str">
            <v>结束</v>
          </cell>
        </row>
        <row r="64">
          <cell r="AK64" t="str">
            <v>GJ-PHONE-20260114-2143</v>
          </cell>
          <cell r="AL64" t="str">
            <v>诉求</v>
          </cell>
          <cell r="AM64" t="str">
            <v>结束</v>
          </cell>
        </row>
        <row r="65">
          <cell r="AK65" t="str">
            <v>GJ-PHONE-20260115-0983</v>
          </cell>
          <cell r="AL65" t="str">
            <v>诉求</v>
          </cell>
          <cell r="AM65" t="str">
            <v>结束</v>
          </cell>
        </row>
        <row r="66">
          <cell r="AK66" t="str">
            <v>GJ-PHONE-20260115-0652</v>
          </cell>
          <cell r="AL66" t="str">
            <v>诉求</v>
          </cell>
          <cell r="AM66" t="str">
            <v>结束</v>
          </cell>
        </row>
        <row r="67">
          <cell r="AK67" t="str">
            <v>GJ-PHONE-20260115-1333</v>
          </cell>
          <cell r="AL67" t="str">
            <v>诉求</v>
          </cell>
          <cell r="AM67" t="str">
            <v>结束</v>
          </cell>
        </row>
        <row r="68">
          <cell r="AK68" t="str">
            <v>GJ-PHONE-20260116-0271</v>
          </cell>
          <cell r="AL68" t="str">
            <v>其他</v>
          </cell>
          <cell r="AM68" t="str">
            <v>结束</v>
          </cell>
        </row>
        <row r="69">
          <cell r="AK69" t="str">
            <v>GJ-PHONE-20260116-1361</v>
          </cell>
          <cell r="AL69" t="str">
            <v>其他</v>
          </cell>
          <cell r="AM69" t="str">
            <v>结束</v>
          </cell>
        </row>
        <row r="70">
          <cell r="AK70" t="str">
            <v>GJ-PHONE-20260117-1429</v>
          </cell>
          <cell r="AL70" t="str">
            <v>其他</v>
          </cell>
          <cell r="AM70" t="str">
            <v>结束</v>
          </cell>
        </row>
        <row r="71">
          <cell r="AK71" t="str">
            <v>GJ-PHONE-20260119-0406</v>
          </cell>
          <cell r="AL71" t="str">
            <v>诉求</v>
          </cell>
          <cell r="AM71" t="str">
            <v>结束</v>
          </cell>
        </row>
        <row r="72">
          <cell r="AK72" t="str">
            <v>GJ-PHONE-20260118-1114</v>
          </cell>
          <cell r="AL72" t="str">
            <v>诉求</v>
          </cell>
          <cell r="AM72" t="str">
            <v>结束</v>
          </cell>
        </row>
        <row r="73">
          <cell r="AK73" t="str">
            <v>GJ-PHONE-20260118-1656</v>
          </cell>
          <cell r="AL73" t="str">
            <v>诉求</v>
          </cell>
          <cell r="AM73" t="str">
            <v>结束</v>
          </cell>
        </row>
        <row r="74">
          <cell r="AK74" t="str">
            <v>GJ-PHONE-20260118-1560</v>
          </cell>
          <cell r="AL74" t="str">
            <v>诉求</v>
          </cell>
          <cell r="AM74" t="str">
            <v>结束</v>
          </cell>
        </row>
        <row r="75">
          <cell r="AK75" t="str">
            <v>GJ-PHONE-20260119-0742</v>
          </cell>
          <cell r="AL75" t="str">
            <v>其他</v>
          </cell>
          <cell r="AM75" t="str">
            <v>结束</v>
          </cell>
        </row>
        <row r="76">
          <cell r="AK76" t="str">
            <v>GJ-PHONE-20260119-0906</v>
          </cell>
          <cell r="AL76" t="str">
            <v>其他</v>
          </cell>
          <cell r="AM76" t="str">
            <v>结束</v>
          </cell>
        </row>
        <row r="77">
          <cell r="AK77" t="str">
            <v>GJ-PHONE-20260119-1647-1</v>
          </cell>
          <cell r="AL77" t="str">
            <v>诉求</v>
          </cell>
          <cell r="AM77" t="str">
            <v>结束</v>
          </cell>
        </row>
        <row r="78">
          <cell r="AK78" t="str">
            <v>GJ-PHONE-20260119-1583</v>
          </cell>
          <cell r="AL78" t="str">
            <v>其他</v>
          </cell>
          <cell r="AM78" t="str">
            <v>结束</v>
          </cell>
        </row>
        <row r="79">
          <cell r="AK79" t="str">
            <v>GJ-PHONE-20260119-1692</v>
          </cell>
          <cell r="AL79" t="str">
            <v>诉求</v>
          </cell>
          <cell r="AM79" t="str">
            <v>结束</v>
          </cell>
        </row>
        <row r="80">
          <cell r="AK80" t="str">
            <v>GJ-PHONE-20260120-0684</v>
          </cell>
          <cell r="AL80" t="str">
            <v>诉求</v>
          </cell>
          <cell r="AM80" t="str">
            <v>结束</v>
          </cell>
        </row>
        <row r="81">
          <cell r="AK81" t="str">
            <v>GJ-PHONE-20260121-1061</v>
          </cell>
          <cell r="AL81" t="str">
            <v>诉求</v>
          </cell>
          <cell r="AM81" t="str">
            <v>结束</v>
          </cell>
        </row>
        <row r="82">
          <cell r="AK82" t="str">
            <v>GJ-PHONE-20260122-0225</v>
          </cell>
          <cell r="AL82" t="str">
            <v>诉求</v>
          </cell>
          <cell r="AM82" t="str">
            <v>结束</v>
          </cell>
        </row>
        <row r="83">
          <cell r="AK83" t="str">
            <v>GJ-PHONE-20260122-0615</v>
          </cell>
          <cell r="AL83" t="str">
            <v>其他</v>
          </cell>
          <cell r="AM83" t="str">
            <v>结束</v>
          </cell>
        </row>
        <row r="84">
          <cell r="AK84" t="str">
            <v>GJ-PHONE-20260123-1176</v>
          </cell>
          <cell r="AL84" t="str">
            <v>诉求</v>
          </cell>
          <cell r="AM84" t="str">
            <v>结束</v>
          </cell>
        </row>
        <row r="85">
          <cell r="AK85" t="str">
            <v>GJ-PHONE-20260123-1564</v>
          </cell>
          <cell r="AL85" t="str">
            <v>诉求</v>
          </cell>
          <cell r="AM85" t="str">
            <v>结束</v>
          </cell>
        </row>
        <row r="86">
          <cell r="AK86" t="str">
            <v>GJ-PHONE-20260124-0190</v>
          </cell>
          <cell r="AL86" t="str">
            <v>其他</v>
          </cell>
          <cell r="AM86" t="str">
            <v>结束</v>
          </cell>
        </row>
        <row r="87">
          <cell r="AK87" t="str">
            <v>GJ-PHONE-20260124-0228</v>
          </cell>
          <cell r="AL87" t="str">
            <v>其他</v>
          </cell>
          <cell r="AM87" t="str">
            <v>结束</v>
          </cell>
        </row>
        <row r="88">
          <cell r="AK88" t="str">
            <v>GJ-PHONE-20260124-0281</v>
          </cell>
          <cell r="AL88" t="str">
            <v>其他</v>
          </cell>
          <cell r="AM88" t="str">
            <v>结束</v>
          </cell>
        </row>
        <row r="89">
          <cell r="AK89" t="str">
            <v>GJ-PHONE-20260125-0761</v>
          </cell>
          <cell r="AL89" t="str">
            <v>其他</v>
          </cell>
          <cell r="AM89" t="str">
            <v>结束</v>
          </cell>
        </row>
        <row r="90">
          <cell r="AK90" t="str">
            <v>GJ-PHONE-20260125-1171</v>
          </cell>
          <cell r="AL90" t="str">
            <v>其他</v>
          </cell>
          <cell r="AM90" t="str">
            <v>结束</v>
          </cell>
        </row>
        <row r="91">
          <cell r="AK91" t="str">
            <v>GJ-PHONE-20260126-0855-1</v>
          </cell>
          <cell r="AL91" t="str">
            <v>表扬</v>
          </cell>
          <cell r="AM91" t="str">
            <v>结束</v>
          </cell>
        </row>
      </sheetData>
    </sheetDataSet>
  </externalBook>
</externalLink>
</file>

<file path=xl/externalLinks/externalLink9.xml><?xml version="1.0" encoding="utf-8"?>
<externalLink xmlns="http://schemas.openxmlformats.org/spreadsheetml/2006/main">
  <externalBook xmlns:r="http://schemas.openxmlformats.org/officeDocument/2006/relationships" r:id="rId1">
    <sheetNames>
      <sheetName val="市民意见信息导出"/>
    </sheetNames>
    <sheetDataSet>
      <sheetData sheetId="0">
        <row r="2">
          <cell r="AI2" t="str">
            <v>热线-251218-074256-2</v>
          </cell>
          <cell r="AJ2" t="str">
            <v>诉求</v>
          </cell>
          <cell r="AK2" t="str">
            <v>结束</v>
          </cell>
        </row>
        <row r="3">
          <cell r="AI3" t="str">
            <v>网络-251219-005951-3</v>
          </cell>
          <cell r="AJ3" t="str">
            <v>诉求</v>
          </cell>
          <cell r="AK3" t="str">
            <v>结束</v>
          </cell>
        </row>
        <row r="4">
          <cell r="AI4" t="str">
            <v>热线-251219-045803</v>
          </cell>
          <cell r="AJ4" t="str">
            <v>诉求</v>
          </cell>
          <cell r="AK4" t="str">
            <v>结束</v>
          </cell>
        </row>
        <row r="5">
          <cell r="AI5" t="str">
            <v>热线-251218-074442-2</v>
          </cell>
          <cell r="AJ5" t="str">
            <v>其他</v>
          </cell>
          <cell r="AK5" t="str">
            <v>结束</v>
          </cell>
        </row>
        <row r="6">
          <cell r="AI6" t="str">
            <v>网络-251220-031514</v>
          </cell>
          <cell r="AJ6" t="str">
            <v>诉求</v>
          </cell>
          <cell r="AK6" t="str">
            <v>结束</v>
          </cell>
        </row>
        <row r="7">
          <cell r="AI7" t="str">
            <v>网络-251221-010505</v>
          </cell>
          <cell r="AJ7" t="str">
            <v>诉求</v>
          </cell>
          <cell r="AK7" t="str">
            <v>结束</v>
          </cell>
        </row>
        <row r="8">
          <cell r="AI8" t="str">
            <v>热线-251221-020766-2</v>
          </cell>
          <cell r="AJ8" t="str">
            <v>诉求</v>
          </cell>
          <cell r="AK8" t="str">
            <v>结束</v>
          </cell>
        </row>
        <row r="9">
          <cell r="AI9" t="str">
            <v>热线-251221-020766-1</v>
          </cell>
          <cell r="AJ9" t="str">
            <v>诉求</v>
          </cell>
          <cell r="AK9" t="str">
            <v>结束</v>
          </cell>
        </row>
        <row r="10">
          <cell r="AI10" t="str">
            <v>热线-251222-018664</v>
          </cell>
          <cell r="AJ10" t="str">
            <v>诉求</v>
          </cell>
          <cell r="AK10" t="str">
            <v>结束</v>
          </cell>
        </row>
        <row r="11">
          <cell r="AI11" t="str">
            <v>网络-251222-008037</v>
          </cell>
          <cell r="AJ11" t="str">
            <v>诉求</v>
          </cell>
          <cell r="AK11" t="str">
            <v>结束</v>
          </cell>
        </row>
        <row r="12">
          <cell r="AI12" t="str">
            <v>热线-251222-022648</v>
          </cell>
          <cell r="AJ12" t="str">
            <v>诉求</v>
          </cell>
          <cell r="AK12" t="str">
            <v>结束</v>
          </cell>
        </row>
        <row r="13">
          <cell r="AI13" t="str">
            <v>热线-251222-060978</v>
          </cell>
          <cell r="AJ13" t="str">
            <v>其他</v>
          </cell>
          <cell r="AK13" t="str">
            <v>结束</v>
          </cell>
        </row>
        <row r="14">
          <cell r="AI14" t="str">
            <v>热线-251223-016057</v>
          </cell>
          <cell r="AJ14" t="str">
            <v>诉求</v>
          </cell>
          <cell r="AK14" t="str">
            <v>结束</v>
          </cell>
        </row>
        <row r="15">
          <cell r="AI15" t="str">
            <v>网络-251223-037876</v>
          </cell>
          <cell r="AJ15" t="str">
            <v>诉求</v>
          </cell>
          <cell r="AK15" t="str">
            <v>结束</v>
          </cell>
        </row>
        <row r="16">
          <cell r="AI16" t="str">
            <v>网络-251223-042262-4</v>
          </cell>
          <cell r="AJ16" t="str">
            <v>诉求</v>
          </cell>
          <cell r="AK16" t="str">
            <v>结束</v>
          </cell>
        </row>
        <row r="17">
          <cell r="AI17" t="str">
            <v>热线-251222-074443</v>
          </cell>
          <cell r="AJ17" t="str">
            <v>诉求</v>
          </cell>
          <cell r="AK17" t="str">
            <v>结束</v>
          </cell>
        </row>
        <row r="18">
          <cell r="AI18" t="str">
            <v>热线-251223-071646-3</v>
          </cell>
          <cell r="AJ18" t="str">
            <v>诉求</v>
          </cell>
          <cell r="AK18" t="str">
            <v>结束</v>
          </cell>
        </row>
        <row r="19">
          <cell r="AI19" t="str">
            <v>热线-251223-074632</v>
          </cell>
          <cell r="AJ19" t="str">
            <v>诉求</v>
          </cell>
          <cell r="AK19" t="str">
            <v>结束</v>
          </cell>
        </row>
        <row r="20">
          <cell r="AI20" t="str">
            <v>网络-251224-000503</v>
          </cell>
          <cell r="AJ20" t="str">
            <v>其他</v>
          </cell>
          <cell r="AK20" t="str">
            <v>结束</v>
          </cell>
        </row>
        <row r="21">
          <cell r="AI21" t="str">
            <v>热线-251224-024222</v>
          </cell>
          <cell r="AJ21" t="str">
            <v>其他</v>
          </cell>
          <cell r="AK21" t="str">
            <v>结束</v>
          </cell>
        </row>
        <row r="22">
          <cell r="AI22" t="str">
            <v>热线-251224-022346-1</v>
          </cell>
          <cell r="AJ22" t="str">
            <v>其他</v>
          </cell>
          <cell r="AK22" t="str">
            <v>结束</v>
          </cell>
        </row>
        <row r="23">
          <cell r="AI23" t="str">
            <v>热线-251225-059571</v>
          </cell>
          <cell r="AJ23" t="str">
            <v>诉求</v>
          </cell>
          <cell r="AK23" t="str">
            <v>结束</v>
          </cell>
        </row>
        <row r="24">
          <cell r="AI24" t="str">
            <v>热线-251226-040071</v>
          </cell>
          <cell r="AJ24" t="str">
            <v>其他</v>
          </cell>
          <cell r="AK24" t="str">
            <v>结束</v>
          </cell>
        </row>
        <row r="25">
          <cell r="AI25" t="str">
            <v>热线-251227-018516-1</v>
          </cell>
          <cell r="AJ25" t="str">
            <v>诉求</v>
          </cell>
          <cell r="AK25" t="str">
            <v>结束</v>
          </cell>
        </row>
        <row r="26">
          <cell r="AI26" t="str">
            <v>网络-251226-026269-1</v>
          </cell>
          <cell r="AJ26" t="str">
            <v>诉求</v>
          </cell>
          <cell r="AK26" t="str">
            <v>结束</v>
          </cell>
        </row>
        <row r="27">
          <cell r="AI27" t="str">
            <v>热线-251227-037858</v>
          </cell>
          <cell r="AJ27" t="str">
            <v>其他</v>
          </cell>
          <cell r="AK27" t="str">
            <v>结束</v>
          </cell>
        </row>
        <row r="28">
          <cell r="AI28" t="str">
            <v>热线-251227-050756-3</v>
          </cell>
          <cell r="AJ28" t="str">
            <v>诉求</v>
          </cell>
          <cell r="AK28" t="str">
            <v>结束</v>
          </cell>
        </row>
        <row r="29">
          <cell r="AI29" t="str">
            <v>网络-251229-006506</v>
          </cell>
          <cell r="AJ29" t="str">
            <v>诉求</v>
          </cell>
          <cell r="AK29" t="str">
            <v>结束</v>
          </cell>
        </row>
        <row r="30">
          <cell r="AI30" t="str">
            <v>网络-251229-041813</v>
          </cell>
          <cell r="AJ30" t="str">
            <v>诉求</v>
          </cell>
          <cell r="AK30" t="str">
            <v>结束</v>
          </cell>
        </row>
        <row r="31">
          <cell r="AI31" t="str">
            <v>热线-251229-054242-2</v>
          </cell>
          <cell r="AJ31" t="str">
            <v>表扬</v>
          </cell>
          <cell r="AK31" t="str">
            <v>结束</v>
          </cell>
        </row>
        <row r="32">
          <cell r="AI32" t="str">
            <v>网络-251230-035268</v>
          </cell>
          <cell r="AJ32" t="str">
            <v>诉求</v>
          </cell>
          <cell r="AK32" t="str">
            <v>结束</v>
          </cell>
        </row>
        <row r="33">
          <cell r="AI33" t="str">
            <v>热线-251230-036223</v>
          </cell>
          <cell r="AJ33" t="str">
            <v>诉求</v>
          </cell>
          <cell r="AK33" t="str">
            <v>结束</v>
          </cell>
        </row>
        <row r="34">
          <cell r="AI34" t="str">
            <v>网络-251231-007653</v>
          </cell>
          <cell r="AJ34" t="str">
            <v>诉求</v>
          </cell>
          <cell r="AK34" t="str">
            <v>结束</v>
          </cell>
        </row>
        <row r="35">
          <cell r="AI35" t="str">
            <v>热线-251231-006369-2</v>
          </cell>
          <cell r="AJ35" t="str">
            <v>诉求</v>
          </cell>
          <cell r="AK35" t="str">
            <v>结束</v>
          </cell>
        </row>
        <row r="36">
          <cell r="AI36" t="str">
            <v>热线-251231-023645</v>
          </cell>
          <cell r="AJ36" t="str">
            <v>诉求</v>
          </cell>
          <cell r="AK36" t="str">
            <v>结束</v>
          </cell>
        </row>
        <row r="37">
          <cell r="AI37" t="str">
            <v>网络-251231-040038</v>
          </cell>
          <cell r="AJ37" t="str">
            <v>诉求</v>
          </cell>
          <cell r="AK37" t="str">
            <v>结束</v>
          </cell>
        </row>
        <row r="38">
          <cell r="AI38" t="str">
            <v>热线-251231-006944</v>
          </cell>
          <cell r="AJ38" t="str">
            <v>诉求</v>
          </cell>
          <cell r="AK38" t="str">
            <v>结束</v>
          </cell>
        </row>
        <row r="39">
          <cell r="AI39" t="str">
            <v>网络-260102-004649</v>
          </cell>
          <cell r="AJ39" t="str">
            <v>诉求</v>
          </cell>
          <cell r="AK39" t="str">
            <v>结束</v>
          </cell>
        </row>
        <row r="40">
          <cell r="AI40" t="str">
            <v>热线-260102-015903</v>
          </cell>
          <cell r="AJ40" t="str">
            <v>诉求</v>
          </cell>
          <cell r="AK40" t="str">
            <v>结束</v>
          </cell>
        </row>
        <row r="41">
          <cell r="AI41" t="str">
            <v>热线-260103-039044-1</v>
          </cell>
          <cell r="AJ41" t="str">
            <v>诉求</v>
          </cell>
          <cell r="AK41" t="str">
            <v>结束</v>
          </cell>
        </row>
        <row r="42">
          <cell r="AI42" t="str">
            <v>热线-260103-039044-2</v>
          </cell>
          <cell r="AJ42" t="str">
            <v>诉求</v>
          </cell>
          <cell r="AK42" t="str">
            <v>结束</v>
          </cell>
        </row>
        <row r="43">
          <cell r="AI43" t="str">
            <v>网络-260103-048481-2</v>
          </cell>
          <cell r="AJ43" t="str">
            <v>其他</v>
          </cell>
          <cell r="AK43" t="str">
            <v>结束</v>
          </cell>
        </row>
        <row r="44">
          <cell r="AI44" t="str">
            <v>网络-260103-048481-1</v>
          </cell>
          <cell r="AJ44" t="str">
            <v>其他</v>
          </cell>
          <cell r="AK44" t="str">
            <v>结束</v>
          </cell>
        </row>
        <row r="45">
          <cell r="AI45" t="str">
            <v>热线-260104-031911</v>
          </cell>
          <cell r="AJ45" t="str">
            <v>诉求</v>
          </cell>
          <cell r="AK45" t="str">
            <v>结束</v>
          </cell>
        </row>
        <row r="46">
          <cell r="AI46" t="str">
            <v>热线-260104-041011-2</v>
          </cell>
          <cell r="AJ46" t="str">
            <v>诉求</v>
          </cell>
          <cell r="AK46" t="str">
            <v>结束</v>
          </cell>
        </row>
        <row r="47">
          <cell r="AI47" t="str">
            <v>热线-260104-013011-1</v>
          </cell>
          <cell r="AJ47" t="str">
            <v>诉求</v>
          </cell>
          <cell r="AK47" t="str">
            <v>结束</v>
          </cell>
        </row>
        <row r="48">
          <cell r="AI48" t="str">
            <v>热线-260105-038505-2</v>
          </cell>
          <cell r="AJ48" t="str">
            <v>表扬</v>
          </cell>
          <cell r="AK48" t="str">
            <v>结束</v>
          </cell>
        </row>
        <row r="49">
          <cell r="AI49" t="str">
            <v>热线-260105-071626</v>
          </cell>
          <cell r="AJ49" t="str">
            <v>表扬</v>
          </cell>
          <cell r="AK49" t="str">
            <v>结束</v>
          </cell>
        </row>
        <row r="50">
          <cell r="AI50" t="str">
            <v>热线-260106-027290</v>
          </cell>
          <cell r="AJ50" t="str">
            <v>诉求</v>
          </cell>
          <cell r="AK50" t="str">
            <v>结束</v>
          </cell>
        </row>
        <row r="51">
          <cell r="AI51" t="str">
            <v>热线-260106-028313</v>
          </cell>
          <cell r="AJ51" t="str">
            <v>诉求</v>
          </cell>
          <cell r="AK51" t="str">
            <v>结束</v>
          </cell>
        </row>
        <row r="52">
          <cell r="AI52" t="str">
            <v>热线-260107-005722-2</v>
          </cell>
          <cell r="AJ52" t="str">
            <v>表扬</v>
          </cell>
          <cell r="AK52" t="str">
            <v>结束</v>
          </cell>
        </row>
        <row r="53">
          <cell r="AI53" t="str">
            <v>热线-260107-002903-3</v>
          </cell>
          <cell r="AJ53" t="str">
            <v>诉求</v>
          </cell>
          <cell r="AK53" t="str">
            <v>结束</v>
          </cell>
        </row>
        <row r="54">
          <cell r="AI54" t="str">
            <v>网络-260108-018300</v>
          </cell>
          <cell r="AJ54" t="str">
            <v>诉求</v>
          </cell>
          <cell r="AK54" t="str">
            <v>结束</v>
          </cell>
        </row>
        <row r="55">
          <cell r="AI55" t="str">
            <v>网络-260108-037140-1</v>
          </cell>
          <cell r="AJ55" t="str">
            <v>诉求</v>
          </cell>
          <cell r="AK55" t="str">
            <v>结束</v>
          </cell>
        </row>
        <row r="56">
          <cell r="AI56" t="str">
            <v>热线-260109-024500-2</v>
          </cell>
          <cell r="AJ56" t="str">
            <v>诉求</v>
          </cell>
          <cell r="AK56" t="str">
            <v>结束</v>
          </cell>
        </row>
        <row r="57">
          <cell r="AI57" t="str">
            <v>热线-260109-043939-2</v>
          </cell>
          <cell r="AJ57" t="str">
            <v>其他</v>
          </cell>
          <cell r="AK57" t="str">
            <v>结束</v>
          </cell>
        </row>
        <row r="58">
          <cell r="AI58" t="str">
            <v>热线-260109-043939-1</v>
          </cell>
          <cell r="AJ58" t="str">
            <v>诉求</v>
          </cell>
          <cell r="AK58" t="str">
            <v>结束</v>
          </cell>
        </row>
        <row r="59">
          <cell r="AI59" t="str">
            <v>网络-260109-053098-1</v>
          </cell>
          <cell r="AJ59" t="str">
            <v>诉求</v>
          </cell>
          <cell r="AK59" t="str">
            <v>结束</v>
          </cell>
        </row>
        <row r="60">
          <cell r="AI60" t="str">
            <v>热线-260109-028234</v>
          </cell>
          <cell r="AJ60" t="str">
            <v>诉求</v>
          </cell>
          <cell r="AK60" t="str">
            <v>结束</v>
          </cell>
        </row>
        <row r="61">
          <cell r="AI61" t="str">
            <v>网络-260109-036136-2</v>
          </cell>
          <cell r="AJ61" t="str">
            <v>诉求</v>
          </cell>
          <cell r="AK61" t="str">
            <v>结束</v>
          </cell>
        </row>
        <row r="62">
          <cell r="AI62" t="str">
            <v>网络-260109-036136-1</v>
          </cell>
          <cell r="AJ62" t="str">
            <v>诉求</v>
          </cell>
          <cell r="AK62" t="str">
            <v>结束</v>
          </cell>
        </row>
        <row r="63">
          <cell r="AI63" t="str">
            <v>网络-260110-041791-2</v>
          </cell>
          <cell r="AJ63" t="str">
            <v>诉求</v>
          </cell>
          <cell r="AK63" t="str">
            <v>结束</v>
          </cell>
        </row>
        <row r="64">
          <cell r="AI64" t="str">
            <v>热线-260111-023626-2</v>
          </cell>
          <cell r="AJ64" t="str">
            <v>其他</v>
          </cell>
          <cell r="AK64" t="str">
            <v>结束</v>
          </cell>
        </row>
        <row r="65">
          <cell r="AI65" t="str">
            <v>网络-260112-006217-3</v>
          </cell>
          <cell r="AJ65" t="str">
            <v>诉求</v>
          </cell>
          <cell r="AK65" t="str">
            <v>结束</v>
          </cell>
        </row>
        <row r="66">
          <cell r="AI66" t="str">
            <v>热线-260112-004858-3</v>
          </cell>
          <cell r="AJ66" t="str">
            <v>诉求</v>
          </cell>
          <cell r="AK66" t="str">
            <v>结束</v>
          </cell>
        </row>
        <row r="67">
          <cell r="AI67" t="str">
            <v>网络-260109-053098-2</v>
          </cell>
          <cell r="AJ67" t="str">
            <v>其他</v>
          </cell>
          <cell r="AK67" t="str">
            <v>结束</v>
          </cell>
        </row>
        <row r="68">
          <cell r="AI68" t="str">
            <v>网络-260113-005463</v>
          </cell>
          <cell r="AJ68" t="str">
            <v>诉求</v>
          </cell>
          <cell r="AK68" t="str">
            <v>结束</v>
          </cell>
        </row>
        <row r="69">
          <cell r="AI69" t="str">
            <v>热线-260113-007090-1</v>
          </cell>
          <cell r="AJ69" t="str">
            <v>诉求</v>
          </cell>
          <cell r="AK69" t="str">
            <v>结束</v>
          </cell>
        </row>
        <row r="70">
          <cell r="AI70" t="str">
            <v>热线-260113-007090-2</v>
          </cell>
          <cell r="AJ70" t="str">
            <v>其他</v>
          </cell>
          <cell r="AK70" t="str">
            <v>结束</v>
          </cell>
        </row>
        <row r="71">
          <cell r="AI71" t="str">
            <v>热线-260113-009666-1</v>
          </cell>
          <cell r="AJ71" t="str">
            <v>诉求</v>
          </cell>
          <cell r="AK71" t="str">
            <v>结束</v>
          </cell>
        </row>
        <row r="72">
          <cell r="AI72" t="str">
            <v>热线-260113-028565-2</v>
          </cell>
          <cell r="AJ72" t="str">
            <v>其他</v>
          </cell>
          <cell r="AK72" t="str">
            <v>结束</v>
          </cell>
        </row>
        <row r="73">
          <cell r="AI73" t="str">
            <v>热线-260113-028565-1</v>
          </cell>
          <cell r="AJ73" t="str">
            <v>诉求</v>
          </cell>
          <cell r="AK73" t="str">
            <v>结束</v>
          </cell>
        </row>
        <row r="74">
          <cell r="AI74" t="str">
            <v>网络-260113-040011-1</v>
          </cell>
          <cell r="AJ74" t="str">
            <v>诉求</v>
          </cell>
          <cell r="AK74" t="str">
            <v>结束</v>
          </cell>
        </row>
        <row r="75">
          <cell r="AI75" t="str">
            <v>热线-260113-048837</v>
          </cell>
          <cell r="AJ75" t="str">
            <v>其他</v>
          </cell>
          <cell r="AK75" t="str">
            <v>结束</v>
          </cell>
        </row>
        <row r="76">
          <cell r="AI76" t="str">
            <v>热线-260111-023626-1</v>
          </cell>
          <cell r="AJ76" t="str">
            <v>其他</v>
          </cell>
          <cell r="AK76" t="str">
            <v>结束</v>
          </cell>
        </row>
        <row r="77">
          <cell r="AI77" t="str">
            <v>热线-260114-013275-2</v>
          </cell>
          <cell r="AJ77" t="str">
            <v>表扬</v>
          </cell>
          <cell r="AK77" t="str">
            <v>结束</v>
          </cell>
        </row>
        <row r="78">
          <cell r="AI78" t="str">
            <v>热线-260114-013275-1</v>
          </cell>
          <cell r="AJ78" t="str">
            <v>表扬</v>
          </cell>
          <cell r="AK78" t="str">
            <v>结束</v>
          </cell>
        </row>
        <row r="79">
          <cell r="AI79" t="str">
            <v>热线-260114-069370</v>
          </cell>
          <cell r="AJ79" t="str">
            <v>表扬</v>
          </cell>
          <cell r="AK79" t="str">
            <v>结束</v>
          </cell>
        </row>
        <row r="80">
          <cell r="AI80" t="str">
            <v>网络-260115-006849</v>
          </cell>
          <cell r="AJ80" t="str">
            <v>诉求</v>
          </cell>
          <cell r="AK80" t="str">
            <v>结束</v>
          </cell>
        </row>
        <row r="81">
          <cell r="AI81" t="str">
            <v>网络-260115-010588</v>
          </cell>
          <cell r="AJ81" t="str">
            <v>诉求</v>
          </cell>
          <cell r="AK81" t="str">
            <v>结束</v>
          </cell>
        </row>
        <row r="82">
          <cell r="AI82" t="str">
            <v>网络-260115-015646</v>
          </cell>
          <cell r="AJ82" t="str">
            <v>诉求</v>
          </cell>
          <cell r="AK82" t="str">
            <v>结束</v>
          </cell>
        </row>
        <row r="83">
          <cell r="AI83" t="str">
            <v>热线-260115-060154-1</v>
          </cell>
          <cell r="AJ83" t="str">
            <v>诉求</v>
          </cell>
          <cell r="AK83" t="str">
            <v>结束</v>
          </cell>
        </row>
        <row r="84">
          <cell r="AI84" t="str">
            <v>热线-260115-059319-2</v>
          </cell>
          <cell r="AJ84" t="str">
            <v>诉求</v>
          </cell>
          <cell r="AK84" t="str">
            <v>结束</v>
          </cell>
        </row>
        <row r="85">
          <cell r="AI85" t="str">
            <v>热线-260116-050326-3</v>
          </cell>
          <cell r="AJ85" t="str">
            <v>其他</v>
          </cell>
          <cell r="AK85" t="str">
            <v>结束</v>
          </cell>
        </row>
        <row r="86">
          <cell r="AI86" t="str">
            <v>热线-260116-050326-2</v>
          </cell>
          <cell r="AJ86" t="str">
            <v>诉求</v>
          </cell>
          <cell r="AK86" t="str">
            <v>结束</v>
          </cell>
        </row>
        <row r="87">
          <cell r="AI87" t="str">
            <v>热线-260116-050326-1</v>
          </cell>
          <cell r="AJ87" t="str">
            <v>诉求</v>
          </cell>
          <cell r="AK87" t="str">
            <v>结束</v>
          </cell>
        </row>
        <row r="88">
          <cell r="AI88" t="str">
            <v>热线-260116-042574</v>
          </cell>
          <cell r="AJ88" t="str">
            <v>诉求</v>
          </cell>
          <cell r="AK88" t="str">
            <v>结束</v>
          </cell>
        </row>
        <row r="89">
          <cell r="AI89" t="str">
            <v>热线-260117-002404</v>
          </cell>
          <cell r="AJ89" t="str">
            <v>诉求</v>
          </cell>
          <cell r="AK89" t="str">
            <v>结束</v>
          </cell>
        </row>
        <row r="90">
          <cell r="AI90" t="str">
            <v>热线-260117-002038</v>
          </cell>
          <cell r="AJ90" t="str">
            <v>诉求</v>
          </cell>
          <cell r="AK90" t="str">
            <v>结束</v>
          </cell>
        </row>
        <row r="91">
          <cell r="AI91" t="str">
            <v>网络-260117-035766</v>
          </cell>
          <cell r="AJ91" t="str">
            <v>诉求</v>
          </cell>
          <cell r="AK91" t="str">
            <v>结束</v>
          </cell>
        </row>
        <row r="92">
          <cell r="AI92" t="str">
            <v>网络-260118-022824-3</v>
          </cell>
          <cell r="AJ92" t="str">
            <v>诉求</v>
          </cell>
          <cell r="AK92" t="str">
            <v>结束</v>
          </cell>
        </row>
        <row r="93">
          <cell r="AI93" t="str">
            <v>热线-260119-017520-2</v>
          </cell>
          <cell r="AJ93" t="str">
            <v>其他</v>
          </cell>
          <cell r="AK93" t="str">
            <v>结束</v>
          </cell>
        </row>
        <row r="94">
          <cell r="AI94" t="str">
            <v>热线-260120-020085</v>
          </cell>
          <cell r="AJ94" t="str">
            <v>诉求</v>
          </cell>
          <cell r="AK94" t="str">
            <v>结束</v>
          </cell>
        </row>
        <row r="95">
          <cell r="AI95" t="str">
            <v>热线-260120-067472-7</v>
          </cell>
          <cell r="AJ95" t="str">
            <v>诉求</v>
          </cell>
          <cell r="AK95" t="str">
            <v>结束</v>
          </cell>
        </row>
        <row r="96">
          <cell r="AI96" t="str">
            <v>网络-260121-039736</v>
          </cell>
          <cell r="AJ96" t="str">
            <v>诉求</v>
          </cell>
          <cell r="AK96" t="str">
            <v>结束</v>
          </cell>
        </row>
        <row r="97">
          <cell r="AI97" t="str">
            <v>热线-260121-048555</v>
          </cell>
          <cell r="AJ97" t="str">
            <v>诉求</v>
          </cell>
          <cell r="AK97" t="str">
            <v>结束</v>
          </cell>
        </row>
        <row r="98">
          <cell r="AI98" t="str">
            <v>热线-260122-008761</v>
          </cell>
          <cell r="AJ98" t="str">
            <v>诉求</v>
          </cell>
          <cell r="AK98" t="str">
            <v>结束</v>
          </cell>
        </row>
        <row r="99">
          <cell r="AI99" t="str">
            <v>热线-260121-068597-2</v>
          </cell>
          <cell r="AJ99" t="str">
            <v>诉求</v>
          </cell>
          <cell r="AK99" t="str">
            <v>结束</v>
          </cell>
        </row>
        <row r="100">
          <cell r="AI100" t="str">
            <v>网络-260122-016053-6</v>
          </cell>
          <cell r="AJ100" t="str">
            <v>诉求</v>
          </cell>
          <cell r="AK100" t="str">
            <v>结束</v>
          </cell>
        </row>
        <row r="101">
          <cell r="AI101" t="str">
            <v>网络-260122-036769</v>
          </cell>
          <cell r="AJ101" t="str">
            <v>诉求</v>
          </cell>
          <cell r="AK101" t="str">
            <v>结束</v>
          </cell>
        </row>
        <row r="102">
          <cell r="AI102" t="str">
            <v>热线-260122-060164-1</v>
          </cell>
          <cell r="AJ102" t="str">
            <v>诉求</v>
          </cell>
          <cell r="AK102" t="str">
            <v>结束</v>
          </cell>
        </row>
        <row r="103">
          <cell r="AI103" t="str">
            <v>热线-260123-031449</v>
          </cell>
          <cell r="AJ103" t="str">
            <v>诉求</v>
          </cell>
          <cell r="AK103" t="str">
            <v>结束</v>
          </cell>
        </row>
        <row r="104">
          <cell r="AI104" t="str">
            <v>热线-260122-021460-3</v>
          </cell>
          <cell r="AJ104" t="str">
            <v>诉求</v>
          </cell>
          <cell r="AK104" t="str">
            <v>结束</v>
          </cell>
        </row>
        <row r="105">
          <cell r="AI105" t="str">
            <v>网络-260124-001606-2</v>
          </cell>
          <cell r="AJ105" t="str">
            <v>诉求</v>
          </cell>
          <cell r="AK105" t="str">
            <v>结束</v>
          </cell>
        </row>
        <row r="106">
          <cell r="AI106" t="str">
            <v>网络-260124-001044-3</v>
          </cell>
          <cell r="AJ106" t="str">
            <v>其他</v>
          </cell>
          <cell r="AK106" t="str">
            <v>结束</v>
          </cell>
        </row>
        <row r="107">
          <cell r="AI107" t="str">
            <v>网络-260124-001044-1</v>
          </cell>
          <cell r="AJ107" t="str">
            <v>其他</v>
          </cell>
          <cell r="AK107" t="str">
            <v>结束</v>
          </cell>
        </row>
        <row r="108">
          <cell r="AI108" t="str">
            <v>网络-260124-001044-2</v>
          </cell>
          <cell r="AJ108" t="str">
            <v>其他</v>
          </cell>
          <cell r="AK108" t="str">
            <v>结束</v>
          </cell>
        </row>
        <row r="109">
          <cell r="AI109" t="str">
            <v>网络-260124-000007-2</v>
          </cell>
          <cell r="AJ109" t="str">
            <v>诉求</v>
          </cell>
          <cell r="AK109" t="str">
            <v>结束</v>
          </cell>
        </row>
        <row r="110">
          <cell r="AI110" t="str">
            <v>网络-260124-000007-1</v>
          </cell>
          <cell r="AJ110" t="str">
            <v>诉求</v>
          </cell>
          <cell r="AK110" t="str">
            <v>结束</v>
          </cell>
        </row>
        <row r="111">
          <cell r="AI111" t="str">
            <v>网络-260124-053797</v>
          </cell>
          <cell r="AJ111" t="str">
            <v>诉求</v>
          </cell>
          <cell r="AK111" t="str">
            <v>结束</v>
          </cell>
        </row>
        <row r="112">
          <cell r="AI112" t="str">
            <v>热线-260125-015353</v>
          </cell>
          <cell r="AJ112" t="str">
            <v>诉求</v>
          </cell>
          <cell r="AK112" t="str">
            <v>结束</v>
          </cell>
        </row>
        <row r="113">
          <cell r="AI113" t="str">
            <v>热线-260124-015418</v>
          </cell>
          <cell r="AJ113" t="str">
            <v>其他</v>
          </cell>
          <cell r="AK113" t="str">
            <v>结束</v>
          </cell>
        </row>
        <row r="114">
          <cell r="AI114" t="str">
            <v>热线-260126-017103</v>
          </cell>
          <cell r="AJ114" t="str">
            <v>诉求</v>
          </cell>
          <cell r="AK114" t="str">
            <v>结束</v>
          </cell>
        </row>
        <row r="115">
          <cell r="AI115" t="str">
            <v>网络-260126-045683-2</v>
          </cell>
          <cell r="AJ115" t="str">
            <v>其他</v>
          </cell>
          <cell r="AK115" t="str">
            <v>结束</v>
          </cell>
        </row>
        <row r="116">
          <cell r="AI116" t="str">
            <v>网络-260126-045683-3</v>
          </cell>
          <cell r="AJ116" t="str">
            <v>其他</v>
          </cell>
          <cell r="AK116" t="str">
            <v>结束</v>
          </cell>
        </row>
        <row r="117">
          <cell r="AI117" t="str">
            <v>网络-260126-045683-1</v>
          </cell>
          <cell r="AJ117" t="str">
            <v>其他</v>
          </cell>
          <cell r="AK117" t="str">
            <v>结束</v>
          </cell>
        </row>
        <row r="118">
          <cell r="AI118" t="str">
            <v>网络-260126-076970-2</v>
          </cell>
          <cell r="AJ118" t="str">
            <v>诉求</v>
          </cell>
          <cell r="AK118" t="str">
            <v>结束</v>
          </cell>
        </row>
        <row r="119">
          <cell r="AI119" t="str">
            <v>热线-260127-013784</v>
          </cell>
          <cell r="AJ119" t="str">
            <v>其他</v>
          </cell>
          <cell r="AK119" t="str">
            <v>结束</v>
          </cell>
        </row>
        <row r="120">
          <cell r="AI120" t="str">
            <v>网络-260127-035175</v>
          </cell>
          <cell r="AJ120" t="str">
            <v>诉求</v>
          </cell>
          <cell r="AK120" t="str">
            <v>结束</v>
          </cell>
        </row>
        <row r="121">
          <cell r="AI121" t="str">
            <v>热线-260126-064795-2</v>
          </cell>
          <cell r="AJ121" t="str">
            <v>诉求</v>
          </cell>
          <cell r="AK121" t="str">
            <v>结束</v>
          </cell>
        </row>
        <row r="122">
          <cell r="AI122" t="str">
            <v>热线-260123-020142-2</v>
          </cell>
          <cell r="AJ122" t="str">
            <v>其他</v>
          </cell>
          <cell r="AK122" t="str">
            <v>结束</v>
          </cell>
        </row>
        <row r="123">
          <cell r="AI123" t="str">
            <v>热线-260127-059787-1</v>
          </cell>
          <cell r="AJ123" t="str">
            <v>诉求</v>
          </cell>
          <cell r="AK123" t="str">
            <v>结束</v>
          </cell>
        </row>
        <row r="124">
          <cell r="AI124" t="str">
            <v>网络-260128-026478-1</v>
          </cell>
          <cell r="AJ124" t="str">
            <v>诉求</v>
          </cell>
          <cell r="AK124" t="str">
            <v>结束</v>
          </cell>
        </row>
        <row r="125">
          <cell r="AI125" t="str">
            <v>网络-260128-054109-3</v>
          </cell>
          <cell r="AJ125" t="str">
            <v>诉求</v>
          </cell>
          <cell r="AK125" t="str">
            <v>结束</v>
          </cell>
        </row>
        <row r="126">
          <cell r="AI126" t="str">
            <v>网络-260128-054109-1</v>
          </cell>
          <cell r="AJ126" t="str">
            <v>诉求</v>
          </cell>
          <cell r="AK126" t="str">
            <v>结束</v>
          </cell>
        </row>
        <row r="127">
          <cell r="AI127" t="str">
            <v>热线-260128-035993-4</v>
          </cell>
          <cell r="AJ127" t="str">
            <v>诉求</v>
          </cell>
          <cell r="AK127" t="str">
            <v>结束</v>
          </cell>
        </row>
        <row r="128">
          <cell r="AI128" t="str">
            <v>网络-260128-054109-2</v>
          </cell>
          <cell r="AJ128" t="str">
            <v>诉求</v>
          </cell>
          <cell r="AK128" t="str">
            <v>结束</v>
          </cell>
        </row>
        <row r="129">
          <cell r="AI129" t="str">
            <v>热线-260128-063997-3</v>
          </cell>
          <cell r="AJ129" t="str">
            <v>表扬</v>
          </cell>
          <cell r="AK129" t="str">
            <v>结束</v>
          </cell>
        </row>
        <row r="130">
          <cell r="AI130" t="str">
            <v>热线-260128-065592-1</v>
          </cell>
          <cell r="AJ130" t="str">
            <v>诉求</v>
          </cell>
          <cell r="AK130" t="str">
            <v>结束</v>
          </cell>
        </row>
        <row r="131">
          <cell r="AI131" t="str">
            <v>网络-260129-043344</v>
          </cell>
          <cell r="AJ131" t="str">
            <v>诉求</v>
          </cell>
          <cell r="AK131" t="str">
            <v>结束</v>
          </cell>
        </row>
        <row r="132">
          <cell r="AI132" t="str">
            <v>热线-260129-068302</v>
          </cell>
          <cell r="AJ132" t="str">
            <v>诉求</v>
          </cell>
          <cell r="AK132" t="str">
            <v>结束</v>
          </cell>
        </row>
        <row r="133">
          <cell r="AI133" t="str">
            <v>热线-260131-022552-2</v>
          </cell>
          <cell r="AJ133" t="str">
            <v>表扬</v>
          </cell>
          <cell r="AK133" t="str">
            <v>结束</v>
          </cell>
        </row>
        <row r="134">
          <cell r="AI134" t="str">
            <v>热线-260130-005502</v>
          </cell>
          <cell r="AJ134" t="str">
            <v>诉求</v>
          </cell>
          <cell r="AK134" t="str">
            <v>结束</v>
          </cell>
        </row>
        <row r="135">
          <cell r="AI135" t="str">
            <v>热线-260201-024922</v>
          </cell>
          <cell r="AJ135" t="str">
            <v>诉求</v>
          </cell>
          <cell r="AK135" t="str">
            <v>结束</v>
          </cell>
        </row>
        <row r="136">
          <cell r="AI136" t="str">
            <v>网络-260202-010018-2</v>
          </cell>
          <cell r="AJ136" t="str">
            <v>诉求</v>
          </cell>
          <cell r="AK136" t="str">
            <v>结束</v>
          </cell>
        </row>
        <row r="137">
          <cell r="AI137" t="str">
            <v>热线-260202-006795</v>
          </cell>
          <cell r="AJ137" t="str">
            <v>诉求</v>
          </cell>
          <cell r="AK137" t="str">
            <v>结束</v>
          </cell>
        </row>
        <row r="138">
          <cell r="AI138" t="str">
            <v>热线-260202-050173-2</v>
          </cell>
          <cell r="AJ138" t="str">
            <v>诉求</v>
          </cell>
          <cell r="AK138" t="str">
            <v>结束</v>
          </cell>
        </row>
        <row r="139">
          <cell r="AI139" t="str">
            <v>热线-260202-050173-1</v>
          </cell>
          <cell r="AJ139" t="str">
            <v>诉求</v>
          </cell>
          <cell r="AK139" t="str">
            <v>结束</v>
          </cell>
        </row>
        <row r="140">
          <cell r="AI140" t="str">
            <v>热线-260203-034440</v>
          </cell>
          <cell r="AJ140" t="str">
            <v>诉求</v>
          </cell>
          <cell r="AK140" t="str">
            <v>结束</v>
          </cell>
        </row>
        <row r="141">
          <cell r="AI141" t="str">
            <v>网络-260203-040840-3</v>
          </cell>
          <cell r="AJ141" t="str">
            <v>诉求</v>
          </cell>
          <cell r="AK141" t="str">
            <v>结束</v>
          </cell>
        </row>
        <row r="142">
          <cell r="AI142" t="str">
            <v>网络-260204-002845-1</v>
          </cell>
          <cell r="AJ142" t="str">
            <v>诉求</v>
          </cell>
          <cell r="AK142" t="str">
            <v>结束</v>
          </cell>
        </row>
        <row r="143">
          <cell r="AI143" t="str">
            <v>网络-260204-009762</v>
          </cell>
          <cell r="AJ143" t="str">
            <v>诉求</v>
          </cell>
          <cell r="AK143" t="str">
            <v>结束</v>
          </cell>
        </row>
        <row r="144">
          <cell r="AI144" t="str">
            <v>网络-260204-046472-2</v>
          </cell>
          <cell r="AJ144" t="str">
            <v>诉求</v>
          </cell>
          <cell r="AK144" t="str">
            <v>结束</v>
          </cell>
        </row>
        <row r="145">
          <cell r="AI145" t="str">
            <v>热线-260202-014084</v>
          </cell>
          <cell r="AJ145" t="str">
            <v>诉求</v>
          </cell>
          <cell r="AK145" t="str">
            <v>结束</v>
          </cell>
        </row>
        <row r="146">
          <cell r="AI146" t="str">
            <v>网络-260204-050887-2</v>
          </cell>
          <cell r="AJ146" t="str">
            <v>诉求</v>
          </cell>
          <cell r="AK146" t="str">
            <v>结束</v>
          </cell>
        </row>
        <row r="147">
          <cell r="AI147" t="str">
            <v>热线-260204-058517</v>
          </cell>
          <cell r="AJ147" t="str">
            <v>诉求</v>
          </cell>
          <cell r="AK147" t="str">
            <v>结束</v>
          </cell>
        </row>
        <row r="148">
          <cell r="AI148" t="str">
            <v>热线-260204-052927</v>
          </cell>
          <cell r="AJ148" t="str">
            <v>诉求</v>
          </cell>
          <cell r="AK148" t="str">
            <v>结束</v>
          </cell>
        </row>
        <row r="149">
          <cell r="AI149" t="str">
            <v>热线-260205-004640-1</v>
          </cell>
          <cell r="AJ149" t="str">
            <v>其他</v>
          </cell>
          <cell r="AK149" t="str">
            <v>清分中心</v>
          </cell>
        </row>
        <row r="150">
          <cell r="AI150" t="str">
            <v>热线-260204-038455</v>
          </cell>
          <cell r="AJ150" t="str">
            <v>诉求</v>
          </cell>
          <cell r="AK150" t="str">
            <v>结束</v>
          </cell>
        </row>
        <row r="151">
          <cell r="AI151" t="str">
            <v>热线-260205-010683</v>
          </cell>
          <cell r="AJ151" t="str">
            <v>诉求</v>
          </cell>
          <cell r="AK151" t="str">
            <v>清分中心</v>
          </cell>
        </row>
        <row r="152">
          <cell r="AI152" t="str">
            <v>热线-260205-021275</v>
          </cell>
          <cell r="AJ152" t="str">
            <v>其他</v>
          </cell>
          <cell r="AK152" t="str">
            <v>清分中心</v>
          </cell>
        </row>
        <row r="153">
          <cell r="AI153" t="str">
            <v>热线-260205-029799</v>
          </cell>
          <cell r="AJ153" t="str">
            <v>诉求</v>
          </cell>
          <cell r="AK153" t="str">
            <v>结束</v>
          </cell>
        </row>
        <row r="154">
          <cell r="AI154" t="str">
            <v>网络-260206-015431</v>
          </cell>
          <cell r="AJ154" t="str">
            <v>诉求</v>
          </cell>
          <cell r="AK154" t="str">
            <v>结束</v>
          </cell>
        </row>
        <row r="155">
          <cell r="AI155" t="str">
            <v>网络-260206-016872-2</v>
          </cell>
          <cell r="AJ155" t="str">
            <v>表扬</v>
          </cell>
          <cell r="AK155" t="str">
            <v>结束</v>
          </cell>
        </row>
        <row r="156">
          <cell r="AI156" t="str">
            <v>热线-260206-027504</v>
          </cell>
          <cell r="AJ156" t="str">
            <v>其他</v>
          </cell>
          <cell r="AK156" t="str">
            <v>二级单位</v>
          </cell>
        </row>
        <row r="157">
          <cell r="AI157" t="str">
            <v>热线-260207-050552-3</v>
          </cell>
          <cell r="AJ157" t="str">
            <v>诉求</v>
          </cell>
          <cell r="AK157" t="str">
            <v>二级单位</v>
          </cell>
        </row>
        <row r="158">
          <cell r="AI158" t="str">
            <v>热线-260207-055766-3</v>
          </cell>
          <cell r="AJ158" t="str">
            <v>其他</v>
          </cell>
          <cell r="AK158" t="str">
            <v>二级单位</v>
          </cell>
        </row>
      </sheetData>
    </sheetDataSet>
  </externalBook>
</externalLink>
</file>

<file path=xl/externalLinks/externalLink10.xml><?xml version="1.0" encoding="utf-8"?>
<externalLink xmlns="http://schemas.openxmlformats.org/spreadsheetml/2006/main">
  <externalBook xmlns:r="http://schemas.openxmlformats.org/officeDocument/2006/relationships" r:id="rId1">
    <sheetNames>
      <sheetName val="市民意见信息导出"/>
    </sheetNames>
    <sheetDataSet>
      <sheetData sheetId="0">
        <row r="2">
          <cell r="AK2" t="str">
            <v>GJ-PHONE-20251226-0137</v>
          </cell>
          <cell r="AL2" t="str">
            <v>其他</v>
          </cell>
          <cell r="AM2" t="str">
            <v>结束</v>
          </cell>
        </row>
        <row r="3">
          <cell r="AK3" t="str">
            <v>GJ-PHONE-20251226-0631</v>
          </cell>
          <cell r="AL3" t="str">
            <v>诉求</v>
          </cell>
          <cell r="AM3" t="str">
            <v>结束</v>
          </cell>
        </row>
        <row r="4">
          <cell r="AK4" t="str">
            <v>GJ-PHONE-20251226-1140-1</v>
          </cell>
          <cell r="AL4" t="str">
            <v>表扬</v>
          </cell>
          <cell r="AM4" t="str">
            <v>结束</v>
          </cell>
        </row>
        <row r="5">
          <cell r="AK5" t="str">
            <v>GJ-PHONE-20251226-0037-2</v>
          </cell>
          <cell r="AL5" t="str">
            <v>诉求</v>
          </cell>
          <cell r="AM5" t="str">
            <v>结束</v>
          </cell>
        </row>
        <row r="6">
          <cell r="AK6" t="str">
            <v>GJ-PHONE-20251226-1833</v>
          </cell>
          <cell r="AL6" t="str">
            <v>其他</v>
          </cell>
          <cell r="AM6" t="str">
            <v>结束</v>
          </cell>
        </row>
        <row r="7">
          <cell r="AK7" t="str">
            <v>GJ-PHONE-20251227-0209</v>
          </cell>
          <cell r="AL7" t="str">
            <v>诉求</v>
          </cell>
          <cell r="AM7" t="str">
            <v>结束</v>
          </cell>
        </row>
        <row r="8">
          <cell r="AK8" t="str">
            <v>GJ-PHONE-20251227-0780-1</v>
          </cell>
          <cell r="AL8" t="str">
            <v>诉求</v>
          </cell>
          <cell r="AM8" t="str">
            <v>结束</v>
          </cell>
        </row>
        <row r="9">
          <cell r="AK9" t="str">
            <v>GJ-PHONE-20251227-1652</v>
          </cell>
          <cell r="AL9" t="str">
            <v>诉求</v>
          </cell>
          <cell r="AM9" t="str">
            <v>结束</v>
          </cell>
        </row>
        <row r="10">
          <cell r="AK10" t="str">
            <v>GJ-PHONE-20251228-1995</v>
          </cell>
          <cell r="AL10" t="str">
            <v>诉求</v>
          </cell>
          <cell r="AM10" t="str">
            <v>结束</v>
          </cell>
        </row>
        <row r="11">
          <cell r="AK11" t="str">
            <v>GJ-PHONE-20251228-2128</v>
          </cell>
          <cell r="AL11" t="str">
            <v>诉求</v>
          </cell>
          <cell r="AM11" t="str">
            <v>结束</v>
          </cell>
        </row>
        <row r="12">
          <cell r="AK12" t="str">
            <v>GJ-PHONE-20251229-0224-1</v>
          </cell>
          <cell r="AL12" t="str">
            <v>其他</v>
          </cell>
          <cell r="AM12" t="str">
            <v>结束</v>
          </cell>
        </row>
        <row r="13">
          <cell r="AK13" t="str">
            <v>GJ-PHONE-20251230-1549</v>
          </cell>
          <cell r="AL13" t="str">
            <v>其他</v>
          </cell>
          <cell r="AM13" t="str">
            <v>结束</v>
          </cell>
        </row>
        <row r="14">
          <cell r="AK14" t="str">
            <v>GJ-PHONE-20251230-1953</v>
          </cell>
          <cell r="AL14" t="str">
            <v>诉求</v>
          </cell>
          <cell r="AM14" t="str">
            <v>结束</v>
          </cell>
        </row>
        <row r="15">
          <cell r="AK15" t="str">
            <v>GJ-PHONE-20251231-0453</v>
          </cell>
          <cell r="AL15" t="str">
            <v>其他</v>
          </cell>
          <cell r="AM15" t="str">
            <v>结束</v>
          </cell>
        </row>
        <row r="16">
          <cell r="AK16" t="str">
            <v>GJ-PHONE-20251231-0548</v>
          </cell>
          <cell r="AL16" t="str">
            <v>诉求</v>
          </cell>
          <cell r="AM16" t="str">
            <v>结束</v>
          </cell>
        </row>
        <row r="17">
          <cell r="AK17" t="str">
            <v>GJ-PHONE-20251231-1666</v>
          </cell>
          <cell r="AL17" t="str">
            <v>其他</v>
          </cell>
          <cell r="AM17" t="str">
            <v>结束</v>
          </cell>
        </row>
        <row r="18">
          <cell r="AK18" t="str">
            <v>GJ-PHONE-20260101-0605</v>
          </cell>
          <cell r="AL18" t="str">
            <v>表扬</v>
          </cell>
          <cell r="AM18" t="str">
            <v>结束</v>
          </cell>
        </row>
        <row r="19">
          <cell r="AK19" t="str">
            <v>GJ-PHONE-20260102-0273</v>
          </cell>
          <cell r="AL19" t="str">
            <v>表扬</v>
          </cell>
          <cell r="AM19" t="str">
            <v>结束</v>
          </cell>
        </row>
        <row r="20">
          <cell r="AK20" t="str">
            <v>GJ-PHONE-20260102-0275</v>
          </cell>
          <cell r="AL20" t="str">
            <v>表扬</v>
          </cell>
          <cell r="AM20" t="str">
            <v>结束</v>
          </cell>
        </row>
        <row r="21">
          <cell r="AK21" t="str">
            <v>GJ-PHONE-20260103-1449</v>
          </cell>
          <cell r="AL21" t="str">
            <v>诉求</v>
          </cell>
          <cell r="AM21" t="str">
            <v>结束</v>
          </cell>
        </row>
        <row r="22">
          <cell r="AK22" t="str">
            <v>GJ-PHONE-20260101-0595</v>
          </cell>
          <cell r="AL22" t="str">
            <v>诉求</v>
          </cell>
          <cell r="AM22" t="str">
            <v>结束</v>
          </cell>
        </row>
        <row r="23">
          <cell r="AK23" t="str">
            <v>GJ-PHONE-20260104-1072</v>
          </cell>
          <cell r="AL23" t="str">
            <v>其他</v>
          </cell>
          <cell r="AM23" t="str">
            <v>结束</v>
          </cell>
        </row>
        <row r="24">
          <cell r="AK24" t="str">
            <v>GJ-PHONE-20260104-1759</v>
          </cell>
          <cell r="AL24" t="str">
            <v>其他</v>
          </cell>
          <cell r="AM24" t="str">
            <v>结束</v>
          </cell>
        </row>
        <row r="25">
          <cell r="AK25" t="str">
            <v>GJ-PHONE-20260105-0602</v>
          </cell>
          <cell r="AL25" t="str">
            <v>诉求</v>
          </cell>
          <cell r="AM25" t="str">
            <v>结束</v>
          </cell>
        </row>
        <row r="26">
          <cell r="AK26" t="str">
            <v>GJ-PHONE-20260105-0798</v>
          </cell>
          <cell r="AL26" t="str">
            <v>其他</v>
          </cell>
          <cell r="AM26" t="str">
            <v>结束</v>
          </cell>
        </row>
        <row r="27">
          <cell r="AK27" t="str">
            <v>GJ-PHONE-20260106-1465</v>
          </cell>
          <cell r="AL27" t="str">
            <v>其他</v>
          </cell>
          <cell r="AM27" t="str">
            <v>结束</v>
          </cell>
        </row>
        <row r="28">
          <cell r="AK28" t="str">
            <v>GJ-PHONE-20260106-1604</v>
          </cell>
          <cell r="AL28" t="str">
            <v>其他</v>
          </cell>
          <cell r="AM28" t="str">
            <v>结束</v>
          </cell>
        </row>
        <row r="29">
          <cell r="AK29" t="str">
            <v>GJ-PHONE-20260107-0188</v>
          </cell>
          <cell r="AL29" t="str">
            <v>诉求</v>
          </cell>
          <cell r="AM29" t="str">
            <v>结束</v>
          </cell>
        </row>
        <row r="30">
          <cell r="AK30" t="str">
            <v>GJ-PHONE-20260107-0383</v>
          </cell>
          <cell r="AL30" t="str">
            <v>诉求</v>
          </cell>
          <cell r="AM30" t="str">
            <v>结束</v>
          </cell>
        </row>
        <row r="31">
          <cell r="AK31" t="str">
            <v>GJ-PHONE-20260107-1201</v>
          </cell>
          <cell r="AL31" t="str">
            <v>其他</v>
          </cell>
          <cell r="AM31" t="str">
            <v>结束</v>
          </cell>
        </row>
        <row r="32">
          <cell r="AK32" t="str">
            <v>GJ-PHONE-20260107-1274</v>
          </cell>
          <cell r="AL32" t="str">
            <v>其他</v>
          </cell>
          <cell r="AM32" t="str">
            <v>结束</v>
          </cell>
        </row>
        <row r="33">
          <cell r="AK33" t="str">
            <v>GJ-PHONE-20260107-1344</v>
          </cell>
          <cell r="AL33" t="str">
            <v>其他</v>
          </cell>
          <cell r="AM33" t="str">
            <v>结束</v>
          </cell>
        </row>
        <row r="34">
          <cell r="AK34" t="str">
            <v>GJ-PHONE-20260107-1362</v>
          </cell>
          <cell r="AL34" t="str">
            <v>其他</v>
          </cell>
          <cell r="AM34" t="str">
            <v>结束</v>
          </cell>
        </row>
        <row r="35">
          <cell r="AK35" t="str">
            <v>GJ-PHONE-20260108-1295</v>
          </cell>
          <cell r="AL35" t="str">
            <v>其他</v>
          </cell>
          <cell r="AM35" t="str">
            <v>结束</v>
          </cell>
        </row>
        <row r="36">
          <cell r="AK36" t="str">
            <v>GJ-PHONE-20260108-1365</v>
          </cell>
          <cell r="AL36" t="str">
            <v>诉求</v>
          </cell>
          <cell r="AM36" t="str">
            <v>结束</v>
          </cell>
        </row>
        <row r="37">
          <cell r="AK37" t="str">
            <v>GJ-PHONE-20260109-0290</v>
          </cell>
          <cell r="AL37" t="str">
            <v>表扬</v>
          </cell>
          <cell r="AM37" t="str">
            <v>结束</v>
          </cell>
        </row>
        <row r="38">
          <cell r="AK38" t="str">
            <v>GJ-PHONE-20260109-0290-1</v>
          </cell>
          <cell r="AL38" t="str">
            <v>其他</v>
          </cell>
          <cell r="AM38" t="str">
            <v>结束</v>
          </cell>
        </row>
        <row r="39">
          <cell r="AK39" t="str">
            <v>GJ-PHONE-20260109-0297</v>
          </cell>
          <cell r="AL39" t="str">
            <v>其他</v>
          </cell>
          <cell r="AM39" t="str">
            <v>结束</v>
          </cell>
        </row>
        <row r="40">
          <cell r="AK40" t="str">
            <v>GJ-PHONE-20260109-0564</v>
          </cell>
          <cell r="AL40" t="str">
            <v>其他</v>
          </cell>
          <cell r="AM40" t="str">
            <v>结束</v>
          </cell>
        </row>
        <row r="41">
          <cell r="AK41" t="str">
            <v>GJ-PHONE-20260109-0717</v>
          </cell>
          <cell r="AL41" t="str">
            <v>其他</v>
          </cell>
          <cell r="AM41" t="str">
            <v>结束</v>
          </cell>
        </row>
        <row r="42">
          <cell r="AK42" t="str">
            <v>GJ-PHONE-20260109-1668</v>
          </cell>
          <cell r="AL42" t="str">
            <v>其他</v>
          </cell>
          <cell r="AM42" t="str">
            <v>结束</v>
          </cell>
        </row>
        <row r="43">
          <cell r="AK43" t="str">
            <v>GJ-PHONE-20260109-2108</v>
          </cell>
          <cell r="AL43" t="str">
            <v>诉求</v>
          </cell>
          <cell r="AM43" t="str">
            <v>结束</v>
          </cell>
        </row>
        <row r="44">
          <cell r="AK44" t="str">
            <v>GJ-PHONE-20260110-0152</v>
          </cell>
          <cell r="AL44" t="str">
            <v>诉求</v>
          </cell>
          <cell r="AM44" t="str">
            <v>结束</v>
          </cell>
        </row>
        <row r="45">
          <cell r="AK45" t="str">
            <v>GJ-PHONE-20260110-0912</v>
          </cell>
          <cell r="AL45" t="str">
            <v>诉求</v>
          </cell>
          <cell r="AM45" t="str">
            <v>结束</v>
          </cell>
        </row>
        <row r="46">
          <cell r="AK46" t="str">
            <v>GJ-PHONE-20260110-1178</v>
          </cell>
          <cell r="AL46" t="str">
            <v>诉求</v>
          </cell>
          <cell r="AM46" t="str">
            <v>结束</v>
          </cell>
        </row>
        <row r="47">
          <cell r="AK47" t="str">
            <v>GJ-PHONE-20260110-1661</v>
          </cell>
          <cell r="AL47" t="str">
            <v>诉求</v>
          </cell>
          <cell r="AM47" t="str">
            <v>结束</v>
          </cell>
        </row>
        <row r="48">
          <cell r="AK48" t="str">
            <v>GJ-PHONE-20260111-0012</v>
          </cell>
          <cell r="AL48" t="str">
            <v>其他</v>
          </cell>
          <cell r="AM48" t="str">
            <v>结束</v>
          </cell>
        </row>
        <row r="49">
          <cell r="AK49" t="str">
            <v>GJ-PHONE-20260111-0066</v>
          </cell>
          <cell r="AL49" t="str">
            <v>其他</v>
          </cell>
          <cell r="AM49" t="str">
            <v>结束</v>
          </cell>
        </row>
        <row r="50">
          <cell r="AK50" t="str">
            <v>GJ-PHONE-20260111-1575</v>
          </cell>
          <cell r="AL50" t="str">
            <v>其他</v>
          </cell>
          <cell r="AM50" t="str">
            <v>结束</v>
          </cell>
        </row>
        <row r="51">
          <cell r="AK51" t="str">
            <v>GJ-PHONE-20260112-0223</v>
          </cell>
          <cell r="AL51" t="str">
            <v>诉求</v>
          </cell>
          <cell r="AM51" t="str">
            <v>结束</v>
          </cell>
        </row>
        <row r="52">
          <cell r="AK52" t="str">
            <v>GJ-PHONE-20260111-1443</v>
          </cell>
          <cell r="AL52" t="str">
            <v>诉求</v>
          </cell>
          <cell r="AM52" t="str">
            <v>结束</v>
          </cell>
        </row>
        <row r="53">
          <cell r="AK53" t="str">
            <v>GJ-PHONE-20260112-1243</v>
          </cell>
          <cell r="AL53" t="str">
            <v>其他</v>
          </cell>
          <cell r="AM53" t="str">
            <v>结束</v>
          </cell>
        </row>
        <row r="54">
          <cell r="AK54" t="str">
            <v>GJ-PHONE-20260113-0201</v>
          </cell>
          <cell r="AL54" t="str">
            <v>表扬</v>
          </cell>
          <cell r="AM54" t="str">
            <v>结束</v>
          </cell>
        </row>
        <row r="55">
          <cell r="AK55" t="str">
            <v>GJ-PHONE-20260113-0186</v>
          </cell>
          <cell r="AL55" t="str">
            <v>表扬</v>
          </cell>
          <cell r="AM55" t="str">
            <v>结束</v>
          </cell>
        </row>
        <row r="56">
          <cell r="AK56" t="str">
            <v>GJ-PHONE-20260113-0611</v>
          </cell>
          <cell r="AL56" t="str">
            <v>其他</v>
          </cell>
          <cell r="AM56" t="str">
            <v>结束</v>
          </cell>
        </row>
        <row r="57">
          <cell r="AK57" t="str">
            <v>GJ-PHONE-20260113-0771</v>
          </cell>
          <cell r="AL57" t="str">
            <v>其他</v>
          </cell>
          <cell r="AM57" t="str">
            <v>结束</v>
          </cell>
        </row>
        <row r="58">
          <cell r="AK58" t="str">
            <v>GJ-PHONE-20260113-1234</v>
          </cell>
          <cell r="AL58" t="str">
            <v>其他</v>
          </cell>
          <cell r="AM58" t="str">
            <v>结束</v>
          </cell>
        </row>
        <row r="59">
          <cell r="AK59" t="str">
            <v>GJ-PHONE-20260113-1476</v>
          </cell>
          <cell r="AL59" t="str">
            <v>诉求</v>
          </cell>
          <cell r="AM59" t="str">
            <v>结束</v>
          </cell>
        </row>
        <row r="60">
          <cell r="AK60" t="str">
            <v>GJ-PHONE-20260114-1140</v>
          </cell>
          <cell r="AL60" t="str">
            <v>其他</v>
          </cell>
          <cell r="AM60" t="str">
            <v>结束</v>
          </cell>
        </row>
        <row r="61">
          <cell r="AK61" t="str">
            <v>GJ-PHONE-20260114-1148</v>
          </cell>
          <cell r="AL61" t="str">
            <v>其他</v>
          </cell>
          <cell r="AM61" t="str">
            <v>结束</v>
          </cell>
        </row>
        <row r="62">
          <cell r="AK62" t="str">
            <v>GJ-PHONE-20260114-1415</v>
          </cell>
          <cell r="AL62" t="str">
            <v>诉求</v>
          </cell>
          <cell r="AM62" t="str">
            <v>结束</v>
          </cell>
        </row>
        <row r="63">
          <cell r="AK63" t="str">
            <v>GJ-PHONE-20260114-1475</v>
          </cell>
          <cell r="AL63" t="str">
            <v>其他</v>
          </cell>
          <cell r="AM63" t="str">
            <v>结束</v>
          </cell>
        </row>
        <row r="64">
          <cell r="AK64" t="str">
            <v>GJ-PHONE-20260114-2143</v>
          </cell>
          <cell r="AL64" t="str">
            <v>诉求</v>
          </cell>
          <cell r="AM64" t="str">
            <v>结束</v>
          </cell>
        </row>
        <row r="65">
          <cell r="AK65" t="str">
            <v>GJ-PHONE-20260115-0983</v>
          </cell>
          <cell r="AL65" t="str">
            <v>诉求</v>
          </cell>
          <cell r="AM65" t="str">
            <v>结束</v>
          </cell>
        </row>
        <row r="66">
          <cell r="AK66" t="str">
            <v>GJ-PHONE-20260115-0652</v>
          </cell>
          <cell r="AL66" t="str">
            <v>诉求</v>
          </cell>
          <cell r="AM66" t="str">
            <v>结束</v>
          </cell>
        </row>
        <row r="67">
          <cell r="AK67" t="str">
            <v>GJ-PHONE-20260115-1333</v>
          </cell>
          <cell r="AL67" t="str">
            <v>诉求</v>
          </cell>
          <cell r="AM67" t="str">
            <v>结束</v>
          </cell>
        </row>
        <row r="68">
          <cell r="AK68" t="str">
            <v>GJ-PHONE-20260116-0271</v>
          </cell>
          <cell r="AL68" t="str">
            <v>其他</v>
          </cell>
          <cell r="AM68" t="str">
            <v>结束</v>
          </cell>
        </row>
        <row r="69">
          <cell r="AK69" t="str">
            <v>GJ-PHONE-20260116-1361</v>
          </cell>
          <cell r="AL69" t="str">
            <v>其他</v>
          </cell>
          <cell r="AM69" t="str">
            <v>结束</v>
          </cell>
        </row>
        <row r="70">
          <cell r="AK70" t="str">
            <v>GJ-PHONE-20260117-1429</v>
          </cell>
          <cell r="AL70" t="str">
            <v>其他</v>
          </cell>
          <cell r="AM70" t="str">
            <v>结束</v>
          </cell>
        </row>
        <row r="71">
          <cell r="AK71" t="str">
            <v>GJ-PHONE-20260119-0406</v>
          </cell>
          <cell r="AL71" t="str">
            <v>诉求</v>
          </cell>
          <cell r="AM71" t="str">
            <v>结束</v>
          </cell>
        </row>
        <row r="72">
          <cell r="AK72" t="str">
            <v>GJ-PHONE-20260118-1114</v>
          </cell>
          <cell r="AL72" t="str">
            <v>诉求</v>
          </cell>
          <cell r="AM72" t="str">
            <v>结束</v>
          </cell>
        </row>
        <row r="73">
          <cell r="AK73" t="str">
            <v>GJ-PHONE-20260118-1656</v>
          </cell>
          <cell r="AL73" t="str">
            <v>诉求</v>
          </cell>
          <cell r="AM73" t="str">
            <v>结束</v>
          </cell>
        </row>
        <row r="74">
          <cell r="AK74" t="str">
            <v>GJ-PHONE-20260118-1560</v>
          </cell>
          <cell r="AL74" t="str">
            <v>诉求</v>
          </cell>
          <cell r="AM74" t="str">
            <v>结束</v>
          </cell>
        </row>
        <row r="75">
          <cell r="AK75" t="str">
            <v>GJ-PHONE-20260119-0742</v>
          </cell>
          <cell r="AL75" t="str">
            <v>其他</v>
          </cell>
          <cell r="AM75" t="str">
            <v>结束</v>
          </cell>
        </row>
        <row r="76">
          <cell r="AK76" t="str">
            <v>GJ-PHONE-20260119-0906</v>
          </cell>
          <cell r="AL76" t="str">
            <v>其他</v>
          </cell>
          <cell r="AM76" t="str">
            <v>结束</v>
          </cell>
        </row>
        <row r="77">
          <cell r="AK77" t="str">
            <v>GJ-PHONE-20260119-1647-1</v>
          </cell>
          <cell r="AL77" t="str">
            <v>诉求</v>
          </cell>
          <cell r="AM77" t="str">
            <v>结束</v>
          </cell>
        </row>
        <row r="78">
          <cell r="AK78" t="str">
            <v>GJ-PHONE-20260119-1583</v>
          </cell>
          <cell r="AL78" t="str">
            <v>其他</v>
          </cell>
          <cell r="AM78" t="str">
            <v>结束</v>
          </cell>
        </row>
        <row r="79">
          <cell r="AK79" t="str">
            <v>GJ-PHONE-20260119-1692</v>
          </cell>
          <cell r="AL79" t="str">
            <v>诉求</v>
          </cell>
          <cell r="AM79" t="str">
            <v>结束</v>
          </cell>
        </row>
        <row r="80">
          <cell r="AK80" t="str">
            <v>GJ-PHONE-20260120-0684</v>
          </cell>
          <cell r="AL80" t="str">
            <v>诉求</v>
          </cell>
          <cell r="AM80" t="str">
            <v>结束</v>
          </cell>
        </row>
        <row r="81">
          <cell r="AK81" t="str">
            <v>GJ-PHONE-20260121-1061</v>
          </cell>
          <cell r="AL81" t="str">
            <v>诉求</v>
          </cell>
          <cell r="AM81" t="str">
            <v>结束</v>
          </cell>
        </row>
        <row r="82">
          <cell r="AK82" t="str">
            <v>GJ-PHONE-20260122-0225</v>
          </cell>
          <cell r="AL82" t="str">
            <v>诉求</v>
          </cell>
          <cell r="AM82" t="str">
            <v>结束</v>
          </cell>
        </row>
        <row r="83">
          <cell r="AK83" t="str">
            <v>GJ-PHONE-20260122-0615</v>
          </cell>
          <cell r="AL83" t="str">
            <v>其他</v>
          </cell>
          <cell r="AM83" t="str">
            <v>结束</v>
          </cell>
        </row>
        <row r="84">
          <cell r="AK84" t="str">
            <v>GJ-PHONE-20260123-1176</v>
          </cell>
          <cell r="AL84" t="str">
            <v>诉求</v>
          </cell>
          <cell r="AM84" t="str">
            <v>结束</v>
          </cell>
        </row>
        <row r="85">
          <cell r="AK85" t="str">
            <v>GJ-PHONE-20260123-1564</v>
          </cell>
          <cell r="AL85" t="str">
            <v>诉求</v>
          </cell>
          <cell r="AM85" t="str">
            <v>结束</v>
          </cell>
        </row>
        <row r="86">
          <cell r="AK86" t="str">
            <v>GJ-PHONE-20260124-0190</v>
          </cell>
          <cell r="AL86" t="str">
            <v>其他</v>
          </cell>
          <cell r="AM86" t="str">
            <v>结束</v>
          </cell>
        </row>
        <row r="87">
          <cell r="AK87" t="str">
            <v>GJ-PHONE-20260124-0228</v>
          </cell>
          <cell r="AL87" t="str">
            <v>其他</v>
          </cell>
          <cell r="AM87" t="str">
            <v>结束</v>
          </cell>
        </row>
        <row r="88">
          <cell r="AK88" t="str">
            <v>GJ-PHONE-20260124-0281</v>
          </cell>
          <cell r="AL88" t="str">
            <v>其他</v>
          </cell>
          <cell r="AM88" t="str">
            <v>结束</v>
          </cell>
        </row>
        <row r="89">
          <cell r="AK89" t="str">
            <v>GJ-PHONE-20260125-0761</v>
          </cell>
          <cell r="AL89" t="str">
            <v>其他</v>
          </cell>
          <cell r="AM89" t="str">
            <v>结束</v>
          </cell>
        </row>
        <row r="90">
          <cell r="AK90" t="str">
            <v>GJ-PHONE-20260125-1171</v>
          </cell>
          <cell r="AL90" t="str">
            <v>其他</v>
          </cell>
          <cell r="AM90" t="str">
            <v>结束</v>
          </cell>
        </row>
        <row r="91">
          <cell r="AK91" t="str">
            <v>GJ-PHONE-20260126-0855-1</v>
          </cell>
          <cell r="AL91" t="str">
            <v>表扬</v>
          </cell>
          <cell r="AM91" t="str">
            <v>结束</v>
          </cell>
        </row>
        <row r="92">
          <cell r="AK92" t="str">
            <v>GJ-PHONE-20260127-0345</v>
          </cell>
          <cell r="AL92" t="str">
            <v>其他</v>
          </cell>
          <cell r="AM92" t="str">
            <v>结束</v>
          </cell>
        </row>
        <row r="93">
          <cell r="AK93" t="str">
            <v>GJ-PHONE-20260127-0877</v>
          </cell>
          <cell r="AL93" t="str">
            <v>诉求</v>
          </cell>
          <cell r="AM93" t="str">
            <v>结束</v>
          </cell>
        </row>
        <row r="94">
          <cell r="AK94" t="str">
            <v>GJ-PHONE-20260127-1674</v>
          </cell>
          <cell r="AL94" t="str">
            <v>诉求</v>
          </cell>
          <cell r="AM94" t="str">
            <v>结束</v>
          </cell>
        </row>
        <row r="95">
          <cell r="AK95" t="str">
            <v>GJ-PHONE-20260127-2178</v>
          </cell>
          <cell r="AL95" t="str">
            <v>其他</v>
          </cell>
          <cell r="AM95" t="str">
            <v>结束</v>
          </cell>
        </row>
        <row r="96">
          <cell r="AK96" t="str">
            <v>GJ-PHONE-20260128-0450</v>
          </cell>
          <cell r="AL96" t="str">
            <v>诉求</v>
          </cell>
          <cell r="AM96" t="str">
            <v>结束</v>
          </cell>
        </row>
        <row r="97">
          <cell r="AK97" t="str">
            <v>GJ-PHONE-20260128-1058</v>
          </cell>
          <cell r="AL97" t="str">
            <v>其他</v>
          </cell>
          <cell r="AM97" t="str">
            <v>结束</v>
          </cell>
        </row>
        <row r="98">
          <cell r="AK98" t="str">
            <v>GJ-PHONE-20260128-1899</v>
          </cell>
          <cell r="AL98" t="str">
            <v>诉求</v>
          </cell>
          <cell r="AM98" t="str">
            <v>结束</v>
          </cell>
        </row>
        <row r="99">
          <cell r="AK99" t="str">
            <v>GJ-PHONE-20260129-0210-1</v>
          </cell>
          <cell r="AL99" t="str">
            <v>表扬</v>
          </cell>
          <cell r="AM99" t="str">
            <v>结束</v>
          </cell>
        </row>
        <row r="100">
          <cell r="AK100" t="str">
            <v>GJ-PHONE-20260129-0825-1</v>
          </cell>
          <cell r="AL100" t="str">
            <v>其他</v>
          </cell>
          <cell r="AM100" t="str">
            <v>结束</v>
          </cell>
        </row>
        <row r="101">
          <cell r="AK101" t="str">
            <v>GJ-PHONE-20260129-1067</v>
          </cell>
          <cell r="AL101" t="str">
            <v>其他</v>
          </cell>
          <cell r="AM101" t="str">
            <v>结束</v>
          </cell>
        </row>
        <row r="102">
          <cell r="AK102" t="str">
            <v>GJ-PHONE-20260129-1290</v>
          </cell>
          <cell r="AL102" t="str">
            <v>诉求</v>
          </cell>
          <cell r="AM102" t="str">
            <v>结束</v>
          </cell>
        </row>
        <row r="103">
          <cell r="AK103" t="str">
            <v>GJ-PHONE-20260129-1343</v>
          </cell>
          <cell r="AL103" t="str">
            <v>其他</v>
          </cell>
          <cell r="AM103" t="str">
            <v>结束</v>
          </cell>
        </row>
        <row r="104">
          <cell r="AK104" t="str">
            <v>GJ-PHONE-20260129-2211</v>
          </cell>
          <cell r="AL104" t="str">
            <v>诉求</v>
          </cell>
          <cell r="AM104" t="str">
            <v>结束</v>
          </cell>
        </row>
        <row r="105">
          <cell r="AK105" t="str">
            <v>GJ-PHONE-20260130-0245</v>
          </cell>
          <cell r="AL105" t="str">
            <v>诉求</v>
          </cell>
          <cell r="AM105" t="str">
            <v>结束</v>
          </cell>
        </row>
        <row r="106">
          <cell r="AK106" t="str">
            <v>GJ-PHONE-20260130-1545</v>
          </cell>
          <cell r="AL106" t="str">
            <v>其他</v>
          </cell>
          <cell r="AM106" t="str">
            <v>结束</v>
          </cell>
        </row>
        <row r="107">
          <cell r="AK107" t="str">
            <v>GJ-PHONE-20260131-1159</v>
          </cell>
          <cell r="AL107" t="str">
            <v>诉求</v>
          </cell>
          <cell r="AM107" t="str">
            <v>结束</v>
          </cell>
        </row>
        <row r="108">
          <cell r="AK108" t="str">
            <v>GJ-PHONE-20260131-1326</v>
          </cell>
          <cell r="AL108" t="str">
            <v>诉求</v>
          </cell>
          <cell r="AM108" t="str">
            <v>结束</v>
          </cell>
        </row>
        <row r="109">
          <cell r="AK109" t="str">
            <v>GJ-PHONE-20260131-1410</v>
          </cell>
          <cell r="AL109" t="str">
            <v>诉求</v>
          </cell>
          <cell r="AM109" t="str">
            <v>结束</v>
          </cell>
        </row>
        <row r="110">
          <cell r="AK110" t="str">
            <v>GJ-PHONE-20260201-1116</v>
          </cell>
          <cell r="AL110" t="str">
            <v>其他</v>
          </cell>
          <cell r="AM110" t="str">
            <v>结束</v>
          </cell>
        </row>
        <row r="111">
          <cell r="AK111" t="str">
            <v>GJ-PHONE-20260202-0691</v>
          </cell>
          <cell r="AL111" t="str">
            <v>诉求</v>
          </cell>
          <cell r="AM111" t="str">
            <v>结束</v>
          </cell>
        </row>
        <row r="112">
          <cell r="AK112" t="str">
            <v>GJ-PHONE-20260201-0760</v>
          </cell>
          <cell r="AL112" t="str">
            <v>诉求</v>
          </cell>
          <cell r="AM112" t="str">
            <v>结束</v>
          </cell>
        </row>
        <row r="113">
          <cell r="AK113" t="str">
            <v>GJ-PHONE-20260131-1812-1</v>
          </cell>
          <cell r="AL113" t="str">
            <v>诉求</v>
          </cell>
          <cell r="AM113" t="str">
            <v>结束</v>
          </cell>
        </row>
        <row r="114">
          <cell r="AK114" t="str">
            <v>GJ-PHONE-20260201-1071</v>
          </cell>
          <cell r="AL114" t="str">
            <v>其他</v>
          </cell>
          <cell r="AM114" t="str">
            <v>结束</v>
          </cell>
        </row>
        <row r="115">
          <cell r="AK115" t="str">
            <v>GJ-PHONE-20260203-0244</v>
          </cell>
          <cell r="AL115" t="str">
            <v>其他</v>
          </cell>
          <cell r="AM115" t="str">
            <v>结束</v>
          </cell>
        </row>
        <row r="116">
          <cell r="AK116" t="str">
            <v>GJ-PHONE-20260203-0754</v>
          </cell>
          <cell r="AL116" t="str">
            <v>其他</v>
          </cell>
          <cell r="AM116" t="str">
            <v>结束</v>
          </cell>
        </row>
        <row r="117">
          <cell r="AK117" t="str">
            <v>GJ-PHONE-20260204-0163</v>
          </cell>
          <cell r="AL117" t="str">
            <v>其他</v>
          </cell>
          <cell r="AM117" t="str">
            <v>结束</v>
          </cell>
        </row>
        <row r="118">
          <cell r="AK118" t="str">
            <v>GJ-PHONE-20260204-0273</v>
          </cell>
          <cell r="AL118" t="str">
            <v>诉求</v>
          </cell>
          <cell r="AM118" t="str">
            <v>结束</v>
          </cell>
        </row>
        <row r="119">
          <cell r="AK119" t="str">
            <v>GJ-PHONE-20260204-1054</v>
          </cell>
          <cell r="AL119" t="str">
            <v>诉求</v>
          </cell>
          <cell r="AM119" t="str">
            <v>结束</v>
          </cell>
        </row>
        <row r="120">
          <cell r="AK120" t="str">
            <v>GJ-PHONE-20260204-1556</v>
          </cell>
          <cell r="AL120" t="str">
            <v>诉求</v>
          </cell>
          <cell r="AM120" t="str">
            <v>结束</v>
          </cell>
        </row>
        <row r="121">
          <cell r="AK121" t="str">
            <v>GJ-PHONE-20260204-2266-1</v>
          </cell>
          <cell r="AL121" t="str">
            <v>其他</v>
          </cell>
          <cell r="AM121" t="str">
            <v>结束</v>
          </cell>
        </row>
        <row r="122">
          <cell r="AK122" t="str">
            <v>GJ-PHONE-20260204-2309</v>
          </cell>
          <cell r="AL122" t="str">
            <v>其他</v>
          </cell>
          <cell r="AM122" t="str">
            <v>结束</v>
          </cell>
        </row>
        <row r="123">
          <cell r="AK123" t="str">
            <v>GJ-PHONE-20260205-0892-1</v>
          </cell>
          <cell r="AL123" t="str">
            <v>其他</v>
          </cell>
          <cell r="AM123" t="str">
            <v>结束</v>
          </cell>
        </row>
        <row r="124">
          <cell r="AK124" t="str">
            <v>GJ-PHONE-20260205-1304</v>
          </cell>
          <cell r="AL124" t="str">
            <v>其他</v>
          </cell>
          <cell r="AM124" t="str">
            <v>结束</v>
          </cell>
        </row>
        <row r="125">
          <cell r="AK125" t="str">
            <v>GJ-PHONE-20260205-0808</v>
          </cell>
          <cell r="AL125" t="str">
            <v>其他</v>
          </cell>
          <cell r="AM125" t="str">
            <v>结束</v>
          </cell>
        </row>
        <row r="126">
          <cell r="AK126" t="str">
            <v>GJ-PHONE-20260206-0100</v>
          </cell>
          <cell r="AL126" t="str">
            <v>其他</v>
          </cell>
          <cell r="AM126" t="str">
            <v>结束</v>
          </cell>
        </row>
        <row r="127">
          <cell r="AK127" t="str">
            <v>GJ-PHONE-20260205-1844</v>
          </cell>
          <cell r="AL127" t="str">
            <v>诉求</v>
          </cell>
          <cell r="AM127" t="str">
            <v>结束</v>
          </cell>
        </row>
        <row r="128">
          <cell r="AK128" t="str">
            <v>GJ-PHONE-20260206-1014-1</v>
          </cell>
          <cell r="AL128" t="str">
            <v>其他</v>
          </cell>
          <cell r="AM128" t="str">
            <v>结束</v>
          </cell>
        </row>
        <row r="129">
          <cell r="AK129" t="str">
            <v>GJ-PHONE-20260206-2023</v>
          </cell>
          <cell r="AL129" t="str">
            <v>其他</v>
          </cell>
          <cell r="AM129" t="str">
            <v>结束</v>
          </cell>
        </row>
        <row r="130">
          <cell r="AK130" t="str">
            <v>GJ-PHONE-20260207-0424</v>
          </cell>
          <cell r="AL130" t="str">
            <v>其他</v>
          </cell>
          <cell r="AM130" t="str">
            <v>结束</v>
          </cell>
        </row>
        <row r="131">
          <cell r="AK131" t="str">
            <v>GJ-PHONE-20260208-2062</v>
          </cell>
          <cell r="AL131" t="str">
            <v>诉求</v>
          </cell>
          <cell r="AM131" t="str">
            <v>结束</v>
          </cell>
        </row>
        <row r="132">
          <cell r="AK132" t="str">
            <v>GJ-PHONE-20260208-2149-2</v>
          </cell>
          <cell r="AL132" t="str">
            <v>其他</v>
          </cell>
          <cell r="AM132" t="str">
            <v>结束</v>
          </cell>
        </row>
        <row r="133">
          <cell r="AK133" t="str">
            <v>GJ-PHONE-20260209-1509</v>
          </cell>
          <cell r="AL133" t="str">
            <v>其他</v>
          </cell>
          <cell r="AM133" t="str">
            <v>结束</v>
          </cell>
        </row>
        <row r="134">
          <cell r="AK134" t="str">
            <v>GJ-PHONE-20260209-1811</v>
          </cell>
          <cell r="AL134" t="str">
            <v>其他</v>
          </cell>
          <cell r="AM134" t="str">
            <v>集团处室</v>
          </cell>
        </row>
        <row r="135">
          <cell r="AK135" t="str">
            <v>GJ-PHONE-20260210-1283</v>
          </cell>
          <cell r="AL135" t="str">
            <v>其他</v>
          </cell>
          <cell r="AM135" t="str">
            <v>集团处室</v>
          </cell>
        </row>
        <row r="136">
          <cell r="AK136" t="str">
            <v>GJ-PHONE-20260211-0400</v>
          </cell>
          <cell r="AL136" t="str">
            <v>诉求</v>
          </cell>
          <cell r="AM136" t="str">
            <v>集团处室</v>
          </cell>
        </row>
        <row r="137">
          <cell r="AK137" t="str">
            <v>GJ-PHONE-20260211-1614</v>
          </cell>
          <cell r="AL137" t="str">
            <v>诉求</v>
          </cell>
          <cell r="AM137" t="str">
            <v>二级单位</v>
          </cell>
        </row>
        <row r="138">
          <cell r="AK138" t="str">
            <v>GJ-PHONE-20260212-0062</v>
          </cell>
          <cell r="AL138" t="str">
            <v>诉求</v>
          </cell>
          <cell r="AM138" t="str">
            <v>集团处室</v>
          </cell>
        </row>
        <row r="139">
          <cell r="AK139" t="str">
            <v>GJ-PHONE-20260212-0339</v>
          </cell>
          <cell r="AL139" t="str">
            <v>诉求</v>
          </cell>
          <cell r="AM139" t="str">
            <v>清分中心</v>
          </cell>
        </row>
        <row r="140">
          <cell r="AK140" t="str">
            <v>GJ-PHONE-20260212-1033-1</v>
          </cell>
          <cell r="AL140" t="str">
            <v>诉求</v>
          </cell>
          <cell r="AM140" t="str">
            <v>三级单位</v>
          </cell>
        </row>
        <row r="141">
          <cell r="AK141" t="str">
            <v>GJ-PHONE-20260212-1153</v>
          </cell>
          <cell r="AL141" t="str">
            <v>其他</v>
          </cell>
          <cell r="AM141" t="str">
            <v>三级单位</v>
          </cell>
        </row>
        <row r="142">
          <cell r="AK142" t="str">
            <v>GJ-PHONE-20260212-1092</v>
          </cell>
          <cell r="AL142" t="str">
            <v>诉求</v>
          </cell>
          <cell r="AM142" t="str">
            <v>三级单位</v>
          </cell>
        </row>
        <row r="143">
          <cell r="AK143" t="str">
            <v>GJ-PHONE-20260212-1392</v>
          </cell>
          <cell r="AL143" t="str">
            <v>其他</v>
          </cell>
          <cell r="AM143" t="str">
            <v>二级单位</v>
          </cell>
        </row>
        <row r="144">
          <cell r="AK144" t="str">
            <v>GJ-PHONE-20260212-1423</v>
          </cell>
          <cell r="AL144" t="str">
            <v>其他</v>
          </cell>
          <cell r="AM144" t="str">
            <v>二级单位</v>
          </cell>
        </row>
      </sheetData>
    </sheetDataSet>
  </externalBook>
</externalLink>
</file>

<file path=xl/externalLinks/externalLink11.xml><?xml version="1.0" encoding="utf-8"?>
<externalLink xmlns="http://schemas.openxmlformats.org/spreadsheetml/2006/main">
  <externalBook xmlns:r="http://schemas.openxmlformats.org/officeDocument/2006/relationships" r:id="rId1">
    <sheetNames>
      <sheetName val="市民意见信息导出"/>
    </sheetNames>
    <sheetDataSet>
      <sheetData sheetId="0">
        <row r="2">
          <cell r="AK2" t="str">
            <v>GJ-PHONE-20251226-0137</v>
          </cell>
          <cell r="AL2" t="str">
            <v>其他</v>
          </cell>
          <cell r="AM2" t="str">
            <v>结束</v>
          </cell>
        </row>
        <row r="3">
          <cell r="AK3" t="str">
            <v>GJ-PHONE-20251226-0631</v>
          </cell>
          <cell r="AL3" t="str">
            <v>诉求</v>
          </cell>
          <cell r="AM3" t="str">
            <v>结束</v>
          </cell>
        </row>
        <row r="4">
          <cell r="AK4" t="str">
            <v>GJ-PHONE-20251226-1140-1</v>
          </cell>
          <cell r="AL4" t="str">
            <v>表扬</v>
          </cell>
          <cell r="AM4" t="str">
            <v>结束</v>
          </cell>
        </row>
        <row r="5">
          <cell r="AK5" t="str">
            <v>GJ-PHONE-20251226-0037-2</v>
          </cell>
          <cell r="AL5" t="str">
            <v>诉求</v>
          </cell>
          <cell r="AM5" t="str">
            <v>结束</v>
          </cell>
        </row>
        <row r="6">
          <cell r="AK6" t="str">
            <v>GJ-PHONE-20251226-1833</v>
          </cell>
          <cell r="AL6" t="str">
            <v>其他</v>
          </cell>
          <cell r="AM6" t="str">
            <v>结束</v>
          </cell>
        </row>
        <row r="7">
          <cell r="AK7" t="str">
            <v>GJ-PHONE-20251227-0209</v>
          </cell>
          <cell r="AL7" t="str">
            <v>诉求</v>
          </cell>
          <cell r="AM7" t="str">
            <v>结束</v>
          </cell>
        </row>
        <row r="8">
          <cell r="AK8" t="str">
            <v>GJ-PHONE-20251227-0780-1</v>
          </cell>
          <cell r="AL8" t="str">
            <v>诉求</v>
          </cell>
          <cell r="AM8" t="str">
            <v>结束</v>
          </cell>
        </row>
        <row r="9">
          <cell r="AK9" t="str">
            <v>GJ-PHONE-20251227-1652</v>
          </cell>
          <cell r="AL9" t="str">
            <v>诉求</v>
          </cell>
          <cell r="AM9" t="str">
            <v>结束</v>
          </cell>
        </row>
        <row r="10">
          <cell r="AK10" t="str">
            <v>GJ-PHONE-20251228-1995</v>
          </cell>
          <cell r="AL10" t="str">
            <v>诉求</v>
          </cell>
          <cell r="AM10" t="str">
            <v>结束</v>
          </cell>
        </row>
        <row r="11">
          <cell r="AK11" t="str">
            <v>GJ-PHONE-20251228-2128</v>
          </cell>
          <cell r="AL11" t="str">
            <v>诉求</v>
          </cell>
          <cell r="AM11" t="str">
            <v>结束</v>
          </cell>
        </row>
        <row r="12">
          <cell r="AK12" t="str">
            <v>GJ-PHONE-20251229-0224-1</v>
          </cell>
          <cell r="AL12" t="str">
            <v>其他</v>
          </cell>
          <cell r="AM12" t="str">
            <v>结束</v>
          </cell>
        </row>
        <row r="13">
          <cell r="AK13" t="str">
            <v>GJ-PHONE-20251230-1549</v>
          </cell>
          <cell r="AL13" t="str">
            <v>其他</v>
          </cell>
          <cell r="AM13" t="str">
            <v>结束</v>
          </cell>
        </row>
        <row r="14">
          <cell r="AK14" t="str">
            <v>GJ-PHONE-20251230-1953</v>
          </cell>
          <cell r="AL14" t="str">
            <v>诉求</v>
          </cell>
          <cell r="AM14" t="str">
            <v>结束</v>
          </cell>
        </row>
        <row r="15">
          <cell r="AK15" t="str">
            <v>GJ-PHONE-20251231-0453</v>
          </cell>
          <cell r="AL15" t="str">
            <v>其他</v>
          </cell>
          <cell r="AM15" t="str">
            <v>结束</v>
          </cell>
        </row>
        <row r="16">
          <cell r="AK16" t="str">
            <v>GJ-PHONE-20251231-0548</v>
          </cell>
          <cell r="AL16" t="str">
            <v>诉求</v>
          </cell>
          <cell r="AM16" t="str">
            <v>结束</v>
          </cell>
        </row>
        <row r="17">
          <cell r="AK17" t="str">
            <v>GJ-PHONE-20251231-1666</v>
          </cell>
          <cell r="AL17" t="str">
            <v>其他</v>
          </cell>
          <cell r="AM17" t="str">
            <v>结束</v>
          </cell>
        </row>
        <row r="18">
          <cell r="AK18" t="str">
            <v>GJ-PHONE-20260101-0605</v>
          </cell>
          <cell r="AL18" t="str">
            <v>表扬</v>
          </cell>
          <cell r="AM18" t="str">
            <v>结束</v>
          </cell>
        </row>
        <row r="19">
          <cell r="AK19" t="str">
            <v>GJ-PHONE-20260102-0273</v>
          </cell>
          <cell r="AL19" t="str">
            <v>表扬</v>
          </cell>
          <cell r="AM19" t="str">
            <v>结束</v>
          </cell>
        </row>
        <row r="20">
          <cell r="AK20" t="str">
            <v>GJ-PHONE-20260102-0275</v>
          </cell>
          <cell r="AL20" t="str">
            <v>表扬</v>
          </cell>
          <cell r="AM20" t="str">
            <v>结束</v>
          </cell>
        </row>
        <row r="21">
          <cell r="AK21" t="str">
            <v>GJ-PHONE-20260103-1449</v>
          </cell>
          <cell r="AL21" t="str">
            <v>诉求</v>
          </cell>
          <cell r="AM21" t="str">
            <v>结束</v>
          </cell>
        </row>
        <row r="22">
          <cell r="AK22" t="str">
            <v>GJ-PHONE-20260101-0595</v>
          </cell>
          <cell r="AL22" t="str">
            <v>诉求</v>
          </cell>
          <cell r="AM22" t="str">
            <v>结束</v>
          </cell>
        </row>
        <row r="23">
          <cell r="AK23" t="str">
            <v>GJ-PHONE-20260104-1072</v>
          </cell>
          <cell r="AL23" t="str">
            <v>其他</v>
          </cell>
          <cell r="AM23" t="str">
            <v>结束</v>
          </cell>
        </row>
        <row r="24">
          <cell r="AK24" t="str">
            <v>GJ-PHONE-20260104-1759</v>
          </cell>
          <cell r="AL24" t="str">
            <v>其他</v>
          </cell>
          <cell r="AM24" t="str">
            <v>结束</v>
          </cell>
        </row>
        <row r="25">
          <cell r="AK25" t="str">
            <v>GJ-PHONE-20260105-0602</v>
          </cell>
          <cell r="AL25" t="str">
            <v>诉求</v>
          </cell>
          <cell r="AM25" t="str">
            <v>结束</v>
          </cell>
        </row>
        <row r="26">
          <cell r="AK26" t="str">
            <v>GJ-PHONE-20260105-0798</v>
          </cell>
          <cell r="AL26" t="str">
            <v>其他</v>
          </cell>
          <cell r="AM26" t="str">
            <v>结束</v>
          </cell>
        </row>
        <row r="27">
          <cell r="AK27" t="str">
            <v>GJ-PHONE-20260106-1465</v>
          </cell>
          <cell r="AL27" t="str">
            <v>其他</v>
          </cell>
          <cell r="AM27" t="str">
            <v>结束</v>
          </cell>
        </row>
        <row r="28">
          <cell r="AK28" t="str">
            <v>GJ-PHONE-20260106-1604</v>
          </cell>
          <cell r="AL28" t="str">
            <v>其他</v>
          </cell>
          <cell r="AM28" t="str">
            <v>结束</v>
          </cell>
        </row>
        <row r="29">
          <cell r="AK29" t="str">
            <v>GJ-PHONE-20260107-0188</v>
          </cell>
          <cell r="AL29" t="str">
            <v>诉求</v>
          </cell>
          <cell r="AM29" t="str">
            <v>结束</v>
          </cell>
        </row>
        <row r="30">
          <cell r="AK30" t="str">
            <v>GJ-PHONE-20260107-0383</v>
          </cell>
          <cell r="AL30" t="str">
            <v>诉求</v>
          </cell>
          <cell r="AM30" t="str">
            <v>结束</v>
          </cell>
        </row>
        <row r="31">
          <cell r="AK31" t="str">
            <v>GJ-PHONE-20260107-1201</v>
          </cell>
          <cell r="AL31" t="str">
            <v>其他</v>
          </cell>
          <cell r="AM31" t="str">
            <v>结束</v>
          </cell>
        </row>
        <row r="32">
          <cell r="AK32" t="str">
            <v>GJ-PHONE-20260107-1274</v>
          </cell>
          <cell r="AL32" t="str">
            <v>其他</v>
          </cell>
          <cell r="AM32" t="str">
            <v>结束</v>
          </cell>
        </row>
        <row r="33">
          <cell r="AK33" t="str">
            <v>GJ-PHONE-20260107-1344</v>
          </cell>
          <cell r="AL33" t="str">
            <v>其他</v>
          </cell>
          <cell r="AM33" t="str">
            <v>结束</v>
          </cell>
        </row>
        <row r="34">
          <cell r="AK34" t="str">
            <v>GJ-PHONE-20260107-1362</v>
          </cell>
          <cell r="AL34" t="str">
            <v>其他</v>
          </cell>
          <cell r="AM34" t="str">
            <v>结束</v>
          </cell>
        </row>
        <row r="35">
          <cell r="AK35" t="str">
            <v>GJ-PHONE-20260108-1295</v>
          </cell>
          <cell r="AL35" t="str">
            <v>其他</v>
          </cell>
          <cell r="AM35" t="str">
            <v>结束</v>
          </cell>
        </row>
        <row r="36">
          <cell r="AK36" t="str">
            <v>GJ-PHONE-20260108-1365</v>
          </cell>
          <cell r="AL36" t="str">
            <v>诉求</v>
          </cell>
          <cell r="AM36" t="str">
            <v>结束</v>
          </cell>
        </row>
        <row r="37">
          <cell r="AK37" t="str">
            <v>GJ-PHONE-20260109-0290</v>
          </cell>
          <cell r="AL37" t="str">
            <v>表扬</v>
          </cell>
          <cell r="AM37" t="str">
            <v>结束</v>
          </cell>
        </row>
        <row r="38">
          <cell r="AK38" t="str">
            <v>GJ-PHONE-20260109-0290-1</v>
          </cell>
          <cell r="AL38" t="str">
            <v>其他</v>
          </cell>
          <cell r="AM38" t="str">
            <v>结束</v>
          </cell>
        </row>
        <row r="39">
          <cell r="AK39" t="str">
            <v>GJ-PHONE-20260109-0297</v>
          </cell>
          <cell r="AL39" t="str">
            <v>其他</v>
          </cell>
          <cell r="AM39" t="str">
            <v>结束</v>
          </cell>
        </row>
        <row r="40">
          <cell r="AK40" t="str">
            <v>GJ-PHONE-20260109-0564</v>
          </cell>
          <cell r="AL40" t="str">
            <v>其他</v>
          </cell>
          <cell r="AM40" t="str">
            <v>结束</v>
          </cell>
        </row>
        <row r="41">
          <cell r="AK41" t="str">
            <v>GJ-PHONE-20260109-0717</v>
          </cell>
          <cell r="AL41" t="str">
            <v>其他</v>
          </cell>
          <cell r="AM41" t="str">
            <v>结束</v>
          </cell>
        </row>
        <row r="42">
          <cell r="AK42" t="str">
            <v>GJ-PHONE-20260109-1668</v>
          </cell>
          <cell r="AL42" t="str">
            <v>其他</v>
          </cell>
          <cell r="AM42" t="str">
            <v>结束</v>
          </cell>
        </row>
        <row r="43">
          <cell r="AK43" t="str">
            <v>GJ-PHONE-20260109-2108</v>
          </cell>
          <cell r="AL43" t="str">
            <v>诉求</v>
          </cell>
          <cell r="AM43" t="str">
            <v>结束</v>
          </cell>
        </row>
        <row r="44">
          <cell r="AK44" t="str">
            <v>GJ-PHONE-20260110-0152</v>
          </cell>
          <cell r="AL44" t="str">
            <v>诉求</v>
          </cell>
          <cell r="AM44" t="str">
            <v>结束</v>
          </cell>
        </row>
        <row r="45">
          <cell r="AK45" t="str">
            <v>GJ-PHONE-20260110-0912</v>
          </cell>
          <cell r="AL45" t="str">
            <v>诉求</v>
          </cell>
          <cell r="AM45" t="str">
            <v>结束</v>
          </cell>
        </row>
        <row r="46">
          <cell r="AK46" t="str">
            <v>GJ-PHONE-20260110-1178</v>
          </cell>
          <cell r="AL46" t="str">
            <v>诉求</v>
          </cell>
          <cell r="AM46" t="str">
            <v>结束</v>
          </cell>
        </row>
        <row r="47">
          <cell r="AK47" t="str">
            <v>GJ-PHONE-20260110-1661</v>
          </cell>
          <cell r="AL47" t="str">
            <v>诉求</v>
          </cell>
          <cell r="AM47" t="str">
            <v>结束</v>
          </cell>
        </row>
        <row r="48">
          <cell r="AK48" t="str">
            <v>GJ-PHONE-20260111-0012</v>
          </cell>
          <cell r="AL48" t="str">
            <v>其他</v>
          </cell>
          <cell r="AM48" t="str">
            <v>结束</v>
          </cell>
        </row>
        <row r="49">
          <cell r="AK49" t="str">
            <v>GJ-PHONE-20260111-0066</v>
          </cell>
          <cell r="AL49" t="str">
            <v>其他</v>
          </cell>
          <cell r="AM49" t="str">
            <v>结束</v>
          </cell>
        </row>
        <row r="50">
          <cell r="AK50" t="str">
            <v>GJ-PHONE-20260111-1575</v>
          </cell>
          <cell r="AL50" t="str">
            <v>其他</v>
          </cell>
          <cell r="AM50" t="str">
            <v>结束</v>
          </cell>
        </row>
        <row r="51">
          <cell r="AK51" t="str">
            <v>GJ-PHONE-20260112-0223</v>
          </cell>
          <cell r="AL51" t="str">
            <v>诉求</v>
          </cell>
          <cell r="AM51" t="str">
            <v>结束</v>
          </cell>
        </row>
        <row r="52">
          <cell r="AK52" t="str">
            <v>GJ-PHONE-20260111-1443</v>
          </cell>
          <cell r="AL52" t="str">
            <v>诉求</v>
          </cell>
          <cell r="AM52" t="str">
            <v>结束</v>
          </cell>
        </row>
        <row r="53">
          <cell r="AK53" t="str">
            <v>GJ-PHONE-20260112-1243</v>
          </cell>
          <cell r="AL53" t="str">
            <v>其他</v>
          </cell>
          <cell r="AM53" t="str">
            <v>结束</v>
          </cell>
        </row>
        <row r="54">
          <cell r="AK54" t="str">
            <v>GJ-PHONE-20260113-0201</v>
          </cell>
          <cell r="AL54" t="str">
            <v>表扬</v>
          </cell>
          <cell r="AM54" t="str">
            <v>结束</v>
          </cell>
        </row>
        <row r="55">
          <cell r="AK55" t="str">
            <v>GJ-PHONE-20260113-0186</v>
          </cell>
          <cell r="AL55" t="str">
            <v>表扬</v>
          </cell>
          <cell r="AM55" t="str">
            <v>结束</v>
          </cell>
        </row>
        <row r="56">
          <cell r="AK56" t="str">
            <v>GJ-PHONE-20260113-0611</v>
          </cell>
          <cell r="AL56" t="str">
            <v>其他</v>
          </cell>
          <cell r="AM56" t="str">
            <v>结束</v>
          </cell>
        </row>
        <row r="57">
          <cell r="AK57" t="str">
            <v>GJ-PHONE-20260113-0771</v>
          </cell>
          <cell r="AL57" t="str">
            <v>其他</v>
          </cell>
          <cell r="AM57" t="str">
            <v>结束</v>
          </cell>
        </row>
        <row r="58">
          <cell r="AK58" t="str">
            <v>GJ-PHONE-20260113-1234</v>
          </cell>
          <cell r="AL58" t="str">
            <v>其他</v>
          </cell>
          <cell r="AM58" t="str">
            <v>结束</v>
          </cell>
        </row>
        <row r="59">
          <cell r="AK59" t="str">
            <v>GJ-PHONE-20260113-1476</v>
          </cell>
          <cell r="AL59" t="str">
            <v>诉求</v>
          </cell>
          <cell r="AM59" t="str">
            <v>结束</v>
          </cell>
        </row>
        <row r="60">
          <cell r="AK60" t="str">
            <v>GJ-PHONE-20260114-1140</v>
          </cell>
          <cell r="AL60" t="str">
            <v>其他</v>
          </cell>
          <cell r="AM60" t="str">
            <v>结束</v>
          </cell>
        </row>
        <row r="61">
          <cell r="AK61" t="str">
            <v>GJ-PHONE-20260114-1148</v>
          </cell>
          <cell r="AL61" t="str">
            <v>其他</v>
          </cell>
          <cell r="AM61" t="str">
            <v>结束</v>
          </cell>
        </row>
        <row r="62">
          <cell r="AK62" t="str">
            <v>GJ-PHONE-20260114-1415</v>
          </cell>
          <cell r="AL62" t="str">
            <v>诉求</v>
          </cell>
          <cell r="AM62" t="str">
            <v>结束</v>
          </cell>
        </row>
        <row r="63">
          <cell r="AK63" t="str">
            <v>GJ-PHONE-20260114-1475</v>
          </cell>
          <cell r="AL63" t="str">
            <v>其他</v>
          </cell>
          <cell r="AM63" t="str">
            <v>结束</v>
          </cell>
        </row>
        <row r="64">
          <cell r="AK64" t="str">
            <v>GJ-PHONE-20260114-2143</v>
          </cell>
          <cell r="AL64" t="str">
            <v>诉求</v>
          </cell>
          <cell r="AM64" t="str">
            <v>结束</v>
          </cell>
        </row>
        <row r="65">
          <cell r="AK65" t="str">
            <v>GJ-PHONE-20260115-0983</v>
          </cell>
          <cell r="AL65" t="str">
            <v>诉求</v>
          </cell>
          <cell r="AM65" t="str">
            <v>结束</v>
          </cell>
        </row>
        <row r="66">
          <cell r="AK66" t="str">
            <v>GJ-PHONE-20260115-0652</v>
          </cell>
          <cell r="AL66" t="str">
            <v>诉求</v>
          </cell>
          <cell r="AM66" t="str">
            <v>结束</v>
          </cell>
        </row>
        <row r="67">
          <cell r="AK67" t="str">
            <v>GJ-PHONE-20260115-1333</v>
          </cell>
          <cell r="AL67" t="str">
            <v>诉求</v>
          </cell>
          <cell r="AM67" t="str">
            <v>结束</v>
          </cell>
        </row>
        <row r="68">
          <cell r="AK68" t="str">
            <v>GJ-PHONE-20260116-0271</v>
          </cell>
          <cell r="AL68" t="str">
            <v>其他</v>
          </cell>
          <cell r="AM68" t="str">
            <v>结束</v>
          </cell>
        </row>
        <row r="69">
          <cell r="AK69" t="str">
            <v>GJ-PHONE-20260116-1361</v>
          </cell>
          <cell r="AL69" t="str">
            <v>其他</v>
          </cell>
          <cell r="AM69" t="str">
            <v>结束</v>
          </cell>
        </row>
        <row r="70">
          <cell r="AK70" t="str">
            <v>GJ-PHONE-20260117-1429</v>
          </cell>
          <cell r="AL70" t="str">
            <v>其他</v>
          </cell>
          <cell r="AM70" t="str">
            <v>结束</v>
          </cell>
        </row>
        <row r="71">
          <cell r="AK71" t="str">
            <v>GJ-PHONE-20260119-0406</v>
          </cell>
          <cell r="AL71" t="str">
            <v>诉求</v>
          </cell>
          <cell r="AM71" t="str">
            <v>结束</v>
          </cell>
        </row>
        <row r="72">
          <cell r="AK72" t="str">
            <v>GJ-PHONE-20260118-1114</v>
          </cell>
          <cell r="AL72" t="str">
            <v>诉求</v>
          </cell>
          <cell r="AM72" t="str">
            <v>结束</v>
          </cell>
        </row>
        <row r="73">
          <cell r="AK73" t="str">
            <v>GJ-PHONE-20260118-1656</v>
          </cell>
          <cell r="AL73" t="str">
            <v>诉求</v>
          </cell>
          <cell r="AM73" t="str">
            <v>结束</v>
          </cell>
        </row>
        <row r="74">
          <cell r="AK74" t="str">
            <v>GJ-PHONE-20260118-1560</v>
          </cell>
          <cell r="AL74" t="str">
            <v>诉求</v>
          </cell>
          <cell r="AM74" t="str">
            <v>结束</v>
          </cell>
        </row>
        <row r="75">
          <cell r="AK75" t="str">
            <v>GJ-PHONE-20260119-0742</v>
          </cell>
          <cell r="AL75" t="str">
            <v>其他</v>
          </cell>
          <cell r="AM75" t="str">
            <v>结束</v>
          </cell>
        </row>
        <row r="76">
          <cell r="AK76" t="str">
            <v>GJ-PHONE-20260119-0906</v>
          </cell>
          <cell r="AL76" t="str">
            <v>其他</v>
          </cell>
          <cell r="AM76" t="str">
            <v>结束</v>
          </cell>
        </row>
        <row r="77">
          <cell r="AK77" t="str">
            <v>GJ-PHONE-20260119-1647-1</v>
          </cell>
          <cell r="AL77" t="str">
            <v>诉求</v>
          </cell>
          <cell r="AM77" t="str">
            <v>结束</v>
          </cell>
        </row>
        <row r="78">
          <cell r="AK78" t="str">
            <v>GJ-PHONE-20260119-1583</v>
          </cell>
          <cell r="AL78" t="str">
            <v>其他</v>
          </cell>
          <cell r="AM78" t="str">
            <v>结束</v>
          </cell>
        </row>
        <row r="79">
          <cell r="AK79" t="str">
            <v>GJ-PHONE-20260119-1692</v>
          </cell>
          <cell r="AL79" t="str">
            <v>诉求</v>
          </cell>
          <cell r="AM79" t="str">
            <v>结束</v>
          </cell>
        </row>
        <row r="80">
          <cell r="AK80" t="str">
            <v>GJ-PHONE-20260120-0684</v>
          </cell>
          <cell r="AL80" t="str">
            <v>诉求</v>
          </cell>
          <cell r="AM80" t="str">
            <v>结束</v>
          </cell>
        </row>
        <row r="81">
          <cell r="AK81" t="str">
            <v>GJ-PHONE-20260121-1061</v>
          </cell>
          <cell r="AL81" t="str">
            <v>诉求</v>
          </cell>
          <cell r="AM81" t="str">
            <v>结束</v>
          </cell>
        </row>
        <row r="82">
          <cell r="AK82" t="str">
            <v>GJ-PHONE-20260122-0225</v>
          </cell>
          <cell r="AL82" t="str">
            <v>诉求</v>
          </cell>
          <cell r="AM82" t="str">
            <v>结束</v>
          </cell>
        </row>
        <row r="83">
          <cell r="AK83" t="str">
            <v>GJ-PHONE-20260122-0615</v>
          </cell>
          <cell r="AL83" t="str">
            <v>其他</v>
          </cell>
          <cell r="AM83" t="str">
            <v>结束</v>
          </cell>
        </row>
        <row r="84">
          <cell r="AK84" t="str">
            <v>GJ-PHONE-20260123-1176</v>
          </cell>
          <cell r="AL84" t="str">
            <v>诉求</v>
          </cell>
          <cell r="AM84" t="str">
            <v>结束</v>
          </cell>
        </row>
        <row r="85">
          <cell r="AK85" t="str">
            <v>GJ-PHONE-20260123-1564</v>
          </cell>
          <cell r="AL85" t="str">
            <v>诉求</v>
          </cell>
          <cell r="AM85" t="str">
            <v>结束</v>
          </cell>
        </row>
        <row r="86">
          <cell r="AK86" t="str">
            <v>GJ-PHONE-20260124-0190</v>
          </cell>
          <cell r="AL86" t="str">
            <v>其他</v>
          </cell>
          <cell r="AM86" t="str">
            <v>结束</v>
          </cell>
        </row>
        <row r="87">
          <cell r="AK87" t="str">
            <v>GJ-PHONE-20260124-0228</v>
          </cell>
          <cell r="AL87" t="str">
            <v>其他</v>
          </cell>
          <cell r="AM87" t="str">
            <v>结束</v>
          </cell>
        </row>
        <row r="88">
          <cell r="AK88" t="str">
            <v>GJ-PHONE-20260124-0281</v>
          </cell>
          <cell r="AL88" t="str">
            <v>其他</v>
          </cell>
          <cell r="AM88" t="str">
            <v>结束</v>
          </cell>
        </row>
        <row r="89">
          <cell r="AK89" t="str">
            <v>GJ-PHONE-20260125-0761</v>
          </cell>
          <cell r="AL89" t="str">
            <v>其他</v>
          </cell>
          <cell r="AM89" t="str">
            <v>结束</v>
          </cell>
        </row>
        <row r="90">
          <cell r="AK90" t="str">
            <v>GJ-PHONE-20260125-1171</v>
          </cell>
          <cell r="AL90" t="str">
            <v>其他</v>
          </cell>
          <cell r="AM90" t="str">
            <v>结束</v>
          </cell>
        </row>
        <row r="91">
          <cell r="AK91" t="str">
            <v>GJ-PHONE-20260126-0855-1</v>
          </cell>
          <cell r="AL91" t="str">
            <v>表扬</v>
          </cell>
          <cell r="AM91" t="str">
            <v>结束</v>
          </cell>
        </row>
        <row r="92">
          <cell r="AK92" t="str">
            <v>GJ-PHONE-20260127-0345</v>
          </cell>
          <cell r="AL92" t="str">
            <v>其他</v>
          </cell>
          <cell r="AM92" t="str">
            <v>结束</v>
          </cell>
        </row>
        <row r="93">
          <cell r="AK93" t="str">
            <v>GJ-PHONE-20260127-0877</v>
          </cell>
          <cell r="AL93" t="str">
            <v>诉求</v>
          </cell>
          <cell r="AM93" t="str">
            <v>结束</v>
          </cell>
        </row>
        <row r="94">
          <cell r="AK94" t="str">
            <v>GJ-PHONE-20260127-1674</v>
          </cell>
          <cell r="AL94" t="str">
            <v>诉求</v>
          </cell>
          <cell r="AM94" t="str">
            <v>结束</v>
          </cell>
        </row>
        <row r="95">
          <cell r="AK95" t="str">
            <v>GJ-PHONE-20260127-2178</v>
          </cell>
          <cell r="AL95" t="str">
            <v>其他</v>
          </cell>
          <cell r="AM95" t="str">
            <v>结束</v>
          </cell>
        </row>
        <row r="96">
          <cell r="AK96" t="str">
            <v>GJ-PHONE-20260128-0450</v>
          </cell>
          <cell r="AL96" t="str">
            <v>诉求</v>
          </cell>
          <cell r="AM96" t="str">
            <v>结束</v>
          </cell>
        </row>
        <row r="97">
          <cell r="AK97" t="str">
            <v>GJ-PHONE-20260128-1058</v>
          </cell>
          <cell r="AL97" t="str">
            <v>其他</v>
          </cell>
          <cell r="AM97" t="str">
            <v>结束</v>
          </cell>
        </row>
        <row r="98">
          <cell r="AK98" t="str">
            <v>GJ-PHONE-20260128-1899</v>
          </cell>
          <cell r="AL98" t="str">
            <v>诉求</v>
          </cell>
          <cell r="AM98" t="str">
            <v>结束</v>
          </cell>
        </row>
        <row r="99">
          <cell r="AK99" t="str">
            <v>GJ-PHONE-20260129-0210-1</v>
          </cell>
          <cell r="AL99" t="str">
            <v>表扬</v>
          </cell>
          <cell r="AM99" t="str">
            <v>结束</v>
          </cell>
        </row>
        <row r="100">
          <cell r="AK100" t="str">
            <v>GJ-PHONE-20260129-0825-1</v>
          </cell>
          <cell r="AL100" t="str">
            <v>其他</v>
          </cell>
          <cell r="AM100" t="str">
            <v>结束</v>
          </cell>
        </row>
        <row r="101">
          <cell r="AK101" t="str">
            <v>GJ-PHONE-20260129-1067</v>
          </cell>
          <cell r="AL101" t="str">
            <v>其他</v>
          </cell>
          <cell r="AM101" t="str">
            <v>结束</v>
          </cell>
        </row>
        <row r="102">
          <cell r="AK102" t="str">
            <v>GJ-PHONE-20260129-1290</v>
          </cell>
          <cell r="AL102" t="str">
            <v>诉求</v>
          </cell>
          <cell r="AM102" t="str">
            <v>结束</v>
          </cell>
        </row>
        <row r="103">
          <cell r="AK103" t="str">
            <v>GJ-PHONE-20260129-1343</v>
          </cell>
          <cell r="AL103" t="str">
            <v>其他</v>
          </cell>
          <cell r="AM103" t="str">
            <v>结束</v>
          </cell>
        </row>
        <row r="104">
          <cell r="AK104" t="str">
            <v>GJ-PHONE-20260129-2211</v>
          </cell>
          <cell r="AL104" t="str">
            <v>诉求</v>
          </cell>
          <cell r="AM104" t="str">
            <v>结束</v>
          </cell>
        </row>
        <row r="105">
          <cell r="AK105" t="str">
            <v>GJ-PHONE-20260130-0245</v>
          </cell>
          <cell r="AL105" t="str">
            <v>诉求</v>
          </cell>
          <cell r="AM105" t="str">
            <v>结束</v>
          </cell>
        </row>
        <row r="106">
          <cell r="AK106" t="str">
            <v>GJ-PHONE-20260130-1545</v>
          </cell>
          <cell r="AL106" t="str">
            <v>其他</v>
          </cell>
          <cell r="AM106" t="str">
            <v>结束</v>
          </cell>
        </row>
        <row r="107">
          <cell r="AK107" t="str">
            <v>GJ-PHONE-20260131-1159</v>
          </cell>
          <cell r="AL107" t="str">
            <v>诉求</v>
          </cell>
          <cell r="AM107" t="str">
            <v>结束</v>
          </cell>
        </row>
        <row r="108">
          <cell r="AK108" t="str">
            <v>GJ-PHONE-20260131-1326</v>
          </cell>
          <cell r="AL108" t="str">
            <v>诉求</v>
          </cell>
          <cell r="AM108" t="str">
            <v>结束</v>
          </cell>
        </row>
        <row r="109">
          <cell r="AK109" t="str">
            <v>GJ-PHONE-20260131-1410</v>
          </cell>
          <cell r="AL109" t="str">
            <v>诉求</v>
          </cell>
          <cell r="AM109" t="str">
            <v>结束</v>
          </cell>
        </row>
        <row r="110">
          <cell r="AK110" t="str">
            <v>GJ-PHONE-20260201-1116</v>
          </cell>
          <cell r="AL110" t="str">
            <v>其他</v>
          </cell>
          <cell r="AM110" t="str">
            <v>结束</v>
          </cell>
        </row>
        <row r="111">
          <cell r="AK111" t="str">
            <v>GJ-PHONE-20260202-0691</v>
          </cell>
          <cell r="AL111" t="str">
            <v>诉求</v>
          </cell>
          <cell r="AM111" t="str">
            <v>结束</v>
          </cell>
        </row>
        <row r="112">
          <cell r="AK112" t="str">
            <v>GJ-PHONE-20260201-0760</v>
          </cell>
          <cell r="AL112" t="str">
            <v>诉求</v>
          </cell>
          <cell r="AM112" t="str">
            <v>结束</v>
          </cell>
        </row>
        <row r="113">
          <cell r="AK113" t="str">
            <v>GJ-PHONE-20260131-1812-1</v>
          </cell>
          <cell r="AL113" t="str">
            <v>诉求</v>
          </cell>
          <cell r="AM113" t="str">
            <v>结束</v>
          </cell>
        </row>
        <row r="114">
          <cell r="AK114" t="str">
            <v>GJ-PHONE-20260201-1071</v>
          </cell>
          <cell r="AL114" t="str">
            <v>其他</v>
          </cell>
          <cell r="AM114" t="str">
            <v>结束</v>
          </cell>
        </row>
        <row r="115">
          <cell r="AK115" t="str">
            <v>GJ-PHONE-20260203-0244</v>
          </cell>
          <cell r="AL115" t="str">
            <v>其他</v>
          </cell>
          <cell r="AM115" t="str">
            <v>结束</v>
          </cell>
        </row>
        <row r="116">
          <cell r="AK116" t="str">
            <v>GJ-PHONE-20260203-0754</v>
          </cell>
          <cell r="AL116" t="str">
            <v>其他</v>
          </cell>
          <cell r="AM116" t="str">
            <v>结束</v>
          </cell>
        </row>
        <row r="117">
          <cell r="AK117" t="str">
            <v>GJ-PHONE-20260204-0163</v>
          </cell>
          <cell r="AL117" t="str">
            <v>其他</v>
          </cell>
          <cell r="AM117" t="str">
            <v>结束</v>
          </cell>
        </row>
        <row r="118">
          <cell r="AK118" t="str">
            <v>GJ-PHONE-20260204-0273</v>
          </cell>
          <cell r="AL118" t="str">
            <v>诉求</v>
          </cell>
          <cell r="AM118" t="str">
            <v>结束</v>
          </cell>
        </row>
        <row r="119">
          <cell r="AK119" t="str">
            <v>GJ-PHONE-20260204-1054</v>
          </cell>
          <cell r="AL119" t="str">
            <v>诉求</v>
          </cell>
          <cell r="AM119" t="str">
            <v>结束</v>
          </cell>
        </row>
        <row r="120">
          <cell r="AK120" t="str">
            <v>GJ-PHONE-20260204-1556</v>
          </cell>
          <cell r="AL120" t="str">
            <v>诉求</v>
          </cell>
          <cell r="AM120" t="str">
            <v>结束</v>
          </cell>
        </row>
        <row r="121">
          <cell r="AK121" t="str">
            <v>GJ-PHONE-20260204-2266-1</v>
          </cell>
          <cell r="AL121" t="str">
            <v>其他</v>
          </cell>
          <cell r="AM121" t="str">
            <v>结束</v>
          </cell>
        </row>
        <row r="122">
          <cell r="AK122" t="str">
            <v>GJ-PHONE-20260204-2309</v>
          </cell>
          <cell r="AL122" t="str">
            <v>其他</v>
          </cell>
          <cell r="AM122" t="str">
            <v>结束</v>
          </cell>
        </row>
        <row r="123">
          <cell r="AK123" t="str">
            <v>GJ-PHONE-20260205-0892-1</v>
          </cell>
          <cell r="AL123" t="str">
            <v>其他</v>
          </cell>
          <cell r="AM123" t="str">
            <v>结束</v>
          </cell>
        </row>
        <row r="124">
          <cell r="AK124" t="str">
            <v>GJ-PHONE-20260205-1304</v>
          </cell>
          <cell r="AL124" t="str">
            <v>其他</v>
          </cell>
          <cell r="AM124" t="str">
            <v>结束</v>
          </cell>
        </row>
        <row r="125">
          <cell r="AK125" t="str">
            <v>GJ-PHONE-20260205-0808</v>
          </cell>
          <cell r="AL125" t="str">
            <v>其他</v>
          </cell>
          <cell r="AM125" t="str">
            <v>结束</v>
          </cell>
        </row>
        <row r="126">
          <cell r="AK126" t="str">
            <v>GJ-PHONE-20260206-0100</v>
          </cell>
          <cell r="AL126" t="str">
            <v>其他</v>
          </cell>
          <cell r="AM126" t="str">
            <v>结束</v>
          </cell>
        </row>
        <row r="127">
          <cell r="AK127" t="str">
            <v>GJ-PHONE-20260205-1844</v>
          </cell>
          <cell r="AL127" t="str">
            <v>诉求</v>
          </cell>
          <cell r="AM127" t="str">
            <v>结束</v>
          </cell>
        </row>
        <row r="128">
          <cell r="AK128" t="str">
            <v>GJ-PHONE-20260206-1014-1</v>
          </cell>
          <cell r="AL128" t="str">
            <v>其他</v>
          </cell>
          <cell r="AM128" t="str">
            <v>结束</v>
          </cell>
        </row>
        <row r="129">
          <cell r="AK129" t="str">
            <v>GJ-PHONE-20260206-2023</v>
          </cell>
          <cell r="AL129" t="str">
            <v>其他</v>
          </cell>
          <cell r="AM129" t="str">
            <v>结束</v>
          </cell>
        </row>
        <row r="130">
          <cell r="AK130" t="str">
            <v>GJ-PHONE-20260207-0424</v>
          </cell>
          <cell r="AL130" t="str">
            <v>其他</v>
          </cell>
          <cell r="AM130" t="str">
            <v>结束</v>
          </cell>
        </row>
        <row r="131">
          <cell r="AK131" t="str">
            <v>GJ-PHONE-20260208-2062</v>
          </cell>
          <cell r="AL131" t="str">
            <v>诉求</v>
          </cell>
          <cell r="AM131" t="str">
            <v>结束</v>
          </cell>
        </row>
        <row r="132">
          <cell r="AK132" t="str">
            <v>GJ-PHONE-20260208-2149-2</v>
          </cell>
          <cell r="AL132" t="str">
            <v>其他</v>
          </cell>
          <cell r="AM132" t="str">
            <v>结束</v>
          </cell>
        </row>
        <row r="133">
          <cell r="AK133" t="str">
            <v>GJ-PHONE-20260209-1509</v>
          </cell>
          <cell r="AL133" t="str">
            <v>其他</v>
          </cell>
          <cell r="AM133" t="str">
            <v>结束</v>
          </cell>
        </row>
        <row r="134">
          <cell r="AK134" t="str">
            <v>GJ-PHONE-20260209-1811</v>
          </cell>
          <cell r="AL134" t="str">
            <v>其他</v>
          </cell>
          <cell r="AM134" t="str">
            <v>集团处室</v>
          </cell>
        </row>
        <row r="135">
          <cell r="AK135" t="str">
            <v>GJ-PHONE-20260210-1283</v>
          </cell>
          <cell r="AL135" t="str">
            <v>其他</v>
          </cell>
          <cell r="AM135" t="str">
            <v>集团处室</v>
          </cell>
        </row>
        <row r="136">
          <cell r="AK136" t="str">
            <v>GJ-PHONE-20260211-0400</v>
          </cell>
          <cell r="AL136" t="str">
            <v>诉求</v>
          </cell>
          <cell r="AM136" t="str">
            <v>集团处室</v>
          </cell>
        </row>
        <row r="137">
          <cell r="AK137" t="str">
            <v>GJ-PHONE-20260211-1614</v>
          </cell>
          <cell r="AL137" t="str">
            <v>诉求</v>
          </cell>
          <cell r="AM137" t="str">
            <v>集团处室</v>
          </cell>
        </row>
        <row r="138">
          <cell r="AK138" t="str">
            <v>GJ-PHONE-20260212-0062</v>
          </cell>
          <cell r="AL138" t="str">
            <v>诉求</v>
          </cell>
          <cell r="AM138" t="str">
            <v>集团处室</v>
          </cell>
        </row>
        <row r="139">
          <cell r="AK139" t="str">
            <v>GJ-PHONE-20260212-0339</v>
          </cell>
          <cell r="AL139" t="str">
            <v>诉求</v>
          </cell>
          <cell r="AM139" t="str">
            <v>结束</v>
          </cell>
        </row>
        <row r="140">
          <cell r="AK140" t="str">
            <v>GJ-PHONE-20260212-1033-1</v>
          </cell>
          <cell r="AL140" t="str">
            <v>诉求</v>
          </cell>
          <cell r="AM140" t="str">
            <v>二级单位</v>
          </cell>
        </row>
        <row r="141">
          <cell r="AK141" t="str">
            <v>GJ-PHONE-20260212-1153</v>
          </cell>
          <cell r="AL141" t="str">
            <v>其他</v>
          </cell>
          <cell r="AM141" t="str">
            <v>二级单位</v>
          </cell>
        </row>
        <row r="142">
          <cell r="AK142" t="str">
            <v>GJ-PHONE-20260212-1092</v>
          </cell>
          <cell r="AL142" t="str">
            <v>诉求</v>
          </cell>
          <cell r="AM142" t="str">
            <v>二级单位</v>
          </cell>
        </row>
        <row r="143">
          <cell r="AK143" t="str">
            <v>GJ-PHONE-20260212-1392</v>
          </cell>
          <cell r="AL143" t="str">
            <v>其他</v>
          </cell>
          <cell r="AM143" t="str">
            <v>二级单位</v>
          </cell>
        </row>
        <row r="144">
          <cell r="AK144" t="str">
            <v>GJ-PHONE-20260212-1753</v>
          </cell>
          <cell r="AL144" t="str">
            <v>其他</v>
          </cell>
          <cell r="AM144" t="str">
            <v>二级单位</v>
          </cell>
        </row>
        <row r="145">
          <cell r="AK145" t="str">
            <v>GJ-PHONE-20260212-1938</v>
          </cell>
          <cell r="AL145" t="str">
            <v>诉求</v>
          </cell>
          <cell r="AM145" t="str">
            <v>集团处室</v>
          </cell>
        </row>
        <row r="146">
          <cell r="AK146" t="str">
            <v>GJ-PHONE-20260212-2153</v>
          </cell>
          <cell r="AL146" t="str">
            <v>其他</v>
          </cell>
          <cell r="AM146" t="str">
            <v>集团处室</v>
          </cell>
        </row>
        <row r="147">
          <cell r="AK147" t="str">
            <v>GJ-PHONE-20260213-0482</v>
          </cell>
          <cell r="AL147" t="str">
            <v>其他</v>
          </cell>
          <cell r="AM147" t="str">
            <v>集团处室</v>
          </cell>
        </row>
        <row r="148">
          <cell r="AK148" t="str">
            <v>GJ-PHONE-20260213-0533</v>
          </cell>
          <cell r="AL148" t="str">
            <v>诉求</v>
          </cell>
          <cell r="AM148" t="str">
            <v>二级单位</v>
          </cell>
        </row>
        <row r="149">
          <cell r="AK149" t="str">
            <v>GJ-PHONE-20260213-0900</v>
          </cell>
          <cell r="AL149" t="str">
            <v>表扬</v>
          </cell>
          <cell r="AM149" t="str">
            <v>集团处室</v>
          </cell>
        </row>
        <row r="150">
          <cell r="AK150" t="str">
            <v>GJ-PHONE-20260213-1007-3</v>
          </cell>
          <cell r="AL150" t="str">
            <v>表扬</v>
          </cell>
          <cell r="AM150" t="str">
            <v>三级单位</v>
          </cell>
        </row>
      </sheetData>
    </sheetDataSet>
  </externalBook>
</externalLink>
</file>

<file path=xl/externalLinks/externalLink12.xml><?xml version="1.0" encoding="utf-8"?>
<externalLink xmlns="http://schemas.openxmlformats.org/spreadsheetml/2006/main">
  <externalBook xmlns:r="http://schemas.openxmlformats.org/officeDocument/2006/relationships" r:id="rId1">
    <sheetNames>
      <sheetName val="市民意见信息导出"/>
    </sheetNames>
    <sheetDataSet>
      <sheetData sheetId="0">
        <row r="2">
          <cell r="AK2" t="str">
            <v>GJ-PHONE-20251226-0137</v>
          </cell>
          <cell r="AL2" t="str">
            <v>其他</v>
          </cell>
          <cell r="AM2" t="str">
            <v>结束</v>
          </cell>
        </row>
        <row r="3">
          <cell r="AK3" t="str">
            <v>GJ-PHONE-20251226-0631</v>
          </cell>
          <cell r="AL3" t="str">
            <v>诉求</v>
          </cell>
          <cell r="AM3" t="str">
            <v>结束</v>
          </cell>
        </row>
        <row r="4">
          <cell r="AK4" t="str">
            <v>GJ-PHONE-20251226-1140-1</v>
          </cell>
          <cell r="AL4" t="str">
            <v>表扬</v>
          </cell>
          <cell r="AM4" t="str">
            <v>结束</v>
          </cell>
        </row>
        <row r="5">
          <cell r="AK5" t="str">
            <v>GJ-PHONE-20251226-0037-2</v>
          </cell>
          <cell r="AL5" t="str">
            <v>诉求</v>
          </cell>
          <cell r="AM5" t="str">
            <v>结束</v>
          </cell>
        </row>
        <row r="6">
          <cell r="AK6" t="str">
            <v>GJ-PHONE-20251226-1833</v>
          </cell>
          <cell r="AL6" t="str">
            <v>其他</v>
          </cell>
          <cell r="AM6" t="str">
            <v>结束</v>
          </cell>
        </row>
        <row r="7">
          <cell r="AK7" t="str">
            <v>GJ-PHONE-20251227-0209</v>
          </cell>
          <cell r="AL7" t="str">
            <v>诉求</v>
          </cell>
          <cell r="AM7" t="str">
            <v>结束</v>
          </cell>
        </row>
        <row r="8">
          <cell r="AK8" t="str">
            <v>GJ-PHONE-20251227-0780-1</v>
          </cell>
          <cell r="AL8" t="str">
            <v>诉求</v>
          </cell>
          <cell r="AM8" t="str">
            <v>结束</v>
          </cell>
        </row>
        <row r="9">
          <cell r="AK9" t="str">
            <v>GJ-PHONE-20251227-1652</v>
          </cell>
          <cell r="AL9" t="str">
            <v>诉求</v>
          </cell>
          <cell r="AM9" t="str">
            <v>结束</v>
          </cell>
        </row>
        <row r="10">
          <cell r="AK10" t="str">
            <v>GJ-PHONE-20251228-1995</v>
          </cell>
          <cell r="AL10" t="str">
            <v>诉求</v>
          </cell>
          <cell r="AM10" t="str">
            <v>结束</v>
          </cell>
        </row>
        <row r="11">
          <cell r="AK11" t="str">
            <v>GJ-PHONE-20251228-2128</v>
          </cell>
          <cell r="AL11" t="str">
            <v>诉求</v>
          </cell>
          <cell r="AM11" t="str">
            <v>结束</v>
          </cell>
        </row>
        <row r="12">
          <cell r="AK12" t="str">
            <v>GJ-PHONE-20251229-0224-1</v>
          </cell>
          <cell r="AL12" t="str">
            <v>其他</v>
          </cell>
          <cell r="AM12" t="str">
            <v>结束</v>
          </cell>
        </row>
        <row r="13">
          <cell r="AK13" t="str">
            <v>GJ-PHONE-20251230-1549</v>
          </cell>
          <cell r="AL13" t="str">
            <v>其他</v>
          </cell>
          <cell r="AM13" t="str">
            <v>结束</v>
          </cell>
        </row>
        <row r="14">
          <cell r="AK14" t="str">
            <v>GJ-PHONE-20251230-1953</v>
          </cell>
          <cell r="AL14" t="str">
            <v>诉求</v>
          </cell>
          <cell r="AM14" t="str">
            <v>结束</v>
          </cell>
        </row>
        <row r="15">
          <cell r="AK15" t="str">
            <v>GJ-PHONE-20251231-0453</v>
          </cell>
          <cell r="AL15" t="str">
            <v>其他</v>
          </cell>
          <cell r="AM15" t="str">
            <v>结束</v>
          </cell>
        </row>
        <row r="16">
          <cell r="AK16" t="str">
            <v>GJ-PHONE-20251231-0548</v>
          </cell>
          <cell r="AL16" t="str">
            <v>诉求</v>
          </cell>
          <cell r="AM16" t="str">
            <v>结束</v>
          </cell>
        </row>
        <row r="17">
          <cell r="AK17" t="str">
            <v>GJ-PHONE-20251231-1666</v>
          </cell>
          <cell r="AL17" t="str">
            <v>其他</v>
          </cell>
          <cell r="AM17" t="str">
            <v>结束</v>
          </cell>
        </row>
        <row r="18">
          <cell r="AK18" t="str">
            <v>GJ-PHONE-20260101-0605</v>
          </cell>
          <cell r="AL18" t="str">
            <v>表扬</v>
          </cell>
          <cell r="AM18" t="str">
            <v>结束</v>
          </cell>
        </row>
        <row r="19">
          <cell r="AK19" t="str">
            <v>GJ-PHONE-20260102-0273</v>
          </cell>
          <cell r="AL19" t="str">
            <v>表扬</v>
          </cell>
          <cell r="AM19" t="str">
            <v>结束</v>
          </cell>
        </row>
        <row r="20">
          <cell r="AK20" t="str">
            <v>GJ-PHONE-20260102-0275</v>
          </cell>
          <cell r="AL20" t="str">
            <v>表扬</v>
          </cell>
          <cell r="AM20" t="str">
            <v>结束</v>
          </cell>
        </row>
        <row r="21">
          <cell r="AK21" t="str">
            <v>GJ-PHONE-20260103-1449</v>
          </cell>
          <cell r="AL21" t="str">
            <v>诉求</v>
          </cell>
          <cell r="AM21" t="str">
            <v>结束</v>
          </cell>
        </row>
        <row r="22">
          <cell r="AK22" t="str">
            <v>GJ-PHONE-20260101-0595</v>
          </cell>
          <cell r="AL22" t="str">
            <v>诉求</v>
          </cell>
          <cell r="AM22" t="str">
            <v>结束</v>
          </cell>
        </row>
        <row r="23">
          <cell r="AK23" t="str">
            <v>GJ-PHONE-20260104-1072</v>
          </cell>
          <cell r="AL23" t="str">
            <v>其他</v>
          </cell>
          <cell r="AM23" t="str">
            <v>结束</v>
          </cell>
        </row>
        <row r="24">
          <cell r="AK24" t="str">
            <v>GJ-PHONE-20260104-1759</v>
          </cell>
          <cell r="AL24" t="str">
            <v>其他</v>
          </cell>
          <cell r="AM24" t="str">
            <v>结束</v>
          </cell>
        </row>
        <row r="25">
          <cell r="AK25" t="str">
            <v>GJ-PHONE-20260105-0602</v>
          </cell>
          <cell r="AL25" t="str">
            <v>诉求</v>
          </cell>
          <cell r="AM25" t="str">
            <v>结束</v>
          </cell>
        </row>
        <row r="26">
          <cell r="AK26" t="str">
            <v>GJ-PHONE-20260105-0798</v>
          </cell>
          <cell r="AL26" t="str">
            <v>其他</v>
          </cell>
          <cell r="AM26" t="str">
            <v>结束</v>
          </cell>
        </row>
        <row r="27">
          <cell r="AK27" t="str">
            <v>GJ-PHONE-20260106-1465</v>
          </cell>
          <cell r="AL27" t="str">
            <v>其他</v>
          </cell>
          <cell r="AM27" t="str">
            <v>结束</v>
          </cell>
        </row>
        <row r="28">
          <cell r="AK28" t="str">
            <v>GJ-PHONE-20260106-1604</v>
          </cell>
          <cell r="AL28" t="str">
            <v>其他</v>
          </cell>
          <cell r="AM28" t="str">
            <v>结束</v>
          </cell>
        </row>
        <row r="29">
          <cell r="AK29" t="str">
            <v>GJ-PHONE-20260107-0188</v>
          </cell>
          <cell r="AL29" t="str">
            <v>诉求</v>
          </cell>
          <cell r="AM29" t="str">
            <v>结束</v>
          </cell>
        </row>
        <row r="30">
          <cell r="AK30" t="str">
            <v>GJ-PHONE-20260107-0383</v>
          </cell>
          <cell r="AL30" t="str">
            <v>诉求</v>
          </cell>
          <cell r="AM30" t="str">
            <v>结束</v>
          </cell>
        </row>
        <row r="31">
          <cell r="AK31" t="str">
            <v>GJ-PHONE-20260107-1201</v>
          </cell>
          <cell r="AL31" t="str">
            <v>其他</v>
          </cell>
          <cell r="AM31" t="str">
            <v>结束</v>
          </cell>
        </row>
        <row r="32">
          <cell r="AK32" t="str">
            <v>GJ-PHONE-20260107-1274</v>
          </cell>
          <cell r="AL32" t="str">
            <v>其他</v>
          </cell>
          <cell r="AM32" t="str">
            <v>结束</v>
          </cell>
        </row>
        <row r="33">
          <cell r="AK33" t="str">
            <v>GJ-PHONE-20260107-1344</v>
          </cell>
          <cell r="AL33" t="str">
            <v>其他</v>
          </cell>
          <cell r="AM33" t="str">
            <v>结束</v>
          </cell>
        </row>
        <row r="34">
          <cell r="AK34" t="str">
            <v>GJ-PHONE-20260107-1362</v>
          </cell>
          <cell r="AL34" t="str">
            <v>其他</v>
          </cell>
          <cell r="AM34" t="str">
            <v>结束</v>
          </cell>
        </row>
        <row r="35">
          <cell r="AK35" t="str">
            <v>GJ-PHONE-20260108-1295</v>
          </cell>
          <cell r="AL35" t="str">
            <v>其他</v>
          </cell>
          <cell r="AM35" t="str">
            <v>结束</v>
          </cell>
        </row>
        <row r="36">
          <cell r="AK36" t="str">
            <v>GJ-PHONE-20260108-1365</v>
          </cell>
          <cell r="AL36" t="str">
            <v>诉求</v>
          </cell>
          <cell r="AM36" t="str">
            <v>结束</v>
          </cell>
        </row>
        <row r="37">
          <cell r="AK37" t="str">
            <v>GJ-PHONE-20260109-0290</v>
          </cell>
          <cell r="AL37" t="str">
            <v>表扬</v>
          </cell>
          <cell r="AM37" t="str">
            <v>结束</v>
          </cell>
        </row>
        <row r="38">
          <cell r="AK38" t="str">
            <v>GJ-PHONE-20260109-0290-1</v>
          </cell>
          <cell r="AL38" t="str">
            <v>其他</v>
          </cell>
          <cell r="AM38" t="str">
            <v>结束</v>
          </cell>
        </row>
        <row r="39">
          <cell r="AK39" t="str">
            <v>GJ-PHONE-20260109-0297</v>
          </cell>
          <cell r="AL39" t="str">
            <v>其他</v>
          </cell>
          <cell r="AM39" t="str">
            <v>结束</v>
          </cell>
        </row>
        <row r="40">
          <cell r="AK40" t="str">
            <v>GJ-PHONE-20260109-0564</v>
          </cell>
          <cell r="AL40" t="str">
            <v>其他</v>
          </cell>
          <cell r="AM40" t="str">
            <v>结束</v>
          </cell>
        </row>
        <row r="41">
          <cell r="AK41" t="str">
            <v>GJ-PHONE-20260109-0717</v>
          </cell>
          <cell r="AL41" t="str">
            <v>其他</v>
          </cell>
          <cell r="AM41" t="str">
            <v>结束</v>
          </cell>
        </row>
        <row r="42">
          <cell r="AK42" t="str">
            <v>GJ-PHONE-20260109-1668</v>
          </cell>
          <cell r="AL42" t="str">
            <v>其他</v>
          </cell>
          <cell r="AM42" t="str">
            <v>结束</v>
          </cell>
        </row>
        <row r="43">
          <cell r="AK43" t="str">
            <v>GJ-PHONE-20260109-2108</v>
          </cell>
          <cell r="AL43" t="str">
            <v>诉求</v>
          </cell>
          <cell r="AM43" t="str">
            <v>结束</v>
          </cell>
        </row>
        <row r="44">
          <cell r="AK44" t="str">
            <v>GJ-PHONE-20260110-0152</v>
          </cell>
          <cell r="AL44" t="str">
            <v>诉求</v>
          </cell>
          <cell r="AM44" t="str">
            <v>结束</v>
          </cell>
        </row>
        <row r="45">
          <cell r="AK45" t="str">
            <v>GJ-PHONE-20260110-0912</v>
          </cell>
          <cell r="AL45" t="str">
            <v>诉求</v>
          </cell>
          <cell r="AM45" t="str">
            <v>结束</v>
          </cell>
        </row>
        <row r="46">
          <cell r="AK46" t="str">
            <v>GJ-PHONE-20260110-1178</v>
          </cell>
          <cell r="AL46" t="str">
            <v>诉求</v>
          </cell>
          <cell r="AM46" t="str">
            <v>结束</v>
          </cell>
        </row>
        <row r="47">
          <cell r="AK47" t="str">
            <v>GJ-PHONE-20260110-1661</v>
          </cell>
          <cell r="AL47" t="str">
            <v>诉求</v>
          </cell>
          <cell r="AM47" t="str">
            <v>结束</v>
          </cell>
        </row>
        <row r="48">
          <cell r="AK48" t="str">
            <v>GJ-PHONE-20260111-0012</v>
          </cell>
          <cell r="AL48" t="str">
            <v>其他</v>
          </cell>
          <cell r="AM48" t="str">
            <v>结束</v>
          </cell>
        </row>
        <row r="49">
          <cell r="AK49" t="str">
            <v>GJ-PHONE-20260111-0066</v>
          </cell>
          <cell r="AL49" t="str">
            <v>其他</v>
          </cell>
          <cell r="AM49" t="str">
            <v>结束</v>
          </cell>
        </row>
        <row r="50">
          <cell r="AK50" t="str">
            <v>GJ-PHONE-20260111-1575</v>
          </cell>
          <cell r="AL50" t="str">
            <v>其他</v>
          </cell>
          <cell r="AM50" t="str">
            <v>结束</v>
          </cell>
        </row>
        <row r="51">
          <cell r="AK51" t="str">
            <v>GJ-PHONE-20260112-0223</v>
          </cell>
          <cell r="AL51" t="str">
            <v>诉求</v>
          </cell>
          <cell r="AM51" t="str">
            <v>结束</v>
          </cell>
        </row>
        <row r="52">
          <cell r="AK52" t="str">
            <v>GJ-PHONE-20260111-1443</v>
          </cell>
          <cell r="AL52" t="str">
            <v>诉求</v>
          </cell>
          <cell r="AM52" t="str">
            <v>结束</v>
          </cell>
        </row>
        <row r="53">
          <cell r="AK53" t="str">
            <v>GJ-PHONE-20260112-1243</v>
          </cell>
          <cell r="AL53" t="str">
            <v>其他</v>
          </cell>
          <cell r="AM53" t="str">
            <v>结束</v>
          </cell>
        </row>
        <row r="54">
          <cell r="AK54" t="str">
            <v>GJ-PHONE-20260113-0201</v>
          </cell>
          <cell r="AL54" t="str">
            <v>表扬</v>
          </cell>
          <cell r="AM54" t="str">
            <v>结束</v>
          </cell>
        </row>
        <row r="55">
          <cell r="AK55" t="str">
            <v>GJ-PHONE-20260113-0186</v>
          </cell>
          <cell r="AL55" t="str">
            <v>表扬</v>
          </cell>
          <cell r="AM55" t="str">
            <v>结束</v>
          </cell>
        </row>
        <row r="56">
          <cell r="AK56" t="str">
            <v>GJ-PHONE-20260113-0611</v>
          </cell>
          <cell r="AL56" t="str">
            <v>其他</v>
          </cell>
          <cell r="AM56" t="str">
            <v>结束</v>
          </cell>
        </row>
        <row r="57">
          <cell r="AK57" t="str">
            <v>GJ-PHONE-20260113-0771</v>
          </cell>
          <cell r="AL57" t="str">
            <v>其他</v>
          </cell>
          <cell r="AM57" t="str">
            <v>结束</v>
          </cell>
        </row>
        <row r="58">
          <cell r="AK58" t="str">
            <v>GJ-PHONE-20260113-1234</v>
          </cell>
          <cell r="AL58" t="str">
            <v>其他</v>
          </cell>
          <cell r="AM58" t="str">
            <v>结束</v>
          </cell>
        </row>
        <row r="59">
          <cell r="AK59" t="str">
            <v>GJ-PHONE-20260113-1476</v>
          </cell>
          <cell r="AL59" t="str">
            <v>诉求</v>
          </cell>
          <cell r="AM59" t="str">
            <v>结束</v>
          </cell>
        </row>
        <row r="60">
          <cell r="AK60" t="str">
            <v>GJ-PHONE-20260114-1140</v>
          </cell>
          <cell r="AL60" t="str">
            <v>其他</v>
          </cell>
          <cell r="AM60" t="str">
            <v>结束</v>
          </cell>
        </row>
        <row r="61">
          <cell r="AK61" t="str">
            <v>GJ-PHONE-20260114-1148</v>
          </cell>
          <cell r="AL61" t="str">
            <v>其他</v>
          </cell>
          <cell r="AM61" t="str">
            <v>结束</v>
          </cell>
        </row>
        <row r="62">
          <cell r="AK62" t="str">
            <v>GJ-PHONE-20260114-1415</v>
          </cell>
          <cell r="AL62" t="str">
            <v>诉求</v>
          </cell>
          <cell r="AM62" t="str">
            <v>结束</v>
          </cell>
        </row>
        <row r="63">
          <cell r="AK63" t="str">
            <v>GJ-PHONE-20260114-1475</v>
          </cell>
          <cell r="AL63" t="str">
            <v>其他</v>
          </cell>
          <cell r="AM63" t="str">
            <v>结束</v>
          </cell>
        </row>
        <row r="64">
          <cell r="AK64" t="str">
            <v>GJ-PHONE-20260114-2143</v>
          </cell>
          <cell r="AL64" t="str">
            <v>诉求</v>
          </cell>
          <cell r="AM64" t="str">
            <v>结束</v>
          </cell>
        </row>
        <row r="65">
          <cell r="AK65" t="str">
            <v>GJ-PHONE-20260115-0983</v>
          </cell>
          <cell r="AL65" t="str">
            <v>诉求</v>
          </cell>
          <cell r="AM65" t="str">
            <v>结束</v>
          </cell>
        </row>
        <row r="66">
          <cell r="AK66" t="str">
            <v>GJ-PHONE-20260115-0652</v>
          </cell>
          <cell r="AL66" t="str">
            <v>诉求</v>
          </cell>
          <cell r="AM66" t="str">
            <v>结束</v>
          </cell>
        </row>
        <row r="67">
          <cell r="AK67" t="str">
            <v>GJ-PHONE-20260115-1333</v>
          </cell>
          <cell r="AL67" t="str">
            <v>诉求</v>
          </cell>
          <cell r="AM67" t="str">
            <v>结束</v>
          </cell>
        </row>
        <row r="68">
          <cell r="AK68" t="str">
            <v>GJ-PHONE-20260116-0271</v>
          </cell>
          <cell r="AL68" t="str">
            <v>其他</v>
          </cell>
          <cell r="AM68" t="str">
            <v>结束</v>
          </cell>
        </row>
        <row r="69">
          <cell r="AK69" t="str">
            <v>GJ-PHONE-20260116-1361</v>
          </cell>
          <cell r="AL69" t="str">
            <v>其他</v>
          </cell>
          <cell r="AM69" t="str">
            <v>结束</v>
          </cell>
        </row>
        <row r="70">
          <cell r="AK70" t="str">
            <v>GJ-PHONE-20260117-1429</v>
          </cell>
          <cell r="AL70" t="str">
            <v>其他</v>
          </cell>
          <cell r="AM70" t="str">
            <v>结束</v>
          </cell>
        </row>
        <row r="71">
          <cell r="AK71" t="str">
            <v>GJ-PHONE-20260119-0406</v>
          </cell>
          <cell r="AL71" t="str">
            <v>诉求</v>
          </cell>
          <cell r="AM71" t="str">
            <v>结束</v>
          </cell>
        </row>
        <row r="72">
          <cell r="AK72" t="str">
            <v>GJ-PHONE-20260118-1114</v>
          </cell>
          <cell r="AL72" t="str">
            <v>诉求</v>
          </cell>
          <cell r="AM72" t="str">
            <v>结束</v>
          </cell>
        </row>
        <row r="73">
          <cell r="AK73" t="str">
            <v>GJ-PHONE-20260118-1656</v>
          </cell>
          <cell r="AL73" t="str">
            <v>诉求</v>
          </cell>
          <cell r="AM73" t="str">
            <v>结束</v>
          </cell>
        </row>
        <row r="74">
          <cell r="AK74" t="str">
            <v>GJ-PHONE-20260118-1560</v>
          </cell>
          <cell r="AL74" t="str">
            <v>诉求</v>
          </cell>
          <cell r="AM74" t="str">
            <v>结束</v>
          </cell>
        </row>
        <row r="75">
          <cell r="AK75" t="str">
            <v>GJ-PHONE-20260119-0742</v>
          </cell>
          <cell r="AL75" t="str">
            <v>其他</v>
          </cell>
          <cell r="AM75" t="str">
            <v>结束</v>
          </cell>
        </row>
        <row r="76">
          <cell r="AK76" t="str">
            <v>GJ-PHONE-20260119-0906</v>
          </cell>
          <cell r="AL76" t="str">
            <v>其他</v>
          </cell>
          <cell r="AM76" t="str">
            <v>结束</v>
          </cell>
        </row>
        <row r="77">
          <cell r="AK77" t="str">
            <v>GJ-PHONE-20260119-1647-1</v>
          </cell>
          <cell r="AL77" t="str">
            <v>诉求</v>
          </cell>
          <cell r="AM77" t="str">
            <v>结束</v>
          </cell>
        </row>
        <row r="78">
          <cell r="AK78" t="str">
            <v>GJ-PHONE-20260119-1583</v>
          </cell>
          <cell r="AL78" t="str">
            <v>其他</v>
          </cell>
          <cell r="AM78" t="str">
            <v>结束</v>
          </cell>
        </row>
        <row r="79">
          <cell r="AK79" t="str">
            <v>GJ-PHONE-20260119-1692</v>
          </cell>
          <cell r="AL79" t="str">
            <v>诉求</v>
          </cell>
          <cell r="AM79" t="str">
            <v>结束</v>
          </cell>
        </row>
        <row r="80">
          <cell r="AK80" t="str">
            <v>GJ-PHONE-20260120-0684</v>
          </cell>
          <cell r="AL80" t="str">
            <v>诉求</v>
          </cell>
          <cell r="AM80" t="str">
            <v>结束</v>
          </cell>
        </row>
        <row r="81">
          <cell r="AK81" t="str">
            <v>GJ-PHONE-20260121-1061</v>
          </cell>
          <cell r="AL81" t="str">
            <v>诉求</v>
          </cell>
          <cell r="AM81" t="str">
            <v>结束</v>
          </cell>
        </row>
        <row r="82">
          <cell r="AK82" t="str">
            <v>GJ-PHONE-20260122-0225</v>
          </cell>
          <cell r="AL82" t="str">
            <v>诉求</v>
          </cell>
          <cell r="AM82" t="str">
            <v>结束</v>
          </cell>
        </row>
        <row r="83">
          <cell r="AK83" t="str">
            <v>GJ-PHONE-20260122-0615</v>
          </cell>
          <cell r="AL83" t="str">
            <v>其他</v>
          </cell>
          <cell r="AM83" t="str">
            <v>结束</v>
          </cell>
        </row>
        <row r="84">
          <cell r="AK84" t="str">
            <v>GJ-PHONE-20260123-1176</v>
          </cell>
          <cell r="AL84" t="str">
            <v>诉求</v>
          </cell>
          <cell r="AM84" t="str">
            <v>结束</v>
          </cell>
        </row>
        <row r="85">
          <cell r="AK85" t="str">
            <v>GJ-PHONE-20260123-1564</v>
          </cell>
          <cell r="AL85" t="str">
            <v>诉求</v>
          </cell>
          <cell r="AM85" t="str">
            <v>结束</v>
          </cell>
        </row>
        <row r="86">
          <cell r="AK86" t="str">
            <v>GJ-PHONE-20260124-0190</v>
          </cell>
          <cell r="AL86" t="str">
            <v>其他</v>
          </cell>
          <cell r="AM86" t="str">
            <v>结束</v>
          </cell>
        </row>
        <row r="87">
          <cell r="AK87" t="str">
            <v>GJ-PHONE-20260124-0228</v>
          </cell>
          <cell r="AL87" t="str">
            <v>其他</v>
          </cell>
          <cell r="AM87" t="str">
            <v>结束</v>
          </cell>
        </row>
        <row r="88">
          <cell r="AK88" t="str">
            <v>GJ-PHONE-20260124-0281</v>
          </cell>
          <cell r="AL88" t="str">
            <v>其他</v>
          </cell>
          <cell r="AM88" t="str">
            <v>结束</v>
          </cell>
        </row>
        <row r="89">
          <cell r="AK89" t="str">
            <v>GJ-PHONE-20260125-0761</v>
          </cell>
          <cell r="AL89" t="str">
            <v>其他</v>
          </cell>
          <cell r="AM89" t="str">
            <v>结束</v>
          </cell>
        </row>
        <row r="90">
          <cell r="AK90" t="str">
            <v>GJ-PHONE-20260125-1171</v>
          </cell>
          <cell r="AL90" t="str">
            <v>其他</v>
          </cell>
          <cell r="AM90" t="str">
            <v>结束</v>
          </cell>
        </row>
        <row r="91">
          <cell r="AK91" t="str">
            <v>GJ-PHONE-20260126-0855-1</v>
          </cell>
          <cell r="AL91" t="str">
            <v>表扬</v>
          </cell>
          <cell r="AM91" t="str">
            <v>结束</v>
          </cell>
        </row>
        <row r="92">
          <cell r="AK92" t="str">
            <v>GJ-PHONE-20260127-0345</v>
          </cell>
          <cell r="AL92" t="str">
            <v>其他</v>
          </cell>
          <cell r="AM92" t="str">
            <v>结束</v>
          </cell>
        </row>
        <row r="93">
          <cell r="AK93" t="str">
            <v>GJ-PHONE-20260127-0877</v>
          </cell>
          <cell r="AL93" t="str">
            <v>诉求</v>
          </cell>
          <cell r="AM93" t="str">
            <v>结束</v>
          </cell>
        </row>
        <row r="94">
          <cell r="AK94" t="str">
            <v>GJ-PHONE-20260127-1674</v>
          </cell>
          <cell r="AL94" t="str">
            <v>诉求</v>
          </cell>
          <cell r="AM94" t="str">
            <v>结束</v>
          </cell>
        </row>
        <row r="95">
          <cell r="AK95" t="str">
            <v>GJ-PHONE-20260127-2178</v>
          </cell>
          <cell r="AL95" t="str">
            <v>其他</v>
          </cell>
          <cell r="AM95" t="str">
            <v>结束</v>
          </cell>
        </row>
        <row r="96">
          <cell r="AK96" t="str">
            <v>GJ-PHONE-20260128-0450</v>
          </cell>
          <cell r="AL96" t="str">
            <v>诉求</v>
          </cell>
          <cell r="AM96" t="str">
            <v>结束</v>
          </cell>
        </row>
        <row r="97">
          <cell r="AK97" t="str">
            <v>GJ-PHONE-20260128-1058</v>
          </cell>
          <cell r="AL97" t="str">
            <v>其他</v>
          </cell>
          <cell r="AM97" t="str">
            <v>结束</v>
          </cell>
        </row>
        <row r="98">
          <cell r="AK98" t="str">
            <v>GJ-PHONE-20260128-1899</v>
          </cell>
          <cell r="AL98" t="str">
            <v>诉求</v>
          </cell>
          <cell r="AM98" t="str">
            <v>结束</v>
          </cell>
        </row>
        <row r="99">
          <cell r="AK99" t="str">
            <v>GJ-PHONE-20260129-0210-1</v>
          </cell>
          <cell r="AL99" t="str">
            <v>表扬</v>
          </cell>
          <cell r="AM99" t="str">
            <v>结束</v>
          </cell>
        </row>
        <row r="100">
          <cell r="AK100" t="str">
            <v>GJ-PHONE-20260129-0825-1</v>
          </cell>
          <cell r="AL100" t="str">
            <v>其他</v>
          </cell>
          <cell r="AM100" t="str">
            <v>结束</v>
          </cell>
        </row>
        <row r="101">
          <cell r="AK101" t="str">
            <v>GJ-PHONE-20260129-1067</v>
          </cell>
          <cell r="AL101" t="str">
            <v>其他</v>
          </cell>
          <cell r="AM101" t="str">
            <v>结束</v>
          </cell>
        </row>
        <row r="102">
          <cell r="AK102" t="str">
            <v>GJ-PHONE-20260129-1290</v>
          </cell>
          <cell r="AL102" t="str">
            <v>诉求</v>
          </cell>
          <cell r="AM102" t="str">
            <v>结束</v>
          </cell>
        </row>
        <row r="103">
          <cell r="AK103" t="str">
            <v>GJ-PHONE-20260129-1343</v>
          </cell>
          <cell r="AL103" t="str">
            <v>其他</v>
          </cell>
          <cell r="AM103" t="str">
            <v>结束</v>
          </cell>
        </row>
        <row r="104">
          <cell r="AK104" t="str">
            <v>GJ-PHONE-20260129-2211</v>
          </cell>
          <cell r="AL104" t="str">
            <v>诉求</v>
          </cell>
          <cell r="AM104" t="str">
            <v>结束</v>
          </cell>
        </row>
        <row r="105">
          <cell r="AK105" t="str">
            <v>GJ-PHONE-20260130-0245</v>
          </cell>
          <cell r="AL105" t="str">
            <v>诉求</v>
          </cell>
          <cell r="AM105" t="str">
            <v>结束</v>
          </cell>
        </row>
        <row r="106">
          <cell r="AK106" t="str">
            <v>GJ-PHONE-20260130-1545</v>
          </cell>
          <cell r="AL106" t="str">
            <v>其他</v>
          </cell>
          <cell r="AM106" t="str">
            <v>结束</v>
          </cell>
        </row>
        <row r="107">
          <cell r="AK107" t="str">
            <v>GJ-PHONE-20260131-1159</v>
          </cell>
          <cell r="AL107" t="str">
            <v>诉求</v>
          </cell>
          <cell r="AM107" t="str">
            <v>结束</v>
          </cell>
        </row>
        <row r="108">
          <cell r="AK108" t="str">
            <v>GJ-PHONE-20260131-1326</v>
          </cell>
          <cell r="AL108" t="str">
            <v>诉求</v>
          </cell>
          <cell r="AM108" t="str">
            <v>结束</v>
          </cell>
        </row>
        <row r="109">
          <cell r="AK109" t="str">
            <v>GJ-PHONE-20260131-1410</v>
          </cell>
          <cell r="AL109" t="str">
            <v>诉求</v>
          </cell>
          <cell r="AM109" t="str">
            <v>结束</v>
          </cell>
        </row>
        <row r="110">
          <cell r="AK110" t="str">
            <v>GJ-PHONE-20260201-1116</v>
          </cell>
          <cell r="AL110" t="str">
            <v>其他</v>
          </cell>
          <cell r="AM110" t="str">
            <v>结束</v>
          </cell>
        </row>
        <row r="111">
          <cell r="AK111" t="str">
            <v>GJ-PHONE-20260202-0691</v>
          </cell>
          <cell r="AL111" t="str">
            <v>诉求</v>
          </cell>
          <cell r="AM111" t="str">
            <v>结束</v>
          </cell>
        </row>
        <row r="112">
          <cell r="AK112" t="str">
            <v>GJ-PHONE-20260201-0760</v>
          </cell>
          <cell r="AL112" t="str">
            <v>诉求</v>
          </cell>
          <cell r="AM112" t="str">
            <v>结束</v>
          </cell>
        </row>
        <row r="113">
          <cell r="AK113" t="str">
            <v>GJ-PHONE-20260131-1812-1</v>
          </cell>
          <cell r="AL113" t="str">
            <v>诉求</v>
          </cell>
          <cell r="AM113" t="str">
            <v>结束</v>
          </cell>
        </row>
        <row r="114">
          <cell r="AK114" t="str">
            <v>GJ-PHONE-20260201-1071</v>
          </cell>
          <cell r="AL114" t="str">
            <v>其他</v>
          </cell>
          <cell r="AM114" t="str">
            <v>结束</v>
          </cell>
        </row>
        <row r="115">
          <cell r="AK115" t="str">
            <v>GJ-PHONE-20260203-0244</v>
          </cell>
          <cell r="AL115" t="str">
            <v>其他</v>
          </cell>
          <cell r="AM115" t="str">
            <v>结束</v>
          </cell>
        </row>
        <row r="116">
          <cell r="AK116" t="str">
            <v>GJ-PHONE-20260203-0754</v>
          </cell>
          <cell r="AL116" t="str">
            <v>其他</v>
          </cell>
          <cell r="AM116" t="str">
            <v>结束</v>
          </cell>
        </row>
        <row r="117">
          <cell r="AK117" t="str">
            <v>GJ-PHONE-20260204-0163</v>
          </cell>
          <cell r="AL117" t="str">
            <v>其他</v>
          </cell>
          <cell r="AM117" t="str">
            <v>结束</v>
          </cell>
        </row>
        <row r="118">
          <cell r="AK118" t="str">
            <v>GJ-PHONE-20260204-0273</v>
          </cell>
          <cell r="AL118" t="str">
            <v>诉求</v>
          </cell>
          <cell r="AM118" t="str">
            <v>结束</v>
          </cell>
        </row>
        <row r="119">
          <cell r="AK119" t="str">
            <v>GJ-PHONE-20260204-1054</v>
          </cell>
          <cell r="AL119" t="str">
            <v>诉求</v>
          </cell>
          <cell r="AM119" t="str">
            <v>结束</v>
          </cell>
        </row>
        <row r="120">
          <cell r="AK120" t="str">
            <v>GJ-PHONE-20260204-1556</v>
          </cell>
          <cell r="AL120" t="str">
            <v>诉求</v>
          </cell>
          <cell r="AM120" t="str">
            <v>结束</v>
          </cell>
        </row>
        <row r="121">
          <cell r="AK121" t="str">
            <v>GJ-PHONE-20260204-2266-1</v>
          </cell>
          <cell r="AL121" t="str">
            <v>其他</v>
          </cell>
          <cell r="AM121" t="str">
            <v>结束</v>
          </cell>
        </row>
        <row r="122">
          <cell r="AK122" t="str">
            <v>GJ-PHONE-20260204-2309</v>
          </cell>
          <cell r="AL122" t="str">
            <v>其他</v>
          </cell>
          <cell r="AM122" t="str">
            <v>结束</v>
          </cell>
        </row>
        <row r="123">
          <cell r="AK123" t="str">
            <v>GJ-PHONE-20260205-0892-1</v>
          </cell>
          <cell r="AL123" t="str">
            <v>其他</v>
          </cell>
          <cell r="AM123" t="str">
            <v>结束</v>
          </cell>
        </row>
        <row r="124">
          <cell r="AK124" t="str">
            <v>GJ-PHONE-20260205-1304</v>
          </cell>
          <cell r="AL124" t="str">
            <v>其他</v>
          </cell>
          <cell r="AM124" t="str">
            <v>结束</v>
          </cell>
        </row>
        <row r="125">
          <cell r="AK125" t="str">
            <v>GJ-PHONE-20260205-0808</v>
          </cell>
          <cell r="AL125" t="str">
            <v>其他</v>
          </cell>
          <cell r="AM125" t="str">
            <v>结束</v>
          </cell>
        </row>
        <row r="126">
          <cell r="AK126" t="str">
            <v>GJ-PHONE-20260206-0100</v>
          </cell>
          <cell r="AL126" t="str">
            <v>其他</v>
          </cell>
          <cell r="AM126" t="str">
            <v>结束</v>
          </cell>
        </row>
        <row r="127">
          <cell r="AK127" t="str">
            <v>GJ-PHONE-20260205-1844</v>
          </cell>
          <cell r="AL127" t="str">
            <v>诉求</v>
          </cell>
          <cell r="AM127" t="str">
            <v>结束</v>
          </cell>
        </row>
        <row r="128">
          <cell r="AK128" t="str">
            <v>GJ-PHONE-20260206-1014-1</v>
          </cell>
          <cell r="AL128" t="str">
            <v>其他</v>
          </cell>
          <cell r="AM128" t="str">
            <v>结束</v>
          </cell>
        </row>
        <row r="129">
          <cell r="AK129" t="str">
            <v>GJ-PHONE-20260206-2023</v>
          </cell>
          <cell r="AL129" t="str">
            <v>其他</v>
          </cell>
          <cell r="AM129" t="str">
            <v>结束</v>
          </cell>
        </row>
        <row r="130">
          <cell r="AK130" t="str">
            <v>GJ-PHONE-20260207-0424</v>
          </cell>
          <cell r="AL130" t="str">
            <v>其他</v>
          </cell>
          <cell r="AM130" t="str">
            <v>结束</v>
          </cell>
        </row>
        <row r="131">
          <cell r="AK131" t="str">
            <v>GJ-PHONE-20260208-2062</v>
          </cell>
          <cell r="AL131" t="str">
            <v>诉求</v>
          </cell>
          <cell r="AM131" t="str">
            <v>结束</v>
          </cell>
        </row>
        <row r="132">
          <cell r="AK132" t="str">
            <v>GJ-PHONE-20260208-2149-2</v>
          </cell>
          <cell r="AL132" t="str">
            <v>其他</v>
          </cell>
          <cell r="AM132" t="str">
            <v>结束</v>
          </cell>
        </row>
        <row r="133">
          <cell r="AK133" t="str">
            <v>GJ-PHONE-20260209-1509</v>
          </cell>
          <cell r="AL133" t="str">
            <v>其他</v>
          </cell>
          <cell r="AM133" t="str">
            <v>结束</v>
          </cell>
        </row>
        <row r="134">
          <cell r="AK134" t="str">
            <v>GJ-PHONE-20260209-1811</v>
          </cell>
          <cell r="AL134" t="str">
            <v>其他</v>
          </cell>
          <cell r="AM134" t="str">
            <v>结束</v>
          </cell>
        </row>
        <row r="135">
          <cell r="AK135" t="str">
            <v>GJ-PHONE-20260210-1283</v>
          </cell>
          <cell r="AL135" t="str">
            <v>其他</v>
          </cell>
          <cell r="AM135" t="str">
            <v>结束</v>
          </cell>
        </row>
        <row r="136">
          <cell r="AK136" t="str">
            <v>GJ-PHONE-20260211-0400</v>
          </cell>
          <cell r="AL136" t="str">
            <v>诉求</v>
          </cell>
          <cell r="AM136" t="str">
            <v>结束</v>
          </cell>
        </row>
        <row r="137">
          <cell r="AK137" t="str">
            <v>GJ-PHONE-20260211-1614</v>
          </cell>
          <cell r="AL137" t="str">
            <v>诉求</v>
          </cell>
          <cell r="AM137" t="str">
            <v>结束</v>
          </cell>
        </row>
        <row r="138">
          <cell r="AK138" t="str">
            <v>GJ-PHONE-20260212-0062</v>
          </cell>
          <cell r="AL138" t="str">
            <v>诉求</v>
          </cell>
          <cell r="AM138" t="str">
            <v>结束</v>
          </cell>
        </row>
        <row r="139">
          <cell r="AK139" t="str">
            <v>GJ-PHONE-20260212-0339</v>
          </cell>
          <cell r="AL139" t="str">
            <v>诉求</v>
          </cell>
          <cell r="AM139" t="str">
            <v>结束</v>
          </cell>
        </row>
        <row r="140">
          <cell r="AK140" t="str">
            <v>GJ-PHONE-20260212-1033-1</v>
          </cell>
          <cell r="AL140" t="str">
            <v>诉求</v>
          </cell>
          <cell r="AM140" t="str">
            <v>结束</v>
          </cell>
        </row>
        <row r="141">
          <cell r="AK141" t="str">
            <v>GJ-PHONE-20260212-1153</v>
          </cell>
          <cell r="AL141" t="str">
            <v>其他</v>
          </cell>
          <cell r="AM141" t="str">
            <v>结束</v>
          </cell>
        </row>
        <row r="142">
          <cell r="AK142" t="str">
            <v>GJ-PHONE-20260212-1092</v>
          </cell>
          <cell r="AL142" t="str">
            <v>诉求</v>
          </cell>
          <cell r="AM142" t="str">
            <v>结束</v>
          </cell>
        </row>
        <row r="143">
          <cell r="AK143" t="str">
            <v>GJ-PHONE-20260212-1392</v>
          </cell>
          <cell r="AL143" t="str">
            <v>其他</v>
          </cell>
          <cell r="AM143" t="str">
            <v>结束</v>
          </cell>
        </row>
        <row r="144">
          <cell r="AK144" t="str">
            <v>GJ-PHONE-20260212-1753</v>
          </cell>
          <cell r="AL144" t="str">
            <v>其他</v>
          </cell>
          <cell r="AM144" t="str">
            <v>结束</v>
          </cell>
        </row>
        <row r="145">
          <cell r="AK145" t="str">
            <v>GJ-PHONE-20260212-1938</v>
          </cell>
          <cell r="AL145" t="str">
            <v>诉求</v>
          </cell>
          <cell r="AM145" t="str">
            <v>结束</v>
          </cell>
        </row>
        <row r="146">
          <cell r="AK146" t="str">
            <v>GJ-PHONE-20260212-2153</v>
          </cell>
          <cell r="AL146" t="str">
            <v>其他</v>
          </cell>
          <cell r="AM146" t="str">
            <v>结束</v>
          </cell>
        </row>
        <row r="147">
          <cell r="AK147" t="str">
            <v>GJ-PHONE-20260213-0482</v>
          </cell>
          <cell r="AL147" t="str">
            <v>其他</v>
          </cell>
          <cell r="AM147" t="str">
            <v>结束</v>
          </cell>
        </row>
        <row r="148">
          <cell r="AK148" t="str">
            <v>GJ-PHONE-20260213-0533</v>
          </cell>
          <cell r="AL148" t="str">
            <v>诉求</v>
          </cell>
          <cell r="AM148" t="str">
            <v>结束</v>
          </cell>
        </row>
        <row r="149">
          <cell r="AK149" t="str">
            <v>GJ-PHONE-20260213-0900</v>
          </cell>
          <cell r="AL149" t="str">
            <v>表扬</v>
          </cell>
          <cell r="AM149" t="str">
            <v>结束</v>
          </cell>
        </row>
        <row r="150">
          <cell r="AK150" t="str">
            <v>GJ-PHONE-20260213-1007-3</v>
          </cell>
          <cell r="AL150" t="str">
            <v>表扬</v>
          </cell>
          <cell r="AM150" t="str">
            <v>结束</v>
          </cell>
        </row>
        <row r="151">
          <cell r="AK151" t="str">
            <v>GJ-PHONE-20260213-1762</v>
          </cell>
          <cell r="AL151" t="str">
            <v>诉求</v>
          </cell>
          <cell r="AM151" t="str">
            <v>结束</v>
          </cell>
        </row>
        <row r="152">
          <cell r="AK152" t="str">
            <v>GJ-PHONE-20260214-0001</v>
          </cell>
          <cell r="AL152" t="str">
            <v>诉求</v>
          </cell>
          <cell r="AM152" t="str">
            <v>结束</v>
          </cell>
        </row>
        <row r="153">
          <cell r="AK153" t="str">
            <v>GJ-PHONE-20260214-0313</v>
          </cell>
          <cell r="AL153" t="str">
            <v>其他</v>
          </cell>
          <cell r="AM153" t="str">
            <v>结束</v>
          </cell>
        </row>
        <row r="154">
          <cell r="AK154" t="str">
            <v>GJ-PHONE-20260216-0708</v>
          </cell>
          <cell r="AL154" t="str">
            <v>诉求</v>
          </cell>
          <cell r="AM154" t="str">
            <v>结束</v>
          </cell>
        </row>
        <row r="155">
          <cell r="AK155" t="str">
            <v>GJ-PHONE-20260217-0073</v>
          </cell>
          <cell r="AL155" t="str">
            <v>诉求</v>
          </cell>
          <cell r="AM155" t="str">
            <v>结束</v>
          </cell>
        </row>
      </sheetData>
    </sheetDataSet>
  </externalBook>
</externalLink>
</file>

<file path=xl/externalLinks/externalLink13.xml><?xml version="1.0" encoding="utf-8"?>
<externalLink xmlns="http://schemas.openxmlformats.org/spreadsheetml/2006/main">
  <externalBook xmlns:r="http://schemas.openxmlformats.org/officeDocument/2006/relationships" r:id="rId1">
    <sheetNames>
      <sheetName val="市民意见信息导出"/>
    </sheetNames>
    <sheetDataSet>
      <sheetData sheetId="0">
        <row r="2">
          <cell r="AK2" t="str">
            <v>GJ-PHONE-20251226-0137</v>
          </cell>
          <cell r="AL2" t="str">
            <v>其他</v>
          </cell>
          <cell r="AM2" t="str">
            <v>结束</v>
          </cell>
        </row>
        <row r="3">
          <cell r="AK3" t="str">
            <v>GJ-PHONE-20251226-0631</v>
          </cell>
          <cell r="AL3" t="str">
            <v>诉求</v>
          </cell>
          <cell r="AM3" t="str">
            <v>结束</v>
          </cell>
        </row>
        <row r="4">
          <cell r="AK4" t="str">
            <v>GJ-PHONE-20251226-1140-1</v>
          </cell>
          <cell r="AL4" t="str">
            <v>表扬</v>
          </cell>
          <cell r="AM4" t="str">
            <v>结束</v>
          </cell>
        </row>
        <row r="5">
          <cell r="AK5" t="str">
            <v>GJ-PHONE-20251226-0037-2</v>
          </cell>
          <cell r="AL5" t="str">
            <v>诉求</v>
          </cell>
          <cell r="AM5" t="str">
            <v>结束</v>
          </cell>
        </row>
        <row r="6">
          <cell r="AK6" t="str">
            <v>GJ-PHONE-20251226-1833</v>
          </cell>
          <cell r="AL6" t="str">
            <v>其他</v>
          </cell>
          <cell r="AM6" t="str">
            <v>结束</v>
          </cell>
        </row>
        <row r="7">
          <cell r="AK7" t="str">
            <v>GJ-PHONE-20251227-0209</v>
          </cell>
          <cell r="AL7" t="str">
            <v>诉求</v>
          </cell>
          <cell r="AM7" t="str">
            <v>结束</v>
          </cell>
        </row>
        <row r="8">
          <cell r="AK8" t="str">
            <v>GJ-PHONE-20251227-0780-1</v>
          </cell>
          <cell r="AL8" t="str">
            <v>诉求</v>
          </cell>
          <cell r="AM8" t="str">
            <v>结束</v>
          </cell>
        </row>
        <row r="9">
          <cell r="AK9" t="str">
            <v>GJ-PHONE-20251227-1652</v>
          </cell>
          <cell r="AL9" t="str">
            <v>诉求</v>
          </cell>
          <cell r="AM9" t="str">
            <v>结束</v>
          </cell>
        </row>
        <row r="10">
          <cell r="AK10" t="str">
            <v>GJ-PHONE-20251228-1995</v>
          </cell>
          <cell r="AL10" t="str">
            <v>诉求</v>
          </cell>
          <cell r="AM10" t="str">
            <v>结束</v>
          </cell>
        </row>
        <row r="11">
          <cell r="AK11" t="str">
            <v>GJ-PHONE-20251228-2128</v>
          </cell>
          <cell r="AL11" t="str">
            <v>诉求</v>
          </cell>
          <cell r="AM11" t="str">
            <v>结束</v>
          </cell>
        </row>
        <row r="12">
          <cell r="AK12" t="str">
            <v>GJ-PHONE-20251229-0224-1</v>
          </cell>
          <cell r="AL12" t="str">
            <v>其他</v>
          </cell>
          <cell r="AM12" t="str">
            <v>结束</v>
          </cell>
        </row>
        <row r="13">
          <cell r="AK13" t="str">
            <v>GJ-PHONE-20251230-1549</v>
          </cell>
          <cell r="AL13" t="str">
            <v>其他</v>
          </cell>
          <cell r="AM13" t="str">
            <v>结束</v>
          </cell>
        </row>
        <row r="14">
          <cell r="AK14" t="str">
            <v>GJ-PHONE-20251230-1953</v>
          </cell>
          <cell r="AL14" t="str">
            <v>诉求</v>
          </cell>
          <cell r="AM14" t="str">
            <v>结束</v>
          </cell>
        </row>
        <row r="15">
          <cell r="AK15" t="str">
            <v>GJ-PHONE-20251231-0453</v>
          </cell>
          <cell r="AL15" t="str">
            <v>其他</v>
          </cell>
          <cell r="AM15" t="str">
            <v>结束</v>
          </cell>
        </row>
        <row r="16">
          <cell r="AK16" t="str">
            <v>GJ-PHONE-20251231-0548</v>
          </cell>
          <cell r="AL16" t="str">
            <v>诉求</v>
          </cell>
          <cell r="AM16" t="str">
            <v>结束</v>
          </cell>
        </row>
        <row r="17">
          <cell r="AK17" t="str">
            <v>GJ-PHONE-20251231-1666</v>
          </cell>
          <cell r="AL17" t="str">
            <v>其他</v>
          </cell>
          <cell r="AM17" t="str">
            <v>结束</v>
          </cell>
        </row>
        <row r="18">
          <cell r="AK18" t="str">
            <v>GJ-PHONE-20260101-0605</v>
          </cell>
          <cell r="AL18" t="str">
            <v>表扬</v>
          </cell>
          <cell r="AM18" t="str">
            <v>结束</v>
          </cell>
        </row>
        <row r="19">
          <cell r="AK19" t="str">
            <v>GJ-PHONE-20260102-0273</v>
          </cell>
          <cell r="AL19" t="str">
            <v>表扬</v>
          </cell>
          <cell r="AM19" t="str">
            <v>结束</v>
          </cell>
        </row>
        <row r="20">
          <cell r="AK20" t="str">
            <v>GJ-PHONE-20260102-0275</v>
          </cell>
          <cell r="AL20" t="str">
            <v>表扬</v>
          </cell>
          <cell r="AM20" t="str">
            <v>结束</v>
          </cell>
        </row>
        <row r="21">
          <cell r="AK21" t="str">
            <v>GJ-PHONE-20260103-1449</v>
          </cell>
          <cell r="AL21" t="str">
            <v>诉求</v>
          </cell>
          <cell r="AM21" t="str">
            <v>结束</v>
          </cell>
        </row>
        <row r="22">
          <cell r="AK22" t="str">
            <v>GJ-PHONE-20260101-0595</v>
          </cell>
          <cell r="AL22" t="str">
            <v>诉求</v>
          </cell>
          <cell r="AM22" t="str">
            <v>结束</v>
          </cell>
        </row>
        <row r="23">
          <cell r="AK23" t="str">
            <v>GJ-PHONE-20260104-1072</v>
          </cell>
          <cell r="AL23" t="str">
            <v>其他</v>
          </cell>
          <cell r="AM23" t="str">
            <v>结束</v>
          </cell>
        </row>
        <row r="24">
          <cell r="AK24" t="str">
            <v>GJ-PHONE-20260104-1759</v>
          </cell>
          <cell r="AL24" t="str">
            <v>其他</v>
          </cell>
          <cell r="AM24" t="str">
            <v>结束</v>
          </cell>
        </row>
        <row r="25">
          <cell r="AK25" t="str">
            <v>GJ-PHONE-20260105-0602</v>
          </cell>
          <cell r="AL25" t="str">
            <v>诉求</v>
          </cell>
          <cell r="AM25" t="str">
            <v>结束</v>
          </cell>
        </row>
        <row r="26">
          <cell r="AK26" t="str">
            <v>GJ-PHONE-20260105-0798</v>
          </cell>
          <cell r="AL26" t="str">
            <v>其他</v>
          </cell>
          <cell r="AM26" t="str">
            <v>结束</v>
          </cell>
        </row>
        <row r="27">
          <cell r="AK27" t="str">
            <v>GJ-PHONE-20260106-1465</v>
          </cell>
          <cell r="AL27" t="str">
            <v>其他</v>
          </cell>
          <cell r="AM27" t="str">
            <v>结束</v>
          </cell>
        </row>
        <row r="28">
          <cell r="AK28" t="str">
            <v>GJ-PHONE-20260106-1604</v>
          </cell>
          <cell r="AL28" t="str">
            <v>其他</v>
          </cell>
          <cell r="AM28" t="str">
            <v>结束</v>
          </cell>
        </row>
        <row r="29">
          <cell r="AK29" t="str">
            <v>GJ-PHONE-20260107-0188</v>
          </cell>
          <cell r="AL29" t="str">
            <v>诉求</v>
          </cell>
          <cell r="AM29" t="str">
            <v>结束</v>
          </cell>
        </row>
        <row r="30">
          <cell r="AK30" t="str">
            <v>GJ-PHONE-20260107-0383</v>
          </cell>
          <cell r="AL30" t="str">
            <v>诉求</v>
          </cell>
          <cell r="AM30" t="str">
            <v>结束</v>
          </cell>
        </row>
        <row r="31">
          <cell r="AK31" t="str">
            <v>GJ-PHONE-20260107-1201</v>
          </cell>
          <cell r="AL31" t="str">
            <v>其他</v>
          </cell>
          <cell r="AM31" t="str">
            <v>结束</v>
          </cell>
        </row>
        <row r="32">
          <cell r="AK32" t="str">
            <v>GJ-PHONE-20260107-1274</v>
          </cell>
          <cell r="AL32" t="str">
            <v>其他</v>
          </cell>
          <cell r="AM32" t="str">
            <v>结束</v>
          </cell>
        </row>
        <row r="33">
          <cell r="AK33" t="str">
            <v>GJ-PHONE-20260107-1344</v>
          </cell>
          <cell r="AL33" t="str">
            <v>其他</v>
          </cell>
          <cell r="AM33" t="str">
            <v>结束</v>
          </cell>
        </row>
        <row r="34">
          <cell r="AK34" t="str">
            <v>GJ-PHONE-20260107-1362</v>
          </cell>
          <cell r="AL34" t="str">
            <v>其他</v>
          </cell>
          <cell r="AM34" t="str">
            <v>结束</v>
          </cell>
        </row>
        <row r="35">
          <cell r="AK35" t="str">
            <v>GJ-PHONE-20260108-1295</v>
          </cell>
          <cell r="AL35" t="str">
            <v>其他</v>
          </cell>
          <cell r="AM35" t="str">
            <v>结束</v>
          </cell>
        </row>
        <row r="36">
          <cell r="AK36" t="str">
            <v>GJ-PHONE-20260108-1365</v>
          </cell>
          <cell r="AL36" t="str">
            <v>诉求</v>
          </cell>
          <cell r="AM36" t="str">
            <v>结束</v>
          </cell>
        </row>
        <row r="37">
          <cell r="AK37" t="str">
            <v>GJ-PHONE-20260109-0290</v>
          </cell>
          <cell r="AL37" t="str">
            <v>表扬</v>
          </cell>
          <cell r="AM37" t="str">
            <v>结束</v>
          </cell>
        </row>
        <row r="38">
          <cell r="AK38" t="str">
            <v>GJ-PHONE-20260109-0290-1</v>
          </cell>
          <cell r="AL38" t="str">
            <v>其他</v>
          </cell>
          <cell r="AM38" t="str">
            <v>结束</v>
          </cell>
        </row>
        <row r="39">
          <cell r="AK39" t="str">
            <v>GJ-PHONE-20260109-0297</v>
          </cell>
          <cell r="AL39" t="str">
            <v>其他</v>
          </cell>
          <cell r="AM39" t="str">
            <v>结束</v>
          </cell>
        </row>
        <row r="40">
          <cell r="AK40" t="str">
            <v>GJ-PHONE-20260109-0564</v>
          </cell>
          <cell r="AL40" t="str">
            <v>其他</v>
          </cell>
          <cell r="AM40" t="str">
            <v>结束</v>
          </cell>
        </row>
        <row r="41">
          <cell r="AK41" t="str">
            <v>GJ-PHONE-20260109-0717</v>
          </cell>
          <cell r="AL41" t="str">
            <v>其他</v>
          </cell>
          <cell r="AM41" t="str">
            <v>结束</v>
          </cell>
        </row>
        <row r="42">
          <cell r="AK42" t="str">
            <v>GJ-PHONE-20260109-1668</v>
          </cell>
          <cell r="AL42" t="str">
            <v>其他</v>
          </cell>
          <cell r="AM42" t="str">
            <v>结束</v>
          </cell>
        </row>
        <row r="43">
          <cell r="AK43" t="str">
            <v>GJ-PHONE-20260109-2108</v>
          </cell>
          <cell r="AL43" t="str">
            <v>诉求</v>
          </cell>
          <cell r="AM43" t="str">
            <v>结束</v>
          </cell>
        </row>
        <row r="44">
          <cell r="AK44" t="str">
            <v>GJ-PHONE-20260110-0152</v>
          </cell>
          <cell r="AL44" t="str">
            <v>诉求</v>
          </cell>
          <cell r="AM44" t="str">
            <v>结束</v>
          </cell>
        </row>
        <row r="45">
          <cell r="AK45" t="str">
            <v>GJ-PHONE-20260110-0912</v>
          </cell>
          <cell r="AL45" t="str">
            <v>诉求</v>
          </cell>
          <cell r="AM45" t="str">
            <v>结束</v>
          </cell>
        </row>
        <row r="46">
          <cell r="AK46" t="str">
            <v>GJ-PHONE-20260110-1178</v>
          </cell>
          <cell r="AL46" t="str">
            <v>诉求</v>
          </cell>
          <cell r="AM46" t="str">
            <v>结束</v>
          </cell>
        </row>
        <row r="47">
          <cell r="AK47" t="str">
            <v>GJ-PHONE-20260110-1661</v>
          </cell>
          <cell r="AL47" t="str">
            <v>诉求</v>
          </cell>
          <cell r="AM47" t="str">
            <v>结束</v>
          </cell>
        </row>
        <row r="48">
          <cell r="AK48" t="str">
            <v>GJ-PHONE-20260111-0012</v>
          </cell>
          <cell r="AL48" t="str">
            <v>其他</v>
          </cell>
          <cell r="AM48" t="str">
            <v>结束</v>
          </cell>
        </row>
        <row r="49">
          <cell r="AK49" t="str">
            <v>GJ-PHONE-20260111-0066</v>
          </cell>
          <cell r="AL49" t="str">
            <v>其他</v>
          </cell>
          <cell r="AM49" t="str">
            <v>结束</v>
          </cell>
        </row>
        <row r="50">
          <cell r="AK50" t="str">
            <v>GJ-PHONE-20260111-1575</v>
          </cell>
          <cell r="AL50" t="str">
            <v>其他</v>
          </cell>
          <cell r="AM50" t="str">
            <v>结束</v>
          </cell>
        </row>
        <row r="51">
          <cell r="AK51" t="str">
            <v>GJ-PHONE-20260112-0223</v>
          </cell>
          <cell r="AL51" t="str">
            <v>诉求</v>
          </cell>
          <cell r="AM51" t="str">
            <v>结束</v>
          </cell>
        </row>
        <row r="52">
          <cell r="AK52" t="str">
            <v>GJ-PHONE-20260111-1443</v>
          </cell>
          <cell r="AL52" t="str">
            <v>诉求</v>
          </cell>
          <cell r="AM52" t="str">
            <v>结束</v>
          </cell>
        </row>
        <row r="53">
          <cell r="AK53" t="str">
            <v>GJ-PHONE-20260112-1243</v>
          </cell>
          <cell r="AL53" t="str">
            <v>其他</v>
          </cell>
          <cell r="AM53" t="str">
            <v>结束</v>
          </cell>
        </row>
        <row r="54">
          <cell r="AK54" t="str">
            <v>GJ-PHONE-20260113-0201</v>
          </cell>
          <cell r="AL54" t="str">
            <v>表扬</v>
          </cell>
          <cell r="AM54" t="str">
            <v>结束</v>
          </cell>
        </row>
        <row r="55">
          <cell r="AK55" t="str">
            <v>GJ-PHONE-20260113-0186</v>
          </cell>
          <cell r="AL55" t="str">
            <v>表扬</v>
          </cell>
          <cell r="AM55" t="str">
            <v>结束</v>
          </cell>
        </row>
        <row r="56">
          <cell r="AK56" t="str">
            <v>GJ-PHONE-20260113-0611</v>
          </cell>
          <cell r="AL56" t="str">
            <v>其他</v>
          </cell>
          <cell r="AM56" t="str">
            <v>结束</v>
          </cell>
        </row>
        <row r="57">
          <cell r="AK57" t="str">
            <v>GJ-PHONE-20260113-0771</v>
          </cell>
          <cell r="AL57" t="str">
            <v>其他</v>
          </cell>
          <cell r="AM57" t="str">
            <v>结束</v>
          </cell>
        </row>
        <row r="58">
          <cell r="AK58" t="str">
            <v>GJ-PHONE-20260113-1234</v>
          </cell>
          <cell r="AL58" t="str">
            <v>其他</v>
          </cell>
          <cell r="AM58" t="str">
            <v>结束</v>
          </cell>
        </row>
        <row r="59">
          <cell r="AK59" t="str">
            <v>GJ-PHONE-20260113-1476</v>
          </cell>
          <cell r="AL59" t="str">
            <v>诉求</v>
          </cell>
          <cell r="AM59" t="str">
            <v>结束</v>
          </cell>
        </row>
        <row r="60">
          <cell r="AK60" t="str">
            <v>GJ-PHONE-20260114-1140</v>
          </cell>
          <cell r="AL60" t="str">
            <v>其他</v>
          </cell>
          <cell r="AM60" t="str">
            <v>结束</v>
          </cell>
        </row>
        <row r="61">
          <cell r="AK61" t="str">
            <v>GJ-PHONE-20260114-1148</v>
          </cell>
          <cell r="AL61" t="str">
            <v>其他</v>
          </cell>
          <cell r="AM61" t="str">
            <v>结束</v>
          </cell>
        </row>
        <row r="62">
          <cell r="AK62" t="str">
            <v>GJ-PHONE-20260114-1415</v>
          </cell>
          <cell r="AL62" t="str">
            <v>诉求</v>
          </cell>
          <cell r="AM62" t="str">
            <v>结束</v>
          </cell>
        </row>
        <row r="63">
          <cell r="AK63" t="str">
            <v>GJ-PHONE-20260114-1475</v>
          </cell>
          <cell r="AL63" t="str">
            <v>其他</v>
          </cell>
          <cell r="AM63" t="str">
            <v>结束</v>
          </cell>
        </row>
        <row r="64">
          <cell r="AK64" t="str">
            <v>GJ-PHONE-20260114-2143</v>
          </cell>
          <cell r="AL64" t="str">
            <v>诉求</v>
          </cell>
          <cell r="AM64" t="str">
            <v>结束</v>
          </cell>
        </row>
        <row r="65">
          <cell r="AK65" t="str">
            <v>GJ-PHONE-20260115-0983</v>
          </cell>
          <cell r="AL65" t="str">
            <v>诉求</v>
          </cell>
          <cell r="AM65" t="str">
            <v>结束</v>
          </cell>
        </row>
        <row r="66">
          <cell r="AK66" t="str">
            <v>GJ-PHONE-20260115-0652</v>
          </cell>
          <cell r="AL66" t="str">
            <v>诉求</v>
          </cell>
          <cell r="AM66" t="str">
            <v>结束</v>
          </cell>
        </row>
        <row r="67">
          <cell r="AK67" t="str">
            <v>GJ-PHONE-20260115-1333</v>
          </cell>
          <cell r="AL67" t="str">
            <v>诉求</v>
          </cell>
          <cell r="AM67" t="str">
            <v>结束</v>
          </cell>
        </row>
        <row r="68">
          <cell r="AK68" t="str">
            <v>GJ-PHONE-20260116-0271</v>
          </cell>
          <cell r="AL68" t="str">
            <v>其他</v>
          </cell>
          <cell r="AM68" t="str">
            <v>结束</v>
          </cell>
        </row>
        <row r="69">
          <cell r="AK69" t="str">
            <v>GJ-PHONE-20260116-1361</v>
          </cell>
          <cell r="AL69" t="str">
            <v>其他</v>
          </cell>
          <cell r="AM69" t="str">
            <v>结束</v>
          </cell>
        </row>
        <row r="70">
          <cell r="AK70" t="str">
            <v>GJ-PHONE-20260117-1429</v>
          </cell>
          <cell r="AL70" t="str">
            <v>其他</v>
          </cell>
          <cell r="AM70" t="str">
            <v>结束</v>
          </cell>
        </row>
        <row r="71">
          <cell r="AK71" t="str">
            <v>GJ-PHONE-20260119-0406</v>
          </cell>
          <cell r="AL71" t="str">
            <v>诉求</v>
          </cell>
          <cell r="AM71" t="str">
            <v>结束</v>
          </cell>
        </row>
        <row r="72">
          <cell r="AK72" t="str">
            <v>GJ-PHONE-20260118-1114</v>
          </cell>
          <cell r="AL72" t="str">
            <v>诉求</v>
          </cell>
          <cell r="AM72" t="str">
            <v>结束</v>
          </cell>
        </row>
        <row r="73">
          <cell r="AK73" t="str">
            <v>GJ-PHONE-20260118-1656</v>
          </cell>
          <cell r="AL73" t="str">
            <v>诉求</v>
          </cell>
          <cell r="AM73" t="str">
            <v>结束</v>
          </cell>
        </row>
        <row r="74">
          <cell r="AK74" t="str">
            <v>GJ-PHONE-20260118-1560</v>
          </cell>
          <cell r="AL74" t="str">
            <v>诉求</v>
          </cell>
          <cell r="AM74" t="str">
            <v>结束</v>
          </cell>
        </row>
        <row r="75">
          <cell r="AK75" t="str">
            <v>GJ-PHONE-20260119-0742</v>
          </cell>
          <cell r="AL75" t="str">
            <v>其他</v>
          </cell>
          <cell r="AM75" t="str">
            <v>结束</v>
          </cell>
        </row>
        <row r="76">
          <cell r="AK76" t="str">
            <v>GJ-PHONE-20260119-0906</v>
          </cell>
          <cell r="AL76" t="str">
            <v>其他</v>
          </cell>
          <cell r="AM76" t="str">
            <v>结束</v>
          </cell>
        </row>
        <row r="77">
          <cell r="AK77" t="str">
            <v>GJ-PHONE-20260119-1647-1</v>
          </cell>
          <cell r="AL77" t="str">
            <v>诉求</v>
          </cell>
          <cell r="AM77" t="str">
            <v>结束</v>
          </cell>
        </row>
        <row r="78">
          <cell r="AK78" t="str">
            <v>GJ-PHONE-20260119-1583</v>
          </cell>
          <cell r="AL78" t="str">
            <v>其他</v>
          </cell>
          <cell r="AM78" t="str">
            <v>结束</v>
          </cell>
        </row>
        <row r="79">
          <cell r="AK79" t="str">
            <v>GJ-PHONE-20260119-1692</v>
          </cell>
          <cell r="AL79" t="str">
            <v>诉求</v>
          </cell>
          <cell r="AM79" t="str">
            <v>结束</v>
          </cell>
        </row>
        <row r="80">
          <cell r="AK80" t="str">
            <v>GJ-PHONE-20260120-0684</v>
          </cell>
          <cell r="AL80" t="str">
            <v>诉求</v>
          </cell>
          <cell r="AM80" t="str">
            <v>结束</v>
          </cell>
        </row>
        <row r="81">
          <cell r="AK81" t="str">
            <v>GJ-PHONE-20260121-1061</v>
          </cell>
          <cell r="AL81" t="str">
            <v>诉求</v>
          </cell>
          <cell r="AM81" t="str">
            <v>结束</v>
          </cell>
        </row>
        <row r="82">
          <cell r="AK82" t="str">
            <v>GJ-PHONE-20260122-0225</v>
          </cell>
          <cell r="AL82" t="str">
            <v>诉求</v>
          </cell>
          <cell r="AM82" t="str">
            <v>结束</v>
          </cell>
        </row>
        <row r="83">
          <cell r="AK83" t="str">
            <v>GJ-PHONE-20260122-0615</v>
          </cell>
          <cell r="AL83" t="str">
            <v>其他</v>
          </cell>
          <cell r="AM83" t="str">
            <v>结束</v>
          </cell>
        </row>
        <row r="84">
          <cell r="AK84" t="str">
            <v>GJ-PHONE-20260123-1176</v>
          </cell>
          <cell r="AL84" t="str">
            <v>诉求</v>
          </cell>
          <cell r="AM84" t="str">
            <v>结束</v>
          </cell>
        </row>
        <row r="85">
          <cell r="AK85" t="str">
            <v>GJ-PHONE-20260123-1564</v>
          </cell>
          <cell r="AL85" t="str">
            <v>诉求</v>
          </cell>
          <cell r="AM85" t="str">
            <v>结束</v>
          </cell>
        </row>
        <row r="86">
          <cell r="AK86" t="str">
            <v>GJ-PHONE-20260124-0190</v>
          </cell>
          <cell r="AL86" t="str">
            <v>其他</v>
          </cell>
          <cell r="AM86" t="str">
            <v>结束</v>
          </cell>
        </row>
        <row r="87">
          <cell r="AK87" t="str">
            <v>GJ-PHONE-20260124-0228</v>
          </cell>
          <cell r="AL87" t="str">
            <v>其他</v>
          </cell>
          <cell r="AM87" t="str">
            <v>结束</v>
          </cell>
        </row>
        <row r="88">
          <cell r="AK88" t="str">
            <v>GJ-PHONE-20260124-0281</v>
          </cell>
          <cell r="AL88" t="str">
            <v>其他</v>
          </cell>
          <cell r="AM88" t="str">
            <v>结束</v>
          </cell>
        </row>
        <row r="89">
          <cell r="AK89" t="str">
            <v>GJ-PHONE-20260125-0761</v>
          </cell>
          <cell r="AL89" t="str">
            <v>其他</v>
          </cell>
          <cell r="AM89" t="str">
            <v>结束</v>
          </cell>
        </row>
        <row r="90">
          <cell r="AK90" t="str">
            <v>GJ-PHONE-20260125-1171</v>
          </cell>
          <cell r="AL90" t="str">
            <v>其他</v>
          </cell>
          <cell r="AM90" t="str">
            <v>结束</v>
          </cell>
        </row>
        <row r="91">
          <cell r="AK91" t="str">
            <v>GJ-PHONE-20260126-0855-1</v>
          </cell>
          <cell r="AL91" t="str">
            <v>表扬</v>
          </cell>
          <cell r="AM91" t="str">
            <v>结束</v>
          </cell>
        </row>
        <row r="92">
          <cell r="AK92" t="str">
            <v>GJ-PHONE-20260127-0345</v>
          </cell>
          <cell r="AL92" t="str">
            <v>其他</v>
          </cell>
          <cell r="AM92" t="str">
            <v>结束</v>
          </cell>
        </row>
        <row r="93">
          <cell r="AK93" t="str">
            <v>GJ-PHONE-20260127-0877</v>
          </cell>
          <cell r="AL93" t="str">
            <v>诉求</v>
          </cell>
          <cell r="AM93" t="str">
            <v>结束</v>
          </cell>
        </row>
        <row r="94">
          <cell r="AK94" t="str">
            <v>GJ-PHONE-20260127-1674</v>
          </cell>
          <cell r="AL94" t="str">
            <v>诉求</v>
          </cell>
          <cell r="AM94" t="str">
            <v>结束</v>
          </cell>
        </row>
        <row r="95">
          <cell r="AK95" t="str">
            <v>GJ-PHONE-20260127-2178</v>
          </cell>
          <cell r="AL95" t="str">
            <v>其他</v>
          </cell>
          <cell r="AM95" t="str">
            <v>结束</v>
          </cell>
        </row>
        <row r="96">
          <cell r="AK96" t="str">
            <v>GJ-PHONE-20260128-0450</v>
          </cell>
          <cell r="AL96" t="str">
            <v>诉求</v>
          </cell>
          <cell r="AM96" t="str">
            <v>结束</v>
          </cell>
        </row>
        <row r="97">
          <cell r="AK97" t="str">
            <v>GJ-PHONE-20260128-1058</v>
          </cell>
          <cell r="AL97" t="str">
            <v>其他</v>
          </cell>
          <cell r="AM97" t="str">
            <v>结束</v>
          </cell>
        </row>
        <row r="98">
          <cell r="AK98" t="str">
            <v>GJ-PHONE-20260128-1899</v>
          </cell>
          <cell r="AL98" t="str">
            <v>诉求</v>
          </cell>
          <cell r="AM98" t="str">
            <v>结束</v>
          </cell>
        </row>
        <row r="99">
          <cell r="AK99" t="str">
            <v>GJ-PHONE-20260129-0210-1</v>
          </cell>
          <cell r="AL99" t="str">
            <v>表扬</v>
          </cell>
          <cell r="AM99" t="str">
            <v>结束</v>
          </cell>
        </row>
        <row r="100">
          <cell r="AK100" t="str">
            <v>GJ-PHONE-20260129-0825-1</v>
          </cell>
          <cell r="AL100" t="str">
            <v>其他</v>
          </cell>
          <cell r="AM100" t="str">
            <v>结束</v>
          </cell>
        </row>
        <row r="101">
          <cell r="AK101" t="str">
            <v>GJ-PHONE-20260129-1067</v>
          </cell>
          <cell r="AL101" t="str">
            <v>其他</v>
          </cell>
          <cell r="AM101" t="str">
            <v>结束</v>
          </cell>
        </row>
        <row r="102">
          <cell r="AK102" t="str">
            <v>GJ-PHONE-20260129-1290</v>
          </cell>
          <cell r="AL102" t="str">
            <v>诉求</v>
          </cell>
          <cell r="AM102" t="str">
            <v>结束</v>
          </cell>
        </row>
        <row r="103">
          <cell r="AK103" t="str">
            <v>GJ-PHONE-20260129-1343</v>
          </cell>
          <cell r="AL103" t="str">
            <v>其他</v>
          </cell>
          <cell r="AM103" t="str">
            <v>结束</v>
          </cell>
        </row>
        <row r="104">
          <cell r="AK104" t="str">
            <v>GJ-PHONE-20260129-2211</v>
          </cell>
          <cell r="AL104" t="str">
            <v>诉求</v>
          </cell>
          <cell r="AM104" t="str">
            <v>结束</v>
          </cell>
        </row>
        <row r="105">
          <cell r="AK105" t="str">
            <v>GJ-PHONE-20260130-0245</v>
          </cell>
          <cell r="AL105" t="str">
            <v>诉求</v>
          </cell>
          <cell r="AM105" t="str">
            <v>结束</v>
          </cell>
        </row>
        <row r="106">
          <cell r="AK106" t="str">
            <v>GJ-PHONE-20260130-1545</v>
          </cell>
          <cell r="AL106" t="str">
            <v>其他</v>
          </cell>
          <cell r="AM106" t="str">
            <v>结束</v>
          </cell>
        </row>
        <row r="107">
          <cell r="AK107" t="str">
            <v>GJ-PHONE-20260131-1159</v>
          </cell>
          <cell r="AL107" t="str">
            <v>诉求</v>
          </cell>
          <cell r="AM107" t="str">
            <v>结束</v>
          </cell>
        </row>
        <row r="108">
          <cell r="AK108" t="str">
            <v>GJ-PHONE-20260131-1326</v>
          </cell>
          <cell r="AL108" t="str">
            <v>诉求</v>
          </cell>
          <cell r="AM108" t="str">
            <v>结束</v>
          </cell>
        </row>
        <row r="109">
          <cell r="AK109" t="str">
            <v>GJ-PHONE-20260131-1410</v>
          </cell>
          <cell r="AL109" t="str">
            <v>诉求</v>
          </cell>
          <cell r="AM109" t="str">
            <v>结束</v>
          </cell>
        </row>
        <row r="110">
          <cell r="AK110" t="str">
            <v>GJ-PHONE-20260201-1116</v>
          </cell>
          <cell r="AL110" t="str">
            <v>其他</v>
          </cell>
          <cell r="AM110" t="str">
            <v>结束</v>
          </cell>
        </row>
        <row r="111">
          <cell r="AK111" t="str">
            <v>GJ-PHONE-20260202-0691</v>
          </cell>
          <cell r="AL111" t="str">
            <v>诉求</v>
          </cell>
          <cell r="AM111" t="str">
            <v>结束</v>
          </cell>
        </row>
        <row r="112">
          <cell r="AK112" t="str">
            <v>GJ-PHONE-20260201-0760</v>
          </cell>
          <cell r="AL112" t="str">
            <v>诉求</v>
          </cell>
          <cell r="AM112" t="str">
            <v>结束</v>
          </cell>
        </row>
        <row r="113">
          <cell r="AK113" t="str">
            <v>GJ-PHONE-20260131-1812-1</v>
          </cell>
          <cell r="AL113" t="str">
            <v>诉求</v>
          </cell>
          <cell r="AM113" t="str">
            <v>结束</v>
          </cell>
        </row>
        <row r="114">
          <cell r="AK114" t="str">
            <v>GJ-PHONE-20260201-1071</v>
          </cell>
          <cell r="AL114" t="str">
            <v>其他</v>
          </cell>
          <cell r="AM114" t="str">
            <v>结束</v>
          </cell>
        </row>
        <row r="115">
          <cell r="AK115" t="str">
            <v>GJ-PHONE-20260203-0244</v>
          </cell>
          <cell r="AL115" t="str">
            <v>其他</v>
          </cell>
          <cell r="AM115" t="str">
            <v>结束</v>
          </cell>
        </row>
        <row r="116">
          <cell r="AK116" t="str">
            <v>GJ-PHONE-20260203-0754</v>
          </cell>
          <cell r="AL116" t="str">
            <v>其他</v>
          </cell>
          <cell r="AM116" t="str">
            <v>结束</v>
          </cell>
        </row>
        <row r="117">
          <cell r="AK117" t="str">
            <v>GJ-PHONE-20260204-0163</v>
          </cell>
          <cell r="AL117" t="str">
            <v>其他</v>
          </cell>
          <cell r="AM117" t="str">
            <v>结束</v>
          </cell>
        </row>
        <row r="118">
          <cell r="AK118" t="str">
            <v>GJ-PHONE-20260204-0273</v>
          </cell>
          <cell r="AL118" t="str">
            <v>诉求</v>
          </cell>
          <cell r="AM118" t="str">
            <v>结束</v>
          </cell>
        </row>
        <row r="119">
          <cell r="AK119" t="str">
            <v>GJ-PHONE-20260204-1054</v>
          </cell>
          <cell r="AL119" t="str">
            <v>诉求</v>
          </cell>
          <cell r="AM119" t="str">
            <v>结束</v>
          </cell>
        </row>
        <row r="120">
          <cell r="AK120" t="str">
            <v>GJ-PHONE-20260204-1556</v>
          </cell>
          <cell r="AL120" t="str">
            <v>诉求</v>
          </cell>
          <cell r="AM120" t="str">
            <v>结束</v>
          </cell>
        </row>
        <row r="121">
          <cell r="AK121" t="str">
            <v>GJ-PHONE-20260204-2266-1</v>
          </cell>
          <cell r="AL121" t="str">
            <v>其他</v>
          </cell>
          <cell r="AM121" t="str">
            <v>结束</v>
          </cell>
        </row>
        <row r="122">
          <cell r="AK122" t="str">
            <v>GJ-PHONE-20260204-2309</v>
          </cell>
          <cell r="AL122" t="str">
            <v>其他</v>
          </cell>
          <cell r="AM122" t="str">
            <v>结束</v>
          </cell>
        </row>
        <row r="123">
          <cell r="AK123" t="str">
            <v>GJ-PHONE-20260205-0892-1</v>
          </cell>
          <cell r="AL123" t="str">
            <v>其他</v>
          </cell>
          <cell r="AM123" t="str">
            <v>结束</v>
          </cell>
        </row>
        <row r="124">
          <cell r="AK124" t="str">
            <v>GJ-PHONE-20260205-1304</v>
          </cell>
          <cell r="AL124" t="str">
            <v>其他</v>
          </cell>
          <cell r="AM124" t="str">
            <v>结束</v>
          </cell>
        </row>
        <row r="125">
          <cell r="AK125" t="str">
            <v>GJ-PHONE-20260205-0808</v>
          </cell>
          <cell r="AL125" t="str">
            <v>其他</v>
          </cell>
          <cell r="AM125" t="str">
            <v>结束</v>
          </cell>
        </row>
        <row r="126">
          <cell r="AK126" t="str">
            <v>GJ-PHONE-20260206-0100</v>
          </cell>
          <cell r="AL126" t="str">
            <v>其他</v>
          </cell>
          <cell r="AM126" t="str">
            <v>结束</v>
          </cell>
        </row>
        <row r="127">
          <cell r="AK127" t="str">
            <v>GJ-PHONE-20260205-1844</v>
          </cell>
          <cell r="AL127" t="str">
            <v>诉求</v>
          </cell>
          <cell r="AM127" t="str">
            <v>结束</v>
          </cell>
        </row>
        <row r="128">
          <cell r="AK128" t="str">
            <v>GJ-PHONE-20260206-1014-1</v>
          </cell>
          <cell r="AL128" t="str">
            <v>其他</v>
          </cell>
          <cell r="AM128" t="str">
            <v>结束</v>
          </cell>
        </row>
        <row r="129">
          <cell r="AK129" t="str">
            <v>GJ-PHONE-20260206-2023</v>
          </cell>
          <cell r="AL129" t="str">
            <v>其他</v>
          </cell>
          <cell r="AM129" t="str">
            <v>结束</v>
          </cell>
        </row>
        <row r="130">
          <cell r="AK130" t="str">
            <v>GJ-PHONE-20260207-0424</v>
          </cell>
          <cell r="AL130" t="str">
            <v>其他</v>
          </cell>
          <cell r="AM130" t="str">
            <v>结束</v>
          </cell>
        </row>
        <row r="131">
          <cell r="AK131" t="str">
            <v>GJ-PHONE-20260208-2062</v>
          </cell>
          <cell r="AL131" t="str">
            <v>诉求</v>
          </cell>
          <cell r="AM131" t="str">
            <v>结束</v>
          </cell>
        </row>
        <row r="132">
          <cell r="AK132" t="str">
            <v>GJ-PHONE-20260208-2149-2</v>
          </cell>
          <cell r="AL132" t="str">
            <v>其他</v>
          </cell>
          <cell r="AM132" t="str">
            <v>结束</v>
          </cell>
        </row>
        <row r="133">
          <cell r="AK133" t="str">
            <v>GJ-PHONE-20260209-1509</v>
          </cell>
          <cell r="AL133" t="str">
            <v>其他</v>
          </cell>
          <cell r="AM133" t="str">
            <v>结束</v>
          </cell>
        </row>
        <row r="134">
          <cell r="AK134" t="str">
            <v>GJ-PHONE-20260209-1811</v>
          </cell>
          <cell r="AL134" t="str">
            <v>其他</v>
          </cell>
          <cell r="AM134" t="str">
            <v>结束</v>
          </cell>
        </row>
        <row r="135">
          <cell r="AK135" t="str">
            <v>GJ-PHONE-20260210-1283</v>
          </cell>
          <cell r="AL135" t="str">
            <v>其他</v>
          </cell>
          <cell r="AM135" t="str">
            <v>结束</v>
          </cell>
        </row>
        <row r="136">
          <cell r="AK136" t="str">
            <v>GJ-PHONE-20260211-0400</v>
          </cell>
          <cell r="AL136" t="str">
            <v>诉求</v>
          </cell>
          <cell r="AM136" t="str">
            <v>结束</v>
          </cell>
        </row>
        <row r="137">
          <cell r="AK137" t="str">
            <v>GJ-PHONE-20260211-1614</v>
          </cell>
          <cell r="AL137" t="str">
            <v>诉求</v>
          </cell>
          <cell r="AM137" t="str">
            <v>结束</v>
          </cell>
        </row>
        <row r="138">
          <cell r="AK138" t="str">
            <v>GJ-PHONE-20260212-0062</v>
          </cell>
          <cell r="AL138" t="str">
            <v>诉求</v>
          </cell>
          <cell r="AM138" t="str">
            <v>结束</v>
          </cell>
        </row>
        <row r="139">
          <cell r="AK139" t="str">
            <v>GJ-PHONE-20260212-0339</v>
          </cell>
          <cell r="AL139" t="str">
            <v>诉求</v>
          </cell>
          <cell r="AM139" t="str">
            <v>结束</v>
          </cell>
        </row>
        <row r="140">
          <cell r="AK140" t="str">
            <v>GJ-PHONE-20260212-1033-1</v>
          </cell>
          <cell r="AL140" t="str">
            <v>诉求</v>
          </cell>
          <cell r="AM140" t="str">
            <v>结束</v>
          </cell>
        </row>
        <row r="141">
          <cell r="AK141" t="str">
            <v>GJ-PHONE-20260212-1153</v>
          </cell>
          <cell r="AL141" t="str">
            <v>其他</v>
          </cell>
          <cell r="AM141" t="str">
            <v>结束</v>
          </cell>
        </row>
        <row r="142">
          <cell r="AK142" t="str">
            <v>GJ-PHONE-20260212-1092</v>
          </cell>
          <cell r="AL142" t="str">
            <v>诉求</v>
          </cell>
          <cell r="AM142" t="str">
            <v>结束</v>
          </cell>
        </row>
        <row r="143">
          <cell r="AK143" t="str">
            <v>GJ-PHONE-20260212-1392</v>
          </cell>
          <cell r="AL143" t="str">
            <v>其他</v>
          </cell>
          <cell r="AM143" t="str">
            <v>结束</v>
          </cell>
        </row>
        <row r="144">
          <cell r="AK144" t="str">
            <v>GJ-PHONE-20260212-1753</v>
          </cell>
          <cell r="AL144" t="str">
            <v>其他</v>
          </cell>
          <cell r="AM144" t="str">
            <v>结束</v>
          </cell>
        </row>
        <row r="145">
          <cell r="AK145" t="str">
            <v>GJ-PHONE-20260212-1938</v>
          </cell>
          <cell r="AL145" t="str">
            <v>诉求</v>
          </cell>
          <cell r="AM145" t="str">
            <v>结束</v>
          </cell>
        </row>
        <row r="146">
          <cell r="AK146" t="str">
            <v>GJ-PHONE-20260212-2153</v>
          </cell>
          <cell r="AL146" t="str">
            <v>其他</v>
          </cell>
          <cell r="AM146" t="str">
            <v>结束</v>
          </cell>
        </row>
        <row r="147">
          <cell r="AK147" t="str">
            <v>GJ-PHONE-20260213-0482</v>
          </cell>
          <cell r="AL147" t="str">
            <v>其他</v>
          </cell>
          <cell r="AM147" t="str">
            <v>结束</v>
          </cell>
        </row>
        <row r="148">
          <cell r="AK148" t="str">
            <v>GJ-PHONE-20260213-0533</v>
          </cell>
          <cell r="AL148" t="str">
            <v>诉求</v>
          </cell>
          <cell r="AM148" t="str">
            <v>结束</v>
          </cell>
        </row>
        <row r="149">
          <cell r="AK149" t="str">
            <v>GJ-PHONE-20260213-0900</v>
          </cell>
          <cell r="AL149" t="str">
            <v>表扬</v>
          </cell>
          <cell r="AM149" t="str">
            <v>结束</v>
          </cell>
        </row>
        <row r="150">
          <cell r="AK150" t="str">
            <v>GJ-PHONE-20260213-1007-3</v>
          </cell>
          <cell r="AL150" t="str">
            <v>表扬</v>
          </cell>
          <cell r="AM150" t="str">
            <v>结束</v>
          </cell>
        </row>
        <row r="151">
          <cell r="AK151" t="str">
            <v>GJ-PHONE-20260213-1762</v>
          </cell>
          <cell r="AL151" t="str">
            <v>诉求</v>
          </cell>
          <cell r="AM151" t="str">
            <v>结束</v>
          </cell>
        </row>
        <row r="152">
          <cell r="AK152" t="str">
            <v>GJ-PHONE-20260214-0001</v>
          </cell>
          <cell r="AL152" t="str">
            <v>诉求</v>
          </cell>
          <cell r="AM152" t="str">
            <v>结束</v>
          </cell>
        </row>
        <row r="153">
          <cell r="AK153" t="str">
            <v>GJ-PHONE-20260214-0313</v>
          </cell>
          <cell r="AL153" t="str">
            <v>其他</v>
          </cell>
          <cell r="AM153" t="str">
            <v>结束</v>
          </cell>
        </row>
        <row r="154">
          <cell r="AK154" t="str">
            <v>GJ-PHONE-20260216-0708</v>
          </cell>
          <cell r="AL154" t="str">
            <v>诉求</v>
          </cell>
          <cell r="AM154" t="str">
            <v>结束</v>
          </cell>
        </row>
        <row r="155">
          <cell r="AK155" t="str">
            <v>GJ-PHONE-20260217-0073</v>
          </cell>
          <cell r="AL155" t="str">
            <v>诉求</v>
          </cell>
          <cell r="AM155" t="str">
            <v>结束</v>
          </cell>
        </row>
        <row r="156">
          <cell r="AK156" t="str">
            <v>GJ-PHONE-20260218-1083</v>
          </cell>
          <cell r="AL156" t="str">
            <v>诉求</v>
          </cell>
          <cell r="AM156" t="str">
            <v>结束</v>
          </cell>
        </row>
        <row r="157">
          <cell r="AK157" t="str">
            <v>GJ-PHONE-20260219-0231</v>
          </cell>
          <cell r="AL157" t="str">
            <v>表扬</v>
          </cell>
          <cell r="AM157" t="str">
            <v>结束</v>
          </cell>
        </row>
        <row r="158">
          <cell r="AK158" t="str">
            <v>GJ-PHONE-20260215-0880</v>
          </cell>
          <cell r="AL158" t="str">
            <v>其他</v>
          </cell>
          <cell r="AM158" t="str">
            <v>结束</v>
          </cell>
        </row>
        <row r="159">
          <cell r="AK159" t="str">
            <v>GJ-PHONE-20260219-1223</v>
          </cell>
          <cell r="AL159" t="str">
            <v>诉求</v>
          </cell>
          <cell r="AM159" t="str">
            <v>结束</v>
          </cell>
        </row>
        <row r="160">
          <cell r="AK160" t="str">
            <v>GJ-PHONE-20260219-1424</v>
          </cell>
          <cell r="AL160" t="str">
            <v>诉求</v>
          </cell>
          <cell r="AM160" t="str">
            <v>结束</v>
          </cell>
        </row>
        <row r="161">
          <cell r="AK161" t="str">
            <v>GJ-PHONE-20260221-1255</v>
          </cell>
          <cell r="AL161" t="str">
            <v>其他</v>
          </cell>
          <cell r="AM161" t="str">
            <v>结束</v>
          </cell>
        </row>
        <row r="162">
          <cell r="AK162" t="str">
            <v>GJ-PHONE-20260222-0140</v>
          </cell>
          <cell r="AL162" t="str">
            <v>诉求</v>
          </cell>
          <cell r="AM162" t="str">
            <v>结束</v>
          </cell>
        </row>
        <row r="163">
          <cell r="AK163" t="str">
            <v>GJ-PHONE-20260223-0274</v>
          </cell>
          <cell r="AL163" t="str">
            <v>诉求</v>
          </cell>
          <cell r="AM163" t="str">
            <v>结束</v>
          </cell>
        </row>
        <row r="164">
          <cell r="AK164" t="str">
            <v>GJ-PHONE-20260223-0559</v>
          </cell>
          <cell r="AL164" t="str">
            <v>诉求</v>
          </cell>
          <cell r="AM164" t="str">
            <v>结束</v>
          </cell>
        </row>
        <row r="165">
          <cell r="AK165" t="str">
            <v>GJ-PHONE-20260223-0695</v>
          </cell>
          <cell r="AL165" t="str">
            <v>诉求</v>
          </cell>
          <cell r="AM165" t="str">
            <v>结束</v>
          </cell>
        </row>
        <row r="166">
          <cell r="AK166" t="str">
            <v>GJ-PHONE-20260224-0144</v>
          </cell>
          <cell r="AL166" t="str">
            <v>诉求</v>
          </cell>
          <cell r="AM166" t="str">
            <v>结束</v>
          </cell>
        </row>
        <row r="167">
          <cell r="AK167" t="str">
            <v>GJ-PHONE-20260224-1336</v>
          </cell>
          <cell r="AL167" t="str">
            <v>其他</v>
          </cell>
          <cell r="AM167" t="str">
            <v>清分中心</v>
          </cell>
        </row>
        <row r="168">
          <cell r="AK168" t="str">
            <v>GJ-PHONE-20260224-1376</v>
          </cell>
          <cell r="AL168" t="str">
            <v>其他</v>
          </cell>
          <cell r="AM168" t="str">
            <v>清分中心</v>
          </cell>
        </row>
        <row r="169">
          <cell r="AK169" t="str">
            <v>GJ-PHONE-20260224-1658</v>
          </cell>
          <cell r="AL169" t="str">
            <v>其他</v>
          </cell>
          <cell r="AM169" t="str">
            <v>清分中心</v>
          </cell>
        </row>
        <row r="170">
          <cell r="AK170" t="str">
            <v>GJ-PHONE-20260225-0296</v>
          </cell>
          <cell r="AL170" t="str">
            <v>其他</v>
          </cell>
          <cell r="AM170" t="str">
            <v>集团处室</v>
          </cell>
        </row>
        <row r="171">
          <cell r="AK171" t="str">
            <v>GJ-PHONE-20260225-1199</v>
          </cell>
          <cell r="AL171" t="str">
            <v>诉求</v>
          </cell>
          <cell r="AM171" t="str">
            <v>结束</v>
          </cell>
        </row>
        <row r="172">
          <cell r="AK172" t="str">
            <v>GJ-PHONE-20260225-1982</v>
          </cell>
          <cell r="AL172" t="str">
            <v>表扬</v>
          </cell>
          <cell r="AM172" t="str">
            <v>结束</v>
          </cell>
        </row>
        <row r="173">
          <cell r="AK173" t="str">
            <v>GJ-PHONE-20260225-2157-1</v>
          </cell>
          <cell r="AL173" t="str">
            <v>表扬</v>
          </cell>
          <cell r="AM173" t="str">
            <v>结束</v>
          </cell>
        </row>
        <row r="174">
          <cell r="AK174" t="str">
            <v>GJ-PHONE-20260227-1333-1</v>
          </cell>
          <cell r="AL174" t="str">
            <v>诉求</v>
          </cell>
          <cell r="AM174" t="str">
            <v>结束</v>
          </cell>
        </row>
        <row r="175">
          <cell r="AK175" t="str">
            <v>GJ-PHONE-20260227-3011</v>
          </cell>
          <cell r="AL175" t="str">
            <v>诉求</v>
          </cell>
          <cell r="AM175" t="str">
            <v>结束</v>
          </cell>
        </row>
        <row r="176">
          <cell r="AK176" t="str">
            <v>GJ-PHONE-20260228-1491</v>
          </cell>
          <cell r="AL176" t="str">
            <v>其他</v>
          </cell>
          <cell r="AM176" t="str">
            <v>二级单位</v>
          </cell>
        </row>
      </sheetData>
    </sheetDataSet>
  </externalBook>
</externalLink>
</file>

<file path=xl/externalLinks/externalLink14.xml><?xml version="1.0" encoding="utf-8"?>
<externalLink xmlns="http://schemas.openxmlformats.org/spreadsheetml/2006/main">
  <externalBook xmlns:r="http://schemas.openxmlformats.org/officeDocument/2006/relationships" r:id="rId1">
    <sheetNames>
      <sheetName val="Sheet1"/>
    </sheetNames>
    <sheetDataSet>
      <sheetData sheetId="0">
        <row r="3">
          <cell r="A3" t="str">
            <v>工单编号</v>
          </cell>
          <cell r="B3" t="str">
            <v>主动剔除信息</v>
          </cell>
          <cell r="C3" t="str">
            <v>工单类型</v>
          </cell>
          <cell r="D3" t="str">
            <v>问题分类</v>
          </cell>
          <cell r="E3" t="str">
            <v>新问题分类</v>
          </cell>
          <cell r="F3" t="str">
            <v>一级分类</v>
          </cell>
          <cell r="G3" t="str">
            <v>二级分类</v>
          </cell>
          <cell r="H3" t="str">
            <v>三级分类</v>
          </cell>
          <cell r="I3" t="str">
            <v>标签</v>
          </cell>
          <cell r="J3" t="str">
            <v>标题</v>
          </cell>
          <cell r="K3" t="str">
            <v>备注</v>
          </cell>
          <cell r="L3" t="str">
            <v>问题点位</v>
          </cell>
          <cell r="M3" t="str">
            <v>工单状态</v>
          </cell>
          <cell r="N3" t="str">
            <v>工单来源</v>
          </cell>
          <cell r="O3" t="str">
            <v>来电人</v>
          </cell>
          <cell r="P3" t="str">
            <v>来电人电话/账号</v>
          </cell>
          <cell r="Q3" t="str">
            <v>被反映区</v>
          </cell>
          <cell r="R3" t="str">
            <v>被反映街乡镇</v>
          </cell>
          <cell r="S3" t="str">
            <v>承办单位</v>
          </cell>
          <cell r="T3" t="str">
            <v>工单编号</v>
          </cell>
          <cell r="U3" t="str">
            <v>派单时间</v>
          </cell>
          <cell r="V3" t="str">
            <v>签收日期</v>
          </cell>
          <cell r="W3" t="str">
            <v>下达日期</v>
          </cell>
          <cell r="X3" t="str">
            <v>联系人</v>
          </cell>
          <cell r="Y3" t="str">
            <v>性别</v>
          </cell>
          <cell r="Z3" t="str">
            <v>联系电话</v>
          </cell>
          <cell r="AA3" t="str">
            <v>来电内容</v>
          </cell>
          <cell r="AB3" t="str">
            <v>是否联系</v>
          </cell>
          <cell r="AC3" t="str">
            <v>多部室是否使用同一录音</v>
          </cell>
          <cell r="AD3" t="str">
            <v>申报事项</v>
          </cell>
          <cell r="AE3" t="str">
            <v>剔除清单超链接</v>
          </cell>
        </row>
        <row r="4">
          <cell r="A4" t="str">
            <v>热线-251215-003234</v>
          </cell>
          <cell r="B4" t="str">
            <v>未主动剔除</v>
          </cell>
          <cell r="C4" t="str">
            <v>诉求</v>
          </cell>
          <cell r="D4" t="str">
            <v>公共服务-&gt;公交-&gt;线路站点</v>
          </cell>
        </row>
        <row r="4">
          <cell r="F4" t="str">
            <v>公共服务</v>
          </cell>
          <cell r="G4" t="str">
            <v>公交</v>
          </cell>
          <cell r="H4" t="str">
            <v>线路站点</v>
          </cell>
          <cell r="I4" t="str">
            <v>七有五性,便利性</v>
          </cell>
          <cell r="J4" t="str">
            <v>885和886不要更改站点问题</v>
          </cell>
        </row>
        <row r="4">
          <cell r="L4" t="str">
            <v>不详</v>
          </cell>
          <cell r="M4" t="str">
            <v>A5签收工单</v>
          </cell>
          <cell r="N4" t="str">
            <v>12345</v>
          </cell>
          <cell r="O4" t="str">
            <v>匿名先生</v>
          </cell>
          <cell r="P4" t="str">
            <v>13439223960</v>
          </cell>
          <cell r="Q4" t="str">
            <v>不详</v>
          </cell>
        </row>
        <row r="4">
          <cell r="S4" t="str">
            <v>北京公共交通控股（集团）有限公司</v>
          </cell>
          <cell r="T4" t="str">
            <v>热线-251215-003234</v>
          </cell>
          <cell r="U4" t="str">
            <v>2025-12-15 08:05:40</v>
          </cell>
          <cell r="V4" t="str">
            <v>2025-12-15 08:18:27</v>
          </cell>
          <cell r="W4" t="str">
            <v>2025-12-15 09:19:03</v>
          </cell>
          <cell r="X4" t="str">
            <v>匿名先生</v>
          </cell>
          <cell r="Y4" t="str">
            <v>男</v>
          </cell>
          <cell r="Z4" t="str">
            <v>手机,13439223960;</v>
          </cell>
          <cell r="AA4" t="str">
            <v>市民反映，第一，坚决反对调整885路和886路德胜门西车站，希望反馈给交通委，第二，德胜门西和二环内所有公交场站不能停私家车干扰交通，自己回去拍照，第三，希望转告交通委尽快解决，来电反映885和886不要更改站点问题。注：拆分工单，详见热线-251215-002795。12.12公示 客八线网 集团基建 安保</v>
          </cell>
          <cell r="AB4" t="str">
            <v>已联系</v>
          </cell>
          <cell r="AC4" t="str">
            <v>否</v>
          </cell>
          <cell r="AD4" t="str">
            <v>3.17.3.不符合或不认可北京市地面公共交通基础设施（公交首末站、公交中心站、公交保养场）建设规划选址、线路车型配备、公交线路调整优化、公交站位设置、公交线路名称或站名名称、站务设施设置等诉求</v>
          </cell>
          <cell r="AE4" t="str">
            <v>附件证明\热线-251215-003234</v>
          </cell>
        </row>
        <row r="5">
          <cell r="A5" t="str">
            <v>热线-251215-070884</v>
          </cell>
          <cell r="B5" t="str">
            <v>未主动剔除</v>
          </cell>
          <cell r="C5" t="str">
            <v>诉求</v>
          </cell>
          <cell r="D5" t="str">
            <v>公共服务-&gt;公交-&gt;设施设备</v>
          </cell>
        </row>
        <row r="5">
          <cell r="F5" t="str">
            <v>公共服务</v>
          </cell>
          <cell r="G5" t="str">
            <v>公交</v>
          </cell>
          <cell r="H5" t="str">
            <v>设施设备</v>
          </cell>
          <cell r="I5" t="str">
            <v>疏整促,城市家具,便利性,七有五性</v>
          </cell>
          <cell r="J5" t="str">
            <v>希望公交集团增加候车护栏问题</v>
          </cell>
        </row>
        <row r="5">
          <cell r="L5" t="str">
            <v>地铁海淀五路居站旁边</v>
          </cell>
          <cell r="M5" t="str">
            <v>A5签收工单</v>
          </cell>
          <cell r="N5" t="str">
            <v>12345</v>
          </cell>
          <cell r="O5" t="str">
            <v>吴先生</v>
          </cell>
          <cell r="P5" t="str">
            <v>18584368559</v>
          </cell>
          <cell r="Q5" t="str">
            <v>海淀区</v>
          </cell>
        </row>
        <row r="5">
          <cell r="S5" t="str">
            <v>北京公共交通控股（集团）有限公司</v>
          </cell>
          <cell r="T5" t="str">
            <v>热线-251215-070884</v>
          </cell>
          <cell r="U5" t="str">
            <v>2025-12-15 20:07:20</v>
          </cell>
          <cell r="V5" t="str">
            <v>2025-12-15 20:11:49</v>
          </cell>
          <cell r="W5" t="str">
            <v>2025-12-15 20:16:58</v>
          </cell>
          <cell r="X5" t="str">
            <v>吴先生</v>
          </cell>
          <cell r="Y5" t="str">
            <v>男</v>
          </cell>
          <cell r="Z5" t="str">
            <v>手机,18584368559;</v>
          </cell>
          <cell r="AA5" t="str">
            <v>市民反映，公交站在地铁海淀五路居站旁边，修路后公交站位置移动，现在在马路中间，两侧都是车，但没有任何防护，人员候车有危险，希望公交集团增加候车护栏，来电反映希望公交集团增加候车护栏问题。</v>
          </cell>
          <cell r="AB5" t="str">
            <v>已联系</v>
          </cell>
          <cell r="AC5" t="str">
            <v>否</v>
          </cell>
          <cell r="AD5" t="str">
            <v>3.17.3.不符合或不认可北京市地面公共交通基础设施（公交首末站、公交中心站、公交保养场）建设规划选址、线路车型配备、公交线路调整优化、公交站位设置、公交线路名称或站名名称、站务设施设置等诉求</v>
          </cell>
          <cell r="AE5" t="str">
            <v>附件证明\热线-251215-070884</v>
          </cell>
        </row>
        <row r="6">
          <cell r="A6" t="str">
            <v>热线-251216-004447</v>
          </cell>
          <cell r="B6" t="str">
            <v>未主动剔除</v>
          </cell>
          <cell r="C6" t="str">
            <v>诉求</v>
          </cell>
          <cell r="D6" t="str">
            <v>市政-&gt;路灯照明-&gt;夜景照明</v>
          </cell>
        </row>
        <row r="6">
          <cell r="F6" t="str">
            <v>市政</v>
          </cell>
          <cell r="G6" t="str">
            <v>路灯照明</v>
          </cell>
          <cell r="H6" t="str">
            <v>夜景照明</v>
          </cell>
        </row>
        <row r="6">
          <cell r="J6" t="str">
            <v>希望劝离流浪人员以及维修灯问题/保密</v>
          </cell>
        </row>
        <row r="6">
          <cell r="L6" t="str">
            <v>北京西站南广场410路和836公交站通往西客站的地下楼梯间</v>
          </cell>
          <cell r="M6" t="str">
            <v>A5签收工单</v>
          </cell>
          <cell r="N6" t="str">
            <v>12345</v>
          </cell>
          <cell r="O6" t="str">
            <v>保密</v>
          </cell>
          <cell r="P6" t="str">
            <v>保密</v>
          </cell>
          <cell r="Q6" t="str">
            <v>丰台区</v>
          </cell>
          <cell r="R6" t="str">
            <v>丰台区东铁匠营街道</v>
          </cell>
          <cell r="S6" t="str">
            <v>北京公共交通控股（集团）有限公司</v>
          </cell>
          <cell r="T6" t="str">
            <v>热线-251216-004447</v>
          </cell>
          <cell r="U6" t="str">
            <v>2025-12-16 09:15:43</v>
          </cell>
          <cell r="V6" t="str">
            <v>2025-12-16 09:26:42</v>
          </cell>
          <cell r="W6" t="str">
            <v>2025-12-16 09:34:01</v>
          </cell>
          <cell r="X6" t="str">
            <v>保密</v>
          </cell>
          <cell r="Y6" t="str">
            <v>男</v>
          </cell>
          <cell r="Z6" t="str">
            <v>保密</v>
          </cell>
          <cell r="AA6" t="str">
            <v>市民反映，丰台区北京西站南广场410路和836公交站通往西客站的地下楼梯间灯不亮，地下还有在楼梯上睡觉的，希望相关部门劝离，问题没有解决，市民要求再次反映，来电反映希望劝离流浪人员以及维修灯问题。 注：来电人要求保密个人信息（已解释）。鸿运承安保基建 答复不满意</v>
          </cell>
          <cell r="AB6" t="str">
            <v>保密</v>
          </cell>
          <cell r="AC6" t="str">
            <v>否</v>
          </cell>
          <cell r="AD6" t="str">
            <v>3.17.3.不符合或不认可北京市地面公共交通基础设施（公交首末站、公交中心站、公交保养场）建设规划选址、线路车型配备、公交线路调整优化、公交站位设置、公交线路名称或站名名称、站务设施设置等诉求</v>
          </cell>
          <cell r="AE6" t="str">
            <v>附件证明\热线-251216-004447</v>
          </cell>
        </row>
        <row r="7">
          <cell r="A7" t="str">
            <v>热线-251216-004447</v>
          </cell>
          <cell r="B7" t="str">
            <v>未主动剔除</v>
          </cell>
          <cell r="C7" t="str">
            <v>诉求</v>
          </cell>
          <cell r="D7" t="str">
            <v>市政-&gt;路灯照明-&gt;夜景照明</v>
          </cell>
        </row>
        <row r="7">
          <cell r="F7" t="str">
            <v>市政</v>
          </cell>
          <cell r="G7" t="str">
            <v>路灯照明</v>
          </cell>
          <cell r="H7" t="str">
            <v>夜景照明</v>
          </cell>
        </row>
        <row r="7">
          <cell r="J7" t="str">
            <v>希望劝离流浪人员以及维修灯问题/保密</v>
          </cell>
        </row>
        <row r="7">
          <cell r="L7" t="str">
            <v>北京西站南广场410路和836公交站通往西客站的地下楼梯间</v>
          </cell>
          <cell r="M7" t="str">
            <v>A5签收工单</v>
          </cell>
          <cell r="N7" t="str">
            <v>12345</v>
          </cell>
          <cell r="O7" t="str">
            <v>保密</v>
          </cell>
          <cell r="P7" t="str">
            <v>保密</v>
          </cell>
          <cell r="Q7" t="str">
            <v>丰台区</v>
          </cell>
          <cell r="R7" t="str">
            <v>丰台区东铁匠营街道</v>
          </cell>
          <cell r="S7" t="str">
            <v>北京公共交通控股（集团）有限公司</v>
          </cell>
          <cell r="T7" t="str">
            <v>热线-251216-004447</v>
          </cell>
          <cell r="U7" t="str">
            <v>2025-12-16 09:15:43</v>
          </cell>
          <cell r="V7" t="str">
            <v>2025-12-16 09:26:42</v>
          </cell>
          <cell r="W7" t="str">
            <v>2025-12-16 09:34:03</v>
          </cell>
          <cell r="X7" t="str">
            <v>保密</v>
          </cell>
          <cell r="Y7" t="str">
            <v>男</v>
          </cell>
          <cell r="Z7" t="str">
            <v>保密</v>
          </cell>
          <cell r="AA7" t="str">
            <v>市民反映，丰台区北京西站南广场410路和836公交站通往西客站的地下楼梯间灯不亮，地下还有在楼梯上睡觉的，希望相关部门劝离，问题没有解决，市民要求再次反映，来电反映希望劝离流浪人员以及维修灯问题。 注：来电人要求保密个人信息（已解释）。鸿运承安保基建 答复不满意</v>
          </cell>
          <cell r="AB7" t="str">
            <v>保密</v>
          </cell>
          <cell r="AC7" t="str">
            <v>否</v>
          </cell>
          <cell r="AD7" t="str">
            <v>3.17.3.不符合或不认可北京市地面公共交通基础设施（公交首末站、公交中心站、公交保养场）建设规划选址、线路车型配备、公交线路调整优化、公交站位设置、公交线路名称或站名名称、站务设施设置等诉求</v>
          </cell>
          <cell r="AE7" t="str">
            <v>附件证明\热线-251216-004447</v>
          </cell>
        </row>
        <row r="8">
          <cell r="A8" t="str">
            <v>热线-251216-052871</v>
          </cell>
          <cell r="B8" t="str">
            <v>未主动剔除</v>
          </cell>
          <cell r="C8" t="str">
            <v>诉求</v>
          </cell>
          <cell r="D8" t="str">
            <v>公共服务-&gt;公交-&gt;服务</v>
          </cell>
        </row>
        <row r="8">
          <cell r="F8" t="str">
            <v>公共服务</v>
          </cell>
          <cell r="G8" t="str">
            <v>公交</v>
          </cell>
          <cell r="H8" t="str">
            <v>服务</v>
          </cell>
          <cell r="I8" t="str">
            <v>七有五性,便利性</v>
          </cell>
          <cell r="J8" t="str">
            <v>希望公交集团对大队长加强管理问题</v>
          </cell>
        </row>
        <row r="8">
          <cell r="L8" t="str">
            <v>北京市朝阳区光华路红庙西里4号-北京市公交集团第二客运分公司</v>
          </cell>
          <cell r="M8" t="str">
            <v>A5签收工单</v>
          </cell>
          <cell r="N8" t="str">
            <v>12345</v>
          </cell>
          <cell r="O8" t="str">
            <v>樊先生</v>
          </cell>
          <cell r="P8" t="str">
            <v>18911739497</v>
          </cell>
          <cell r="Q8" t="str">
            <v>朝阳区</v>
          </cell>
          <cell r="R8" t="str">
            <v>朝阳区呼家楼街道</v>
          </cell>
          <cell r="S8" t="str">
            <v>北京公共交通控股（集团）有限公司</v>
          </cell>
          <cell r="T8" t="str">
            <v>热线-251216-052871</v>
          </cell>
          <cell r="U8" t="str">
            <v>2025-12-16 16:10:53</v>
          </cell>
          <cell r="V8" t="str">
            <v>2025-12-16 16:22:25</v>
          </cell>
          <cell r="W8" t="str">
            <v>2025-12-16 18:14:38</v>
          </cell>
          <cell r="X8" t="str">
            <v>樊先生</v>
          </cell>
          <cell r="Y8" t="str">
            <v>男</v>
          </cell>
          <cell r="Z8" t="str">
            <v>手机,18911739497;</v>
          </cell>
          <cell r="AA8" t="str">
            <v>市民反映，公交集团第二客运分公司9队车队大队长张中义，大队长利用职务之便打击报复，自己是物业的组长，大队长一直针对自己，不让自己去车队，希望公交集团加强管理，希望联系自己针对此事处理结果进行反馈，目前自己并不知道具体解决方案，来电反映希望公交集团对大队长加强管理问题。答复不满意</v>
          </cell>
          <cell r="AB8" t="str">
            <v>已联系</v>
          </cell>
          <cell r="AC8" t="str">
            <v>否</v>
          </cell>
          <cell r="AD8" t="str">
            <v>7.1.1.针对市民反映问题，经查实后不符合实际情况的诉求</v>
          </cell>
          <cell r="AE8" t="str">
            <v>附件证明\热线-251216-052871</v>
          </cell>
        </row>
        <row r="9">
          <cell r="A9" t="str">
            <v>热线-251216-070015</v>
          </cell>
          <cell r="B9" t="str">
            <v>未主动剔除</v>
          </cell>
          <cell r="C9" t="str">
            <v>诉求</v>
          </cell>
          <cell r="D9" t="str">
            <v>公共服务-&gt;公交-&gt;服务</v>
          </cell>
        </row>
        <row r="9">
          <cell r="F9" t="str">
            <v>公共服务</v>
          </cell>
          <cell r="G9" t="str">
            <v>公交</v>
          </cell>
          <cell r="H9" t="str">
            <v>服务</v>
          </cell>
        </row>
        <row r="9">
          <cell r="J9" t="str">
            <v>协调赔偿问题</v>
          </cell>
        </row>
        <row r="9">
          <cell r="L9" t="str">
            <v>不详</v>
          </cell>
          <cell r="M9" t="str">
            <v>A5签收工单</v>
          </cell>
          <cell r="N9" t="str">
            <v>12345</v>
          </cell>
          <cell r="O9" t="str">
            <v>小泽先生</v>
          </cell>
          <cell r="P9" t="str">
            <v>13811676040</v>
          </cell>
          <cell r="Q9" t="str">
            <v>不详</v>
          </cell>
        </row>
        <row r="9">
          <cell r="S9" t="str">
            <v>北京公共交通控股（集团）有限公司</v>
          </cell>
          <cell r="T9" t="str">
            <v>热线-251216-070015</v>
          </cell>
          <cell r="U9" t="str">
            <v>2025-12-16 20:12:48</v>
          </cell>
          <cell r="V9" t="str">
            <v>2025-12-16 20:27:37</v>
          </cell>
          <cell r="W9" t="str">
            <v>2025-12-16 22:12:56</v>
          </cell>
          <cell r="X9" t="str">
            <v>小泽先生</v>
          </cell>
          <cell r="Y9" t="str">
            <v>男</v>
          </cell>
          <cell r="Z9" t="str">
            <v>手机,13811676040;</v>
          </cell>
          <cell r="AA9" t="str">
            <v>市民反映，12月11日上午10点左右乘坐63路公交车从东城区东直门北小街上车，11:10分在潘家园桥东下车，在接听市场监管所电话的时候，有乘客觉得市民说话的声音大，对方就和市民掰扯起来了，市民表示对方声音也挺大的，对方掰扯不过市民，对方就开始辱骂市民，车里的乘客也向着市民，让市民别和他吵了，车上没有乘务管理员，司机也没有去制止，市民跪在椅子上的时候，司机突然踩刹车差点给市民晃下来，磕到了靠背椅子上，拐弯的时候市民的胳膊肘也碰到金属扶手上了，车辆的卫生环境也特别差，对方准备下车的时候，市民准备跟下去，乘客都</v>
          </cell>
          <cell r="AB9" t="str">
            <v>已联系</v>
          </cell>
          <cell r="AC9" t="str">
            <v>否</v>
          </cell>
          <cell r="AD9" t="str">
            <v>3.17.3.不符合或不认可北京市地面公共交通基础设施（公交首末站、公交中心站、公交保养场）建设规划选址、线路车型配备、公交线路调整优化、公交站位设置、公交线路名称或站名名称、站务设施设置等诉求</v>
          </cell>
          <cell r="AE9" t="str">
            <v>附件证明\热线-251216-070015</v>
          </cell>
        </row>
        <row r="10">
          <cell r="A10" t="str">
            <v>网络-251215-007083</v>
          </cell>
          <cell r="B10" t="str">
            <v>未主动剔除</v>
          </cell>
          <cell r="C10" t="str">
            <v>诉求</v>
          </cell>
          <cell r="D10" t="str">
            <v>公共服务-&gt;公交-&gt;服务</v>
          </cell>
        </row>
        <row r="10">
          <cell r="F10" t="str">
            <v>公共服务</v>
          </cell>
          <cell r="G10" t="str">
            <v>公交</v>
          </cell>
          <cell r="H10" t="str">
            <v>服务</v>
          </cell>
          <cell r="I10" t="str">
            <v>七有五性,便利性</v>
          </cell>
          <cell r="J10" t="str">
            <v>对动物园公交枢纽回复不满意及内容不符问题#微信服务号#</v>
          </cell>
        </row>
        <row r="10">
          <cell r="L10" t="str">
            <v>动物园公交枢纽</v>
          </cell>
          <cell r="M10" t="str">
            <v>A5签收工单</v>
          </cell>
          <cell r="N10" t="str">
            <v>微信服务号</v>
          </cell>
          <cell r="O10" t="str">
            <v>保密</v>
          </cell>
          <cell r="P10" t="str">
            <v>保密</v>
          </cell>
          <cell r="Q10" t="str">
            <v>海淀区</v>
          </cell>
          <cell r="R10" t="str">
            <v>海淀区甘家口街道</v>
          </cell>
          <cell r="S10" t="str">
            <v>北京公共交通控股（集团）有限公司</v>
          </cell>
          <cell r="T10" t="str">
            <v>网络-251215-007083</v>
          </cell>
          <cell r="U10" t="str">
            <v>2025-12-15 09:05:21</v>
          </cell>
          <cell r="V10" t="str">
            <v>2025-12-15 09:19:21</v>
          </cell>
          <cell r="W10" t="str">
            <v>2025-12-15 09:27:16</v>
          </cell>
          <cell r="X10" t="str">
            <v>保密</v>
          </cell>
          <cell r="Y10" t="str">
            <v>女</v>
          </cell>
          <cell r="Z10" t="str">
            <v>保密</v>
          </cell>
          <cell r="AA10" t="str">
            <v>工单来源：微信服务号，此工单内容为网民留言时填写的标题及原文。 ============================= 留言标题：回复不满意，内容不符。留言原文：是动物园公交枢纽乘公交车，和动物园地铁换乘不方便的问题，未开通卷帘门。</v>
          </cell>
          <cell r="AB10" t="str">
            <v>保密</v>
          </cell>
          <cell r="AC10" t="str">
            <v>否</v>
          </cell>
          <cell r="AD10" t="str">
            <v>3.17.3.不符合或不认可北京市地面公共交通基础设施（公交首末站、公交中心站、公交保养场）建设规划选址、线路车型配备、公交线路调整优化、公交站位设置、公交线路名称或站名名称、站务设施设置等诉求</v>
          </cell>
          <cell r="AE10" t="str">
            <v>附件证明\网络-251215-007083</v>
          </cell>
        </row>
        <row r="11">
          <cell r="A11" t="str">
            <v>网络-251216-034429</v>
          </cell>
          <cell r="B11" t="str">
            <v>未主动剔除</v>
          </cell>
          <cell r="C11" t="str">
            <v>诉求</v>
          </cell>
          <cell r="D11" t="str">
            <v>劳动和社会保障-&gt;劳动合同及用工管理</v>
          </cell>
        </row>
        <row r="11">
          <cell r="F11" t="str">
            <v>劳动和社会保障</v>
          </cell>
          <cell r="G11" t="str">
            <v>劳动合同及用工管理</v>
          </cell>
        </row>
        <row r="11">
          <cell r="I11" t="str">
            <v>七有五性,劳有所得</v>
          </cell>
          <cell r="J11" t="str">
            <v>关于北京公交鸿运承物业管理中心单岗位分配不合理问题#微信服务号#  </v>
          </cell>
        </row>
        <row r="11">
          <cell r="L11" t="str">
            <v>北京公交集团鸿运承物业管理中心</v>
          </cell>
          <cell r="M11" t="str">
            <v>A5签收工单</v>
          </cell>
          <cell r="N11" t="str">
            <v>微信服务号</v>
          </cell>
          <cell r="O11" t="str">
            <v>樊新磊</v>
          </cell>
          <cell r="P11" t="str">
            <v>18911739497</v>
          </cell>
          <cell r="Q11" t="str">
            <v>西城区</v>
          </cell>
          <cell r="R11" t="str">
            <v>西城区广内街道</v>
          </cell>
          <cell r="S11" t="str">
            <v>北京公共交通控股（集团）有限公司</v>
          </cell>
          <cell r="T11" t="str">
            <v>网络-251216-034429</v>
          </cell>
          <cell r="U11" t="str">
            <v>2025-12-16 13:23:06</v>
          </cell>
          <cell r="V11" t="str">
            <v>2025-12-16 13:32:57</v>
          </cell>
          <cell r="W11" t="str">
            <v>2025-12-16 13:38:38</v>
          </cell>
          <cell r="X11" t="str">
            <v>樊新磊</v>
          </cell>
          <cell r="Y11" t="str">
            <v>男</v>
          </cell>
          <cell r="Z11" t="str">
            <v>手机,18911739497;</v>
          </cell>
          <cell r="AA11" t="str">
            <v>工单来源：微信服务号，此工单内容为网民留言时填写的标题及原文。 ============================= 留言标题：关于岗位分配诉求留言原文：本人樊新磊，系北京公交鸿运承物业管理中心单店分中心场站班组长，现针对本人岗位调动及分配事宜提交说明，恳请官方协调解决合理诉求。自分中心成立以来，我先后被多次调动场站，具体情况如下：石各庄→楼梓庄→石各庄→黎各庄→拟调七棵树，均非本人自愿，多为单位以“感情牌”沟通后被动接受，是分中心内调动次数最多的员工。 二、核心诉求 请求将本人调至离家较近的场站，</v>
          </cell>
          <cell r="AB11" t="str">
            <v>已联系</v>
          </cell>
          <cell r="AC11" t="str">
            <v>否</v>
          </cell>
          <cell r="AD11" t="str">
            <v>7.1.1.针对市民反映问题，经查实后不符合实际情况的诉求</v>
          </cell>
          <cell r="AE11" t="str">
            <v>D:\1接诉即办工作\1接诉即办台账\1每日数据\2剔除投诉\4每日上交剔除材料\鸿运承物业12.19\附件证明\网络-251216-034429</v>
          </cell>
        </row>
        <row r="12">
          <cell r="A12" t="str">
            <v>热线-251217-002115</v>
          </cell>
          <cell r="B12" t="str">
            <v>未主动剔除</v>
          </cell>
          <cell r="C12" t="str">
            <v>诉求</v>
          </cell>
          <cell r="D12" t="str">
            <v>公共服务-&gt;公交-&gt;服务</v>
          </cell>
        </row>
        <row r="12">
          <cell r="F12" t="str">
            <v>公共服务</v>
          </cell>
          <cell r="G12" t="str">
            <v>公交</v>
          </cell>
          <cell r="H12" t="str">
            <v>服务</v>
          </cell>
          <cell r="I12" t="str">
            <v>七有五性,便利性</v>
          </cell>
          <cell r="J12" t="str">
            <v>852路公交车未打扫干净问题</v>
          </cell>
        </row>
        <row r="12">
          <cell r="L12" t="str">
            <v>不</v>
          </cell>
          <cell r="M12" t="str">
            <v>A5签收工单</v>
          </cell>
          <cell r="N12" t="str">
            <v>12345</v>
          </cell>
          <cell r="O12" t="str">
            <v>于先生</v>
          </cell>
          <cell r="P12" t="str">
            <v>13121941622</v>
          </cell>
          <cell r="Q12" t="str">
            <v>不详</v>
          </cell>
        </row>
        <row r="12">
          <cell r="S12" t="str">
            <v>北京公共交通控股（集团）有限公司</v>
          </cell>
          <cell r="T12" t="str">
            <v>热线-251217-002115</v>
          </cell>
          <cell r="U12" t="str">
            <v>2025-12-17 06:22:09</v>
          </cell>
          <cell r="V12" t="str">
            <v>2025-12-17 06:34:44</v>
          </cell>
          <cell r="W12" t="str">
            <v>2025-12-17 08:08:24</v>
          </cell>
          <cell r="X12" t="str">
            <v>于先生</v>
          </cell>
          <cell r="Y12" t="str">
            <v>男</v>
          </cell>
          <cell r="Z12" t="str">
            <v>手机,13121941622;</v>
          </cell>
          <cell r="AA12" t="str">
            <v>市民反映，自己于12月17号4点32分在平谷区坐852路公交车第二班车，但自己下车的时候发现裤子屁股后面湿了，自己不清楚是什么液体，认为公交车没有打扫干净，希望相关部门介入调查并联系自己，来电反映852路公交车未打扫干净问题。安服 鸿运承</v>
          </cell>
          <cell r="AB12" t="str">
            <v>已联系</v>
          </cell>
          <cell r="AC12" t="str">
            <v>否</v>
          </cell>
          <cell r="AD12" t="str">
            <v>3.1.19.不认可“无人售票”公交车辆不配备乘务员（售票员）引发的诉求</v>
          </cell>
          <cell r="AE12" t="str">
            <v>附件证明\热线-251217-002115</v>
          </cell>
        </row>
        <row r="13">
          <cell r="A13" t="str">
            <v>热线-251217-050324</v>
          </cell>
          <cell r="B13" t="str">
            <v>未主动剔除</v>
          </cell>
          <cell r="C13" t="str">
            <v>诉求</v>
          </cell>
          <cell r="D13" t="str">
            <v>住房-&gt;非法出租房屋-&gt;公房出租</v>
          </cell>
        </row>
        <row r="13">
          <cell r="F13" t="str">
            <v>住房</v>
          </cell>
          <cell r="G13" t="str">
            <v>非法出租房屋</v>
          </cell>
          <cell r="H13" t="str">
            <v>公房出租</v>
          </cell>
          <cell r="I13" t="str">
            <v>七有五性,住有所居</v>
          </cell>
          <cell r="J13" t="str">
            <v>公房出租及安全隐患问题</v>
          </cell>
        </row>
        <row r="13">
          <cell r="L13" t="str">
            <v>西城区阜成门外大街30号楼-阜成门外大街30号楼</v>
          </cell>
          <cell r="M13" t="str">
            <v>A5签收工单</v>
          </cell>
          <cell r="N13" t="str">
            <v>12345</v>
          </cell>
          <cell r="O13" t="str">
            <v>张先生</v>
          </cell>
          <cell r="P13" t="str">
            <v>18630610381</v>
          </cell>
          <cell r="Q13" t="str">
            <v>西城区</v>
          </cell>
          <cell r="R13" t="str">
            <v>西城区展览路街道</v>
          </cell>
          <cell r="S13" t="str">
            <v>北京公共交通控股（集团）有限公司</v>
          </cell>
          <cell r="T13" t="str">
            <v>热线-251217-050324</v>
          </cell>
          <cell r="U13" t="str">
            <v>2025-12-17 17:32:13</v>
          </cell>
          <cell r="V13" t="str">
            <v>2025-12-17 18:07:58</v>
          </cell>
          <cell r="W13" t="str">
            <v>2025-12-17 18:36:24</v>
          </cell>
          <cell r="X13" t="str">
            <v>张先生</v>
          </cell>
          <cell r="Y13" t="str">
            <v>男</v>
          </cell>
          <cell r="Z13" t="str">
            <v>手机,18630610381;</v>
          </cell>
          <cell r="AA13" t="str">
            <v>市民反映，西城区阜成门外大街30号楼-阜成门外大街30号楼东侧，有一栋房子是北京鸿运承物业管理中心从电车分公司要来的房子，阜成门分中心领导班组私自出租该房屋。相当于收受贿赂。存在安全隐患，居住人员大规模用电，对企业能源有损耗。市民表示这两个公司都是北京公共交通控股（集团）有限公司旗下企业。希望能由北京公共交通控股（集团）有限公司处理该问题。来电反映公房出租及安全隐患问题。</v>
          </cell>
          <cell r="AB13" t="str">
            <v>已联系</v>
          </cell>
          <cell r="AC13" t="str">
            <v>否</v>
          </cell>
          <cell r="AD13" t="str">
            <v>3.17.3.不符合或不认可北京市地面公共交通基础设施（公交首末站、公交中心站、公交保养场）建设规划选址、线路车型配备、公交线路调整优化、公交站位设置、公交线路名称或站名名称、站务设施设置等诉求</v>
          </cell>
          <cell r="AE13" t="str">
            <v>附件证明\热线-251217-050324</v>
          </cell>
        </row>
        <row r="14">
          <cell r="A14" t="str">
            <v>热线-251217-050324</v>
          </cell>
          <cell r="B14" t="str">
            <v>未主动剔除</v>
          </cell>
          <cell r="C14" t="str">
            <v>诉求</v>
          </cell>
          <cell r="D14" t="str">
            <v>住房-&gt;非法出租房屋-&gt;公房出租</v>
          </cell>
        </row>
        <row r="14">
          <cell r="F14" t="str">
            <v>住房</v>
          </cell>
          <cell r="G14" t="str">
            <v>非法出租房屋</v>
          </cell>
          <cell r="H14" t="str">
            <v>公房出租</v>
          </cell>
          <cell r="I14" t="str">
            <v>七有五性,住有所居</v>
          </cell>
          <cell r="J14" t="str">
            <v>公房出租及安全隐患问题</v>
          </cell>
        </row>
        <row r="14">
          <cell r="L14" t="str">
            <v>西城区阜成门外大街30号楼-阜成门外大街30号楼</v>
          </cell>
          <cell r="M14" t="str">
            <v>A5签收工单</v>
          </cell>
          <cell r="N14" t="str">
            <v>12345</v>
          </cell>
          <cell r="O14" t="str">
            <v>张先生</v>
          </cell>
          <cell r="P14" t="str">
            <v>18630610381</v>
          </cell>
          <cell r="Q14" t="str">
            <v>西城区</v>
          </cell>
          <cell r="R14" t="str">
            <v>西城区展览路街道</v>
          </cell>
          <cell r="S14" t="str">
            <v>北京公共交通控股（集团）有限公司</v>
          </cell>
          <cell r="T14" t="str">
            <v>热线-251217-050324</v>
          </cell>
          <cell r="U14" t="str">
            <v>2025-12-17 17:32:13</v>
          </cell>
          <cell r="V14" t="str">
            <v>2025-12-17 18:07:58</v>
          </cell>
          <cell r="W14" t="str">
            <v>2025-12-17 18:36:25</v>
          </cell>
          <cell r="X14" t="str">
            <v>张先生</v>
          </cell>
          <cell r="Y14" t="str">
            <v>男</v>
          </cell>
          <cell r="Z14" t="str">
            <v>手机,18630610381;</v>
          </cell>
          <cell r="AA14" t="str">
            <v>市民反映，西城区阜成门外大街30号楼-阜成门外大街30号楼东侧，有一栋房子是北京鸿运承物业管理中心从电车分公司要来的房子，阜成门分中心领导班组私自出租该房屋。相当于收受贿赂。存在安全隐患，居住人员大规模用电，对企业能源有损耗。市民表示这两个公司都是北京公共交通控股（集团）有限公司旗下企业。希望能由北京公共交通控股（集团）有限公司处理该问题。来电反映公房出租及安全隐患问题。</v>
          </cell>
          <cell r="AB14" t="str">
            <v>已联系</v>
          </cell>
          <cell r="AC14" t="str">
            <v>否</v>
          </cell>
          <cell r="AD14" t="str">
            <v>3.17.3.不符合或不认可北京市地面公共交通基础设施（公交首末站、公交中心站、公交保养场）建设规划选址、线路车型配备、公交线路调整优化、公交站位设置、公交线路名称或站名名称、站务设施设置等诉求</v>
          </cell>
          <cell r="AE14" t="str">
            <v>附件证明\热线-251217-050324</v>
          </cell>
        </row>
        <row r="15">
          <cell r="A15" t="str">
            <v>热线-251218-003162</v>
          </cell>
          <cell r="B15" t="str">
            <v>未主动剔除</v>
          </cell>
          <cell r="C15" t="str">
            <v>诉求</v>
          </cell>
          <cell r="D15" t="str">
            <v>公共服务-&gt;公交-&gt;服务</v>
          </cell>
        </row>
        <row r="15">
          <cell r="F15" t="str">
            <v>公共服务</v>
          </cell>
          <cell r="G15" t="str">
            <v>公交</v>
          </cell>
          <cell r="H15" t="str">
            <v>服务</v>
          </cell>
          <cell r="I15" t="str">
            <v>七有五性,便利性</v>
          </cell>
          <cell r="J15" t="str">
            <v>公交场站内居住一名社会闲散人员的问题/保密</v>
          </cell>
        </row>
        <row r="15">
          <cell r="L15" t="str">
            <v>田村路19号院北京公交总站半壁店场</v>
          </cell>
          <cell r="M15" t="str">
            <v>A5签收工单</v>
          </cell>
          <cell r="N15" t="str">
            <v>12345</v>
          </cell>
          <cell r="O15" t="str">
            <v>保密</v>
          </cell>
          <cell r="P15" t="str">
            <v>保密</v>
          </cell>
          <cell r="Q15" t="str">
            <v>海淀区</v>
          </cell>
        </row>
        <row r="15">
          <cell r="S15" t="str">
            <v>北京公共交通控股（集团）有限公司</v>
          </cell>
          <cell r="T15" t="str">
            <v>热线-251218-003162</v>
          </cell>
          <cell r="U15" t="str">
            <v>2025-12-18 08:00:13</v>
          </cell>
          <cell r="V15" t="str">
            <v>2025-12-18 08:33:33</v>
          </cell>
          <cell r="W15" t="str">
            <v>2025-12-18 12:48:55</v>
          </cell>
          <cell r="X15" t="str">
            <v>保密</v>
          </cell>
          <cell r="Y15" t="str">
            <v>男</v>
          </cell>
          <cell r="Z15" t="str">
            <v>保密</v>
          </cell>
          <cell r="AA15" t="str">
            <v>市民反映，海淀区田村路19号院北京公交总站半壁店场站院里有1个男性社会闲散人长期在这居住，给生产安全造成隐患，这个人不是公交场站的工作人员，不知道为什么能在这居住，希望公交集团进行核实，来电反映公交场站内居住一名社会闲散人员的问题。注：市民要求保密个人信息（已解释）。安保基建</v>
          </cell>
          <cell r="AB15" t="str">
            <v>保密</v>
          </cell>
          <cell r="AC15" t="str">
            <v>否</v>
          </cell>
          <cell r="AD15" t="str">
            <v>3.17.3.不符合或不认可北京市地面公共交通基础设施（公交首末站、公交中心站、公交保养场）建设规划选址、线路车型配备、公交线路调整优化、公交站位设置、公交线路名称或站名名称、站务设施设置等诉求</v>
          </cell>
          <cell r="AE15" t="str">
            <v>附件证明\热线-251218-003162</v>
          </cell>
        </row>
        <row r="16">
          <cell r="A16" t="str">
            <v>热线-251218-003162</v>
          </cell>
          <cell r="B16" t="str">
            <v>未主动剔除</v>
          </cell>
          <cell r="C16" t="str">
            <v>诉求</v>
          </cell>
          <cell r="D16" t="str">
            <v>公共服务-&gt;公交-&gt;服务</v>
          </cell>
        </row>
        <row r="16">
          <cell r="F16" t="str">
            <v>公共服务</v>
          </cell>
          <cell r="G16" t="str">
            <v>公交</v>
          </cell>
          <cell r="H16" t="str">
            <v>服务</v>
          </cell>
          <cell r="I16" t="str">
            <v>七有五性,便利性</v>
          </cell>
          <cell r="J16" t="str">
            <v>公交场站内居住一名社会闲散人员的问题/保密</v>
          </cell>
        </row>
        <row r="16">
          <cell r="L16" t="str">
            <v>田村路19号院北京公交总站半壁店场</v>
          </cell>
          <cell r="M16" t="str">
            <v>A5签收工单</v>
          </cell>
          <cell r="N16" t="str">
            <v>12345</v>
          </cell>
          <cell r="O16" t="str">
            <v>保密</v>
          </cell>
          <cell r="P16" t="str">
            <v>保密</v>
          </cell>
          <cell r="Q16" t="str">
            <v>海淀区</v>
          </cell>
        </row>
        <row r="16">
          <cell r="S16" t="str">
            <v>北京公共交通控股（集团）有限公司</v>
          </cell>
          <cell r="T16" t="str">
            <v>热线-251218-003162</v>
          </cell>
          <cell r="U16" t="str">
            <v>2025-12-18 08:00:13</v>
          </cell>
          <cell r="V16" t="str">
            <v>2025-12-18 08:33:33</v>
          </cell>
          <cell r="W16" t="str">
            <v>2025-12-18 12:48:56</v>
          </cell>
          <cell r="X16" t="str">
            <v>保密</v>
          </cell>
          <cell r="Y16" t="str">
            <v>男</v>
          </cell>
          <cell r="Z16" t="str">
            <v>保密</v>
          </cell>
          <cell r="AA16" t="str">
            <v>市民反映，海淀区田村路19号院北京公交总站半壁店场站院里有1个男性社会闲散人长期在这居住，给生产安全造成隐患，这个人不是公交场站的工作人员，不知道为什么能在这居住，希望公交集团进行核实，来电反映公交场站内居住一名社会闲散人员的问题。注：市民要求保密个人信息（已解释）。安保基建</v>
          </cell>
          <cell r="AB16" t="str">
            <v>保密</v>
          </cell>
          <cell r="AC16" t="str">
            <v>否</v>
          </cell>
          <cell r="AD16" t="str">
            <v>3.17.3.不符合或不认可北京市地面公共交通基础设施（公交首末站、公交中心站、公交保养场）建设规划选址、线路车型配备、公交线路调整优化、公交站位设置、公交线路名称或站名名称、站务设施设置等诉求</v>
          </cell>
          <cell r="AE16" t="str">
            <v>附件证明\热线-251218-003162</v>
          </cell>
        </row>
        <row r="17">
          <cell r="A17" t="str">
            <v>热线-251218-029536</v>
          </cell>
          <cell r="B17" t="str">
            <v>未主动剔除</v>
          </cell>
          <cell r="C17" t="str">
            <v>诉求</v>
          </cell>
          <cell r="D17" t="str">
            <v>劳动和社会保障-&gt;劳动合同及用工管理</v>
          </cell>
        </row>
        <row r="17">
          <cell r="F17" t="str">
            <v>劳动和社会保障</v>
          </cell>
          <cell r="G17" t="str">
            <v>劳动合同及用工管理</v>
          </cell>
        </row>
        <row r="17">
          <cell r="I17" t="str">
            <v>七有五性,劳有所得</v>
          </cell>
          <cell r="J17" t="str">
            <v>公交集团职工脱岗问题/保密</v>
          </cell>
        </row>
        <row r="17">
          <cell r="L17" t="str">
            <v>冯村公交车场站</v>
          </cell>
          <cell r="M17" t="str">
            <v>A5签收工单</v>
          </cell>
          <cell r="N17" t="str">
            <v>12345</v>
          </cell>
          <cell r="O17" t="str">
            <v>保密</v>
          </cell>
          <cell r="P17" t="str">
            <v>保密</v>
          </cell>
          <cell r="Q17" t="str">
            <v>门头沟区</v>
          </cell>
          <cell r="R17" t="str">
            <v>门头沟区永定镇</v>
          </cell>
          <cell r="S17" t="str">
            <v>北京公共交通控股（集团）有限公司</v>
          </cell>
          <cell r="T17" t="str">
            <v>热线-251218-029536</v>
          </cell>
          <cell r="U17" t="str">
            <v>2025-12-18 12:32:32</v>
          </cell>
          <cell r="V17" t="str">
            <v>2025-12-18 12:40:16</v>
          </cell>
          <cell r="W17" t="str">
            <v>2025-12-18 13:04:00</v>
          </cell>
          <cell r="X17" t="str">
            <v>保密</v>
          </cell>
          <cell r="Y17" t="str">
            <v>女</v>
          </cell>
          <cell r="Z17" t="str">
            <v>保密</v>
          </cell>
          <cell r="AA17" t="str">
            <v>市民反映，12月17日上午9点以后门头沟区永定镇冯村公交车场站A岗班长上班期间带着职工逛商场，是公交集团职工，要求尽快处理，来电反映公交集团职工脱岗问题。注：市民要求个人信息保密（已解释）。</v>
          </cell>
          <cell r="AB17" t="str">
            <v>保密</v>
          </cell>
          <cell r="AC17" t="str">
            <v>否</v>
          </cell>
          <cell r="AD17" t="str">
            <v>7.1.1.针对市民反映问题，经查实后不符合实际情况的</v>
          </cell>
          <cell r="AE17" t="str">
            <v>附件证明\热线-251218-029536\视频监控截图及打卡情况截图</v>
          </cell>
        </row>
        <row r="18">
          <cell r="A18" t="str">
            <v>热线-251218-050128</v>
          </cell>
          <cell r="B18" t="str">
            <v>未主动剔除</v>
          </cell>
          <cell r="C18" t="str">
            <v>诉求</v>
          </cell>
          <cell r="D18" t="str">
            <v>劳动和社会保障-&gt;工伤及职业病-&gt;待遇</v>
          </cell>
        </row>
        <row r="18">
          <cell r="F18" t="str">
            <v>劳动和社会保障</v>
          </cell>
          <cell r="G18" t="str">
            <v>工伤及职业病</v>
          </cell>
          <cell r="H18" t="str">
            <v>待遇</v>
          </cell>
        </row>
        <row r="18">
          <cell r="J18" t="str">
            <v>协调公司尽快报销抢救金问题</v>
          </cell>
        </row>
        <row r="18">
          <cell r="L18" t="str">
            <v>北京市西城区南礼士路44号-408室-南礼士路-44号楼</v>
          </cell>
          <cell r="M18" t="str">
            <v>A5签收工单</v>
          </cell>
          <cell r="N18" t="str">
            <v>12345</v>
          </cell>
          <cell r="O18" t="str">
            <v>牟女士</v>
          </cell>
          <cell r="P18" t="str">
            <v>13651000979</v>
          </cell>
          <cell r="Q18" t="str">
            <v>西城区</v>
          </cell>
          <cell r="R18" t="str">
            <v>西城区展览路街道</v>
          </cell>
          <cell r="S18" t="str">
            <v>北京公共交通控股（集团）有限公司</v>
          </cell>
          <cell r="T18" t="str">
            <v>热线-251218-050128</v>
          </cell>
          <cell r="U18" t="str">
            <v>2025-12-18 15:56:18</v>
          </cell>
          <cell r="V18" t="str">
            <v>2025-12-18 16:00:31</v>
          </cell>
          <cell r="W18" t="str">
            <v>2025-12-18 16:09:15</v>
          </cell>
          <cell r="X18" t="str">
            <v>牟女士</v>
          </cell>
          <cell r="Y18" t="str">
            <v>女</v>
          </cell>
          <cell r="Z18" t="str">
            <v>手机,13651000979;</v>
          </cell>
          <cell r="AA18" t="str">
            <v>市民反映，北京公共交通控股（集团）有限公司鸿运承物业管理中心，自己爱人姓名：龚平，自己爱人在上班时出意外去世，2024年10月24日凌晨确诊死亡，去世到现在快一年了，死后第二天公司来人去家里看了一眼，说有困难找组织，也没给自己留电话，给了一个组长的微信， 让自己去广安门交材料，交完材料之后才能走流程，等自己交完材料之后一直等着，到现在一直没人跟自己联系过后续，期间自己打电话问过，一直说在走流程，让自己提供材料，工亡证出证时间是2025年2月24日，自己是2025年4月才收到工亡证，目前还有一笔抢救费用30</v>
          </cell>
          <cell r="AB18" t="str">
            <v>已联系</v>
          </cell>
          <cell r="AC18" t="str">
            <v>否</v>
          </cell>
          <cell r="AD18" t="str">
            <v>7.1.1.针对市民反映问题，经查实后不符合实际情况的</v>
          </cell>
          <cell r="AE18" t="str">
            <v>附件证明\热线-251218-050128\上交报销材料登记情况1.jpg</v>
          </cell>
        </row>
        <row r="19">
          <cell r="A19" t="str">
            <v>热线-251218-060602</v>
          </cell>
          <cell r="B19" t="str">
            <v>未主动剔除</v>
          </cell>
          <cell r="C19" t="str">
            <v>诉求</v>
          </cell>
          <cell r="D19" t="str">
            <v>公共服务-&gt;公交-&gt;服务</v>
          </cell>
        </row>
        <row r="19">
          <cell r="F19" t="str">
            <v>公共服务</v>
          </cell>
          <cell r="G19" t="str">
            <v>公交</v>
          </cell>
          <cell r="H19" t="str">
            <v>服务</v>
          </cell>
          <cell r="I19" t="str">
            <v>七有五性,便利性</v>
          </cell>
          <cell r="J19" t="str">
            <v>清理车站站台积雪问题</v>
          </cell>
        </row>
        <row r="19">
          <cell r="L19" t="str">
            <v>宏福苑小区西站总站</v>
          </cell>
          <cell r="M19" t="str">
            <v>A5签收工单</v>
          </cell>
          <cell r="N19" t="str">
            <v>12345</v>
          </cell>
          <cell r="O19" t="str">
            <v>翟女士</v>
          </cell>
          <cell r="P19" t="str">
            <v>13522214567</v>
          </cell>
          <cell r="Q19" t="str">
            <v>昌平区</v>
          </cell>
          <cell r="R19" t="str">
            <v>昌平区北七家镇</v>
          </cell>
          <cell r="S19" t="str">
            <v>北京公共交通控股（集团）有限公司</v>
          </cell>
          <cell r="T19" t="str">
            <v>热线-251218-060602</v>
          </cell>
          <cell r="U19" t="str">
            <v>2025-12-18 17:44:34</v>
          </cell>
          <cell r="V19" t="str">
            <v>2025-12-18 18:33:53</v>
          </cell>
          <cell r="W19" t="str">
            <v>2025-12-18 19:40:04</v>
          </cell>
          <cell r="X19" t="str">
            <v>翟女士</v>
          </cell>
          <cell r="Y19" t="str">
            <v>女</v>
          </cell>
          <cell r="Z19" t="str">
            <v>手机,13522214567;</v>
          </cell>
          <cell r="AA19" t="str">
            <v>市民反映，北京快速公交3号线，昌平区宏福苑小区西站总站上车的车站站台，有积雪没有清理，希望尽快清理，来电反映清理车站站台积雪问题。</v>
          </cell>
          <cell r="AB19" t="str">
            <v>已联系</v>
          </cell>
          <cell r="AC19" t="str">
            <v>否</v>
          </cell>
          <cell r="AD19" t="str">
            <v>3.17.3.不符合或不认可北京市地面公共交通基础设施（公交首末站、公交中心站、公交保养场）建设规划选址、线路车型配备、公交线路调整优化、公交站位设置、公交线路名称或站名名称、站务设施设置等诉求</v>
          </cell>
          <cell r="AE19" t="str">
            <v>附件证明\热线-251218-060602</v>
          </cell>
        </row>
        <row r="20">
          <cell r="A20" t="str">
            <v>热线-251218-074256</v>
          </cell>
          <cell r="B20" t="str">
            <v>未主动剔除</v>
          </cell>
          <cell r="C20" t="str">
            <v>诉求</v>
          </cell>
          <cell r="D20" t="str">
            <v>公共服务-&gt;公交-&gt;服务</v>
          </cell>
        </row>
        <row r="20">
          <cell r="F20" t="str">
            <v>公共服务</v>
          </cell>
          <cell r="G20" t="str">
            <v>公交</v>
          </cell>
          <cell r="H20" t="str">
            <v>服务</v>
          </cell>
          <cell r="I20" t="str">
            <v>七有五性,便利性</v>
          </cell>
          <cell r="J20" t="str">
            <v>北京公交第七客运公司工作人员态度恶劣等问题</v>
          </cell>
        </row>
        <row r="20">
          <cell r="L20" t="str">
            <v>北京公交第七客运公司</v>
          </cell>
          <cell r="M20" t="str">
            <v>A5签收工单</v>
          </cell>
          <cell r="N20" t="str">
            <v>12345</v>
          </cell>
          <cell r="O20" t="str">
            <v>李先生</v>
          </cell>
          <cell r="P20" t="str">
            <v>15120055651</v>
          </cell>
          <cell r="Q20" t="str">
            <v>密云区</v>
          </cell>
        </row>
        <row r="20">
          <cell r="S20" t="str">
            <v>北京公共交通控股（集团）有限公司</v>
          </cell>
          <cell r="T20" t="str">
            <v>热线-251218-074256</v>
          </cell>
          <cell r="U20" t="str">
            <v>2025-12-18 23:00:02</v>
          </cell>
          <cell r="V20" t="str">
            <v>2025-12-18 23:10:41</v>
          </cell>
          <cell r="W20" t="str">
            <v>2025-12-19 10:20:38</v>
          </cell>
          <cell r="X20" t="str">
            <v>李先生</v>
          </cell>
          <cell r="Y20" t="str">
            <v>男</v>
          </cell>
          <cell r="Z20" t="str">
            <v>手机,15120055651;</v>
          </cell>
          <cell r="AA20" t="str">
            <v>市民反映，自己有一个东西丢在了密云区北京公交第七客运公司，上该公司门口来领东西，女工作人员的态度特别横，自己给值班人员打电话对方态度也特别横 ，12月18日10:40自己打公交公司96166后，也未处理好此问题，来电反映北京公交第七客运公司工作人员态度恶劣等问题。</v>
          </cell>
          <cell r="AB20" t="str">
            <v>已联系</v>
          </cell>
          <cell r="AC20" t="str">
            <v>否</v>
          </cell>
          <cell r="AD20" t="str">
            <v>3.17.3.不符合或不认可北京市地面公共交通基础设施（公交首末站、公交中心站、公交保养场）建设规划选址、线路车型配备、公交线路调整优化、公交站位设置、公交线路名称或站名名称、站务设施设置等诉求</v>
          </cell>
        </row>
        <row r="21">
          <cell r="A21" t="str">
            <v>热线-251218-074442</v>
          </cell>
          <cell r="B21" t="str">
            <v>未主动剔除</v>
          </cell>
          <cell r="C21" t="str">
            <v>诉求</v>
          </cell>
          <cell r="D21" t="str">
            <v>公共服务-&gt;公交-&gt;服务</v>
          </cell>
        </row>
        <row r="21">
          <cell r="F21" t="str">
            <v>公共服务</v>
          </cell>
          <cell r="G21" t="str">
            <v>公交</v>
          </cell>
          <cell r="H21" t="str">
            <v>服务</v>
          </cell>
          <cell r="I21" t="str">
            <v>七有五性,便利性</v>
          </cell>
          <cell r="J21" t="str">
            <v>密云区北京公交第七客运公司值班人员态度差问题</v>
          </cell>
        </row>
        <row r="21">
          <cell r="L21" t="str">
            <v>密云区北京公交第七客运公司</v>
          </cell>
          <cell r="M21" t="str">
            <v>A5签收工单</v>
          </cell>
          <cell r="N21" t="str">
            <v>12345</v>
          </cell>
          <cell r="O21" t="str">
            <v>李先生</v>
          </cell>
          <cell r="P21" t="str">
            <v>15120055651</v>
          </cell>
          <cell r="Q21" t="str">
            <v>密云区</v>
          </cell>
        </row>
        <row r="21">
          <cell r="S21" t="str">
            <v>北京公共交通控股（集团）有限公司</v>
          </cell>
          <cell r="T21" t="str">
            <v>热线-251218-074442</v>
          </cell>
          <cell r="U21" t="str">
            <v>2025-12-19 17:03:20</v>
          </cell>
          <cell r="V21" t="str">
            <v>2025-12-19 17:10:19</v>
          </cell>
          <cell r="W21" t="str">
            <v>2025-12-19 18:06:50</v>
          </cell>
          <cell r="X21" t="str">
            <v>李先生</v>
          </cell>
          <cell r="Y21" t="str">
            <v>男</v>
          </cell>
          <cell r="Z21" t="str">
            <v>手机,15120055651;</v>
          </cell>
          <cell r="AA21" t="str">
            <v>市民反映，密云区北京公交第七客运公司，2025年12月18日22:15自己丢东西了来这里找东西，门口的三个女的值班人员态度非常差，自己拨打值班电话89012827态度更加恶劣，短头发值班女士态度恶劣，8907值班男士态度不好，司机态度好，但是值班人员把责任往司机身上推，希望相关部门核实处理，从自己十点十分到这儿一直现在没有任何一个工作人员跟自己处理这个事情，职能部门使用私人电话18515596640回复自己，态度差，值班人员态度差，来电反映密云区北京公交第七客运公司值班人员态度差问题。注：市民要求2025</v>
          </cell>
          <cell r="AB21" t="str">
            <v>已联系</v>
          </cell>
          <cell r="AC21" t="str">
            <v>否</v>
          </cell>
          <cell r="AD21" t="str">
            <v>3.17.3.不符合或不认可北京市地面公共交通基础设施（公交首末站、公交中心站、公交保养场）建设规划选址、线路车型配备、公交线路调整优化、公交站位设置、公交线路名称或站名名称、站务设施设置等诉求</v>
          </cell>
        </row>
        <row r="22">
          <cell r="A22" t="str">
            <v>热线-251219-045803</v>
          </cell>
          <cell r="B22" t="str">
            <v>未主动剔除</v>
          </cell>
          <cell r="C22" t="str">
            <v>诉求</v>
          </cell>
          <cell r="D22" t="str">
            <v>公共服务-&gt;公交-&gt;服务</v>
          </cell>
        </row>
        <row r="22">
          <cell r="F22" t="str">
            <v>公共服务</v>
          </cell>
          <cell r="G22" t="str">
            <v>公交</v>
          </cell>
          <cell r="H22" t="str">
            <v>服务</v>
          </cell>
          <cell r="I22" t="str">
            <v>七有五性,便利性</v>
          </cell>
          <cell r="J22" t="str">
            <v>希望142路及时清理车内卫生的问题</v>
          </cell>
        </row>
        <row r="22">
          <cell r="L22" t="str">
            <v>和平门公交站</v>
          </cell>
          <cell r="M22" t="str">
            <v>A5签收工单</v>
          </cell>
          <cell r="N22" t="str">
            <v>12345</v>
          </cell>
          <cell r="O22" t="str">
            <v>张女士</v>
          </cell>
          <cell r="P22" t="str">
            <v>15600000314</v>
          </cell>
          <cell r="Q22" t="str">
            <v>不详</v>
          </cell>
        </row>
        <row r="22">
          <cell r="S22" t="str">
            <v>北京公共交通控股（集团）有限公司</v>
          </cell>
          <cell r="T22" t="str">
            <v>热线-251219-045803</v>
          </cell>
          <cell r="U22" t="str">
            <v>2025-12-19 15:20:09</v>
          </cell>
          <cell r="V22" t="str">
            <v>2025-12-19 15:30:24</v>
          </cell>
          <cell r="W22" t="str">
            <v>2025-12-19 15:48:19</v>
          </cell>
          <cell r="X22" t="str">
            <v>张女士</v>
          </cell>
          <cell r="Y22" t="str">
            <v>女</v>
          </cell>
          <cell r="Z22" t="str">
            <v>手机,15600000314;</v>
          </cell>
          <cell r="AA22" t="str">
            <v>市民反映，自己12月18日下午4点30分-5点期间在和平门公交站乘坐142路公交车，往丽泽桥方向行驶，乘车期间发现车窗上红色的小锤子以及窗框下面，很脏，落了一层灰尘，迟迟无人清理，后面也没有擦拭，都结成黑色的了，希望相关部门核实处理，来电反映希望142路及时清理车内卫生的问题。</v>
          </cell>
          <cell r="AB22" t="str">
            <v>已联系</v>
          </cell>
          <cell r="AC22" t="str">
            <v>否</v>
          </cell>
          <cell r="AD22" t="str">
            <v>3.17.3.不符合或不认可北京市地面公共交通基础设施（公交首末站、公交中心站、公交保养场）建设规划选址、线路车型配备、公交线路调整优化、公交站位设置、公交线路名称或站名名称、站务设施设置等诉求</v>
          </cell>
          <cell r="AE22" t="str">
            <v>附件证明\热线-251219-045803</v>
          </cell>
        </row>
        <row r="23">
          <cell r="A23" t="str">
            <v>网络-251219-005951</v>
          </cell>
          <cell r="B23" t="str">
            <v>未主动剔除</v>
          </cell>
          <cell r="C23" t="str">
            <v>诉求</v>
          </cell>
          <cell r="D23" t="str">
            <v>公共服务-&gt;公交-&gt;服务</v>
          </cell>
        </row>
        <row r="23">
          <cell r="F23" t="str">
            <v>公共服务</v>
          </cell>
          <cell r="G23" t="str">
            <v>公交</v>
          </cell>
          <cell r="H23" t="str">
            <v>服务</v>
          </cell>
          <cell r="I23" t="str">
            <v>七有五性,便利性</v>
          </cell>
          <cell r="J23" t="str">
            <v>希望处理982和365路公交熄灯问题#微信服务号#</v>
          </cell>
        </row>
        <row r="23">
          <cell r="L23" t="str">
            <v>公交车内</v>
          </cell>
          <cell r="M23" t="str">
            <v>A5签收工单</v>
          </cell>
          <cell r="N23" t="str">
            <v>微信服务号</v>
          </cell>
          <cell r="O23" t="str">
            <v>雷靖静</v>
          </cell>
          <cell r="P23" t="str">
            <v>15059330130</v>
          </cell>
          <cell r="Q23" t="str">
            <v>海淀区</v>
          </cell>
          <cell r="R23" t="str">
            <v>海淀区上地街道</v>
          </cell>
          <cell r="S23" t="str">
            <v>北京公共交通控股（集团）有限公司</v>
          </cell>
          <cell r="T23" t="str">
            <v>网络-251219-005951</v>
          </cell>
          <cell r="U23" t="str">
            <v>2025-12-19 09:52:13</v>
          </cell>
          <cell r="V23" t="str">
            <v>2025-12-19 10:22:42</v>
          </cell>
          <cell r="W23" t="str">
            <v>2025-12-19 10:50:52</v>
          </cell>
          <cell r="X23" t="str">
            <v>雷靖静</v>
          </cell>
          <cell r="Y23" t="str">
            <v>女</v>
          </cell>
          <cell r="Z23" t="str">
            <v>手机,15059330130;</v>
          </cell>
          <cell r="AA23" t="str">
            <v>工单来源：微信服务号，此工单内容为网民留言时填写的标题及原文。 ============================= 留言标题：公交留言原文：公交车环境不好，味道太大了，建议及时通风。以及982和365线路有时候灯突然熄灭，也不再开启。整个车内漆黑一片，体验真的不好啊…市民填写的详细地址为：区、街道：海淀区上地街道详细地址：公交车内注：因不明具体公交信息，故回拨市民注：2025年12月19日08:48分13203回拨市民，询问具体公交信息，无法接听，2025年12月19日09:20分13203回拨市</v>
          </cell>
          <cell r="AB23" t="str">
            <v>已联系</v>
          </cell>
          <cell r="AC23" t="str">
            <v>否</v>
          </cell>
          <cell r="AD23" t="str">
            <v>3.1.19.不认可“无人售票”公交车辆不配备乘务员（售票员）引发的诉求</v>
          </cell>
          <cell r="AE23" t="str">
            <v>附件证明\网络-251219-005951</v>
          </cell>
        </row>
        <row r="24">
          <cell r="A24" t="str">
            <v>网络-251220-031514</v>
          </cell>
          <cell r="B24" t="str">
            <v>未主动剔除</v>
          </cell>
          <cell r="C24" t="str">
            <v>诉求</v>
          </cell>
          <cell r="D24" t="str">
            <v>公共服务-&gt;公交-&gt;服务</v>
          </cell>
        </row>
        <row r="24">
          <cell r="F24" t="str">
            <v>公共服务</v>
          </cell>
          <cell r="G24" t="str">
            <v>公交</v>
          </cell>
          <cell r="H24" t="str">
            <v>服务</v>
          </cell>
          <cell r="I24" t="str">
            <v>七有五性,便利性</v>
          </cell>
          <cell r="J24" t="str">
            <v>120公交车辆卫生差问题#微信服务号#</v>
          </cell>
        </row>
        <row r="24">
          <cell r="L24" t="str">
            <v>天桥</v>
          </cell>
          <cell r="M24" t="str">
            <v>A5签收工单</v>
          </cell>
          <cell r="N24" t="str">
            <v>微信服务号</v>
          </cell>
          <cell r="O24" t="str">
            <v>保密</v>
          </cell>
          <cell r="P24" t="str">
            <v>保密</v>
          </cell>
          <cell r="Q24" t="str">
            <v>东城区</v>
          </cell>
          <cell r="R24" t="str">
            <v>东城区天坛街道</v>
          </cell>
          <cell r="S24" t="str">
            <v>北京公共交通控股（集团）有限公司</v>
          </cell>
          <cell r="T24" t="str">
            <v>网络-251220-031514</v>
          </cell>
          <cell r="U24" t="str">
            <v>2025-12-20 14:53:10</v>
          </cell>
          <cell r="V24" t="str">
            <v>2025-12-20 15:04:49</v>
          </cell>
          <cell r="W24" t="str">
            <v>2025-12-20 15:09:56</v>
          </cell>
          <cell r="X24" t="str">
            <v>保密</v>
          </cell>
          <cell r="Y24" t="str">
            <v>女</v>
          </cell>
          <cell r="Z24" t="str">
            <v>保密</v>
          </cell>
          <cell r="AA24" t="str">
            <v>工单来源：微信服务号，此工单内容为网民留言时填写的标题及原文。 ============================= 留言标题：120公交车辆卫生差留言原文：今早在天坛乘坐120公交车，发现车内卫生脏，座椅有灰尘，座椅缝隙全是垃圾。希望有关部门加强管理。市民填写的详细地址为：区、街道：东城区天坛街道详细地址：天桥120公交车辆卫生差问题</v>
          </cell>
          <cell r="AB24" t="str">
            <v>保密</v>
          </cell>
          <cell r="AC24" t="str">
            <v>否</v>
          </cell>
          <cell r="AD24" t="str">
            <v>3.17.3.不符合或不认可北京市地面公共交通基础设施（公交首末站、公交中心站、公交保养场）建设规划选址、线路车型配备、公交线路调整优化、公交站位设置、公交线路名称或站名名称、站务设施设置等诉求</v>
          </cell>
          <cell r="AE24" t="str">
            <v>附件证明\网络-251220-031514</v>
          </cell>
        </row>
        <row r="25">
          <cell r="A25" t="str">
            <v>热线-251221-020766</v>
          </cell>
          <cell r="B25" t="str">
            <v>未主动剔除</v>
          </cell>
          <cell r="C25" t="str">
            <v>诉求</v>
          </cell>
          <cell r="D25" t="str">
            <v>劳动和社会保障-&gt;劳动合同及用工管理</v>
          </cell>
        </row>
        <row r="25">
          <cell r="F25" t="str">
            <v>劳动和社会保障</v>
          </cell>
          <cell r="G25" t="str">
            <v>劳动合同及用工管理</v>
          </cell>
        </row>
        <row r="25">
          <cell r="I25" t="str">
            <v>七有五性,劳有所得</v>
          </cell>
          <cell r="J25" t="str">
            <v>企业领导的指示不明确及工会和党委书记态度不好不作为问题</v>
          </cell>
        </row>
        <row r="25">
          <cell r="L25" t="str">
            <v>北京市西城区南礼士路44号-408室-南礼士路-44号楼</v>
          </cell>
          <cell r="M25" t="str">
            <v>A5签收工单</v>
          </cell>
          <cell r="N25" t="str">
            <v>12345</v>
          </cell>
          <cell r="O25" t="str">
            <v>张女士</v>
          </cell>
          <cell r="P25" t="str">
            <v>15600091981</v>
          </cell>
          <cell r="Q25" t="str">
            <v>西城区</v>
          </cell>
          <cell r="R25" t="str">
            <v>西城区展览路街道</v>
          </cell>
          <cell r="S25" t="str">
            <v>北京公共交通控股（集团）有限公司</v>
          </cell>
          <cell r="T25" t="str">
            <v>热线-251221-020766</v>
          </cell>
          <cell r="U25" t="str">
            <v>2025-12-21 15:27:36</v>
          </cell>
          <cell r="V25" t="str">
            <v>2025-12-21 15:30:26</v>
          </cell>
          <cell r="W25" t="str">
            <v>2025-12-21 15:47:05</v>
          </cell>
          <cell r="X25" t="str">
            <v>张女士</v>
          </cell>
          <cell r="Y25" t="str">
            <v>女</v>
          </cell>
          <cell r="Z25" t="str">
            <v>手机,15600091981;</v>
          </cell>
          <cell r="AA25" t="str">
            <v>市民反映，自己是北京公交集团鸿运承物业管理中心方庄分中心的职工，领导给自己发了一条通知要求12月上网课（匠心筑梦技能领航主题线上活动），没有说是自主学还是必须学，市民问领导该网课是否是必须上的，领导不予正面回复，问工会和党委书记不仅不答复市民还对市民大呼小叫，如果必须上的企业该给自己承担和网费，休息时间学要付加班费，注册地址：北京市西城区南礼士路44号，来电反映企业领导的指示不明确及工会和党委书记态度不好不作为问题。企业领导的指示不明确及工会和党委书记态度不好不作为问题企业领导的指示不明确及工会和党委书记</v>
          </cell>
          <cell r="AB25" t="str">
            <v>已联系</v>
          </cell>
          <cell r="AC25" t="str">
            <v>否</v>
          </cell>
          <cell r="AD25" t="str">
            <v>7.1.1.针对市民反映问题，经查实后不符合实际情况的诉求</v>
          </cell>
          <cell r="AE25" t="str">
            <v>附件证明\热线-251221-020766</v>
          </cell>
        </row>
        <row r="26">
          <cell r="A26" t="str">
            <v>热线-251221-020766</v>
          </cell>
          <cell r="B26" t="str">
            <v>未主动剔除</v>
          </cell>
          <cell r="C26" t="str">
            <v>诉求</v>
          </cell>
          <cell r="D26" t="str">
            <v>劳动和社会保障-&gt;劳动合同及用工管理</v>
          </cell>
        </row>
        <row r="26">
          <cell r="F26" t="str">
            <v>劳动和社会保障</v>
          </cell>
          <cell r="G26" t="str">
            <v>劳动合同及用工管理</v>
          </cell>
        </row>
        <row r="26">
          <cell r="I26" t="str">
            <v>七有五性,劳有所得</v>
          </cell>
          <cell r="J26" t="str">
            <v>企业领导的指示不明确及工会和党委书记态度不好不作为问题</v>
          </cell>
        </row>
        <row r="26">
          <cell r="L26" t="str">
            <v>北京市西城区南礼士路44号-408室-南礼士路-44号楼</v>
          </cell>
          <cell r="M26" t="str">
            <v>A5签收工单</v>
          </cell>
          <cell r="N26" t="str">
            <v>12345</v>
          </cell>
          <cell r="O26" t="str">
            <v>张女士</v>
          </cell>
          <cell r="P26" t="str">
            <v>15600091981</v>
          </cell>
          <cell r="Q26" t="str">
            <v>西城区</v>
          </cell>
          <cell r="R26" t="str">
            <v>西城区展览路街道</v>
          </cell>
          <cell r="S26" t="str">
            <v>北京公共交通控股（集团）有限公司</v>
          </cell>
          <cell r="T26" t="str">
            <v>热线-251221-020766</v>
          </cell>
          <cell r="U26" t="str">
            <v>2025-12-21 15:27:36</v>
          </cell>
          <cell r="V26" t="str">
            <v>2025-12-21 15:30:26</v>
          </cell>
          <cell r="W26" t="str">
            <v>2025-12-21 15:47:06</v>
          </cell>
          <cell r="X26" t="str">
            <v>张女士</v>
          </cell>
          <cell r="Y26" t="str">
            <v>女</v>
          </cell>
          <cell r="Z26" t="str">
            <v>手机,15600091981;</v>
          </cell>
          <cell r="AA26" t="str">
            <v>市民反映，自己是北京公交集团鸿运承物业管理中心方庄分中心的职工，领导给自己发了一条通知要求12月上网课（匠心筑梦技能领航主题线上活动），没有说是自主学还是必须学，市民问领导该网课是否是必须上的，领导不予正面回复，问工会和党委书记不仅不答复市民还对市民大呼小叫，如果必须上的企业该给自己承担和网费，休息时间学要付加班费，注册地址：北京市西城区南礼士路44号，来电反映企业领导的指示不明确及工会和党委书记态度不好不作为问题。企业领导的指示不明确及工会和党委书记态度不好不作为问题企业领导的指示不明确及工会和党委书记</v>
          </cell>
          <cell r="AB26" t="str">
            <v>已联系</v>
          </cell>
          <cell r="AC26" t="str">
            <v>否</v>
          </cell>
          <cell r="AD26" t="str">
            <v>7.1.1.针对市民反映问题，经查实后不符合实际情况的诉求</v>
          </cell>
          <cell r="AE26" t="str">
            <v>附件证明\热线-251221-020766</v>
          </cell>
        </row>
        <row r="27">
          <cell r="A27" t="str">
            <v>热线-251222-018664</v>
          </cell>
          <cell r="B27" t="str">
            <v>未主动剔除</v>
          </cell>
          <cell r="C27" t="str">
            <v>诉求</v>
          </cell>
          <cell r="D27" t="str">
            <v>公共服务-&gt;公交-&gt;运营调度</v>
          </cell>
        </row>
        <row r="27">
          <cell r="F27" t="str">
            <v>公共服务</v>
          </cell>
          <cell r="G27" t="str">
            <v>公交</v>
          </cell>
          <cell r="H27" t="str">
            <v>运营调度</v>
          </cell>
          <cell r="I27" t="str">
            <v>七有五性,便利性</v>
          </cell>
          <cell r="J27" t="str">
            <v>敬请北京公交集团相关领导给予职工明确回复的问题</v>
          </cell>
        </row>
        <row r="27">
          <cell r="L27" t="str">
            <v>不详</v>
          </cell>
          <cell r="M27" t="str">
            <v>A5签收工单</v>
          </cell>
          <cell r="N27" t="str">
            <v>12345</v>
          </cell>
          <cell r="O27" t="str">
            <v>胡亚静女士</v>
          </cell>
          <cell r="P27" t="str">
            <v>13716588237</v>
          </cell>
          <cell r="Q27" t="str">
            <v>不详</v>
          </cell>
        </row>
        <row r="27">
          <cell r="S27" t="str">
            <v>北京公共交通控股（集团）有限公司</v>
          </cell>
          <cell r="T27" t="str">
            <v>热线-251222-018664</v>
          </cell>
          <cell r="U27" t="str">
            <v>2025-12-22 10:56:00</v>
          </cell>
          <cell r="V27" t="str">
            <v>2025-12-22 11:28:39</v>
          </cell>
          <cell r="W27" t="str">
            <v>2025-12-22 11:29:48</v>
          </cell>
          <cell r="X27" t="str">
            <v>胡亚静女士</v>
          </cell>
          <cell r="Y27" t="str">
            <v>女</v>
          </cell>
          <cell r="Z27" t="str">
            <v>手机,13716588237;</v>
          </cell>
          <cell r="AA27" t="str">
            <v>市民反映，市民是公交集团鸿运承物业管理中心的职工，鸿运承物业管理中心作为公交集团的下属二级单位，从2022年7月1日至2023年8月，鸿运承物业管理中心违背北京公交集团下发的红头文件内容，违法给部分综合站务员B岗C岗职工转为综合站务员A岗，这些转岗人员并没有履行集团公司下发红头文件的综合站务员A岗岗位职责等内容，直接目的是为了追求A岗工资，这番操作直接浪费了公交集团大量资金，从而使综合站务员A岗人员杂乱不堪，以至于综合站务员A岗人员称呼多样，如老综A，旧综A，原综A，后转综A，现在又弄出新综A，从今年3月</v>
          </cell>
          <cell r="AB27" t="str">
            <v>已联系</v>
          </cell>
          <cell r="AC27" t="str">
            <v>否</v>
          </cell>
          <cell r="AD27" t="str">
            <v>7.1.1.针对市民反映问题，经查实后不符合实际情况的诉求</v>
          </cell>
          <cell r="AE27" t="str">
            <v>附件证明\热线-251222-018664</v>
          </cell>
        </row>
        <row r="28">
          <cell r="A28" t="str">
            <v>热线-251222-022648</v>
          </cell>
          <cell r="B28" t="str">
            <v>未主动剔除</v>
          </cell>
          <cell r="C28" t="str">
            <v>诉求</v>
          </cell>
          <cell r="D28" t="str">
            <v>公共服务-&gt;公交-&gt;运营调度</v>
          </cell>
        </row>
        <row r="28">
          <cell r="F28" t="str">
            <v>公共服务</v>
          </cell>
          <cell r="G28" t="str">
            <v>公交</v>
          </cell>
          <cell r="H28" t="str">
            <v>运营调度</v>
          </cell>
          <cell r="I28" t="str">
            <v>七有五性,便利性</v>
          </cell>
          <cell r="J28" t="str">
            <v>北京公交集团下属单位恶意调岗问题</v>
          </cell>
        </row>
        <row r="28">
          <cell r="L28" t="str">
            <v>不详</v>
          </cell>
          <cell r="M28" t="str">
            <v>A5签收工单</v>
          </cell>
          <cell r="N28" t="str">
            <v>12345</v>
          </cell>
          <cell r="O28" t="str">
            <v>姜长明女士</v>
          </cell>
          <cell r="P28" t="str">
            <v>15210100103</v>
          </cell>
          <cell r="Q28" t="str">
            <v>不详</v>
          </cell>
        </row>
        <row r="28">
          <cell r="S28" t="str">
            <v>北京公共交通控股（集团）有限公司</v>
          </cell>
          <cell r="T28" t="str">
            <v>热线-251222-022648</v>
          </cell>
          <cell r="U28" t="str">
            <v>2025-12-22 11:12:47</v>
          </cell>
          <cell r="V28" t="str">
            <v>2025-12-22 11:32:06</v>
          </cell>
          <cell r="W28" t="str">
            <v>2025-12-22 11:33:40</v>
          </cell>
          <cell r="X28" t="str">
            <v>姜长明女士</v>
          </cell>
          <cell r="Y28" t="str">
            <v>女</v>
          </cell>
          <cell r="Z28" t="str">
            <v>手机,15210100103;</v>
          </cell>
          <cell r="AA28" t="str">
            <v>市民反映，自己是在北京公交集团的下属二级单位鸿运承物业管理中心职工，属于公交集团的下属二级单位，被所述下级公司恶意调岗，也向鸿运承物业管理中心公司的人力资源经理高强反馈过，公司承认是没有经过公交集团文件下发处理的，说沟通文件下发后给出回复，现在既没有回复，还直接没有任何排岗排班，市民现在岗位都是北京公交集团直接下发确认的岗位，都有红头文件，也从2025年3月开始变相调岗三次了，希望公交集团负责的领导给予处理回复，因为本次调岗是公交集团下属二级单位调岗操作，并不是公交集团进行处理的，故希望公交集团负责领导给</v>
          </cell>
          <cell r="AB28" t="str">
            <v>已联系</v>
          </cell>
          <cell r="AC28" t="str">
            <v>否</v>
          </cell>
          <cell r="AD28" t="str">
            <v>7.1.1.针对市民反映问题，经查实后不符合实际情况的诉求</v>
          </cell>
          <cell r="AE28" t="str">
            <v>附件证明\热线-251222-022648</v>
          </cell>
        </row>
        <row r="29">
          <cell r="A29" t="str">
            <v>热线-251222-060978</v>
          </cell>
          <cell r="B29" t="str">
            <v>未主动剔除</v>
          </cell>
          <cell r="C29" t="str">
            <v>诉求</v>
          </cell>
          <cell r="D29" t="str">
            <v>劳动和社会保障-&gt;劳动合同及用工管理</v>
          </cell>
        </row>
        <row r="29">
          <cell r="F29" t="str">
            <v>劳动和社会保障</v>
          </cell>
          <cell r="G29" t="str">
            <v>劳动合同及用工管理</v>
          </cell>
        </row>
        <row r="29">
          <cell r="I29" t="str">
            <v>七有五性,劳有所得</v>
          </cell>
          <cell r="J29" t="str">
            <v>希望单位领导不要再给自己施加压力导致病情加重</v>
          </cell>
        </row>
        <row r="29">
          <cell r="L29" t="str">
            <v>不详</v>
          </cell>
          <cell r="M29" t="str">
            <v>A5签收工单</v>
          </cell>
          <cell r="N29" t="str">
            <v>12385</v>
          </cell>
          <cell r="O29" t="str">
            <v>何威涛女士</v>
          </cell>
          <cell r="P29" t="str">
            <v>13520598546</v>
          </cell>
          <cell r="Q29" t="str">
            <v>不详</v>
          </cell>
        </row>
        <row r="29">
          <cell r="S29" t="str">
            <v>北京公共交通控股（集团）有限公司</v>
          </cell>
          <cell r="T29" t="str">
            <v>热线-251222-060978</v>
          </cell>
          <cell r="U29" t="str">
            <v>2025-12-22 17:13:13</v>
          </cell>
          <cell r="V29" t="str">
            <v>2025-12-22 17:21:15</v>
          </cell>
          <cell r="W29" t="str">
            <v>2025-12-22 17:25:24</v>
          </cell>
          <cell r="X29" t="str">
            <v>何威涛女士</v>
          </cell>
          <cell r="Y29" t="str">
            <v>女</v>
          </cell>
          <cell r="Z29" t="str">
            <v>手机,13520598546;</v>
          </cell>
          <cell r="AA29" t="str">
            <v>市民反映，自己是肢体四级残疾人，一直在北京公交集团鸿运承物业九龙分中心工作，属于北京公交集团有限公司，今年49岁，是综合站务A岗，还有不到1年退休，之前因自己学历不够单位不让自己报名乘务巡查员，现在告知从1月15日起将对自己执行C岗工资，直降2600元，自己同意但是没有签字，期间劳人部门及工会主席，共给自己打9次电话及三次面谈，导致自己精神压力大现在患有焦虑症，姓名：何威涛， 希望单位不要再因此事联系自己，给自己造成精神压力导致病情加重，来电反映希望单位领导不要再给自己施加压力导致病情加重。注：另一问题见</v>
          </cell>
          <cell r="AB29" t="str">
            <v>已联系</v>
          </cell>
          <cell r="AC29" t="str">
            <v>否</v>
          </cell>
          <cell r="AD29" t="str">
            <v>7.1.1.针对市民反映问题，经查实后不符合实际情况的诉求</v>
          </cell>
          <cell r="AE29" t="str">
            <v>附件证明\热线-251222-060978</v>
          </cell>
        </row>
        <row r="30">
          <cell r="A30" t="str">
            <v>网络-251221-010505</v>
          </cell>
          <cell r="B30" t="str">
            <v>未主动剔除</v>
          </cell>
          <cell r="C30" t="str">
            <v>诉求</v>
          </cell>
          <cell r="D30" t="str">
            <v>公共服务-&gt;公交-&gt;服务</v>
          </cell>
        </row>
        <row r="30">
          <cell r="F30" t="str">
            <v>公共服务</v>
          </cell>
          <cell r="G30" t="str">
            <v>公交</v>
          </cell>
          <cell r="H30" t="str">
            <v>服务</v>
          </cell>
          <cell r="I30" t="str">
            <v>七有五性,便利性</v>
          </cell>
          <cell r="J30" t="str">
            <v>362车卫生问题#微信服务号# </v>
          </cell>
        </row>
        <row r="30">
          <cell r="L30" t="str">
            <v>西直门</v>
          </cell>
          <cell r="M30" t="str">
            <v>A5签收工单</v>
          </cell>
          <cell r="N30" t="str">
            <v>微信服务号</v>
          </cell>
          <cell r="O30" t="str">
            <v>保密</v>
          </cell>
          <cell r="P30" t="str">
            <v>保密</v>
          </cell>
          <cell r="Q30" t="str">
            <v>海淀区</v>
          </cell>
          <cell r="R30" t="str">
            <v>海淀区花园路街道</v>
          </cell>
          <cell r="S30" t="str">
            <v>北京公共交通控股（集团）有限公司</v>
          </cell>
          <cell r="T30" t="str">
            <v>网络-251221-010505</v>
          </cell>
          <cell r="U30" t="str">
            <v>2025-12-21 10:30:51</v>
          </cell>
          <cell r="V30" t="str">
            <v>2025-12-21 10:45:49</v>
          </cell>
          <cell r="W30" t="str">
            <v>2025-12-21 11:07:04</v>
          </cell>
          <cell r="X30" t="str">
            <v>保密</v>
          </cell>
          <cell r="Y30" t="str">
            <v>女</v>
          </cell>
          <cell r="Z30" t="str">
            <v>保密</v>
          </cell>
          <cell r="AA30" t="str">
            <v>工单来源：微信服务号，此工单内容为网民留言时填写的标题及原文。============================= 留言标题：362车卫生问题留言原文：今天下午从人民医院看完病在西直门南座362公交车,上车发现扶手又黑又脏,现在冬季传染病多车内卫生差.容易交叉感染。希望改正加强管理。市民填写的详细地址为：区、街道：海淀区花园路街道详细地址：西直门</v>
          </cell>
          <cell r="AB30" t="str">
            <v>保密</v>
          </cell>
          <cell r="AC30" t="str">
            <v>否</v>
          </cell>
          <cell r="AD30" t="str">
            <v>3.17.3.不符合或不认可北京市地面公共交通基础设施（公交首末站、公交中心站、公交保养场）建设规划选址、线路车型配备、公交线路调整优化、公交站位设置、公交线路名称或站名名称、站务设施设置等诉求”</v>
          </cell>
          <cell r="AE30" t="str">
            <v>附件证明\网络-251221-010505</v>
          </cell>
        </row>
        <row r="31">
          <cell r="A31" t="str">
            <v>网络-251222-008037</v>
          </cell>
          <cell r="B31" t="str">
            <v>未主动剔除</v>
          </cell>
          <cell r="C31" t="str">
            <v>诉求</v>
          </cell>
          <cell r="D31" t="str">
            <v>劳动和社会保障-&gt;劳动合同及用工管理</v>
          </cell>
        </row>
        <row r="31">
          <cell r="F31" t="str">
            <v>劳动和社会保障</v>
          </cell>
          <cell r="G31" t="str">
            <v>劳动合同及用工管理</v>
          </cell>
        </row>
        <row r="31">
          <cell r="I31" t="str">
            <v>七有五性,劳有所得</v>
          </cell>
          <cell r="J31" t="str">
            <v>北京公交鸿运承物业管理有限公司不合理调岗降薪问题#微信服务号#</v>
          </cell>
        </row>
        <row r="31">
          <cell r="L31" t="str">
            <v>北京市公共交通有限公司鸿运城物业中心</v>
          </cell>
          <cell r="M31" t="str">
            <v>A5签收工单</v>
          </cell>
          <cell r="N31" t="str">
            <v>微信服务号</v>
          </cell>
          <cell r="O31" t="str">
            <v>倪大伟</v>
          </cell>
          <cell r="P31" t="str">
            <v>13681321121</v>
          </cell>
          <cell r="Q31" t="str">
            <v>朝阳区</v>
          </cell>
        </row>
        <row r="31">
          <cell r="S31" t="str">
            <v>北京公共交通控股（集团）有限公司</v>
          </cell>
          <cell r="T31" t="str">
            <v>网络-251222-008037</v>
          </cell>
          <cell r="U31" t="str">
            <v>2025-12-22 09:15:32</v>
          </cell>
          <cell r="V31" t="str">
            <v>2025-12-22 09:41:01</v>
          </cell>
          <cell r="W31" t="str">
            <v>2025-12-22 11:29:48</v>
          </cell>
          <cell r="X31" t="str">
            <v>倪大伟</v>
          </cell>
          <cell r="Y31" t="str">
            <v>男</v>
          </cell>
          <cell r="Z31" t="str">
            <v>手机,13681321121;</v>
          </cell>
          <cell r="AA31" t="str">
            <v>工单来源：微信服务号，此工单内容为网民留言时填写的标题及原文。 ============================= 留言标题：投诉公交集团压榨员工留言原文：尊敬的北京公交鸿运承物业管理有限公司领导 / 上级主管部门： 您好！ 我是贵公司的一名老员工的家属。我怀着非常沉重和无奈的心情，向您反映公司近期对我爱人进行的不合理调岗降薪问题。 一、 本人基本情况与工作履历我爱你自进入公交系统工作，至今已有31年工龄。其中，她在运营一线担任调度员长达20多年，积累了丰富的管理经验和业务能力。2022年，转岗至</v>
          </cell>
          <cell r="AB31" t="str">
            <v>已联系</v>
          </cell>
          <cell r="AC31" t="str">
            <v>否</v>
          </cell>
          <cell r="AD31" t="str">
            <v>7.1.1.针对市民反映问题，经查实后不符合实际情况的诉求</v>
          </cell>
          <cell r="AE31" t="str">
            <v>附件证明\网络-251222-008037</v>
          </cell>
        </row>
        <row r="32">
          <cell r="A32" t="str">
            <v>热线-251222-074443</v>
          </cell>
          <cell r="B32" t="str">
            <v>未主动剔除</v>
          </cell>
          <cell r="C32" t="str">
            <v>诉求</v>
          </cell>
          <cell r="D32" t="str">
            <v>劳动和社会保障-&gt;劳动合同及用工管理</v>
          </cell>
        </row>
        <row r="32">
          <cell r="F32" t="str">
            <v>劳动和社会保障</v>
          </cell>
          <cell r="G32" t="str">
            <v>劳动合同及用工管理</v>
          </cell>
        </row>
        <row r="32">
          <cell r="I32" t="str">
            <v>七有五性,劳有所得</v>
          </cell>
          <cell r="J32" t="str">
            <v>公司安排工作不合理问题</v>
          </cell>
        </row>
        <row r="32">
          <cell r="L32" t="str">
            <v>西城区南礼士路44号</v>
          </cell>
          <cell r="M32" t="str">
            <v>A5签收工单</v>
          </cell>
          <cell r="N32" t="str">
            <v>12345</v>
          </cell>
          <cell r="O32" t="str">
            <v>樊女士</v>
          </cell>
          <cell r="P32" t="str">
            <v>13513266399</v>
          </cell>
          <cell r="Q32" t="str">
            <v>西城区</v>
          </cell>
        </row>
        <row r="32">
          <cell r="S32" t="str">
            <v>北京公共交通控股（集团）有限公司</v>
          </cell>
          <cell r="T32" t="str">
            <v>热线-251222-074443</v>
          </cell>
          <cell r="U32" t="str">
            <v>2025-12-23 17:32:42</v>
          </cell>
          <cell r="V32" t="str">
            <v>2025-12-23 17:42:33</v>
          </cell>
          <cell r="W32" t="str">
            <v>2025-12-23 17:47:18</v>
          </cell>
          <cell r="X32" t="str">
            <v>樊女士</v>
          </cell>
          <cell r="Y32" t="str">
            <v>女</v>
          </cell>
          <cell r="Z32" t="str">
            <v>手机,13513266399;</v>
          </cell>
          <cell r="AA32" t="str">
            <v>市民反映，自己是公交集团（公司名称：北京公共交通控股（集团）有限公司，地址：西城区南礼士路44号）的员工，自己生育后回到公司，公司给自己安排的都是体力活，对此不认可，沟通后说让自己待岗三个月，每月1800元，来电反映公司安排工作不合理问题。工单流转：西城区分中心退回：经核实，诉求人反映北京公共交通控股（集团）有限公司鸿运承物业管理中心工作安排不合理的问题。市民表示其产假后返岗后在河北香河县工作，公司拟安排市民返回单位内部分配的B、C岗位或继续待岗，市民认为其市民身体情况不适宜B、C岗位，希望单位或上级单位</v>
          </cell>
          <cell r="AB32" t="str">
            <v>已联系</v>
          </cell>
          <cell r="AC32" t="str">
            <v>否</v>
          </cell>
          <cell r="AD32" t="str">
            <v>7.1.1.针对市民反映问题，经查实后不符合实际情况的诉求</v>
          </cell>
          <cell r="AE32" t="str">
            <v>附件证明\热线-251222-074443</v>
          </cell>
        </row>
        <row r="33">
          <cell r="A33" t="str">
            <v>热线-251223-016057</v>
          </cell>
          <cell r="B33" t="str">
            <v>未主动剔除</v>
          </cell>
          <cell r="C33" t="str">
            <v>诉求</v>
          </cell>
          <cell r="D33" t="str">
            <v>公共服务-&gt;公交-&gt;运营调度</v>
          </cell>
        </row>
        <row r="33">
          <cell r="F33" t="str">
            <v>公共服务</v>
          </cell>
          <cell r="G33" t="str">
            <v>公交</v>
          </cell>
          <cell r="H33" t="str">
            <v>运营调度</v>
          </cell>
          <cell r="I33" t="str">
            <v>七有五性,便利性</v>
          </cell>
          <cell r="J33" t="str">
            <v>敬请北京公交集团相关领导给予职工明确回复的问题</v>
          </cell>
        </row>
        <row r="33">
          <cell r="L33" t="str">
            <v>不详</v>
          </cell>
          <cell r="M33" t="str">
            <v>A5签收工单</v>
          </cell>
          <cell r="N33" t="str">
            <v>12345</v>
          </cell>
          <cell r="O33" t="str">
            <v>胡亚静女士</v>
          </cell>
          <cell r="P33" t="str">
            <v>13716588237</v>
          </cell>
          <cell r="Q33" t="str">
            <v>不详</v>
          </cell>
        </row>
        <row r="33">
          <cell r="S33" t="str">
            <v>北京公共交通控股（集团）有限公司</v>
          </cell>
          <cell r="T33" t="str">
            <v>热线-251223-016057</v>
          </cell>
          <cell r="U33" t="str">
            <v>2025-12-23 10:13:34</v>
          </cell>
          <cell r="V33" t="str">
            <v>2025-12-23 11:14:51</v>
          </cell>
          <cell r="W33" t="str">
            <v>2025-12-23 11:30:26</v>
          </cell>
          <cell r="X33" t="str">
            <v>胡亚静女士</v>
          </cell>
          <cell r="Y33" t="str">
            <v>女</v>
          </cell>
          <cell r="Z33" t="str">
            <v>手机,13716588237;</v>
          </cell>
          <cell r="AA33" t="str">
            <v>市民反映，市民是公交集团鸿运承物业管理中心的职工，鸿运承物业管理中心作为公交集团的下属二级单位，从2022年7月1日至2023年8月，鸿运承物业管理中心违背北京公交集团下发的红头文件内容，违法给部分综合站务员B岗C岗职工转为综合站务员A岗，这些转岗人员并没有履行集团公司下发红头文件的综合站务员A岗岗位职责等内容，直接目的是为了追求A岗工资，这番操作直接浪费了公交集团大量资金，从而使综合站务员A岗人员杂乱不堪，以至于综合站务员A岗人员称呼多样，如老综A，旧综A，原综A，后转综A，现在又弄出新综A，从今年3月</v>
          </cell>
          <cell r="AB33" t="str">
            <v>已联系</v>
          </cell>
          <cell r="AC33" t="str">
            <v>否</v>
          </cell>
          <cell r="AD33" t="str">
            <v>7.1.1.针对市民反映问题，经查实后不符合实际情况的诉求</v>
          </cell>
          <cell r="AE33" t="str">
            <v>附件证明\热线-251223-016057</v>
          </cell>
        </row>
        <row r="34">
          <cell r="A34" t="str">
            <v>热线-251223-071646</v>
          </cell>
          <cell r="B34" t="str">
            <v>未主动剔除</v>
          </cell>
          <cell r="C34" t="str">
            <v>诉求</v>
          </cell>
          <cell r="D34" t="str">
            <v>公共服务-&gt;公交-&gt;设施设备</v>
          </cell>
        </row>
        <row r="34">
          <cell r="F34" t="str">
            <v>公共服务</v>
          </cell>
          <cell r="G34" t="str">
            <v>公交</v>
          </cell>
          <cell r="H34" t="str">
            <v>设施设备</v>
          </cell>
          <cell r="I34" t="str">
            <v>七有五性,便利性</v>
          </cell>
          <cell r="J34" t="str">
            <v>公交车没有窗帘问题</v>
          </cell>
        </row>
        <row r="34">
          <cell r="L34" t="str">
            <v>不详</v>
          </cell>
          <cell r="M34" t="str">
            <v>A5签收工单</v>
          </cell>
          <cell r="N34" t="str">
            <v>12345</v>
          </cell>
          <cell r="O34" t="str">
            <v>高先生</v>
          </cell>
          <cell r="P34" t="str">
            <v>18701035101</v>
          </cell>
          <cell r="Q34" t="str">
            <v>不详</v>
          </cell>
        </row>
        <row r="34">
          <cell r="S34" t="str">
            <v>北京公共交通控股（集团）有限公司</v>
          </cell>
          <cell r="T34" t="str">
            <v>热线-251223-071646</v>
          </cell>
          <cell r="U34" t="str">
            <v>2025-12-23 20:41:51</v>
          </cell>
          <cell r="V34" t="str">
            <v>2025-12-23 20:52:29</v>
          </cell>
          <cell r="W34" t="str">
            <v>2025-12-23 20:56:51</v>
          </cell>
          <cell r="X34" t="str">
            <v>高先生</v>
          </cell>
          <cell r="Y34" t="str">
            <v>男</v>
          </cell>
          <cell r="Z34" t="str">
            <v>手机,18701035101;</v>
          </cell>
          <cell r="AA34" t="str">
            <v>市民反映，12月23号双峪车站（去往新桥方向）的992路公交车没有窗帘，而且车内还很脏乱，市民认为作为交通运输服务行业，窗帘是最基本的，原来反映过其他车队，给出回复说没钱，市民不认可，市民表示问题没有解决，来电反映公交车没有窗帘问题。科信 安服 鸿运承</v>
          </cell>
          <cell r="AB34" t="str">
            <v>已联系</v>
          </cell>
          <cell r="AC34" t="str">
            <v>否</v>
          </cell>
          <cell r="AD34" t="str">
            <v>3.17.3.不符合或不认可北京市地面公共交通基础设施（公交首末站、公交中心站、公交保养场）建设规划选址、线路车型配备、公交线路调整优化、公交站位设置、公交线路名称或站名名称、站务设施设置等诉求，故申请剔除</v>
          </cell>
          <cell r="AE34" t="str">
            <v>附件证明\热线-251223-071646</v>
          </cell>
        </row>
        <row r="35">
          <cell r="A35" t="str">
            <v>热线-251223-074632</v>
          </cell>
          <cell r="B35" t="str">
            <v>未主动剔除</v>
          </cell>
          <cell r="C35" t="str">
            <v>诉求</v>
          </cell>
          <cell r="D35" t="str">
            <v>公共服务-&gt;公交-&gt;服务</v>
          </cell>
        </row>
        <row r="35">
          <cell r="F35" t="str">
            <v>公共服务</v>
          </cell>
          <cell r="G35" t="str">
            <v>公交</v>
          </cell>
          <cell r="H35" t="str">
            <v>服务</v>
          </cell>
          <cell r="I35" t="str">
            <v>七有五性,便利性</v>
          </cell>
          <cell r="J35" t="str">
            <v>非法索要停车费问题</v>
          </cell>
        </row>
        <row r="35">
          <cell r="L35" t="str">
            <v>108路;117路;124路;301路;944路;夜34路;专8路-五路居</v>
          </cell>
          <cell r="M35" t="str">
            <v>A5签收工单</v>
          </cell>
          <cell r="N35" t="str">
            <v>12345</v>
          </cell>
          <cell r="O35" t="str">
            <v>刘先生</v>
          </cell>
          <cell r="P35" t="str">
            <v>15210598471</v>
          </cell>
          <cell r="Q35" t="str">
            <v>朝阳区</v>
          </cell>
          <cell r="R35" t="str">
            <v>朝阳区安贞街道</v>
          </cell>
          <cell r="S35" t="str">
            <v>北京公共交通控股（集团）有限公司</v>
          </cell>
          <cell r="T35" t="str">
            <v>热线-251223-074632</v>
          </cell>
          <cell r="U35" t="str">
            <v>2025-12-23 22:03:04</v>
          </cell>
          <cell r="V35" t="str">
            <v>2025-12-24 00:13:27</v>
          </cell>
          <cell r="W35" t="str">
            <v>2025-12-24 08:38:42</v>
          </cell>
          <cell r="X35" t="str">
            <v>刘先生</v>
          </cell>
          <cell r="Y35" t="str">
            <v>男</v>
          </cell>
          <cell r="Z35" t="str">
            <v>手机,15210598471;</v>
          </cell>
          <cell r="AA35" t="str">
            <v>市民反映，朝阳区朝阳五路居公交场站（117路与107路等车辆），门口保安人员向路侧建安东路停车人员主动索要停车费，不交费不让停车，市民表示公交场站门口建安东路路段是违停路段，属于非法索要停车费，要求核查，来电反映非法索要停车费问题。</v>
          </cell>
          <cell r="AB35" t="str">
            <v>已联系</v>
          </cell>
          <cell r="AC35" t="str">
            <v>否</v>
          </cell>
          <cell r="AD35" t="str">
            <v>3.17.3.不符合或不认可北京市地面公共交通基础设施（公交首末站、公交中心站、公交保养场）建设规划选址、线路车型配备、公交线路调整优化、公交站位设置、公交线路名称或站名名称、站务设施设置等诉求，故申请剔除</v>
          </cell>
          <cell r="AE35" t="str">
            <v>附件证明\热线-251223-074632</v>
          </cell>
        </row>
        <row r="36">
          <cell r="A36" t="str">
            <v>网络-251223-037876</v>
          </cell>
          <cell r="B36" t="str">
            <v>未主动剔除</v>
          </cell>
          <cell r="C36" t="str">
            <v>诉求</v>
          </cell>
          <cell r="D36" t="str">
            <v>劳动和社会保障-&gt;劳动合同及用工管理</v>
          </cell>
        </row>
        <row r="36">
          <cell r="F36" t="str">
            <v>劳动和社会保障</v>
          </cell>
          <cell r="G36" t="str">
            <v>劳动合同及用工管理</v>
          </cell>
        </row>
        <row r="36">
          <cell r="I36" t="str">
            <v>七有五性,劳有所得</v>
          </cell>
          <cell r="J36" t="str">
            <v>北京公交鸿运承物业管理有限公司不合理调岗降薪问题#微信服务号#</v>
          </cell>
        </row>
        <row r="36">
          <cell r="L36" t="str">
            <v>北京公交集团</v>
          </cell>
          <cell r="M36" t="str">
            <v>A5签收工单</v>
          </cell>
          <cell r="N36" t="str">
            <v>微信服务号</v>
          </cell>
          <cell r="O36" t="str">
            <v>倪大伟</v>
          </cell>
          <cell r="P36" t="str">
            <v>13681321121</v>
          </cell>
          <cell r="Q36" t="str">
            <v>丰台区</v>
          </cell>
          <cell r="R36" t="str">
            <v>丰台区卢沟桥街道</v>
          </cell>
          <cell r="S36" t="str">
            <v>北京公共交通控股（集团）有限公司</v>
          </cell>
          <cell r="T36" t="str">
            <v>网络-251223-037876</v>
          </cell>
          <cell r="U36" t="str">
            <v>2025-12-23 14:06:32</v>
          </cell>
          <cell r="V36" t="str">
            <v>2025-12-23 14:10:21</v>
          </cell>
          <cell r="W36" t="str">
            <v>2025-12-23 14:27:48</v>
          </cell>
          <cell r="X36" t="str">
            <v>倪大伟</v>
          </cell>
          <cell r="Y36" t="str">
            <v>男</v>
          </cell>
          <cell r="Z36" t="str">
            <v>手机,13681321121;</v>
          </cell>
          <cell r="AA36" t="str">
            <v> 工单来源：微信服务号，此工单内容为网民留言时填写的标题及原文。 ============================= 留言标题：北京公交鸿运承物业管理有限公司不合理调岗降薪的投诉信留言原文： 尊敬的北京公共交通控股集团有限公司领导： 您好！ 我是贵公司下属北京公交鸿运承物业管理有限公司一名老员工的家属，怀着无奈与失望的心情，向您反映公司针对我爱人的不合理调岗降薪问题。 一、员工基本情况与工作履历 我爱人在公交系统工作长达31年，其中在运营一线担任调度员20多年，积累了丰富管理经验与业务能力。202</v>
          </cell>
          <cell r="AB36" t="str">
            <v>已联系</v>
          </cell>
          <cell r="AC36" t="str">
            <v>否</v>
          </cell>
          <cell r="AD36" t="str">
            <v>7.1.1.针对市民反映问题，经查实后不符合实际情况的诉求</v>
          </cell>
          <cell r="AE36" t="str">
            <v>附件证明\网络-251223-037876</v>
          </cell>
        </row>
        <row r="37">
          <cell r="A37" t="str">
            <v>网络-251223-042262</v>
          </cell>
          <cell r="B37" t="str">
            <v>未主动剔除</v>
          </cell>
          <cell r="C37" t="str">
            <v>诉求</v>
          </cell>
          <cell r="D37" t="str">
            <v>公共服务-&gt;公交-&gt;服务</v>
          </cell>
        </row>
        <row r="37">
          <cell r="F37" t="str">
            <v>公共服务</v>
          </cell>
          <cell r="G37" t="str">
            <v>公交</v>
          </cell>
          <cell r="H37" t="str">
            <v>服务</v>
          </cell>
          <cell r="I37" t="str">
            <v>七有五性,便利性</v>
          </cell>
          <cell r="J37" t="str">
            <v>599路公交公共区域肮脏管理不到位问题#微信服务号#  </v>
          </cell>
        </row>
        <row r="37">
          <cell r="L37" t="str">
            <v>博兴六路公交场站，67834230/67656962。</v>
          </cell>
          <cell r="M37" t="str">
            <v>A5签收工单</v>
          </cell>
          <cell r="N37" t="str">
            <v>微信服务号</v>
          </cell>
          <cell r="O37" t="str">
            <v>高新生</v>
          </cell>
          <cell r="P37" t="str">
            <v>13717801036</v>
          </cell>
          <cell r="Q37" t="str">
            <v>大兴区</v>
          </cell>
          <cell r="R37" t="str">
            <v>大兴区黄村镇</v>
          </cell>
          <cell r="S37" t="str">
            <v>北京公共交通控股（集团）有限公司</v>
          </cell>
          <cell r="T37" t="str">
            <v>网络-251223-042262</v>
          </cell>
          <cell r="U37" t="str">
            <v>2025-12-23 14:43:46</v>
          </cell>
          <cell r="V37" t="str">
            <v>2025-12-23 14:53:58</v>
          </cell>
          <cell r="W37" t="str">
            <v>2025-12-23 15:04:49</v>
          </cell>
          <cell r="X37" t="str">
            <v>高新生</v>
          </cell>
          <cell r="Y37" t="str">
            <v>男</v>
          </cell>
          <cell r="Z37" t="str">
            <v>手机,13717801036;</v>
          </cell>
          <cell r="AA37" t="str">
            <v>工单来源：微信服务号，此工单内容为网民留言时填写的标题及原文。 ============================= 留言标题：不雅.肮脏.懒政.失职的北京市599路公交车（当值随车保安和司机）留言原文：2025-12-16下午16：26本人在此车内，发现有许多区域肮脏.不雅.上座前还需本人自行清理（车号3628334），这又一次证明此车队人员不尽责；车队领导们不作为（书记王广宇13910701906；队长王璐女15910568188等数名责任人员）问题仍存在！急需整顿.治理.纠正和换人！望市民热线</v>
          </cell>
          <cell r="AB37" t="str">
            <v>已联系</v>
          </cell>
          <cell r="AC37" t="str">
            <v>否</v>
          </cell>
          <cell r="AD37" t="str">
            <v>3.17.3.不符合或不认可北京市地面公共交通基础设施（公交首末站、公交中心站、公交保养场）建设规划选址、线路车型配备、公交线路调整优化、公交站位设置、公交线路名称或站名名称、站务设施设置等诉求，故申请剔除</v>
          </cell>
          <cell r="AE37" t="str">
            <v>附件证明\网络-251223-042262</v>
          </cell>
        </row>
        <row r="38">
          <cell r="A38" t="str">
            <v>热线-251224-022346</v>
          </cell>
          <cell r="B38" t="str">
            <v>未主动剔除</v>
          </cell>
          <cell r="C38" t="str">
            <v>诉求</v>
          </cell>
          <cell r="D38" t="str">
            <v>公共服务-&gt;公交-&gt;线路站点</v>
          </cell>
        </row>
        <row r="38">
          <cell r="F38" t="str">
            <v>公共服务</v>
          </cell>
          <cell r="G38" t="str">
            <v>公交</v>
          </cell>
          <cell r="H38" t="str">
            <v>线路站点</v>
          </cell>
          <cell r="I38" t="str">
            <v>七有五性,便利性</v>
          </cell>
          <cell r="J38" t="str">
            <v>核实大西洋新城公交场站内设置靠左行驶是否合理的问题</v>
          </cell>
        </row>
        <row r="38">
          <cell r="L38" t="str">
            <v>大西洋新城公交场站内出口车道</v>
          </cell>
          <cell r="M38" t="str">
            <v>A5签收工单</v>
          </cell>
          <cell r="N38" t="str">
            <v>12345</v>
          </cell>
          <cell r="O38" t="str">
            <v>陈先生</v>
          </cell>
          <cell r="P38" t="str">
            <v>15510303087</v>
          </cell>
          <cell r="Q38" t="str">
            <v>朝阳区</v>
          </cell>
          <cell r="R38" t="str">
            <v>朝阳区望京街道</v>
          </cell>
          <cell r="S38" t="str">
            <v>北京公共交通控股（集团）有限公司</v>
          </cell>
          <cell r="T38" t="str">
            <v>热线-251224-022346</v>
          </cell>
          <cell r="U38" t="str">
            <v>2025-12-24 13:34:58</v>
          </cell>
          <cell r="V38" t="str">
            <v>2025-12-24 13:43:03</v>
          </cell>
          <cell r="W38" t="str">
            <v>2025-12-24 13:56:20</v>
          </cell>
          <cell r="X38" t="str">
            <v>陈先生</v>
          </cell>
          <cell r="Y38" t="str">
            <v>男</v>
          </cell>
          <cell r="Z38" t="str">
            <v>手机,15510303087;</v>
          </cell>
          <cell r="AA38" t="str">
            <v>市民反映，朝阳区望京大西洋新城公交场站，场站内出口车道设置为靠左行，但是出口后立即和社会车辆交叉，存在较大的安全隐患，靠左行设置不合理，自己联系过公交集团，公交集团答复的是方便场内车辆调头运行，市民对此不认可，按照中国道路交通法规，应该靠右行驶，不知道在场站内设置为靠左行驶是否合理，来电反映核实大西洋新城公交场站内设置靠左行驶是否合理的问题。答复不满</v>
          </cell>
          <cell r="AB38" t="str">
            <v>已联系</v>
          </cell>
          <cell r="AC38" t="str">
            <v>否</v>
          </cell>
          <cell r="AD38" t="str">
            <v>3.17.3.不符合或不认可北京市地面公共交通基础设施（公交首末站、公交中心站、公交保养场）建设规划选址、线路车型配备、公交线路调整优化、公交站位设置、公交线路名称或站名名称、站务设施设置等诉求</v>
          </cell>
          <cell r="AE38" t="str">
            <v>附件证明\热线-251224-022346</v>
          </cell>
        </row>
        <row r="39">
          <cell r="A39" t="str">
            <v>热线-251224-024222</v>
          </cell>
          <cell r="B39" t="str">
            <v>未主动剔除</v>
          </cell>
          <cell r="C39" t="str">
            <v>诉求</v>
          </cell>
          <cell r="D39" t="str">
            <v>公共服务-&gt;公交-&gt;服务</v>
          </cell>
        </row>
        <row r="39">
          <cell r="F39" t="str">
            <v>公共服务</v>
          </cell>
          <cell r="G39" t="str">
            <v>公交</v>
          </cell>
          <cell r="H39" t="str">
            <v>服务</v>
          </cell>
          <cell r="I39" t="str">
            <v>七有五性,便利性</v>
          </cell>
          <cell r="J39" t="str">
            <v>举报北京公共交通控股（集团）有限公司的售票员刘婷婷问题</v>
          </cell>
        </row>
        <row r="39">
          <cell r="L39" t="str">
            <v>不详</v>
          </cell>
          <cell r="M39" t="str">
            <v>A5签收工单</v>
          </cell>
          <cell r="N39" t="str">
            <v>12345</v>
          </cell>
          <cell r="O39" t="str">
            <v>李先生</v>
          </cell>
          <cell r="P39" t="str">
            <v>13387580220</v>
          </cell>
          <cell r="Q39" t="str">
            <v>不详</v>
          </cell>
        </row>
        <row r="39">
          <cell r="S39" t="str">
            <v>北京公共交通控股（集团）有限公司</v>
          </cell>
          <cell r="T39" t="str">
            <v>热线-251224-024222</v>
          </cell>
          <cell r="U39" t="str">
            <v>2025-12-24 11:21:46</v>
          </cell>
          <cell r="V39" t="str">
            <v>2025-12-24 11:31:43</v>
          </cell>
          <cell r="W39" t="str">
            <v>2025-12-24 11:48:14</v>
          </cell>
          <cell r="X39" t="str">
            <v>李先生</v>
          </cell>
          <cell r="Y39" t="str">
            <v>男</v>
          </cell>
          <cell r="Z39" t="str">
            <v>手机,13387580220;</v>
          </cell>
          <cell r="AA39" t="str">
            <v>市民举报，北京公共交通控股（集团）有限公司的售票员刘婷婷，这位工作人员涉嫌挪用单位公章，为自己开具虚假过高的收入证明材料，违反事业单位管理条例规定，在外参与金融借贷活动从中获利，违反了中华人民共和国政务处分法规定，售票员身份证号：110111198205082844，盖章单位：公共交通控股有限公司鸿运承物业管理中心，来电举报北京公共交通控股（集团）有限公司的售票员刘婷婷问题</v>
          </cell>
          <cell r="AB39" t="str">
            <v>已联系</v>
          </cell>
          <cell r="AC39" t="str">
            <v>否</v>
          </cell>
          <cell r="AD39" t="str">
            <v>7.1.1.针对市民反映问题，经查实后不符合实际情况的诉求</v>
          </cell>
          <cell r="AE39" t="str">
            <v>附件证明\热线-251224-024222</v>
          </cell>
        </row>
        <row r="40">
          <cell r="A40" t="str">
            <v>网络-251224-000503</v>
          </cell>
          <cell r="B40" t="str">
            <v>未主动剔除</v>
          </cell>
          <cell r="C40" t="str">
            <v>诉求</v>
          </cell>
          <cell r="D40" t="str">
            <v>公共服务-&gt;公交-&gt;服务</v>
          </cell>
        </row>
        <row r="40">
          <cell r="F40" t="str">
            <v>公共服务</v>
          </cell>
          <cell r="G40" t="str">
            <v>公交</v>
          </cell>
          <cell r="H40" t="str">
            <v>服务</v>
          </cell>
          <cell r="I40" t="str">
            <v>七有五性,便利性</v>
          </cell>
          <cell r="J40" t="str">
            <v>对动物园公交枢纽回复不满意问题#微信服务号#</v>
          </cell>
        </row>
        <row r="40">
          <cell r="L40" t="str">
            <v>动物园公交枢纽地下一层</v>
          </cell>
          <cell r="M40" t="str">
            <v>A5签收工单</v>
          </cell>
          <cell r="N40" t="str">
            <v>微信服务号</v>
          </cell>
          <cell r="O40" t="str">
            <v>保密</v>
          </cell>
          <cell r="P40" t="str">
            <v>保密</v>
          </cell>
          <cell r="Q40" t="str">
            <v>海淀区</v>
          </cell>
          <cell r="R40" t="str">
            <v>海淀区甘家口街道</v>
          </cell>
          <cell r="S40" t="str">
            <v>北京公共交通控股（集团）有限公司</v>
          </cell>
          <cell r="T40" t="str">
            <v>网络-251224-000503</v>
          </cell>
          <cell r="U40" t="str">
            <v>2025-12-24 00:49:36</v>
          </cell>
          <cell r="V40" t="str">
            <v>2025-12-24 00:58:28</v>
          </cell>
          <cell r="W40" t="str">
            <v>2025-12-24 08:50:42</v>
          </cell>
          <cell r="X40" t="str">
            <v>保密</v>
          </cell>
          <cell r="Y40" t="str">
            <v>女</v>
          </cell>
          <cell r="Z40" t="str">
            <v>保密</v>
          </cell>
          <cell r="AA40" t="str">
            <v>工单来源：微信服务号，此工单内容为网民留言时填写的标题及原文。 ============================= 留言标题：动物园地下一层回复不满意。留言原文：就动物园枢纽换乘大厅一事回复不满意。原文回复内容如下。【北京公共交通控股（集团）有限公司回复反馈】:您好，关于您反映问题的办理情况，公交集团回复如下:经动物园分中心核实此情况，动物园公交枢纽的所有滚动扶梯已停用，并且枢纽地下公交IC卡充值点已撤点多年，枢纽地上能满足公交与地铁的换乘，并且动物园公交枢纽场站地下空间现在是公交区域调度、公交电</v>
          </cell>
          <cell r="AB40" t="str">
            <v>保密</v>
          </cell>
          <cell r="AC40" t="str">
            <v>否</v>
          </cell>
          <cell r="AD40" t="str">
            <v>3.17.3.不符合或不认可北京市地面公共交通基础设施（公交首末站、公交中心站、公交保养场）建设规划选址、线路车型配备、公交线路调整优化、公交站位设置、公交线路名称或站名名称、站务设施设置等诉求</v>
          </cell>
        </row>
        <row r="41">
          <cell r="A41" t="str">
            <v>热线-251225-059571</v>
          </cell>
          <cell r="B41" t="str">
            <v>未主动剔除</v>
          </cell>
          <cell r="C41" t="str">
            <v>诉求</v>
          </cell>
          <cell r="D41" t="str">
            <v>公共服务-&gt;公交-&gt;服务</v>
          </cell>
        </row>
        <row r="41">
          <cell r="F41" t="str">
            <v>公共服务</v>
          </cell>
          <cell r="G41" t="str">
            <v>公交</v>
          </cell>
          <cell r="H41" t="str">
            <v>服务</v>
          </cell>
          <cell r="I41" t="str">
            <v>七有五性,便利性</v>
          </cell>
          <cell r="J41" t="str">
            <v>协调公交集团打扫公交车内卫生问题</v>
          </cell>
        </row>
        <row r="41">
          <cell r="L41" t="str">
            <v>不详</v>
          </cell>
          <cell r="M41" t="str">
            <v>A5签收工单</v>
          </cell>
          <cell r="N41" t="str">
            <v>12345</v>
          </cell>
          <cell r="O41" t="str">
            <v>刘先生</v>
          </cell>
          <cell r="P41" t="str">
            <v>13552107771</v>
          </cell>
          <cell r="Q41" t="str">
            <v>不详</v>
          </cell>
        </row>
        <row r="41">
          <cell r="S41" t="str">
            <v>北京公共交通控股（集团）有限公司</v>
          </cell>
          <cell r="T41" t="str">
            <v>热线-251225-059571</v>
          </cell>
          <cell r="U41" t="str">
            <v>2025-12-25 17:22:28</v>
          </cell>
          <cell r="V41" t="str">
            <v>2025-12-25 17:43:49</v>
          </cell>
          <cell r="W41" t="str">
            <v>2025-12-25 20:04:36</v>
          </cell>
          <cell r="X41" t="str">
            <v>刘先生</v>
          </cell>
          <cell r="Y41" t="str">
            <v>男</v>
          </cell>
          <cell r="Z41" t="str">
            <v>手机,13552107771;</v>
          </cell>
          <cell r="AA41" t="str">
            <v>市民反映，前几天自己乘坐2次896路公交车，公交车特别脏，车厢内有痰，还有唾沫，玻璃上有头油，没有人打扫，希望相关职能部门核实处理，来电反映协调公交集团打扫公交车内卫生问题</v>
          </cell>
          <cell r="AB41" t="str">
            <v>已联系</v>
          </cell>
          <cell r="AC41" t="str">
            <v>否</v>
          </cell>
          <cell r="AD41" t="str">
            <v>3.17.3.不符合或不认可北京市地面公共交通基础设施（公交首末站、公交中心站、公交保养场）建设规划选址、线路车型配备、公交线路调整优化、公交站位设置、公交线路名称或站名名称、站务设施设置等诉求</v>
          </cell>
          <cell r="AE41" t="str">
            <v>附件证明\热线-251225-059571</v>
          </cell>
        </row>
        <row r="42">
          <cell r="A42" t="str">
            <v>热线-251226-040071</v>
          </cell>
          <cell r="B42" t="str">
            <v>未主动剔除</v>
          </cell>
          <cell r="C42" t="str">
            <v>诉求</v>
          </cell>
          <cell r="D42" t="str">
            <v>劳动和社会保障-&gt;离退休工资和待遇-&gt;退休</v>
          </cell>
        </row>
        <row r="42">
          <cell r="F42" t="str">
            <v>劳动和社会保障</v>
          </cell>
          <cell r="G42" t="str">
            <v>离退休工资和待遇</v>
          </cell>
          <cell r="H42" t="str">
            <v>退休</v>
          </cell>
        </row>
        <row r="42">
          <cell r="J42" t="str">
            <v>协调公交集团尽快上保险问题</v>
          </cell>
        </row>
        <row r="42">
          <cell r="L42" t="str">
            <v>北京市西城区-右安门内大街</v>
          </cell>
          <cell r="M42" t="str">
            <v>A5签收工单</v>
          </cell>
          <cell r="N42" t="str">
            <v>12345</v>
          </cell>
          <cell r="O42" t="str">
            <v>陈莉女士</v>
          </cell>
          <cell r="P42" t="str">
            <v>83115337</v>
          </cell>
          <cell r="Q42" t="str">
            <v>西城区</v>
          </cell>
          <cell r="R42" t="str">
            <v>西城区白纸坊街道</v>
          </cell>
          <cell r="S42" t="str">
            <v>北京公共交通控股（集团）有限公司</v>
          </cell>
          <cell r="T42" t="str">
            <v>热线-251226-040071</v>
          </cell>
          <cell r="U42" t="str">
            <v>2025-12-26 14:31:56</v>
          </cell>
          <cell r="V42" t="str">
            <v>2025-12-26 14:40:47</v>
          </cell>
          <cell r="W42" t="str">
            <v>2025-12-26 14:49:10</v>
          </cell>
          <cell r="X42" t="str">
            <v>陈莉女士</v>
          </cell>
          <cell r="Y42" t="str">
            <v>女</v>
          </cell>
          <cell r="Z42" t="str">
            <v>手机,13141299994;</v>
          </cell>
          <cell r="AA42" t="str">
            <v>市民反映，自己1980年进入京华客车厂上班，地址：西城区右安门内大街，自己在37岁的时候被公司办理了退休，当时申请的是自己完全丧失劳动能力，公司申请了之后劳动局直接通过了这个申请，他们给自己办理完成离职之后自己也一直在这个公司，但是他们并没有给自己按照规定缴纳社保，这家公司在2010年被北京市公共交通控股（集团）有限公司合并了，现在自己的问题在由公交公司处理，姓名：陈莉，身份证：110104196403043026，单位给自己交但是工作地的劳动局不收，希望西城区劳动局进行处理，从1992年到现在没有上保险</v>
          </cell>
          <cell r="AB42" t="str">
            <v>已联系</v>
          </cell>
          <cell r="AC42" t="str">
            <v>否</v>
          </cell>
          <cell r="AD42" t="str">
            <v>7.1.1.针对市民反映问题，经查实后不符合实际情况的诉求</v>
          </cell>
          <cell r="AE42" t="str">
            <v>附件证明\热线-251226-040071</v>
          </cell>
        </row>
        <row r="43">
          <cell r="A43" t="str">
            <v>网络-251226-026269</v>
          </cell>
          <cell r="B43" t="str">
            <v>未主动剔除</v>
          </cell>
          <cell r="C43" t="str">
            <v>诉求</v>
          </cell>
          <cell r="D43" t="str">
            <v>公共服务-&gt;公交-&gt;设施设备</v>
          </cell>
        </row>
        <row r="43">
          <cell r="F43" t="str">
            <v>公共服务</v>
          </cell>
          <cell r="G43" t="str">
            <v>公交</v>
          </cell>
          <cell r="H43" t="str">
            <v>设施设备</v>
          </cell>
        </row>
        <row r="43">
          <cell r="J43" t="str">
            <v>立体公交场迟迟未投入运行问题#微信服务号#</v>
          </cell>
        </row>
        <row r="43">
          <cell r="L43" t="str">
            <v>昌平区龙泽园街道，龙禧二街与育知路交叉口东南角，骊龙园北侧、回龙园公园东侧。</v>
          </cell>
          <cell r="M43" t="str">
            <v>A5签收工单</v>
          </cell>
          <cell r="N43" t="str">
            <v>微信服务号</v>
          </cell>
          <cell r="O43" t="str">
            <v>李玉江</v>
          </cell>
          <cell r="P43" t="str">
            <v>18101130290</v>
          </cell>
          <cell r="Q43" t="str">
            <v>昌平区</v>
          </cell>
          <cell r="R43" t="str">
            <v>昌平区龙泽园街道</v>
          </cell>
          <cell r="S43" t="str">
            <v>北京公共交通控股（集团）有限公司</v>
          </cell>
          <cell r="T43" t="str">
            <v>网络-251226-026269</v>
          </cell>
          <cell r="U43" t="str">
            <v>2025-12-26 11:50:29</v>
          </cell>
          <cell r="V43" t="str">
            <v>2025-12-26 12:00:26</v>
          </cell>
          <cell r="W43" t="str">
            <v>2025-12-27 12:59:08</v>
          </cell>
          <cell r="X43" t="str">
            <v>李玉江</v>
          </cell>
          <cell r="Y43" t="str">
            <v>男</v>
          </cell>
          <cell r="Z43" t="str">
            <v>手机,18101130290;</v>
          </cell>
          <cell r="AA43" t="str">
            <v>工单来源：微信服务号，此工单内容为网民留言时填写的标题及原文。 ============================= 留言标题：公交留言原文：骊龙园北侧、回龙园公园东侧的回龙观公交保养场及场站（立体公交场站，非综合枢纽），完工已经很长时间，截至2025年12月26日，仍未投运！为何？堵点在哪里？市民填写的详细地址为：区、街道：昌平区龙泽园街道详细地址：昌平区龙泽园街道，龙禧二街与育知路交叉口东南角，骊龙园北侧、回龙园公园东侧。</v>
          </cell>
          <cell r="AB43" t="str">
            <v>已联系</v>
          </cell>
          <cell r="AC43" t="str">
            <v>否</v>
          </cell>
          <cell r="AD43" t="str">
            <v>3.17.3.不符合或不认可北京市地面公共交通基础设施（公交首末站、公交中心站、公交保养场）建设规划选址、线路车型配备、公交线路调整优化、公交站位设置、公交线路名称或站名名称、站务设施设置等诉求</v>
          </cell>
        </row>
        <row r="44">
          <cell r="A44" t="str">
            <v>热线-251227-018516</v>
          </cell>
          <cell r="B44" t="str">
            <v>未主动剔除</v>
          </cell>
          <cell r="C44" t="str">
            <v>诉求</v>
          </cell>
          <cell r="D44" t="str">
            <v>公共服务-&gt;公交-&gt;服务</v>
          </cell>
        </row>
        <row r="44">
          <cell r="F44" t="str">
            <v>公共服务</v>
          </cell>
          <cell r="G44" t="str">
            <v>公交</v>
          </cell>
          <cell r="H44" t="str">
            <v>服务</v>
          </cell>
          <cell r="I44" t="str">
            <v>七有五性,便利性</v>
          </cell>
          <cell r="J44" t="str">
            <v>公共汽车站没有指示牌问题</v>
          </cell>
        </row>
        <row r="44">
          <cell r="L44" t="str">
            <v>北京市朝阳区安立路123号-慧忠里公共汽车站</v>
          </cell>
          <cell r="M44" t="str">
            <v>A5签收工单</v>
          </cell>
          <cell r="N44" t="str">
            <v>12345</v>
          </cell>
          <cell r="O44" t="str">
            <v>匿名女士</v>
          </cell>
          <cell r="P44" t="str">
            <v>18612938216</v>
          </cell>
          <cell r="Q44" t="str">
            <v>朝阳区</v>
          </cell>
          <cell r="R44" t="str">
            <v>朝阳区大屯街道</v>
          </cell>
          <cell r="S44" t="str">
            <v>北京公共交通控股（集团）有限公司</v>
          </cell>
          <cell r="T44" t="str">
            <v>热线-251227-018516</v>
          </cell>
          <cell r="U44" t="str">
            <v>2025-12-27 11:51:40</v>
          </cell>
          <cell r="V44" t="str">
            <v>2025-12-27 12:01:53</v>
          </cell>
          <cell r="W44" t="str">
            <v>2025-12-27 12:59:06</v>
          </cell>
          <cell r="X44" t="str">
            <v>匿名女士</v>
          </cell>
          <cell r="Y44" t="str">
            <v>女</v>
          </cell>
          <cell r="Z44" t="str">
            <v>手机,18612938216;</v>
          </cell>
          <cell r="AA44" t="str">
            <v>市民反映，在朝阳区慧忠里公共汽车站，市民称要乘坐车，自己进站没有看到自己要乘坐的车，自己找了半天都没有找到，市民表示自己询问司机也不清楚，市民称觉得不合理称司机都不清楚也没有工作人员非常不不便民，没有指示牌，希望有关部门监管处理，来电反映公共汽车站没有指示牌问题。</v>
          </cell>
          <cell r="AB44" t="str">
            <v>已联系</v>
          </cell>
          <cell r="AC44" t="str">
            <v>否</v>
          </cell>
          <cell r="AD44" t="str">
            <v>3.17.3.不符合或不认可北京市地面公共交通基础设施（公交首末站、公交中心站、公交保养场）建设规划选址、线路车型配备、公交线路调整优化、公交站位设置、公交线路名称或站名名称、站务设施设置等诉求</v>
          </cell>
        </row>
        <row r="45">
          <cell r="A45" t="str">
            <v>热线-251227-037858</v>
          </cell>
          <cell r="B45" t="str">
            <v>未主动剔除</v>
          </cell>
          <cell r="C45" t="str">
            <v>诉求</v>
          </cell>
          <cell r="D45" t="str">
            <v>公共服务-&gt;公交-&gt;服务</v>
          </cell>
        </row>
        <row r="45">
          <cell r="F45" t="str">
            <v>公共服务</v>
          </cell>
          <cell r="G45" t="str">
            <v>公交</v>
          </cell>
          <cell r="H45" t="str">
            <v>服务</v>
          </cell>
          <cell r="I45" t="str">
            <v>七有五性,便利性</v>
          </cell>
          <cell r="J45" t="str">
            <v>调度室改成休息室不合理问题</v>
          </cell>
        </row>
        <row r="45">
          <cell r="L45" t="str">
            <v>3路;13路;45路;61路;101路;102路;103路;121路;409路;423路;612路;金融街2号专线;夜13路-阜成门内</v>
          </cell>
          <cell r="M45" t="str">
            <v>A5签收工单</v>
          </cell>
          <cell r="N45" t="str">
            <v>12345</v>
          </cell>
          <cell r="O45" t="str">
            <v>高先生</v>
          </cell>
          <cell r="P45" t="str">
            <v>13520393394</v>
          </cell>
          <cell r="Q45" t="str">
            <v>西城区</v>
          </cell>
          <cell r="R45" t="str">
            <v>西城区新街口街道</v>
          </cell>
          <cell r="S45" t="str">
            <v>北京公共交通控股（集团）有限公司</v>
          </cell>
          <cell r="T45" t="str">
            <v>热线-251227-037858</v>
          </cell>
          <cell r="U45" t="str">
            <v>2025-12-27 16:19:31</v>
          </cell>
          <cell r="V45" t="str">
            <v>2025-12-27 16:23:35</v>
          </cell>
          <cell r="W45" t="str">
            <v>2025-12-27 16:44:08</v>
          </cell>
          <cell r="X45" t="str">
            <v>高先生</v>
          </cell>
          <cell r="Y45" t="str">
            <v>男</v>
          </cell>
          <cell r="Z45" t="str">
            <v>手机,13520393394;</v>
          </cell>
          <cell r="AA45" t="str">
            <v>市民反映，西城区阜成门内公交站，这里相当于一个小型交通枢纽，是公交车423路，121路，409路，601路总站，这里之前有一个调度室，现在把调度室取消了改成休息室了，市民认为不合理，因为这里乘车的人非常多，改成休息室非常不方便，来电反映调度室改成休息室不合理问题。调度室改成休息室不合理问题</v>
          </cell>
          <cell r="AB45" t="str">
            <v>已联系</v>
          </cell>
          <cell r="AC45" t="str">
            <v>否</v>
          </cell>
          <cell r="AD45" t="str">
            <v>3.17.3.不符合或不认可北京市地面公共交通基础设施（公交首末站、公交中心站、公交保养场）建设规划选址、线路车型配备、公交线路调整优化、公交站位设置、公交线路名称或站名名称、站务设施设置等诉求</v>
          </cell>
        </row>
        <row r="46">
          <cell r="A46" t="str">
            <v>热线-251227-050756</v>
          </cell>
          <cell r="B46" t="str">
            <v>未主动剔除</v>
          </cell>
          <cell r="C46" t="str">
            <v>诉求</v>
          </cell>
          <cell r="D46" t="str">
            <v>公共服务-&gt;公交-&gt;服务</v>
          </cell>
        </row>
        <row r="46">
          <cell r="F46" t="str">
            <v>公共服务</v>
          </cell>
          <cell r="G46" t="str">
            <v>公交</v>
          </cell>
          <cell r="H46" t="str">
            <v>服务</v>
          </cell>
          <cell r="I46" t="str">
            <v>七有五性,便利性</v>
          </cell>
          <cell r="J46" t="str">
            <v>协调公交集团找回个人物品问题</v>
          </cell>
        </row>
        <row r="46">
          <cell r="L46" t="str">
            <v>不详</v>
          </cell>
          <cell r="M46" t="str">
            <v>A5签收工单</v>
          </cell>
          <cell r="N46" t="str">
            <v>12345</v>
          </cell>
          <cell r="O46" t="str">
            <v>黄女士</v>
          </cell>
          <cell r="P46" t="str">
            <v>18010212286</v>
          </cell>
          <cell r="Q46" t="str">
            <v>丰台区</v>
          </cell>
          <cell r="R46" t="str">
            <v>丰台区六里桥街道</v>
          </cell>
          <cell r="S46" t="str">
            <v>北京公共交通控股（集团）有限公司</v>
          </cell>
          <cell r="T46" t="str">
            <v>热线-251227-050756</v>
          </cell>
          <cell r="U46" t="str">
            <v>2025-12-27 20:30:08</v>
          </cell>
          <cell r="V46" t="str">
            <v>2025-12-27 20:40:20</v>
          </cell>
          <cell r="W46" t="str">
            <v>2025-12-27 21:01:44</v>
          </cell>
          <cell r="X46" t="str">
            <v>黄女士</v>
          </cell>
          <cell r="Y46" t="str">
            <v>女</v>
          </cell>
          <cell r="Z46" t="str">
            <v>手机,18010212286;</v>
          </cell>
          <cell r="AA46" t="str">
            <v>市民反映，自己12月26号下午坐312路公交车，在果园站下车，车号：32161，自己下车时间是15点10分38秒，但是自己的包忘在了车上，自己看监控是身穿黑色衣服带着格子围巾手里拿着黄色手提袋，自己的包里有现金银行卡和公司的U盾和硬盘，公司的硬盘设计公司的机密文件，自己联系派出所，但是公交公司没上班没办法去找，对方在新华联家园东上车再垂杨柳下车，都是在车的前门上下车的，然后对方坐57路公交车在六里桥东站下车进了莲花池长途汽车站，嫌疑人进了站内后再也没有出现，自己要求调取监控，物业工作人员表示需要民警配合，</v>
          </cell>
          <cell r="AB46" t="str">
            <v>已联系</v>
          </cell>
          <cell r="AC46" t="str">
            <v>否</v>
          </cell>
          <cell r="AD46" t="str">
            <v>7.1.1.针对市民反映问题，经查实后不符合实际情况的诉求</v>
          </cell>
          <cell r="AE46" t="str">
            <v>附件证明\热线251227-050756\热线251227-050756-3派单不予回访的情况说明.doc</v>
          </cell>
        </row>
        <row r="47">
          <cell r="A47" t="str">
            <v>网络-251229-006506</v>
          </cell>
          <cell r="B47" t="str">
            <v>未主动剔除</v>
          </cell>
          <cell r="C47" t="str">
            <v>诉求</v>
          </cell>
          <cell r="D47" t="str">
            <v>公共服务-&gt;公交-&gt;设施设备</v>
          </cell>
        </row>
        <row r="47">
          <cell r="F47" t="str">
            <v>公共服务</v>
          </cell>
          <cell r="G47" t="str">
            <v>公交</v>
          </cell>
          <cell r="H47" t="str">
            <v>设施设备</v>
          </cell>
          <cell r="I47" t="str">
            <v>疏整促,城市家具,便利性,七有五性</v>
          </cell>
          <cell r="J47" t="str">
            <v>希望增设公交站台护栏问题#微信服务号#</v>
          </cell>
        </row>
        <row r="47">
          <cell r="L47" t="str">
            <v>公交站台护栏</v>
          </cell>
          <cell r="M47" t="str">
            <v>A5签收工单</v>
          </cell>
          <cell r="N47" t="str">
            <v>微信服务号</v>
          </cell>
          <cell r="O47" t="str">
            <v>保密</v>
          </cell>
          <cell r="P47" t="str">
            <v>保密</v>
          </cell>
          <cell r="Q47" t="str">
            <v>朝阳区</v>
          </cell>
        </row>
        <row r="47">
          <cell r="S47" t="str">
            <v>北京公共交通控股（集团）有限公司</v>
          </cell>
          <cell r="T47" t="str">
            <v>网络-251229-006506</v>
          </cell>
          <cell r="U47" t="str">
            <v>2025-12-29 09:00:07</v>
          </cell>
          <cell r="V47" t="str">
            <v>2025-12-29 09:22:26</v>
          </cell>
          <cell r="W47" t="str">
            <v>2025-12-29 12:02:20</v>
          </cell>
          <cell r="X47" t="str">
            <v>保密</v>
          </cell>
          <cell r="Y47" t="str">
            <v>男</v>
          </cell>
          <cell r="Z47" t="str">
            <v>保密</v>
          </cell>
          <cell r="AA47" t="str">
            <v>工单来源：微信服务号，此工单内容为网民留言时填写的标题及原文。 ============================= 留言标题：希望增设公交站台护栏问题留言原文：12月27日下午，我在朝阳区侯庄路口北等409路公交车，这时候发现自称是公交物业的张姓工作人员，在测量站台的护栏，我于是询问他说他是公交集团物业公司的，上级让他看一下这个地方的护栏破损了，他重新布局一下。我和他反应除了这个侯庄站，附近还有南湖西园公交站护栏是遮挡公交车下车门的，广顺桥南的护栏破损了，大西洋新城和阜通地铁站没有护栏，特别是望京</v>
          </cell>
          <cell r="AB47" t="str">
            <v>保密</v>
          </cell>
          <cell r="AC47" t="str">
            <v>否</v>
          </cell>
          <cell r="AD47" t="str">
            <v>3.17.3.不符合或不认可北京市地面公共交通基础设施（公交首末站、公交中心站、公交保养场）建设规划选址、线路车型配备、公交线路调整优化、公交站位设置、公交线路名称或站名名称、站务设施设置等诉求</v>
          </cell>
        </row>
        <row r="48">
          <cell r="A48" t="str">
            <v>网络-251229-041813</v>
          </cell>
          <cell r="B48" t="str">
            <v>未主动剔除</v>
          </cell>
          <cell r="C48" t="str">
            <v>诉求</v>
          </cell>
          <cell r="D48" t="str">
            <v>公共服务-&gt;公交-&gt;设施设备</v>
          </cell>
        </row>
        <row r="48">
          <cell r="F48" t="str">
            <v>公共服务</v>
          </cell>
          <cell r="G48" t="str">
            <v>公交</v>
          </cell>
          <cell r="H48" t="str">
            <v>设施设备</v>
          </cell>
        </row>
        <row r="48">
          <cell r="J48" t="str">
            <v>公交弄脏衣物要求赔偿问题#微信服务号#</v>
          </cell>
        </row>
        <row r="48">
          <cell r="L48" t="str">
            <v>丰台区六里桥南公交站至洪村站区间</v>
          </cell>
          <cell r="M48" t="str">
            <v>A5签收工单</v>
          </cell>
          <cell r="N48" t="str">
            <v>微信服务号</v>
          </cell>
          <cell r="O48" t="str">
            <v>张瑞虹</v>
          </cell>
          <cell r="P48" t="str">
            <v>18511571775</v>
          </cell>
          <cell r="Q48" t="str">
            <v>丰台区</v>
          </cell>
          <cell r="R48" t="str">
            <v>丰台区六里桥街道</v>
          </cell>
          <cell r="S48" t="str">
            <v>北京公共交通控股（集团）有限公司</v>
          </cell>
          <cell r="T48" t="str">
            <v>网络-251229-041813</v>
          </cell>
          <cell r="U48" t="str">
            <v>2025-12-29 14:17:14</v>
          </cell>
          <cell r="V48" t="str">
            <v>2025-12-29 14:21:16</v>
          </cell>
          <cell r="W48" t="str">
            <v>2025-12-29 14:31:42</v>
          </cell>
          <cell r="X48" t="str">
            <v>张瑞虹</v>
          </cell>
          <cell r="Y48" t="str">
            <v>女</v>
          </cell>
          <cell r="Z48" t="str">
            <v>手机,18511571775;</v>
          </cell>
          <cell r="AA48" t="str">
            <v>工单来源：微信服务号，此工单内容为网民留言时填写的标题及原文。 ============================= 留言标题：公交留言原文：12月28日20点02分至26分乘坐631快公交车，从六里桥南站上车，20点26分从洪村站下车，车上靠近前车门一侧第二个座位右侧扶手上有黑色类似油漆的粘稠物质，粘到我的羽绒服和手上，羽绒服上粘的擦不掉，手上的也基本上擦不掉，衣服被弄脏污物无法清除，要求赔偿。市民填写的详细地址为：区、街道：丰台区六里桥街道详细地址：丰台区六里桥南公交站至洪村站区间</v>
          </cell>
          <cell r="AB48" t="str">
            <v>已联系</v>
          </cell>
          <cell r="AC48" t="str">
            <v>否</v>
          </cell>
          <cell r="AD48" t="str">
            <v>3.1.19.不认可“无人售票”公交车辆不配备乘务员（售票员）引发的诉求</v>
          </cell>
        </row>
        <row r="49">
          <cell r="A49" t="str">
            <v>热线-251230-036223</v>
          </cell>
          <cell r="B49" t="str">
            <v>未主动剔除</v>
          </cell>
          <cell r="C49" t="str">
            <v>求助</v>
          </cell>
          <cell r="D49" t="str">
            <v>公共服务-&gt;公交-&gt;服务</v>
          </cell>
        </row>
        <row r="49">
          <cell r="F49" t="str">
            <v>公共服务</v>
          </cell>
          <cell r="G49" t="str">
            <v>公交</v>
          </cell>
          <cell r="H49" t="str">
            <v>服务</v>
          </cell>
          <cell r="I49" t="str">
            <v>七有五性,便利性</v>
          </cell>
          <cell r="J49" t="str">
            <v>公交内部停车场看门人员态度问题</v>
          </cell>
        </row>
        <row r="49">
          <cell r="L49" t="str">
            <v>东大桥东北角处</v>
          </cell>
          <cell r="M49" t="str">
            <v>A5签收工单</v>
          </cell>
          <cell r="N49" t="str">
            <v>12345</v>
          </cell>
          <cell r="O49" t="str">
            <v>毛先生</v>
          </cell>
          <cell r="P49" t="str">
            <v>18519660528</v>
          </cell>
          <cell r="Q49" t="str">
            <v>朝阳区</v>
          </cell>
        </row>
        <row r="49">
          <cell r="S49" t="str">
            <v>北京公共交通控股（集团）有限公司</v>
          </cell>
          <cell r="T49" t="str">
            <v>热线-251230-036223</v>
          </cell>
          <cell r="U49" t="str">
            <v>2025-12-30 13:52:18</v>
          </cell>
          <cell r="V49" t="str">
            <v>2025-12-30 14:00:58</v>
          </cell>
          <cell r="W49" t="str">
            <v>2025-12-30 14:13:03</v>
          </cell>
          <cell r="X49" t="str">
            <v>毛先生</v>
          </cell>
          <cell r="Y49" t="str">
            <v>男</v>
          </cell>
          <cell r="Z49" t="str">
            <v>手机,18519660528;</v>
          </cell>
          <cell r="AA49" t="str">
            <v>市民反映，朝阳区东大桥东北角处有一个公交车的内部停车场，市民不清楚是多少路的总站，里面有很多公交车，该停车场看门的工作人员态度非常差，自己不小心走错了，走到停车场里面了，对方辱骂自己，还要打自己，市民不认可，市民表示该停车场属公交公司管辖，来电反映公交内部停车场看门人员态度问题。</v>
          </cell>
          <cell r="AB49" t="str">
            <v>已联系</v>
          </cell>
          <cell r="AC49" t="str">
            <v>否</v>
          </cell>
          <cell r="AD49" t="str">
            <v>7.1.1.针对市民反映问题，经查实后不符合实际情况的诉求</v>
          </cell>
          <cell r="AE49" t="str">
            <v>附件证明\热线-251230-036223\热线-251230-036223派单不予回访的情况说明.doc</v>
          </cell>
        </row>
        <row r="50">
          <cell r="A50" t="str">
            <v>网络-251230-035268</v>
          </cell>
          <cell r="B50" t="str">
            <v>未主动剔除</v>
          </cell>
          <cell r="C50" t="str">
            <v>求助</v>
          </cell>
          <cell r="D50" t="str">
            <v>劳动和社会保障-&gt;劳动合同及用工管理</v>
          </cell>
        </row>
        <row r="50">
          <cell r="F50" t="str">
            <v>劳动和社会保障</v>
          </cell>
          <cell r="G50" t="str">
            <v>劳动合同及用工管理</v>
          </cell>
        </row>
        <row r="50">
          <cell r="I50" t="str">
            <v>七有五性,劳有所得</v>
          </cell>
          <cell r="J50" t="str">
            <v>北京公交集团鸿运承物业管理有限公司不合理调岗降薪问题#微信服务号#</v>
          </cell>
        </row>
        <row r="50">
          <cell r="L50" t="str">
            <v>北京市人民政府国有资产监督管理委员会，负责</v>
          </cell>
          <cell r="M50" t="str">
            <v>A5签收工单</v>
          </cell>
          <cell r="N50" t="str">
            <v>微信服务号</v>
          </cell>
          <cell r="O50" t="str">
            <v>倪大伟</v>
          </cell>
          <cell r="P50" t="str">
            <v>13681321121</v>
          </cell>
          <cell r="Q50" t="str">
            <v>通州区</v>
          </cell>
          <cell r="R50" t="str">
            <v>通州区潞源街道</v>
          </cell>
          <cell r="S50" t="str">
            <v>北京公共交通控股（集团）有限公司</v>
          </cell>
          <cell r="T50" t="str">
            <v>网络-251230-035268</v>
          </cell>
          <cell r="U50" t="str">
            <v>2025-12-30 13:39:47</v>
          </cell>
          <cell r="V50" t="str">
            <v>2025-12-30 13:44:40</v>
          </cell>
          <cell r="W50" t="str">
            <v>2025-12-30 13:48:39</v>
          </cell>
          <cell r="X50" t="str">
            <v>倪大伟</v>
          </cell>
          <cell r="Y50" t="str">
            <v>男</v>
          </cell>
          <cell r="Z50" t="str">
            <v>手机,13681321121;</v>
          </cell>
          <cell r="AA50" t="str">
            <v>工单来源：微信服务号，此工单内容为网民留言时填写的标题及原文。 ============================= 留言标题： 北京公共交通有限公司不合理给员工变岗降薪留言原文：关于北京公交集团鸿运承物业管理有限公司不合理调岗降薪等问题的投诉信 尊敬的国资委领导： 您好！ 我是北京公交集团鸿运承物业管理有限公司一名老员工的家属，此前就我爱人的调岗降薪问题向北京公共交通控股集团有限公司投诉，但下属公司的回复强词夺理，问题未得到妥善解决，故向贵单位再次反映，恳请关注。 一、员工基本情况与工作履历 我爱</v>
          </cell>
          <cell r="AB50" t="str">
            <v>已联系</v>
          </cell>
          <cell r="AC50" t="str">
            <v>否</v>
          </cell>
          <cell r="AD50" t="str">
            <v>7.1.1.针对市民反映问题，经查实后不符合实际情况的诉求</v>
          </cell>
          <cell r="AE50" t="str">
            <v>附件证明\网络-251230-035268\网络-251230-035268派单不予回访的情况说明(倪大伟).doc</v>
          </cell>
        </row>
        <row r="51">
          <cell r="A51" t="str">
            <v>热线-251231-006369</v>
          </cell>
          <cell r="B51" t="str">
            <v>未主动剔除</v>
          </cell>
          <cell r="C51" t="str">
            <v>求助</v>
          </cell>
          <cell r="D51" t="str">
            <v>公共服务-&gt;公交-&gt;设施设备</v>
          </cell>
        </row>
        <row r="51">
          <cell r="F51" t="str">
            <v>公共服务</v>
          </cell>
          <cell r="G51" t="str">
            <v>公交</v>
          </cell>
          <cell r="H51" t="str">
            <v>设施设备</v>
          </cell>
          <cell r="I51" t="str">
            <v>七有五性,便利性</v>
          </cell>
          <cell r="J51" t="str">
            <v>协调车站开放栅栏门问题</v>
          </cell>
        </row>
        <row r="51">
          <cell r="L51" t="str">
            <v>慧忠里汽车总站</v>
          </cell>
          <cell r="M51" t="str">
            <v>A5签收工单</v>
          </cell>
          <cell r="N51" t="str">
            <v>12345</v>
          </cell>
          <cell r="O51" t="str">
            <v>王女士</v>
          </cell>
          <cell r="P51" t="str">
            <v>64968180</v>
          </cell>
          <cell r="Q51" t="str">
            <v>朝阳区</v>
          </cell>
          <cell r="R51" t="str">
            <v>朝阳区大屯街道</v>
          </cell>
          <cell r="S51" t="str">
            <v>北京公共交通控股（集团）有限公司</v>
          </cell>
          <cell r="T51" t="str">
            <v>热线-251231-006369</v>
          </cell>
          <cell r="U51" t="str">
            <v>2025-12-31 08:58:14</v>
          </cell>
          <cell r="V51" t="str">
            <v>2025-12-31 09:08:18</v>
          </cell>
          <cell r="W51" t="str">
            <v>2025-12-31 13:43:09</v>
          </cell>
          <cell r="X51" t="str">
            <v>王女士</v>
          </cell>
          <cell r="Y51" t="str">
            <v>女</v>
          </cell>
          <cell r="Z51" t="str">
            <v>手机,64968180;</v>
          </cell>
          <cell r="AA51" t="str">
            <v>市民反映，北京市朝阳区大屯街道慧忠里汽车总站（63路公交车），市民表示在慧忠里汽车总站路南有三个铁栅栏门，但是2号门一直没有开放，导致去到站内还要绕远，对此不认可，希望可以开放，来电反映协调车站开放栅栏门问题。注：此工单为拆分工单，录音详见热线-251231-005745。</v>
          </cell>
          <cell r="AB51" t="str">
            <v>已联系</v>
          </cell>
          <cell r="AC51" t="str">
            <v>否</v>
          </cell>
          <cell r="AD51" t="str">
            <v>3.17.3.不符合或不认可北京市地面公共交通基础设施（公交首末站、公交中心站、公交保养场）建设规划选址、线路车型配备、公交线路调整优化、公交站位设置、公交线路名称或站名名称、站务设施设置等诉求</v>
          </cell>
        </row>
        <row r="52">
          <cell r="A52" t="str">
            <v>热线-251231-006944</v>
          </cell>
          <cell r="B52" t="str">
            <v>未主动剔除</v>
          </cell>
          <cell r="C52" t="str">
            <v>求助</v>
          </cell>
          <cell r="D52" t="str">
            <v>劳动和社会保障-&gt;劳动合同及用工管理</v>
          </cell>
        </row>
        <row r="52">
          <cell r="F52" t="str">
            <v>劳动和社会保障</v>
          </cell>
          <cell r="G52" t="str">
            <v>劳动合同及用工管理</v>
          </cell>
        </row>
        <row r="52">
          <cell r="I52" t="str">
            <v>七有五性,劳有所得</v>
          </cell>
          <cell r="J52" t="str">
            <v>要求公司按照约定办理年票问题</v>
          </cell>
        </row>
        <row r="52">
          <cell r="L52" t="str">
            <v>西城区-核桃园东街3号</v>
          </cell>
          <cell r="M52" t="str">
            <v>A5签收工单</v>
          </cell>
          <cell r="N52" t="str">
            <v>12345</v>
          </cell>
          <cell r="O52" t="str">
            <v>李女士</v>
          </cell>
          <cell r="P52" t="str">
            <v>13810696219</v>
          </cell>
          <cell r="Q52" t="str">
            <v>西城区</v>
          </cell>
          <cell r="R52" t="str">
            <v>西城区广内街道</v>
          </cell>
          <cell r="S52" t="str">
            <v>北京公共交通控股（集团）有限公司</v>
          </cell>
          <cell r="T52" t="str">
            <v>热线-251231-006944</v>
          </cell>
          <cell r="U52" t="str">
            <v>2025-12-31 17:09:46</v>
          </cell>
          <cell r="V52" t="str">
            <v>2025-12-31 17:29:24</v>
          </cell>
          <cell r="W52" t="str">
            <v>2025-12-31 17:49:41</v>
          </cell>
          <cell r="X52" t="str">
            <v>李女士</v>
          </cell>
          <cell r="Y52" t="str">
            <v>女</v>
          </cell>
          <cell r="Z52" t="str">
            <v>手机,13810696219;</v>
          </cell>
          <cell r="AA52" t="str">
            <v>市民反映，自己公司是北京公交集团鸿运城物业管理中心（地址：北京市西城区核桃园东街3号），当时公司承诺每年会为市民办理市属公园年票，但是今年公司突然通知办理的是城市文化年票。市民认为不合理，影响到了自己的生活计划，希望相关部门协调企业按照约定提供市属公园年票。来电反映要求公司按照约定办理年票问题。工单流转，西城区退回：经核实，诉求人为北京公交集团鸿运城物业管理中心下属分中心员工，反映公司办理公园年票福利待遇问题。我院工作人员告知诉求人其反映的问题属于单位内部福利待遇问题，不属于用人单位与员工的劳动争议，不属</v>
          </cell>
          <cell r="AB52" t="str">
            <v>已联系</v>
          </cell>
          <cell r="AC52" t="str">
            <v>否</v>
          </cell>
          <cell r="AD52" t="str">
            <v>7.1.1.针对市民反映问题，经查实后不符合实际情况的诉求</v>
          </cell>
          <cell r="AE52" t="str">
            <v>附件证明\热线-251231-006944\热线-251231-006944派单不予回访情况说明.doc</v>
          </cell>
        </row>
        <row r="53">
          <cell r="A53" t="str">
            <v>热线-251231-023645</v>
          </cell>
          <cell r="B53" t="str">
            <v>未主动剔除</v>
          </cell>
          <cell r="C53" t="str">
            <v>求助</v>
          </cell>
          <cell r="D53" t="str">
            <v>公共服务-&gt;公交-&gt;服务</v>
          </cell>
        </row>
        <row r="53">
          <cell r="F53" t="str">
            <v>公共服务</v>
          </cell>
          <cell r="G53" t="str">
            <v>公交</v>
          </cell>
          <cell r="H53" t="str">
            <v>服务</v>
          </cell>
          <cell r="I53" t="str">
            <v>七有五性,便利性</v>
          </cell>
          <cell r="J53" t="str">
            <v>协调对综合站务员进行处理问题/保密</v>
          </cell>
        </row>
        <row r="53">
          <cell r="L53" t="str">
            <v>公交集团鸿运城天宫院分中心</v>
          </cell>
          <cell r="M53" t="str">
            <v>A5签收工单</v>
          </cell>
          <cell r="N53" t="str">
            <v>12345</v>
          </cell>
          <cell r="O53" t="str">
            <v>保密</v>
          </cell>
          <cell r="P53" t="str">
            <v>保密</v>
          </cell>
          <cell r="Q53" t="str">
            <v>大兴区</v>
          </cell>
        </row>
        <row r="53">
          <cell r="S53" t="str">
            <v>北京公共交通控股（集团）有限公司</v>
          </cell>
          <cell r="T53" t="str">
            <v>热线-251231-023645</v>
          </cell>
          <cell r="U53" t="str">
            <v>2025-12-31 13:12:32</v>
          </cell>
          <cell r="V53" t="str">
            <v>2025-12-31 13:35:22</v>
          </cell>
          <cell r="W53" t="str">
            <v>2025-12-31 13:43:10</v>
          </cell>
          <cell r="X53" t="str">
            <v>保密</v>
          </cell>
          <cell r="Y53" t="str">
            <v>女</v>
          </cell>
          <cell r="Z53" t="str">
            <v>保密</v>
          </cell>
          <cell r="AA53" t="str">
            <v>市民反映，大兴区公交集团鸿运城天宫院分中心，中A综合站务岗位无人看守酒测，车队和综合站务员说明了，但还是没有人看守，属于迟到，希望对综合站务员按照公司考核制度扣罚，来电反映协调对综合站务员进行处理问题。注：要求保密来电人信息（已解释）。</v>
          </cell>
          <cell r="AB53" t="str">
            <v>保密</v>
          </cell>
          <cell r="AC53" t="str">
            <v>否</v>
          </cell>
          <cell r="AD53" t="str">
            <v>7.1.1.针对市民反映问题，经查实后不符合实际情况的诉求</v>
          </cell>
          <cell r="AE53" t="str">
            <v>附件证明\热线-251231-023645\热线-251231-023645派单不予回访的情况说明.doc</v>
          </cell>
        </row>
        <row r="54">
          <cell r="A54" t="str">
            <v>网络-251231-007653</v>
          </cell>
          <cell r="B54" t="str">
            <v>未主动剔除</v>
          </cell>
          <cell r="C54" t="str">
            <v>求助</v>
          </cell>
          <cell r="D54" t="str">
            <v>公共服务-&gt;公交-&gt;服务</v>
          </cell>
        </row>
        <row r="54">
          <cell r="F54" t="str">
            <v>公共服务</v>
          </cell>
          <cell r="G54" t="str">
            <v>公交</v>
          </cell>
          <cell r="H54" t="str">
            <v>服务</v>
          </cell>
          <cell r="I54" t="str">
            <v>七有五性,便利性</v>
          </cell>
          <cell r="J54" t="str">
            <v>387路公交未及时打扫问题#微信服务号#</v>
          </cell>
        </row>
        <row r="54">
          <cell r="L54" t="str">
            <v>六里桥北里</v>
          </cell>
          <cell r="M54" t="str">
            <v>A5签收工单</v>
          </cell>
          <cell r="N54" t="str">
            <v>微信服务号</v>
          </cell>
          <cell r="O54" t="str">
            <v>刘佳祺</v>
          </cell>
          <cell r="P54" t="str">
            <v>15901130764</v>
          </cell>
          <cell r="Q54" t="str">
            <v>丰台区</v>
          </cell>
          <cell r="R54" t="str">
            <v>丰台区六里桥街道</v>
          </cell>
          <cell r="S54" t="str">
            <v>北京公共交通控股（集团）有限公司</v>
          </cell>
          <cell r="T54" t="str">
            <v>网络-251231-007653</v>
          </cell>
          <cell r="U54" t="str">
            <v>2025-12-31 09:10:58</v>
          </cell>
          <cell r="V54" t="str">
            <v>2025-12-31 09:22:10</v>
          </cell>
          <cell r="W54" t="str">
            <v>2025-12-31 09:31:42</v>
          </cell>
          <cell r="X54" t="str">
            <v>刘佳祺</v>
          </cell>
          <cell r="Y54" t="str">
            <v>男</v>
          </cell>
          <cell r="Z54" t="str">
            <v>手机,15901130764;</v>
          </cell>
          <cell r="AA54" t="str">
            <v>工单来源：微信服务号，此工单内容为网民留言时填写的标题及原文。 ============================= 留言标题：公交留言原文：今天我在乘坐387路1835717于4.33在六里桥北里站在倒数第二排座椅下面发现零食残渣并未打扫 市民填写的详细地址为：区、街道：丰台区六里桥街道详细地址：六里桥北里</v>
          </cell>
          <cell r="AB54" t="str">
            <v>已联系</v>
          </cell>
          <cell r="AC54" t="str">
            <v>否</v>
          </cell>
          <cell r="AD54" t="str">
            <v>3.17.3.不符合或不认可北京市地面公共交通基础设施（公交首末站、公交中心站、公交保养场）建设规划选址、线路车型配备、公交线路调整优化、公交站位设置、公交线路名称或站名名称、站务设施设置等诉求</v>
          </cell>
        </row>
        <row r="55">
          <cell r="A55" t="str">
            <v>网络-251231-040038</v>
          </cell>
          <cell r="B55" t="str">
            <v>未主动剔除</v>
          </cell>
          <cell r="C55" t="str">
            <v>求助</v>
          </cell>
          <cell r="D55" t="str">
            <v>劳动和社会保障-&gt;劳动合同及用工管理</v>
          </cell>
        </row>
        <row r="55">
          <cell r="F55" t="str">
            <v>劳动和社会保障</v>
          </cell>
          <cell r="G55" t="str">
            <v>劳动合同及用工管理</v>
          </cell>
        </row>
        <row r="55">
          <cell r="I55" t="str">
            <v>七有五性,劳有所得</v>
          </cell>
          <cell r="J55" t="str">
            <v>公交集团鸿运承物业管理中心天宫院分中心公园年票办理错误相关问题#微信服务号#</v>
          </cell>
        </row>
        <row r="55">
          <cell r="L55" t="str">
            <v>天宫院</v>
          </cell>
          <cell r="M55" t="str">
            <v>A5签收工单</v>
          </cell>
          <cell r="N55" t="str">
            <v>微信服务号</v>
          </cell>
          <cell r="O55" t="str">
            <v>李</v>
          </cell>
          <cell r="P55" t="str">
            <v>13810696219</v>
          </cell>
          <cell r="Q55" t="str">
            <v>大兴区</v>
          </cell>
          <cell r="R55" t="str">
            <v>大兴区天宫院街道</v>
          </cell>
          <cell r="S55" t="str">
            <v>北京公共交通控股（集团）有限公司</v>
          </cell>
          <cell r="T55" t="str">
            <v>网络-251231-040038</v>
          </cell>
          <cell r="U55" t="str">
            <v>2025-12-31 14:39:22</v>
          </cell>
          <cell r="V55" t="str">
            <v>2025-12-31 14:46:57</v>
          </cell>
          <cell r="W55" t="str">
            <v>2025-12-31 14:59:02</v>
          </cell>
          <cell r="X55" t="str">
            <v>李</v>
          </cell>
          <cell r="Y55" t="str">
            <v>女</v>
          </cell>
          <cell r="Z55" t="str">
            <v>手机,13810696219;</v>
          </cell>
          <cell r="AA55" t="str">
            <v>工单来源：微信服务号，此工单内容为网民留言时填写的标题及原文。 ============================= 留言标题：公交集团鸿运承物业管理中心天宫院分中心给我公园年票办错了留言原文：我要求办理市属公园年票，分中心给办错了，我要求尽快纠正。耽误我元旦假期。市民填写的详细地址为：区、街道：大兴区天宫院街道详细地址：天宫院注：因留言中缺少问题详细情况，故回拨市民。2025年12月31日14:38分14305号回拨市民，经与市民沟通，市民称单位给员工办理公园年票时候办错了，向公交集团鸿运承物业管</v>
          </cell>
          <cell r="AB55" t="str">
            <v>已联系</v>
          </cell>
          <cell r="AC55" t="str">
            <v>否</v>
          </cell>
          <cell r="AD55" t="str">
            <v>7.1.1.针对市民反映问题，经查实后不符合实际情况的诉求</v>
          </cell>
          <cell r="AE55" t="str">
            <v>附件证明\网络-251231-040038\网络-251231-040038派单不予回访情况说明.doc</v>
          </cell>
        </row>
        <row r="56">
          <cell r="A56" t="str">
            <v>热线-260102-015903</v>
          </cell>
          <cell r="B56" t="str">
            <v>未主动剔除</v>
          </cell>
          <cell r="C56" t="str">
            <v>求助</v>
          </cell>
          <cell r="D56" t="str">
            <v>公共服务-&gt;公交-&gt;服务</v>
          </cell>
        </row>
        <row r="56">
          <cell r="F56" t="str">
            <v>公共服务</v>
          </cell>
          <cell r="G56" t="str">
            <v>公交</v>
          </cell>
          <cell r="H56" t="str">
            <v>服务</v>
          </cell>
          <cell r="I56" t="str">
            <v>七有五性,便利性</v>
          </cell>
          <cell r="J56" t="str">
            <v>883路和870路以及887路公交车卫生脏乱差问题</v>
          </cell>
        </row>
        <row r="56">
          <cell r="L56" t="str">
            <v>不详</v>
          </cell>
          <cell r="M56" t="str">
            <v>A5签收工单</v>
          </cell>
          <cell r="N56">
            <v>12345</v>
          </cell>
          <cell r="O56" t="str">
            <v>李先生</v>
          </cell>
          <cell r="P56">
            <v>13522049284</v>
          </cell>
          <cell r="Q56" t="str">
            <v>不详</v>
          </cell>
        </row>
        <row r="56">
          <cell r="S56" t="str">
            <v>北京公共交通控股（集团）有限公司</v>
          </cell>
          <cell r="T56" t="str">
            <v>热线-260102-015903</v>
          </cell>
          <cell r="U56">
            <v>46024.4880902778</v>
          </cell>
          <cell r="V56">
            <v>46024.4934490741</v>
          </cell>
          <cell r="W56">
            <v>46024.494212963</v>
          </cell>
          <cell r="X56" t="str">
            <v>李先生</v>
          </cell>
          <cell r="Y56" t="str">
            <v>男</v>
          </cell>
          <cell r="Z56" t="str">
            <v>手机,13522049284;</v>
          </cell>
          <cell r="AA56" t="str">
            <v>市民举报，883路（德胜门西-南口西站），870路（南口西-兴寿北），887路（南口北-回龙观）公交车卫生脏乱差，来电反映883路和870路以及887路公交车卫生脏乱差问题。</v>
          </cell>
          <cell r="AB56" t="str">
            <v>已联系</v>
          </cell>
          <cell r="AC56" t="str">
            <v>否</v>
          </cell>
          <cell r="AD56" t="str">
            <v>3.17.3.不符合或不认可北京市地面公共交通基础设施（公交首末站、公交中心站、公交保养场）建设规划选址、线路车型配备、公交线路调整优化、公交站位设置、公交线路名称或站名名称、站务设施设置等诉求</v>
          </cell>
        </row>
        <row r="57">
          <cell r="A57" t="str">
            <v>网络-260102-004649</v>
          </cell>
          <cell r="B57" t="str">
            <v>未主动剔除</v>
          </cell>
          <cell r="C57" t="str">
            <v>求助</v>
          </cell>
          <cell r="D57" t="str">
            <v>公共服务-&gt;公交-&gt;服务</v>
          </cell>
        </row>
        <row r="57">
          <cell r="F57" t="str">
            <v>公共服务</v>
          </cell>
          <cell r="G57" t="str">
            <v>公交</v>
          </cell>
          <cell r="H57" t="str">
            <v>服务</v>
          </cell>
          <cell r="I57" t="str">
            <v>七有五性,便利性</v>
          </cell>
          <cell r="J57" t="str">
            <v>107公交车车辆卫生差问题#微信服务号#</v>
          </cell>
        </row>
        <row r="57">
          <cell r="L57" t="str">
            <v>白石桥</v>
          </cell>
          <cell r="M57" t="str">
            <v>A5签收工单</v>
          </cell>
          <cell r="N57" t="str">
            <v>微信服务号</v>
          </cell>
          <cell r="O57" t="str">
            <v>保密</v>
          </cell>
          <cell r="P57" t="str">
            <v>保密</v>
          </cell>
          <cell r="Q57" t="str">
            <v>海淀区</v>
          </cell>
          <cell r="R57" t="str">
            <v>海淀区学院路街道</v>
          </cell>
          <cell r="S57" t="str">
            <v>北京公共交通控股（集团）有限公司</v>
          </cell>
          <cell r="T57" t="str">
            <v>网络-260102-004649</v>
          </cell>
          <cell r="U57">
            <v>46024.3807175926</v>
          </cell>
          <cell r="V57">
            <v>46024.3941898148</v>
          </cell>
          <cell r="W57">
            <v>46024.4261342593</v>
          </cell>
          <cell r="X57" t="str">
            <v>保密</v>
          </cell>
          <cell r="Y57" t="str">
            <v>女</v>
          </cell>
          <cell r="Z57" t="str">
            <v>保密</v>
          </cell>
          <cell r="AA57" t="str">
            <v>工单来源：微信服务号，此工单内容为网民留言时填写的标题及原文。 ============================= 留言标题：107车辆卫生差留言原文：今下午三点多从天文馆出来坐107公交车，发现车里卫生很差，扶手杆黑，坐位上有土。过节期间这样真是不好，影响北京公交形象。公交领导多检查看看。市民填写的详细地址为：区、街道：海淀区学院路街道详细地址：白石桥</v>
          </cell>
          <cell r="AB57" t="str">
            <v>保密</v>
          </cell>
          <cell r="AC57" t="str">
            <v>否</v>
          </cell>
          <cell r="AD57" t="str">
            <v>3.17.3.不符合或不认可北京市地面公共交通基础设施（公交首末站、公交中心站、公交保养场）建设规划选址、线路车型配备、公交线路调整优化、公交站位设置、公交线路名称或站名名称、站务设施设置等诉求</v>
          </cell>
        </row>
        <row r="58">
          <cell r="A58" t="str">
            <v>热线-260103-039044</v>
          </cell>
          <cell r="B58" t="str">
            <v>未主动剔除</v>
          </cell>
          <cell r="C58" t="str">
            <v>求助</v>
          </cell>
          <cell r="D58" t="str">
            <v>公共服务-&gt;公交-&gt;服务</v>
          </cell>
        </row>
        <row r="58">
          <cell r="F58" t="str">
            <v>公共服务</v>
          </cell>
          <cell r="G58" t="str">
            <v>公交</v>
          </cell>
          <cell r="H58" t="str">
            <v>服务</v>
          </cell>
          <cell r="I58" t="str">
            <v>七有五性,便利性</v>
          </cell>
          <cell r="J58" t="str">
            <v>投诉北京市朝阳区公交车总站问题</v>
          </cell>
        </row>
        <row r="58">
          <cell r="L58" t="str">
            <v>公交车总站</v>
          </cell>
          <cell r="M58" t="str">
            <v>A5签收工单</v>
          </cell>
          <cell r="N58" t="str">
            <v>12345</v>
          </cell>
          <cell r="O58" t="str">
            <v>焦女士</v>
          </cell>
          <cell r="P58" t="str">
            <v>13466785896</v>
          </cell>
          <cell r="Q58" t="str">
            <v>朝阳区</v>
          </cell>
        </row>
        <row r="58">
          <cell r="S58" t="str">
            <v>北京公共交通控股（集团）有限公司</v>
          </cell>
          <cell r="T58" t="str">
            <v>热线-260103-039044</v>
          </cell>
          <cell r="U58" t="str">
            <v>2026-01-03 17:42:16</v>
          </cell>
          <cell r="V58" t="str">
            <v>2026-01-03 17:52:01</v>
          </cell>
          <cell r="W58" t="str">
            <v>2026-01-03 19:46:02</v>
          </cell>
          <cell r="X58" t="str">
            <v>焦女士</v>
          </cell>
          <cell r="Y58" t="str">
            <v>女</v>
          </cell>
          <cell r="Z58" t="str">
            <v>手机,13466785896;</v>
          </cell>
          <cell r="AA58" t="str">
            <v>市民反映，投诉北京市朝阳区公交车总站，地址：温榆河公园21号门，自己想要借用洗手间，问了两次，对方不能对外借，自己走过去的，自己想要乘坐857路公交车，并且自己询问857几点发车，不能清晰的告诉自己，天气很冷，来电反映投诉北京市朝阳区公交车总站问题。安保基建</v>
          </cell>
          <cell r="AB58" t="str">
            <v>已联系</v>
          </cell>
          <cell r="AC58" t="str">
            <v>是</v>
          </cell>
          <cell r="AD58" t="str">
            <v>3.17.3不符合或不认可北京市地面公共交通基础设施（公交首末站、公交中心站、公交保养场）建设规划选址、线路车型配备、公交线路调整优化、公交站位设置、公交线路名称或站名名称、站务设施设置等诉求</v>
          </cell>
        </row>
        <row r="59">
          <cell r="A59" t="str">
            <v>热线-260103-039044</v>
          </cell>
          <cell r="B59" t="str">
            <v>未主动剔除</v>
          </cell>
          <cell r="C59" t="str">
            <v>求助</v>
          </cell>
          <cell r="D59" t="str">
            <v>公共服务-&gt;公交-&gt;服务</v>
          </cell>
        </row>
        <row r="59">
          <cell r="F59" t="str">
            <v>公共服务</v>
          </cell>
          <cell r="G59" t="str">
            <v>公交</v>
          </cell>
          <cell r="H59" t="str">
            <v>服务</v>
          </cell>
          <cell r="I59" t="str">
            <v>七有五性,便利性</v>
          </cell>
          <cell r="J59" t="str">
            <v>投诉北京市朝阳区公交车总站问题</v>
          </cell>
        </row>
        <row r="59">
          <cell r="L59" t="str">
            <v>公交车总站</v>
          </cell>
          <cell r="M59" t="str">
            <v>A5签收工单</v>
          </cell>
          <cell r="N59" t="str">
            <v>12345</v>
          </cell>
          <cell r="O59" t="str">
            <v>焦女士</v>
          </cell>
          <cell r="P59" t="str">
            <v>13466785896</v>
          </cell>
          <cell r="Q59" t="str">
            <v>朝阳区</v>
          </cell>
        </row>
        <row r="59">
          <cell r="S59" t="str">
            <v>北京公共交通控股（集团）有限公司</v>
          </cell>
          <cell r="T59" t="str">
            <v>热线-260103-039044</v>
          </cell>
          <cell r="U59" t="str">
            <v>2026-01-03 17:42:16</v>
          </cell>
          <cell r="V59" t="str">
            <v>2026-01-03 17:52:01</v>
          </cell>
          <cell r="W59" t="str">
            <v>2026-01-03 19:46:01</v>
          </cell>
          <cell r="X59" t="str">
            <v>焦女士</v>
          </cell>
          <cell r="Y59" t="str">
            <v>女</v>
          </cell>
          <cell r="Z59" t="str">
            <v>手机,13466785896;</v>
          </cell>
          <cell r="AA59" t="str">
            <v>市民反映，投诉北京市朝阳区公交车总站，地址：温榆河公园21号门，自己想要借用洗手间，问了两次，对方不能对外借，自己走过去的，自己想要乘坐857路公交车，并且自己询问857几点发车，不能清晰的告诉自己，天气很冷，来电反映投诉北京市朝阳区公交车总站问题。安保基建</v>
          </cell>
          <cell r="AB59" t="str">
            <v>已联系</v>
          </cell>
          <cell r="AC59" t="str">
            <v>是</v>
          </cell>
          <cell r="AD59" t="str">
            <v>3.17.3不符合或不认可北京市地面公共交通基础设施（公交首末站、公交中心站、公交保养场）建设规划选址、线路车型配备、公交线路调整优化、公交站位设置、公交线路名称或站名名称、站务设施设置等诉求</v>
          </cell>
        </row>
        <row r="60">
          <cell r="A60" t="str">
            <v>热线-260104-013011</v>
          </cell>
          <cell r="B60" t="str">
            <v>未主动剔除</v>
          </cell>
          <cell r="C60" t="str">
            <v>求助</v>
          </cell>
          <cell r="D60" t="str">
            <v>公共安全-&gt;消防安全-&gt;消防安全违法行为</v>
          </cell>
        </row>
        <row r="60">
          <cell r="F60" t="str">
            <v>公共安全</v>
          </cell>
          <cell r="G60" t="str">
            <v>消防安全</v>
          </cell>
          <cell r="H60" t="str">
            <v>消防安全违法行为</v>
          </cell>
          <cell r="I60" t="str">
            <v>七有五性,安全性</v>
          </cell>
          <cell r="J60" t="str">
            <v>延庆区延庆停保中心场站消防操作员人手不够问题</v>
          </cell>
        </row>
        <row r="60">
          <cell r="L60" t="str">
            <v>北京市延庆区圣百街-延庆停保中心场站</v>
          </cell>
          <cell r="M60" t="str">
            <v>A5签收工单</v>
          </cell>
          <cell r="N60" t="str">
            <v>12345</v>
          </cell>
          <cell r="O60" t="str">
            <v>马先生</v>
          </cell>
          <cell r="P60" t="str">
            <v>18612578380</v>
          </cell>
          <cell r="Q60" t="str">
            <v>延庆区</v>
          </cell>
          <cell r="R60" t="str">
            <v>延庆区延庆镇</v>
          </cell>
          <cell r="S60" t="str">
            <v>北京公共交通控股（集团）有限公司</v>
          </cell>
          <cell r="T60" t="str">
            <v>热线-260104-013011</v>
          </cell>
          <cell r="U60" t="str">
            <v>2026-01-04 15:17:10</v>
          </cell>
          <cell r="V60" t="str">
            <v>2026-01-04 15:21:13</v>
          </cell>
          <cell r="W60" t="str">
            <v>2026-01-04 15:33:54</v>
          </cell>
          <cell r="X60" t="str">
            <v>马先生</v>
          </cell>
          <cell r="Y60" t="str">
            <v>男</v>
          </cell>
          <cell r="Z60" t="str">
            <v>手机,18612578380;</v>
          </cell>
          <cell r="AA60" t="str">
            <v>市民举报，延庆区延庆停保中心场站，市民称该场站消防操作员人手不够，按理来讲应该有10多人，但是只配备了3个人，把这方面活交给厨师做，然后还不给这方面的工钱，并且消防隐患特别大，要求整改以及支付这方面工资，希望相关工作人员尽快帮助核实或帮助解决，来电反映延庆区延庆停保中心场站消防操作员人手不够问题。注：市民同时反映拖欠工资问题，已建新工单，详见热线-260104-013562工单流转：延庆区分中心退回：区交通局:1月4日，我单位接收停保中心场站消防操作人手不够问题工单，经核实，反映人为公交集团第八客运分公司</v>
          </cell>
          <cell r="AB60" t="str">
            <v>已联系</v>
          </cell>
          <cell r="AC60" t="str">
            <v>否</v>
          </cell>
          <cell r="AD60" t="str">
            <v>7.1.1.针对市民反映问题，经查实后不符合实际情况的</v>
          </cell>
          <cell r="AE60" t="str">
            <v>附件证明\热线-260104-013011派单不予回访的情况说明.doc</v>
          </cell>
        </row>
        <row r="61">
          <cell r="A61" t="str">
            <v>热线-260104-031911</v>
          </cell>
          <cell r="B61" t="str">
            <v>未主动剔除</v>
          </cell>
          <cell r="C61" t="str">
            <v>求助</v>
          </cell>
          <cell r="D61" t="str">
            <v>公共服务-&gt;公交-&gt;服务</v>
          </cell>
        </row>
        <row r="61">
          <cell r="F61" t="str">
            <v>公共服务</v>
          </cell>
          <cell r="G61" t="str">
            <v>公交</v>
          </cell>
          <cell r="H61" t="str">
            <v>服务</v>
          </cell>
          <cell r="I61" t="str">
            <v>七有五性,便利性</v>
          </cell>
          <cell r="J61" t="str">
            <v>公交集团保安不借充电器问题</v>
          </cell>
        </row>
        <row r="61">
          <cell r="L61" t="str">
            <v>北京市朝阳区望京路2号-北京公交集团南湖公交场站</v>
          </cell>
          <cell r="M61" t="str">
            <v>A5签收工单</v>
          </cell>
          <cell r="N61" t="str">
            <v>12345</v>
          </cell>
          <cell r="O61" t="str">
            <v>杨先生</v>
          </cell>
          <cell r="P61" t="str">
            <v>13141327081</v>
          </cell>
          <cell r="Q61" t="str">
            <v>朝阳区</v>
          </cell>
          <cell r="R61" t="str">
            <v>朝阳区望京街道</v>
          </cell>
          <cell r="S61" t="str">
            <v>北京公共交通控股（集团）有限公司</v>
          </cell>
          <cell r="T61" t="str">
            <v>热线-260104-031911</v>
          </cell>
          <cell r="U61" t="str">
            <v>2026-01-04 13:38:36</v>
          </cell>
          <cell r="V61" t="str">
            <v>2026-01-04 13:44:57</v>
          </cell>
          <cell r="W61" t="str">
            <v>2026-01-04 13:46:02</v>
          </cell>
          <cell r="X61" t="str">
            <v>杨先生</v>
          </cell>
          <cell r="Y61" t="str">
            <v>男</v>
          </cell>
          <cell r="Z61" t="str">
            <v>手机,13141327081;</v>
          </cell>
          <cell r="AA61" t="str">
            <v>市民反映，自己走到北京公交集团南湖公交场站，自己因为手机没电了自己没法做公交车回家，自己找门口的保安借用一下充电器，但是保安说公交公司有规定充电器不外借，而且自己觉得这个保安还神智不清，自己觉得这个保安酗酒，自己要求公交集团的领导进行调查，来电反映公交集团保安不借充电器问题。</v>
          </cell>
          <cell r="AB61" t="str">
            <v>已联系</v>
          </cell>
          <cell r="AC61" t="str">
            <v>否</v>
          </cell>
          <cell r="AD61" t="str">
            <v>7.1.1.针对市民反映问题，经查实后不符合实际情况的</v>
          </cell>
          <cell r="AE61" t="str">
            <v>附件证明\热线-260104-031911派单不予回访的情况说明.doc</v>
          </cell>
        </row>
        <row r="62">
          <cell r="A62" t="str">
            <v>热线-260104-041011</v>
          </cell>
          <cell r="B62" t="str">
            <v>未主动剔除</v>
          </cell>
          <cell r="C62" t="str">
            <v>求助</v>
          </cell>
          <cell r="D62" t="str">
            <v>市容环卫-&gt;环卫设施-&gt;公共厕所</v>
          </cell>
        </row>
        <row r="62">
          <cell r="F62" t="str">
            <v>市容环卫</v>
          </cell>
          <cell r="G62" t="str">
            <v>环卫设施</v>
          </cell>
          <cell r="H62" t="str">
            <v>公共厕所</v>
          </cell>
          <cell r="I62" t="str">
            <v>七有五性,宜居性</v>
          </cell>
          <cell r="J62" t="str">
            <v>核实北京公共交通控股（集团）有限公司客一分公司场站内卫生间外部人员是否可以使用</v>
          </cell>
        </row>
        <row r="62">
          <cell r="L62" t="str">
            <v>134路;300路快车内环;300路快车外环;300路内环;300路外环;368路内环;454路;497路;501路;678路;679路;820路;839路;848路;849路;849路大站快车;849路高速快车;943路;973路;夜30路内环;夜30路外环-草桥</v>
          </cell>
          <cell r="M62" t="str">
            <v>A5签收工单</v>
          </cell>
          <cell r="N62" t="str">
            <v>12345</v>
          </cell>
          <cell r="O62" t="str">
            <v>周女士</v>
          </cell>
          <cell r="P62" t="str">
            <v>15810392696</v>
          </cell>
          <cell r="Q62" t="str">
            <v>丰台区</v>
          </cell>
          <cell r="R62" t="str">
            <v>丰台区玉泉营街道</v>
          </cell>
          <cell r="S62" t="str">
            <v>北京公共交通控股（集团）有限公司</v>
          </cell>
          <cell r="T62" t="str">
            <v>热线-260104-041011</v>
          </cell>
          <cell r="U62" t="str">
            <v>2026-01-04 14:57:18</v>
          </cell>
          <cell r="V62" t="str">
            <v>2026-01-04 15:04:43</v>
          </cell>
          <cell r="W62" t="str">
            <v>2026-01-04 15:11:30</v>
          </cell>
          <cell r="X62" t="str">
            <v>周女士</v>
          </cell>
          <cell r="Y62" t="str">
            <v>女</v>
          </cell>
          <cell r="Z62" t="str">
            <v>手机,15810392696;</v>
          </cell>
          <cell r="AA62" t="str">
            <v>市民反映，在丰台区玉泉营街道300内快总站草桥公交站，附近没有公共卫生间，市民无法正常上厕所，市民听说在北京公共交通控股（集团）有限公司客一分公司场站内有卫生间，不知道外部人员是否可以使用，市民表示附近没有公共卫生间，来电反映核实北京公共交通控股（集团）有限公司客一分公司场站内卫生间外部人员是否可以使用。客一基建 鸿运承安保</v>
          </cell>
          <cell r="AB62" t="str">
            <v>已联系</v>
          </cell>
          <cell r="AC62" t="str">
            <v>否</v>
          </cell>
          <cell r="AD62" t="str">
            <v>7.1.1.针对市民反映问题，经查实后不符合实际情况的</v>
          </cell>
          <cell r="AE62" t="str">
            <v>附件证明\热线-260104-041011派单不予回访的情况说明.doc</v>
          </cell>
        </row>
        <row r="63">
          <cell r="A63" t="str">
            <v>网络-260103-048481</v>
          </cell>
          <cell r="B63" t="str">
            <v>未主动剔除</v>
          </cell>
          <cell r="C63" t="str">
            <v>求助</v>
          </cell>
          <cell r="D63" t="str">
            <v>公共服务-&gt;公交-&gt;服务</v>
          </cell>
        </row>
        <row r="63">
          <cell r="F63" t="str">
            <v>公共服务</v>
          </cell>
          <cell r="G63" t="str">
            <v>公交</v>
          </cell>
          <cell r="H63" t="str">
            <v>服务</v>
          </cell>
          <cell r="I63" t="str">
            <v>七有五性,便利性</v>
          </cell>
          <cell r="J63" t="str">
            <v>公交动物园枢纽回复不满意问题#微信服务号#</v>
          </cell>
        </row>
        <row r="63">
          <cell r="L63" t="str">
            <v>动物园公交枢纽</v>
          </cell>
          <cell r="M63" t="str">
            <v>A5签收工单</v>
          </cell>
          <cell r="N63" t="str">
            <v>微信服务号</v>
          </cell>
          <cell r="O63" t="str">
            <v>保密</v>
          </cell>
          <cell r="P63" t="str">
            <v>保密</v>
          </cell>
          <cell r="Q63" t="str">
            <v>海淀区</v>
          </cell>
          <cell r="R63" t="str">
            <v>海淀区甘家口街道</v>
          </cell>
          <cell r="S63" t="str">
            <v>北京公共交通控股（集团）有限公司</v>
          </cell>
          <cell r="T63" t="str">
            <v>网络-260103-048481</v>
          </cell>
          <cell r="U63" t="str">
            <v>2026-01-03 22:03:30</v>
          </cell>
          <cell r="V63" t="str">
            <v>2026-01-03 22:13:29</v>
          </cell>
          <cell r="W63" t="str">
            <v>2026-01-04 09:36:32</v>
          </cell>
          <cell r="X63" t="str">
            <v>保密</v>
          </cell>
          <cell r="Y63" t="str">
            <v>女</v>
          </cell>
          <cell r="Z63" t="str">
            <v>保密</v>
          </cell>
          <cell r="AA63" t="str">
            <v>工单来源：微信服务号，此工单内容为网民留言时填写的标题及原文。 ============================= 留言标题： 公交动物园枢纽回复不满意。留言原文：公交动物园枢纽地下一层回复不满意。动物园分中心核实情况不正确，敷衍了事。强烈要求打开地铁与公交的换乘大厅的卷帘门。重新使用换乘大厅。原来从换乘大厅过马路，上楼坐公交都非常的方便。现在成了公交办公地点了。公交枢纽就是为了方便乘客使用的。设计的四通八达现在公交单位使用属于占用公共资源。公共设施是为人民方便服务的不是为了个别单位办公所用。要求</v>
          </cell>
          <cell r="AB63" t="str">
            <v>保密</v>
          </cell>
          <cell r="AC63" t="str">
            <v>否</v>
          </cell>
          <cell r="AD63" t="str">
            <v>3.17.3不符合或不认可北京市地面公共交通基础设施（公交首末站、公交中心站、公交保养场）建设规划选址、线路车型配备、公交线路调整优化、公交站位设置、公交线路名称或站名名称、站务设施设置等诉求</v>
          </cell>
        </row>
        <row r="64">
          <cell r="A64" t="str">
            <v>网络-260103-048481</v>
          </cell>
          <cell r="B64" t="str">
            <v>未主动剔除</v>
          </cell>
          <cell r="C64" t="str">
            <v>求助</v>
          </cell>
          <cell r="D64" t="str">
            <v>公共服务-&gt;公交-&gt;服务</v>
          </cell>
        </row>
        <row r="64">
          <cell r="F64" t="str">
            <v>公共服务</v>
          </cell>
          <cell r="G64" t="str">
            <v>公交</v>
          </cell>
          <cell r="H64" t="str">
            <v>服务</v>
          </cell>
          <cell r="I64" t="str">
            <v>七有五性,便利性</v>
          </cell>
          <cell r="J64" t="str">
            <v>公交动物园枢纽回复不满意问题#微信服务号#</v>
          </cell>
        </row>
        <row r="64">
          <cell r="L64" t="str">
            <v>动物园公交枢纽</v>
          </cell>
          <cell r="M64" t="str">
            <v>A5签收工单</v>
          </cell>
          <cell r="N64" t="str">
            <v>微信服务号</v>
          </cell>
          <cell r="O64" t="str">
            <v>保密</v>
          </cell>
          <cell r="P64" t="str">
            <v>保密</v>
          </cell>
          <cell r="Q64" t="str">
            <v>海淀区</v>
          </cell>
          <cell r="R64" t="str">
            <v>海淀区甘家口街道</v>
          </cell>
          <cell r="S64" t="str">
            <v>北京公共交通控股（集团）有限公司</v>
          </cell>
          <cell r="T64" t="str">
            <v>网络-260103-048481</v>
          </cell>
          <cell r="U64" t="str">
            <v>2026-01-03 22:03:30</v>
          </cell>
          <cell r="V64" t="str">
            <v>2026-01-03 22:13:29</v>
          </cell>
          <cell r="W64" t="str">
            <v>2026-01-04 09:36:32</v>
          </cell>
          <cell r="X64" t="str">
            <v>保密</v>
          </cell>
          <cell r="Y64" t="str">
            <v>女</v>
          </cell>
          <cell r="Z64" t="str">
            <v>保密</v>
          </cell>
          <cell r="AA64" t="str">
            <v>工单来源：微信服务号，此工单内容为网民留言时填写的标题及原文。 ============================= 留言标题： 公交动物园枢纽回复不满意。留言原文：公交动物园枢纽地下一层回复不满意。动物园分中心核实情况不正确，敷衍了事。强烈要求打开地铁与公交的换乘大厅的卷帘门。重新使用换乘大厅。原来从换乘大厅过马路，上楼坐公交都非常的方便。现在成了公交办公地点了。公交枢纽就是为了方便乘客使用的。设计的四通八达现在公交单位使用属于占用公共资源。公共设施是为人民方便服务的不是为了个别单位办公所用。要求</v>
          </cell>
          <cell r="AB64" t="str">
            <v>保密</v>
          </cell>
          <cell r="AC64" t="str">
            <v>否</v>
          </cell>
          <cell r="AD64" t="str">
            <v>3.17.3不符合或不认可北京市地面公共交通基础设施（公交首末站、公交中心站、公交保养场）建设规划选址、线路车型配备、公交线路调整优化、公交站位设置、公交线路名称或站名名称、站务设施设置等诉求</v>
          </cell>
        </row>
        <row r="65">
          <cell r="A65" t="str">
            <v>热线-260106-027290</v>
          </cell>
          <cell r="B65" t="str">
            <v>未主动剔除</v>
          </cell>
          <cell r="C65" t="str">
            <v>求助</v>
          </cell>
          <cell r="D65" t="str">
            <v>交通管理-&gt;处理违法、违章行驶-&gt;违反交通标线</v>
          </cell>
        </row>
        <row r="65">
          <cell r="F65" t="str">
            <v>交通管理</v>
          </cell>
          <cell r="G65" t="str">
            <v>处理违法、违章行驶</v>
          </cell>
          <cell r="H65" t="str">
            <v>违反交通标线</v>
          </cell>
        </row>
        <row r="65">
          <cell r="J65" t="str">
            <v>公交车违反交通标线的问题公交场站工作人员管理不善问题</v>
          </cell>
        </row>
        <row r="65">
          <cell r="L65" t="str">
            <v>不详</v>
          </cell>
          <cell r="M65" t="str">
            <v>A5签收工单</v>
          </cell>
          <cell r="N65" t="str">
            <v>12345</v>
          </cell>
          <cell r="O65" t="str">
            <v>王先生</v>
          </cell>
          <cell r="P65" t="str">
            <v>13146533502</v>
          </cell>
          <cell r="Q65" t="str">
            <v>不详</v>
          </cell>
        </row>
        <row r="65">
          <cell r="S65" t="str">
            <v>北京公共交通控股（集团）有限公司</v>
          </cell>
          <cell r="T65" t="str">
            <v>热线-260106-027290</v>
          </cell>
          <cell r="U65" t="str">
            <v>2026-01-06 11:50:52</v>
          </cell>
          <cell r="V65" t="str">
            <v>2026-01-06 12:16:35</v>
          </cell>
          <cell r="W65" t="str">
            <v>2026-01-06 12:52:13</v>
          </cell>
          <cell r="X65" t="str">
            <v>王先生</v>
          </cell>
          <cell r="Y65" t="str">
            <v>男</v>
          </cell>
          <cell r="Z65" t="str">
            <v>手机,13146533502;</v>
          </cell>
          <cell r="AA65" t="str">
            <v>市民反映，公交集团第二分公司403环形场站允许外卖车辆进入场站，市民表示场站工作人员管理不善，需要书面答复，来电反映公交场站工作人员管理不善问题。</v>
          </cell>
          <cell r="AB65" t="str">
            <v>已联系</v>
          </cell>
          <cell r="AC65" t="str">
            <v>否</v>
          </cell>
          <cell r="AD65" t="str">
            <v>7.1.1.针对市民反映问题，经查实后不符合实际情况的诉求</v>
          </cell>
          <cell r="AE65" t="str">
            <v>附件证明\热线-260106-027290\热线-260106-027290派单回访的情况说明.docx</v>
          </cell>
        </row>
        <row r="66">
          <cell r="A66" t="str">
            <v>热线-260106-028313</v>
          </cell>
          <cell r="B66" t="str">
            <v>未主动剔除</v>
          </cell>
          <cell r="C66" t="str">
            <v>求助</v>
          </cell>
          <cell r="D66" t="str">
            <v>交通管理-&gt;停车管理-&gt;停车场乱收费</v>
          </cell>
        </row>
        <row r="66">
          <cell r="F66" t="str">
            <v>交通管理</v>
          </cell>
          <cell r="G66" t="str">
            <v>停车管理</v>
          </cell>
          <cell r="H66" t="str">
            <v>停车场乱收费</v>
          </cell>
        </row>
        <row r="66">
          <cell r="J66" t="str">
            <v>保安人员私自收取停车费问题</v>
          </cell>
        </row>
        <row r="66">
          <cell r="L66" t="str">
            <v>362路-地铁西二旗公交场站</v>
          </cell>
          <cell r="M66" t="str">
            <v>A5签收工单</v>
          </cell>
          <cell r="N66" t="str">
            <v>12345</v>
          </cell>
          <cell r="O66" t="str">
            <v>张先生</v>
          </cell>
          <cell r="P66" t="str">
            <v>15801185941</v>
          </cell>
          <cell r="Q66" t="str">
            <v>海淀区</v>
          </cell>
          <cell r="R66" t="str">
            <v>海淀区清河街道</v>
          </cell>
          <cell r="S66" t="str">
            <v>北京公共交通控股（集团）有限公司</v>
          </cell>
          <cell r="T66" t="str">
            <v>热线-260106-028313</v>
          </cell>
          <cell r="U66" t="str">
            <v>2026-01-06 11:59:53</v>
          </cell>
          <cell r="V66" t="str">
            <v>2026-01-06 12:16:48</v>
          </cell>
          <cell r="W66" t="str">
            <v>2026-01-06 14:16:33</v>
          </cell>
          <cell r="X66" t="str">
            <v>张先生</v>
          </cell>
          <cell r="Y66" t="str">
            <v>男</v>
          </cell>
          <cell r="Z66" t="str">
            <v>手机,15801185941;</v>
          </cell>
          <cell r="AA66" t="str">
            <v>市民反映，在海淀区西二旗公交站旁的公交场站，市民称里面的安保人员私自收取社会车辆停车费，穿黑色颜色的保安服装，保安人员姓马，希望有关部门监管处理，来电反映保安人员私自收取停车费问题。</v>
          </cell>
          <cell r="AB66" t="str">
            <v>已联系</v>
          </cell>
          <cell r="AC66" t="str">
            <v>否</v>
          </cell>
          <cell r="AD66" t="str">
            <v>7.1.1.针对市民反映问题，经查实后不符合实际情况的诉求</v>
          </cell>
          <cell r="AE66" t="str">
            <v>附件证明\热线-260106-028313\热线-260106-028313派单不予回访的情况说明.doc</v>
          </cell>
        </row>
        <row r="67">
          <cell r="A67" t="str">
            <v>热线-260107-002903</v>
          </cell>
          <cell r="B67" t="str">
            <v>未主动剔除</v>
          </cell>
          <cell r="C67" t="str">
            <v>求助</v>
          </cell>
          <cell r="D67" t="str">
            <v>市政-&gt;路灯照明-&gt;市政路灯</v>
          </cell>
        </row>
        <row r="67">
          <cell r="F67" t="str">
            <v>市政</v>
          </cell>
          <cell r="G67" t="str">
            <v>路灯照明</v>
          </cell>
          <cell r="H67" t="str">
            <v>市政路灯</v>
          </cell>
          <cell r="I67" t="str">
            <v>七有五性,便利性</v>
          </cell>
          <cell r="J67" t="str">
            <v>公交站路灯长时间亮问题/保密</v>
          </cell>
        </row>
        <row r="67">
          <cell r="L67" t="str">
            <v>积水潭地铁出来是公交枢纽站</v>
          </cell>
          <cell r="M67" t="str">
            <v>A5签收工单</v>
          </cell>
          <cell r="N67" t="str">
            <v>12345</v>
          </cell>
          <cell r="O67" t="str">
            <v>保密</v>
          </cell>
          <cell r="P67" t="str">
            <v>保密</v>
          </cell>
          <cell r="Q67" t="str">
            <v>海淀区</v>
          </cell>
        </row>
        <row r="67">
          <cell r="S67" t="str">
            <v>北京公共交通控股（集团）有限公司</v>
          </cell>
          <cell r="T67" t="str">
            <v>热线-260107-002903</v>
          </cell>
          <cell r="U67" t="str">
            <v>2026-01-07 18:48:17</v>
          </cell>
          <cell r="V67" t="str">
            <v>2026-01-07 18:53:58</v>
          </cell>
          <cell r="W67" t="str">
            <v>2026-01-07 21:58:33</v>
          </cell>
          <cell r="X67" t="str">
            <v>保密</v>
          </cell>
          <cell r="Y67" t="str">
            <v>女</v>
          </cell>
          <cell r="Z67" t="str">
            <v>保密</v>
          </cell>
          <cell r="AA67" t="str">
            <v>市民反映，海淀区积水潭地铁出来是公交枢纽总站，现在（2026年1月7日07:55）天已经亮了，车站里面的路灯还在亮着，希望可以按照正常时间调节，来电反映公交站路灯长时间亮问题。注：来电人要求保密个人信息（已解释）工单流转：海淀区分中心退回：来信人您好，您反映的信件，城管委进行了调查，并答复如下：于2026-01-07 08:19:25海淀区城市管理委员会接到市中心热线-260107-002903工单。因诉求人联系电话保密，无法联系诉求人，根据工单内容，诉求人反映积水潭地铁站出口公交场站路灯亮灯时间调整问题</v>
          </cell>
          <cell r="AB67" t="str">
            <v>保密</v>
          </cell>
          <cell r="AC67" t="str">
            <v>否</v>
          </cell>
          <cell r="AD67" t="str">
            <v>3.17.3.不符合或不认可北京市地面公共交通基础设施（公交首末站、公交中心站、公交保养场）建设规划选址、线路车型配备、公交线路调整优化、公交站位设置、公交线路名称或站名名称、站务设施设置等诉求</v>
          </cell>
        </row>
        <row r="68">
          <cell r="A68" t="str">
            <v>网络-260108-018300</v>
          </cell>
          <cell r="B68" t="str">
            <v>未主动剔除</v>
          </cell>
          <cell r="C68" t="str">
            <v>求助</v>
          </cell>
          <cell r="D68" t="str">
            <v>公共安全-&gt;食品安全-&gt;餐饮企业环境卫生差</v>
          </cell>
        </row>
        <row r="68">
          <cell r="F68" t="str">
            <v>公共安全</v>
          </cell>
          <cell r="G68" t="str">
            <v>食品安全</v>
          </cell>
          <cell r="H68" t="str">
            <v>餐饮企业环境卫生差</v>
          </cell>
          <cell r="I68" t="str">
            <v>七有五性,便利性,安全性</v>
          </cell>
          <cell r="J68" t="str">
            <v>北京公交食堂菜品贵味道难吃问题#微信服务号#</v>
          </cell>
        </row>
        <row r="68">
          <cell r="L68" t="str">
            <v>北四环东路104号公交场站</v>
          </cell>
          <cell r="M68" t="str">
            <v>A5签收工单</v>
          </cell>
          <cell r="N68" t="str">
            <v>微信服务号</v>
          </cell>
          <cell r="O68" t="str">
            <v>保密</v>
          </cell>
          <cell r="P68" t="str">
            <v>保密</v>
          </cell>
          <cell r="Q68" t="str">
            <v>朝阳区</v>
          </cell>
          <cell r="R68" t="str">
            <v>朝阳区小关街道</v>
          </cell>
          <cell r="S68" t="str">
            <v>北京公共交通控股（集团）有限公司</v>
          </cell>
          <cell r="T68" t="str">
            <v>网络-260108-018300</v>
          </cell>
          <cell r="U68" t="str">
            <v>2026-01-08 10:45:09</v>
          </cell>
          <cell r="V68" t="str">
            <v>2026-01-08 10:57:19</v>
          </cell>
          <cell r="W68" t="str">
            <v>2026-01-08 11:06:05</v>
          </cell>
          <cell r="X68" t="str">
            <v>保密</v>
          </cell>
          <cell r="Y68" t="str">
            <v>女</v>
          </cell>
          <cell r="Z68" t="str">
            <v>保密</v>
          </cell>
          <cell r="AA68" t="str">
            <v>工单来源：微信服务号，此工单内容为网民留言时填写的标题及原文。 ============================= 留言标题：反馈北京公交北四环东路小营场站食堂问题留言原文：反馈北京公交北四环东路小营场站食堂价格贵菜品味道难吃人员素质低下卫生差。我是长期在食堂买早餐，晚餐的司机。自从早上没有了早餐大姐后，就只剩一个厨子，一个包子3元，一杯长期盛不满的粥或者汤就1.5元，要知道场站门口的包子也才1.5元，场站对面的早餐套餐(豆腐脑，油饼，鸡蛋)也才6.9元，公交场站的食堂两个包子加上一杯不多的粥或者</v>
          </cell>
          <cell r="AB68" t="str">
            <v>保密</v>
          </cell>
          <cell r="AC68" t="str">
            <v>否</v>
          </cell>
          <cell r="AD68" t="str">
            <v>7.1.1.针对市民反映问题，经查实后不符合实际情况的诉求</v>
          </cell>
          <cell r="AE68" t="str">
            <v>附件证明\网络-260108-018300-公交集团-1.19.doc</v>
          </cell>
        </row>
        <row r="69">
          <cell r="A69" t="str">
            <v>网络-260108-037140</v>
          </cell>
          <cell r="B69" t="str">
            <v>已主动剔除</v>
          </cell>
          <cell r="C69" t="str">
            <v>建议</v>
          </cell>
          <cell r="D69" t="str">
            <v>公共服务-&gt;公交-&gt;服务</v>
          </cell>
        </row>
        <row r="69">
          <cell r="F69" t="str">
            <v>公共服务</v>
          </cell>
          <cell r="G69" t="str">
            <v>公交</v>
          </cell>
          <cell r="H69" t="str">
            <v>服务</v>
          </cell>
          <cell r="I69" t="str">
            <v>七有五性,便利性</v>
          </cell>
          <cell r="J69" t="str">
            <v>536路公交车不让开窗问题#微信服务号#</v>
          </cell>
        </row>
        <row r="69">
          <cell r="L69" t="str">
            <v>536公交车上</v>
          </cell>
          <cell r="M69" t="str">
            <v>A5签收工单</v>
          </cell>
          <cell r="N69" t="str">
            <v>微信服务号</v>
          </cell>
          <cell r="O69" t="str">
            <v>保密</v>
          </cell>
          <cell r="P69" t="str">
            <v>保密</v>
          </cell>
          <cell r="Q69" t="str">
            <v>朝阳区</v>
          </cell>
          <cell r="R69" t="str">
            <v>朝阳区望京街道</v>
          </cell>
          <cell r="S69" t="str">
            <v>北京公共交通控股（集团）有限公司</v>
          </cell>
          <cell r="T69" t="str">
            <v>网络-260108-037140</v>
          </cell>
          <cell r="U69" t="str">
            <v>2026-01-08 14:07:06</v>
          </cell>
          <cell r="V69" t="str">
            <v>2026-01-08 14:10:26</v>
          </cell>
          <cell r="W69" t="str">
            <v>2026-01-08 14:24:52</v>
          </cell>
          <cell r="X69" t="str">
            <v>保密</v>
          </cell>
          <cell r="Y69" t="str">
            <v>男</v>
          </cell>
          <cell r="Z69" t="str">
            <v>保密</v>
          </cell>
          <cell r="AA69" t="str">
            <v>工单来源：微信服务号，此工单内容为网民留言时填写的标题及原文。 ============================= 留言标题：公交车上又脏又臭还不让开窗户留言原文：在传染病高发的季节，公交车上卫生糟糕，乘务员还坚决不让开窗。到底是有多怕冷？还是车快冻坏了不好意思告诉乘客？市民填写的详细地址为：区、街道：朝阳区望京街道详细地址：536公交车上</v>
          </cell>
          <cell r="AB69" t="str">
            <v>保密</v>
          </cell>
        </row>
        <row r="69">
          <cell r="AD69" t="str">
            <v>已主动剔除</v>
          </cell>
        </row>
        <row r="70">
          <cell r="A70" t="str">
            <v>热线-260109-024500</v>
          </cell>
          <cell r="B70" t="str">
            <v>未主动剔除</v>
          </cell>
          <cell r="C70" t="str">
            <v>求助</v>
          </cell>
          <cell r="D70" t="str">
            <v>公共服务-&gt;公交-&gt;设施设备</v>
          </cell>
        </row>
        <row r="70">
          <cell r="F70" t="str">
            <v>公共服务</v>
          </cell>
          <cell r="G70" t="str">
            <v>公交</v>
          </cell>
          <cell r="H70" t="str">
            <v>设施设备</v>
          </cell>
          <cell r="I70" t="str">
            <v>七有五性,便利性</v>
          </cell>
          <cell r="J70" t="str">
            <v>1路公交车有蟑螂问题</v>
          </cell>
        </row>
        <row r="70">
          <cell r="L70" t="str">
            <v>四惠东-公主坟方向</v>
          </cell>
          <cell r="M70" t="str">
            <v>A5签收工单</v>
          </cell>
          <cell r="N70" t="str">
            <v>12345</v>
          </cell>
          <cell r="O70" t="str">
            <v>赵女士</v>
          </cell>
          <cell r="P70" t="str">
            <v>13488762702</v>
          </cell>
          <cell r="Q70" t="str">
            <v>不详</v>
          </cell>
        </row>
        <row r="70">
          <cell r="S70" t="str">
            <v>北京公共交通控股（集团）有限公司</v>
          </cell>
          <cell r="T70" t="str">
            <v>热线-260109-024500</v>
          </cell>
          <cell r="U70" t="str">
            <v>2026-01-09 11:51:37</v>
          </cell>
          <cell r="V70" t="str">
            <v>2026-01-09 12:00:56</v>
          </cell>
          <cell r="W70" t="str">
            <v>2026-01-09 12:34:58</v>
          </cell>
          <cell r="X70" t="str">
            <v>赵女士</v>
          </cell>
          <cell r="Y70" t="str">
            <v>女</v>
          </cell>
          <cell r="Z70" t="str">
            <v>手机,13488762702;</v>
          </cell>
          <cell r="AA70" t="str">
            <v>市民反映，2026年1月9日11:39分在1路公交车公主坟站，车辆后面的台子上有蟑螂，已经录视频了（没有记车牌号），四惠东-公主坟方向，希望尽快核实解决，来电反映1路公交车有蟑螂问题客四鸿运承安服</v>
          </cell>
          <cell r="AB70" t="str">
            <v>已联系</v>
          </cell>
          <cell r="AC70" t="str">
            <v>否</v>
          </cell>
          <cell r="AD70" t="str">
            <v>3.17.3.不符合或不认可北京市地面公共交通基础设施（公交首末站、公交中心站、公交保养场）建设规划选址、线路车型配备、公交线路调整优化、公交站位设置、公交线路名称或站名名称、站务设施设置等诉求”</v>
          </cell>
        </row>
        <row r="71">
          <cell r="A71" t="str">
            <v>热线-260109-028234</v>
          </cell>
          <cell r="B71" t="str">
            <v>未主动剔除</v>
          </cell>
          <cell r="C71" t="str">
            <v>求助</v>
          </cell>
          <cell r="D71" t="str">
            <v>交通管理-&gt;交通设施-&gt;交通护栏</v>
          </cell>
        </row>
        <row r="71">
          <cell r="F71" t="str">
            <v>交通管理</v>
          </cell>
          <cell r="G71" t="str">
            <v>交通设施</v>
          </cell>
          <cell r="H71" t="str">
            <v>交通护栏</v>
          </cell>
          <cell r="I71" t="str">
            <v>疏整促,城市家具,便利性,七有五性</v>
          </cell>
          <cell r="J71" t="str">
            <v>希望拆除公交车站的护栏问题</v>
          </cell>
        </row>
        <row r="71">
          <cell r="L71" t="str">
            <v>7路;10路;38路;47路;88路;395路;夜36路;专191路-新文化街西口</v>
          </cell>
          <cell r="M71" t="str">
            <v>A5签收工单</v>
          </cell>
          <cell r="N71" t="str">
            <v>12345</v>
          </cell>
          <cell r="O71" t="str">
            <v>许先生</v>
          </cell>
          <cell r="P71" t="str">
            <v>17801575187</v>
          </cell>
          <cell r="Q71" t="str">
            <v>西城区</v>
          </cell>
          <cell r="R71" t="str">
            <v>西城区金融街街道</v>
          </cell>
          <cell r="S71" t="str">
            <v>北京公共交通控股（集团）有限公司</v>
          </cell>
          <cell r="T71" t="str">
            <v>热线-260109-028234</v>
          </cell>
          <cell r="U71" t="str">
            <v>2026-01-09 22:33:56</v>
          </cell>
          <cell r="V71" t="str">
            <v>2026-01-09 22:41:14</v>
          </cell>
          <cell r="W71" t="str">
            <v>2026-01-10 08:43:09</v>
          </cell>
          <cell r="X71" t="str">
            <v>许先生</v>
          </cell>
          <cell r="Y71" t="str">
            <v>男</v>
          </cell>
          <cell r="Z71" t="str">
            <v>手机,17801575187;</v>
          </cell>
          <cell r="AA71" t="str">
            <v>市民反映，西城区新文化街西口公交车站，新设的栏杆非常不合理，站台的人行横道非常窄，设置的护栏把盲道给占上了，影响行人通行，行人下车只能从底下走，非常容易发生剐蹭，要求职能部门到现场取证，希望尽快拆除护栏，来电反映希望拆除公交车站的护栏问题。工单流转退回：针对群众反映的问题，经我局西城交通支队秩序管理大队核实，群众反映的问题为新文化街西口公交车站台护拦设置问题，该护拦非我局管辖的交通设施，经核实，该护拦位于公交站台内，由北京公交集团公司设置维护，建议此件转北京公交集团公司办理答复。2026年01月09日15</v>
          </cell>
          <cell r="AB71" t="str">
            <v>已联系</v>
          </cell>
          <cell r="AC71" t="str">
            <v>否</v>
          </cell>
          <cell r="AD71" t="str">
            <v>3.17.3.不符合或不认可北京市地面公共交通基础设施（公交首末站、公交中心站、公交保养场）建设规划选址、线路车型配备、公交线路调整优化、公交站位设置、公交线路名称或站名名称、站务设施设置等诉求”</v>
          </cell>
        </row>
        <row r="72">
          <cell r="A72" t="str">
            <v>热线-260109-043939</v>
          </cell>
          <cell r="B72" t="str">
            <v>未主动剔除</v>
          </cell>
          <cell r="C72" t="str">
            <v>求助</v>
          </cell>
          <cell r="D72" t="str">
            <v>劳动和社会保障-&gt;劳动合同及用工管理</v>
          </cell>
        </row>
        <row r="72">
          <cell r="F72" t="str">
            <v>劳动和社会保障</v>
          </cell>
          <cell r="G72" t="str">
            <v>劳动合同及用工管理</v>
          </cell>
        </row>
        <row r="72">
          <cell r="I72" t="str">
            <v>七有五性,劳有所得</v>
          </cell>
          <cell r="J72" t="str">
            <v>要求北京公共交通控股集团有限公司鸿运承物业管理中心拿出自己是管理人员的证据的问题</v>
          </cell>
        </row>
        <row r="72">
          <cell r="L72" t="str">
            <v>北京市广义街善果胡同-1号院西南侧-核桃园</v>
          </cell>
          <cell r="M72" t="str">
            <v>A5签收工单</v>
          </cell>
          <cell r="N72" t="str">
            <v>12345</v>
          </cell>
          <cell r="O72" t="str">
            <v>杨先生</v>
          </cell>
          <cell r="P72" t="str">
            <v>13811081307</v>
          </cell>
          <cell r="Q72" t="str">
            <v>西城区</v>
          </cell>
          <cell r="R72" t="str">
            <v>西城区广内街道</v>
          </cell>
          <cell r="S72" t="str">
            <v>北京公共交通控股（集团）有限公司</v>
          </cell>
          <cell r="T72" t="str">
            <v>热线-260109-043939</v>
          </cell>
          <cell r="U72" t="str">
            <v>2026-01-09 15:45:59</v>
          </cell>
          <cell r="V72" t="str">
            <v>2026-01-09 15:50:21</v>
          </cell>
          <cell r="W72" t="str">
            <v>2026-01-09 15:56:45</v>
          </cell>
          <cell r="X72" t="str">
            <v>杨先生</v>
          </cell>
          <cell r="Y72" t="str">
            <v>男</v>
          </cell>
          <cell r="Z72" t="str">
            <v>手机,13811081307;</v>
          </cell>
          <cell r="AA72" t="str">
            <v>市民反映，自己被北京公共交通控股集团有限公司鸿运承物业管理中心开除，开除原因为企业说自己为管理人员，自己对此不认可，自己与企业签订的劳动合同为工人岗位，要求企业拿出管理自己人员的证据，地址：北京市西城区广安门内核桃园1号，来电反映要求北京公共交通控股集团有限公司鸿运承物业管理中心拿出自己是管理人员的证据的问题。要求北京公共交通控股集团有限公司鸿运承物业管理中心拿出自己是管理人员的证据的问题人力组织部</v>
          </cell>
          <cell r="AB72" t="str">
            <v>已联系</v>
          </cell>
          <cell r="AC72" t="str">
            <v>否</v>
          </cell>
          <cell r="AD72" t="str">
            <v>7.1.1.针对市民反映问题，经查实后不符合实际情况的诉求</v>
          </cell>
          <cell r="AE72" t="str">
            <v>附件证明\热线-260109-043939\热线-260109-043939-1派单不予回访的情况说明.doc</v>
          </cell>
        </row>
        <row r="73">
          <cell r="A73" t="str">
            <v>热线-260109-043939</v>
          </cell>
          <cell r="B73" t="str">
            <v>未主动剔除</v>
          </cell>
          <cell r="C73" t="str">
            <v>求助</v>
          </cell>
          <cell r="D73" t="str">
            <v>劳动和社会保障-&gt;劳动合同及用工管理</v>
          </cell>
        </row>
        <row r="73">
          <cell r="F73" t="str">
            <v>劳动和社会保障</v>
          </cell>
          <cell r="G73" t="str">
            <v>劳动合同及用工管理</v>
          </cell>
        </row>
        <row r="73">
          <cell r="I73" t="str">
            <v>七有五性,劳有所得</v>
          </cell>
          <cell r="J73" t="str">
            <v>要求北京公共交通控股集团有限公司鸿运承物业管理中心拿出自己是管理人员的证据的问题</v>
          </cell>
        </row>
        <row r="73">
          <cell r="L73" t="str">
            <v>北京市广义街善果胡同-1号院西南侧-核桃园</v>
          </cell>
          <cell r="M73" t="str">
            <v>A5签收工单</v>
          </cell>
          <cell r="N73" t="str">
            <v>12345</v>
          </cell>
          <cell r="O73" t="str">
            <v>杨先生</v>
          </cell>
          <cell r="P73" t="str">
            <v>13811081307</v>
          </cell>
          <cell r="Q73" t="str">
            <v>西城区</v>
          </cell>
          <cell r="R73" t="str">
            <v>西城区广内街道</v>
          </cell>
          <cell r="S73" t="str">
            <v>北京公共交通控股（集团）有限公司</v>
          </cell>
          <cell r="T73" t="str">
            <v>热线-260109-043939</v>
          </cell>
          <cell r="U73" t="str">
            <v>2026-01-09 15:45:59</v>
          </cell>
          <cell r="V73" t="str">
            <v>2026-01-09 15:50:21</v>
          </cell>
          <cell r="W73" t="str">
            <v>2026-01-09 15:56:45</v>
          </cell>
          <cell r="X73" t="str">
            <v>杨先生</v>
          </cell>
          <cell r="Y73" t="str">
            <v>男</v>
          </cell>
          <cell r="Z73" t="str">
            <v>手机,13811081307;</v>
          </cell>
          <cell r="AA73" t="str">
            <v>市民反映，自己被北京公共交通控股集团有限公司鸿运承物业管理中心开除，开除原因为企业说自己为管理人员，自己对此不认可，自己与企业签订的劳动合同为工人岗位，要求企业拿出管理自己人员的证据，地址：北京市西城区广安门内核桃园1号，来电反映要求北京公共交通控股集团有限公司鸿运承物业管理中心拿出自己是管理人员的证据的问题。要求北京公共交通控股集团有限公司鸿运承物业管理中心拿出自己是管理人员的证据的问题人力组织部</v>
          </cell>
          <cell r="AB73" t="str">
            <v>已联系</v>
          </cell>
          <cell r="AC73" t="str">
            <v>否</v>
          </cell>
          <cell r="AD73" t="str">
            <v>7.1.1.针对市民反映问题，经查实后不符合实际情况的诉求</v>
          </cell>
          <cell r="AE73" t="str">
            <v>附件证明\热线-260109-043939\热线-260109-043939-1派单不予回访的情况说明.doc</v>
          </cell>
        </row>
        <row r="74">
          <cell r="A74" t="str">
            <v>网络-260109-036136</v>
          </cell>
          <cell r="B74" t="str">
            <v>未主动剔除</v>
          </cell>
          <cell r="C74" t="str">
            <v>求助</v>
          </cell>
          <cell r="D74" t="str">
            <v>劳动和社会保障-&gt;劳动合同及用工管理</v>
          </cell>
        </row>
        <row r="74">
          <cell r="F74" t="str">
            <v>劳动和社会保障</v>
          </cell>
          <cell r="G74" t="str">
            <v>劳动合同及用工管理</v>
          </cell>
        </row>
        <row r="74">
          <cell r="I74" t="str">
            <v>七有五性,劳有所得</v>
          </cell>
          <cell r="J74" t="str">
            <v>投诉北京公交鸿运承物业管理中心人力部门违规克扣员工工日问题#微信服务号#</v>
          </cell>
        </row>
        <row r="74">
          <cell r="L74" t="str">
            <v>北京公共交通控股(集团)有限公司鸿运承物业管理中心</v>
          </cell>
          <cell r="M74" t="str">
            <v>A5签收工单</v>
          </cell>
          <cell r="N74" t="str">
            <v>微信服务号</v>
          </cell>
          <cell r="O74" t="str">
            <v>保密</v>
          </cell>
          <cell r="P74" t="str">
            <v>保密</v>
          </cell>
          <cell r="Q74" t="str">
            <v>西城区</v>
          </cell>
          <cell r="R74" t="str">
            <v>西城区广内街道</v>
          </cell>
          <cell r="S74" t="str">
            <v>北京公共交通控股（集团）有限公司</v>
          </cell>
          <cell r="T74" t="str">
            <v>网络-260109-036136</v>
          </cell>
          <cell r="U74" t="str">
            <v>2026-01-10 12:08:00</v>
          </cell>
          <cell r="V74" t="str">
            <v>2026-01-10 12:12:30</v>
          </cell>
          <cell r="W74" t="str">
            <v>2026-01-10 13:40:57</v>
          </cell>
          <cell r="X74" t="str">
            <v>保密</v>
          </cell>
          <cell r="Y74" t="str">
            <v>男</v>
          </cell>
          <cell r="Z74" t="str">
            <v>保密</v>
          </cell>
          <cell r="AA74" t="str">
            <v>工单来源：微信服务号，此工单内容为网民留言时填写的标题及原文。=============================留言标题：投诉北京公交鸿运承物业管理中心人力部门留言原文：投诉北京公交鸿运承物业管理中心人力部门！1，我们夫妻俩是下属两个不同分中心的基层职工，我们长期被不同的分中心人力要求抽班，要求少工日，多问就是公司安排！这种要求合理吗？2，我们也去过管我们分中心办事地点，发现很多工人管理，一般管理就是玩手机，玩游戏，中午的时候甚至还在办公室里做饭，一直不让我们基层使用大功率，领导就能带头吗？管理合</v>
          </cell>
          <cell r="AB74" t="str">
            <v>保密</v>
          </cell>
          <cell r="AC74" t="str">
            <v>否</v>
          </cell>
          <cell r="AD74" t="str">
            <v>7.1.1.针对市民反映问题，经查实后不符合实际情况的诉求</v>
          </cell>
          <cell r="AE74" t="str">
            <v>附件证明\网络-260109-036136-1-公交集团-1.19.doc</v>
          </cell>
        </row>
        <row r="75">
          <cell r="A75" t="str">
            <v>网络-260109-036136</v>
          </cell>
          <cell r="B75" t="str">
            <v>未主动剔除</v>
          </cell>
          <cell r="C75" t="str">
            <v>求助</v>
          </cell>
          <cell r="D75" t="str">
            <v>劳动和社会保障-&gt;劳动合同及用工管理</v>
          </cell>
        </row>
        <row r="75">
          <cell r="F75" t="str">
            <v>劳动和社会保障</v>
          </cell>
          <cell r="G75" t="str">
            <v>劳动合同及用工管理</v>
          </cell>
        </row>
        <row r="75">
          <cell r="I75" t="str">
            <v>七有五性,劳有所得</v>
          </cell>
          <cell r="J75" t="str">
            <v>投诉北京公交鸿运承物业管理中心人力部门违规克扣员工工日问题#微信服务号#</v>
          </cell>
        </row>
        <row r="75">
          <cell r="L75" t="str">
            <v>北京公共交通控股(集团)有限公司鸿运承物业管理中心</v>
          </cell>
          <cell r="M75" t="str">
            <v>A5签收工单</v>
          </cell>
          <cell r="N75" t="str">
            <v>微信服务号</v>
          </cell>
          <cell r="O75" t="str">
            <v>保密</v>
          </cell>
          <cell r="P75" t="str">
            <v>保密</v>
          </cell>
          <cell r="Q75" t="str">
            <v>西城区</v>
          </cell>
          <cell r="R75" t="str">
            <v>西城区广内街道</v>
          </cell>
          <cell r="S75" t="str">
            <v>北京公共交通控股（集团）有限公司</v>
          </cell>
          <cell r="T75" t="str">
            <v>网络-260109-036136</v>
          </cell>
          <cell r="U75" t="str">
            <v>2026-01-10 12:08:00</v>
          </cell>
          <cell r="V75" t="str">
            <v>2026-01-10 12:12:30</v>
          </cell>
          <cell r="W75" t="str">
            <v>2026-01-10 13:40:57</v>
          </cell>
          <cell r="X75" t="str">
            <v>保密</v>
          </cell>
          <cell r="Y75" t="str">
            <v>男</v>
          </cell>
          <cell r="Z75" t="str">
            <v>保密</v>
          </cell>
          <cell r="AA75" t="str">
            <v>工单来源：微信服务号，此工单内容为网民留言时填写的标题及原文。=============================留言标题：投诉北京公交鸿运承物业管理中心人力部门留言原文：投诉北京公交鸿运承物业管理中心人力部门！1，我们夫妻俩是下属两个不同分中心的基层职工，我们长期被不同的分中心人力要求抽班，要求少工日，多问就是公司安排！这种要求合理吗？2，我们也去过管我们分中心办事地点，发现很多工人管理，一般管理就是玩手机，玩游戏，中午的时候甚至还在办公室里做饭，一直不让我们基层使用大功率，领导就能带头吗？管理合</v>
          </cell>
          <cell r="AB75" t="str">
            <v>保密</v>
          </cell>
          <cell r="AC75" t="str">
            <v>否</v>
          </cell>
          <cell r="AD75" t="str">
            <v>7.1.1.针对市民反映问题，经查实后不符合实际情况的诉求</v>
          </cell>
          <cell r="AE75" t="str">
            <v>附件证明\网络-260109-036136-1-公交集团-1.19.doc</v>
          </cell>
        </row>
        <row r="76">
          <cell r="A76" t="str">
            <v>网络-260109-053098</v>
          </cell>
          <cell r="B76" t="str">
            <v>未主动剔除</v>
          </cell>
          <cell r="C76" t="str">
            <v>求助</v>
          </cell>
          <cell r="D76" t="str">
            <v>公共服务-&gt;公交-&gt;服务</v>
          </cell>
        </row>
        <row r="76">
          <cell r="F76" t="str">
            <v>公共服务</v>
          </cell>
          <cell r="G76" t="str">
            <v>公交</v>
          </cell>
          <cell r="H76" t="str">
            <v>服务</v>
          </cell>
          <cell r="I76" t="str">
            <v>七有五性,便利性</v>
          </cell>
          <cell r="J76" t="str">
            <v>投诉北京市公交集团明悅湾分公司的负责人#微信服务号#</v>
          </cell>
        </row>
        <row r="76">
          <cell r="L76" t="str">
            <v>南小街五福堂北路一号2号院。分公司内。</v>
          </cell>
          <cell r="M76" t="str">
            <v>A5签收工单</v>
          </cell>
          <cell r="N76" t="str">
            <v>微信服务号</v>
          </cell>
          <cell r="O76" t="str">
            <v>高新生</v>
          </cell>
          <cell r="P76" t="str">
            <v>13717801036</v>
          </cell>
          <cell r="Q76" t="str">
            <v>大兴区</v>
          </cell>
          <cell r="R76" t="str">
            <v>大兴区旧宫镇</v>
          </cell>
          <cell r="S76" t="str">
            <v>北京公共交通控股（集团）有限公司</v>
          </cell>
          <cell r="T76" t="str">
            <v>网络-260109-053098</v>
          </cell>
          <cell r="U76" t="str">
            <v>2026-01-09 16:41:13</v>
          </cell>
          <cell r="V76" t="str">
            <v>2026-01-09 16:50:51</v>
          </cell>
          <cell r="W76" t="str">
            <v>2026-01-12 13:53:40</v>
          </cell>
          <cell r="X76" t="str">
            <v>高新生</v>
          </cell>
          <cell r="Y76" t="str">
            <v>男</v>
          </cell>
          <cell r="Z76" t="str">
            <v>手机,13717801036;</v>
          </cell>
          <cell r="AA76" t="str">
            <v>工单来源：微信服务号，此工单内容为网民留言时填写的标题及原文。 ============================= 留言标题：诓骗.糊弄.不作为.不称职的负责人吴岩（男13391623361）留言原文：他是北京市公交集团明悅湾分公司的负责人，主管599路公交车辆的卫生工作。在2025-12-23上午11：27/599路3628334车内内卫生状况差被乘客投诉，之后他称已打击完成。可是在2026-1-7下午16：30投诉方人员在此车内发现情况依旧！这充分证明他在说谎；且清洁工作并未完全彻底地完全，另</v>
          </cell>
          <cell r="AB76" t="str">
            <v>已联系</v>
          </cell>
          <cell r="AC76" t="str">
            <v>否</v>
          </cell>
          <cell r="AD76" t="str">
            <v>3.17.3.不符合或不认可北京市地面公共交通基础设施（公交首末站、公交中心站、公交保养场）建设规划选址、线路车型配备、公交线路调整优化、公交站位设置、公交线路名称或站名名称、站务设施设置等诉求”</v>
          </cell>
        </row>
        <row r="77">
          <cell r="A77" t="str">
            <v>网络-260109-053098</v>
          </cell>
          <cell r="B77" t="str">
            <v>未主动剔除</v>
          </cell>
          <cell r="C77" t="str">
            <v>求助</v>
          </cell>
          <cell r="D77" t="str">
            <v>公共服务-&gt;公交-&gt;服务</v>
          </cell>
        </row>
        <row r="77">
          <cell r="F77" t="str">
            <v>公共服务</v>
          </cell>
          <cell r="G77" t="str">
            <v>公交</v>
          </cell>
          <cell r="H77" t="str">
            <v>服务</v>
          </cell>
          <cell r="I77" t="str">
            <v>七有五性,便利性</v>
          </cell>
          <cell r="J77" t="str">
            <v>投诉北京市公交集团明悅湾分公司的负责人#微信服务号#</v>
          </cell>
        </row>
        <row r="77">
          <cell r="L77" t="str">
            <v>南小街五福堂北路一号2号院。分公司内。</v>
          </cell>
          <cell r="M77" t="str">
            <v>A5签收工单</v>
          </cell>
          <cell r="N77" t="str">
            <v>微信服务号</v>
          </cell>
          <cell r="O77" t="str">
            <v>高新生</v>
          </cell>
          <cell r="P77" t="str">
            <v>13717801036</v>
          </cell>
          <cell r="Q77" t="str">
            <v>大兴区</v>
          </cell>
          <cell r="R77" t="str">
            <v>大兴区旧宫镇</v>
          </cell>
          <cell r="S77" t="str">
            <v>北京公共交通控股（集团）有限公司</v>
          </cell>
          <cell r="T77" t="str">
            <v>网络-260109-053098</v>
          </cell>
          <cell r="U77" t="str">
            <v>2026-01-09 16:41:13</v>
          </cell>
          <cell r="V77" t="str">
            <v>2026-01-09 16:50:51</v>
          </cell>
          <cell r="W77" t="str">
            <v>2026-01-09 17:02:09</v>
          </cell>
          <cell r="X77" t="str">
            <v>高新生</v>
          </cell>
          <cell r="Y77" t="str">
            <v>男</v>
          </cell>
          <cell r="Z77" t="str">
            <v>手机,13717801036;</v>
          </cell>
          <cell r="AA77" t="str">
            <v>工单来源：微信服务号，此工单内容为网民留言时填写的标题及原文。 ============================= 留言标题：诓骗.糊弄.不作为.不称职的负责人吴岩（男13391623361）留言原文：他是北京市公交集团明悅湾分公司的负责人，主管599路公交车辆的卫生工作。在2025-12-23上午11：27/599路3628334车内内卫生状况差被乘客投诉，之后他称已打击完成。可是在2026-1-7下午16：30投诉方人员在此车内发现情况依旧！这充分证明他在说谎；且清洁工作并未完全彻底地完全，另</v>
          </cell>
          <cell r="AB77" t="str">
            <v>已联系</v>
          </cell>
          <cell r="AC77" t="str">
            <v>否</v>
          </cell>
          <cell r="AD77" t="str">
            <v>3.17.3.不符合或不认可北京市地面公共交通基础设施（公交首末站、公交中心站、公交保养场）建设规划选址、线路车型配备、公交线路调整优化、公交站位设置、公交线路名称或站名名称、站务设施设置等诉求”</v>
          </cell>
        </row>
        <row r="78">
          <cell r="A78" t="str">
            <v>网络-260110-041791</v>
          </cell>
          <cell r="B78" t="str">
            <v>未主动剔除</v>
          </cell>
          <cell r="C78" t="str">
            <v>求助</v>
          </cell>
          <cell r="D78" t="str">
            <v>公共服务-&gt;公交-&gt;服务</v>
          </cell>
        </row>
        <row r="78">
          <cell r="F78" t="str">
            <v>公共服务</v>
          </cell>
          <cell r="G78" t="str">
            <v>公交</v>
          </cell>
          <cell r="H78" t="str">
            <v>服务</v>
          </cell>
          <cell r="I78" t="str">
            <v>七有五性,便利性</v>
          </cell>
          <cell r="J78" t="str">
            <v>反映362公交车卫生差问题#微信服务号#</v>
          </cell>
        </row>
        <row r="78">
          <cell r="L78" t="str">
            <v>西直门</v>
          </cell>
          <cell r="M78" t="str">
            <v>A5签收工单</v>
          </cell>
          <cell r="N78" t="str">
            <v>微信服务号</v>
          </cell>
          <cell r="O78" t="str">
            <v>保密</v>
          </cell>
          <cell r="P78" t="str">
            <v>保密</v>
          </cell>
          <cell r="Q78" t="str">
            <v>西城区</v>
          </cell>
          <cell r="R78" t="str">
            <v>西城区展览路街道</v>
          </cell>
          <cell r="S78" t="str">
            <v>北京公共交通控股（集团）有限公司</v>
          </cell>
          <cell r="T78" t="str">
            <v>网络-260110-041791</v>
          </cell>
          <cell r="U78" t="str">
            <v>2026-01-10 17:02:07</v>
          </cell>
          <cell r="V78" t="str">
            <v>2026-01-10 17:12:36</v>
          </cell>
          <cell r="W78" t="str">
            <v>2026-01-10 17:49:58</v>
          </cell>
          <cell r="X78" t="str">
            <v>保密</v>
          </cell>
          <cell r="Y78" t="str">
            <v>女</v>
          </cell>
          <cell r="Z78" t="str">
            <v>保密</v>
          </cell>
          <cell r="AA78" t="str">
            <v>工单来源：微信服务号，此工单内容为网民留言时填写的标题及原文。============================= 留言标题：车辆卫生留言原文：今日到西直门坐362车发现车厢里面没有垃圾桶，卫生很差，车厢内都是垃圾。天气冷，空气不流通，车厢卫生脏，影响乘车环境市民填写的详细地址为：区、街道：西城区展览路街道详细地址：西直门  客四鸿运城</v>
          </cell>
          <cell r="AB78" t="str">
            <v>保密</v>
          </cell>
          <cell r="AC78" t="str">
            <v>否</v>
          </cell>
          <cell r="AD78" t="str">
            <v>3.17.3.不符合或不认可北京市地面公共交通基础设施（公交首末站、公交中心站、公交保养场）建设规划选址、线路车型配备、公交线路调整优化、公交站位设置、公交线路名称或站名名称、站务设施设置等诉求”</v>
          </cell>
        </row>
        <row r="79">
          <cell r="A79" t="str">
            <v>热线-260111-023626</v>
          </cell>
          <cell r="B79" t="str">
            <v>未主动剔除</v>
          </cell>
          <cell r="C79" t="str">
            <v>求助</v>
          </cell>
          <cell r="D79" t="str">
            <v>公共服务-&gt;公交-&gt;服务</v>
          </cell>
        </row>
        <row r="79">
          <cell r="F79" t="str">
            <v>公共服务</v>
          </cell>
          <cell r="G79" t="str">
            <v>公交</v>
          </cell>
          <cell r="H79" t="str">
            <v>服务</v>
          </cell>
        </row>
        <row r="79">
          <cell r="J79" t="str">
            <v>客5公交车工作人员上班喝酒问题</v>
          </cell>
        </row>
        <row r="79">
          <cell r="L79" t="str">
            <v>不详</v>
          </cell>
          <cell r="M79" t="str">
            <v>A5签收工单</v>
          </cell>
          <cell r="N79" t="str">
            <v>12345</v>
          </cell>
          <cell r="O79" t="str">
            <v>梁先生</v>
          </cell>
          <cell r="P79" t="str">
            <v>13311358442</v>
          </cell>
          <cell r="Q79" t="str">
            <v>不详</v>
          </cell>
        </row>
        <row r="79">
          <cell r="S79" t="str">
            <v>北京公共交通控股（集团）有限公司</v>
          </cell>
          <cell r="T79" t="str">
            <v>热线-260111-023626</v>
          </cell>
          <cell r="U79" t="str">
            <v>2026-01-11 13:52:07</v>
          </cell>
          <cell r="V79" t="str">
            <v>2026-01-11 14:00:27</v>
          </cell>
          <cell r="W79" t="str">
            <v>2026-01-12 10:13:58</v>
          </cell>
          <cell r="X79" t="str">
            <v>梁先生</v>
          </cell>
          <cell r="Y79" t="str">
            <v>男</v>
          </cell>
          <cell r="Z79" t="str">
            <v>手机,13311358442;</v>
          </cell>
          <cell r="AA79" t="str">
            <v>市民反映，北京客5分公司的物业刷车人员上班酒气冲天，就是今天上午这辆车，该人员走路都走不稳，名字应该是刘芳女士。希望处理一下。来电反映客5公交车工作人员上班喝酒问题。</v>
          </cell>
          <cell r="AB79" t="str">
            <v>已联系</v>
          </cell>
          <cell r="AC79" t="str">
            <v>是</v>
          </cell>
          <cell r="AD79" t="str">
            <v>7.1.1.针对市民反映问题，经查实后不符合实际情况的诉求</v>
          </cell>
          <cell r="AE79" t="str">
            <v>附件证明\热线-260111-023626派单不予回访的情况说明.doc</v>
          </cell>
        </row>
        <row r="80">
          <cell r="A80" t="str">
            <v>热线-260111-023626</v>
          </cell>
          <cell r="B80" t="str">
            <v>未主动剔除</v>
          </cell>
          <cell r="C80" t="str">
            <v>求助</v>
          </cell>
          <cell r="D80" t="str">
            <v>公共服务-&gt;公交-&gt;服务</v>
          </cell>
        </row>
        <row r="80">
          <cell r="F80" t="str">
            <v>公共服务</v>
          </cell>
          <cell r="G80" t="str">
            <v>公交</v>
          </cell>
          <cell r="H80" t="str">
            <v>服务</v>
          </cell>
        </row>
        <row r="80">
          <cell r="J80" t="str">
            <v>客5公交车工作人员上班喝酒问题</v>
          </cell>
        </row>
        <row r="80">
          <cell r="L80" t="str">
            <v>不详</v>
          </cell>
          <cell r="M80" t="str">
            <v>A5签收工单</v>
          </cell>
          <cell r="N80" t="str">
            <v>12345</v>
          </cell>
          <cell r="O80" t="str">
            <v>梁先生</v>
          </cell>
          <cell r="P80" t="str">
            <v>13311358442</v>
          </cell>
          <cell r="Q80" t="str">
            <v>不详</v>
          </cell>
        </row>
        <row r="80">
          <cell r="S80" t="str">
            <v>北京公共交通控股（集团）有限公司</v>
          </cell>
          <cell r="T80" t="str">
            <v>热线-260111-023626</v>
          </cell>
          <cell r="U80" t="str">
            <v>2026-01-11 13:52:07</v>
          </cell>
          <cell r="V80" t="str">
            <v>2026-01-11 14:00:27</v>
          </cell>
          <cell r="W80" t="str">
            <v>2026-01-13 17:10:22</v>
          </cell>
          <cell r="X80" t="str">
            <v>梁先生</v>
          </cell>
          <cell r="Y80" t="str">
            <v>男</v>
          </cell>
          <cell r="Z80" t="str">
            <v>手机,13311358442;</v>
          </cell>
          <cell r="AA80" t="str">
            <v>市民反映，北京客5分公司的物业刷车人员上班酒气冲天，就是今天上午这辆车，该人员走路都走不稳，名字应该是刘芳女士。希望处理一下。来电反映客5公交车工作人员上班喝酒问题。</v>
          </cell>
          <cell r="AB80" t="str">
            <v>已联系</v>
          </cell>
          <cell r="AC80" t="str">
            <v>是</v>
          </cell>
          <cell r="AD80" t="str">
            <v>7.1.1.针对市民反映问题，经查实后不符合实际情况的诉求</v>
          </cell>
          <cell r="AE80" t="str">
            <v>附件证明\热线-260111-023626派单不予回访的情况说明.doc</v>
          </cell>
        </row>
        <row r="81">
          <cell r="A81" t="str">
            <v>热线-260112-004858</v>
          </cell>
          <cell r="B81" t="str">
            <v>未主动剔除</v>
          </cell>
          <cell r="C81" t="str">
            <v>求助</v>
          </cell>
          <cell r="D81" t="str">
            <v>公共服务-&gt;公交-&gt;设施设备</v>
          </cell>
        </row>
        <row r="81">
          <cell r="F81" t="str">
            <v>公共服务</v>
          </cell>
          <cell r="G81" t="str">
            <v>公交</v>
          </cell>
          <cell r="H81" t="str">
            <v>设施设备</v>
          </cell>
          <cell r="I81" t="str">
            <v>七有五性,便利性</v>
          </cell>
          <cell r="J81" t="str">
            <v>公交车不开热风不合理问题</v>
          </cell>
        </row>
        <row r="81">
          <cell r="L81" t="str">
            <v>北京市西城区南礼士路44号-408室-南礼士路-44号楼</v>
          </cell>
          <cell r="M81" t="str">
            <v>A5签收工单</v>
          </cell>
          <cell r="N81" t="str">
            <v>12345</v>
          </cell>
          <cell r="O81" t="str">
            <v>陈女士</v>
          </cell>
          <cell r="P81" t="str">
            <v>13521650985</v>
          </cell>
          <cell r="Q81" t="str">
            <v>西城区</v>
          </cell>
          <cell r="R81" t="str">
            <v>西城区展览路街道</v>
          </cell>
          <cell r="S81" t="str">
            <v>北京公共交通控股（集团）有限公司</v>
          </cell>
          <cell r="T81" t="str">
            <v>热线-260112-004858</v>
          </cell>
          <cell r="U81" t="str">
            <v>2026-01-12 08:42:47</v>
          </cell>
          <cell r="V81" t="str">
            <v>2026-01-12 09:00:50</v>
          </cell>
          <cell r="W81" t="str">
            <v>2026-01-12 11:25:25</v>
          </cell>
          <cell r="X81" t="str">
            <v>陈女士</v>
          </cell>
          <cell r="Y81" t="str">
            <v>女</v>
          </cell>
          <cell r="Z81" t="str">
            <v>手机,13521650985;</v>
          </cell>
          <cell r="AA81" t="str">
            <v>市民反映，每辆的575公交车，车内没有热风空调， 民向司机反映过，司机表示电车带不动，每次下车的时候手脚非常的冷，还有车内的卫生也不好，市民不认可，来电反映公交车不开热风不合理问题。</v>
          </cell>
          <cell r="AB81" t="str">
            <v>已联系</v>
          </cell>
          <cell r="AC81" t="str">
            <v>否</v>
          </cell>
          <cell r="AD81" t="str">
            <v>3.17.3.不符合或不认可北京市地面公共交通基础设施（公交首末站、公交中心站、公交保养场）建设规划选址、线路车型配备、公交线路调整优化、公交站位设置、公交线路名称或站名名称、站务设施设置等诉求”</v>
          </cell>
        </row>
        <row r="82">
          <cell r="A82" t="str">
            <v>网络-260112-006217</v>
          </cell>
          <cell r="B82" t="str">
            <v>未主动剔除</v>
          </cell>
          <cell r="C82" t="str">
            <v>求助</v>
          </cell>
          <cell r="D82" t="str">
            <v>公共服务-&gt;公交-&gt;服务</v>
          </cell>
        </row>
        <row r="82">
          <cell r="F82" t="str">
            <v>公共服务</v>
          </cell>
          <cell r="G82" t="str">
            <v>公交</v>
          </cell>
          <cell r="H82" t="str">
            <v>服务</v>
          </cell>
          <cell r="I82" t="str">
            <v>七有五性,便利性</v>
          </cell>
          <cell r="J82" t="str">
            <v>投诉公交7路发车慢无人打扫车厢问题#微博私信#</v>
          </cell>
        </row>
        <row r="82">
          <cell r="L82" t="str">
            <v>北京市丰台区沙子口路与同仁东路交叉路口往西约100米-贾家花园小区</v>
          </cell>
          <cell r="M82" t="str">
            <v>A5签收工单</v>
          </cell>
          <cell r="N82" t="str">
            <v>北京12345政务微博</v>
          </cell>
          <cell r="O82" t="str">
            <v>大盆儿的屋檐</v>
          </cell>
          <cell r="P82" t="str">
            <v>大盆儿的屋檐</v>
          </cell>
          <cell r="Q82" t="str">
            <v>丰台区</v>
          </cell>
          <cell r="R82" t="str">
            <v>丰台区东铁匠营街道</v>
          </cell>
          <cell r="S82" t="str">
            <v>北京公共交通控股（集团）有限公司</v>
          </cell>
          <cell r="T82" t="str">
            <v>网络-260112-006217</v>
          </cell>
          <cell r="U82" t="str">
            <v>2026-01-12 09:01:12</v>
          </cell>
          <cell r="V82" t="str">
            <v>2026-01-12 09:15:22</v>
          </cell>
          <cell r="W82" t="str">
            <v>2026-01-12 10:13:59</v>
          </cell>
          <cell r="X82" t="str">
            <v>大盆儿的屋檐</v>
          </cell>
          <cell r="Y82" t="str">
            <v>男</v>
          </cell>
          <cell r="Z82" t="str">
            <v>手机,大盆儿的屋檐;</v>
          </cell>
          <cell r="AA82" t="str">
            <v>工单来源：新浪微博，此工单内容为网民原文。  =======================================留言原文：投诉北京公交7路，发车太慢，始发站第二站等待17分钟，寒风凛冽，老人无法忍耐，屡教不改，车厢内更无人打扫，脏乱差是否加V ：否微博链接：无</v>
          </cell>
          <cell r="AB82" t="str">
            <v>新浪微博-大盆儿的屋檐</v>
          </cell>
          <cell r="AC82" t="str">
            <v>否</v>
          </cell>
          <cell r="AD82" t="str">
            <v>3.17.3.不符合或不认可北京市地面公共交通基础设施（公交首末站、公交中心站、公交保养场）建设规划选址、线路车型配备、公交线路调整优化、公交站位设置、公交线路名称或站名名称、站务设施设置等诉求”</v>
          </cell>
        </row>
        <row r="83">
          <cell r="A83" t="str">
            <v>热线-260113-007090</v>
          </cell>
          <cell r="B83" t="str">
            <v>未主动剔除</v>
          </cell>
          <cell r="C83" t="str">
            <v>求助</v>
          </cell>
          <cell r="D83" t="str">
            <v>劳动和社会保障-&gt;劳动合同及用工管理</v>
          </cell>
        </row>
        <row r="83">
          <cell r="F83" t="str">
            <v>劳动和社会保障</v>
          </cell>
          <cell r="G83" t="str">
            <v>劳动合同及用工管理</v>
          </cell>
        </row>
        <row r="83">
          <cell r="I83" t="str">
            <v>七有五性,劳有所得</v>
          </cell>
          <cell r="J83" t="str">
            <v>要求北京公共交通控股集团有限公司鸿运承物业管理中心拿出自己是管理人员的证据的问题</v>
          </cell>
        </row>
        <row r="83">
          <cell r="L83" t="str">
            <v>北京市广义街善果胡同-1号院西南侧-核桃园</v>
          </cell>
          <cell r="M83" t="str">
            <v>A5签收工单</v>
          </cell>
          <cell r="N83" t="str">
            <v>12345</v>
          </cell>
          <cell r="O83" t="str">
            <v>杨先生</v>
          </cell>
          <cell r="P83" t="str">
            <v>13811081307</v>
          </cell>
          <cell r="Q83" t="str">
            <v>西城区</v>
          </cell>
          <cell r="R83" t="str">
            <v>西城区广内街道</v>
          </cell>
          <cell r="S83" t="str">
            <v>北京公共交通控股（集团）有限公司</v>
          </cell>
          <cell r="T83" t="str">
            <v>热线-260113-007090</v>
          </cell>
          <cell r="U83" t="str">
            <v>2026-01-13 09:09:52</v>
          </cell>
          <cell r="V83" t="str">
            <v>2026-01-13 09:10:55</v>
          </cell>
          <cell r="W83" t="str">
            <v>2026-01-13 09:26:54</v>
          </cell>
          <cell r="X83" t="str">
            <v>杨先生</v>
          </cell>
          <cell r="Y83" t="str">
            <v>男</v>
          </cell>
          <cell r="Z83" t="str">
            <v>手机,13811081307;</v>
          </cell>
          <cell r="AA83" t="str">
            <v>市民反映，自己被北京公共交通控股集团有限公司鸿运承物业管理中心开除，开除原因为企业说自己为管理人员，自己对此不认可，自己与企业签订的劳动合同为工人岗位，要求企业拿出管理自己人员的证据，地址：北京市西城区广安门内核桃园1号，公司说自己应该接收纪委的检查，自己不是党员，不是管理人员，为什么要政务处分自己，来电反映要求北京公共交通控股集团有限公司鸿运承物业管理中心拿出自己是管理人员的证据的问题。</v>
          </cell>
          <cell r="AB83" t="str">
            <v>回复证据</v>
          </cell>
        </row>
        <row r="83">
          <cell r="AD83" t="str">
            <v>7.1.1.针对市民反映问题，经查实后不符合实际情况的诉求</v>
          </cell>
          <cell r="AE83" t="str">
            <v>附件证明\热线-260113-007090\热线-260113-007090派单不予回访说明.doc</v>
          </cell>
        </row>
        <row r="84">
          <cell r="A84" t="str">
            <v>热线-260113-007090</v>
          </cell>
          <cell r="B84" t="str">
            <v>未主动剔除</v>
          </cell>
          <cell r="C84" t="str">
            <v>求助</v>
          </cell>
          <cell r="D84" t="str">
            <v>劳动和社会保障-&gt;劳动合同及用工管理</v>
          </cell>
        </row>
        <row r="84">
          <cell r="F84" t="str">
            <v>劳动和社会保障</v>
          </cell>
          <cell r="G84" t="str">
            <v>劳动合同及用工管理</v>
          </cell>
        </row>
        <row r="84">
          <cell r="I84" t="str">
            <v>七有五性,劳有所得</v>
          </cell>
          <cell r="J84" t="str">
            <v>要求北京公共交通控股集团有限公司鸿运承物业管理中心拿出自己是管理人员的证据的问题</v>
          </cell>
        </row>
        <row r="84">
          <cell r="L84" t="str">
            <v>北京市广义街善果胡同-1号院西南侧-核桃园</v>
          </cell>
          <cell r="M84" t="str">
            <v>A5签收工单</v>
          </cell>
          <cell r="N84" t="str">
            <v>12345</v>
          </cell>
          <cell r="O84" t="str">
            <v>杨先生</v>
          </cell>
          <cell r="P84" t="str">
            <v>13811081307</v>
          </cell>
          <cell r="Q84" t="str">
            <v>西城区</v>
          </cell>
          <cell r="R84" t="str">
            <v>西城区广内街道</v>
          </cell>
          <cell r="S84" t="str">
            <v>北京公共交通控股（集团）有限公司</v>
          </cell>
          <cell r="T84" t="str">
            <v>热线-260113-007090</v>
          </cell>
          <cell r="U84" t="str">
            <v>2026-01-13 09:09:52</v>
          </cell>
          <cell r="V84" t="str">
            <v>2026-01-13 09:10:55</v>
          </cell>
          <cell r="W84" t="str">
            <v>2026-01-13 09:26:53</v>
          </cell>
          <cell r="X84" t="str">
            <v>杨先生</v>
          </cell>
          <cell r="Y84" t="str">
            <v>男</v>
          </cell>
          <cell r="Z84" t="str">
            <v>手机,13811081307;</v>
          </cell>
          <cell r="AA84" t="str">
            <v>市民反映，自己被北京公共交通控股集团有限公司鸿运承物业管理中心开除，开除原因为企业说自己为管理人员，自己对此不认可，自己与企业签订的劳动合同为工人岗位，要求企业拿出管理自己人员的证据，地址：北京市西城区广安门内核桃园1号，公司说自己应该接收纪委的检查，自己不是党员，不是管理人员，为什么要政务处分自己，来电反映要求北京公共交通控股集团有限公司鸿运承物业管理中心拿出自己是管理人员的证据的问题。</v>
          </cell>
          <cell r="AB84" t="str">
            <v>回复证据</v>
          </cell>
          <cell r="AC84" t="str">
            <v>是</v>
          </cell>
          <cell r="AD84" t="str">
            <v>7.1.1.针对市民反映问题，经查实后不符合实际情况的诉求</v>
          </cell>
          <cell r="AE84" t="str">
            <v>附件证明\热线-260113-007090\热线-260113-007090派单不予回访说明.doc</v>
          </cell>
        </row>
        <row r="85">
          <cell r="A85" t="str">
            <v>热线-260113-009666</v>
          </cell>
          <cell r="B85" t="str">
            <v>未主动剔除</v>
          </cell>
          <cell r="C85" t="str">
            <v>求助</v>
          </cell>
          <cell r="D85" t="str">
            <v>公共安全-&gt;消防安全-&gt;消防安全违法行为</v>
          </cell>
        </row>
        <row r="85">
          <cell r="F85" t="str">
            <v>公共安全</v>
          </cell>
          <cell r="G85" t="str">
            <v>消防安全</v>
          </cell>
          <cell r="H85" t="str">
            <v>消防安全违法行为</v>
          </cell>
          <cell r="I85" t="str">
            <v>七有五性,便利性,安全性</v>
          </cell>
          <cell r="J85" t="str">
            <v>外卖电动车乱窜存在安全隐患问题</v>
          </cell>
        </row>
        <row r="85">
          <cell r="L85" t="str">
            <v>北京市朝阳区光华路红庙西里4号-北京市公交集团第二客运分公司</v>
          </cell>
          <cell r="M85" t="str">
            <v>A5签收工单</v>
          </cell>
          <cell r="N85" t="str">
            <v>12345</v>
          </cell>
          <cell r="O85" t="str">
            <v>王爱民先生</v>
          </cell>
          <cell r="P85" t="str">
            <v>13146533502</v>
          </cell>
          <cell r="Q85" t="str">
            <v>朝阳区</v>
          </cell>
          <cell r="R85" t="str">
            <v>朝阳区呼家楼街道</v>
          </cell>
          <cell r="S85" t="str">
            <v>北京公共交通控股（集团）有限公司</v>
          </cell>
          <cell r="T85" t="str">
            <v>热线-260113-009666</v>
          </cell>
          <cell r="U85" t="str">
            <v>2026-01-13 09:31:04</v>
          </cell>
          <cell r="V85" t="str">
            <v>2026-01-13 09:45:02</v>
          </cell>
          <cell r="W85" t="str">
            <v>2026-01-13 10:10:28</v>
          </cell>
          <cell r="X85" t="str">
            <v>王爱民先生</v>
          </cell>
          <cell r="Y85" t="str">
            <v>男</v>
          </cell>
          <cell r="Z85" t="str">
            <v>手机,13146533502;</v>
          </cell>
          <cell r="AA85" t="str">
            <v>市民反映，朝阳区公交集团客二分公司403公交场站内有外卖电动车乱窜，存在安全隐患，17队安全隐患不重视。希望职能部门核实情况尽快处理，2026年1月13日是党员干部肖子旭（音译）进行接去，违反国务院安全会生产月坛实施办法试行情况规定，来电反映外卖电动车乱窜存在安全隐患问题。</v>
          </cell>
          <cell r="AB85" t="str">
            <v>已联系</v>
          </cell>
        </row>
        <row r="85">
          <cell r="AD85" t="str">
            <v>7.1.1.针对市民反映问题，经查实后不符合实际情况的诉求</v>
          </cell>
          <cell r="AE85" t="str">
            <v>附件证明\热线-260113-009666-1派单不予回访情况说明.docx</v>
          </cell>
        </row>
        <row r="86">
          <cell r="A86" t="str">
            <v>热线-260113-028565</v>
          </cell>
          <cell r="B86" t="str">
            <v>已主动剔除</v>
          </cell>
          <cell r="C86" t="str">
            <v>求助</v>
          </cell>
          <cell r="D86" t="str">
            <v>劳动和社会保障-&gt;劳动合同及用工管理</v>
          </cell>
        </row>
        <row r="86">
          <cell r="F86" t="str">
            <v>劳动和社会保障</v>
          </cell>
          <cell r="G86" t="str">
            <v>劳动合同及用工管理</v>
          </cell>
        </row>
        <row r="86">
          <cell r="I86" t="str">
            <v>七有五性,劳有所得</v>
          </cell>
          <cell r="J86" t="str">
            <v>要求北京公共交通控股集团有限公司鸿运承物业管理中心拿出自己是管理人员的证据的问题</v>
          </cell>
        </row>
        <row r="86">
          <cell r="L86" t="str">
            <v>北京市广义街善果胡同-1号院西南侧-核桃园</v>
          </cell>
          <cell r="M86" t="str">
            <v>A5签收工单</v>
          </cell>
          <cell r="N86" t="str">
            <v>12345</v>
          </cell>
          <cell r="O86" t="str">
            <v>杨先生</v>
          </cell>
          <cell r="P86" t="str">
            <v>13811081307</v>
          </cell>
          <cell r="Q86" t="str">
            <v>西城区</v>
          </cell>
          <cell r="R86" t="str">
            <v>西城区广内街道</v>
          </cell>
          <cell r="S86" t="str">
            <v>北京公共交通控股（集团）有限公司</v>
          </cell>
          <cell r="T86" t="str">
            <v>热线-260113-028565</v>
          </cell>
          <cell r="U86" t="str">
            <v>2026-01-13 12:01:38</v>
          </cell>
          <cell r="V86" t="str">
            <v>2026-01-13 12:12:03</v>
          </cell>
          <cell r="W86" t="str">
            <v>2026-01-13 12:34:06</v>
          </cell>
          <cell r="X86" t="str">
            <v>杨先生</v>
          </cell>
          <cell r="Y86" t="str">
            <v>男</v>
          </cell>
          <cell r="Z86" t="str">
            <v>手机,13811081307;</v>
          </cell>
          <cell r="AA86" t="str">
            <v>市民反映，自己被北京公共交通控股集团有限公司鸿运承物业管理中心开除，开除原因为企业说自己为管理人员，自己对此不认可，自己与企业签订的劳动合同为工人岗位，要求企业拿出管理自己人员的证据，地址：北京市西城区广安门内核桃园1号，公司不是管理人员，但是合同上是工人，对方反问自己是否属于工人管理岗位，但是自己认为岗位司公司给了，处理是依据上级单位文件按照姓名处理的，公司内部规定工人管理岗位监察对象，公司态度恶劣，来电反映要求北京公共交通控股集团有限公司鸿运承物业管理中心拿出自己是管理人员的证据的问题。</v>
          </cell>
          <cell r="AB86" t="str">
            <v>回复证据</v>
          </cell>
        </row>
        <row r="86">
          <cell r="AD86" t="str">
            <v>已主动</v>
          </cell>
        </row>
        <row r="87">
          <cell r="A87" t="str">
            <v>热线-260113-028565</v>
          </cell>
          <cell r="B87" t="str">
            <v>已主动剔除</v>
          </cell>
          <cell r="C87" t="str">
            <v>求助</v>
          </cell>
          <cell r="D87" t="str">
            <v>劳动和社会保障-&gt;劳动合同及用工管理</v>
          </cell>
        </row>
        <row r="87">
          <cell r="F87" t="str">
            <v>劳动和社会保障</v>
          </cell>
          <cell r="G87" t="str">
            <v>劳动合同及用工管理</v>
          </cell>
        </row>
        <row r="87">
          <cell r="I87" t="str">
            <v>七有五性,劳有所得</v>
          </cell>
          <cell r="J87" t="str">
            <v>要求北京公共交通控股集团有限公司鸿运承物业管理中心拿出自己是管理人员的证据的问题</v>
          </cell>
        </row>
        <row r="87">
          <cell r="L87" t="str">
            <v>北京市广义街善果胡同-1号院西南侧-核桃园</v>
          </cell>
          <cell r="M87" t="str">
            <v>A5签收工单</v>
          </cell>
          <cell r="N87" t="str">
            <v>12345</v>
          </cell>
          <cell r="O87" t="str">
            <v>杨先生</v>
          </cell>
          <cell r="P87" t="str">
            <v>13811081307</v>
          </cell>
          <cell r="Q87" t="str">
            <v>西城区</v>
          </cell>
          <cell r="R87" t="str">
            <v>西城区广内街道</v>
          </cell>
          <cell r="S87" t="str">
            <v>北京公共交通控股（集团）有限公司</v>
          </cell>
          <cell r="T87" t="str">
            <v>热线-260113-028565</v>
          </cell>
          <cell r="U87" t="str">
            <v>2026-01-13 12:01:38</v>
          </cell>
          <cell r="V87" t="str">
            <v>2026-01-13 12:12:03</v>
          </cell>
          <cell r="W87" t="str">
            <v>2026-01-13 12:34:06</v>
          </cell>
          <cell r="X87" t="str">
            <v>杨先生</v>
          </cell>
          <cell r="Y87" t="str">
            <v>男</v>
          </cell>
          <cell r="Z87" t="str">
            <v>手机,13811081307;</v>
          </cell>
          <cell r="AA87" t="str">
            <v>市民反映，自己被北京公共交通控股集团有限公司鸿运承物业管理中心开除，开除原因为企业说自己为管理人员，自己对此不认可，自己与企业签订的劳动合同为工人岗位，要求企业拿出管理自己人员的证据，地址：北京市西城区广安门内核桃园1号，公司不是管理人员，但是合同上是工人，对方反问自己是否属于工人管理岗位，但是自己认为岗位司公司给了，处理是依据上级单位文件按照姓名处理的，公司内部规定工人管理岗位监察对象，公司态度恶劣，来电反映要求北京公共交通控股集团有限公司鸿运承物业管理中心拿出自己是管理人员的证据的问题。</v>
          </cell>
          <cell r="AB87" t="str">
            <v>回复证据</v>
          </cell>
          <cell r="AC87" t="str">
            <v>是</v>
          </cell>
          <cell r="AD87" t="str">
            <v>已主动</v>
          </cell>
        </row>
        <row r="88">
          <cell r="A88" t="str">
            <v>热线-260113-048837</v>
          </cell>
          <cell r="B88" t="str">
            <v>未主动剔除</v>
          </cell>
          <cell r="C88" t="str">
            <v>求助</v>
          </cell>
          <cell r="D88" t="str">
            <v>公共服务-&gt;公交-&gt;服务</v>
          </cell>
        </row>
        <row r="88">
          <cell r="F88" t="str">
            <v>公共服务</v>
          </cell>
          <cell r="G88" t="str">
            <v>公交</v>
          </cell>
          <cell r="H88" t="str">
            <v>服务</v>
          </cell>
          <cell r="I88" t="str">
            <v>七有五性,便利性</v>
          </cell>
          <cell r="J88" t="str">
            <v>要求公交集团工作人员道歉的问题</v>
          </cell>
        </row>
        <row r="88">
          <cell r="L88" t="str">
            <v>不详</v>
          </cell>
          <cell r="M88" t="str">
            <v>A5签收工单</v>
          </cell>
          <cell r="N88" t="str">
            <v>12345</v>
          </cell>
          <cell r="O88" t="str">
            <v>王先生</v>
          </cell>
          <cell r="P88" t="str">
            <v>15317867420</v>
          </cell>
          <cell r="Q88" t="str">
            <v>不详</v>
          </cell>
        </row>
        <row r="88">
          <cell r="S88" t="str">
            <v>北京公共交通控股（集团）有限公司</v>
          </cell>
          <cell r="T88" t="str">
            <v>热线-260113-048837</v>
          </cell>
          <cell r="U88" t="str">
            <v>2026-01-13 16:07:28</v>
          </cell>
          <cell r="V88" t="str">
            <v>2026-01-13 16:12:08</v>
          </cell>
          <cell r="W88" t="str">
            <v>2026-01-13 16:57:10</v>
          </cell>
          <cell r="X88" t="str">
            <v>王先生</v>
          </cell>
          <cell r="Y88" t="str">
            <v>男</v>
          </cell>
          <cell r="Z88" t="str">
            <v>手机,15317867420;</v>
          </cell>
          <cell r="AA88" t="str">
            <v>市民反映，自己想要到公交集团应聘，自己联系对方客服电话，工作人员不耐烦，言语上侮辱自己，市民就挂断了，然后对方用私人手机号码给市民打电话对市民进行辱骂，已经报警了，对方拒不道歉，对方电话：13718500016,，希望公交集团进行监管，来电反映要求公交集团工作人员道歉的问题。</v>
          </cell>
          <cell r="AB88" t="str">
            <v>已联系</v>
          </cell>
        </row>
        <row r="88">
          <cell r="AD88" t="str">
            <v>7.1.1.针对市民反映问题，经查实后不符合实际情况的诉求</v>
          </cell>
          <cell r="AE88" t="str">
            <v>附件证明\热线-260113-048837-公交集团-1.19.doc</v>
          </cell>
        </row>
        <row r="89">
          <cell r="A89" t="str">
            <v>网络-260113-005463</v>
          </cell>
          <cell r="B89" t="str">
            <v>未主动剔除</v>
          </cell>
          <cell r="C89" t="str">
            <v>求助</v>
          </cell>
          <cell r="D89" t="str">
            <v>公共服务-&gt;公交-&gt;服务</v>
          </cell>
        </row>
        <row r="89">
          <cell r="F89" t="str">
            <v>公共服务</v>
          </cell>
          <cell r="G89" t="str">
            <v>公交</v>
          </cell>
          <cell r="H89" t="str">
            <v>服务</v>
          </cell>
          <cell r="I89" t="str">
            <v>七有五性,便利性</v>
          </cell>
          <cell r="J89" t="str">
            <v>539路公交卫生差问题#微信服务号#</v>
          </cell>
        </row>
        <row r="89">
          <cell r="L89" t="str">
            <v>万柳中路</v>
          </cell>
          <cell r="M89" t="str">
            <v>A5签收工单</v>
          </cell>
          <cell r="N89" t="str">
            <v>微信服务号</v>
          </cell>
          <cell r="O89" t="str">
            <v>张老师</v>
          </cell>
          <cell r="P89" t="str">
            <v>13691236528</v>
          </cell>
          <cell r="Q89" t="str">
            <v>海淀区</v>
          </cell>
          <cell r="R89" t="str">
            <v>海淀区海淀街道</v>
          </cell>
          <cell r="S89" t="str">
            <v>北京公共交通控股（集团）有限公司</v>
          </cell>
          <cell r="T89" t="str">
            <v>网络-260113-005463</v>
          </cell>
          <cell r="U89" t="str">
            <v>2026-01-13 08:47:02</v>
          </cell>
          <cell r="V89" t="str">
            <v>2026-01-13 08:51:01</v>
          </cell>
          <cell r="W89" t="str">
            <v>2026-01-13 09:06:52</v>
          </cell>
          <cell r="X89" t="str">
            <v>张老师</v>
          </cell>
          <cell r="Y89" t="str">
            <v>女</v>
          </cell>
          <cell r="Z89" t="str">
            <v>手机,13691236528;</v>
          </cell>
          <cell r="AA89" t="str">
            <v> 工单来源：微信服务号，此工单内容为网民留言时填写的标题及原文。 ============================= 留言标题：公交留言原文：今天做一辆539比较脏！市民填写的详细地址为：区、街道：海淀区海淀街道详细地址：万柳中路注：具体见附件</v>
          </cell>
          <cell r="AB89" t="str">
            <v>已联系</v>
          </cell>
        </row>
        <row r="89">
          <cell r="AD89" t="str">
            <v>3.17.3.不符合或不认可北京市地面公共交通基础设施（公交首末站、公交中心站、公交保养场）建设规划选址、线路车型配备、公交线路调整优化、公交站位设置、公交线路名称或站名名称、站务设施设置等诉求”</v>
          </cell>
        </row>
        <row r="90">
          <cell r="A90" t="str">
            <v>网络-260113-040011</v>
          </cell>
          <cell r="B90" t="str">
            <v>已主动剔除</v>
          </cell>
          <cell r="C90" t="str">
            <v>建议</v>
          </cell>
          <cell r="D90" t="str">
            <v>公共服务-&gt;公交-&gt;服务</v>
          </cell>
        </row>
        <row r="90">
          <cell r="F90" t="str">
            <v>公共服务</v>
          </cell>
          <cell r="G90" t="str">
            <v>公交</v>
          </cell>
          <cell r="H90" t="str">
            <v>服务</v>
          </cell>
          <cell r="I90" t="str">
            <v>七有五性,便利性</v>
          </cell>
          <cell r="J90" t="str">
            <v>给四惠交通交通枢纽专167车队提出建议#微信服务号#</v>
          </cell>
        </row>
        <row r="90">
          <cell r="L90" t="str">
            <v>朝阳区高碑店乡四惠</v>
          </cell>
          <cell r="M90" t="str">
            <v>A5签收工单</v>
          </cell>
          <cell r="N90" t="str">
            <v>微信服务号</v>
          </cell>
          <cell r="O90" t="str">
            <v>丽</v>
          </cell>
          <cell r="P90" t="str">
            <v>17611072605</v>
          </cell>
          <cell r="Q90" t="str">
            <v>朝阳区</v>
          </cell>
          <cell r="R90" t="str">
            <v>朝阳区高碑店地区</v>
          </cell>
          <cell r="S90" t="str">
            <v>北京公共交通控股（集团）有限公司</v>
          </cell>
          <cell r="T90" t="str">
            <v>网络-260113-040011</v>
          </cell>
          <cell r="U90" t="str">
            <v>2026-01-13 14:12:48</v>
          </cell>
          <cell r="V90" t="str">
            <v>2026-01-13 14:26:58</v>
          </cell>
          <cell r="W90" t="str">
            <v>2026-01-13 14:32:41</v>
          </cell>
          <cell r="X90" t="str">
            <v>丽</v>
          </cell>
          <cell r="Y90" t="str">
            <v>女</v>
          </cell>
          <cell r="Z90" t="str">
            <v>手机,17611072605;</v>
          </cell>
          <cell r="AA90" t="str">
            <v>工单来源：微信服务号，此工单内容为网民留言时填写的标题及原文。 ============================= 留言标题：公共交通留言原文：我给四惠交通交通枢纽专167车队提个建议，让司机把公交车打扫打扫，有的车里边那么脏，车里不知道一股啥味，坐个车胳膊衣服一层灰，文字回复就可以，不方便接电话。市民填写的详细地址为：区、街道：朝阳区高碑店地区详细地址：朝阳区高碑店乡四惠</v>
          </cell>
          <cell r="AB90" t="str">
            <v>回复证据</v>
          </cell>
        </row>
        <row r="90">
          <cell r="AD90" t="str">
            <v>已主动</v>
          </cell>
        </row>
        <row r="91">
          <cell r="A91" t="str">
            <v>热线-260115-059319</v>
          </cell>
          <cell r="B91" t="str">
            <v>未主动剔除</v>
          </cell>
          <cell r="C91" t="str">
            <v>求助</v>
          </cell>
          <cell r="D91" t="str">
            <v>公共服务-&gt;公交-&gt;服务</v>
          </cell>
        </row>
        <row r="91">
          <cell r="F91" t="str">
            <v>公共服务</v>
          </cell>
          <cell r="G91" t="str">
            <v>公交</v>
          </cell>
          <cell r="H91" t="str">
            <v>服务</v>
          </cell>
          <cell r="I91" t="str">
            <v>七有五性,便利性</v>
          </cell>
          <cell r="J91" t="str">
            <v>投诉142路公交车问题</v>
          </cell>
        </row>
        <row r="91">
          <cell r="L91" t="str">
            <v>不详</v>
          </cell>
          <cell r="M91" t="str">
            <v>A5签收工单</v>
          </cell>
          <cell r="N91" t="str">
            <v>12345</v>
          </cell>
          <cell r="O91" t="str">
            <v>张女士</v>
          </cell>
          <cell r="P91" t="str">
            <v>13683327999</v>
          </cell>
          <cell r="Q91" t="str">
            <v>不详</v>
          </cell>
        </row>
        <row r="91">
          <cell r="S91" t="str">
            <v>北京公共交通控股（集团）有限公司</v>
          </cell>
          <cell r="T91" t="str">
            <v>热线-260115-059319</v>
          </cell>
          <cell r="U91" t="str">
            <v>2026-01-15 18:02:41</v>
          </cell>
          <cell r="V91" t="str">
            <v>2026-01-15 18:11:28</v>
          </cell>
          <cell r="W91" t="str">
            <v>2026-01-15 19:06:50</v>
          </cell>
          <cell r="X91" t="str">
            <v>张女士</v>
          </cell>
          <cell r="Y91" t="str">
            <v>女</v>
          </cell>
          <cell r="Z91" t="str">
            <v>手机,13683327999;</v>
          </cell>
          <cell r="AA91" t="str">
            <v>市民反映，自己投诉142路公交车，车牌尾号：6275F，公交车开的极其慢，一路上10多迈速度，错过了好几个红绿灯，17:35分进入北京西站的时候一辆出租车在下乘客，乘客走了出租车不走，该公交车也不按喇叭，就在那等着，车厢非常脏，行李架特别脏，142路公交车之前一位姓周的主管，他让外包公司（姓穆)的人联系自己，还命令自己，说有问题直接联系我就行，自己不认可，来电反映投诉142路公交车问题安服鸿运城</v>
          </cell>
          <cell r="AB91" t="str">
            <v>已联系</v>
          </cell>
          <cell r="AC91" t="str">
            <v>否</v>
          </cell>
          <cell r="AD91" t="str">
            <v>3.17.3.不符合或不认可北京市地面公共交通基础设施（公交首末站、公交中心站、公交保养场）建设规划选址、线路车型配备、公交线路调整优化、公交站位设置、公交线路名称或站名名称、站务设施设置等诉求”</v>
          </cell>
        </row>
        <row r="92">
          <cell r="A92" t="str">
            <v>热线-260115-060154</v>
          </cell>
          <cell r="B92" t="str">
            <v>未主动剔除</v>
          </cell>
          <cell r="C92" t="str">
            <v>求助</v>
          </cell>
          <cell r="D92" t="str">
            <v>公共安全-&gt;消防安全-&gt;消防安全违法行为</v>
          </cell>
        </row>
        <row r="92">
          <cell r="F92" t="str">
            <v>公共安全</v>
          </cell>
          <cell r="G92" t="str">
            <v>消防安全</v>
          </cell>
          <cell r="H92" t="str">
            <v>消防安全违法行为</v>
          </cell>
          <cell r="I92" t="str">
            <v>七有五性,便利性,安全性</v>
          </cell>
          <cell r="J92" t="str">
            <v>外卖电动车乱窜存在安全隐患问题</v>
          </cell>
        </row>
        <row r="92">
          <cell r="L92" t="str">
            <v>北京市朝阳区光华路红庙西里4号-北京市公交集团第二客运分公司</v>
          </cell>
          <cell r="M92" t="str">
            <v>A5签收工单</v>
          </cell>
          <cell r="N92" t="str">
            <v>12345</v>
          </cell>
          <cell r="O92" t="str">
            <v>王爱民先生</v>
          </cell>
          <cell r="P92" t="str">
            <v>13146533502</v>
          </cell>
          <cell r="Q92" t="str">
            <v>朝阳区</v>
          </cell>
          <cell r="R92" t="str">
            <v>朝阳区呼家楼街道</v>
          </cell>
          <cell r="S92" t="str">
            <v>北京公共交通控股（集团）有限公司</v>
          </cell>
          <cell r="T92" t="str">
            <v>热线-260115-060154</v>
          </cell>
          <cell r="U92" t="str">
            <v>2026-01-15 17:54:56</v>
          </cell>
          <cell r="V92" t="str">
            <v>2026-01-15 18:02:38</v>
          </cell>
          <cell r="W92" t="str">
            <v>2026-01-15 19:06:48</v>
          </cell>
          <cell r="X92" t="str">
            <v>王爱民先生</v>
          </cell>
          <cell r="Y92" t="str">
            <v>男</v>
          </cell>
          <cell r="Z92" t="str">
            <v>手机,13146533502;</v>
          </cell>
          <cell r="AA92" t="str">
            <v>市民反映，朝阳区公交集团客二分公司403公交场站内有外卖电动车乱窜，存在安全隐患，17队安全隐患不重视，希望职能部门核实情况尽快处理，2026年1月13日是党员干部肖子旭（音译）进行接去，违反国务院安全会生产月坛实施办法试行情况规定，市民表示自己反映的问题给的口头答复是没有，自己主动提交证据也不接受，场站录像探头不少却没有核实，来电反映外卖电动车乱窜存在安全隐患问题。安保组织部基建</v>
          </cell>
          <cell r="AB92" t="str">
            <v>已联系</v>
          </cell>
          <cell r="AC92" t="str">
            <v>否</v>
          </cell>
          <cell r="AD92" t="str">
            <v>7.1.1.针对市民反映问题，经查实后不符合实际情况的诉求”，故申请不予回访</v>
          </cell>
          <cell r="AE92" t="str">
            <v>附件证明\热线-260115-060154-1\热线-260115-060154-1派单.docx</v>
          </cell>
        </row>
        <row r="93">
          <cell r="A93" t="str">
            <v>网络-260115-006849</v>
          </cell>
          <cell r="B93" t="str">
            <v>未主动剔除</v>
          </cell>
          <cell r="C93" t="str">
            <v>求助</v>
          </cell>
          <cell r="D93" t="str">
            <v>公共服务-&gt;公交-&gt;设施设备</v>
          </cell>
        </row>
        <row r="93">
          <cell r="F93" t="str">
            <v>公共服务</v>
          </cell>
          <cell r="G93" t="str">
            <v>公交</v>
          </cell>
          <cell r="H93" t="str">
            <v>设施设备</v>
          </cell>
        </row>
        <row r="93">
          <cell r="J93" t="str">
            <v>公交车575路和512路车内扶手脏#微信服务号#</v>
          </cell>
        </row>
        <row r="93">
          <cell r="L93" t="str">
            <v>上庄</v>
          </cell>
          <cell r="M93" t="str">
            <v>A5签收工单</v>
          </cell>
          <cell r="N93" t="str">
            <v>微信服务号</v>
          </cell>
          <cell r="O93" t="str">
            <v>宋贤明</v>
          </cell>
          <cell r="P93" t="str">
            <v>13810897206</v>
          </cell>
          <cell r="Q93" t="str">
            <v>海淀区</v>
          </cell>
          <cell r="R93" t="str">
            <v>海淀区上庄镇</v>
          </cell>
          <cell r="S93" t="str">
            <v>北京公共交通控股（集团）有限公司</v>
          </cell>
          <cell r="T93" t="str">
            <v>网络-260115-006849</v>
          </cell>
          <cell r="U93" t="str">
            <v>2026-01-15 09:05:00</v>
          </cell>
          <cell r="V93" t="str">
            <v>2026-01-15 09:10:19</v>
          </cell>
          <cell r="W93" t="str">
            <v>2026-01-15 09:25:13</v>
          </cell>
          <cell r="X93" t="str">
            <v>宋贤明</v>
          </cell>
          <cell r="Y93" t="str">
            <v>男</v>
          </cell>
          <cell r="Z93" t="str">
            <v>手机,13810897206;</v>
          </cell>
          <cell r="AA93" t="str">
            <v>工单来源：微信服务号，此工单内容为网民留言时填写的标题及原文。 ============================= 留言标题：公交留言原文：公交车575路和512路，车内扶手脏，刚戴的新手套下车就黑了。扶手黏手。建议及时保持车内卫生。市民填写的详细地址为：区、街道：海淀区上庄镇详细地址：上庄</v>
          </cell>
          <cell r="AB93" t="str">
            <v>已联系</v>
          </cell>
          <cell r="AC93" t="str">
            <v>否</v>
          </cell>
          <cell r="AD93" t="str">
            <v>3.17.3.不符合或不认可北京市地面公共交通基础设施（公交首末站、公交中心站、公交保养场）建设规划选址、线路车型配备、公交线路调整优化、公交站位设置、公交线路名称或站名名称、站务设施设置等诉求”</v>
          </cell>
        </row>
        <row r="94">
          <cell r="A94" t="str">
            <v>网络-260115-010588</v>
          </cell>
          <cell r="B94" t="str">
            <v>未主动剔除</v>
          </cell>
          <cell r="C94" t="str">
            <v>求助</v>
          </cell>
          <cell r="D94" t="str">
            <v>交通管理-&gt;交通设施-&gt;交通护栏</v>
          </cell>
        </row>
        <row r="94">
          <cell r="F94" t="str">
            <v>交通管理</v>
          </cell>
          <cell r="G94" t="str">
            <v>交通设施</v>
          </cell>
          <cell r="H94" t="str">
            <v>交通护栏</v>
          </cell>
          <cell r="I94" t="str">
            <v>疏整促,城市家具,便利性,七有五性</v>
          </cell>
          <cell r="J94" t="str">
            <v>公交站台护栏问题#微信服务号#</v>
          </cell>
        </row>
        <row r="94">
          <cell r="L94" t="str">
            <v>公交站台护栏</v>
          </cell>
          <cell r="M94" t="str">
            <v>A5签收工单</v>
          </cell>
          <cell r="N94" t="str">
            <v>微信服务号</v>
          </cell>
          <cell r="O94" t="str">
            <v>保密</v>
          </cell>
          <cell r="P94" t="str">
            <v>保密</v>
          </cell>
          <cell r="Q94" t="str">
            <v>西城区</v>
          </cell>
        </row>
        <row r="94">
          <cell r="S94" t="str">
            <v>北京公共交通控股（集团）有限公司</v>
          </cell>
          <cell r="T94" t="str">
            <v>网络-260115-010588</v>
          </cell>
          <cell r="U94" t="str">
            <v>2026-01-15 09:37:51</v>
          </cell>
          <cell r="V94" t="str">
            <v>2026-01-15 09:44:24</v>
          </cell>
          <cell r="W94" t="str">
            <v>2026-01-15 09:55:41</v>
          </cell>
          <cell r="X94" t="str">
            <v>保密</v>
          </cell>
          <cell r="Y94" t="str">
            <v>男</v>
          </cell>
          <cell r="Z94" t="str">
            <v>保密</v>
          </cell>
          <cell r="AA94" t="str">
            <v>工单来源：微信服务号，此工单内容为网民留言时填写的标题及原文。 ============================= 留言标题：公交站台护栏问题留言原文：西城区阜成门-阜成门外-展览路-阜外西口-白堆子这一沿线马路两边的公交站台排队护栏，已经多年没有人进行管理了。我记得大天意还在的时候设立的，现在是破损严重，锈迹斑斑，非常影响形象。摸了摸是不锈钢的，这玩意坏成这样想必是几年没有管了。个人建议根据现在进站的车，重新规划一下排队护栏，有的护栏空排队没车，有的护栏有需要车不在那停，然后好好处理一下，弄点新</v>
          </cell>
          <cell r="AB94" t="str">
            <v>保密</v>
          </cell>
          <cell r="AC94" t="str">
            <v>否</v>
          </cell>
          <cell r="AD94" t="str">
            <v>3.17.3.不符合或不认可北京市地面公共交通基础设施（公交首末站、公交中心站、公交保养场）建设规划选址、线路车型配备、公交线路调整优化、公交站位设置、公交线路名称或站名名称、站务设施设置等诉求”</v>
          </cell>
        </row>
        <row r="95">
          <cell r="A95" t="str">
            <v>网络-260115-015646</v>
          </cell>
          <cell r="B95" t="str">
            <v>未主动剔除</v>
          </cell>
          <cell r="C95" t="str">
            <v>求助</v>
          </cell>
          <cell r="D95" t="str">
            <v>公共服务-&gt;公交-&gt;服务</v>
          </cell>
        </row>
        <row r="95">
          <cell r="F95" t="str">
            <v>公共服务</v>
          </cell>
          <cell r="G95" t="str">
            <v>公交</v>
          </cell>
          <cell r="H95" t="str">
            <v>服务</v>
          </cell>
        </row>
        <row r="95">
          <cell r="J95" t="str">
            <v>公交草桥始发站车内卫生没有打扫#微信服务号#</v>
          </cell>
        </row>
        <row r="95">
          <cell r="L95" t="str">
            <v>草桥</v>
          </cell>
          <cell r="M95" t="str">
            <v>A5签收工单</v>
          </cell>
          <cell r="N95" t="str">
            <v>微信服务号</v>
          </cell>
          <cell r="O95" t="str">
            <v>邢加强</v>
          </cell>
          <cell r="P95" t="str">
            <v>15810518059</v>
          </cell>
          <cell r="Q95" t="str">
            <v>丰台区</v>
          </cell>
          <cell r="R95" t="str">
            <v>丰台区花乡街道</v>
          </cell>
          <cell r="S95" t="str">
            <v>北京公共交通控股（集团）有限公司</v>
          </cell>
          <cell r="T95" t="str">
            <v>网络-260115-015646</v>
          </cell>
          <cell r="U95" t="str">
            <v>2026-01-15 10:18:34</v>
          </cell>
          <cell r="V95" t="str">
            <v>2026-01-15 10:26:24</v>
          </cell>
          <cell r="W95" t="str">
            <v>2026-01-15 10:35:49</v>
          </cell>
          <cell r="X95" t="str">
            <v>邢加强</v>
          </cell>
          <cell r="Y95" t="str">
            <v>男</v>
          </cell>
          <cell r="Z95" t="str">
            <v>手机,15810518059;</v>
          </cell>
          <cell r="AA95" t="str">
            <v>工单来源：微信服务号，此工单内容为网民留言时填写的标题及原文。 ============================= 留言标题：公交留言原文：车号1226541.早晨6点18分草桥始发站，车内卫生没有打扫，要求处罚当事保洁公司，对工作敷衍了事，监督不到位，扣减下次投标分数，全集团通报！市民填写的详细地址为：区、街道：丰台区花乡街道详细地址：草桥</v>
          </cell>
          <cell r="AB95" t="str">
            <v>已联系</v>
          </cell>
          <cell r="AC95" t="str">
            <v>否</v>
          </cell>
          <cell r="AD95" t="str">
            <v>3.17.3.不符合或不认可北京市地面公共交通基础设施（公交首末站、公交中心站、公交保养场）建设规划选址、线路车型配备、公交线路调整优化、公交站位设置、公交线路名称或站名名称、站务设施设置等诉求”</v>
          </cell>
        </row>
        <row r="96">
          <cell r="A96" t="str">
            <v>热线-260116-042574</v>
          </cell>
          <cell r="B96" t="str">
            <v>未主动剔除</v>
          </cell>
          <cell r="C96" t="str">
            <v>求助</v>
          </cell>
          <cell r="D96" t="str">
            <v>卫生健康-&gt;戒烟控烟-&gt;违规和处罚</v>
          </cell>
        </row>
        <row r="96">
          <cell r="F96" t="str">
            <v>卫生健康</v>
          </cell>
          <cell r="G96" t="str">
            <v>戒烟控烟</v>
          </cell>
          <cell r="H96" t="str">
            <v>违规和处罚</v>
          </cell>
        </row>
        <row r="96">
          <cell r="J96" t="str">
            <v>办公室抽烟问题/保密</v>
          </cell>
        </row>
        <row r="96">
          <cell r="L96" t="str">
            <v>410路;969路;X101路;X102路;X104路;X105路-丽园路公交场站</v>
          </cell>
          <cell r="M96" t="str">
            <v>A5签收工单</v>
          </cell>
          <cell r="N96" t="str">
            <v>12345</v>
          </cell>
          <cell r="O96" t="str">
            <v>保密</v>
          </cell>
          <cell r="P96" t="str">
            <v>保密</v>
          </cell>
          <cell r="Q96" t="str">
            <v>大兴区</v>
          </cell>
          <cell r="R96" t="str">
            <v>大兴区清源街道</v>
          </cell>
          <cell r="S96" t="str">
            <v>北京公共交通控股（集团）有限公司</v>
          </cell>
          <cell r="T96" t="str">
            <v>热线-260116-042574</v>
          </cell>
          <cell r="U96" t="str">
            <v>2026-01-16 19:15:08</v>
          </cell>
          <cell r="V96" t="str">
            <v>2026-01-16 19:22:31</v>
          </cell>
          <cell r="W96" t="str">
            <v>2026-01-16 19:24:28</v>
          </cell>
          <cell r="X96" t="str">
            <v>保密</v>
          </cell>
          <cell r="Y96" t="str">
            <v>女</v>
          </cell>
          <cell r="Z96" t="str">
            <v>保密</v>
          </cell>
          <cell r="AA96" t="str">
            <v>市民反映，大兴区丽园公交场站，1月14号中午物业班组长在办公室抽烟，来电反映办公室抽烟问题。注：市民要求保密个人信息（已解释）</v>
          </cell>
          <cell r="AB96" t="str">
            <v>保密</v>
          </cell>
        </row>
        <row r="96">
          <cell r="AD96" t="str">
            <v>7.1.1.针对市民反映问题，经查实后不符合实际情况的诉求</v>
          </cell>
          <cell r="AE96" t="str">
            <v>附件证明\热线-260116-042574-公交集团-1.19.doc</v>
          </cell>
        </row>
        <row r="97">
          <cell r="A97" t="str">
            <v>热线-260116-050326</v>
          </cell>
          <cell r="B97" t="str">
            <v>未主动剔除</v>
          </cell>
          <cell r="C97" t="str">
            <v>求助</v>
          </cell>
          <cell r="D97" t="str">
            <v>公共服务-&gt;公交-&gt;服务</v>
          </cell>
        </row>
        <row r="97">
          <cell r="F97" t="str">
            <v>公共服务</v>
          </cell>
          <cell r="G97" t="str">
            <v>公交</v>
          </cell>
          <cell r="H97" t="str">
            <v>服务</v>
          </cell>
          <cell r="I97" t="str">
            <v>七有五性,便利性</v>
          </cell>
          <cell r="J97" t="str">
            <v>公交集团领导不作为问题/保密</v>
          </cell>
        </row>
        <row r="97">
          <cell r="L97" t="str">
            <v>410路;969路;X101路;X102路;X104路;X105路-丽园路公交场站</v>
          </cell>
          <cell r="M97" t="str">
            <v>A5签收工单</v>
          </cell>
          <cell r="N97" t="str">
            <v>12345</v>
          </cell>
          <cell r="O97" t="str">
            <v>保密</v>
          </cell>
          <cell r="P97" t="str">
            <v>保密</v>
          </cell>
          <cell r="Q97" t="str">
            <v>大兴区</v>
          </cell>
          <cell r="R97" t="str">
            <v>大兴区清源街道</v>
          </cell>
          <cell r="S97" t="str">
            <v>北京公共交通控股（集团）有限公司</v>
          </cell>
          <cell r="T97" t="str">
            <v>热线-260116-050326</v>
          </cell>
          <cell r="U97" t="str">
            <v>2026-01-16 17:27:24</v>
          </cell>
          <cell r="V97" t="str">
            <v>2026-01-16 17:30:42</v>
          </cell>
          <cell r="W97" t="str">
            <v>2026-01-16 17:35:17</v>
          </cell>
          <cell r="X97" t="str">
            <v>保密</v>
          </cell>
          <cell r="Y97" t="str">
            <v>女</v>
          </cell>
          <cell r="Z97" t="str">
            <v>保密</v>
          </cell>
          <cell r="AA97" t="str">
            <v>市民反映，大兴区丽园路公交场站员工迟到早退，在办公室抽烟，不穿工服等问题，公交集团鸿运城物业天宫院分中心（公交集团下属）的领导不作为，对职工没有监管，要求相关部门进行监管，来电反映公交集团领导不作为问题。注：来电人要求信息保密（已解释）人力安保组织部</v>
          </cell>
          <cell r="AB97" t="str">
            <v>保密</v>
          </cell>
        </row>
        <row r="97">
          <cell r="AD97" t="str">
            <v>7.1.1.针对市民反映问题，经查实后不符合实际情况的诉求</v>
          </cell>
          <cell r="AE97" t="str">
            <v>附件证明\热线-260116-050326-1-公交集团-1.19.doc</v>
          </cell>
        </row>
        <row r="98">
          <cell r="A98" t="str">
            <v>热线-260116-050326</v>
          </cell>
          <cell r="B98" t="str">
            <v>未主动剔除</v>
          </cell>
          <cell r="C98" t="str">
            <v>求助</v>
          </cell>
          <cell r="D98" t="str">
            <v>公共服务-&gt;公交-&gt;服务</v>
          </cell>
        </row>
        <row r="98">
          <cell r="F98" t="str">
            <v>公共服务</v>
          </cell>
          <cell r="G98" t="str">
            <v>公交</v>
          </cell>
          <cell r="H98" t="str">
            <v>服务</v>
          </cell>
          <cell r="I98" t="str">
            <v>七有五性,便利性</v>
          </cell>
          <cell r="J98" t="str">
            <v>公交集团领导不作为问题/保密</v>
          </cell>
        </row>
        <row r="98">
          <cell r="L98" t="str">
            <v>410路;969路;X101路;X102路;X104路;X105路-丽园路公交场站</v>
          </cell>
          <cell r="M98" t="str">
            <v>A5签收工单</v>
          </cell>
          <cell r="N98" t="str">
            <v>12345</v>
          </cell>
          <cell r="O98" t="str">
            <v>保密</v>
          </cell>
          <cell r="P98" t="str">
            <v>保密</v>
          </cell>
          <cell r="Q98" t="str">
            <v>大兴区</v>
          </cell>
          <cell r="R98" t="str">
            <v>大兴区清源街道</v>
          </cell>
          <cell r="S98" t="str">
            <v>北京公共交通控股（集团）有限公司</v>
          </cell>
          <cell r="T98" t="str">
            <v>热线-260116-050326</v>
          </cell>
          <cell r="U98" t="str">
            <v>2026-01-16 17:27:24</v>
          </cell>
          <cell r="V98" t="str">
            <v>2026-01-16 17:30:42</v>
          </cell>
          <cell r="W98" t="str">
            <v>2026-01-16 17:35:17</v>
          </cell>
          <cell r="X98" t="str">
            <v>保密</v>
          </cell>
          <cell r="Y98" t="str">
            <v>女</v>
          </cell>
          <cell r="Z98" t="str">
            <v>保密</v>
          </cell>
          <cell r="AA98" t="str">
            <v>市民反映，大兴区丽园路公交场站员工迟到早退，在办公室抽烟，不穿工服等问题，公交集团鸿运城物业天宫院分中心（公交集团下属）的领导不作为，对职工没有监管，要求相关部门进行监管，来电反映公交集团领导不作为问题。注：来电人要求信息保密（已解释）人力安保组织部</v>
          </cell>
          <cell r="AB98" t="str">
            <v>保密</v>
          </cell>
        </row>
        <row r="98">
          <cell r="AD98" t="str">
            <v>7.1.1.针对市民反映问题，经查实后不符合实际情况的诉求</v>
          </cell>
        </row>
        <row r="99">
          <cell r="A99" t="str">
            <v>热线-260116-050326</v>
          </cell>
          <cell r="B99" t="str">
            <v>未主动剔除</v>
          </cell>
          <cell r="C99" t="str">
            <v>求助</v>
          </cell>
          <cell r="D99" t="str">
            <v>公共服务-&gt;公交-&gt;服务</v>
          </cell>
        </row>
        <row r="99">
          <cell r="F99" t="str">
            <v>公共服务</v>
          </cell>
          <cell r="G99" t="str">
            <v>公交</v>
          </cell>
          <cell r="H99" t="str">
            <v>服务</v>
          </cell>
          <cell r="I99" t="str">
            <v>七有五性,便利性</v>
          </cell>
          <cell r="J99" t="str">
            <v>公交集团领导不作为问题/保密</v>
          </cell>
        </row>
        <row r="99">
          <cell r="L99" t="str">
            <v>410路;969路;X101路;X102路;X104路;X105路-丽园路公交场站</v>
          </cell>
          <cell r="M99" t="str">
            <v>A5签收工单</v>
          </cell>
          <cell r="N99" t="str">
            <v>12345</v>
          </cell>
          <cell r="O99" t="str">
            <v>保密</v>
          </cell>
          <cell r="P99" t="str">
            <v>保密</v>
          </cell>
          <cell r="Q99" t="str">
            <v>大兴区</v>
          </cell>
          <cell r="R99" t="str">
            <v>大兴区清源街道</v>
          </cell>
          <cell r="S99" t="str">
            <v>北京公共交通控股（集团）有限公司</v>
          </cell>
          <cell r="T99" t="str">
            <v>热线-260116-050326</v>
          </cell>
          <cell r="U99" t="str">
            <v>2026-01-16 17:27:24</v>
          </cell>
          <cell r="V99" t="str">
            <v>2026-01-16 17:30:42</v>
          </cell>
          <cell r="W99" t="str">
            <v>2026-01-16 17:35:18</v>
          </cell>
          <cell r="X99" t="str">
            <v>保密</v>
          </cell>
          <cell r="Y99" t="str">
            <v>女</v>
          </cell>
          <cell r="Z99" t="str">
            <v>保密</v>
          </cell>
          <cell r="AA99" t="str">
            <v>市民反映，大兴区丽园路公交场站员工迟到早退，在办公室抽烟，不穿工服等问题，公交集团鸿运城物业天宫院分中心（公交集团下属）的领导不作为，对职工没有监管，要求相关部门进行监管，来电反映公交集团领导不作为问题。注：来电人要求信息保密（已解释）人力安保组织部</v>
          </cell>
          <cell r="AB99" t="str">
            <v>保密</v>
          </cell>
        </row>
        <row r="99">
          <cell r="AD99" t="str">
            <v>7.1.1.针对市民反映问题，经查实后不符合实际情况的诉求</v>
          </cell>
        </row>
        <row r="100">
          <cell r="A100" t="str">
            <v>热线-260117-002038</v>
          </cell>
          <cell r="B100" t="str">
            <v>未主动剔除</v>
          </cell>
          <cell r="C100" t="str">
            <v>求助</v>
          </cell>
          <cell r="D100" t="str">
            <v>公共服务-&gt;公交-&gt;服务</v>
          </cell>
        </row>
        <row r="100">
          <cell r="F100" t="str">
            <v>公共服务</v>
          </cell>
          <cell r="G100" t="str">
            <v>公交</v>
          </cell>
          <cell r="H100" t="str">
            <v>服务</v>
          </cell>
          <cell r="I100" t="str">
            <v>七有五性,便利性</v>
          </cell>
          <cell r="J100" t="str">
            <v>公交刷车保洁员问题</v>
          </cell>
        </row>
        <row r="100">
          <cell r="L100" t="str">
            <v>石榴园站</v>
          </cell>
          <cell r="M100" t="str">
            <v>A5签收工单</v>
          </cell>
          <cell r="N100" t="str">
            <v>12345</v>
          </cell>
          <cell r="O100" t="str">
            <v>刘先生</v>
          </cell>
          <cell r="P100" t="str">
            <v>13121289860</v>
          </cell>
          <cell r="Q100" t="str">
            <v>丰台区</v>
          </cell>
        </row>
        <row r="100">
          <cell r="S100" t="str">
            <v>北京公共交通控股（集团）有限公司</v>
          </cell>
          <cell r="T100" t="str">
            <v>热线-260117-002038</v>
          </cell>
          <cell r="U100" t="str">
            <v>2026-01-17 07:15:46</v>
          </cell>
          <cell r="V100" t="str">
            <v>2026-01-17 07:42:04</v>
          </cell>
          <cell r="W100" t="str">
            <v>2026-01-17 08:42:30</v>
          </cell>
          <cell r="X100" t="str">
            <v>刘先生</v>
          </cell>
          <cell r="Y100" t="str">
            <v>男</v>
          </cell>
          <cell r="Z100" t="str">
            <v>手机,13121289860;</v>
          </cell>
          <cell r="AA100" t="str">
            <v>市民反映，17路公交车终点站（没有汉字和字母），石榴园公交场站的刷车保洁员，把热水都接走了，司机早上起来都喝不上热水，热水才五十多度，那现在天还没亮呢，接热水刷车也结冰，自己不认可，希望相关部门尽快核实处理，把这个人开除调走，希望尽快解决，来电反映公交刷车保洁员问题。注：市民下午三点之后方便联系。</v>
          </cell>
          <cell r="AB100" t="str">
            <v>已联系</v>
          </cell>
          <cell r="AC100" t="str">
            <v>否</v>
          </cell>
          <cell r="AD100" t="str">
            <v>3.17.3.不符合或不认可北京市地面公共交通基础设施（公交首末站、公交中心站、公交保养场）建设规划选址、线路车型配备、公交线路调整优化、公交站位设置、公交线路名称或站名名称、站务设施设置等诉求”</v>
          </cell>
        </row>
        <row r="101">
          <cell r="A101" t="str">
            <v>热线-260117-002404</v>
          </cell>
          <cell r="B101" t="str">
            <v>未主动剔除</v>
          </cell>
          <cell r="C101" t="str">
            <v>求助</v>
          </cell>
          <cell r="D101" t="str">
            <v>公共服务-&gt;公交-&gt;服务</v>
          </cell>
        </row>
        <row r="101">
          <cell r="F101" t="str">
            <v>公共服务</v>
          </cell>
          <cell r="G101" t="str">
            <v>公交</v>
          </cell>
          <cell r="H101" t="str">
            <v>服务</v>
          </cell>
          <cell r="I101" t="str">
            <v>七有五性,便利性</v>
          </cell>
          <cell r="J101" t="str">
            <v>食堂鸡蛋汤有异味问题</v>
          </cell>
        </row>
        <row r="101">
          <cell r="L101" t="str">
            <v>北京市海淀区西苑站a口-西苑公交枢纽站</v>
          </cell>
          <cell r="M101" t="str">
            <v>A5签收工单</v>
          </cell>
          <cell r="N101" t="str">
            <v>12345</v>
          </cell>
          <cell r="O101" t="str">
            <v>乔先生</v>
          </cell>
          <cell r="P101" t="str">
            <v>15001119943</v>
          </cell>
          <cell r="Q101" t="str">
            <v>海淀区</v>
          </cell>
          <cell r="R101" t="str">
            <v>海淀区青龙桥街道</v>
          </cell>
          <cell r="S101" t="str">
            <v>北京公共交通控股（集团）有限公司</v>
          </cell>
          <cell r="T101" t="str">
            <v>热线-260117-002404</v>
          </cell>
          <cell r="U101" t="str">
            <v>2026-01-17 07:46:42</v>
          </cell>
          <cell r="V101" t="str">
            <v>2026-01-17 07:51:39</v>
          </cell>
          <cell r="W101" t="str">
            <v>2026-01-17 08:42:30</v>
          </cell>
          <cell r="X101" t="str">
            <v>乔先生</v>
          </cell>
          <cell r="Y101" t="str">
            <v>男</v>
          </cell>
          <cell r="Z101" t="str">
            <v>手机,15001119943;</v>
          </cell>
          <cell r="AA101" t="str">
            <v>市民反映，在海淀区西园枢纽公交食堂，市民称里面的鸡蛋汤是有味道的，自己更换别的也不给更换，自己扔了之后还说自己没事找事服务态度恶劣，来电反映食堂鸡蛋汤有异味问题。</v>
          </cell>
          <cell r="AB101" t="str">
            <v>已联系</v>
          </cell>
          <cell r="AC101" t="str">
            <v>否</v>
          </cell>
          <cell r="AD101" t="str">
            <v>7.1.1.针对市民反映问题，经查实后不符合实际情况的</v>
          </cell>
          <cell r="AE101" t="str">
            <v>附件证明\热线-260117-002404\热线-260117-002404派单不予回复的情况说明.doc</v>
          </cell>
        </row>
        <row r="102">
          <cell r="A102" t="str">
            <v>网络-260117-035766</v>
          </cell>
          <cell r="B102" t="str">
            <v>已主动剔除</v>
          </cell>
          <cell r="C102" t="str">
            <v>求助</v>
          </cell>
          <cell r="D102" t="str">
            <v>公共服务-&gt;公交-&gt;服务</v>
          </cell>
        </row>
        <row r="102">
          <cell r="F102" t="str">
            <v>公共服务</v>
          </cell>
          <cell r="G102" t="str">
            <v>公交</v>
          </cell>
          <cell r="H102" t="str">
            <v>服务</v>
          </cell>
          <cell r="I102" t="str">
            <v>七有五性,便利性</v>
          </cell>
          <cell r="J102" t="str">
            <v>北京公交北四环东路小营场站食堂问题#微信服务号#</v>
          </cell>
        </row>
        <row r="102">
          <cell r="L102" t="str">
            <v>北四环东路小营公交场站</v>
          </cell>
          <cell r="M102" t="str">
            <v>A5签收工单</v>
          </cell>
          <cell r="N102" t="str">
            <v>微信服务号</v>
          </cell>
          <cell r="O102" t="str">
            <v>保密</v>
          </cell>
          <cell r="P102" t="str">
            <v>保密</v>
          </cell>
          <cell r="Q102" t="str">
            <v>朝阳区</v>
          </cell>
          <cell r="R102" t="str">
            <v>朝阳区小关街道</v>
          </cell>
          <cell r="S102" t="str">
            <v>北京公共交通控股（集团）有限公司</v>
          </cell>
          <cell r="T102" t="str">
            <v>网络-260117-035766</v>
          </cell>
          <cell r="U102" t="str">
            <v>2026-01-17 16:04:27</v>
          </cell>
          <cell r="V102" t="str">
            <v>2026-01-17 16:10:34</v>
          </cell>
          <cell r="W102" t="str">
            <v>2026-01-17 16:28:09</v>
          </cell>
          <cell r="X102" t="str">
            <v>保密</v>
          </cell>
          <cell r="Y102" t="str">
            <v>女</v>
          </cell>
          <cell r="Z102" t="str">
            <v>保密</v>
          </cell>
          <cell r="AA102" t="str">
            <v> 工单来源：微信服务号，此工单内容为网民留言时填写的标题及原文。 ============================= 留言标题：北京公交北四环东路小营场站食堂问题留言原文：之前反馈过公交北四环东路小营场站食堂菜价贵，味道差，价格贵，谢厨师态度不好等问题，到现在食品味道，价格也不见有所改善，最重要的是，他还是在这个场站食堂，如果我们一两个司机反馈举报没有用，说明物业根本不重视我们一线职工的切身感受，也不关注我们一线职工日常后勤保障，那我们就只能联名并上报分公司了，我们的诉求很简单，价格合理，3块钱的</v>
          </cell>
          <cell r="AB102" t="str">
            <v>保密</v>
          </cell>
        </row>
        <row r="102">
          <cell r="AD102" t="str">
            <v>已主动</v>
          </cell>
        </row>
        <row r="103">
          <cell r="A103" t="str">
            <v>网络-260118-022824</v>
          </cell>
          <cell r="B103" t="str">
            <v>已主动剔除</v>
          </cell>
          <cell r="C103" t="str">
            <v>求助</v>
          </cell>
          <cell r="D103" t="str">
            <v>公共服务-&gt;公交-&gt;设施设备</v>
          </cell>
        </row>
        <row r="103">
          <cell r="F103" t="str">
            <v>公共服务</v>
          </cell>
          <cell r="G103" t="str">
            <v>公交</v>
          </cell>
          <cell r="H103" t="str">
            <v>设施设备</v>
          </cell>
        </row>
        <row r="103">
          <cell r="J103" t="str">
            <v>投诉575路4727566车电子屏中换乘信息不齐全问题#市政府门户网站互动交流平台#</v>
          </cell>
        </row>
        <row r="103">
          <cell r="L103" t="str">
            <v>不详</v>
          </cell>
          <cell r="M103" t="str">
            <v>A5签收工单</v>
          </cell>
          <cell r="N103" t="str">
            <v>市政府门户网站互动交流平台</v>
          </cell>
          <cell r="O103" t="str">
            <v>保密</v>
          </cell>
          <cell r="P103" t="str">
            <v>保密</v>
          </cell>
          <cell r="Q103" t="str">
            <v>不详</v>
          </cell>
        </row>
        <row r="103">
          <cell r="S103" t="str">
            <v>北京公共交通控股（集团）有限公司</v>
          </cell>
          <cell r="T103" t="str">
            <v>网络-260118-022824</v>
          </cell>
          <cell r="U103" t="str">
            <v>2026-01-18 13:41:30</v>
          </cell>
          <cell r="V103" t="str">
            <v>2026-01-18 13:52:25</v>
          </cell>
          <cell r="W103" t="str">
            <v>2026-01-18 13:58:49</v>
          </cell>
          <cell r="X103" t="str">
            <v>保密</v>
          </cell>
        </row>
        <row r="103">
          <cell r="Z103" t="str">
            <v>保密</v>
          </cell>
          <cell r="AA103" t="str">
            <v>工单来源：市政府门户网站互动交流平台，此工单内容为网民留言时填写的标题及原文。 ============================= 留言标题：投诉575路4727566车留言原文：2026年1月17日17:08我在梅园乘坐575路4727566双层车，该车LCD屏显示的线路站名表标识中，圆明园西路北口/永丰路南口上面只显示16号线换乘标，但是没有显示18号线换乘标，实际上575路在上述两站可以换乘16号线和18号线马连洼站，在此投诉电子屏中换乘信息不齐全，请尽快联系智达重新录制换乘信息齐全的站名表</v>
          </cell>
          <cell r="AB103" t="str">
            <v>保密</v>
          </cell>
        </row>
        <row r="103">
          <cell r="AD103" t="str">
            <v>已主动</v>
          </cell>
        </row>
        <row r="104">
          <cell r="A104" t="str">
            <v>热线-260119-017520</v>
          </cell>
          <cell r="B104" t="str">
            <v>未主动剔除</v>
          </cell>
          <cell r="C104" t="str">
            <v>投诉</v>
          </cell>
          <cell r="D104" t="str">
            <v>公共服务-&gt;公交-&gt;服务</v>
          </cell>
        </row>
        <row r="104">
          <cell r="F104" t="str">
            <v>公共服务</v>
          </cell>
          <cell r="G104" t="str">
            <v>公交</v>
          </cell>
          <cell r="H104" t="str">
            <v>服务</v>
          </cell>
          <cell r="I104" t="str">
            <v>七有五性,便利性</v>
          </cell>
          <cell r="J104" t="str">
            <v>投诉142路公交车问题</v>
          </cell>
        </row>
        <row r="104">
          <cell r="L104" t="str">
            <v>142路</v>
          </cell>
          <cell r="M104" t="str">
            <v>A5签收工单</v>
          </cell>
          <cell r="N104" t="str">
            <v>12345</v>
          </cell>
          <cell r="O104" t="str">
            <v>张女士</v>
          </cell>
          <cell r="P104" t="str">
            <v>13683327999</v>
          </cell>
          <cell r="Q104" t="str">
            <v>不详</v>
          </cell>
        </row>
        <row r="104">
          <cell r="S104" t="str">
            <v>北京公共交通控股（集团）有限公司</v>
          </cell>
          <cell r="T104" t="str">
            <v>热线-260119-017520</v>
          </cell>
          <cell r="U104" t="str">
            <v>2026-01-19 14:21:34</v>
          </cell>
          <cell r="V104" t="str">
            <v>2026-01-19 14:30:49</v>
          </cell>
          <cell r="W104" t="str">
            <v>2026-01-19 14:36:31</v>
          </cell>
          <cell r="X104" t="str">
            <v>张女士</v>
          </cell>
          <cell r="Y104" t="str">
            <v>女</v>
          </cell>
          <cell r="Z104" t="str">
            <v>手机,13683327999;</v>
          </cell>
          <cell r="AA104" t="str">
            <v>市民投诉，自己投诉142路公交车，车牌尾号：6275F，公交车开的极其慢，一路上10多迈速度，错过了好几个红绿灯，17:35分进入北京西站的时候一辆出租车在下乘客，乘客走了出租车不走，该公交车也不按喇叭，就在那等着，车厢非常脏，行李架特别脏，142路公交车之前一位姓周的主管，他让外包公司（姓穆)的人联系自己，还命令自己，说有问题直接联系我就行，自己不认可，因为天黑自己近视，自己看的不是特别清楚，自己当时准确告诉了具体几点几分进站，车牌号百分之八十的准确，公交集团在已经调取车辆信息的情况下，给自己打电话故意</v>
          </cell>
          <cell r="AB104" t="str">
            <v>已联系</v>
          </cell>
          <cell r="AC104" t="str">
            <v>否</v>
          </cell>
          <cell r="AD104" t="str">
            <v>3.17.3.不符合或不认可北京市地面公共交通基础设施（公交首末站、公交中心站、公交保养场）建设规划选址、线路车型配备、公交线路调整优化、公交站位设置、公交线路名称或站名名称、站务设施设置等诉求”</v>
          </cell>
        </row>
        <row r="105">
          <cell r="A105" t="str">
            <v>热线-260120-020085</v>
          </cell>
          <cell r="B105" t="str">
            <v>未主动剔除</v>
          </cell>
          <cell r="C105" t="str">
            <v>求助</v>
          </cell>
          <cell r="D105" t="str">
            <v>公共服务-&gt;公交-&gt;公交卡</v>
          </cell>
        </row>
        <row r="105">
          <cell r="F105" t="str">
            <v>公共服务</v>
          </cell>
          <cell r="G105" t="str">
            <v>公交</v>
          </cell>
          <cell r="H105" t="str">
            <v>公交卡</v>
          </cell>
          <cell r="I105" t="str">
            <v>七有五性,便利性</v>
          </cell>
          <cell r="J105" t="str">
            <v>公交集团员工卡充钱未到账问题</v>
          </cell>
        </row>
        <row r="105">
          <cell r="L105" t="str">
            <v>不详</v>
          </cell>
          <cell r="M105" t="str">
            <v>A5签收工单</v>
          </cell>
          <cell r="N105" t="str">
            <v>12345</v>
          </cell>
          <cell r="O105" t="str">
            <v>谢女士</v>
          </cell>
          <cell r="P105" t="str">
            <v>13521707682</v>
          </cell>
          <cell r="Q105" t="str">
            <v>不详</v>
          </cell>
        </row>
        <row r="105">
          <cell r="S105" t="str">
            <v>北京公共交通控股（集团）有限公司</v>
          </cell>
          <cell r="T105" t="str">
            <v>热线-260120-020085</v>
          </cell>
          <cell r="U105" t="str">
            <v>2026-01-20 10:52:02</v>
          </cell>
          <cell r="V105" t="str">
            <v>2026-01-20 11:17:33</v>
          </cell>
          <cell r="W105" t="str">
            <v>2026-01-20 13:29:22</v>
          </cell>
          <cell r="X105" t="str">
            <v>谢女士</v>
          </cell>
          <cell r="Y105" t="str">
            <v>女</v>
          </cell>
          <cell r="Z105" t="str">
            <v>手机,13521707682;</v>
          </cell>
          <cell r="AA105" t="str">
            <v>市民反映，自己是公交集团快3路的员工，自己之前的员工卡消磁了，补办后自己在宏福苑食堂充值了100元，但100元没有到账，公交集团说可能是充值到之前消磁的卡片里面了，自己不认可，来电反映公交集团员工卡充钱未到账问题。</v>
          </cell>
          <cell r="AB105" t="str">
            <v>已联系</v>
          </cell>
          <cell r="AC105" t="str">
            <v>否</v>
          </cell>
          <cell r="AD105" t="str">
            <v>7.1.1.针对市民反映问题，经查实后不符合实际情况的</v>
          </cell>
          <cell r="AE105" t="str">
            <v>附件证明\关于热线-260120-020085派单不予回访的情况说明(1).doc</v>
          </cell>
        </row>
        <row r="106">
          <cell r="A106" t="str">
            <v>热线-260120-067472</v>
          </cell>
          <cell r="B106" t="str">
            <v>未主动剔除</v>
          </cell>
          <cell r="C106" t="str">
            <v>求助</v>
          </cell>
          <cell r="D106" t="str">
            <v>公共服务-&gt;公交-&gt;服务</v>
          </cell>
        </row>
        <row r="106">
          <cell r="F106" t="str">
            <v>公共服务</v>
          </cell>
          <cell r="G106" t="str">
            <v>公交</v>
          </cell>
          <cell r="H106" t="str">
            <v>服务</v>
          </cell>
          <cell r="I106" t="str">
            <v>七有五性,便利性</v>
          </cell>
          <cell r="J106" t="str">
            <v>枢纽站工作人员的问题</v>
          </cell>
        </row>
        <row r="106">
          <cell r="L106" t="str">
            <v>不详</v>
          </cell>
          <cell r="M106" t="str">
            <v>A5签收工单</v>
          </cell>
          <cell r="N106" t="str">
            <v>12345</v>
          </cell>
          <cell r="O106" t="str">
            <v>张先生</v>
          </cell>
          <cell r="P106" t="str">
            <v>13810664596</v>
          </cell>
          <cell r="Q106" t="str">
            <v>不详</v>
          </cell>
        </row>
        <row r="106">
          <cell r="S106" t="str">
            <v>北京公共交通控股（集团）有限公司</v>
          </cell>
          <cell r="T106" t="str">
            <v>热线-260120-067472</v>
          </cell>
          <cell r="U106" t="str">
            <v>2026-01-20 19:18:43</v>
          </cell>
          <cell r="V106" t="str">
            <v>2026-01-20 19:25:18</v>
          </cell>
          <cell r="W106" t="str">
            <v>2026-01-20 22:16:14</v>
          </cell>
          <cell r="X106" t="str">
            <v>张先生</v>
          </cell>
          <cell r="Y106" t="str">
            <v>男</v>
          </cell>
          <cell r="Z106" t="str">
            <v>手机,13810664596;</v>
          </cell>
          <cell r="AA106" t="str">
            <v>市民反映，自己每天路过4号线地铁动物园站出来之后的公交车枢纽站，都可以看到枢纽站的工作人员以及司机在那里抽烟吐痰，聊天骂脏话，形象很不好，来电反映枢纽站工作人员的问题。电车客四客一鸿运承安服基建</v>
          </cell>
          <cell r="AB106" t="str">
            <v>已联系</v>
          </cell>
          <cell r="AC106" t="str">
            <v>否</v>
          </cell>
          <cell r="AD106" t="str">
            <v>3.17.3不符合或不认可北京市地面公共交通基础设施（公交首末站、公交中心站、公交保养场）建设规划选址、线路车型配备、公交线路调整优化、公交站位设置、公交线路名称或站名名称、站务设施设置等诉求</v>
          </cell>
        </row>
        <row r="107">
          <cell r="A107" t="str">
            <v>热线-260121-048555</v>
          </cell>
          <cell r="B107" t="str">
            <v>未主动剔除</v>
          </cell>
          <cell r="C107" t="str">
            <v>求助</v>
          </cell>
          <cell r="D107" t="str">
            <v>劳动和社会保障-&gt;劳动合同及用工管理</v>
          </cell>
        </row>
        <row r="107">
          <cell r="F107" t="str">
            <v>劳动和社会保障</v>
          </cell>
          <cell r="G107" t="str">
            <v>劳动合同及用工管理</v>
          </cell>
        </row>
        <row r="107">
          <cell r="I107" t="str">
            <v>七有五性,劳有所得</v>
          </cell>
          <cell r="J107" t="str">
            <v>H11公交招收有前科的人做保安不符合录用标准的问题</v>
          </cell>
        </row>
        <row r="107">
          <cell r="L107" t="str">
            <v>汤河口村</v>
          </cell>
          <cell r="M107" t="str">
            <v>A5签收工单</v>
          </cell>
          <cell r="N107" t="str">
            <v>12345</v>
          </cell>
          <cell r="O107" t="str">
            <v>至文玲女士</v>
          </cell>
          <cell r="P107" t="str">
            <v>13141331858</v>
          </cell>
          <cell r="Q107" t="str">
            <v>怀柔区</v>
          </cell>
          <cell r="R107" t="str">
            <v>怀柔区汤河口镇</v>
          </cell>
          <cell r="S107" t="str">
            <v>北京公共交通控股（集团）有限公司</v>
          </cell>
          <cell r="T107" t="str">
            <v>热线-260121-048555</v>
          </cell>
          <cell r="U107" t="str">
            <v>2026-01-21 17:18:54</v>
          </cell>
          <cell r="V107" t="str">
            <v>2026-01-21 17:43:23</v>
          </cell>
          <cell r="W107" t="str">
            <v>2026-01-21 19:37:58</v>
          </cell>
          <cell r="X107" t="str">
            <v>至文玲女士</v>
          </cell>
          <cell r="Y107" t="str">
            <v>女</v>
          </cell>
          <cell r="Z107" t="str">
            <v>手机,13141331858;</v>
          </cell>
          <cell r="AA107" t="str">
            <v>市民反映，怀柔区的八方达的H11路公交最近招收了一个保安：至文来，这个人是怀柔区汤河口镇汤河口村有前科不符合录用标准，来电反映H11公交招收有前科的人做保安不符合录用标准的问题。经客七安保核实，市民反映的保安非客七分公司的保安，属于物业分公司的物业警卫，故申请退回。</v>
          </cell>
          <cell r="AB107" t="str">
            <v>已联系</v>
          </cell>
        </row>
        <row r="107">
          <cell r="AD107" t="str">
            <v>7.1.1.针对市民反映问题，经查实后不符合实际情况的</v>
          </cell>
          <cell r="AE107" t="str">
            <v>附件证明\热线-260121-048555\热线-260121-048555派单不予回访的情况说明.doc</v>
          </cell>
        </row>
        <row r="108">
          <cell r="A108" t="str">
            <v>热线-260121-068597</v>
          </cell>
          <cell r="B108" t="str">
            <v>未主动剔除</v>
          </cell>
          <cell r="C108" t="str">
            <v>求助</v>
          </cell>
          <cell r="D108" t="str">
            <v>公共服务-&gt;公交-&gt;服务</v>
          </cell>
        </row>
        <row r="108">
          <cell r="F108" t="str">
            <v>公共服务</v>
          </cell>
          <cell r="G108" t="str">
            <v>公交</v>
          </cell>
          <cell r="H108" t="str">
            <v>服务</v>
          </cell>
          <cell r="I108" t="str">
            <v>七有五性,便利性</v>
          </cell>
          <cell r="J108" t="str">
            <v>希望公交集团对公交车司机加强监管</v>
          </cell>
        </row>
        <row r="108">
          <cell r="L108" t="str">
            <v>不详</v>
          </cell>
          <cell r="M108" t="str">
            <v>A5签收工单</v>
          </cell>
          <cell r="N108" t="str">
            <v>12345</v>
          </cell>
          <cell r="O108" t="str">
            <v>黄刚先生</v>
          </cell>
          <cell r="P108" t="str">
            <v>13146319761</v>
          </cell>
          <cell r="Q108" t="str">
            <v>不详</v>
          </cell>
        </row>
        <row r="108">
          <cell r="S108" t="str">
            <v>北京公共交通控股（集团）有限公司</v>
          </cell>
          <cell r="T108" t="str">
            <v>热线-260121-068597</v>
          </cell>
          <cell r="U108" t="str">
            <v>2026-01-21 19:46:44</v>
          </cell>
          <cell r="V108" t="str">
            <v>2026-01-21 19:51:48</v>
          </cell>
          <cell r="W108" t="str">
            <v>2026-01-22 10:54:19</v>
          </cell>
          <cell r="X108" t="str">
            <v>黄刚先生</v>
          </cell>
          <cell r="Y108" t="str">
            <v>男</v>
          </cell>
          <cell r="Z108" t="str">
            <v>手机,13146319761;</v>
          </cell>
          <cell r="AA108" t="str">
            <v>市民反映，92路公交车车号：6416，19:22分在西钓鱼台上车，驶向往北方向，停车上客位置不靠边，导致需要线下马路牙子再上车，市民认为不合理。公交总公司说马路牙子和车辆台阶的距离不能超过30公分，但实际已经有两个30公分了，对乘客监管不严，车上都是瓜子皮，车上卫生环境差，也不及时清理。希望相关部门尽快核实处理。来电反映希望公交集团对公交车司机加强监管。安服鸿运承  请调整主题词为调整服务规范</v>
          </cell>
          <cell r="AB108" t="str">
            <v>已联系</v>
          </cell>
          <cell r="AC108" t="str">
            <v>否</v>
          </cell>
          <cell r="AD108" t="str">
            <v>“3.1.19.不认可“无人售票”公交车辆不配备乘务员（售票员）引发的诉求”</v>
          </cell>
        </row>
        <row r="109">
          <cell r="A109" t="str">
            <v>网络-260121-039736</v>
          </cell>
          <cell r="B109" t="str">
            <v>未主动剔除</v>
          </cell>
          <cell r="C109" t="str">
            <v>求助</v>
          </cell>
          <cell r="D109" t="str">
            <v>劳动和社会保障-&gt;劳动合同及用工管理</v>
          </cell>
        </row>
        <row r="109">
          <cell r="F109" t="str">
            <v>劳动和社会保障</v>
          </cell>
          <cell r="G109" t="str">
            <v>劳动合同及用工管理</v>
          </cell>
        </row>
        <row r="109">
          <cell r="I109" t="str">
            <v>七有五性,劳有所得</v>
          </cell>
          <cell r="J109" t="str">
            <v>公交集团天宫院分中心工作人员不负责没有告知员工卡延期#微信服务号#</v>
          </cell>
        </row>
        <row r="109">
          <cell r="L109" t="str">
            <v>天宫院</v>
          </cell>
          <cell r="M109" t="str">
            <v>A5签收工单</v>
          </cell>
          <cell r="N109" t="str">
            <v>微信服务号</v>
          </cell>
          <cell r="O109" t="str">
            <v>李</v>
          </cell>
          <cell r="P109" t="str">
            <v>13810696219</v>
          </cell>
          <cell r="Q109" t="str">
            <v>大兴区</v>
          </cell>
        </row>
        <row r="109">
          <cell r="S109" t="str">
            <v>北京公共交通控股（集团）有限公司</v>
          </cell>
          <cell r="T109" t="str">
            <v>网络-260121-039736</v>
          </cell>
          <cell r="U109" t="str">
            <v>2026-01-21 14:22:29</v>
          </cell>
          <cell r="V109" t="str">
            <v>2026-01-21 14:33:27</v>
          </cell>
          <cell r="W109" t="str">
            <v>2026-01-21 15:21:34</v>
          </cell>
          <cell r="X109" t="str">
            <v>李</v>
          </cell>
          <cell r="Y109" t="str">
            <v>女</v>
          </cell>
          <cell r="Z109" t="str">
            <v>手机,13810696219;</v>
          </cell>
          <cell r="AA109" t="str">
            <v>工单来源：微信服务号，此工单内容为网民留言时填写的标题及原文。=============================留言标题：公交集团天宫院分中心工作人员不负责留言原文：北京公交集团物业管理中心天宫院分中心的工作人员没有告诉我员工卡延期，导致我出行无法使用员工卡。坐地铁都是自己花钱。市民填写的详细地址为：区：大兴区街道：不详详细地址：天宫院</v>
          </cell>
          <cell r="AB109" t="str">
            <v>已联系</v>
          </cell>
          <cell r="AC109" t="str">
            <v>否</v>
          </cell>
          <cell r="AD109" t="str">
            <v>7.1.1.针对市民反映问题，经查实后不符合实际情况的诉求</v>
          </cell>
          <cell r="AE109" t="str">
            <v>附件证明\网络-260121-039736派单不予回访的情况说明.doc</v>
          </cell>
        </row>
        <row r="110">
          <cell r="A110" t="str">
            <v>热线-260122-008761</v>
          </cell>
          <cell r="B110" t="str">
            <v>未主动剔除</v>
          </cell>
          <cell r="C110" t="str">
            <v>求助</v>
          </cell>
          <cell r="D110" t="str">
            <v>劳动和社会保障-&gt;劳动合同及用工管理</v>
          </cell>
        </row>
        <row r="110">
          <cell r="F110" t="str">
            <v>劳动和社会保障</v>
          </cell>
          <cell r="G110" t="str">
            <v>劳动合同及用工管理</v>
          </cell>
        </row>
        <row r="110">
          <cell r="I110" t="str">
            <v>七有五性,劳有所得</v>
          </cell>
          <cell r="J110" t="str">
            <v>H11公交招收有前科的人做保安不符合录用标准的问题</v>
          </cell>
        </row>
        <row r="110">
          <cell r="L110" t="str">
            <v>北京市怀柔区-汤河口村</v>
          </cell>
          <cell r="M110" t="str">
            <v>A5签收工单</v>
          </cell>
          <cell r="N110" t="str">
            <v>12345</v>
          </cell>
          <cell r="O110" t="str">
            <v>至文玲女士</v>
          </cell>
          <cell r="P110" t="str">
            <v>13141331858</v>
          </cell>
          <cell r="Q110" t="str">
            <v>怀柔区</v>
          </cell>
          <cell r="R110" t="str">
            <v>怀柔区汤河口镇</v>
          </cell>
          <cell r="S110" t="str">
            <v>北京公共交通控股（集团）有限公司</v>
          </cell>
          <cell r="T110" t="str">
            <v>热线-260122-008761</v>
          </cell>
          <cell r="U110" t="str">
            <v>2026-01-22 09:22:37</v>
          </cell>
          <cell r="V110" t="str">
            <v>2026-01-22 09:34:04</v>
          </cell>
          <cell r="W110" t="str">
            <v>2026-01-22 10:08:00</v>
          </cell>
          <cell r="X110" t="str">
            <v>至文玲女士</v>
          </cell>
          <cell r="Y110" t="str">
            <v>女</v>
          </cell>
          <cell r="Z110" t="str">
            <v>手机,13141331858;</v>
          </cell>
          <cell r="AA110" t="str">
            <v>市民反映，怀柔区的八方达的H11路公交最近招收了一个保安：至文来，这个人是怀柔区汤河口镇汤河口村有前科不符合录用标准，市民称1月22日9:15左右给自己回复表示符合录用条件，没有办法查询盗窃前科，自己不认可答复，要求再次反映，希望尽快处理，来电反映H11公交招收有前科的人做保安不符合录用标准的问题。</v>
          </cell>
          <cell r="AB110" t="str">
            <v>已联系</v>
          </cell>
          <cell r="AC110" t="str">
            <v>否</v>
          </cell>
          <cell r="AD110" t="str">
            <v>7.1.1#针对市民反映问题，经查实后不符合实际情况的</v>
          </cell>
          <cell r="AE110" t="str">
            <v>附件证明\热线-260122-008761\热线-260122-008761不予回访的情况说明.doc</v>
          </cell>
        </row>
        <row r="111">
          <cell r="A111" t="str">
            <v>热线-260122-021460</v>
          </cell>
          <cell r="B111" t="str">
            <v>未主动剔除</v>
          </cell>
          <cell r="C111" t="str">
            <v>求助</v>
          </cell>
          <cell r="D111" t="str">
            <v>市容环卫-&gt;公共区域环境秩序-&gt;粪便问题</v>
          </cell>
        </row>
        <row r="111">
          <cell r="F111" t="str">
            <v>市容环卫</v>
          </cell>
          <cell r="G111" t="str">
            <v>公共区域环境秩序</v>
          </cell>
          <cell r="H111" t="str">
            <v>粪便问题</v>
          </cell>
          <cell r="I111" t="str">
            <v>七有五性,宜居性</v>
          </cell>
          <cell r="J111" t="str">
            <v>协调公交场站搬离问题</v>
          </cell>
        </row>
        <row r="111">
          <cell r="L111" t="str">
            <v>丰台区-3路居101号</v>
          </cell>
          <cell r="M111" t="str">
            <v>A5签收工单</v>
          </cell>
          <cell r="N111" t="str">
            <v>12345</v>
          </cell>
          <cell r="O111" t="str">
            <v>黎先生</v>
          </cell>
          <cell r="P111" t="str">
            <v>13901237131</v>
          </cell>
          <cell r="Q111" t="str">
            <v>丰台区</v>
          </cell>
          <cell r="R111" t="str">
            <v>丰台区太平桥街道</v>
          </cell>
          <cell r="S111" t="str">
            <v>北京公共交通控股（集团）有限公司</v>
          </cell>
          <cell r="T111" t="str">
            <v>热线-260122-021460</v>
          </cell>
          <cell r="U111" t="str">
            <v>2026-01-22 13:49:05</v>
          </cell>
          <cell r="V111" t="str">
            <v>2026-01-22 13:53:28</v>
          </cell>
          <cell r="W111" t="str">
            <v>2026-01-23 20:39:57</v>
          </cell>
          <cell r="X111" t="str">
            <v>黎先生</v>
          </cell>
          <cell r="Y111" t="str">
            <v>男</v>
          </cell>
          <cell r="Z111" t="str">
            <v>手机,13901237131;</v>
          </cell>
          <cell r="AA111" t="str">
            <v>市民反映，在丰台区太平桥街道三路居101号，有一个公交场站，公交场站的工作人员随地大小便，而且有噪声扰民，到处扔垃圾，对此不认可，要求公交场站搬离，先有小区后有公交场站，来电反映协调公交场站搬离问题。电车基建科信，物业</v>
          </cell>
          <cell r="AB111" t="str">
            <v>已联系</v>
          </cell>
          <cell r="AC111" t="str">
            <v>否</v>
          </cell>
          <cell r="AD111" t="str">
            <v>3.17.3不符合或不认可北京市地面公共交通基础设施（公交首末站、公交中心站、公交保养场）建设规划选址、线路车型配备、公交线路调整优化、公交站位设置、公交线路名称或站名名称、站务设施设置等诉求</v>
          </cell>
        </row>
        <row r="112">
          <cell r="A112" t="str">
            <v>热线-260122-060164</v>
          </cell>
          <cell r="B112" t="str">
            <v>未主动剔除</v>
          </cell>
          <cell r="C112" t="str">
            <v>求助</v>
          </cell>
          <cell r="D112" t="str">
            <v>公共服务-&gt;公交-&gt;服务</v>
          </cell>
        </row>
        <row r="112">
          <cell r="F112" t="str">
            <v>公共服务</v>
          </cell>
          <cell r="G112" t="str">
            <v>公交</v>
          </cell>
          <cell r="H112" t="str">
            <v>服务</v>
          </cell>
          <cell r="I112" t="str">
            <v>七有五性,便利性</v>
          </cell>
          <cell r="J112" t="str">
            <v>鲁谷场站门卫问题以及472司机问题</v>
          </cell>
        </row>
        <row r="112">
          <cell r="L112" t="str">
            <v>不详 </v>
          </cell>
          <cell r="M112" t="str">
            <v>A5签收工单</v>
          </cell>
          <cell r="N112" t="str">
            <v>12345</v>
          </cell>
          <cell r="O112" t="str">
            <v>李先生</v>
          </cell>
          <cell r="P112" t="str">
            <v>18910548050</v>
          </cell>
          <cell r="Q112" t="str">
            <v>不详</v>
          </cell>
        </row>
        <row r="112">
          <cell r="S112" t="str">
            <v>北京公共交通控股（集团）有限公司</v>
          </cell>
          <cell r="T112" t="str">
            <v>热线-260122-060164</v>
          </cell>
          <cell r="U112" t="str">
            <v>2026-01-22 18:04:50</v>
          </cell>
          <cell r="V112" t="str">
            <v>2026-01-22 18:25:05</v>
          </cell>
          <cell r="W112" t="str">
            <v>2026-01-22 18:38:38</v>
          </cell>
          <cell r="X112" t="str">
            <v>李先生</v>
          </cell>
          <cell r="Y112" t="str">
            <v>男</v>
          </cell>
          <cell r="Z112" t="str">
            <v>手机,18910548050;</v>
          </cell>
          <cell r="AA112" t="str">
            <v>市民反映，申请472路司机带自己进鲁谷场站，市民图方便近是为了到出站口，做472路往回走，司机让自己在门口，让自己跟鲁谷场站门卫沟通，市民是残疾人，眼镜看不清路，需要进入车场，门卫拦截不让自己进入，市民解释干过，一个车队的，还是不让进，解释有检查的，市民不认可，市民要求让可以进院，来电反映鲁谷场站门卫问题以及472司机问题。安服 安保</v>
          </cell>
          <cell r="AB112" t="str">
            <v>已联系</v>
          </cell>
          <cell r="AC112" t="str">
            <v>否</v>
          </cell>
          <cell r="AD112" t="str">
            <v>7.1.1#针对市民反映问题，经查实后不符合实际情况的</v>
          </cell>
          <cell r="AE112" t="str">
            <v>附件证明\热线-260122-060164\热线-260122-060164不予回访的情况说明.doc</v>
          </cell>
        </row>
        <row r="113">
          <cell r="A113" t="str">
            <v>网络-260122-016053</v>
          </cell>
          <cell r="B113" t="str">
            <v>未主动剔除</v>
          </cell>
          <cell r="C113" t="str">
            <v>求助</v>
          </cell>
          <cell r="D113" t="str">
            <v>公共服务-&gt;公交-&gt;运营调度</v>
          </cell>
        </row>
        <row r="113">
          <cell r="F113" t="str">
            <v>公共服务</v>
          </cell>
          <cell r="G113" t="str">
            <v>公交</v>
          </cell>
          <cell r="H113" t="str">
            <v>运营调度</v>
          </cell>
        </row>
        <row r="113">
          <cell r="J113" t="str">
            <v>74路公交问题#微信服务号#</v>
          </cell>
        </row>
        <row r="113">
          <cell r="L113" t="str">
            <v>菜户营西路始发站</v>
          </cell>
          <cell r="M113" t="str">
            <v>A5签收工单</v>
          </cell>
          <cell r="N113" t="str">
            <v>微信服务号</v>
          </cell>
          <cell r="O113" t="str">
            <v>柳</v>
          </cell>
          <cell r="P113" t="str">
            <v>18610116397</v>
          </cell>
          <cell r="Q113" t="str">
            <v>丰台区</v>
          </cell>
          <cell r="R113" t="str">
            <v>丰台区太平桥街道</v>
          </cell>
          <cell r="S113" t="str">
            <v>北京公共交通控股（集团）有限公司</v>
          </cell>
          <cell r="T113" t="str">
            <v>网络-260122-016053</v>
          </cell>
          <cell r="U113" t="str">
            <v>2026-01-22 10:22:51</v>
          </cell>
          <cell r="V113" t="str">
            <v>2026-01-22 10:45:30</v>
          </cell>
          <cell r="W113" t="str">
            <v>2026-01-22 11:40:46</v>
          </cell>
          <cell r="X113" t="str">
            <v>柳</v>
          </cell>
          <cell r="Y113" t="str">
            <v>女</v>
          </cell>
          <cell r="Z113" t="str">
            <v>手机,18610116397;</v>
          </cell>
          <cell r="AA113" t="str">
            <v>工单来源：微信服务号，此工单内容为网民留言时填写的标题及原文。 ============================= 留言标题：公交留言原文：1月22日早，74路公交车从菜户营西路站始发，原来7:10的这趟车推迟到了7:18发车，当时车站有学生和上班族还有老年人，十多人在等车。大家都很焦急，有的打电话反映，有的到场站门口保安室去询问，保安室无人值守，听见有人喊叫才出来一个保安和司机，但都未回答不发车的具体情况。太平桥学校的学生们要7:30到校，每天都坐7:10这趟车，今天返校，发车时间却推迟，上学上</v>
          </cell>
          <cell r="AB113" t="str">
            <v>已联系</v>
          </cell>
          <cell r="AC113" t="str">
            <v>否</v>
          </cell>
          <cell r="AD113" t="str">
            <v>7.1.1#针对市民反映问题，经查实后不符合实际情况的</v>
          </cell>
          <cell r="AE113" t="str">
            <v>附件证明\网络-260122-016053不予回访的情况说明.doc</v>
          </cell>
        </row>
        <row r="114">
          <cell r="A114" t="str">
            <v>网络-260122-036769</v>
          </cell>
          <cell r="B114" t="str">
            <v>已主动剔除</v>
          </cell>
          <cell r="C114" t="str">
            <v>建议</v>
          </cell>
          <cell r="D114" t="str">
            <v>公共服务-&gt;公交-&gt;服务</v>
          </cell>
        </row>
        <row r="114">
          <cell r="F114" t="str">
            <v>公共服务</v>
          </cell>
          <cell r="G114" t="str">
            <v>公交</v>
          </cell>
          <cell r="H114" t="str">
            <v>服务</v>
          </cell>
          <cell r="I114" t="str">
            <v>七有五性,便利性</v>
          </cell>
          <cell r="J114" t="str">
            <v>希望及时清洗142公交车挡风玻璃问题#微信服务号#</v>
          </cell>
        </row>
        <row r="114">
          <cell r="L114" t="str">
            <v>建国门站</v>
          </cell>
          <cell r="M114" t="str">
            <v>A5签收工单</v>
          </cell>
          <cell r="N114" t="str">
            <v>微信服务号</v>
          </cell>
          <cell r="O114" t="str">
            <v>保密</v>
          </cell>
          <cell r="P114" t="str">
            <v>保密</v>
          </cell>
          <cell r="Q114" t="str">
            <v>东城区</v>
          </cell>
          <cell r="R114" t="str">
            <v>东城区崇文门外街道</v>
          </cell>
          <cell r="S114" t="str">
            <v>北京公共交通控股（集团）有限公司</v>
          </cell>
          <cell r="T114" t="str">
            <v>网络-260122-036769</v>
          </cell>
          <cell r="U114" t="str">
            <v>2026-01-22 14:04:22</v>
          </cell>
          <cell r="V114" t="str">
            <v>2026-01-22 14:21:23</v>
          </cell>
          <cell r="W114" t="str">
            <v>2026-01-22 14:27:59</v>
          </cell>
          <cell r="X114" t="str">
            <v>保密</v>
          </cell>
          <cell r="Y114" t="str">
            <v>女</v>
          </cell>
          <cell r="Z114" t="str">
            <v>保密</v>
          </cell>
          <cell r="AA114" t="str">
            <v>工单来源：微信服务号，此工单内容为网民留言时填写的标题及原文。 ============================= 留言标题：该过年了公交车玻璃是否清姬一下留言原文：13：25乘坐142公交车挡风玻璃好脏，如图示市民填写的详细地址为：区、街道：东城区崇文门外街道详细地址：建国门站注：详见附件。</v>
          </cell>
          <cell r="AB114" t="str">
            <v>保密</v>
          </cell>
        </row>
        <row r="114">
          <cell r="AD114" t="str">
            <v>已主动</v>
          </cell>
        </row>
        <row r="115">
          <cell r="A115" t="str">
            <v>热线-260123-020142</v>
          </cell>
          <cell r="B115" t="str">
            <v>未主动剔除</v>
          </cell>
          <cell r="C115" t="str">
            <v>求助</v>
          </cell>
          <cell r="D115" t="str">
            <v>公共服务-&gt;公交-&gt;服务</v>
          </cell>
        </row>
        <row r="115">
          <cell r="F115" t="str">
            <v>公共服务</v>
          </cell>
          <cell r="G115" t="str">
            <v>公交</v>
          </cell>
          <cell r="H115" t="str">
            <v>服务</v>
          </cell>
          <cell r="I115" t="str">
            <v>七有五性,便利性</v>
          </cell>
          <cell r="J115" t="str">
            <v>鲁谷场站门卫问题以及472司机问题</v>
          </cell>
        </row>
        <row r="115">
          <cell r="L115" t="str">
            <v>不详 </v>
          </cell>
          <cell r="M115" t="str">
            <v>A5签收工单</v>
          </cell>
          <cell r="N115" t="str">
            <v>12345</v>
          </cell>
          <cell r="O115" t="str">
            <v>李先生</v>
          </cell>
          <cell r="P115" t="str">
            <v>18910548050</v>
          </cell>
          <cell r="Q115" t="str">
            <v>不详</v>
          </cell>
        </row>
        <row r="115">
          <cell r="S115" t="str">
            <v>北京公共交通控股（集团）有限公司</v>
          </cell>
          <cell r="T115" t="str">
            <v>热线-260123-020142</v>
          </cell>
          <cell r="U115" t="str">
            <v>2026-01-23 10:57:44</v>
          </cell>
          <cell r="V115" t="str">
            <v>2026-01-23 11:07:48</v>
          </cell>
          <cell r="W115" t="str">
            <v>2026-01-23 11:20:39</v>
          </cell>
          <cell r="X115" t="str">
            <v>李先生</v>
          </cell>
          <cell r="Y115" t="str">
            <v>男</v>
          </cell>
          <cell r="Z115" t="str">
            <v>手机,18910548050;</v>
          </cell>
          <cell r="AA115" t="str">
            <v>市民反映，申请472路司机带自己进鲁谷场站，市民图方便近是为了到出站口，做472路往回走，司机让自己在门口，让自己跟鲁谷场站门卫沟通，市民是残疾人，眼镜看不清路，需要进入车场，门卫拦截不让自己进入，市民解释干过，一个车队的，还是不让进，解释有检查的，市民不认可，市民要求让可以进院，问题没有解决，对方回复没有解决问题，要求对方领导回复，来电反映鲁谷场站门卫问题以及472司机问题。</v>
          </cell>
          <cell r="AB115" t="str">
            <v>已联系</v>
          </cell>
          <cell r="AC115" t="str">
            <v>否</v>
          </cell>
          <cell r="AD115" t="str">
            <v>7.1.1针对市民反映问题，经查实后不符合实际情况的</v>
          </cell>
          <cell r="AE115" t="str">
            <v>附件证明\热线-260123-020142\热线-260123-020142不予回访的情况说明.doc</v>
          </cell>
        </row>
        <row r="116">
          <cell r="A116" t="str">
            <v>热线-260123-031449</v>
          </cell>
          <cell r="B116" t="str">
            <v>未主动剔除</v>
          </cell>
          <cell r="C116" t="str">
            <v>求助</v>
          </cell>
          <cell r="D116" t="str">
            <v>劳动和社会保障-&gt;社会保险-&gt;医疗保险</v>
          </cell>
        </row>
        <row r="116">
          <cell r="F116" t="str">
            <v>劳动和社会保障</v>
          </cell>
          <cell r="G116" t="str">
            <v>社会保险</v>
          </cell>
          <cell r="H116" t="str">
            <v>医疗保险</v>
          </cell>
          <cell r="I116" t="str">
            <v>七有五性,病有所医</v>
          </cell>
          <cell r="J116" t="str">
            <v>二次报销问题</v>
          </cell>
        </row>
        <row r="116">
          <cell r="L116" t="str">
            <v>不详</v>
          </cell>
          <cell r="M116" t="str">
            <v>A5签收工单</v>
          </cell>
          <cell r="N116" t="str">
            <v>12345</v>
          </cell>
          <cell r="O116" t="str">
            <v>贾宝成</v>
          </cell>
          <cell r="P116" t="str">
            <v>13366916342</v>
          </cell>
          <cell r="Q116" t="str">
            <v>西城区</v>
          </cell>
        </row>
        <row r="116">
          <cell r="S116" t="str">
            <v>北京公共交通控股（集团）有限公司</v>
          </cell>
          <cell r="T116" t="str">
            <v>热线-260123-031449</v>
          </cell>
          <cell r="U116" t="str">
            <v>2026-01-23 19:00:54</v>
          </cell>
          <cell r="V116" t="str">
            <v>2026-01-23 19:16:33</v>
          </cell>
          <cell r="W116" t="str">
            <v>2026-01-23 19:24:33</v>
          </cell>
          <cell r="X116" t="str">
            <v>贾宝成</v>
          </cell>
          <cell r="Y116" t="str">
            <v>男</v>
          </cell>
          <cell r="Z116" t="str">
            <v>手机,13366916342;</v>
          </cell>
          <cell r="AA116" t="str">
            <v>市民反映，自己是北京西城区阜成门的公交物业退休职工，现在自己住在山东，参保地：西城区，自己通过单位申请进行了医保二次报销，但是费用一直没有到账，自己需要核实处理，但是相关部门的电话一直电话打不通，姓名：贾宝成，身份证号：110102196505160415，来电反映二次报销问题。工单流转：西城区退回：区医保局工作人员于2026年1月23日17:00使用电话66206096联系来电人，告知二次报销问题。来电人贾宝成，身份证号码：110102196505160415,反映已向单位申报了二次报销材料，但一直没有</v>
          </cell>
          <cell r="AB116" t="str">
            <v>已联系</v>
          </cell>
          <cell r="AC116" t="str">
            <v>否</v>
          </cell>
          <cell r="AD116" t="str">
            <v>7.1.1针对市民反映问题，经查实后不符合实际情况的</v>
          </cell>
          <cell r="AE116" t="str">
            <v>附件证明\热线-260123-031449-公交集团-2.19.doc</v>
          </cell>
        </row>
        <row r="117">
          <cell r="A117" t="str">
            <v>热线-260124-015418</v>
          </cell>
          <cell r="B117" t="str">
            <v>未主动剔除</v>
          </cell>
          <cell r="C117" t="str">
            <v>求助</v>
          </cell>
          <cell r="D117" t="str">
            <v>公共服务-&gt;公交-&gt;服务</v>
          </cell>
        </row>
        <row r="117">
          <cell r="F117" t="str">
            <v>公共服务</v>
          </cell>
          <cell r="G117" t="str">
            <v>公交</v>
          </cell>
          <cell r="H117" t="str">
            <v>服务</v>
          </cell>
          <cell r="I117" t="str">
            <v>七有五性,便利性</v>
          </cell>
          <cell r="J117" t="str">
            <v>883、870、887路公交车卫生脏乱差问题</v>
          </cell>
        </row>
        <row r="117">
          <cell r="L117" t="str">
            <v>不详</v>
          </cell>
          <cell r="M117" t="str">
            <v>A5签收工单</v>
          </cell>
          <cell r="N117" t="str">
            <v>12345</v>
          </cell>
          <cell r="O117" t="str">
            <v>李先生</v>
          </cell>
          <cell r="P117" t="str">
            <v>13522049284</v>
          </cell>
          <cell r="Q117" t="str">
            <v>不详</v>
          </cell>
        </row>
        <row r="117">
          <cell r="S117" t="str">
            <v>北京公共交通控股（集团）有限公司</v>
          </cell>
          <cell r="T117" t="str">
            <v>热线-260124-015418</v>
          </cell>
          <cell r="U117" t="str">
            <v>2026-01-24 11:14:55</v>
          </cell>
          <cell r="V117" t="str">
            <v>2026-01-24 11:24:55</v>
          </cell>
          <cell r="W117" t="str">
            <v>2026-01-26 10:27:07</v>
          </cell>
          <cell r="X117" t="str">
            <v>李先生</v>
          </cell>
          <cell r="Y117" t="str">
            <v>男</v>
          </cell>
          <cell r="Z117" t="str">
            <v>手机,13522049284;</v>
          </cell>
          <cell r="AA117" t="str">
            <v>市民举报，883路（德胜门西-南口西站），870路（南口西-兴寿北），887路（南口北-回龙观）公交车卫生脏乱差，市民不认可，表示问题没有解决，要求本中心继续反映，来电反映883、870、887路公交车卫生脏乱差问题。请调整主题词为安全服务专业补充内容</v>
          </cell>
          <cell r="AB117" t="str">
            <v>已联系</v>
          </cell>
          <cell r="AC117" t="str">
            <v>否</v>
          </cell>
          <cell r="AD117" t="str">
            <v>3.17.3.不符合或不认可北京市地面公共交通基础设施（公交首末站、公交中心站、公交保养场）建设规划选址、线路车型配备、公交线路调整优化、公交站位设置、公交线路名称或站名名称、站务设施设置等诉求”</v>
          </cell>
        </row>
        <row r="118">
          <cell r="A118" t="str">
            <v>网络-260124-000007</v>
          </cell>
          <cell r="B118" t="str">
            <v>未主动剔除</v>
          </cell>
          <cell r="C118" t="str">
            <v>求助</v>
          </cell>
          <cell r="D118" t="str">
            <v>公共服务-&gt;公交-&gt;设施设备</v>
          </cell>
        </row>
        <row r="118">
          <cell r="F118" t="str">
            <v>公共服务</v>
          </cell>
          <cell r="G118" t="str">
            <v>公交</v>
          </cell>
          <cell r="H118" t="str">
            <v>设施设备</v>
          </cell>
          <cell r="I118" t="str">
            <v>疏整促,城市家具</v>
          </cell>
          <cell r="J118" t="str">
            <v>碰擦到翠林公交场站抬车栏杆赔偿相关问题#微信服务号#</v>
          </cell>
        </row>
        <row r="118">
          <cell r="L118" t="str">
            <v>北京市丰台区右安门街道翠林公交场站</v>
          </cell>
          <cell r="M118" t="str">
            <v>A5签收工单</v>
          </cell>
          <cell r="N118" t="str">
            <v>微信服务号</v>
          </cell>
          <cell r="O118" t="str">
            <v>匿名</v>
          </cell>
          <cell r="P118" t="str">
            <v>17326805246</v>
          </cell>
          <cell r="Q118" t="str">
            <v>丰台区</v>
          </cell>
          <cell r="R118" t="str">
            <v>丰台区右安门街道</v>
          </cell>
          <cell r="S118" t="str">
            <v>北京公共交通控股（集团）有限公司</v>
          </cell>
          <cell r="T118" t="str">
            <v>网络-260124-000007</v>
          </cell>
          <cell r="U118" t="str">
            <v>2026-01-24 00:02:48</v>
          </cell>
          <cell r="V118" t="str">
            <v>2026-01-24 00:12:06</v>
          </cell>
          <cell r="W118" t="str">
            <v>2026-01-24 09:49:11</v>
          </cell>
          <cell r="X118" t="str">
            <v>匿名</v>
          </cell>
          <cell r="Y118" t="str">
            <v>女</v>
          </cell>
          <cell r="Z118" t="str">
            <v>手机,17326805246;</v>
          </cell>
          <cell r="AA118" t="str">
            <v>工单来源：微信服务号，此工单内容为网民留言时填写的标题及原文。 ============================= 留言标题：公交留言原文：本人于2026年1月23日晚间，驾驶车辆在翠林公交场站倒车时，不慎碰擦到场站抬车栏杆，车辆也出现两处凹陷损伤。事发后，本人当即与场站工作人员沟通处理，现场向场站站长支付赔偿款600元整，但只有一个手写收据 现就此次赔偿事宜，提出以下三点核心诉求： 1. 明确600元赔偿款的去向及性质：要求贵司提供该笔款项的正式发票或加盖公司财务章的收据，书面说明款项是否已按规</v>
          </cell>
          <cell r="AB118" t="str">
            <v>已联系</v>
          </cell>
          <cell r="AC118" t="str">
            <v>否</v>
          </cell>
          <cell r="AD118" t="str">
            <v>7.1.1针对市民反映问题，经查实后不符合实际情况的</v>
          </cell>
          <cell r="AE118" t="str">
            <v>附件证明\网络-260124-000007-1-公交集团-2.19.doc</v>
          </cell>
        </row>
        <row r="119">
          <cell r="A119" t="str">
            <v>网络-260124-000007</v>
          </cell>
          <cell r="B119" t="str">
            <v>未主动剔除</v>
          </cell>
          <cell r="C119" t="str">
            <v>求助</v>
          </cell>
          <cell r="D119" t="str">
            <v>公共服务-&gt;公交-&gt;设施设备</v>
          </cell>
        </row>
        <row r="119">
          <cell r="F119" t="str">
            <v>公共服务</v>
          </cell>
          <cell r="G119" t="str">
            <v>公交</v>
          </cell>
          <cell r="H119" t="str">
            <v>设施设备</v>
          </cell>
          <cell r="I119" t="str">
            <v>疏整促,城市家具</v>
          </cell>
          <cell r="J119" t="str">
            <v>碰擦到翠林公交场站抬车栏杆赔偿相关问题#微信服务号#</v>
          </cell>
        </row>
        <row r="119">
          <cell r="L119" t="str">
            <v>北京市丰台区右安门街道翠林公交场站</v>
          </cell>
          <cell r="M119" t="str">
            <v>A5签收工单</v>
          </cell>
          <cell r="N119" t="str">
            <v>微信服务号</v>
          </cell>
          <cell r="O119" t="str">
            <v>匿名</v>
          </cell>
          <cell r="P119" t="str">
            <v>17326805246</v>
          </cell>
          <cell r="Q119" t="str">
            <v>丰台区</v>
          </cell>
          <cell r="R119" t="str">
            <v>丰台区右安门街道</v>
          </cell>
          <cell r="S119" t="str">
            <v>北京公共交通控股（集团）有限公司</v>
          </cell>
          <cell r="T119" t="str">
            <v>网络-260124-000007</v>
          </cell>
          <cell r="U119" t="str">
            <v>2026-01-24 00:02:48</v>
          </cell>
          <cell r="V119" t="str">
            <v>2026-01-24 00:12:06</v>
          </cell>
          <cell r="W119" t="str">
            <v>2026-01-24 09:49:11</v>
          </cell>
          <cell r="X119" t="str">
            <v>匿名</v>
          </cell>
          <cell r="Y119" t="str">
            <v>女</v>
          </cell>
          <cell r="Z119" t="str">
            <v>手机,17326805246;</v>
          </cell>
          <cell r="AA119" t="str">
            <v>工单来源：微信服务号，此工单内容为网民留言时填写的标题及原文。 ============================= 留言标题：公交留言原文：本人于2026年1月23日晚间，驾驶车辆在翠林公交场站倒车时，不慎碰擦到场站抬车栏杆，车辆也出现两处凹陷损伤。事发后，本人当即与场站工作人员沟通处理，现场向场站站长支付赔偿款600元整，但只有一个手写收据 现就此次赔偿事宜，提出以下三点核心诉求： 1. 明确600元赔偿款的去向及性质：要求贵司提供该笔款项的正式发票或加盖公司财务章的收据，书面说明款项是否已按规</v>
          </cell>
          <cell r="AB119" t="str">
            <v>已联系</v>
          </cell>
          <cell r="AC119" t="str">
            <v>否</v>
          </cell>
          <cell r="AD119" t="str">
            <v>7.1.1针对市民反映问题，经查实后不符合实际情况的</v>
          </cell>
          <cell r="AE119" t="str">
            <v>附件证明\网络-260124-000007-1-公交集团-2.19.doc</v>
          </cell>
        </row>
        <row r="120">
          <cell r="A120" t="str">
            <v>网络-260124-001044</v>
          </cell>
          <cell r="B120" t="str">
            <v>已主动剔除</v>
          </cell>
          <cell r="C120" t="str">
            <v>求助</v>
          </cell>
          <cell r="D120" t="str">
            <v>劳动和社会保障-&gt;劳动合同及用工管理</v>
          </cell>
        </row>
        <row r="120">
          <cell r="F120" t="str">
            <v>劳动和社会保障</v>
          </cell>
          <cell r="G120" t="str">
            <v>劳动合同及用工管理</v>
          </cell>
        </row>
        <row r="120">
          <cell r="I120" t="str">
            <v>七有五性,劳有所得</v>
          </cell>
          <cell r="J120" t="str">
            <v>鸿运承物业管理中心推诿不作为形式主义问题#微信服务号#</v>
          </cell>
        </row>
        <row r="120">
          <cell r="L120" t="str">
            <v>北京市大兴区天宫院分中心</v>
          </cell>
          <cell r="M120" t="str">
            <v>A5签收工单</v>
          </cell>
          <cell r="N120" t="str">
            <v>微信服务号</v>
          </cell>
          <cell r="O120" t="str">
            <v>杨利</v>
          </cell>
          <cell r="P120" t="str">
            <v>13811081307</v>
          </cell>
          <cell r="Q120" t="str">
            <v>西城区</v>
          </cell>
          <cell r="R120" t="str">
            <v>西城区广内街道</v>
          </cell>
          <cell r="S120" t="str">
            <v>北京公共交通控股（集团）有限公司</v>
          </cell>
          <cell r="T120" t="str">
            <v>网络-260124-001044</v>
          </cell>
          <cell r="U120" t="str">
            <v>2026-01-24 02:31:31</v>
          </cell>
          <cell r="V120" t="str">
            <v>2026-01-24 02:52:29</v>
          </cell>
          <cell r="W120" t="str">
            <v>2026-01-24 08:46:23</v>
          </cell>
          <cell r="X120" t="str">
            <v>杨利</v>
          </cell>
          <cell r="Y120" t="str">
            <v>男</v>
          </cell>
          <cell r="Z120" t="str">
            <v>手机,13811081307;</v>
          </cell>
          <cell r="AA120" t="str">
            <v>工单来源：微信服务号，此工单内容为网民留言时填写的标题及原文。 ============================= 留言标题： 鸿运承物业管理中心推诿不作为，形式主义留言原文：核定我的身份请求第一，我本人在该单位属于什么身份！第二，何时何地何种方式告知过我本人属于监察对象？市民填写的详细地址为：区、街道：西城区广内街道详细地址：北京市大兴区天宫院分中心  人力组织纪检</v>
          </cell>
          <cell r="AB120" t="str">
            <v>已联系</v>
          </cell>
        </row>
        <row r="120">
          <cell r="AD120" t="str">
            <v>已主动剔除</v>
          </cell>
        </row>
        <row r="121">
          <cell r="A121" t="str">
            <v>网络-260124-001044</v>
          </cell>
          <cell r="B121" t="str">
            <v>已主动剔除</v>
          </cell>
          <cell r="C121" t="str">
            <v>求助</v>
          </cell>
          <cell r="D121" t="str">
            <v>劳动和社会保障-&gt;劳动合同及用工管理</v>
          </cell>
        </row>
        <row r="121">
          <cell r="F121" t="str">
            <v>劳动和社会保障</v>
          </cell>
          <cell r="G121" t="str">
            <v>劳动合同及用工管理</v>
          </cell>
        </row>
        <row r="121">
          <cell r="I121" t="str">
            <v>七有五性,劳有所得</v>
          </cell>
          <cell r="J121" t="str">
            <v>鸿运承物业管理中心推诿不作为形式主义问题#微信服务号#</v>
          </cell>
        </row>
        <row r="121">
          <cell r="L121" t="str">
            <v>北京市大兴区天宫院分中心</v>
          </cell>
          <cell r="M121" t="str">
            <v>A5签收工单</v>
          </cell>
          <cell r="N121" t="str">
            <v>微信服务号</v>
          </cell>
          <cell r="O121" t="str">
            <v>杨利</v>
          </cell>
          <cell r="P121" t="str">
            <v>13811081307</v>
          </cell>
          <cell r="Q121" t="str">
            <v>西城区</v>
          </cell>
          <cell r="R121" t="str">
            <v>西城区广内街道</v>
          </cell>
          <cell r="S121" t="str">
            <v>北京公共交通控股（集团）有限公司</v>
          </cell>
          <cell r="T121" t="str">
            <v>网络-260124-001044</v>
          </cell>
          <cell r="U121" t="str">
            <v>2026-01-24 02:31:31</v>
          </cell>
          <cell r="V121" t="str">
            <v>2026-01-24 02:52:29</v>
          </cell>
          <cell r="W121" t="str">
            <v>2026-01-24 08:46:24</v>
          </cell>
          <cell r="X121" t="str">
            <v>杨利</v>
          </cell>
          <cell r="Y121" t="str">
            <v>男</v>
          </cell>
          <cell r="Z121" t="str">
            <v>手机,13811081307;</v>
          </cell>
          <cell r="AA121" t="str">
            <v>工单来源：微信服务号，此工单内容为网民留言时填写的标题及原文。 ============================= 留言标题： 鸿运承物业管理中心推诿不作为，形式主义留言原文：核定我的身份请求第一，我本人在该单位属于什么身份！第二，何时何地何种方式告知过我本人属于监察对象？市民填写的详细地址为：区、街道：西城区广内街道详细地址：北京市大兴区天宫院分中心  人力组织纪检</v>
          </cell>
          <cell r="AB121" t="str">
            <v>已联系</v>
          </cell>
        </row>
        <row r="121">
          <cell r="AD121" t="str">
            <v>已主动剔除</v>
          </cell>
        </row>
        <row r="122">
          <cell r="A122" t="str">
            <v>网络-260124-001044</v>
          </cell>
          <cell r="B122" t="str">
            <v>已主动剔除</v>
          </cell>
          <cell r="C122" t="str">
            <v>求助</v>
          </cell>
          <cell r="D122" t="str">
            <v>劳动和社会保障-&gt;劳动合同及用工管理</v>
          </cell>
        </row>
        <row r="122">
          <cell r="F122" t="str">
            <v>劳动和社会保障</v>
          </cell>
          <cell r="G122" t="str">
            <v>劳动合同及用工管理</v>
          </cell>
        </row>
        <row r="122">
          <cell r="I122" t="str">
            <v>七有五性,劳有所得</v>
          </cell>
          <cell r="J122" t="str">
            <v>鸿运承物业管理中心推诿不作为形式主义问题#微信服务号#</v>
          </cell>
        </row>
        <row r="122">
          <cell r="L122" t="str">
            <v>北京市大兴区天宫院分中心</v>
          </cell>
          <cell r="M122" t="str">
            <v>A5签收工单</v>
          </cell>
          <cell r="N122" t="str">
            <v>微信服务号</v>
          </cell>
          <cell r="O122" t="str">
            <v>杨利</v>
          </cell>
          <cell r="P122" t="str">
            <v>13811081307</v>
          </cell>
          <cell r="Q122" t="str">
            <v>西城区</v>
          </cell>
          <cell r="R122" t="str">
            <v>西城区广内街道</v>
          </cell>
          <cell r="S122" t="str">
            <v>北京公共交通控股（集团）有限公司</v>
          </cell>
          <cell r="T122" t="str">
            <v>网络-260124-001044</v>
          </cell>
          <cell r="U122" t="str">
            <v>2026-01-24 02:31:31</v>
          </cell>
          <cell r="V122" t="str">
            <v>2026-01-24 02:52:29</v>
          </cell>
          <cell r="W122" t="str">
            <v>2026-01-24 08:46:23</v>
          </cell>
          <cell r="X122" t="str">
            <v>杨利</v>
          </cell>
          <cell r="Y122" t="str">
            <v>男</v>
          </cell>
          <cell r="Z122" t="str">
            <v>手机,13811081307;</v>
          </cell>
          <cell r="AA122" t="str">
            <v>工单来源：微信服务号，此工单内容为网民留言时填写的标题及原文。 ============================= 留言标题： 鸿运承物业管理中心推诿不作为，形式主义留言原文：核定我的身份请求第一，我本人在该单位属于什么身份！第二，何时何地何种方式告知过我本人属于监察对象？市民填写的详细地址为：区、街道：西城区广内街道详细地址：北京市大兴区天宫院分中心  人力组织纪检</v>
          </cell>
          <cell r="AB122" t="str">
            <v>已联系</v>
          </cell>
        </row>
        <row r="122">
          <cell r="AD122" t="str">
            <v>已主动剔除</v>
          </cell>
        </row>
        <row r="123">
          <cell r="A123" t="str">
            <v>网络-260124-001606</v>
          </cell>
          <cell r="B123" t="str">
            <v>已主动剔除</v>
          </cell>
          <cell r="C123" t="str">
            <v>求助</v>
          </cell>
          <cell r="D123" t="str">
            <v>公共服务-&gt;公交-&gt;服务</v>
          </cell>
        </row>
        <row r="123">
          <cell r="F123" t="str">
            <v>公共服务</v>
          </cell>
          <cell r="G123" t="str">
            <v>公交</v>
          </cell>
          <cell r="H123" t="str">
            <v>服务</v>
          </cell>
          <cell r="I123" t="str">
            <v>七有五性,便利性</v>
          </cell>
          <cell r="J123" t="str">
            <v>投诉专70路1835732和1835729和1834847车问题#市政府门户网站互动交流平台# </v>
          </cell>
        </row>
        <row r="123">
          <cell r="L123" t="str">
            <v>不详</v>
          </cell>
          <cell r="M123" t="str">
            <v>A5签收工单</v>
          </cell>
          <cell r="N123" t="str">
            <v>市政府门户网站互动交流平台</v>
          </cell>
          <cell r="O123" t="str">
            <v>保密</v>
          </cell>
          <cell r="P123" t="str">
            <v>保密</v>
          </cell>
          <cell r="Q123" t="str">
            <v>不详</v>
          </cell>
        </row>
        <row r="123">
          <cell r="S123" t="str">
            <v>北京公共交通控股（集团）有限公司</v>
          </cell>
          <cell r="T123" t="str">
            <v>网络-260124-001606</v>
          </cell>
          <cell r="U123" t="str">
            <v>2026-01-24 05:18:45</v>
          </cell>
          <cell r="V123" t="str">
            <v>2026-01-24 05:22:16</v>
          </cell>
          <cell r="W123" t="str">
            <v>2026-01-24 08:34:06</v>
          </cell>
          <cell r="X123" t="str">
            <v>保密</v>
          </cell>
        </row>
        <row r="123">
          <cell r="Z123" t="str">
            <v>保密</v>
          </cell>
          <cell r="AA123" t="str">
            <v> 工单来源：市政府门户网站互动交流平台，此工单内容为网民留言时填写的标题及原文。============================= 留言标题：投诉专70路1835732和1835729和1834847车留言原文：2026年1月23日我乘坐专70路1835732和1835729和1834847车，上述车辆均为安装两块LCD屏的单机车，按规定车厢内不需要粘贴纸质线路站名表，但是上述三台车均贴有专70路纸质站名表标识，不符合服务规范，请尽快撕除不需要粘贴的标识内容。另外1835732车前门旁边扶手杆不够</v>
          </cell>
          <cell r="AB123" t="str">
            <v>保密</v>
          </cell>
        </row>
        <row r="123">
          <cell r="AD123" t="str">
            <v>已主动剔除</v>
          </cell>
        </row>
        <row r="124">
          <cell r="A124" t="str">
            <v>网络-260124-053797</v>
          </cell>
          <cell r="B124" t="str">
            <v>已主动剔除</v>
          </cell>
          <cell r="C124" t="str">
            <v>求助</v>
          </cell>
          <cell r="D124" t="str">
            <v>公共服务-&gt;公交-&gt;服务</v>
          </cell>
        </row>
        <row r="124">
          <cell r="F124" t="str">
            <v>公共服务</v>
          </cell>
          <cell r="G124" t="str">
            <v>公交</v>
          </cell>
          <cell r="H124" t="str">
            <v>服务</v>
          </cell>
          <cell r="I124" t="str">
            <v>七有五性,便利性</v>
          </cell>
          <cell r="J124" t="str">
            <v>投诉80路车辆卫生环境不好问题#微信服务号#</v>
          </cell>
        </row>
        <row r="124">
          <cell r="L124" t="str">
            <v>新街口</v>
          </cell>
          <cell r="M124" t="str">
            <v>A5签收工单</v>
          </cell>
          <cell r="N124" t="str">
            <v>微信服务号</v>
          </cell>
          <cell r="O124" t="str">
            <v>保密</v>
          </cell>
          <cell r="P124" t="str">
            <v>保密</v>
          </cell>
          <cell r="Q124" t="str">
            <v>海淀区</v>
          </cell>
          <cell r="R124" t="str">
            <v>海淀区北太平庄街道</v>
          </cell>
          <cell r="S124" t="str">
            <v>北京公共交通控股（集团）有限公司</v>
          </cell>
          <cell r="T124" t="str">
            <v>网络-260124-053797</v>
          </cell>
          <cell r="U124" t="str">
            <v>2026-01-24 22:16:27</v>
          </cell>
          <cell r="V124" t="str">
            <v>2026-01-24 22:21:59</v>
          </cell>
          <cell r="W124" t="str">
            <v>2026-01-25 08:17:53</v>
          </cell>
          <cell r="X124" t="str">
            <v>保密</v>
          </cell>
          <cell r="Y124" t="str">
            <v>女</v>
          </cell>
          <cell r="Z124" t="str">
            <v>保密</v>
          </cell>
          <cell r="AA124" t="str">
            <v>工单来源：微信服务号，此工单内容为网民留言时填写的标题及原文。 ============================= 留言标题： ，80路车辆卫生留言原文：今早六点多坐80路公交车，发现坐位上有土，有和垃圾，车内卫生环境不好，引起不满，希望有关部门重视。市民填写的详细地址为：区、街道：海淀区北太平庄街道详细地址：新街口</v>
          </cell>
          <cell r="AB124" t="str">
            <v>保密</v>
          </cell>
        </row>
        <row r="124">
          <cell r="AD124" t="str">
            <v>已主动剔除</v>
          </cell>
        </row>
        <row r="125">
          <cell r="A125" t="str">
            <v>热线-260125-015353</v>
          </cell>
          <cell r="B125" t="str">
            <v>未主动剔除</v>
          </cell>
          <cell r="C125" t="str">
            <v>求助</v>
          </cell>
          <cell r="D125" t="str">
            <v>公共服务-&gt;公交-&gt;服务</v>
          </cell>
        </row>
        <row r="125">
          <cell r="F125" t="str">
            <v>公共服务</v>
          </cell>
          <cell r="G125" t="str">
            <v>公交</v>
          </cell>
          <cell r="H125" t="str">
            <v>服务</v>
          </cell>
          <cell r="I125" t="str">
            <v>七有五性,便利性</v>
          </cell>
          <cell r="J125" t="str">
            <v>协调增加一次性餐具问题</v>
          </cell>
        </row>
        <row r="125">
          <cell r="L125" t="str">
            <v>879路;居庸关长城景区免费接驳车-南口路口西</v>
          </cell>
          <cell r="M125" t="str">
            <v>A5签收工单</v>
          </cell>
          <cell r="N125" t="str">
            <v>12345</v>
          </cell>
          <cell r="O125" t="str">
            <v>郑先生</v>
          </cell>
          <cell r="P125" t="str">
            <v>13001272177</v>
          </cell>
          <cell r="Q125" t="str">
            <v>昌平区</v>
          </cell>
        </row>
        <row r="125">
          <cell r="S125" t="str">
            <v>北京公共交通控股（集团）有限公司</v>
          </cell>
          <cell r="T125" t="str">
            <v>热线-260125-015353</v>
          </cell>
          <cell r="U125" t="str">
            <v>2026-01-25 12:16:15</v>
          </cell>
          <cell r="V125" t="str">
            <v>2026-01-25 12:41:50</v>
          </cell>
          <cell r="W125" t="str">
            <v>2026-01-25 12:57:52</v>
          </cell>
          <cell r="X125" t="str">
            <v>郑先生</v>
          </cell>
          <cell r="Y125" t="str">
            <v>男</v>
          </cell>
          <cell r="Z125" t="str">
            <v>手机,13001272177;</v>
          </cell>
          <cell r="AA125" t="str">
            <v>市民反映，昌平区南口路口西公交厂站食堂不提供一次性餐具，自己认为不合理，希望公交集团协调处理，来电反映协调增加一次性餐具问题。市民反映，昌平区南口路口西公交厂站，公交厂站不提供</v>
          </cell>
          <cell r="AB125" t="str">
            <v>已联系</v>
          </cell>
          <cell r="AC125" t="str">
            <v>否</v>
          </cell>
          <cell r="AD125" t="str">
            <v>7.1.1.针对市民反映问题，经查实后不符合实际情况的</v>
          </cell>
          <cell r="AE125" t="str">
            <v>附件证明\热线-260125-015353\热线-260125-015353不予回访的情况说明.doc</v>
          </cell>
        </row>
        <row r="126">
          <cell r="A126" t="str">
            <v>热线-260126-017103</v>
          </cell>
          <cell r="B126" t="str">
            <v>未主动剔除</v>
          </cell>
          <cell r="C126" t="str">
            <v>求助</v>
          </cell>
          <cell r="D126" t="str">
            <v>交通管理-&gt;停车管理-&gt;管理服务不规范</v>
          </cell>
        </row>
        <row r="126">
          <cell r="F126" t="str">
            <v>交通管理</v>
          </cell>
          <cell r="G126" t="str">
            <v>停车管理</v>
          </cell>
          <cell r="H126" t="str">
            <v>管理服务不规范</v>
          </cell>
        </row>
        <row r="126">
          <cell r="J126" t="str">
            <v>公交场站允许外部车辆随意进入的问题</v>
          </cell>
        </row>
        <row r="126">
          <cell r="L126" t="str">
            <v>6路;12路;60路;84路;139路;352路;958路;夜28路-龙潭公园</v>
          </cell>
          <cell r="M126" t="str">
            <v>A5签收工单</v>
          </cell>
          <cell r="N126" t="str">
            <v>12345</v>
          </cell>
          <cell r="O126" t="str">
            <v>郭先生</v>
          </cell>
          <cell r="P126" t="str">
            <v>13901318427</v>
          </cell>
          <cell r="Q126" t="str">
            <v>东城区</v>
          </cell>
          <cell r="R126" t="str">
            <v>东城区龙潭街道</v>
          </cell>
          <cell r="S126" t="str">
            <v>北京公共交通控股（集团）有限公司</v>
          </cell>
          <cell r="T126" t="str">
            <v>热线-260126-017103</v>
          </cell>
          <cell r="U126" t="str">
            <v>2026-01-26 10:33:41</v>
          </cell>
          <cell r="V126" t="str">
            <v>2026-01-26 10:42:30</v>
          </cell>
          <cell r="W126" t="str">
            <v>2026-01-26 12:34:24</v>
          </cell>
          <cell r="X126" t="str">
            <v>郭先生</v>
          </cell>
          <cell r="Y126" t="str">
            <v>男</v>
          </cell>
          <cell r="Z126" t="str">
            <v>手机,13901318427;</v>
          </cell>
          <cell r="AA126" t="str">
            <v>市民反映，东城区龙潭公交场站允许外部车辆随意进入，里面停了一辆外面小卖部报废的装货车，要求帮助反映，来电反映公交场站允许外部车辆随意进入的问题。</v>
          </cell>
          <cell r="AB126" t="str">
            <v>已联系</v>
          </cell>
          <cell r="AC126" t="str">
            <v>否</v>
          </cell>
          <cell r="AD126" t="str">
            <v>7.1.1.针对市民反映问题，经查实后不符合实际情况的</v>
          </cell>
          <cell r="AE126" t="str">
            <v>附件证明\热线-260126-017103\热线-260126-017103派单不予回访的情况说明.doc</v>
          </cell>
        </row>
        <row r="127">
          <cell r="A127" t="str">
            <v>网络-260126-045683</v>
          </cell>
          <cell r="B127" t="str">
            <v>未主动剔除</v>
          </cell>
          <cell r="C127" t="str">
            <v>求助</v>
          </cell>
          <cell r="D127" t="str">
            <v>劳动和社会保障-&gt;劳动合同及用工管理</v>
          </cell>
        </row>
        <row r="127">
          <cell r="F127" t="str">
            <v>劳动和社会保障</v>
          </cell>
          <cell r="G127" t="str">
            <v>劳动合同及用工管理</v>
          </cell>
        </row>
        <row r="127">
          <cell r="I127" t="str">
            <v>七有五性,劳有所得</v>
          </cell>
          <cell r="J127" t="str">
            <v>鸿运承物业管理中心推诿问题#微信服务号#</v>
          </cell>
        </row>
        <row r="127">
          <cell r="L127" t="str">
            <v>鸿运承物业天宫院分中心</v>
          </cell>
          <cell r="M127" t="str">
            <v>A5签收工单</v>
          </cell>
          <cell r="N127" t="str">
            <v>微信服务号</v>
          </cell>
          <cell r="O127" t="str">
            <v>杨利</v>
          </cell>
          <cell r="P127" t="str">
            <v>13811081307</v>
          </cell>
          <cell r="Q127" t="str">
            <v>西城区</v>
          </cell>
          <cell r="R127" t="str">
            <v>西城区广内街道</v>
          </cell>
          <cell r="S127" t="str">
            <v>北京公共交通控股（集团）有限公司</v>
          </cell>
          <cell r="T127" t="str">
            <v>网络-260126-045683</v>
          </cell>
          <cell r="U127" t="str">
            <v>2026-01-26 15:06:33</v>
          </cell>
          <cell r="V127" t="str">
            <v>2026-01-26 15:11:29</v>
          </cell>
          <cell r="W127" t="str">
            <v>2026-01-26 15:31:30</v>
          </cell>
          <cell r="X127" t="str">
            <v>杨利</v>
          </cell>
          <cell r="Y127" t="str">
            <v>男</v>
          </cell>
          <cell r="Z127" t="str">
            <v>手机,13811081307;</v>
          </cell>
          <cell r="AA127" t="str">
            <v>工单来源：微信服务号，此工单内容为网民留言时填写的标题及原文。 ============================= 留言标题：反应鸿运承物业管理中心不作为推诿留言原文：前一段时间我多次已经反馈了鸿运承物业管理中心不作为推诿，同时我也已经接到多个电话对我询问的问题回复，问题及回复如下:第一，我在其单位任职期间的身份认定！前段时间也就是2026年1月13日他们的工作人员回复我为工人身份，但是今天2026年1月26日给我回电话的人员说不清楚！他们不做回复！第二，我再其单位任职期间，其单位以何种方式何时何</v>
          </cell>
          <cell r="AB127" t="str">
            <v>已联系</v>
          </cell>
        </row>
        <row r="127">
          <cell r="AD127" t="str">
            <v>7.1.1.针对市民反映问题，经查实后不符合实际情况的</v>
          </cell>
        </row>
        <row r="128">
          <cell r="A128" t="str">
            <v>网络-260126-045683</v>
          </cell>
          <cell r="B128" t="str">
            <v>未主动剔除</v>
          </cell>
          <cell r="C128" t="str">
            <v>求助</v>
          </cell>
          <cell r="D128" t="str">
            <v>劳动和社会保障-&gt;劳动合同及用工管理</v>
          </cell>
        </row>
        <row r="128">
          <cell r="F128" t="str">
            <v>劳动和社会保障</v>
          </cell>
          <cell r="G128" t="str">
            <v>劳动合同及用工管理</v>
          </cell>
        </row>
        <row r="128">
          <cell r="I128" t="str">
            <v>七有五性,劳有所得</v>
          </cell>
          <cell r="J128" t="str">
            <v>鸿运承物业管理中心推诿问题#微信服务号#</v>
          </cell>
        </row>
        <row r="128">
          <cell r="L128" t="str">
            <v>鸿运承物业天宫院分中心</v>
          </cell>
          <cell r="M128" t="str">
            <v>A5签收工单</v>
          </cell>
          <cell r="N128" t="str">
            <v>微信服务号</v>
          </cell>
          <cell r="O128" t="str">
            <v>杨利</v>
          </cell>
          <cell r="P128" t="str">
            <v>13811081307</v>
          </cell>
          <cell r="Q128" t="str">
            <v>西城区</v>
          </cell>
          <cell r="R128" t="str">
            <v>西城区广内街道</v>
          </cell>
          <cell r="S128" t="str">
            <v>北京公共交通控股（集团）有限公司</v>
          </cell>
          <cell r="T128" t="str">
            <v>网络-260126-045683</v>
          </cell>
          <cell r="U128" t="str">
            <v>2026-01-26 15:06:33</v>
          </cell>
          <cell r="V128" t="str">
            <v>2026-01-26 15:11:29</v>
          </cell>
          <cell r="W128" t="str">
            <v>2026-01-26 15:31:29</v>
          </cell>
          <cell r="X128" t="str">
            <v>杨利</v>
          </cell>
          <cell r="Y128" t="str">
            <v>男</v>
          </cell>
          <cell r="Z128" t="str">
            <v>手机,13811081307;</v>
          </cell>
          <cell r="AA128" t="str">
            <v>工单来源：微信服务号，此工单内容为网民留言时填写的标题及原文。 ============================= 留言标题：反应鸿运承物业管理中心不作为推诿留言原文：前一段时间我多次已经反馈了鸿运承物业管理中心不作为推诿，同时我也已经接到多个电话对我询问的问题回复，问题及回复如下:第一，我在其单位任职期间的身份认定！前段时间也就是2026年1月13日他们的工作人员回复我为工人身份，但是今天2026年1月26日给我回电话的人员说不清楚！他们不做回复！第二，我再其单位任职期间，其单位以何种方式何时何</v>
          </cell>
          <cell r="AB128" t="str">
            <v>已联系</v>
          </cell>
        </row>
        <row r="128">
          <cell r="AD128" t="str">
            <v>7.1.1.针对市民反映问题，经查实后不符合实际情况的</v>
          </cell>
        </row>
        <row r="129">
          <cell r="A129" t="str">
            <v>网络-260126-045683</v>
          </cell>
          <cell r="B129" t="str">
            <v>未主动剔除</v>
          </cell>
          <cell r="C129" t="str">
            <v>求助</v>
          </cell>
          <cell r="D129" t="str">
            <v>劳动和社会保障-&gt;劳动合同及用工管理</v>
          </cell>
        </row>
        <row r="129">
          <cell r="F129" t="str">
            <v>劳动和社会保障</v>
          </cell>
          <cell r="G129" t="str">
            <v>劳动合同及用工管理</v>
          </cell>
        </row>
        <row r="129">
          <cell r="I129" t="str">
            <v>七有五性,劳有所得</v>
          </cell>
          <cell r="J129" t="str">
            <v>鸿运承物业管理中心推诿问题#微信服务号#</v>
          </cell>
        </row>
        <row r="129">
          <cell r="L129" t="str">
            <v>鸿运承物业天宫院分中心</v>
          </cell>
          <cell r="M129" t="str">
            <v>A5签收工单</v>
          </cell>
          <cell r="N129" t="str">
            <v>微信服务号</v>
          </cell>
          <cell r="O129" t="str">
            <v>杨利</v>
          </cell>
          <cell r="P129" t="str">
            <v>13811081307</v>
          </cell>
          <cell r="Q129" t="str">
            <v>西城区</v>
          </cell>
          <cell r="R129" t="str">
            <v>西城区广内街道</v>
          </cell>
          <cell r="S129" t="str">
            <v>北京公共交通控股（集团）有限公司</v>
          </cell>
          <cell r="T129" t="str">
            <v>网络-260126-045683</v>
          </cell>
          <cell r="U129" t="str">
            <v>2026-01-26 15:06:33</v>
          </cell>
          <cell r="V129" t="str">
            <v>2026-01-26 15:11:29</v>
          </cell>
          <cell r="W129" t="str">
            <v>2026-01-26 15:31:31</v>
          </cell>
          <cell r="X129" t="str">
            <v>杨利</v>
          </cell>
          <cell r="Y129" t="str">
            <v>男</v>
          </cell>
          <cell r="Z129" t="str">
            <v>手机,13811081307;</v>
          </cell>
          <cell r="AA129" t="str">
            <v>工单来源：微信服务号，此工单内容为网民留言时填写的标题及原文。 ============================= 留言标题：反应鸿运承物业管理中心不作为推诿留言原文：前一段时间我多次已经反馈了鸿运承物业管理中心不作为推诿，同时我也已经接到多个电话对我询问的问题回复，问题及回复如下:第一，我在其单位任职期间的身份认定！前段时间也就是2026年1月13日他们的工作人员回复我为工人身份，但是今天2026年1月26日给我回电话的人员说不清楚！他们不做回复！第二，我再其单位任职期间，其单位以何种方式何时何</v>
          </cell>
          <cell r="AB129" t="str">
            <v>已联系</v>
          </cell>
        </row>
        <row r="129">
          <cell r="AD129" t="str">
            <v>7.1.1.针对市民反映问题，经查实后不符合实际情况的</v>
          </cell>
          <cell r="AE129" t="str">
            <v>附件证明\网络-260126-045683</v>
          </cell>
        </row>
        <row r="130">
          <cell r="A130" t="str">
            <v>网络-260126-076970</v>
          </cell>
          <cell r="B130" t="str">
            <v>已主动剔除</v>
          </cell>
          <cell r="C130" t="str">
            <v>求助</v>
          </cell>
          <cell r="D130" t="str">
            <v>公共服务-&gt;公交-&gt;设施设备</v>
          </cell>
        </row>
        <row r="130">
          <cell r="F130" t="str">
            <v>公共服务</v>
          </cell>
          <cell r="G130" t="str">
            <v>公交</v>
          </cell>
          <cell r="H130" t="str">
            <v>设施设备</v>
          </cell>
        </row>
        <row r="130">
          <cell r="J130" t="str">
            <v>投诉510路1726801车调风拨片缺失缺损问题#市政府门户网站互动交流平台#</v>
          </cell>
        </row>
        <row r="130">
          <cell r="L130" t="str">
            <v>不详</v>
          </cell>
          <cell r="M130" t="str">
            <v>A5签收工单</v>
          </cell>
          <cell r="N130" t="str">
            <v>市政府门户网站互动交流平台</v>
          </cell>
          <cell r="O130" t="str">
            <v>保密</v>
          </cell>
          <cell r="P130" t="str">
            <v>保密</v>
          </cell>
          <cell r="Q130" t="str">
            <v>不详</v>
          </cell>
        </row>
        <row r="130">
          <cell r="S130" t="str">
            <v>北京公共交通控股（集团）有限公司</v>
          </cell>
          <cell r="T130" t="str">
            <v>网络-260126-076970</v>
          </cell>
          <cell r="U130" t="str">
            <v>2026-01-26 22:40:16</v>
          </cell>
          <cell r="V130" t="str">
            <v>2026-01-26 22:52:06</v>
          </cell>
          <cell r="W130" t="str">
            <v>2026-01-27 07:04:41</v>
          </cell>
          <cell r="X130" t="str">
            <v>保密</v>
          </cell>
        </row>
        <row r="130">
          <cell r="Z130" t="str">
            <v>保密</v>
          </cell>
          <cell r="AA130" t="str">
            <v>工单来源：市政府门户网站互动交流平台，此工单内容为网民留言时填写的标题及原文。 ============================= 留言标题：投诉510路1726801车留言原文：2026年1月26日我乘坐510路1726801双层车，该车二楼右侧（车门一侧）内侧壁第2个活动空调出风口的调风拨片缺失缺损，请尽快联系保养场补装此出风口拨片，确保出风口可以正常开启或关闭。该车一楼内侧壁的很多活动空调出风口脏兮兮的一大堆尘土，二楼左侧靠后的那几排座椅，座椅靠背上也一大堆尘土，一看就是很长时间没有清洗清洁</v>
          </cell>
          <cell r="AB130" t="str">
            <v>保密</v>
          </cell>
        </row>
        <row r="130">
          <cell r="AD130" t="str">
            <v>已主动</v>
          </cell>
        </row>
        <row r="131">
          <cell r="A131" t="str">
            <v>热线-260126-064795</v>
          </cell>
          <cell r="B131" t="str">
            <v>未主动剔除</v>
          </cell>
          <cell r="C131" t="str">
            <v>求助</v>
          </cell>
          <cell r="D131" t="str">
            <v>交通管理-&gt;停车管理-&gt;停车场设施不达标</v>
          </cell>
        </row>
        <row r="131">
          <cell r="F131" t="str">
            <v>交通管理</v>
          </cell>
          <cell r="G131" t="str">
            <v>停车管理</v>
          </cell>
          <cell r="H131" t="str">
            <v>停车场设施不达标</v>
          </cell>
          <cell r="I131" t="str">
            <v>七有五性,便利性</v>
          </cell>
          <cell r="J131" t="str">
            <v>协调处理停车设备不合理问题</v>
          </cell>
        </row>
        <row r="131">
          <cell r="L131" t="str">
            <v>阜石路辅路往四环外走第二个路口立交桥地下的停车场</v>
          </cell>
          <cell r="M131" t="str">
            <v>A5签收工单</v>
          </cell>
          <cell r="N131" t="str">
            <v>12345</v>
          </cell>
          <cell r="O131" t="str">
            <v>刘先生</v>
          </cell>
          <cell r="P131" t="str">
            <v>13522653368</v>
          </cell>
          <cell r="Q131" t="str">
            <v>海淀区</v>
          </cell>
        </row>
        <row r="131">
          <cell r="S131" t="str">
            <v>北京公共交通控股（集团）有限公司</v>
          </cell>
          <cell r="T131" t="str">
            <v>热线-260126-064795</v>
          </cell>
          <cell r="U131" t="str">
            <v>2026-01-27 10:58:48</v>
          </cell>
          <cell r="V131" t="str">
            <v>2026-01-27 11:00:28</v>
          </cell>
          <cell r="W131" t="str">
            <v>2026-01-27 14:49:34</v>
          </cell>
          <cell r="X131" t="str">
            <v>刘先生</v>
          </cell>
          <cell r="Y131" t="str">
            <v>男</v>
          </cell>
          <cell r="Z131" t="str">
            <v>手机,13522653368;</v>
          </cell>
          <cell r="AA131" t="str">
            <v>市民反映，2026年1月26日17:50分左右位于海淀区阜石路辅路往四环外走第二个路口立交桥地下的停车场，市民表示自己经过时，抬杆位置的摄像头把自己的车牌扫上了，但是并没有抬杆，担心会收费，希望尽快核实处理，车牌号：京QNW926，来电反映协调处理停车设备不合理问题。工单流转：海淀区退回：来信人您好，您反映的信件，城管委进行了调查，并答复如下：于2026年1月26日18时06分，海淀区城管委接到市中心热线-260126-064795号工单，经与诉求人联系核实，反映位置为北阜成路辅路与永定路交叉路口向西25</v>
          </cell>
          <cell r="AB131" t="str">
            <v>已联系</v>
          </cell>
        </row>
        <row r="131">
          <cell r="AD131" t="str">
            <v>3.17.3不符合或不认可北京市地面公共交通基础设施（公交首末站、公交中心站、公交保养场）建设规划选址、线路车型配备、公交线路调整优化、公交站位设置、公交线路名称或站名名称、站务设施设置等诉求  </v>
          </cell>
        </row>
        <row r="132">
          <cell r="A132" t="str">
            <v>热线-260127-013784</v>
          </cell>
          <cell r="B132" t="str">
            <v>未主动剔除</v>
          </cell>
          <cell r="C132" t="str">
            <v>求助</v>
          </cell>
          <cell r="D132" t="str">
            <v>住房-&gt;房改-&gt;福利分房</v>
          </cell>
        </row>
        <row r="132">
          <cell r="F132" t="str">
            <v>住房</v>
          </cell>
          <cell r="G132" t="str">
            <v>房改</v>
          </cell>
          <cell r="H132" t="str">
            <v>福利分房</v>
          </cell>
          <cell r="I132" t="str">
            <v>七有五性,住有所居</v>
          </cell>
          <cell r="J132" t="str">
            <v>协调告知何时帮助和居的问题</v>
          </cell>
        </row>
        <row r="132">
          <cell r="L132" t="str">
            <v>北京市丰台区五爱屯东街64号-五爱屯东街64号院</v>
          </cell>
          <cell r="M132" t="str">
            <v>A5签收工单</v>
          </cell>
          <cell r="N132" t="str">
            <v>12345</v>
          </cell>
          <cell r="O132" t="str">
            <v>林女士</v>
          </cell>
          <cell r="P132" t="str">
            <v>13716361397</v>
          </cell>
          <cell r="Q132" t="str">
            <v>丰台区</v>
          </cell>
          <cell r="R132" t="str">
            <v>丰台区南苑街道</v>
          </cell>
          <cell r="S132" t="str">
            <v>北京公共交通控股（集团）有限公司</v>
          </cell>
          <cell r="T132" t="str">
            <v>热线-260127-013784</v>
          </cell>
          <cell r="U132" t="str">
            <v>2026-01-27 10:18:37</v>
          </cell>
          <cell r="V132" t="str">
            <v>2026-01-27 10:20:07</v>
          </cell>
          <cell r="W132" t="str">
            <v>2026-01-27 11:16:33</v>
          </cell>
          <cell r="X132" t="str">
            <v>林女士</v>
          </cell>
          <cell r="Y132" t="str">
            <v>女</v>
          </cell>
          <cell r="Z132" t="str">
            <v>手机,13716361397;</v>
          </cell>
          <cell r="AA132" t="str">
            <v>市民反映，丰台区南苑街道五爱屯东街64号院，自己是合居的住户，北京公共交通控股集团有限公司许诺解决合居的问题，但是一年了没有任何进展存在推委，企业和领导都不作为，要求尽快解决合居并户的事情，自己现在不知道推进到哪步了，自己希望可以尽快推进一下，希望2026年1月27日可以恢复自己（已解释），来电反映协调告知何时帮助和居的问题。 注：市民同时反映协调告知何时帮助和居的问题，已新建工单，分单详见热线-260127-014854。</v>
          </cell>
          <cell r="AB132" t="str">
            <v>已联系</v>
          </cell>
        </row>
        <row r="132">
          <cell r="AD132" t="str">
            <v>3.17.3不符合或不认可北京市地面公共交通基础设施（公交首末站、公交中心站、公交保养场）建设规划选址、线路车型配备、公交线路调整优化、公交站位设置、公交线路名称或站名名称、站务设施设置等诉求  </v>
          </cell>
        </row>
        <row r="133">
          <cell r="A133" t="str">
            <v>热线-260127-059787</v>
          </cell>
          <cell r="B133" t="str">
            <v>未主动剔除</v>
          </cell>
          <cell r="C133" t="str">
            <v>投诉</v>
          </cell>
          <cell r="D133" t="str">
            <v>公共服务-&gt;公交-&gt;服务</v>
          </cell>
        </row>
        <row r="133">
          <cell r="F133" t="str">
            <v>公共服务</v>
          </cell>
          <cell r="G133" t="str">
            <v>公交</v>
          </cell>
          <cell r="H133" t="str">
            <v>服务</v>
          </cell>
          <cell r="I133" t="str">
            <v>七有五性,便利性</v>
          </cell>
          <cell r="J133" t="str">
            <v>投诉弘善28路公交总站保安服务态度恶劣问题</v>
          </cell>
        </row>
        <row r="133">
          <cell r="L133" t="str">
            <v>440路;专19路-弘善家园</v>
          </cell>
          <cell r="M133" t="str">
            <v>A5签收工单</v>
          </cell>
          <cell r="N133" t="str">
            <v>12345</v>
          </cell>
          <cell r="O133" t="str">
            <v>桑女士</v>
          </cell>
          <cell r="P133" t="str">
            <v>13520335307</v>
          </cell>
          <cell r="Q133" t="str">
            <v>朝阳区</v>
          </cell>
        </row>
        <row r="133">
          <cell r="S133" t="str">
            <v>北京公共交通控股（集团）有限公司</v>
          </cell>
          <cell r="T133" t="str">
            <v>热线-260127-059787</v>
          </cell>
          <cell r="U133" t="str">
            <v>2026-01-27 19:17:54</v>
          </cell>
          <cell r="V133" t="str">
            <v>2026-01-27 19:41:40</v>
          </cell>
          <cell r="W133" t="str">
            <v>2026-01-27 21:06:24</v>
          </cell>
          <cell r="X133" t="str">
            <v>桑女士</v>
          </cell>
          <cell r="Y133" t="str">
            <v>女</v>
          </cell>
          <cell r="Z133" t="str">
            <v>手机,13520335307;</v>
          </cell>
          <cell r="AA133" t="str">
            <v>市民投诉，朝阳区弘善28路公交总站门口保安，1月27日17点04分的时候因自己把东西丢失在车上，自己去车站询问，车站工作人员让自己去车上找，门口的保安一直用方言喊自己让自己出去，而且态度特别恶劣，对此不认可，要求投诉弘善28路公交总站门口保安，来电投诉弘善28路公交总站保安服务态度恶劣问题。鸿运城客二</v>
          </cell>
          <cell r="AB133" t="str">
            <v>已联系</v>
          </cell>
        </row>
        <row r="133">
          <cell r="AD133" t="str">
            <v>7.1.1.针对市民反映问题，经查实后不符合实际情况的</v>
          </cell>
          <cell r="AE133" t="str">
            <v>附件证明\热线-260127-059787-1\热线-260127-059787-1派单不予回访的情况说明.doc</v>
          </cell>
        </row>
        <row r="134">
          <cell r="A134" t="str">
            <v>网络-260127-035175</v>
          </cell>
          <cell r="B134" t="str">
            <v>已主动剔除</v>
          </cell>
          <cell r="C134" t="str">
            <v>求助</v>
          </cell>
          <cell r="D134" t="str">
            <v>公共服务-&gt;公交-&gt;服务</v>
          </cell>
        </row>
        <row r="134">
          <cell r="F134" t="str">
            <v>公共服务</v>
          </cell>
          <cell r="G134" t="str">
            <v>公交</v>
          </cell>
          <cell r="H134" t="str">
            <v>服务</v>
          </cell>
          <cell r="I134" t="str">
            <v>七有五性,便利性</v>
          </cell>
          <cell r="J134" t="str">
            <v>公交集团新街口场站食堂餐品差的问题#微信服务号#</v>
          </cell>
        </row>
        <row r="134">
          <cell r="L134" t="str">
            <v>新街口公交场站</v>
          </cell>
          <cell r="M134" t="str">
            <v>A5签收工单</v>
          </cell>
          <cell r="N134" t="str">
            <v>微信服务号</v>
          </cell>
          <cell r="O134" t="str">
            <v>保密</v>
          </cell>
          <cell r="P134" t="str">
            <v>保密</v>
          </cell>
          <cell r="Q134" t="str">
            <v>海淀区</v>
          </cell>
        </row>
        <row r="134">
          <cell r="S134" t="str">
            <v>北京公共交通控股（集团）有限公司</v>
          </cell>
          <cell r="T134" t="str">
            <v>网络-260127-035175</v>
          </cell>
          <cell r="U134" t="str">
            <v>2026-01-27 13:41:05</v>
          </cell>
          <cell r="V134" t="str">
            <v>2026-01-27 14:04:10</v>
          </cell>
          <cell r="W134" t="str">
            <v>2026-01-27 14:22:14</v>
          </cell>
          <cell r="X134" t="str">
            <v>保密</v>
          </cell>
          <cell r="Y134" t="str">
            <v>男</v>
          </cell>
          <cell r="Z134" t="str">
            <v>保密</v>
          </cell>
          <cell r="AA134" t="str">
            <v>工单来源：微信服务号，此工单内容为网民留言时填写的标题及原文。 ============================= 留言标题：公交集团新街口场站食堂差留言原文：从这周开始菜的种类主食种类少了不说，有的菜咸死有的菜不放盐。可笑的是肉菜只有一种，卖也只卖一整份，一整份里也没有多少肉都是素菜，午饭变成没得选，变化一下太差了。我们就吃一口午饭还吃不舒服市民填写的详细地址为：区：海淀区街道：不详详细地址：新街口公交场站</v>
          </cell>
          <cell r="AB134" t="str">
            <v>保密</v>
          </cell>
        </row>
        <row r="134">
          <cell r="AD134" t="str">
            <v>已主动</v>
          </cell>
        </row>
        <row r="135">
          <cell r="A135" t="str">
            <v>热线-260128-035993</v>
          </cell>
          <cell r="B135" t="str">
            <v>未主动剔除</v>
          </cell>
          <cell r="C135" t="str">
            <v>求助</v>
          </cell>
          <cell r="D135" t="str">
            <v>公共服务-&gt;公交-&gt;设施设备</v>
          </cell>
        </row>
        <row r="135">
          <cell r="F135" t="str">
            <v>公共服务</v>
          </cell>
          <cell r="G135" t="str">
            <v>公交</v>
          </cell>
          <cell r="H135" t="str">
            <v>设施设备</v>
          </cell>
          <cell r="I135" t="str">
            <v>七有五性,便利性</v>
          </cell>
          <cell r="J135" t="str">
            <v>公交站台相关问题</v>
          </cell>
        </row>
        <row r="135">
          <cell r="L135" t="str">
            <v>undefined-快速公交2线(朝阳门-杨闸环岛西)</v>
          </cell>
          <cell r="M135" t="str">
            <v>A5签收工单</v>
          </cell>
          <cell r="N135" t="str">
            <v>12345</v>
          </cell>
          <cell r="O135" t="str">
            <v>王先生</v>
          </cell>
          <cell r="P135" t="str">
            <v>13671355553</v>
          </cell>
          <cell r="Q135" t="str">
            <v>朝阳区</v>
          </cell>
          <cell r="R135" t="str">
            <v>朝阳区朝外街道</v>
          </cell>
          <cell r="S135" t="str">
            <v>北京公共交通控股（集团）有限公司</v>
          </cell>
          <cell r="T135" t="str">
            <v>热线-260128-035993</v>
          </cell>
          <cell r="U135" t="str">
            <v>2026-01-28 16:52:46</v>
          </cell>
          <cell r="V135" t="str">
            <v>2026-01-28 17:01:44</v>
          </cell>
          <cell r="W135" t="str">
            <v>2026-01-28 17:20:36</v>
          </cell>
          <cell r="X135" t="str">
            <v>王先生</v>
          </cell>
          <cell r="Y135" t="str">
            <v>男</v>
          </cell>
          <cell r="Z135" t="str">
            <v>手机,13671355553;</v>
          </cell>
          <cell r="AA135" t="str">
            <v>市民反映，红庙路口西快速公交2线站台没有车，站台很脏，有很多废弃的油漆桶，并且没有写如何进站，站台处也没有任何工作人员，来电反映公交站台相关问题。电车调指，基建，安服物业</v>
          </cell>
          <cell r="AB135" t="str">
            <v>已联系</v>
          </cell>
          <cell r="AC135" t="str">
            <v>否</v>
          </cell>
          <cell r="AD135" t="str">
            <v>3.17.3不符合或不认可北京市地面公共交通基础设施（公交首末站、公交中心站、公交保养场）建设规划选址、线路车型配备、公交线路调整优化、公交站位设置、公交线路名称或站名名称、站务设施设置等诉求</v>
          </cell>
        </row>
        <row r="136">
          <cell r="A136" t="str">
            <v>热线-260128-065592</v>
          </cell>
          <cell r="B136" t="str">
            <v>未主动剔除</v>
          </cell>
          <cell r="C136" t="str">
            <v>求助</v>
          </cell>
          <cell r="D136" t="str">
            <v>公共服务-&gt;公交-&gt;设施设备</v>
          </cell>
        </row>
        <row r="136">
          <cell r="F136" t="str">
            <v>公共服务</v>
          </cell>
          <cell r="G136" t="str">
            <v>公交</v>
          </cell>
          <cell r="H136" t="str">
            <v>设施设备</v>
          </cell>
          <cell r="I136" t="str">
            <v>疏整促,城市家具,便利性,七有五性</v>
          </cell>
          <cell r="J136" t="str">
            <v>公交站加装栏杆</v>
          </cell>
        </row>
        <row r="136">
          <cell r="L136" t="str">
            <v>地铁14号线张郭庄公交站</v>
          </cell>
          <cell r="M136" t="str">
            <v>A5签收工单</v>
          </cell>
          <cell r="N136" t="str">
            <v>12345</v>
          </cell>
          <cell r="O136" t="str">
            <v>张女士</v>
          </cell>
          <cell r="P136" t="str">
            <v>13811567696</v>
          </cell>
          <cell r="Q136" t="str">
            <v>丰台区</v>
          </cell>
          <cell r="R136" t="str">
            <v>丰台区北宫镇</v>
          </cell>
          <cell r="S136" t="str">
            <v>北京公共交通控股（集团）有限公司</v>
          </cell>
          <cell r="T136" t="str">
            <v>热线-260128-065592</v>
          </cell>
          <cell r="U136" t="str">
            <v>2026-01-28 22:03:39</v>
          </cell>
          <cell r="V136" t="str">
            <v>2026-01-28 23:43:01</v>
          </cell>
          <cell r="W136" t="str">
            <v>2026-01-29 09:38:10</v>
          </cell>
          <cell r="X136" t="str">
            <v>张女士</v>
          </cell>
          <cell r="Y136" t="str">
            <v>女</v>
          </cell>
          <cell r="Z136" t="str">
            <v>手机,13811567696;</v>
          </cell>
          <cell r="AA136" t="str">
            <v>市民反映，丰台区张郭庄地铁站公交站原来只有几路公交车，后来其他地方公交车站点改建，将当地公交都挪到了这边，导致张郭庄地铁站公交站非常拥挤，没有秩序，且引导员晚上19点就下班了，后边更加无序，希望加装栏杆，分隔不同公交车等待乘客。来电反映公交站加装栏杆问题。鸿运城客三线网安服人力</v>
          </cell>
          <cell r="AB136" t="str">
            <v>已联系</v>
          </cell>
          <cell r="AC136" t="str">
            <v>否</v>
          </cell>
          <cell r="AD136" t="str">
            <v>3.17.3不符合或不认可北京市地面公共交通基础设施（公交首末站、公交中心站、公交保养场）建设规划选址、线路车型配备、公交线路调整优化、公交站位设置、公交线路名称或站名名称、站务设施设置等诉求</v>
          </cell>
        </row>
        <row r="137">
          <cell r="A137" t="str">
            <v>网络-260128-026478</v>
          </cell>
          <cell r="B137" t="str">
            <v>已主动剔除</v>
          </cell>
          <cell r="C137" t="str">
            <v>求助</v>
          </cell>
          <cell r="D137" t="str">
            <v>公共服务-&gt;公交-&gt;服务</v>
          </cell>
        </row>
        <row r="137">
          <cell r="F137" t="str">
            <v>公共服务</v>
          </cell>
          <cell r="G137" t="str">
            <v>公交</v>
          </cell>
          <cell r="H137" t="str">
            <v>服务</v>
          </cell>
          <cell r="I137" t="str">
            <v>七有五性,便利性</v>
          </cell>
          <cell r="J137" t="str">
            <v>公交车扶手太脏问题#微信服务号#</v>
          </cell>
        </row>
        <row r="137">
          <cell r="L137" t="str">
            <v>宏福苑</v>
          </cell>
          <cell r="M137" t="str">
            <v>A5签收工单</v>
          </cell>
          <cell r="N137" t="str">
            <v>微信服务号</v>
          </cell>
          <cell r="O137" t="str">
            <v>保密</v>
          </cell>
          <cell r="P137" t="str">
            <v>保密</v>
          </cell>
          <cell r="Q137" t="str">
            <v>昌平区</v>
          </cell>
          <cell r="R137" t="str">
            <v>昌平区回龙观街道</v>
          </cell>
          <cell r="S137" t="str">
            <v>北京公共交通控股（集团）有限公司</v>
          </cell>
          <cell r="T137" t="str">
            <v>网络-260128-026478</v>
          </cell>
          <cell r="U137" t="str">
            <v>2026-01-28 11:49:55</v>
          </cell>
          <cell r="V137" t="str">
            <v>2026-01-28 11:51:30</v>
          </cell>
          <cell r="W137" t="str">
            <v>2026-01-28 13:11:24</v>
          </cell>
          <cell r="X137" t="str">
            <v>保密</v>
          </cell>
          <cell r="Y137" t="str">
            <v>女</v>
          </cell>
          <cell r="Z137" t="str">
            <v>保密</v>
          </cell>
          <cell r="AA137" t="str">
            <v>工单来源：微信服务号，此工单内容为网民留言时填写的标题及原文。 ============================= 留言标题：公交车扶手太脏留言原文：607路33924这个车，后门上面的扶手太黏了吧，要不是怕摔倒我真不想碰。能不能清理一下呢？你们自己不摸一下吗！！！市民填写的详细地址为：区、街道：昌平区回龙观街道详细地址：宏福苑  鸿运承 客一科信</v>
          </cell>
          <cell r="AB137" t="str">
            <v>保密</v>
          </cell>
        </row>
        <row r="137">
          <cell r="AD137" t="str">
            <v>已主动</v>
          </cell>
        </row>
        <row r="138">
          <cell r="A138" t="str">
            <v>网络-260128-054109</v>
          </cell>
          <cell r="B138" t="str">
            <v>已主动剔除</v>
          </cell>
          <cell r="C138" t="str">
            <v>求助</v>
          </cell>
          <cell r="D138" t="str">
            <v>劳动和社会保障-&gt;劳动合同及用工管理</v>
          </cell>
        </row>
        <row r="138">
          <cell r="F138" t="str">
            <v>劳动和社会保障</v>
          </cell>
          <cell r="G138" t="str">
            <v>劳动合同及用工管理</v>
          </cell>
        </row>
        <row r="138">
          <cell r="I138" t="str">
            <v>七有五性,劳有所得</v>
          </cell>
          <cell r="J138" t="str">
            <v>东直门分中心领导能力有限问题#市政府门户网站互动交流平台#</v>
          </cell>
        </row>
        <row r="138">
          <cell r="L138" t="str">
            <v>不详</v>
          </cell>
          <cell r="M138" t="str">
            <v>A5签收工单</v>
          </cell>
          <cell r="N138" t="str">
            <v>市政府门户网站互动交流平台</v>
          </cell>
          <cell r="O138" t="str">
            <v>保密</v>
          </cell>
          <cell r="P138" t="str">
            <v>保密</v>
          </cell>
          <cell r="Q138" t="str">
            <v>不详</v>
          </cell>
        </row>
        <row r="138">
          <cell r="S138" t="str">
            <v>北京公共交通控股（集团）有限公司</v>
          </cell>
          <cell r="T138" t="str">
            <v>网络-260128-054109</v>
          </cell>
          <cell r="U138" t="str">
            <v>2026-01-28 16:35:13</v>
          </cell>
          <cell r="V138" t="str">
            <v>2026-01-28 16:41:02</v>
          </cell>
          <cell r="W138" t="str">
            <v>2026-01-28 17:20:34</v>
          </cell>
          <cell r="X138" t="str">
            <v>保密</v>
          </cell>
        </row>
        <row r="138">
          <cell r="Z138" t="str">
            <v>保密</v>
          </cell>
          <cell r="AA138" t="str">
            <v>工单来源：市政府门户网站互动交流平台，此工单内容为网民留言时填写的标题及原文。 ============================= 留言标题：北京公交集团鸿运承物业管理中心留言原文：东直门分中心连着不同次场站事故足矣证明领导能力有限，三令五申教育职工 ，最后自己不按要求执行，制度都是给职工定的，「东直门领导就会吃拿卡要，给职工开会大领导对职工赤裸裸的威胁与恐吓职工不让打投诉电话，包括转岗:没有能力的员工及请病假的员工多年担任班组长职位，即使他人已竞选上班组长，领导都会找职工谈话，已各种理由及各项考</v>
          </cell>
          <cell r="AB138" t="str">
            <v>保密</v>
          </cell>
        </row>
        <row r="138">
          <cell r="AD138" t="str">
            <v>已主动</v>
          </cell>
        </row>
        <row r="139">
          <cell r="A139" t="str">
            <v>网络-260128-054109</v>
          </cell>
          <cell r="B139" t="str">
            <v>已主动剔除</v>
          </cell>
          <cell r="C139" t="str">
            <v>求助</v>
          </cell>
          <cell r="D139" t="str">
            <v>劳动和社会保障-&gt;劳动合同及用工管理</v>
          </cell>
        </row>
        <row r="139">
          <cell r="F139" t="str">
            <v>劳动和社会保障</v>
          </cell>
          <cell r="G139" t="str">
            <v>劳动合同及用工管理</v>
          </cell>
        </row>
        <row r="139">
          <cell r="I139" t="str">
            <v>七有五性,劳有所得</v>
          </cell>
          <cell r="J139" t="str">
            <v>东直门分中心领导能力有限问题#市政府门户网站互动交流平台#</v>
          </cell>
        </row>
        <row r="139">
          <cell r="L139" t="str">
            <v>不详</v>
          </cell>
          <cell r="M139" t="str">
            <v>A5签收工单</v>
          </cell>
          <cell r="N139" t="str">
            <v>市政府门户网站互动交流平台</v>
          </cell>
          <cell r="O139" t="str">
            <v>保密</v>
          </cell>
          <cell r="P139" t="str">
            <v>保密</v>
          </cell>
          <cell r="Q139" t="str">
            <v>不详</v>
          </cell>
        </row>
        <row r="139">
          <cell r="S139" t="str">
            <v>北京公共交通控股（集团）有限公司</v>
          </cell>
          <cell r="T139" t="str">
            <v>网络-260128-054109</v>
          </cell>
          <cell r="U139" t="str">
            <v>2026-01-28 16:35:13</v>
          </cell>
          <cell r="V139" t="str">
            <v>2026-01-28 16:41:02</v>
          </cell>
          <cell r="W139" t="str">
            <v>2026-01-28 17:20:38</v>
          </cell>
          <cell r="X139" t="str">
            <v>保密</v>
          </cell>
        </row>
        <row r="139">
          <cell r="Z139" t="str">
            <v>保密</v>
          </cell>
          <cell r="AA139" t="str">
            <v>工单来源：市政府门户网站互动交流平台，此工单内容为网民留言时填写的标题及原文。 ============================= 留言标题：北京公交集团鸿运承物业管理中心留言原文：东直门分中心连着不同次场站事故足矣证明领导能力有限，三令五申教育职工 ，最后自己不按要求执行，制度都是给职工定的，「东直门领导就会吃拿卡要，给职工开会大领导对职工赤裸裸的威胁与恐吓职工不让打投诉电话，包括转岗:没有能力的员工及请病假的员工多年担任班组长职位，即使他人已竞选上班组长，领导都会找职工谈话，已各种理由及各项考</v>
          </cell>
          <cell r="AB139" t="str">
            <v>保密</v>
          </cell>
        </row>
        <row r="139">
          <cell r="AD139" t="str">
            <v>已主动</v>
          </cell>
        </row>
        <row r="140">
          <cell r="A140" t="str">
            <v>网络-260128-054109</v>
          </cell>
          <cell r="B140" t="str">
            <v>已主动剔除</v>
          </cell>
          <cell r="C140" t="str">
            <v>求助</v>
          </cell>
          <cell r="D140" t="str">
            <v>劳动和社会保障-&gt;劳动合同及用工管理</v>
          </cell>
        </row>
        <row r="140">
          <cell r="F140" t="str">
            <v>劳动和社会保障</v>
          </cell>
          <cell r="G140" t="str">
            <v>劳动合同及用工管理</v>
          </cell>
        </row>
        <row r="140">
          <cell r="I140" t="str">
            <v>七有五性,劳有所得</v>
          </cell>
          <cell r="J140" t="str">
            <v>东直门分中心领导能力有限问题#市政府门户网站互动交流平台#</v>
          </cell>
        </row>
        <row r="140">
          <cell r="L140" t="str">
            <v>不详</v>
          </cell>
          <cell r="M140" t="str">
            <v>A5签收工单</v>
          </cell>
          <cell r="N140" t="str">
            <v>市政府门户网站互动交流平台</v>
          </cell>
          <cell r="O140" t="str">
            <v>保密</v>
          </cell>
          <cell r="P140" t="str">
            <v>保密</v>
          </cell>
          <cell r="Q140" t="str">
            <v>不详</v>
          </cell>
        </row>
        <row r="140">
          <cell r="S140" t="str">
            <v>北京公共交通控股（集团）有限公司</v>
          </cell>
          <cell r="T140" t="str">
            <v>网络-260128-054109</v>
          </cell>
          <cell r="U140" t="str">
            <v>2026-01-28 16:35:13</v>
          </cell>
          <cell r="V140" t="str">
            <v>2026-01-28 16:41:02</v>
          </cell>
          <cell r="W140" t="str">
            <v>2026-01-28 17:20:34</v>
          </cell>
          <cell r="X140" t="str">
            <v>保密</v>
          </cell>
        </row>
        <row r="140">
          <cell r="Z140" t="str">
            <v>保密</v>
          </cell>
          <cell r="AA140" t="str">
            <v>工单来源：市政府门户网站互动交流平台，此工单内容为网民留言时填写的标题及原文。 ============================= 留言标题：北京公交集团鸿运承物业管理中心留言原文：东直门分中心连着不同次场站事故足矣证明领导能力有限，三令五申教育职工 ，最后自己不按要求执行，制度都是给职工定的，「东直门领导就会吃拿卡要，给职工开会大领导对职工赤裸裸的威胁与恐吓职工不让打投诉电话，包括转岗:没有能力的员工及请病假的员工多年担任班组长职位，即使他人已竞选上班组长，领导都会找职工谈话，已各种理由及各项考</v>
          </cell>
          <cell r="AB140" t="str">
            <v>保密</v>
          </cell>
        </row>
        <row r="140">
          <cell r="AD140" t="str">
            <v>已主动</v>
          </cell>
        </row>
        <row r="141">
          <cell r="A141" t="str">
            <v>热线-260129-068302</v>
          </cell>
          <cell r="B141" t="str">
            <v>已主动剔除</v>
          </cell>
          <cell r="C141" t="str">
            <v>求助</v>
          </cell>
          <cell r="D141" t="str">
            <v>公共服务-&gt;公交-&gt;服务</v>
          </cell>
        </row>
        <row r="141">
          <cell r="F141" t="str">
            <v>公共服务</v>
          </cell>
          <cell r="G141" t="str">
            <v>公交</v>
          </cell>
          <cell r="H141" t="str">
            <v>服务</v>
          </cell>
          <cell r="I141" t="str">
            <v>七有五性,便利性</v>
          </cell>
          <cell r="J141" t="str">
            <v>食堂更换厨师问题/保密</v>
          </cell>
        </row>
        <row r="141">
          <cell r="L141" t="str">
            <v>北京市朝阳区大屯街道安立路97号-北京公交第一客运分公司(集团)</v>
          </cell>
          <cell r="M141" t="str">
            <v>A5签收工单</v>
          </cell>
          <cell r="N141" t="str">
            <v>12345</v>
          </cell>
          <cell r="O141" t="str">
            <v>保密</v>
          </cell>
          <cell r="P141" t="str">
            <v>保密</v>
          </cell>
          <cell r="Q141" t="str">
            <v>朝阳区</v>
          </cell>
          <cell r="R141" t="str">
            <v>朝阳区大屯街道</v>
          </cell>
          <cell r="S141" t="str">
            <v>北京公共交通控股（集团）有限公司</v>
          </cell>
          <cell r="T141" t="str">
            <v>热线-260129-068302</v>
          </cell>
          <cell r="U141" t="str">
            <v>2026-01-29 21:11:24</v>
          </cell>
          <cell r="V141" t="str">
            <v>2026-01-29 21:20:10</v>
          </cell>
          <cell r="W141" t="str">
            <v>2026-01-29 21:23:32</v>
          </cell>
          <cell r="X141" t="str">
            <v>保密</v>
          </cell>
          <cell r="Y141" t="str">
            <v>男</v>
          </cell>
          <cell r="Z141" t="str">
            <v>保密</v>
          </cell>
          <cell r="AA141" t="str">
            <v>市民反映，北京公交集团第一客运分公司22车队，左家庄食堂厨师换了，新换的厨师做的菜非常不好吃，还没有自己家做的好吃，职工吃饭的也少了，希望更换厨师，来电反映食堂更换厨师问题。注：市民要求个人信息保密（已解释）</v>
          </cell>
          <cell r="AB141" t="str">
            <v>保密</v>
          </cell>
        </row>
        <row r="141">
          <cell r="AD141" t="str">
            <v>已主动</v>
          </cell>
        </row>
        <row r="142">
          <cell r="A142" t="str">
            <v>网络-260129-043344</v>
          </cell>
          <cell r="B142" t="str">
            <v>未主动剔除</v>
          </cell>
          <cell r="C142" t="str">
            <v>求助</v>
          </cell>
          <cell r="D142" t="str">
            <v>公共服务-&gt;公交-&gt;服务</v>
          </cell>
        </row>
        <row r="142">
          <cell r="F142" t="str">
            <v>公共服务</v>
          </cell>
          <cell r="G142" t="str">
            <v>公交</v>
          </cell>
          <cell r="H142" t="str">
            <v>服务</v>
          </cell>
          <cell r="I142" t="str">
            <v>七有五性,便利性</v>
          </cell>
          <cell r="J142" t="str">
            <v>849路公交车垃圾没人打扫问题#微信服务号#</v>
          </cell>
        </row>
        <row r="142">
          <cell r="L142" t="str">
            <v>固安公交站</v>
          </cell>
          <cell r="M142" t="str">
            <v>A5签收工单</v>
          </cell>
          <cell r="N142" t="str">
            <v>微信服务号</v>
          </cell>
          <cell r="O142" t="str">
            <v>刘春杰</v>
          </cell>
          <cell r="P142" t="str">
            <v>18611324098</v>
          </cell>
          <cell r="Q142" t="str">
            <v>大兴区</v>
          </cell>
          <cell r="R142" t="str">
            <v>大兴区榆垡镇</v>
          </cell>
          <cell r="S142" t="str">
            <v>北京公共交通控股（集团）有限公司</v>
          </cell>
          <cell r="T142" t="str">
            <v>网络-260129-043344</v>
          </cell>
          <cell r="U142" t="str">
            <v>2026-01-29 15:18:30</v>
          </cell>
          <cell r="V142" t="str">
            <v>2026-01-29 15:20:19</v>
          </cell>
          <cell r="W142" t="str">
            <v>2026-01-29 16:20:45</v>
          </cell>
          <cell r="X142" t="str">
            <v>刘春杰</v>
          </cell>
          <cell r="Y142" t="str">
            <v>女</v>
          </cell>
          <cell r="Z142" t="str">
            <v>手机,18611324098;</v>
          </cell>
          <cell r="AA142" t="str">
            <v>工单来源：微信服务号，此工单内容为网民留言时填写的标题及原文。 ============================= 留言标题：公交留言原文：公交车垃圾没人打扫市民填写的详细地址为：区、街道：大兴区榆垡镇详细地址：固安公交站因无具体涉事车辆，故回拨市民核实。2026年1月29日15:16分13075号回拨市民，市民表示从东光村南上车的849路公交车。</v>
          </cell>
          <cell r="AB142" t="str">
            <v>已联系</v>
          </cell>
        </row>
        <row r="142">
          <cell r="AD142" t="str">
            <v>3.17.3不符合或不认可北京市地面公共交通基础设施（公交首末站、公交中心站、公交保养场、临时停靠点）建设规划选址、线路车型配备、公交线路调整优化、公交站位设置、公交线路名称或站名名称、站台（务）设施设置等诉求</v>
          </cell>
        </row>
        <row r="143">
          <cell r="A143" t="str">
            <v>热线-260130-005502</v>
          </cell>
          <cell r="B143" t="str">
            <v>未主动剔除</v>
          </cell>
          <cell r="C143" t="str">
            <v>求助</v>
          </cell>
          <cell r="D143" t="str">
            <v>公共服务-&gt;公交-&gt;设施设备</v>
          </cell>
        </row>
        <row r="143">
          <cell r="F143" t="str">
            <v>公共服务</v>
          </cell>
          <cell r="G143" t="str">
            <v>公交</v>
          </cell>
          <cell r="H143" t="str">
            <v>设施设备</v>
          </cell>
          <cell r="I143" t="str">
            <v>七有五性,便利性</v>
          </cell>
          <cell r="J143" t="str">
            <v>公交站不配垃圾箱不合理问题</v>
          </cell>
        </row>
        <row r="143">
          <cell r="L143" t="str">
            <v>不详</v>
          </cell>
          <cell r="M143" t="str">
            <v>A5签收工单</v>
          </cell>
          <cell r="N143" t="str">
            <v>12345</v>
          </cell>
          <cell r="O143" t="str">
            <v>王先生</v>
          </cell>
          <cell r="P143" t="str">
            <v>13661061657</v>
          </cell>
          <cell r="Q143" t="str">
            <v>不详</v>
          </cell>
        </row>
        <row r="143">
          <cell r="S143" t="str">
            <v>北京公共交通控股（集团）有限公司</v>
          </cell>
          <cell r="T143" t="str">
            <v>热线-260130-005502</v>
          </cell>
          <cell r="U143" t="str">
            <v>2026-01-31 15:06:01</v>
          </cell>
          <cell r="V143" t="str">
            <v>2026-01-31 15:10:44</v>
          </cell>
          <cell r="W143" t="str">
            <v>2026-01-31 15:16:56</v>
          </cell>
          <cell r="X143" t="str">
            <v>王先生</v>
          </cell>
          <cell r="Y143" t="str">
            <v>男</v>
          </cell>
          <cell r="Z143" t="str">
            <v>手机,13661061657;</v>
          </cell>
          <cell r="AA143" t="str">
            <v>市民反映，快速公交2号线朝阳区朝阳路与定福庄东街处的定福庄公交站没有垃圾箱了，这趟公交的管理人员说是就是不配垃圾箱，可以扔地下，自己不认可，而且站点的保洁人员清理的垃圾也没地方放了，来电反映公交站不配垃圾箱不合理问题。工单流转：朝阳区分中心退回：2026年1月30日14点55分，朝阳环境卫生服务中心第四清洁车辆场，接诉即办工作人员，张燕红，关于来电公交站不配垃圾箱不合理问题。经与市民王先生（电话13661061657)联系，市民电话中表示自己乘坐朝阳路快速公交2号线到定福庄站时，扫码入站后在该封闭站台内未</v>
          </cell>
          <cell r="AB143" t="str">
            <v>已联系</v>
          </cell>
          <cell r="AC143" t="str">
            <v>否</v>
          </cell>
          <cell r="AD143" t="str">
            <v>3.17.3不符合或不认可北京市地面公共交通基础设施（公交首末站、公交中心站、公交保养场）建设规划选址、线路车型配备、公交线路调整优化、公交站位设置、公交线路名称或站名名称、站务设施设置等诉求</v>
          </cell>
        </row>
        <row r="144">
          <cell r="A144" t="str">
            <v>热线-260201-024922</v>
          </cell>
          <cell r="B144" t="str">
            <v>未主动剔除</v>
          </cell>
          <cell r="C144" t="str">
            <v>求助</v>
          </cell>
          <cell r="D144" t="str">
            <v>市容环卫-&gt;公共区域环境秩序-&gt;环境脏乱</v>
          </cell>
        </row>
        <row r="144">
          <cell r="F144" t="str">
            <v>市容环卫</v>
          </cell>
          <cell r="G144" t="str">
            <v>公共区域环境秩序</v>
          </cell>
          <cell r="H144" t="str">
            <v>环境脏乱</v>
          </cell>
          <cell r="I144" t="str">
            <v>七有五性,宜居性</v>
          </cell>
          <cell r="J144" t="str">
            <v>公交场站卫生环境差</v>
          </cell>
        </row>
        <row r="144">
          <cell r="L144" t="str">
            <v>广安胡同北口</v>
          </cell>
          <cell r="M144" t="str">
            <v>A5签收工单</v>
          </cell>
          <cell r="N144" t="str">
            <v>12345</v>
          </cell>
          <cell r="O144" t="str">
            <v>周捷先生</v>
          </cell>
          <cell r="P144" t="str">
            <v>13381386251</v>
          </cell>
          <cell r="Q144" t="str">
            <v>西城区</v>
          </cell>
          <cell r="R144" t="str">
            <v>西城区广内街道</v>
          </cell>
          <cell r="S144" t="str">
            <v>北京公共交通控股（集团）有限公司</v>
          </cell>
          <cell r="T144" t="str">
            <v>热线-260201-024922</v>
          </cell>
          <cell r="U144" t="str">
            <v>2026-02-01 13:50:36</v>
          </cell>
          <cell r="V144" t="str">
            <v>2026-02-01 14:06:36</v>
          </cell>
          <cell r="W144" t="str">
            <v>2026-02-01 14:11:58</v>
          </cell>
          <cell r="X144" t="str">
            <v>周捷先生</v>
          </cell>
          <cell r="Y144" t="str">
            <v>男</v>
          </cell>
          <cell r="Z144" t="str">
            <v>手机,13381386251;</v>
          </cell>
          <cell r="AA144" t="str">
            <v>市民反映，位于西城区广安门内街道广安胡同北口44路外环公交场站卫生环境差，保洁工作不到位，卫生状况不合格，影响周边环境。市民表示该场站属于公交集团管理，并希望相关部门能够重视并改善卫生问题。来电反映公交场站卫生环境差。</v>
          </cell>
          <cell r="AB144" t="str">
            <v>已联系</v>
          </cell>
          <cell r="AC144" t="str">
            <v>否</v>
          </cell>
          <cell r="AD144" t="str">
            <v>7.1.1.针对市民反映问题，经查实后不符合实际情况的诉求</v>
          </cell>
          <cell r="AE144" t="str">
            <v>附件证明\热线-260201-024922\热线-260201-024922派单不予回访的情况说明.doc</v>
          </cell>
        </row>
        <row r="145">
          <cell r="A145" t="str">
            <v>热线-260202-006795</v>
          </cell>
          <cell r="B145" t="str">
            <v>未主动剔除</v>
          </cell>
          <cell r="C145" t="str">
            <v>求助</v>
          </cell>
          <cell r="D145" t="str">
            <v>劳动和社会保障-&gt;劳动保护-&gt;非法用工</v>
          </cell>
        </row>
        <row r="145">
          <cell r="F145" t="str">
            <v>劳动和社会保障</v>
          </cell>
          <cell r="G145" t="str">
            <v>劳动保护</v>
          </cell>
          <cell r="H145" t="str">
            <v>非法用工</v>
          </cell>
          <cell r="I145" t="str">
            <v>七有五性,公正性</v>
          </cell>
          <cell r="J145" t="str">
            <v>聘用有前科人员当保安不合理问题</v>
          </cell>
        </row>
        <row r="145">
          <cell r="L145" t="str">
            <v>汤河口客运站（八方达公交车站）</v>
          </cell>
          <cell r="M145" t="str">
            <v>A5签收工单</v>
          </cell>
          <cell r="N145" t="str">
            <v>12345</v>
          </cell>
          <cell r="O145" t="str">
            <v>郅文玲女士</v>
          </cell>
          <cell r="P145" t="str">
            <v>13141331858</v>
          </cell>
          <cell r="Q145" t="str">
            <v>怀柔区</v>
          </cell>
          <cell r="R145" t="str">
            <v>怀柔区汤河口镇</v>
          </cell>
          <cell r="S145" t="str">
            <v>北京公共交通控股（集团）有限公司</v>
          </cell>
          <cell r="T145" t="str">
            <v>热线-260202-006795</v>
          </cell>
          <cell r="U145" t="str">
            <v>2026-02-02 15:16:14</v>
          </cell>
          <cell r="V145" t="str">
            <v>2026-02-02 15:22:32</v>
          </cell>
          <cell r="W145" t="str">
            <v>2026-02-02 15:34:22</v>
          </cell>
          <cell r="X145" t="str">
            <v>郅文玲女士</v>
          </cell>
          <cell r="Y145" t="str">
            <v>女</v>
          </cell>
          <cell r="Z145" t="str">
            <v>手机,13141331858;</v>
          </cell>
          <cell r="AA145" t="str">
            <v>市民反映，怀柔区汤河口镇汤河口客运站（八方达公交车站），聘用有盗窃前科的人员做保安，保安叫郅文来，做了4年牢，国家有规定此类人员不能担任保安，但是车站录用他了，故意包庇称说查不着这个情况，希望帮助解决，来电反映聘用有前科人员当保安不合理问题。工单流转、怀柔区分中心退回：接到诉求后，怀柔区交通局工作人员立即联系市民。经与市民电话核实，市民反映聘用有前科人员当保安不合理问题。原怀柔区八方达客运站，实际现为汤河口公交站公交集团客运第七分公司办公地，关于雇佣保安问题，为客运第七分公司内部管理问题，已超出我单位管辖</v>
          </cell>
          <cell r="AB145" t="str">
            <v>已联系</v>
          </cell>
          <cell r="AC145" t="str">
            <v>否</v>
          </cell>
          <cell r="AD145" t="str">
            <v>7.1.1.针对市民反映问题，经查实后不符合实际情况的</v>
          </cell>
          <cell r="AE145" t="str">
            <v>附件证明\热线-260202-006795\热线-260202-006795派单不予回访的情况说明.doc</v>
          </cell>
        </row>
        <row r="146">
          <cell r="A146" t="str">
            <v>热线-260202-050173</v>
          </cell>
          <cell r="B146" t="str">
            <v>未主动剔除</v>
          </cell>
          <cell r="C146" t="str">
            <v>求助</v>
          </cell>
          <cell r="D146" t="str">
            <v>公共服务-&gt;公交-&gt;突发事故</v>
          </cell>
        </row>
        <row r="146">
          <cell r="F146" t="str">
            <v>公共服务</v>
          </cell>
          <cell r="G146" t="str">
            <v>公交</v>
          </cell>
          <cell r="H146" t="str">
            <v>突发事故</v>
          </cell>
          <cell r="I146" t="str">
            <v>七有五性,便利性</v>
          </cell>
          <cell r="J146" t="str">
            <v>协调公交集团赔偿</v>
          </cell>
        </row>
        <row r="146">
          <cell r="L146" t="str">
            <v>北京西站北广场公交场站东边公交总站</v>
          </cell>
          <cell r="M146" t="str">
            <v>A5签收工单</v>
          </cell>
          <cell r="N146" t="str">
            <v>12345</v>
          </cell>
          <cell r="O146" t="str">
            <v>侯矿先生</v>
          </cell>
          <cell r="P146" t="str">
            <v>13693624988</v>
          </cell>
          <cell r="Q146" t="str">
            <v>丰台区</v>
          </cell>
          <cell r="R146" t="str">
            <v>丰台区太平桥街道</v>
          </cell>
          <cell r="S146" t="str">
            <v>北京公共交通控股（集团）有限公司</v>
          </cell>
          <cell r="T146" t="str">
            <v>热线-260202-050173</v>
          </cell>
          <cell r="U146" t="str">
            <v>2026-02-02 18:19:29</v>
          </cell>
          <cell r="V146" t="str">
            <v>2026-02-02 18:20:11</v>
          </cell>
          <cell r="W146" t="str">
            <v>2026-02-02 18:41:24</v>
          </cell>
          <cell r="X146" t="str">
            <v>侯矿先生</v>
          </cell>
          <cell r="Y146" t="str">
            <v>男</v>
          </cell>
          <cell r="Z146" t="str">
            <v>手机,13693624988;</v>
          </cell>
          <cell r="AA146" t="str">
            <v>市民反映，2026年1月2日在丰台区北京西站北广场公交场站东边公交总站被起落的闸门砸到了，正好砸在自己的头上，造成了自己腰椎骨裂骨折了，1月8日自己到北京西站派出所报案，后来公交集团的人带自己去世纪坛医院看病，医生说需要住院手术治疗，自己在1月19日到21日住了3天医院， 市民要求赔偿，该公交场站产权属于北京公交集团。来电反映协调公交集团赔偿问题。基建安保</v>
          </cell>
          <cell r="AB146" t="str">
            <v>已联系</v>
          </cell>
          <cell r="AC146" t="str">
            <v>否</v>
          </cell>
          <cell r="AD146" t="str">
            <v>7.1.1.针对市民反映问题，经查实后不符合实际情况的</v>
          </cell>
          <cell r="AE146" t="str">
            <v>附件证明\热线-260202-050173</v>
          </cell>
        </row>
        <row r="147">
          <cell r="A147" t="str">
            <v>热线-260202-050173</v>
          </cell>
          <cell r="B147" t="str">
            <v>未主动剔除</v>
          </cell>
          <cell r="C147" t="str">
            <v>求助</v>
          </cell>
          <cell r="D147" t="str">
            <v>公共服务-&gt;公交-&gt;突发事故</v>
          </cell>
        </row>
        <row r="147">
          <cell r="F147" t="str">
            <v>公共服务</v>
          </cell>
          <cell r="G147" t="str">
            <v>公交</v>
          </cell>
          <cell r="H147" t="str">
            <v>突发事故</v>
          </cell>
          <cell r="I147" t="str">
            <v>七有五性,便利性</v>
          </cell>
          <cell r="J147" t="str">
            <v>协调公交集团赔偿</v>
          </cell>
        </row>
        <row r="147">
          <cell r="L147" t="str">
            <v>北京西站北广场公交场站东边公交总站</v>
          </cell>
          <cell r="M147" t="str">
            <v>A5签收工单</v>
          </cell>
          <cell r="N147" t="str">
            <v>12345</v>
          </cell>
          <cell r="O147" t="str">
            <v>侯矿先生</v>
          </cell>
          <cell r="P147" t="str">
            <v>13693624988</v>
          </cell>
          <cell r="Q147" t="str">
            <v>丰台区</v>
          </cell>
          <cell r="R147" t="str">
            <v>丰台区太平桥街道</v>
          </cell>
          <cell r="S147" t="str">
            <v>北京公共交通控股（集团）有限公司</v>
          </cell>
          <cell r="T147" t="str">
            <v>热线-260202-050173</v>
          </cell>
          <cell r="U147" t="str">
            <v>2026-02-02 18:19:29</v>
          </cell>
          <cell r="V147" t="str">
            <v>2026-02-02 18:20:11</v>
          </cell>
          <cell r="W147" t="str">
            <v>2026-02-02 18:41:24</v>
          </cell>
          <cell r="X147" t="str">
            <v>侯矿先生</v>
          </cell>
          <cell r="Y147" t="str">
            <v>男</v>
          </cell>
          <cell r="Z147" t="str">
            <v>手机,13693624988;</v>
          </cell>
          <cell r="AA147" t="str">
            <v>市民反映，2026年1月2日在丰台区北京西站北广场公交场站东边公交总站被起落的闸门砸到了，正好砸在自己的头上，造成了自己腰椎骨裂骨折了，1月8日自己到北京西站派出所报案，后来公交集团的人带自己去世纪坛医院看病，医生说需要住院手术治疗，自己在1月19日到21日住了3天医院， 市民要求赔偿，该公交场站产权属于北京公交集团。来电反映协调公交集团赔偿问题。基建安保</v>
          </cell>
          <cell r="AB147" t="str">
            <v>已联系</v>
          </cell>
          <cell r="AC147" t="str">
            <v>否</v>
          </cell>
          <cell r="AD147" t="str">
            <v>7.1.1.针对市民反映问题，经查实后不符合实际情况的</v>
          </cell>
          <cell r="AE147" t="str">
            <v>附件证明\热线-260202-050173</v>
          </cell>
        </row>
        <row r="148">
          <cell r="A148" t="str">
            <v>网络-260202-010018</v>
          </cell>
          <cell r="B148" t="str">
            <v>未主动剔除</v>
          </cell>
          <cell r="C148" t="str">
            <v>求助</v>
          </cell>
          <cell r="D148" t="str">
            <v>公共服务-&gt;公交-&gt;设施设备</v>
          </cell>
        </row>
        <row r="148">
          <cell r="F148" t="str">
            <v>公共服务</v>
          </cell>
          <cell r="G148" t="str">
            <v>公交</v>
          </cell>
          <cell r="H148" t="str">
            <v>设施设备</v>
          </cell>
        </row>
        <row r="148">
          <cell r="J148" t="str">
            <v>305路公交车车内垃圾无人清理问题#微信服务号#</v>
          </cell>
        </row>
        <row r="148">
          <cell r="L148" t="str">
            <v>中原宾馆</v>
          </cell>
          <cell r="M148" t="str">
            <v>A5签收工单</v>
          </cell>
          <cell r="N148" t="str">
            <v>微信服务号</v>
          </cell>
          <cell r="O148" t="str">
            <v>张老师</v>
          </cell>
          <cell r="P148" t="str">
            <v>13691236528</v>
          </cell>
          <cell r="Q148" t="str">
            <v>海淀区</v>
          </cell>
          <cell r="R148" t="str">
            <v>海淀区北太平庄街道</v>
          </cell>
          <cell r="S148" t="str">
            <v>北京公共交通控股（集团）有限公司</v>
          </cell>
          <cell r="T148" t="str">
            <v>网络-260202-010018</v>
          </cell>
          <cell r="U148" t="str">
            <v>2026-02-02 09:32:41</v>
          </cell>
          <cell r="V148" t="str">
            <v>2026-02-02 09:56:01</v>
          </cell>
          <cell r="W148" t="str">
            <v>2026-02-02 10:19:06</v>
          </cell>
          <cell r="X148" t="str">
            <v>张老师</v>
          </cell>
          <cell r="Y148" t="str">
            <v>女</v>
          </cell>
          <cell r="Z148" t="str">
            <v>手机,13691236528;</v>
          </cell>
          <cell r="AA148" t="str">
            <v>工单来源：微信服务号，此工单内容为网民留言时填写的标题及原文。 ============================= 留言标题：公交留言原文：今天早上坐一辆305比较脏！4634511市民填写的详细地址为：区、街道：海淀区北太平庄街道详细地址：中原宾馆   客四物业</v>
          </cell>
          <cell r="AB148" t="str">
            <v>已联系</v>
          </cell>
          <cell r="AC148" t="str">
            <v>否</v>
          </cell>
          <cell r="AD148" t="str">
            <v>3.17.3不符合或不认可北京市地面公共交通基础设施（公交首末站、公交中心站、公交保养场、临时停靠点）建设规划选址、线路车型配备、公交线路调整优化、公交站位设置、公交线路名称或站名名称、站台（务）设施设置等诉求</v>
          </cell>
        </row>
        <row r="149">
          <cell r="A149" t="str">
            <v>热线-260203-034440</v>
          </cell>
          <cell r="B149" t="str">
            <v>未主动剔除</v>
          </cell>
          <cell r="C149" t="str">
            <v>求助</v>
          </cell>
          <cell r="D149" t="str">
            <v>市容环卫-&gt;公共区域环境秩序-&gt;环境脏乱</v>
          </cell>
        </row>
        <row r="149">
          <cell r="F149" t="str">
            <v>市容环卫</v>
          </cell>
          <cell r="G149" t="str">
            <v>公共区域环境秩序</v>
          </cell>
          <cell r="H149" t="str">
            <v>环境脏乱</v>
          </cell>
          <cell r="I149" t="str">
            <v>七有五性,宜居性</v>
          </cell>
          <cell r="J149" t="str">
            <v>公交场站卫生环境差</v>
          </cell>
        </row>
        <row r="149">
          <cell r="L149" t="str">
            <v>44路外环-广安胡同北口</v>
          </cell>
          <cell r="M149" t="str">
            <v>A5签收工单</v>
          </cell>
          <cell r="N149" t="str">
            <v>12345</v>
          </cell>
          <cell r="O149" t="str">
            <v>周捷先生</v>
          </cell>
          <cell r="P149" t="str">
            <v>13381386251</v>
          </cell>
          <cell r="Q149" t="str">
            <v>西城区</v>
          </cell>
          <cell r="R149" t="str">
            <v>西城区广内街道</v>
          </cell>
          <cell r="S149" t="str">
            <v>北京公共交通控股（集团）有限公司</v>
          </cell>
          <cell r="T149" t="str">
            <v>热线-260203-034440</v>
          </cell>
          <cell r="U149" t="str">
            <v>2026-02-03 13:16:56</v>
          </cell>
          <cell r="V149" t="str">
            <v>2026-02-03 13:37:55</v>
          </cell>
          <cell r="W149" t="str">
            <v>2026-02-03 13:43:29</v>
          </cell>
          <cell r="X149" t="str">
            <v>周捷先生</v>
          </cell>
          <cell r="Y149" t="str">
            <v>男</v>
          </cell>
          <cell r="Z149" t="str">
            <v>手机,13381386251;</v>
          </cell>
          <cell r="AA149" t="str">
            <v>市民反映，位于西城区广安门内街道广安胡同北口44路外环公交场站卫生环境差，保洁工作不到位，卫生状况不合格，影响周边环境。市民表示该场站属于公交集团管理，并希望相关部门能够重视并改善卫生问题，保洁主管叫做王坡，希望尽快处理，来电反映公交场站卫生环境差。</v>
          </cell>
          <cell r="AB149" t="str">
            <v>已联系</v>
          </cell>
          <cell r="AC149" t="str">
            <v>否</v>
          </cell>
          <cell r="AD149" t="str">
            <v>7.1.1.针对市民反映问题，经查实后不符合实际情况的诉求</v>
          </cell>
          <cell r="AE149" t="str">
            <v>附件证明\热线-260203-034440\热线-260203-034440不予回访的情况说明.doc</v>
          </cell>
        </row>
        <row r="150">
          <cell r="A150" t="str">
            <v>网络-260203-040840</v>
          </cell>
          <cell r="B150" t="str">
            <v>已主动剔除</v>
          </cell>
          <cell r="C150" t="str">
            <v>求助</v>
          </cell>
          <cell r="D150" t="str">
            <v>公共服务-&gt;公交-&gt;设施设备</v>
          </cell>
        </row>
        <row r="150">
          <cell r="F150" t="str">
            <v>公共服务</v>
          </cell>
          <cell r="G150" t="str">
            <v>公交</v>
          </cell>
          <cell r="H150" t="str">
            <v>设施设备</v>
          </cell>
          <cell r="I150" t="str">
            <v>七有五性,便利性</v>
          </cell>
          <cell r="J150" t="str">
            <v>投诉406路2726898车黄色警戒条标识褪色严重问题#市政府门户网站互动交流平台#</v>
          </cell>
        </row>
        <row r="150">
          <cell r="L150" t="str">
            <v>不详</v>
          </cell>
          <cell r="M150" t="str">
            <v>A5签收工单</v>
          </cell>
          <cell r="N150" t="str">
            <v>市政府门户网站互动交流平台</v>
          </cell>
          <cell r="O150" t="str">
            <v>保密</v>
          </cell>
          <cell r="P150" t="str">
            <v>保密</v>
          </cell>
          <cell r="Q150" t="str">
            <v>不详</v>
          </cell>
        </row>
        <row r="150">
          <cell r="S150" t="str">
            <v>北京公共交通控股（集团）有限公司</v>
          </cell>
          <cell r="T150" t="str">
            <v>网络-260203-040840</v>
          </cell>
          <cell r="U150" t="str">
            <v>2026-02-03 14:17:31</v>
          </cell>
          <cell r="V150" t="str">
            <v>2026-02-03 14:23:14</v>
          </cell>
          <cell r="W150" t="str">
            <v>2026-02-03 14:32:34</v>
          </cell>
          <cell r="X150" t="str">
            <v>保密</v>
          </cell>
        </row>
        <row r="150">
          <cell r="Z150" t="str">
            <v>保密</v>
          </cell>
          <cell r="AA150" t="str">
            <v>工单来源：市政府门户网站互动交流平台，此工单内容为网民留言时填写的标题及原文。 ============================= 留言标题：投诉406路2726898车留言原文：2026年2月3日11:55我在炎黄艺术馆乘坐406路2726898双层车，该车驾驶室右下方黄色警戒条标识褪色严重，请更换一张新标识。该车前门左侧立柱粘贴的车门立柱综合标志尺寸是6*25cm，与公交集团最新规定尺寸4*20cm或6*30cm尺寸不符合，请尽快调整标识为标准尺寸，该车后门两侧及前门右侧均已经更换为6*30c</v>
          </cell>
          <cell r="AB150" t="str">
            <v>保密</v>
          </cell>
        </row>
        <row r="150">
          <cell r="AD150" t="str">
            <v>已主动剔除</v>
          </cell>
        </row>
        <row r="151">
          <cell r="A151" t="str">
            <v>热线-260202-014084</v>
          </cell>
          <cell r="B151" t="str">
            <v>未主动剔除</v>
          </cell>
          <cell r="C151" t="str">
            <v>求助</v>
          </cell>
          <cell r="D151" t="str">
            <v>卫生健康-&gt;计划生育-&gt;独生子女费</v>
          </cell>
        </row>
        <row r="151">
          <cell r="F151" t="str">
            <v>卫生健康</v>
          </cell>
          <cell r="G151" t="str">
            <v>计划生育</v>
          </cell>
          <cell r="H151" t="str">
            <v>独生子女费</v>
          </cell>
        </row>
        <row r="151">
          <cell r="J151" t="str">
            <v>独生子女费未发放问题</v>
          </cell>
        </row>
        <row r="151">
          <cell r="L151" t="str">
            <v>核桃园</v>
          </cell>
          <cell r="M151" t="str">
            <v>A5签收工单</v>
          </cell>
          <cell r="N151" t="str">
            <v>12345</v>
          </cell>
          <cell r="O151" t="str">
            <v>孙女士</v>
          </cell>
          <cell r="P151" t="str">
            <v>13693527760</v>
          </cell>
          <cell r="Q151" t="str">
            <v>西城区</v>
          </cell>
        </row>
        <row r="151">
          <cell r="S151" t="str">
            <v>北京公共交通控股（集团）有限公司</v>
          </cell>
          <cell r="T151" t="str">
            <v>热线-260202-014084</v>
          </cell>
          <cell r="U151" t="str">
            <v>2026-02-04 15:56:15</v>
          </cell>
          <cell r="V151" t="str">
            <v>2026-02-04 16:05:09</v>
          </cell>
          <cell r="W151" t="str">
            <v>2026-02-04 16:26:25</v>
          </cell>
          <cell r="X151" t="str">
            <v>孙女士</v>
          </cell>
          <cell r="Y151" t="str">
            <v>女</v>
          </cell>
          <cell r="Z151" t="str">
            <v>手机,13693527760;</v>
          </cell>
          <cell r="AA151" t="str">
            <v>市民反映，自己是北京鸿运城物业管理中心的职工，属于北京公交集团的，公司地址在西城区核桃园，退休有一笔钱，他们是去年10月份给自己，但是一直没有给到自己，独生子女费一直到现在没有给自己，希望帮助处理，来电反映独生子女费未发放问题  内部职工</v>
          </cell>
          <cell r="AB151" t="str">
            <v>已联系</v>
          </cell>
          <cell r="AC151" t="str">
            <v>否</v>
          </cell>
          <cell r="AD151" t="str">
            <v>7.1.1.针对市民反映问题，经查实后不符合实际情况的</v>
          </cell>
          <cell r="AE151" t="str">
            <v>附件证明\热线-260202-014084\热线-260202-014084不予回访的情况说明.doc</v>
          </cell>
        </row>
        <row r="152">
          <cell r="A152" t="str">
            <v>热线-260204-038455</v>
          </cell>
          <cell r="B152" t="str">
            <v>未主动剔除</v>
          </cell>
          <cell r="C152" t="str">
            <v>求助</v>
          </cell>
          <cell r="D152" t="str">
            <v>公共服务-&gt;公交-&gt;服务</v>
          </cell>
        </row>
        <row r="152">
          <cell r="F152" t="str">
            <v>公共服务</v>
          </cell>
          <cell r="G152" t="str">
            <v>公交</v>
          </cell>
          <cell r="H152" t="str">
            <v>服务</v>
          </cell>
          <cell r="I152" t="str">
            <v>七有五性,便利性</v>
          </cell>
          <cell r="J152" t="str">
            <v>883、870、887路公交车卫生脏乱差问题</v>
          </cell>
        </row>
        <row r="152">
          <cell r="L152" t="str">
            <v>不详</v>
          </cell>
          <cell r="M152" t="str">
            <v>A5签收工单</v>
          </cell>
          <cell r="N152" t="str">
            <v>12345</v>
          </cell>
          <cell r="O152" t="str">
            <v>匿名先生</v>
          </cell>
          <cell r="P152" t="str">
            <v>13522049284</v>
          </cell>
          <cell r="Q152" t="str">
            <v>不详</v>
          </cell>
        </row>
        <row r="152">
          <cell r="S152" t="str">
            <v>北京公共交通控股（集团）有限公司</v>
          </cell>
          <cell r="T152" t="str">
            <v>热线-260204-038455</v>
          </cell>
          <cell r="U152" t="str">
            <v>2026-02-04 14:06:42</v>
          </cell>
          <cell r="V152" t="str">
            <v>2026-02-04 14:21:14</v>
          </cell>
          <cell r="W152" t="str">
            <v>2026-02-05 09:52:15</v>
          </cell>
          <cell r="X152" t="str">
            <v>匿名先生</v>
          </cell>
          <cell r="Y152" t="str">
            <v>男</v>
          </cell>
          <cell r="Z152" t="str">
            <v>手机,13522049284;</v>
          </cell>
          <cell r="AA152" t="str">
            <v>市民举报，883路（德胜门西-南口西站），870路（南口西-兴寿北），887路（南口北-回龙观）公交车卫生脏乱差，市民不认可，表示问题没有解决，919路和919慢车也是卫生不合格没有人打理，继续反映问题，尽快解决问题，来电反映883、870、887路公交车卫生脏乱差问题。</v>
          </cell>
          <cell r="AB152" t="str">
            <v>已联系</v>
          </cell>
          <cell r="AC152" t="str">
            <v>否</v>
          </cell>
          <cell r="AD152" t="str">
            <v>3.17.3不符合或不认可北京市地面公共交通基础设施（公交首末站、公交中心站、公交保养场、临时停靠点）建设规划选址、线路车型配备、公交线路调整优化、公交站位设置、公交线路名称或站名名称、站台（务）设施设置等诉求</v>
          </cell>
        </row>
        <row r="153">
          <cell r="A153" t="str">
            <v>热线-260204-052927</v>
          </cell>
          <cell r="B153" t="str">
            <v>未主动剔除</v>
          </cell>
          <cell r="C153" t="str">
            <v>求助</v>
          </cell>
          <cell r="D153" t="str">
            <v>劳动和社会保障-&gt;劳动合同及用工管理</v>
          </cell>
        </row>
        <row r="153">
          <cell r="F153" t="str">
            <v>劳动和社会保障</v>
          </cell>
          <cell r="G153" t="str">
            <v>劳动合同及用工管理</v>
          </cell>
        </row>
        <row r="153">
          <cell r="I153" t="str">
            <v>七有五性,劳有所得</v>
          </cell>
          <cell r="J153" t="str">
            <v>公交集团工资发放太少影响退休问题</v>
          </cell>
        </row>
        <row r="153">
          <cell r="L153" t="str">
            <v>不详</v>
          </cell>
          <cell r="M153" t="str">
            <v>A5签收工单</v>
          </cell>
          <cell r="N153" t="str">
            <v>12345</v>
          </cell>
          <cell r="O153" t="str">
            <v>王先生</v>
          </cell>
          <cell r="P153" t="str">
            <v>18612036291</v>
          </cell>
          <cell r="Q153" t="str">
            <v>不详</v>
          </cell>
        </row>
        <row r="153">
          <cell r="S153" t="str">
            <v>北京公共交通控股（集团）有限公司</v>
          </cell>
          <cell r="T153" t="str">
            <v>热线-260204-052927</v>
          </cell>
          <cell r="U153" t="str">
            <v>2026-02-04 18:07:48</v>
          </cell>
          <cell r="V153" t="str">
            <v>2026-02-04 18:10:52</v>
          </cell>
          <cell r="W153" t="str">
            <v>2026-02-04 18:26:59</v>
          </cell>
          <cell r="X153" t="str">
            <v>王先生</v>
          </cell>
          <cell r="Y153" t="str">
            <v>男</v>
          </cell>
          <cell r="Z153" t="str">
            <v>手机,18612036291;</v>
          </cell>
          <cell r="AA153" t="str">
            <v>市民反映，自己是公交集团的物业员工，工作地点：朝阳区和平里，自己在1993年开始与公交集团签订的合同，一直到现在，最近一两年公交集团发放工资太少，自己还有一年才能退休，影响自己退休，参保地在丰台区，公司名称：北京公共交通控股（集团）有限公司，注册地址：北京市西城区南礼士路44号，要求给自己回复，来电反映公交集团工资发放太少影响退休问题。内部职工</v>
          </cell>
          <cell r="AB153" t="str">
            <v>已联系</v>
          </cell>
          <cell r="AC153" t="str">
            <v>否</v>
          </cell>
          <cell r="AD153" t="str">
            <v>7.1.1.针对市民反映问题，经查实后不符合实际情况的</v>
          </cell>
          <cell r="AE153" t="str">
            <v>附件证明\热线-260204-052927\热线-260204-052927派单不予回访的情况说明.doc</v>
          </cell>
        </row>
        <row r="154">
          <cell r="A154" t="str">
            <v>热线-260204-058517</v>
          </cell>
          <cell r="B154" t="str">
            <v>未主动剔除</v>
          </cell>
          <cell r="C154" t="str">
            <v>求助</v>
          </cell>
          <cell r="D154" t="str">
            <v>公共服务-&gt;公交-&gt;服务</v>
          </cell>
        </row>
        <row r="154">
          <cell r="F154" t="str">
            <v>公共服务</v>
          </cell>
          <cell r="G154" t="str">
            <v>公交</v>
          </cell>
          <cell r="H154" t="str">
            <v>服务</v>
          </cell>
          <cell r="I154" t="str">
            <v>七有五性,便利性</v>
          </cell>
          <cell r="J154" t="str">
            <v>要求公交部门提供录像问题</v>
          </cell>
        </row>
        <row r="154">
          <cell r="L154" t="str">
            <v>不详</v>
          </cell>
          <cell r="M154" t="str">
            <v>A5签收工单</v>
          </cell>
          <cell r="N154" t="str">
            <v>12345</v>
          </cell>
          <cell r="O154" t="str">
            <v>于河先生</v>
          </cell>
          <cell r="P154" t="str">
            <v>13121791023</v>
          </cell>
          <cell r="Q154" t="str">
            <v>不详</v>
          </cell>
        </row>
        <row r="154">
          <cell r="S154" t="str">
            <v>北京公共交通控股（集团）有限公司</v>
          </cell>
          <cell r="T154" t="str">
            <v>热线-260204-058517</v>
          </cell>
          <cell r="U154" t="str">
            <v>2026-02-04 17:19:58</v>
          </cell>
          <cell r="V154" t="str">
            <v>2026-02-04 17:30:00</v>
          </cell>
          <cell r="W154" t="str">
            <v>2026-02-04 17:57:16</v>
          </cell>
          <cell r="X154" t="str">
            <v>于河先生</v>
          </cell>
          <cell r="Y154" t="str">
            <v>男</v>
          </cell>
          <cell r="Z154" t="str">
            <v>手机,13121791023;</v>
          </cell>
          <cell r="AA154" t="str">
            <v>市民反映，有同事在120路公交车左家庄总站车棚子改造附近撬车门，但没有具体证据，同事还威胁自己给他一万块钱，当时自己报警了，新源里派出所出警了，也给处理了，自己想要当时的录像，但是派出所说需要法院的手续才能调取录像，自己不认可，自己希望公交车内部派出所提供当时录像，该人员当时还闯女更衣室，也向领导等都汇报过，可见其人品真不行。希望提供当时录像查看。来电反映要求公交部门提供录像问题。</v>
          </cell>
          <cell r="AB154" t="str">
            <v>已联系</v>
          </cell>
          <cell r="AC154" t="str">
            <v>否</v>
          </cell>
          <cell r="AD154" t="str">
            <v>7.1.1.针对市民反映问题，经查实后不符合实际情况的</v>
          </cell>
          <cell r="AE154" t="str">
            <v>附件证明\热线-260204-058517\热线-260204-058517.doc</v>
          </cell>
        </row>
        <row r="155">
          <cell r="A155" t="str">
            <v>网络-260204-002845</v>
          </cell>
          <cell r="B155" t="str">
            <v>已主动剔除</v>
          </cell>
          <cell r="C155" t="str">
            <v>求助</v>
          </cell>
          <cell r="D155" t="str">
            <v>公共服务-&gt;公交-&gt;服务</v>
          </cell>
        </row>
        <row r="155">
          <cell r="F155" t="str">
            <v>公共服务</v>
          </cell>
          <cell r="G155" t="str">
            <v>公交</v>
          </cell>
          <cell r="H155" t="str">
            <v>服务</v>
          </cell>
          <cell r="I155" t="str">
            <v>七有五性,便利性</v>
          </cell>
          <cell r="J155" t="str">
            <v>直达217线座椅脏#京通#</v>
          </cell>
        </row>
        <row r="155">
          <cell r="L155" t="str">
            <v>不详</v>
          </cell>
          <cell r="M155" t="str">
            <v>A5签收工单</v>
          </cell>
          <cell r="N155" t="str">
            <v>京通</v>
          </cell>
          <cell r="O155" t="str">
            <v>保密</v>
          </cell>
          <cell r="P155" t="str">
            <v>保密</v>
          </cell>
          <cell r="Q155" t="str">
            <v>不详</v>
          </cell>
        </row>
        <row r="155">
          <cell r="S155" t="str">
            <v>北京公共交通控股（集团）有限公司</v>
          </cell>
          <cell r="T155" t="str">
            <v>网络-260204-002845</v>
          </cell>
          <cell r="U155" t="str">
            <v>2026-02-04 07:55:43</v>
          </cell>
          <cell r="V155" t="str">
            <v>2026-02-04 08:09:03</v>
          </cell>
          <cell r="W155" t="str">
            <v>2026-02-04 08:37:59</v>
          </cell>
          <cell r="X155" t="str">
            <v>保密</v>
          </cell>
        </row>
        <row r="155">
          <cell r="Z155" t="str">
            <v>保密</v>
          </cell>
          <cell r="AA155" t="str">
            <v>工单来源：京通，此工单内容为网民留言时填写的标题及原文。 ============================= 留言标题：直达217线座椅脏！留言原文：说清洗其实就是说说 都脏的有印子了也叫定期清理？市民填写的详细地址为：详细地址：不详  物业客五</v>
          </cell>
          <cell r="AB155" t="str">
            <v>保密</v>
          </cell>
        </row>
        <row r="155">
          <cell r="AD155" t="str">
            <v>已主动</v>
          </cell>
        </row>
        <row r="156">
          <cell r="A156" t="str">
            <v>网络-260204-009762</v>
          </cell>
          <cell r="B156" t="str">
            <v>已主动剔除</v>
          </cell>
          <cell r="C156" t="str">
            <v>求助</v>
          </cell>
          <cell r="D156" t="str">
            <v>公共服务-&gt;公交-&gt;服务</v>
          </cell>
        </row>
        <row r="156">
          <cell r="F156" t="str">
            <v>公共服务</v>
          </cell>
          <cell r="G156" t="str">
            <v>公交</v>
          </cell>
          <cell r="H156" t="str">
            <v>服务</v>
          </cell>
          <cell r="I156" t="str">
            <v>七有五性,便利性</v>
          </cell>
          <cell r="J156" t="str">
            <v>希望有关部门加强车辆卫生的检查#微信服务号#</v>
          </cell>
        </row>
        <row r="156">
          <cell r="L156" t="str">
            <v>北京四中</v>
          </cell>
          <cell r="M156" t="str">
            <v>A5签收工单</v>
          </cell>
          <cell r="N156" t="str">
            <v>微信服务号</v>
          </cell>
          <cell r="O156" t="str">
            <v>保密</v>
          </cell>
          <cell r="P156" t="str">
            <v>保密</v>
          </cell>
          <cell r="Q156" t="str">
            <v>东城区</v>
          </cell>
          <cell r="R156" t="str">
            <v>东城区东四街道</v>
          </cell>
          <cell r="S156" t="str">
            <v>北京公共交通控股（集团）有限公司</v>
          </cell>
          <cell r="T156" t="str">
            <v>网络-260204-009762</v>
          </cell>
          <cell r="U156" t="str">
            <v>2026-02-04 09:31:18</v>
          </cell>
          <cell r="V156" t="str">
            <v>2026-02-04 09:42:45</v>
          </cell>
          <cell r="W156" t="str">
            <v>2026-02-04 10:10:16</v>
          </cell>
          <cell r="X156" t="str">
            <v>保密</v>
          </cell>
          <cell r="Y156" t="str">
            <v>女</v>
          </cell>
          <cell r="Z156" t="str">
            <v>保密</v>
          </cell>
          <cell r="AA156" t="str">
            <v>工单来源：微信服务号，此工单内容为网民留言时填写的标题及原文。 ============================= 留言标题：三路公交车留言原文：今日下午3点左右在北京四中坐3路公交车时，车厢内窗台和扶手有土，表示不满，影响乘车环境。临近过节，希望有关部门加强车辆卫生的检查市民填写的详细地址为：区、街道：东城区东四街道详细地址：北京四中</v>
          </cell>
          <cell r="AB156" t="str">
            <v>保密</v>
          </cell>
        </row>
        <row r="156">
          <cell r="AD156" t="str">
            <v>已主动</v>
          </cell>
        </row>
        <row r="157">
          <cell r="A157" t="str">
            <v>网络-260204-046472</v>
          </cell>
          <cell r="B157" t="str">
            <v>已主动剔除</v>
          </cell>
          <cell r="C157" t="str">
            <v>求助</v>
          </cell>
          <cell r="D157" t="str">
            <v>公共服务-&gt;公交-&gt;设施设备</v>
          </cell>
        </row>
        <row r="157">
          <cell r="F157" t="str">
            <v>公共服务</v>
          </cell>
          <cell r="G157" t="str">
            <v>公交</v>
          </cell>
          <cell r="H157" t="str">
            <v>设施设备</v>
          </cell>
          <cell r="I157" t="str">
            <v>七有五性,便利性</v>
          </cell>
          <cell r="J157" t="str">
            <v>投诉653路1726935车车厢内部相关问题#市政府门户网站互动交流平台#</v>
          </cell>
        </row>
        <row r="157">
          <cell r="L157" t="str">
            <v>不详</v>
          </cell>
          <cell r="M157" t="str">
            <v>A5签收工单</v>
          </cell>
          <cell r="N157" t="str">
            <v>市政府门户网站互动交流平台</v>
          </cell>
          <cell r="O157" t="str">
            <v>保密</v>
          </cell>
          <cell r="P157" t="str">
            <v>保密</v>
          </cell>
          <cell r="Q157" t="str">
            <v>不详</v>
          </cell>
        </row>
        <row r="157">
          <cell r="S157" t="str">
            <v>北京公共交通控股（集团）有限公司</v>
          </cell>
          <cell r="T157" t="str">
            <v>网络-260204-046472</v>
          </cell>
          <cell r="U157" t="str">
            <v>2026-02-04 15:17:59</v>
          </cell>
          <cell r="V157" t="str">
            <v>2026-02-04 15:20:38</v>
          </cell>
          <cell r="W157" t="str">
            <v>2026-02-04 15:28:25</v>
          </cell>
          <cell r="X157" t="str">
            <v>保密</v>
          </cell>
        </row>
        <row r="157">
          <cell r="Z157" t="str">
            <v>保密</v>
          </cell>
          <cell r="AA157" t="str">
            <v>工单来源：市政府门户网站互动交流平台，此工单内容为网民留言时填写的标题及原文。 ============================= 留言标题： 投诉653路1726935车留言原文：2026年2月4日我乘坐653路1726935双层车，该车前门旁边扶手杆上的1米3儿童购票标尺字迹已经磨没，该车不符合七项服务规范第三十八条车容良好16“上车门扶手立柱上的1.3米儿童购票标志，安装牢固，字迹清楚”的要求，请重新安装字迹清晰的购票标尺。该车二楼右侧（车门一侧）内侧壁第5个-第8个活动空调出风口的调风拨片</v>
          </cell>
          <cell r="AB157" t="str">
            <v>保密</v>
          </cell>
        </row>
        <row r="157">
          <cell r="AD157" t="str">
            <v>已主动</v>
          </cell>
        </row>
        <row r="158">
          <cell r="A158" t="str">
            <v>网络-260204-050887</v>
          </cell>
          <cell r="B158" t="str">
            <v>已主动剔除</v>
          </cell>
          <cell r="C158" t="str">
            <v>求助</v>
          </cell>
          <cell r="D158" t="str">
            <v>公共服务-&gt;公交-&gt;设施设备</v>
          </cell>
        </row>
        <row r="158">
          <cell r="F158" t="str">
            <v>公共服务</v>
          </cell>
          <cell r="G158" t="str">
            <v>公交</v>
          </cell>
          <cell r="H158" t="str">
            <v>设施设备</v>
          </cell>
        </row>
        <row r="158">
          <cell r="J158" t="str">
            <v>投诉510路1826801车活动空调出风口调风拨片缺失缺损问题#市政府门户网站互动交流平台#</v>
          </cell>
        </row>
        <row r="158">
          <cell r="L158" t="str">
            <v>不详</v>
          </cell>
          <cell r="M158" t="str">
            <v>A5签收工单</v>
          </cell>
          <cell r="N158" t="str">
            <v>市政府门户网站互动交流平台</v>
          </cell>
          <cell r="O158" t="str">
            <v>保密</v>
          </cell>
          <cell r="P158" t="str">
            <v>保密</v>
          </cell>
          <cell r="Q158" t="str">
            <v>不详</v>
          </cell>
        </row>
        <row r="158">
          <cell r="S158" t="str">
            <v>北京公共交通控股（集团）有限公司</v>
          </cell>
          <cell r="T158" t="str">
            <v>网络-260204-050887</v>
          </cell>
          <cell r="U158" t="str">
            <v>2026-02-04 15:57:07</v>
          </cell>
          <cell r="V158" t="str">
            <v>2026-02-04 16:05:17</v>
          </cell>
          <cell r="W158" t="str">
            <v>2026-02-04 17:20:11</v>
          </cell>
          <cell r="X158" t="str">
            <v>保密</v>
          </cell>
        </row>
        <row r="158">
          <cell r="Z158" t="str">
            <v>保密</v>
          </cell>
          <cell r="AA158" t="str">
            <v>工单来源：市政府门户网站互动交流平台，此工单内容为网民留言时填写的标题及原文。 ============================= 留言标题：投诉510路1826801车留言原文：2026年2月4日我乘坐510路1726801双层车，该车二楼右侧（车门一侧）内侧壁第2个活动空调出风口的调风拨片缺失缺损，该车此问题是第二次投诉，请尽快联系保养场补装出风口拨片，确保出风口可以正常开启或关闭。该车一楼内侧壁很多活动出风口都黑乎乎脏兮兮的，一看就是很长时间都没有清洁了，很恶心，请保洁部门尽快对该车出风口进</v>
          </cell>
          <cell r="AB158" t="str">
            <v>保密</v>
          </cell>
        </row>
        <row r="158">
          <cell r="AD158" t="str">
            <v>已主动</v>
          </cell>
        </row>
        <row r="159">
          <cell r="A159" t="str">
            <v>热线-260205-004640</v>
          </cell>
          <cell r="B159" t="str">
            <v>未主动剔除</v>
          </cell>
          <cell r="C159" t="str">
            <v>求助</v>
          </cell>
          <cell r="D159" t="str">
            <v>劳动和社会保障-&gt;劳动保护-&gt;非法用工</v>
          </cell>
        </row>
        <row r="159">
          <cell r="F159" t="str">
            <v>劳动和社会保障</v>
          </cell>
          <cell r="G159" t="str">
            <v>劳动保护</v>
          </cell>
          <cell r="H159" t="str">
            <v>非法用工</v>
          </cell>
          <cell r="I159" t="str">
            <v>七有五性,公正性</v>
          </cell>
          <cell r="J159" t="str">
            <v>聘用有前科人员当保安不合理问题</v>
          </cell>
        </row>
        <row r="159">
          <cell r="L159" t="str">
            <v>汤河口客运站（八方达公交车站）</v>
          </cell>
          <cell r="M159" t="str">
            <v>A5签收工单</v>
          </cell>
          <cell r="N159" t="str">
            <v>12345</v>
          </cell>
          <cell r="O159" t="str">
            <v>郅文玲女士</v>
          </cell>
          <cell r="P159" t="str">
            <v>13141331858</v>
          </cell>
          <cell r="Q159" t="str">
            <v>怀柔区</v>
          </cell>
          <cell r="R159" t="str">
            <v>怀柔区汤河口镇</v>
          </cell>
          <cell r="S159" t="str">
            <v>北京公共交通控股（集团）有限公司</v>
          </cell>
          <cell r="T159" t="str">
            <v>热线-260205-004640</v>
          </cell>
          <cell r="U159" t="str">
            <v>2026-02-05 08:34:50</v>
          </cell>
          <cell r="V159" t="str">
            <v>2026-02-05 08:44:47</v>
          </cell>
          <cell r="W159" t="str">
            <v>2026-02-05 08:53:42</v>
          </cell>
          <cell r="X159" t="str">
            <v>郅文玲女士</v>
          </cell>
          <cell r="Y159" t="str">
            <v>女</v>
          </cell>
          <cell r="Z159" t="str">
            <v>手机,13141331858;</v>
          </cell>
          <cell r="AA159" t="str">
            <v>市民反映，怀柔区汤河口镇汤河口客运站（八方达公交车站），聘用有盗窃前科的人员做保安，保安叫郅文来，做了4年牢，国家有规定此类人员不能担任保安，但是车站录用他了，故意包庇称说查不着这个情况，希望帮助解决，来电反映聘用有前科人员当保安不合理问题。 工单流转、怀柔区分中心退回：接到诉求后，怀柔区交通局工作人员立即联系市民。经与市民电话核实，市民反映聘用有前科人员当保安不合理问题。原怀柔区八方达客运站，实际现为汤河口公交站公交集团客运第七分公司办公地，关于雇佣保安问题，为客运第七分公司内部管理问题，已超出我单位管</v>
          </cell>
          <cell r="AB159" t="str">
            <v>已联系</v>
          </cell>
          <cell r="AC159" t="str">
            <v>否</v>
          </cell>
          <cell r="AD159" t="str">
            <v>7.1.1.针对市民反映问题，经查实后不符合实际情况的诉求</v>
          </cell>
          <cell r="AE159" t="str">
            <v>附件证明\热线-260205-004640-1\热线-260205-004640-1派单不予回访的情况说明.doc</v>
          </cell>
        </row>
        <row r="160">
          <cell r="A160" t="str">
            <v>热线-260205-010683</v>
          </cell>
          <cell r="B160" t="str">
            <v>未主动剔除</v>
          </cell>
          <cell r="C160" t="str">
            <v>求助</v>
          </cell>
          <cell r="D160" t="str">
            <v>公共服务-&gt;公交-&gt;服务</v>
          </cell>
        </row>
        <row r="160">
          <cell r="F160" t="str">
            <v>公共服务</v>
          </cell>
          <cell r="G160" t="str">
            <v>公交</v>
          </cell>
          <cell r="H160" t="str">
            <v>服务</v>
          </cell>
          <cell r="I160" t="str">
            <v>七有五性,便利性</v>
          </cell>
          <cell r="J160" t="str">
            <v>要求公交集团对外卖电动车加强监管问题</v>
          </cell>
        </row>
        <row r="160">
          <cell r="L160" t="str">
            <v>不详</v>
          </cell>
          <cell r="M160" t="str">
            <v>A5签收工单</v>
          </cell>
          <cell r="N160" t="str">
            <v>12345</v>
          </cell>
          <cell r="O160" t="str">
            <v>王爱民先生</v>
          </cell>
          <cell r="P160" t="str">
            <v>13146533502</v>
          </cell>
          <cell r="Q160" t="str">
            <v>不详</v>
          </cell>
        </row>
        <row r="160">
          <cell r="S160" t="str">
            <v>北京公共交通控股（集团）有限公司</v>
          </cell>
          <cell r="T160" t="str">
            <v>热线-260205-010683</v>
          </cell>
          <cell r="U160" t="str">
            <v>2026-02-05 09:41:39</v>
          </cell>
          <cell r="V160" t="str">
            <v>2026-02-05 09:58:45</v>
          </cell>
          <cell r="W160" t="str">
            <v>2026-02-05 10:15:38</v>
          </cell>
          <cell r="X160" t="str">
            <v>王爱民先生</v>
          </cell>
          <cell r="Y160" t="str">
            <v>男</v>
          </cell>
          <cell r="Z160" t="str">
            <v>手机,13146533502;</v>
          </cell>
          <cell r="AA160" t="str">
            <v>市民反映，北京公交集团第二客运分公司17车队纵容外卖电动车在场内乱窜，时间：1月6、7、13、21号，存在安全隐患。反映后没有落实任何责任、处理。希望相关部门尽快核实处理。来电反映要求公交集团对外卖电动车加强监管问题。</v>
          </cell>
          <cell r="AB160" t="str">
            <v>已联系</v>
          </cell>
          <cell r="AC160" t="str">
            <v>否</v>
          </cell>
          <cell r="AD160" t="str">
            <v>7.1.1.针对市民反映问题，经查实后不符合实际情况的诉求</v>
          </cell>
          <cell r="AE160" t="str">
            <v>附件证明\热线260205-010683\热线--260205-010683派单不予回访情况说明.docx</v>
          </cell>
        </row>
        <row r="161">
          <cell r="A161" t="str">
            <v>热线-260205-021275</v>
          </cell>
          <cell r="B161" t="str">
            <v>未主动剔除</v>
          </cell>
          <cell r="C161" t="str">
            <v>求助</v>
          </cell>
          <cell r="D161" t="str">
            <v>公共服务-&gt;公交-&gt;服务</v>
          </cell>
        </row>
        <row r="161">
          <cell r="F161" t="str">
            <v>公共服务</v>
          </cell>
          <cell r="G161" t="str">
            <v>公交</v>
          </cell>
          <cell r="H161" t="str">
            <v>服务</v>
          </cell>
          <cell r="I161" t="str">
            <v>七有五性,便利性</v>
          </cell>
          <cell r="J161" t="str">
            <v>要求左家庄6车队提供录像问题</v>
          </cell>
        </row>
        <row r="161">
          <cell r="L161" t="str">
            <v>不详</v>
          </cell>
          <cell r="M161" t="str">
            <v>A5签收工单</v>
          </cell>
          <cell r="N161" t="str">
            <v>12345</v>
          </cell>
          <cell r="O161" t="str">
            <v>于河先生</v>
          </cell>
          <cell r="P161" t="str">
            <v>13121791023</v>
          </cell>
          <cell r="Q161" t="str">
            <v>不详</v>
          </cell>
        </row>
        <row r="161">
          <cell r="S161" t="str">
            <v>北京公共交通控股（集团）有限公司</v>
          </cell>
          <cell r="T161" t="str">
            <v>热线-260205-021275</v>
          </cell>
          <cell r="U161" t="str">
            <v>2026-02-05 11:03:17</v>
          </cell>
          <cell r="V161" t="str">
            <v>2026-02-05 11:16:12</v>
          </cell>
          <cell r="W161" t="str">
            <v>2026-02-05 11:29:39</v>
          </cell>
          <cell r="X161" t="str">
            <v>于河先生</v>
          </cell>
          <cell r="Y161" t="str">
            <v>男</v>
          </cell>
          <cell r="Z161" t="str">
            <v>手机,13121791023;</v>
          </cell>
          <cell r="AA161" t="str">
            <v>市民反映，有同事在120路公交车左家庄6车队车棚子改造附近撬车门，但没有具体证据，同事还威胁自己给他一万块钱，当时自己报警了，新源里派出所出警了，也给处理了，自己想要当时的录像，但是派出所说需要法院的手续才能调取录像，自己不认可，自己希望公交车内部派出所提供当时录像，该人员当时还闯女更衣室，也向领导等都汇报过，可见其人品真不行。希望提供当时录像查看。来电反映要求左家庄6车队提供录像问题。</v>
          </cell>
          <cell r="AB161" t="str">
            <v>已联系</v>
          </cell>
          <cell r="AC161" t="str">
            <v>否</v>
          </cell>
          <cell r="AD161" t="str">
            <v>7.1.1.针对市民反映问题，经查实后不符合实际情况的诉求</v>
          </cell>
          <cell r="AE161" t="str">
            <v>附件证明\热线-260205-021275\热线-260205-021275.doc</v>
          </cell>
        </row>
        <row r="162">
          <cell r="A162" t="str">
            <v>热线-260205-029799</v>
          </cell>
          <cell r="B162" t="str">
            <v>未主动剔除</v>
          </cell>
          <cell r="C162" t="str">
            <v>求助</v>
          </cell>
          <cell r="D162" t="str">
            <v>市容环卫-&gt;公共区域环境秩序-&gt;环境脏乱</v>
          </cell>
        </row>
        <row r="162">
          <cell r="F162" t="str">
            <v>市容环卫</v>
          </cell>
          <cell r="G162" t="str">
            <v>公共区域环境秩序</v>
          </cell>
          <cell r="H162" t="str">
            <v>环境脏乱</v>
          </cell>
          <cell r="I162" t="str">
            <v>七有五性,宜居性</v>
          </cell>
          <cell r="J162" t="str">
            <v>公交场站卫生环境差问题</v>
          </cell>
        </row>
        <row r="162">
          <cell r="L162" t="str">
            <v>44路外环-广安胡同北口</v>
          </cell>
          <cell r="M162" t="str">
            <v>A5签收工单</v>
          </cell>
          <cell r="N162" t="str">
            <v>12345</v>
          </cell>
          <cell r="O162" t="str">
            <v>周捷先生</v>
          </cell>
          <cell r="P162" t="str">
            <v>13381386251</v>
          </cell>
          <cell r="Q162" t="str">
            <v>西城区</v>
          </cell>
          <cell r="R162" t="str">
            <v>西城区广内街道</v>
          </cell>
          <cell r="S162" t="str">
            <v>北京公共交通控股（集团）有限公司</v>
          </cell>
          <cell r="T162" t="str">
            <v>热线-260205-029799</v>
          </cell>
          <cell r="U162" t="str">
            <v>2026-02-05 12:40:05</v>
          </cell>
          <cell r="V162" t="str">
            <v>2026-02-05 12:52:15</v>
          </cell>
          <cell r="W162" t="str">
            <v>2026-02-05 12:57:13</v>
          </cell>
          <cell r="X162" t="str">
            <v>周捷先生</v>
          </cell>
          <cell r="Y162" t="str">
            <v>男</v>
          </cell>
          <cell r="Z162" t="str">
            <v>手机,13381386251;</v>
          </cell>
          <cell r="AA162" t="str">
            <v>市民反映，位于西城区广安门内街道广安胡同北口44路外环公交场站卫生环境差，保洁工作不到位，卫生状况不合格，影响周边环境，而且场站的水房里环境也很差，一点都没有清理。市民表示该场站属于公交集团管理，并希望相关部门能够重视并改善卫生问题，保洁主管叫做王坡，希望尽快处理，来电反映公交场站卫生环境差问题 。</v>
          </cell>
          <cell r="AB162" t="str">
            <v>已联系</v>
          </cell>
          <cell r="AC162" t="str">
            <v>否</v>
          </cell>
          <cell r="AD162" t="str">
            <v>7.1.1.针对市民反映问题，经查实后不符合实际情况的诉求</v>
          </cell>
          <cell r="AE162" t="str">
            <v>附件证明\热线-260205-029799\热线-260205-029799不予回访的情况说明.doc</v>
          </cell>
        </row>
        <row r="163">
          <cell r="A163" t="str">
            <v>热线-260206-027504</v>
          </cell>
          <cell r="B163" t="str">
            <v>未主动剔除</v>
          </cell>
          <cell r="C163" t="str">
            <v>求助</v>
          </cell>
          <cell r="D163" t="str">
            <v>劳动和社会保障-&gt;离退休工资和待遇-&gt;退休</v>
          </cell>
        </row>
        <row r="163">
          <cell r="F163" t="str">
            <v>劳动和社会保障</v>
          </cell>
          <cell r="G163" t="str">
            <v>离退休工资和待遇</v>
          </cell>
          <cell r="H163" t="str">
            <v>退休</v>
          </cell>
        </row>
        <row r="163">
          <cell r="J163" t="str">
            <v>协调公交集团尽快上保险问题</v>
          </cell>
        </row>
        <row r="163">
          <cell r="L163" t="str">
            <v>不详</v>
          </cell>
          <cell r="M163" t="str">
            <v>A5签收工单</v>
          </cell>
          <cell r="N163" t="str">
            <v>12345</v>
          </cell>
          <cell r="O163" t="str">
            <v>陈莉女士</v>
          </cell>
          <cell r="P163" t="str">
            <v>83115337</v>
          </cell>
          <cell r="Q163" t="str">
            <v>不详</v>
          </cell>
        </row>
        <row r="163">
          <cell r="S163" t="str">
            <v>北京公共交通控股（集团）有限公司</v>
          </cell>
          <cell r="T163" t="str">
            <v>热线-260206-027504</v>
          </cell>
          <cell r="U163" t="str">
            <v>2026-02-06 13:07:20</v>
          </cell>
          <cell r="V163" t="str">
            <v>2026-02-06 13:13:44</v>
          </cell>
          <cell r="W163" t="str">
            <v>2026-02-06 13:25:25</v>
          </cell>
          <cell r="X163" t="str">
            <v>陈莉女士</v>
          </cell>
          <cell r="Y163" t="str">
            <v>女</v>
          </cell>
          <cell r="Z163" t="str">
            <v>手机,83115337;</v>
          </cell>
          <cell r="AA163" t="str">
            <v>市民反映，自己1980年进入京华客车厂上班，地址：西城区右安门内大街，自己在37岁的时候被公司办理了退休，当时申请的是自己完全丧失劳动能力，公司申请了之后劳动局直接通过了这个申请，他们给自己办理完成离职之后自己也一直在这个公司，但是他们并没有给自己按照规定缴纳社保，这家公司在2010年被北京市公共交通控股（集团）有限公司合并了，现在自己的问题在由公交公司处理，姓名：陈莉，身份证：110104196403043026，单位给自己交但是工作地的劳动局不收，希望西城区劳动局进行处理，从1992年到现在没有上保险</v>
          </cell>
          <cell r="AB163" t="str">
            <v>已联系</v>
          </cell>
          <cell r="AC163" t="str">
            <v>否</v>
          </cell>
          <cell r="AD163" t="str">
            <v>7.1.1.针对市民反映问题，经查实后不符合实际情况的诉求</v>
          </cell>
          <cell r="AE163" t="str">
            <v>附件证明\热线-260206-027504\热线-260206-027504派单不予回访的情况说明.docx</v>
          </cell>
        </row>
        <row r="164">
          <cell r="A164" t="str">
            <v>热线-260207-050552</v>
          </cell>
          <cell r="B164" t="str">
            <v>未主动剔除</v>
          </cell>
          <cell r="C164" t="str">
            <v>求助</v>
          </cell>
          <cell r="D164" t="str">
            <v>公共服务-&gt;公交-&gt;线路站点</v>
          </cell>
        </row>
        <row r="164">
          <cell r="F164" t="str">
            <v>公共服务</v>
          </cell>
          <cell r="G164" t="str">
            <v>公交</v>
          </cell>
          <cell r="H164" t="str">
            <v>线路站点</v>
          </cell>
          <cell r="I164" t="str">
            <v>七有五性,便利性</v>
          </cell>
          <cell r="J164" t="str">
            <v>公交站牌设置不合理问题</v>
          </cell>
        </row>
        <row r="164">
          <cell r="L164" t="str">
            <v>undefined-536路(左家庄-屏翠西路东口)</v>
          </cell>
          <cell r="M164" t="str">
            <v>A5签收工单</v>
          </cell>
          <cell r="N164" t="str">
            <v>12345</v>
          </cell>
          <cell r="O164" t="str">
            <v>王先生</v>
          </cell>
          <cell r="P164" t="str">
            <v>13051209797</v>
          </cell>
          <cell r="Q164" t="str">
            <v>朝阳区</v>
          </cell>
          <cell r="R164" t="str">
            <v>朝阳区左家庄街道</v>
          </cell>
          <cell r="S164" t="str">
            <v>北京公共交通控股（集团）有限公司</v>
          </cell>
          <cell r="T164" t="str">
            <v>热线-260207-050552</v>
          </cell>
          <cell r="U164" t="str">
            <v>2026-02-07 19:13:57</v>
          </cell>
          <cell r="V164" t="str">
            <v>2026-02-07 19:22:56</v>
          </cell>
          <cell r="W164" t="str">
            <v>2026-02-07 19:48:48</v>
          </cell>
          <cell r="X164" t="str">
            <v>王先生</v>
          </cell>
          <cell r="Y164" t="str">
            <v>男</v>
          </cell>
          <cell r="Z164" t="str">
            <v>手机,13051209797;</v>
          </cell>
          <cell r="AA164" t="str">
            <v>市民反映，朝阳区左家庄街道左家庄公交枢纽的536路公交车站牌标注不清楚，该车辆的起点标注是在左家庄公交枢纽处，自己进了公交枢纽里面之后并没有看到该车辆，被枢纽的工作人员从枢纽赶出来之后在门口的各个站牌上查看也没有看到536路的站牌，等自己发现的时候车已经开走了，站牌是放置在枢纽里面一个接近门口的小角落里面的，还有一个特别高的台阶，周边没有其他照明，正常根本看不到，其他的公交站牌都是在路边可以直接找到的，认为不合理，希望进行处理，来电反映公交站牌设置不合理问题  线网基建安保</v>
          </cell>
          <cell r="AB164" t="str">
            <v>已联系</v>
          </cell>
          <cell r="AC164" t="str">
            <v>否</v>
          </cell>
          <cell r="AD164" t="str">
            <v>3.17.3.不符合或不认可北京市地面公共交通基础设施（公交首末站、公交中心站、公交保养场）建设规划选址、线路车型配备、公交线路调整优化、公交站位设置、公交线路名称或站名名称、站务设施设置等诉求</v>
          </cell>
        </row>
        <row r="165">
          <cell r="A165" t="str">
            <v>热线-260207-055766</v>
          </cell>
          <cell r="B165" t="str">
            <v>未主动剔除</v>
          </cell>
          <cell r="C165" t="str">
            <v>求助</v>
          </cell>
          <cell r="D165" t="str">
            <v>公共服务-&gt;公交-&gt;线路站点</v>
          </cell>
        </row>
        <row r="165">
          <cell r="F165" t="str">
            <v>公共服务</v>
          </cell>
          <cell r="G165" t="str">
            <v>公交</v>
          </cell>
          <cell r="H165" t="str">
            <v>线路站点</v>
          </cell>
          <cell r="I165" t="str">
            <v>七有五性,便利性</v>
          </cell>
          <cell r="J165" t="str">
            <v>公交站牌设置不合理问题</v>
          </cell>
        </row>
        <row r="165">
          <cell r="L165" t="str">
            <v>undefined-536路(左家庄-屏翠西路东口)</v>
          </cell>
          <cell r="M165" t="str">
            <v>A5签收工单</v>
          </cell>
          <cell r="N165" t="str">
            <v>12345</v>
          </cell>
          <cell r="O165" t="str">
            <v>王先生</v>
          </cell>
          <cell r="P165" t="str">
            <v>13051209797</v>
          </cell>
          <cell r="Q165" t="str">
            <v>朝阳区</v>
          </cell>
          <cell r="R165" t="str">
            <v>朝阳区左家庄街道</v>
          </cell>
          <cell r="S165" t="str">
            <v>北京公共交通控股（集团）有限公司</v>
          </cell>
          <cell r="T165" t="str">
            <v>热线-260207-055766</v>
          </cell>
          <cell r="U165" t="str">
            <v>2026-02-07 21:17:06</v>
          </cell>
          <cell r="V165" t="str">
            <v>2026-02-07 21:29:58</v>
          </cell>
          <cell r="W165" t="str">
            <v>2026-02-07 21:37:27</v>
          </cell>
          <cell r="X165" t="str">
            <v>王先生</v>
          </cell>
          <cell r="Y165" t="str">
            <v>男</v>
          </cell>
          <cell r="Z165" t="str">
            <v>手机,13051209797;</v>
          </cell>
          <cell r="AA165" t="str">
            <v>市民反映，朝阳区左家庄街道左家庄公交枢纽的536路公交车站牌标注不清楚，该车辆的起点标注是在左家庄公交枢纽处，自己进了公交枢纽里面之后并没有看到该车辆，被枢纽的工作人员从枢纽赶出来之后在门口的各个站牌上查看也没有看到536路的站牌，等自己发现的时候车已经开走了，站牌是放置在枢纽里面一个接近门口的小角落里面的，还有一个特别高的台阶，周边没有其他照明，正常根本看不到，其他的公交站牌都是在路边可以直接找到的，认为不合理，希望进行处理，有人联系自己像老师一样，一直说教自己，还说不是公交枢纽，是公交场，认为描述不准</v>
          </cell>
          <cell r="AB165" t="str">
            <v>已联系</v>
          </cell>
          <cell r="AC165" t="str">
            <v>否</v>
          </cell>
          <cell r="AD165" t="str">
            <v>3.17.3.不符合或不认可北京市地面公共交通基础设施（公交首末站、公交中心站、公交保养场）建设规划选址、线路车型配备、公交线路调整优化、公交站位设置、公交线路名称或站名名称、站务设施设置等诉求</v>
          </cell>
        </row>
        <row r="166">
          <cell r="A166" t="str">
            <v>网络-260206-015431</v>
          </cell>
          <cell r="B166" t="str">
            <v>未主动剔除</v>
          </cell>
          <cell r="C166" t="str">
            <v>求助</v>
          </cell>
          <cell r="D166" t="str">
            <v>公共服务-&gt;公交-&gt;设施设备</v>
          </cell>
        </row>
        <row r="166">
          <cell r="F166" t="str">
            <v>公共服务</v>
          </cell>
          <cell r="G166" t="str">
            <v>公交</v>
          </cell>
          <cell r="H166" t="str">
            <v>设施设备</v>
          </cell>
          <cell r="I166" t="str">
            <v>七有五性,便利性</v>
          </cell>
          <cell r="J166" t="str">
            <v>雅宝路公交车站站台上的不锈钢栅栏被大风刮倒问题#微信服务号#</v>
          </cell>
        </row>
        <row r="166">
          <cell r="L166" t="str">
            <v>雅宝路公交站</v>
          </cell>
          <cell r="M166" t="str">
            <v>A5签收工单</v>
          </cell>
          <cell r="N166" t="str">
            <v>微信服务号</v>
          </cell>
          <cell r="O166" t="str">
            <v>常斌</v>
          </cell>
          <cell r="P166" t="str">
            <v>18911212369</v>
          </cell>
          <cell r="Q166" t="str">
            <v>朝阳区</v>
          </cell>
          <cell r="R166" t="str">
            <v>朝阳区建外街道</v>
          </cell>
          <cell r="S166" t="str">
            <v>北京公共交通控股（集团）有限公司</v>
          </cell>
          <cell r="T166" t="str">
            <v>网络-260206-015431</v>
          </cell>
          <cell r="U166" t="str">
            <v>2026-02-06 10:20:34</v>
          </cell>
          <cell r="V166" t="str">
            <v>2026-02-06 10:34:51</v>
          </cell>
          <cell r="W166" t="str">
            <v>2026-02-06 11:08:01</v>
          </cell>
          <cell r="X166" t="str">
            <v>常斌</v>
          </cell>
          <cell r="Y166" t="str">
            <v>男</v>
          </cell>
          <cell r="Z166" t="str">
            <v>手机,18911212369;</v>
          </cell>
          <cell r="AA166" t="str">
            <v>工单来源：微信服务号，此工单内容为网民留言时填写的标题及原文。============================= 留言标题：公交站台活动栅栏倒伏留言原文：东二环主路，内外环双侧的雅宝路公交车站站台上，不锈钢活动栅栏昨天被大风刮倒了，一天了都没人处理。市民填写的详细地址为：区、街道：朝阳区建外街道详细地址：雅宝路公交站</v>
          </cell>
          <cell r="AB166" t="str">
            <v>已联系</v>
          </cell>
          <cell r="AC166" t="str">
            <v>否</v>
          </cell>
          <cell r="AD166" t="str">
            <v>3.17.3.不符合或不认可北京市地面公共交通基础设施（公交首末站、公交中心站、公交保养场）建设规划选址、线路车型配备、公交线路调整优化、公交站位设置、公交线路名称或站名名称、站务设施设置等诉求</v>
          </cell>
        </row>
        <row r="167">
          <cell r="A167" t="str">
            <v>热线-260210-026487</v>
          </cell>
          <cell r="B167" t="str">
            <v>已主动剔除</v>
          </cell>
          <cell r="C167" t="str">
            <v>求助</v>
          </cell>
          <cell r="D167" t="str">
            <v>劳动和社会保障-&gt;劳动合同及用工管理</v>
          </cell>
        </row>
        <row r="167">
          <cell r="F167" t="str">
            <v>劳动和社会保障</v>
          </cell>
          <cell r="G167" t="str">
            <v>劳动合同及用工管理</v>
          </cell>
        </row>
        <row r="167">
          <cell r="I167" t="str">
            <v>七有五性,劳有所得</v>
          </cell>
          <cell r="J167" t="str">
            <v>公司不给车队职工更换微波炉的问题/保密</v>
          </cell>
        </row>
        <row r="167">
          <cell r="L167" t="str">
            <v>石景山区-鲁谷路55号</v>
          </cell>
          <cell r="M167" t="str">
            <v>A5签收工单</v>
          </cell>
          <cell r="N167" t="str">
            <v>12345</v>
          </cell>
          <cell r="O167" t="str">
            <v>保密</v>
          </cell>
          <cell r="P167" t="str">
            <v>保密</v>
          </cell>
          <cell r="Q167" t="str">
            <v>石景山区</v>
          </cell>
          <cell r="R167" t="str">
            <v>石景山区鲁谷街道</v>
          </cell>
          <cell r="S167" t="str">
            <v>北京公共交通控股（集团）有限公司</v>
          </cell>
          <cell r="T167" t="str">
            <v>热线-260210-026487</v>
          </cell>
          <cell r="U167" t="str">
            <v>2026-02-10 17:35:17</v>
          </cell>
          <cell r="V167" t="str">
            <v>2026-02-10 17:43:21</v>
          </cell>
          <cell r="W167" t="str">
            <v>2026-02-10 18:15:55</v>
          </cell>
          <cell r="X167" t="str">
            <v>保密</v>
          </cell>
          <cell r="Y167" t="str">
            <v>男</v>
          </cell>
          <cell r="Z167" t="str">
            <v>保密</v>
          </cell>
          <cell r="AA167" t="str">
            <v>市民反映，投诉第四客运分公司，不给车队职工更换微波炉，工作地址：石景山区鲁谷路55号，希望相关部门核实处理，来电反映公司不给车队职工更换微波炉的问题。注：市民要求保密个人信息（已解释）。工单流转，石景山区退回：市民反映公交公司不给车队职工更换微波炉的问题。超出我单位执法权限。北京公共交通控股(集团)有限公司第四客运分公司成立于2016年6月，由原第四客运分公司和原第六客运分公司合并重组而成，地址位于石景山区鲁谷路55号，市民反映的公交公司员工福利相关问题，属于公司内部管理，由于北京市公交集团属于市级部门，</v>
          </cell>
          <cell r="AB167" t="str">
            <v>保密</v>
          </cell>
        </row>
        <row r="167">
          <cell r="AD167" t="str">
            <v>已主动</v>
          </cell>
        </row>
        <row r="168">
          <cell r="A168" t="str">
            <v>热线-260210-031316</v>
          </cell>
          <cell r="B168" t="str">
            <v>未主动剔除</v>
          </cell>
          <cell r="C168" t="str">
            <v>求助</v>
          </cell>
          <cell r="D168" t="str">
            <v>劳动和社会保障-&gt;离退休工资和待遇-&gt;退休</v>
          </cell>
        </row>
        <row r="168">
          <cell r="F168" t="str">
            <v>劳动和社会保障</v>
          </cell>
          <cell r="G168" t="str">
            <v>离退休工资和待遇</v>
          </cell>
          <cell r="H168" t="str">
            <v>退休</v>
          </cell>
        </row>
        <row r="168">
          <cell r="J168" t="str">
            <v>公交集团未发放年底福利费不合理问题</v>
          </cell>
        </row>
        <row r="168">
          <cell r="L168" t="str">
            <v>大兴区西红门镇欣旺北大街兴都苑甲1号-兴都苑甲1号</v>
          </cell>
          <cell r="M168" t="str">
            <v>A5签收工单</v>
          </cell>
          <cell r="N168" t="str">
            <v>12345</v>
          </cell>
          <cell r="O168" t="str">
            <v>张艳女士</v>
          </cell>
          <cell r="P168" t="str">
            <v>18519862573</v>
          </cell>
          <cell r="Q168" t="str">
            <v>大兴区</v>
          </cell>
        </row>
        <row r="168">
          <cell r="S168" t="str">
            <v>北京公共交通控股（集团）有限公司</v>
          </cell>
          <cell r="T168" t="str">
            <v>热线-260210-031316</v>
          </cell>
          <cell r="U168" t="str">
            <v>2026-02-10 13:33:15</v>
          </cell>
          <cell r="V168" t="str">
            <v>2026-02-10 13:48:57</v>
          </cell>
          <cell r="W168" t="str">
            <v>2026-02-10 13:54:46</v>
          </cell>
          <cell r="X168" t="str">
            <v>张艳女士</v>
          </cell>
          <cell r="Y168" t="str">
            <v>女</v>
          </cell>
          <cell r="Z168" t="str">
            <v>手机,18519862573;</v>
          </cell>
          <cell r="AA168" t="str">
            <v>市民反映，自己是1月12日公交集团的退休人员（属于公交集团），每年春节前给饺子钱，今年没有自己的钱，市民称自己是正式退休的，2025年自己是全勤员工，每年2026年给的是2025年的钱，自己向单位反映后，回复称2026年2月在职职工有，不在职的就没有，自己认为不合理，北京公交集团鸿运承物业九龙分中心（地址：大兴区西红门镇），市民：张艳，来电反映公交集团未发放年底福利费不合理问题。</v>
          </cell>
          <cell r="AB168" t="str">
            <v>已联系</v>
          </cell>
        </row>
        <row r="168">
          <cell r="AD168" t="str">
            <v>7.1.1.针对市民反映问题，经查实后不符合实际情况的</v>
          </cell>
          <cell r="AE168" t="str">
            <v>附件证明\热线-260210-031316\热线260210-031316派单不予回访的情况说明.doc</v>
          </cell>
        </row>
        <row r="169">
          <cell r="A169" t="str">
            <v>网络-260210-026108</v>
          </cell>
          <cell r="B169" t="str">
            <v>未主动剔除</v>
          </cell>
          <cell r="C169" t="str">
            <v>求助</v>
          </cell>
          <cell r="D169" t="str">
            <v>公共服务-&gt;公交-&gt;设施设备</v>
          </cell>
        </row>
        <row r="169">
          <cell r="F169" t="str">
            <v>公共服务</v>
          </cell>
          <cell r="G169" t="str">
            <v>公交</v>
          </cell>
          <cell r="H169" t="str">
            <v>设施设备</v>
          </cell>
        </row>
        <row r="169">
          <cell r="J169" t="str">
            <v>公交车座椅晃车上比较脏问题#微信服务号#</v>
          </cell>
        </row>
        <row r="169">
          <cell r="L169" t="str">
            <v>中苑宾馆</v>
          </cell>
          <cell r="M169" t="str">
            <v>A5签收工单</v>
          </cell>
          <cell r="N169" t="str">
            <v>微信服务号</v>
          </cell>
          <cell r="O169" t="str">
            <v>张老师</v>
          </cell>
          <cell r="P169" t="str">
            <v>13691236528</v>
          </cell>
          <cell r="Q169" t="str">
            <v>海淀区</v>
          </cell>
          <cell r="R169" t="str">
            <v>海淀区北太平庄街道</v>
          </cell>
          <cell r="S169" t="str">
            <v>北京公共交通控股（集团）有限公司</v>
          </cell>
          <cell r="T169" t="str">
            <v>网络-260210-026108</v>
          </cell>
          <cell r="U169" t="str">
            <v>2026-02-10 12:02:52</v>
          </cell>
          <cell r="V169" t="str">
            <v>2026-02-10 12:11:33</v>
          </cell>
          <cell r="W169" t="str">
            <v>2026-02-10 12:51:20</v>
          </cell>
          <cell r="X169" t="str">
            <v>张老师</v>
          </cell>
          <cell r="Y169" t="str">
            <v>女</v>
          </cell>
          <cell r="Z169" t="str">
            <v>手机,13691236528;</v>
          </cell>
          <cell r="AA169" t="str">
            <v>工单来源：微信服务号，此工单内容为网民留言时填写的标题及原文。 ============================= 留言标题：公交留言原文：座椅晃，车上比较脏！市民填写的详细地址1为：区、街道：海淀区北太平庄街道详细地址：中苑宾馆注：详情见附件信息 科信 鸿运承</v>
          </cell>
          <cell r="AB169" t="str">
            <v>已联系</v>
          </cell>
          <cell r="AC169" t="str">
            <v>否</v>
          </cell>
          <cell r="AD169" t="str">
            <v>3.17.3不符合或不认可北京市地面公共交通基础设施（公交首末站、公交中心站、公交保养场、临时停靠点）建设规划选址、线路车型配备、公交线路调整优化、公交站位设置、公交线路名称或站名名称、站台（务）设施设置等诉求</v>
          </cell>
        </row>
        <row r="170">
          <cell r="A170" t="str">
            <v>热线-260211-041773</v>
          </cell>
          <cell r="B170" t="str">
            <v>已主动剔除</v>
          </cell>
          <cell r="C170" t="str">
            <v>求助</v>
          </cell>
          <cell r="D170" t="str">
            <v>公共服务-&gt;公交-&gt;设施设备</v>
          </cell>
        </row>
        <row r="170">
          <cell r="F170" t="str">
            <v>公共服务</v>
          </cell>
          <cell r="G170" t="str">
            <v>公交</v>
          </cell>
          <cell r="H170" t="str">
            <v>设施设备</v>
          </cell>
          <cell r="I170" t="str">
            <v>七有五性,便利性</v>
          </cell>
          <cell r="J170" t="str">
            <v>公交车辆车内环境问题/保密</v>
          </cell>
        </row>
        <row r="170">
          <cell r="L170" t="str">
            <v>不详</v>
          </cell>
          <cell r="M170" t="str">
            <v>A5签收工单</v>
          </cell>
          <cell r="N170" t="str">
            <v>12345</v>
          </cell>
          <cell r="O170" t="str">
            <v>保密</v>
          </cell>
          <cell r="P170" t="str">
            <v>保密</v>
          </cell>
          <cell r="Q170" t="str">
            <v>不详</v>
          </cell>
        </row>
        <row r="170">
          <cell r="S170" t="str">
            <v>北京公共交通控股（集团）有限公司</v>
          </cell>
          <cell r="T170" t="str">
            <v>热线-260211-041773</v>
          </cell>
          <cell r="U170" t="str">
            <v>2026-02-11 15:17:04</v>
          </cell>
          <cell r="V170" t="str">
            <v>2026-02-11 15:22:54</v>
          </cell>
          <cell r="W170" t="str">
            <v>2026-02-11 15:32:10</v>
          </cell>
          <cell r="X170" t="str">
            <v>保密</v>
          </cell>
          <cell r="Y170" t="str">
            <v>女</v>
          </cell>
          <cell r="Z170" t="str">
            <v>保密</v>
          </cell>
          <cell r="AA170" t="str">
            <v>市民反映，833路每辆车车内都很臭，味道很大，要求进行整改，来电反映公交车辆车内环境问题。注：市民要求信息保密（已解释）</v>
          </cell>
          <cell r="AB170" t="str">
            <v>保密</v>
          </cell>
        </row>
        <row r="170">
          <cell r="AD170" t="str">
            <v>已主动剔除</v>
          </cell>
        </row>
        <row r="171">
          <cell r="A171" t="str">
            <v>网络-260211-010510</v>
          </cell>
          <cell r="B171" t="str">
            <v>已主动剔除</v>
          </cell>
          <cell r="C171" t="str">
            <v>建议</v>
          </cell>
          <cell r="D171" t="str">
            <v>公共服务-&gt;公交-&gt;服务</v>
          </cell>
        </row>
        <row r="171">
          <cell r="F171" t="str">
            <v>公共服务</v>
          </cell>
          <cell r="G171" t="str">
            <v>公交</v>
          </cell>
          <cell r="H171" t="str">
            <v>服务</v>
          </cell>
          <cell r="I171" t="str">
            <v>七有五性,便利性</v>
          </cell>
          <cell r="J171" t="str">
            <v>320车队打扰卫生问题#微信服务号#</v>
          </cell>
        </row>
        <row r="171">
          <cell r="L171" t="str">
            <v>北京市海淀区中关村大街</v>
          </cell>
          <cell r="M171" t="str">
            <v>A5签收工单</v>
          </cell>
          <cell r="N171" t="str">
            <v>微信服务号</v>
          </cell>
          <cell r="O171" t="str">
            <v>保密</v>
          </cell>
          <cell r="P171" t="str">
            <v>保密</v>
          </cell>
          <cell r="Q171" t="str">
            <v>海淀区</v>
          </cell>
        </row>
        <row r="171">
          <cell r="S171" t="str">
            <v>北京公共交通控股（集团）有限公司</v>
          </cell>
          <cell r="T171" t="str">
            <v>网络-260211-010510</v>
          </cell>
          <cell r="U171" t="str">
            <v>2026-02-11 09:34:33</v>
          </cell>
          <cell r="V171" t="str">
            <v>2026-02-11 09:41:22</v>
          </cell>
          <cell r="W171" t="str">
            <v>2026-02-11 09:51:14</v>
          </cell>
          <cell r="X171" t="str">
            <v>保密</v>
          </cell>
          <cell r="Y171" t="str">
            <v>女</v>
          </cell>
          <cell r="Z171" t="str">
            <v>保密</v>
          </cell>
          <cell r="AA171" t="str">
            <v> 工单来源：微信服务号，此工单内容为网民留言时填写的标题及原文。 ============================= 留言标题：公共交通，留言原文：我给北京公交320车队提个建议，让司机把车内卫生打扫扫，有的车怎么那么脏，车内不知道一股什么味，我不知道是司机身上的味，还是车上的，不用回电话，文字回复就可以，不用回电话，文字回复就可以。市民填写的详细地址为：区：海淀区街道：不详详细地址：北京市海淀区中关村大街    物业客四</v>
          </cell>
          <cell r="AB171" t="str">
            <v>保密</v>
          </cell>
        </row>
        <row r="171">
          <cell r="AD171" t="str">
            <v>已主动剔除</v>
          </cell>
        </row>
        <row r="172">
          <cell r="A172" t="str">
            <v>网络-260212-011380</v>
          </cell>
          <cell r="B172" t="str">
            <v>未主动剔除</v>
          </cell>
          <cell r="C172" t="str">
            <v>求助</v>
          </cell>
          <cell r="D172" t="str">
            <v>公共服务-&gt;公交-&gt;服务</v>
          </cell>
        </row>
        <row r="172">
          <cell r="F172" t="str">
            <v>公共服务</v>
          </cell>
          <cell r="G172" t="str">
            <v>公交</v>
          </cell>
          <cell r="H172" t="str">
            <v>服务</v>
          </cell>
          <cell r="I172" t="str">
            <v>七有五性,便利性</v>
          </cell>
          <cell r="J172" t="str">
            <v>300路车号需要打扫车内卫生的问题#微信服务号#</v>
          </cell>
        </row>
        <row r="172">
          <cell r="L172" t="str">
            <v>草桥</v>
          </cell>
          <cell r="M172" t="str">
            <v>A5签收工单</v>
          </cell>
          <cell r="N172" t="str">
            <v>微信服务号</v>
          </cell>
          <cell r="O172" t="str">
            <v>邢加强</v>
          </cell>
          <cell r="P172" t="str">
            <v>15810518059</v>
          </cell>
          <cell r="Q172" t="str">
            <v>丰台区</v>
          </cell>
          <cell r="R172" t="str">
            <v>丰台区花乡街道</v>
          </cell>
          <cell r="S172" t="str">
            <v>北京公共交通控股（集团）有限公司</v>
          </cell>
          <cell r="T172" t="str">
            <v>网络-260212-011380</v>
          </cell>
          <cell r="U172" t="str">
            <v>2026-02-12 09:51:45</v>
          </cell>
          <cell r="V172" t="str">
            <v>2026-02-12 10:05:59</v>
          </cell>
          <cell r="W172" t="str">
            <v>2026-02-12 10:12:43</v>
          </cell>
          <cell r="X172" t="str">
            <v>邢加强</v>
          </cell>
          <cell r="Y172" t="str">
            <v>男</v>
          </cell>
          <cell r="Z172" t="str">
            <v>手机,15810518059;</v>
          </cell>
          <cell r="AA172" t="str">
            <v>工单来源：微信服务号，此工单内容为网民留言时填写的标题及原文============================= = 留言标题：公交留言原文：300路车号1226536.车内卫生又没打扫，这次今年换保洁公司后，第三次发现卫生不合格。要求严格保持明星线路卫生合格，全集团通报这家保洁公司，严格按着制度考核！市民填写的详细地址为：区、街道：丰台区花乡街道详细地址：草桥</v>
          </cell>
          <cell r="AB172" t="str">
            <v>已联系</v>
          </cell>
          <cell r="AC172" t="str">
            <v>否</v>
          </cell>
          <cell r="AD172" t="str">
            <v>3.17.3不符合或不认可北京市地面公共交通基础设施（公交首末站、公交中心站、公交保养场、临时停靠点）建设规划选址、线路车型配备、公交线路调整优化、公交站位设置、公交线路名称或站名名称、站台（务）设施设置等诉求”</v>
          </cell>
        </row>
        <row r="173">
          <cell r="A173" t="str">
            <v>热线-260213-005308</v>
          </cell>
          <cell r="B173" t="str">
            <v>未主动剔除</v>
          </cell>
          <cell r="C173" t="str">
            <v>求助</v>
          </cell>
          <cell r="D173" t="str">
            <v>劳动和社会保障-&gt;离退休工资和待遇-&gt;退休</v>
          </cell>
        </row>
        <row r="173">
          <cell r="F173" t="str">
            <v>劳动和社会保障</v>
          </cell>
          <cell r="G173" t="str">
            <v>离退休工资和待遇</v>
          </cell>
          <cell r="H173" t="str">
            <v>退休</v>
          </cell>
        </row>
        <row r="173">
          <cell r="J173" t="str">
            <v>退休人员没有发放春节小钱福利问题</v>
          </cell>
        </row>
        <row r="173">
          <cell r="L173" t="str">
            <v>120路公交的厂站</v>
          </cell>
          <cell r="M173" t="str">
            <v>A5签收工单</v>
          </cell>
          <cell r="N173" t="str">
            <v>12345</v>
          </cell>
          <cell r="O173" t="str">
            <v>刘先生</v>
          </cell>
          <cell r="P173" t="str">
            <v>13621257455</v>
          </cell>
          <cell r="Q173" t="str">
            <v>朝阳区</v>
          </cell>
        </row>
        <row r="173">
          <cell r="S173" t="str">
            <v>北京公共交通控股（集团）有限公司</v>
          </cell>
          <cell r="T173" t="str">
            <v>热线-260213-005308</v>
          </cell>
          <cell r="U173" t="str">
            <v>2026-02-13 14:00:03</v>
          </cell>
          <cell r="V173" t="str">
            <v>2026-02-13 14:26:28</v>
          </cell>
          <cell r="W173" t="str">
            <v>2026-02-13 15:00:57</v>
          </cell>
          <cell r="X173" t="str">
            <v>刘先生</v>
          </cell>
          <cell r="Y173" t="str">
            <v>男</v>
          </cell>
          <cell r="Z173" t="str">
            <v>手机,13621257455;</v>
          </cell>
          <cell r="AA173" t="str">
            <v>市民反映，自己爱人张丽原来是北京公交集团控股有限责任公司的员工，之后自己爱人被调到其下属公司鸿运承物业，2026年1月8日爱人退休了，但没有发放2000多元的春节小钱福利，爱人工作地址：朝阳区120路公交的厂站。市民称，自己爱人在公交公司34年工龄，要求提供相关正式的书面文件，来电反映退休人员没有发放春节小钱福利问题。工单流转：2026年2月13日11:20分朝阳区人力资源和社会保障局工作人员电话联系来电人13621257455，了解具体诉求事项为：退休人员没有发放春节小钱福利问题。我部门的办理情况为：经</v>
          </cell>
          <cell r="AB173" t="str">
            <v>已联系</v>
          </cell>
          <cell r="AC173" t="str">
            <v>否</v>
          </cell>
          <cell r="AD173" t="str">
            <v>7.1.1.针对市民反映问题，经查实后不符合实际情况的诉求</v>
          </cell>
        </row>
        <row r="174">
          <cell r="A174" t="str">
            <v>热线-260213-066501</v>
          </cell>
          <cell r="B174" t="str">
            <v>未主动剔除</v>
          </cell>
          <cell r="C174" t="str">
            <v>求助</v>
          </cell>
          <cell r="D174" t="str">
            <v>物业管理-&gt;物业服务不规范-&gt;物业人员服务态度恶劣</v>
          </cell>
        </row>
        <row r="174">
          <cell r="F174" t="str">
            <v>物业管理</v>
          </cell>
          <cell r="G174" t="str">
            <v>物业服务不规范</v>
          </cell>
          <cell r="H174" t="str">
            <v>物业人员服务态度恶劣</v>
          </cell>
          <cell r="I174" t="str">
            <v>七有五性,宜居性</v>
          </cell>
          <cell r="J174" t="str">
            <v>处理物业服务态度差问题</v>
          </cell>
        </row>
        <row r="174">
          <cell r="L174" t="str">
            <v>公交场站</v>
          </cell>
          <cell r="M174" t="str">
            <v>A5签收工单</v>
          </cell>
          <cell r="N174" t="str">
            <v>12345</v>
          </cell>
          <cell r="O174" t="str">
            <v>张先生</v>
          </cell>
          <cell r="P174" t="str">
            <v>13717714997</v>
          </cell>
          <cell r="Q174" t="str">
            <v>海淀区</v>
          </cell>
        </row>
        <row r="174">
          <cell r="S174" t="str">
            <v>北京公共交通控股（集团）有限公司</v>
          </cell>
          <cell r="T174" t="str">
            <v>热线-260213-066501</v>
          </cell>
          <cell r="U174" t="str">
            <v>2026-02-14 19:25:57</v>
          </cell>
          <cell r="V174" t="str">
            <v>2026-02-14 19:36:24</v>
          </cell>
          <cell r="W174" t="str">
            <v>2026-02-14 20:03:16</v>
          </cell>
          <cell r="X174" t="str">
            <v>张先生</v>
          </cell>
          <cell r="Y174" t="str">
            <v>男</v>
          </cell>
          <cell r="Z174" t="str">
            <v>手机,13717714997;</v>
          </cell>
          <cell r="AA174" t="str">
            <v>市民反映，自己是海淀区公交场站的职工，公交场站的物业拦着自己不让自己进入厂子，还骂自己，导致自己身体不适，希望物业的上级部门到现场处理，来电反映处理物业服务态度差问题。工单流转：海淀区退回，来件人您好，您反映的问题，曙光街道进行了调查，并答复如下：于2026-02-13 23:59:52，曙光街道接到市中心热线-260213-066501号工单，反映人所反映处理物业服务态度差问题，经核实，市民为公交场站工作人员，13日凌晨进公交场站给公交车充电，被保安阻止进入，并表示该保安工作时间身上酒味很大，遂拨打12</v>
          </cell>
          <cell r="AB174" t="str">
            <v>已联系</v>
          </cell>
          <cell r="AC174" t="str">
            <v>否</v>
          </cell>
          <cell r="AD174" t="str">
            <v>7.1.1.针对市民反映问题，经查实后不符合实际情况的诉求</v>
          </cell>
        </row>
        <row r="175">
          <cell r="A175" t="str">
            <v>热线-260214-013035</v>
          </cell>
          <cell r="B175" t="str">
            <v>未主动剔除</v>
          </cell>
          <cell r="C175" t="str">
            <v>求助</v>
          </cell>
          <cell r="D175" t="str">
            <v>公共服务-&gt;公交-&gt;服务</v>
          </cell>
        </row>
        <row r="175">
          <cell r="F175" t="str">
            <v>公共服务</v>
          </cell>
          <cell r="G175" t="str">
            <v>公交</v>
          </cell>
          <cell r="H175" t="str">
            <v>服务</v>
          </cell>
          <cell r="I175" t="str">
            <v>七有五性,便利性</v>
          </cell>
          <cell r="J175" t="str">
            <v>公交站厕所不让使用问题</v>
          </cell>
        </row>
        <row r="175">
          <cell r="L175" t="str">
            <v>642路;655路;887路;887路区间;昌13路-土楼村</v>
          </cell>
          <cell r="M175" t="str">
            <v>A5签收工单</v>
          </cell>
          <cell r="N175" t="str">
            <v>12345</v>
          </cell>
          <cell r="O175" t="str">
            <v>王先生</v>
          </cell>
          <cell r="P175" t="str">
            <v>15810838354</v>
          </cell>
          <cell r="Q175" t="str">
            <v>昌平区</v>
          </cell>
        </row>
        <row r="175">
          <cell r="S175" t="str">
            <v>北京公共交通控股（集团）有限公司</v>
          </cell>
          <cell r="T175" t="str">
            <v>热线-260214-013035</v>
          </cell>
          <cell r="U175" t="str">
            <v>2026-02-14 15:27:47</v>
          </cell>
          <cell r="V175" t="str">
            <v>2026-02-14 15:30:38</v>
          </cell>
          <cell r="W175" t="str">
            <v>2026-02-14 15:39:09</v>
          </cell>
          <cell r="X175" t="str">
            <v>王先生</v>
          </cell>
          <cell r="Y175" t="str">
            <v>男</v>
          </cell>
          <cell r="Z175" t="str">
            <v>手机,15810838354;</v>
          </cell>
          <cell r="AA175" t="str">
            <v>市民反映，自己在昌平区阳坊镇土楼站655公交站首发站总站，因为内急，想要上厕所，但是被告知不让上，要求可以让这个厕所进行使用，来电反映公交站厕所不让使用问题。</v>
          </cell>
          <cell r="AB175" t="str">
            <v>已联系</v>
          </cell>
          <cell r="AC175" t="str">
            <v>否</v>
          </cell>
          <cell r="AD175" t="str">
            <v>7.1.1.针对市民反映问题，经查实后不符合实际情况的诉求</v>
          </cell>
        </row>
        <row r="176">
          <cell r="A176" t="str">
            <v>热线-260214-018800</v>
          </cell>
          <cell r="B176" t="str">
            <v>未主动剔除</v>
          </cell>
          <cell r="C176" t="str">
            <v>求助</v>
          </cell>
          <cell r="D176" t="str">
            <v>劳动和社会保障-&gt;离退休工资和待遇-&gt;退休</v>
          </cell>
        </row>
        <row r="176">
          <cell r="F176" t="str">
            <v>劳动和社会保障</v>
          </cell>
          <cell r="G176" t="str">
            <v>离退休工资和待遇</v>
          </cell>
          <cell r="H176" t="str">
            <v>退休</v>
          </cell>
        </row>
        <row r="176">
          <cell r="J176" t="str">
            <v>公司考核钱未支付问题</v>
          </cell>
        </row>
        <row r="176">
          <cell r="L176" t="str">
            <v>不详</v>
          </cell>
          <cell r="M176" t="str">
            <v>A5签收工单</v>
          </cell>
          <cell r="N176" t="str">
            <v>12345</v>
          </cell>
          <cell r="O176" t="str">
            <v>邱晓杰女士</v>
          </cell>
          <cell r="P176" t="str">
            <v>13146649975</v>
          </cell>
          <cell r="Q176" t="str">
            <v>不详</v>
          </cell>
        </row>
        <row r="176">
          <cell r="S176" t="str">
            <v>北京公共交通控股（集团）有限公司</v>
          </cell>
          <cell r="T176" t="str">
            <v>热线-260214-018800</v>
          </cell>
          <cell r="U176" t="str">
            <v>2026-02-14 11:23:58</v>
          </cell>
          <cell r="V176" t="str">
            <v>2026-02-14 11:30:39</v>
          </cell>
          <cell r="W176" t="str">
            <v>2026-02-14 12:00:27</v>
          </cell>
          <cell r="X176" t="str">
            <v>邱晓杰女士</v>
          </cell>
          <cell r="Y176" t="str">
            <v>女</v>
          </cell>
          <cell r="Z176" t="str">
            <v>手机,13146649975;</v>
          </cell>
          <cell r="AA176" t="str">
            <v>市民反映，25年8月从北京公交集团鸿运城公司退休，地址：丰台区西客站，25年考核的钱没给自己，姓名：邱晓杰，罗峰，来电反映公司考核钱未支付问题。</v>
          </cell>
          <cell r="AB176" t="str">
            <v>已联系</v>
          </cell>
          <cell r="AC176" t="str">
            <v>否</v>
          </cell>
          <cell r="AD176" t="str">
            <v>7.1.1.针对市民反映问题，经查实后不符合实际情况的诉求</v>
          </cell>
        </row>
        <row r="177">
          <cell r="A177" t="str">
            <v>热线-260214-053000</v>
          </cell>
          <cell r="B177" t="str">
            <v>未主动剔除</v>
          </cell>
          <cell r="C177" t="str">
            <v>求助</v>
          </cell>
          <cell r="D177" t="str">
            <v>公共服务-&gt;公交-&gt;服务</v>
          </cell>
        </row>
        <row r="177">
          <cell r="F177" t="str">
            <v>公共服务</v>
          </cell>
          <cell r="G177" t="str">
            <v>公交</v>
          </cell>
          <cell r="H177" t="str">
            <v>服务</v>
          </cell>
          <cell r="I177" t="str">
            <v>七有五性,便利性</v>
          </cell>
          <cell r="J177" t="str">
            <v>公交集团服务态度差要求解决坐公交车衣服被染的问题</v>
          </cell>
        </row>
        <row r="177">
          <cell r="L177" t="str">
            <v>不详</v>
          </cell>
          <cell r="M177" t="str">
            <v>A5签收工单</v>
          </cell>
          <cell r="N177" t="str">
            <v>12345</v>
          </cell>
          <cell r="O177" t="str">
            <v>果先生</v>
          </cell>
          <cell r="P177" t="str">
            <v>15710007474</v>
          </cell>
          <cell r="Q177" t="str">
            <v>不详</v>
          </cell>
        </row>
        <row r="177">
          <cell r="S177" t="str">
            <v>北京公共交通控股（集团）有限公司</v>
          </cell>
          <cell r="T177" t="str">
            <v>热线-260214-053000</v>
          </cell>
          <cell r="U177" t="str">
            <v>2026-02-14 20:24:17</v>
          </cell>
          <cell r="V177" t="str">
            <v>2026-02-14 20:33:46</v>
          </cell>
          <cell r="W177" t="str">
            <v>2026-02-14 20:41:08</v>
          </cell>
          <cell r="X177" t="str">
            <v>果先生</v>
          </cell>
          <cell r="Y177" t="str">
            <v>男</v>
          </cell>
          <cell r="Z177" t="str">
            <v>手机,15710007474;</v>
          </cell>
          <cell r="AA177" t="str">
            <v>市民投诉，北京公交集团404路公交车，是来广营到西桥东到东直门的，自己孩子在坐404公交车时，座椅当中有不明的液体，将自己孩子刚买的衣服全都给染了，然后自己打公交集团的服务热线一直在推诿不解决，打了几次客服找各种理由，后来打电话有一个所谓的值班人员给自己说是值班人员不是专业人员，应该给你转专业人员给你回答，我们解决不了要找专业人员咨询给你们回答，对于公交集团的服务和态度表示不认可，要求解决自己的问题，来电投诉公交集团服务态度差要求解决坐公交车衣服被染的问题。客一鸿运城安服</v>
          </cell>
          <cell r="AB177" t="str">
            <v>已联系</v>
          </cell>
          <cell r="AC177" t="str">
            <v>否</v>
          </cell>
          <cell r="AD177" t="str">
            <v>3.17.3不符合或不认可北京市地面公共交通基础设施（公交首末站、公交中心站、公交保养场、临时停靠点）建设规划选址、线路车型配备、公交线路调整优化、公交站位设置、公交线路名称或站名名称、站台（务）设施设置等诉求</v>
          </cell>
        </row>
        <row r="178">
          <cell r="A178" t="str">
            <v>网络-260214-027062</v>
          </cell>
          <cell r="B178" t="str">
            <v>未主动剔除</v>
          </cell>
          <cell r="C178" t="str">
            <v>求助</v>
          </cell>
          <cell r="D178" t="str">
            <v>公共服务-&gt;公交-&gt;服务</v>
          </cell>
        </row>
        <row r="178">
          <cell r="F178" t="str">
            <v>公共服务</v>
          </cell>
          <cell r="G178" t="str">
            <v>公交</v>
          </cell>
          <cell r="H178" t="str">
            <v>服务</v>
          </cell>
          <cell r="I178" t="str">
            <v>七有五性,便利性</v>
          </cell>
          <cell r="J178" t="str">
            <v>982路8131673号车后面四五排座椅坐垫上均有脏东西和污渍#微信服务号#</v>
          </cell>
        </row>
        <row r="178">
          <cell r="L178" t="str">
            <v>青塔-公交站</v>
          </cell>
          <cell r="M178" t="str">
            <v>A5签收工单</v>
          </cell>
          <cell r="N178" t="str">
            <v>微信服务号</v>
          </cell>
          <cell r="O178" t="str">
            <v>刘佳祺</v>
          </cell>
          <cell r="P178" t="str">
            <v>15901130764</v>
          </cell>
          <cell r="Q178" t="str">
            <v>丰台区</v>
          </cell>
          <cell r="R178" t="str">
            <v>丰台区青塔街道</v>
          </cell>
          <cell r="S178" t="str">
            <v>北京公共交通控股（集团）有限公司</v>
          </cell>
          <cell r="T178" t="str">
            <v>网络-260214-027062</v>
          </cell>
          <cell r="U178" t="str">
            <v>2026-02-14 13:30:48</v>
          </cell>
          <cell r="V178" t="str">
            <v>2026-02-14 13:43:19</v>
          </cell>
          <cell r="W178" t="str">
            <v>2026-02-14 13:52:27</v>
          </cell>
          <cell r="X178" t="str">
            <v>刘佳祺</v>
          </cell>
          <cell r="Y178" t="str">
            <v>男</v>
          </cell>
          <cell r="Z178" t="str">
            <v>手机,15901130764;</v>
          </cell>
          <cell r="AA178" t="str">
            <v>工单来源：微信服务号，此工单内容为网民留言时填写的标题及原文。 ============================= 留言标题：公交留言原文：982路8131673号车后面四五排座椅坐垫上均有脏东西和污渍，右侧倒数第三排污渍最明显，另外此车为手动换刷卡机变站 希望可以修改为自动 以免多扣票款市民填写的详细地址为：区、街道：丰台区青塔街道详细地址：青塔-公交站  客八安服科信物业</v>
          </cell>
          <cell r="AB178" t="str">
            <v>已联系</v>
          </cell>
          <cell r="AC178" t="str">
            <v>否</v>
          </cell>
          <cell r="AD178" t="str">
            <v>3.17.3不符合或不认可北京市地面公共交通基础设施（公交首末站、公交中心站、公交保养场、临时停靠点）建设规划选址、线路车型配备、公交线路调整优化、公交站位设置、公交线路名称或站名名称、站台（务）设施设置等诉求</v>
          </cell>
        </row>
        <row r="179">
          <cell r="A179" t="str">
            <v>热线-260215-016058</v>
          </cell>
          <cell r="B179" t="str">
            <v>未主动剔除</v>
          </cell>
          <cell r="C179" t="str">
            <v>求助</v>
          </cell>
          <cell r="D179" t="str">
            <v>公共服务-&gt;公交-&gt;服务</v>
          </cell>
        </row>
        <row r="179">
          <cell r="F179" t="str">
            <v>公共服务</v>
          </cell>
          <cell r="G179" t="str">
            <v>公交</v>
          </cell>
          <cell r="H179" t="str">
            <v>服务</v>
          </cell>
          <cell r="I179" t="str">
            <v>七有五性,便利性</v>
          </cell>
          <cell r="J179" t="str">
            <v>要求左家庄6车队提供录像问题</v>
          </cell>
        </row>
        <row r="179">
          <cell r="L179" t="str">
            <v>undefined-120路(左家庄-石榴园东)</v>
          </cell>
          <cell r="M179" t="str">
            <v>A5签收工单</v>
          </cell>
          <cell r="N179" t="str">
            <v>12345</v>
          </cell>
          <cell r="O179" t="str">
            <v>于河先生</v>
          </cell>
          <cell r="P179" t="str">
            <v>13121791023</v>
          </cell>
          <cell r="Q179" t="str">
            <v>朝阳区</v>
          </cell>
          <cell r="R179" t="str">
            <v>朝阳区左家庄街道</v>
          </cell>
          <cell r="S179" t="str">
            <v>北京公共交通控股（集团）有限公司</v>
          </cell>
          <cell r="T179" t="str">
            <v>热线-260215-016058</v>
          </cell>
          <cell r="U179" t="str">
            <v>2026-02-15 12:12:04</v>
          </cell>
          <cell r="V179" t="str">
            <v>2026-02-15 12:28:01</v>
          </cell>
          <cell r="W179" t="str">
            <v>2026-02-15 12:32:41</v>
          </cell>
          <cell r="X179" t="str">
            <v>于河先生</v>
          </cell>
          <cell r="Y179" t="str">
            <v>男</v>
          </cell>
          <cell r="Z179" t="str">
            <v>手机,13121791023;</v>
          </cell>
          <cell r="AA179" t="str">
            <v>市民反映，有同事在120路公交车左家庄6车队车棚子改造附近撬车门，但没有具体证据，同事还威胁自己给他一万块钱，当时自己报警了，新源里派出所出警了，也给处理了，自己想要当时的录像，但是派出所说需要法院的手续才能调取录像，自己不认可，自己希望公交车内部派出所提供当时录像，该人员当时还闯女更衣室，也向领导等都汇报过，可见其人品真不行。希望提供当时录像查看。事情没有得到处理，自己不满意，要求继续反映，来电反映要求左家庄6车队提供录像问题。答复不满意</v>
          </cell>
          <cell r="AB179" t="str">
            <v>已联系</v>
          </cell>
          <cell r="AC179" t="str">
            <v>否</v>
          </cell>
          <cell r="AD179" t="str">
            <v>3.17.3不符合或不认可北京市地面公共交通基础设施（公交首末站、公交中心站、公交保养场、临时停靠点）建设规划选址、线路车型配备、公交线路调整优化、公交站位设置、公交线路名称或站名名称、站台（务）设施设置等诉求</v>
          </cell>
        </row>
        <row r="180">
          <cell r="A180" t="str">
            <v>热线-260216-017628</v>
          </cell>
          <cell r="B180" t="str">
            <v>未主动剔除</v>
          </cell>
          <cell r="C180" t="str">
            <v>求助</v>
          </cell>
          <cell r="D180" t="str">
            <v>公共服务-&gt;公交-&gt;设施设备</v>
          </cell>
        </row>
        <row r="180">
          <cell r="F180" t="str">
            <v>公共服务</v>
          </cell>
          <cell r="G180" t="str">
            <v>公交</v>
          </cell>
          <cell r="H180" t="str">
            <v>设施设备</v>
          </cell>
          <cell r="I180" t="str">
            <v>七有五性,便利性</v>
          </cell>
          <cell r="J180" t="str">
            <v>T166公交车异味问题</v>
          </cell>
        </row>
        <row r="180">
          <cell r="L180" t="str">
            <v>地铁7号线-万盛东</v>
          </cell>
          <cell r="M180" t="str">
            <v>A5签收工单</v>
          </cell>
          <cell r="N180" t="str">
            <v>12345</v>
          </cell>
          <cell r="O180" t="str">
            <v>吴女士</v>
          </cell>
          <cell r="P180" t="str">
            <v>13717642242</v>
          </cell>
          <cell r="Q180" t="str">
            <v>通州区</v>
          </cell>
          <cell r="R180" t="str">
            <v>通州区梨园镇</v>
          </cell>
          <cell r="S180" t="str">
            <v>北京公共交通控股（集团）有限公司</v>
          </cell>
          <cell r="T180" t="str">
            <v>热线-260216-017628</v>
          </cell>
          <cell r="U180" t="str">
            <v>2026-02-16 15:35:18</v>
          </cell>
          <cell r="V180" t="str">
            <v>2026-02-16 15:42:20</v>
          </cell>
          <cell r="W180" t="str">
            <v>2026-02-16 15:51:48</v>
          </cell>
          <cell r="X180" t="str">
            <v>吴女士</v>
          </cell>
          <cell r="Y180" t="str">
            <v>女</v>
          </cell>
          <cell r="Z180" t="str">
            <v>手机,13717642242;</v>
          </cell>
          <cell r="AA180" t="str">
            <v>市民反映，自己2026年2月16日10点乘坐T166公交车在地铁万盛东站到地铁潞城站，最近半个月公交车异臭味比较大，已经出现多次，市民希望处理解决，来电反映T166公交车异味问题。请回复时核实路号，按正确路号作答。客五，鸿运城</v>
          </cell>
          <cell r="AB180" t="str">
            <v>已联系</v>
          </cell>
          <cell r="AC180" t="str">
            <v>否</v>
          </cell>
          <cell r="AD180" t="str">
            <v>3.1.19不认可“无人售票”公交车辆不配备乘务员（售票员）、高速公路ETC车道或自助设备车道不配备收费员引发的诉求”，故申请剔除。</v>
          </cell>
        </row>
        <row r="181">
          <cell r="A181" t="str">
            <v>热线-260216-022246</v>
          </cell>
          <cell r="B181" t="str">
            <v>未主动剔除</v>
          </cell>
          <cell r="C181" t="str">
            <v>求助</v>
          </cell>
          <cell r="D181" t="str">
            <v>公共服务-&gt;公交-&gt;服务</v>
          </cell>
        </row>
        <row r="181">
          <cell r="F181" t="str">
            <v>公共服务</v>
          </cell>
          <cell r="G181" t="str">
            <v>公交</v>
          </cell>
          <cell r="H181" t="str">
            <v>服务</v>
          </cell>
          <cell r="I181" t="str">
            <v>七有五性,便利性</v>
          </cell>
          <cell r="J181" t="str">
            <v>希望预备饺子</v>
          </cell>
        </row>
        <row r="181">
          <cell r="L181" t="str">
            <v>不详</v>
          </cell>
          <cell r="M181" t="str">
            <v>A5签收工单</v>
          </cell>
          <cell r="N181" t="str">
            <v>12345</v>
          </cell>
          <cell r="O181" t="str">
            <v>王先生</v>
          </cell>
          <cell r="P181" t="str">
            <v>13910733415</v>
          </cell>
          <cell r="Q181" t="str">
            <v>不详</v>
          </cell>
        </row>
        <row r="181">
          <cell r="S181" t="str">
            <v>北京公共交通控股（集团）有限公司</v>
          </cell>
          <cell r="T181" t="str">
            <v>热线-260216-022246</v>
          </cell>
          <cell r="U181" t="str">
            <v>2026-02-16 18:09:10</v>
          </cell>
          <cell r="V181" t="str">
            <v>2026-02-16 18:12:01</v>
          </cell>
          <cell r="W181" t="str">
            <v>2026-02-16 18:14:52</v>
          </cell>
          <cell r="X181" t="str">
            <v>王先生</v>
          </cell>
          <cell r="Y181" t="str">
            <v>男</v>
          </cell>
          <cell r="Z181" t="str">
            <v>手机,13910733415;</v>
          </cell>
          <cell r="AA181" t="str">
            <v>市民反映，自己是302路公交车司机，是回民，食堂的饺子是猪肉大葱馅，厨师说素馅的没有了，导致自己没法吃饭，希望领导赔礼道歉，预备饺子，来电反映希望预备饺子。</v>
          </cell>
          <cell r="AB181" t="str">
            <v>已联系</v>
          </cell>
          <cell r="AC181" t="str">
            <v>否</v>
          </cell>
          <cell r="AD181" t="str">
            <v>7.1.1.针对市民反映问题，经查实后不符合实际情况的</v>
          </cell>
        </row>
        <row r="182">
          <cell r="A182" t="str">
            <v>热线-260217-019479</v>
          </cell>
          <cell r="B182" t="str">
            <v>已主动剔除</v>
          </cell>
          <cell r="C182" t="str">
            <v>求助</v>
          </cell>
          <cell r="D182" t="str">
            <v>劳动和社会保障-&gt;劳动合同及用工管理</v>
          </cell>
        </row>
        <row r="182">
          <cell r="F182" t="str">
            <v>劳动和社会保障</v>
          </cell>
          <cell r="G182" t="str">
            <v>劳动合同及用工管理</v>
          </cell>
        </row>
        <row r="182">
          <cell r="I182" t="str">
            <v>七有五性,劳有所得</v>
          </cell>
          <cell r="J182" t="str">
            <v>保安煮饺子不合理问题</v>
          </cell>
        </row>
        <row r="182">
          <cell r="L182" t="str">
            <v>建材城668公交场站</v>
          </cell>
          <cell r="M182" t="str">
            <v>A5签收工单</v>
          </cell>
          <cell r="N182" t="str">
            <v>12345</v>
          </cell>
          <cell r="O182" t="str">
            <v>保密</v>
          </cell>
          <cell r="P182" t="str">
            <v>保密</v>
          </cell>
          <cell r="Q182" t="str">
            <v>不详</v>
          </cell>
        </row>
        <row r="182">
          <cell r="S182" t="str">
            <v>北京公共交通控股（集团）有限公司</v>
          </cell>
          <cell r="T182" t="str">
            <v>热线-260217-019479</v>
          </cell>
          <cell r="U182" t="str">
            <v>2026-02-17 18:53:56</v>
          </cell>
          <cell r="V182" t="str">
            <v>2026-02-17 19:04:59</v>
          </cell>
          <cell r="W182" t="str">
            <v>2026-02-17 19:17:38</v>
          </cell>
          <cell r="X182" t="str">
            <v>保密</v>
          </cell>
          <cell r="Y182" t="str">
            <v>男</v>
          </cell>
          <cell r="Z182" t="str">
            <v>保密</v>
          </cell>
          <cell r="AA182" t="str">
            <v>市民反映，自己是建材城668公交场站工作人员，本来应该是今天企业值班人员给煮饺子，但是不知道为什么今天是保安煮的饺子，非常不合理，来电反映保安煮饺子不合理问题。注：市民要求个人信息保密（已解释） 基建 安保</v>
          </cell>
          <cell r="AB182" t="str">
            <v>保密</v>
          </cell>
          <cell r="AC182" t="str">
            <v>否</v>
          </cell>
        </row>
        <row r="182">
          <cell r="AE182" t="str">
            <v>已主动</v>
          </cell>
        </row>
        <row r="183">
          <cell r="A183" t="str">
            <v>网络-260217-007980</v>
          </cell>
          <cell r="B183" t="str">
            <v>已主动剔除</v>
          </cell>
          <cell r="C183" t="str">
            <v>求助</v>
          </cell>
          <cell r="D183" t="str">
            <v>公共服务-&gt;公交-&gt;设施设备</v>
          </cell>
        </row>
        <row r="183">
          <cell r="F183" t="str">
            <v>公共服务</v>
          </cell>
          <cell r="G183" t="str">
            <v>公交</v>
          </cell>
          <cell r="H183" t="str">
            <v>设施设备</v>
          </cell>
          <cell r="I183" t="str">
            <v>七有五性,便利性</v>
          </cell>
          <cell r="J183" t="str">
            <v>607公交车扶手杠太黏问题#微信服务号#</v>
          </cell>
        </row>
        <row r="183">
          <cell r="L183" t="str">
            <v>宏福苑</v>
          </cell>
          <cell r="M183" t="str">
            <v>A5签收工单</v>
          </cell>
          <cell r="N183" t="str">
            <v>微信服务号</v>
          </cell>
          <cell r="O183" t="str">
            <v>保密</v>
          </cell>
          <cell r="P183" t="str">
            <v>保密</v>
          </cell>
          <cell r="Q183" t="str">
            <v>昌平区</v>
          </cell>
          <cell r="R183" t="str">
            <v>昌平区百善镇</v>
          </cell>
          <cell r="S183" t="str">
            <v>北京公共交通控股（集团）有限公司</v>
          </cell>
          <cell r="T183" t="str">
            <v>网络-260217-007980</v>
          </cell>
          <cell r="U183" t="str">
            <v>2026-02-17 11:58:50</v>
          </cell>
          <cell r="V183" t="str">
            <v>2026-02-17 12:02:23</v>
          </cell>
          <cell r="W183" t="str">
            <v>2026-02-17 12:51:32</v>
          </cell>
          <cell r="X183" t="str">
            <v>保密</v>
          </cell>
          <cell r="Y183" t="str">
            <v>女</v>
          </cell>
          <cell r="Z183" t="str">
            <v>保密</v>
          </cell>
          <cell r="AA183" t="str">
            <v>工单来源：微信服务号，此工单内容为网民留言时填写的标题及原文。 ============================= 留言标题：607公交车扶手杠太黏留言原文：我今天坐607 1833920号车，这个车扶手杠也太黏了吧。影响春节心情。市民填写的详细地址为：区、街道：昌平区百善镇详细地址：宏福苑607公交车扶手杠太黏问题 注：请调整主题词为调整服务规范</v>
          </cell>
          <cell r="AB183" t="str">
            <v>保密</v>
          </cell>
          <cell r="AC183" t="str">
            <v>否</v>
          </cell>
        </row>
        <row r="183">
          <cell r="AE183" t="str">
            <v>已主动</v>
          </cell>
        </row>
        <row r="184">
          <cell r="A184" t="str">
            <v>热线-260218-004560</v>
          </cell>
          <cell r="B184" t="str">
            <v>未主动剔除</v>
          </cell>
          <cell r="C184" t="str">
            <v>求助</v>
          </cell>
          <cell r="D184" t="str">
            <v>公共服务-&gt;公交-&gt;服务</v>
          </cell>
        </row>
        <row r="184">
          <cell r="F184" t="str">
            <v>公共服务</v>
          </cell>
          <cell r="G184" t="str">
            <v>公交</v>
          </cell>
          <cell r="H184" t="str">
            <v>服务</v>
          </cell>
          <cell r="I184" t="str">
            <v>七有五性,便利性</v>
          </cell>
          <cell r="J184" t="str">
            <v>637路公交车问题</v>
          </cell>
        </row>
        <row r="184">
          <cell r="L184" t="str">
            <v>不详</v>
          </cell>
          <cell r="M184" t="str">
            <v>A5签收工单</v>
          </cell>
          <cell r="N184" t="str">
            <v>12345</v>
          </cell>
          <cell r="O184" t="str">
            <v>周女士</v>
          </cell>
          <cell r="P184" t="str">
            <v>13051054818</v>
          </cell>
          <cell r="Q184" t="str">
            <v>不详</v>
          </cell>
        </row>
        <row r="184">
          <cell r="S184" t="str">
            <v>北京公共交通控股（集团）有限公司</v>
          </cell>
          <cell r="T184" t="str">
            <v>热线-260218-004560</v>
          </cell>
          <cell r="U184" t="str">
            <v>2026-02-18 12:02:04</v>
          </cell>
          <cell r="V184" t="str">
            <v>2026-02-18 12:16:03</v>
          </cell>
          <cell r="W184" t="str">
            <v>2026-02-19 11:49:12</v>
          </cell>
          <cell r="X184" t="str">
            <v>周女士</v>
          </cell>
          <cell r="Y184" t="str">
            <v>女</v>
          </cell>
          <cell r="Z184" t="str">
            <v>手机,13051054818;</v>
          </cell>
          <cell r="AA184" t="str">
            <v>市民反映，637路公交从北京站到次渠，路线很长经历的村儿也比较偏僻。只有637路公交到准村， 等待时间很长。农民工住的很多，卫生很差，车里很脏。市民希望有关部门帮助解决。来电反映637路公交车问题。调指，鸿运城   请调整主题词为“调整服务规范。</v>
          </cell>
          <cell r="AB184" t="str">
            <v>已联系</v>
          </cell>
          <cell r="AC184" t="str">
            <v>否</v>
          </cell>
          <cell r="AD184" t="str">
            <v>3.17.3不符合或不认可北京市地面公共交通基础设施（公交首末站、公交中心站、公交保养场、临时停靠点）建设规划选址、线路车型配备、公交线路调整优化、公交站位设置、公交线路名称或站名名称、站台（务）设施设置等诉求</v>
          </cell>
        </row>
        <row r="185">
          <cell r="A185" t="str">
            <v>热线-260218-007523</v>
          </cell>
          <cell r="B185" t="str">
            <v>未主动剔除</v>
          </cell>
          <cell r="C185" t="str">
            <v>求助</v>
          </cell>
          <cell r="D185" t="str">
            <v>公共服务-&gt;公交-&gt;服务</v>
          </cell>
        </row>
        <row r="185">
          <cell r="F185" t="str">
            <v>公共服务</v>
          </cell>
          <cell r="G185" t="str">
            <v>公交</v>
          </cell>
          <cell r="H185" t="str">
            <v>服务</v>
          </cell>
          <cell r="I185" t="str">
            <v>七有五性,便利性</v>
          </cell>
          <cell r="J185" t="str">
            <v>公交车卫生情况差问题</v>
          </cell>
        </row>
        <row r="185">
          <cell r="L185" t="str">
            <v>不详</v>
          </cell>
          <cell r="M185" t="str">
            <v>A5签收工单</v>
          </cell>
          <cell r="N185" t="str">
            <v>12345</v>
          </cell>
          <cell r="O185" t="str">
            <v>李女士</v>
          </cell>
          <cell r="P185" t="str">
            <v>13261302270</v>
          </cell>
          <cell r="Q185" t="str">
            <v>不详</v>
          </cell>
        </row>
        <row r="185">
          <cell r="S185" t="str">
            <v>北京公共交通控股（集团）有限公司</v>
          </cell>
          <cell r="T185" t="str">
            <v>热线-260218-007523</v>
          </cell>
          <cell r="U185" t="str">
            <v>2026-02-18 11:12:30</v>
          </cell>
          <cell r="V185" t="str">
            <v>2026-02-18 11:21:45</v>
          </cell>
          <cell r="W185" t="str">
            <v>2026-02-18 11:24:15</v>
          </cell>
          <cell r="X185" t="str">
            <v>李女士</v>
          </cell>
          <cell r="Y185" t="str">
            <v>女</v>
          </cell>
          <cell r="Z185" t="str">
            <v>手机,13261302270;</v>
          </cell>
          <cell r="AA185" t="str">
            <v>市民反映，自己2026年2月18日11:10zuoyou 乘坐102路编号为9528681的公交车出行时，发现车辆卫生情况很差，扶手都是黏的，希望职能部门帮助核实处理，来电反映公交车卫生情况差问题。安服科技</v>
          </cell>
          <cell r="AB185" t="str">
            <v>已联系</v>
          </cell>
          <cell r="AC185" t="str">
            <v>否</v>
          </cell>
          <cell r="AD185" t="str">
            <v>3.17.3不符合或不认可北京市地面公共交通基础设施（公交首末站、公交中心站、公交保养场、临时停靠点）建设规划选址、线路车型配备、公交线路调整优化、公交站位设置、公交线路名称或站名名称、站台（务）设施设置等诉求</v>
          </cell>
        </row>
        <row r="186">
          <cell r="A186" t="str">
            <v>热线-260219-005840</v>
          </cell>
          <cell r="B186" t="str">
            <v>未主动剔除</v>
          </cell>
          <cell r="C186" t="str">
            <v>求助</v>
          </cell>
          <cell r="D186" t="str">
            <v>公共服务-&gt;公交-&gt;服务</v>
          </cell>
        </row>
        <row r="186">
          <cell r="F186" t="str">
            <v>公共服务</v>
          </cell>
          <cell r="G186" t="str">
            <v>公交</v>
          </cell>
          <cell r="H186" t="str">
            <v>服务</v>
          </cell>
          <cell r="I186" t="str">
            <v>七有五性,便利性</v>
          </cell>
          <cell r="J186" t="str">
            <v>公交车少及清理卫生问题</v>
          </cell>
        </row>
        <row r="186">
          <cell r="L186" t="str">
            <v>不详</v>
          </cell>
          <cell r="M186" t="str">
            <v>审核通过（办理）回复</v>
          </cell>
          <cell r="N186" t="str">
            <v>12345</v>
          </cell>
          <cell r="O186" t="str">
            <v>李女士</v>
          </cell>
          <cell r="P186" t="str">
            <v>13261302270</v>
          </cell>
          <cell r="Q186" t="str">
            <v>不详</v>
          </cell>
        </row>
        <row r="186">
          <cell r="S186" t="str">
            <v>北京公共交通控股（集团）有限公司</v>
          </cell>
          <cell r="T186" t="str">
            <v>热线-260219-005840</v>
          </cell>
          <cell r="U186" t="str">
            <v>2026-02-19 10:07:10</v>
          </cell>
          <cell r="V186" t="str">
            <v>2026-02-19 10:45:27</v>
          </cell>
          <cell r="W186" t="str">
            <v>2026-02-19 11:36:46</v>
          </cell>
          <cell r="X186" t="str">
            <v>李女士</v>
          </cell>
          <cell r="Y186" t="str">
            <v>女</v>
          </cell>
          <cell r="Z186" t="str">
            <v>手机,13261302270;</v>
          </cell>
          <cell r="AA186" t="str">
            <v>市民反映，乘坐102路公交车，过节的时候公交车人流量太大，车辆太少，需要等十分钟公交，扶手特别脏，很粘，需要经常清理。来电反映公交车少及清理卫生问题。调指鸿运承，科技</v>
          </cell>
          <cell r="AB186" t="str">
            <v>已联系</v>
          </cell>
          <cell r="AC186" t="str">
            <v>否</v>
          </cell>
          <cell r="AD186" t="str">
            <v>3.17.3不符合或不认可北京市地面公共交通基础设施（公交首末站、公交中心站、公交保养场、临时停靠点）建设规划选址、线路车型配备、公交线路调整优化、公交站位设置、公交线路名称或站名名称、站台（务）设施设置等诉求</v>
          </cell>
        </row>
        <row r="187">
          <cell r="A187" t="str">
            <v>热线-260219-009288</v>
          </cell>
          <cell r="B187" t="str">
            <v>未主动剔除</v>
          </cell>
          <cell r="C187" t="str">
            <v>求助</v>
          </cell>
          <cell r="D187" t="str">
            <v>公共服务-&gt;公交-&gt;设施设备</v>
          </cell>
        </row>
        <row r="187">
          <cell r="F187" t="str">
            <v>公共服务</v>
          </cell>
          <cell r="G187" t="str">
            <v>公交</v>
          </cell>
          <cell r="H187" t="str">
            <v>设施设备</v>
          </cell>
          <cell r="I187" t="str">
            <v>七有五性,便利性</v>
          </cell>
          <cell r="J187" t="str">
            <v>公交车卫生问题</v>
          </cell>
        </row>
        <row r="187">
          <cell r="L187" t="str">
            <v>不详</v>
          </cell>
          <cell r="M187" t="str">
            <v>A5签收工单</v>
          </cell>
          <cell r="N187" t="str">
            <v>12345</v>
          </cell>
          <cell r="O187" t="str">
            <v>赵女士</v>
          </cell>
          <cell r="P187" t="str">
            <v>13691031128</v>
          </cell>
          <cell r="Q187" t="str">
            <v>不详</v>
          </cell>
        </row>
        <row r="187">
          <cell r="S187" t="str">
            <v>北京公共交通控股（集团）有限公司</v>
          </cell>
          <cell r="T187" t="str">
            <v>热线-260219-009288</v>
          </cell>
          <cell r="U187" t="str">
            <v>2026-02-19 11:28:50</v>
          </cell>
          <cell r="V187" t="str">
            <v>2026-02-19 11:54:30</v>
          </cell>
          <cell r="W187" t="str">
            <v>2026-02-19 12:52:57</v>
          </cell>
          <cell r="X187" t="str">
            <v>赵女士</v>
          </cell>
          <cell r="Y187" t="str">
            <v>女</v>
          </cell>
          <cell r="Z187" t="str">
            <v>手机,13691031128;</v>
          </cell>
          <cell r="AA187" t="str">
            <v>市民反映，618的扶手都包浆了粘手，消不消毒啊，希望有关部门核实处理，来电反映公交车卫生问题。鸿运承 客一科技</v>
          </cell>
          <cell r="AB187" t="str">
            <v>已联系</v>
          </cell>
          <cell r="AC187" t="str">
            <v>否</v>
          </cell>
          <cell r="AD187" t="str">
            <v>3.17.3不符合或不认可北京市地面公共交通基础设施（公交首末站、公交中心站、公交保养场、临时停靠点）建设规划选址、线路车型配备、公交线路调整优化、公交站位设置、公交线路名称或站名名称、站台（务）设施设置等诉求</v>
          </cell>
        </row>
        <row r="188">
          <cell r="A188" t="str">
            <v>热线-260219-013672</v>
          </cell>
          <cell r="B188" t="str">
            <v>未主动剔除</v>
          </cell>
          <cell r="C188" t="str">
            <v>求助</v>
          </cell>
          <cell r="D188" t="str">
            <v>公共服务-&gt;公交-&gt;设施设备</v>
          </cell>
        </row>
        <row r="188">
          <cell r="F188" t="str">
            <v>公共服务</v>
          </cell>
          <cell r="G188" t="str">
            <v>公交</v>
          </cell>
          <cell r="H188" t="str">
            <v>设施设备</v>
          </cell>
          <cell r="I188" t="str">
            <v>七有五性,便利性</v>
          </cell>
          <cell r="J188" t="str">
            <v>公交车扶手脏的问题</v>
          </cell>
        </row>
        <row r="188">
          <cell r="L188" t="str">
            <v>南礼士路44号</v>
          </cell>
          <cell r="M188" t="str">
            <v>A5签收工单</v>
          </cell>
          <cell r="N188" t="str">
            <v>12345</v>
          </cell>
          <cell r="O188" t="str">
            <v>张女士</v>
          </cell>
          <cell r="P188" t="str">
            <v>13621096506</v>
          </cell>
          <cell r="Q188" t="str">
            <v>西城区</v>
          </cell>
        </row>
        <row r="188">
          <cell r="S188" t="str">
            <v>北京公共交通控股（集团）有限公司</v>
          </cell>
          <cell r="T188" t="str">
            <v>热线-260219-013672</v>
          </cell>
          <cell r="U188" t="str">
            <v>2026-02-19 13:51:44</v>
          </cell>
          <cell r="V188" t="str">
            <v>2026-02-19 14:04:51</v>
          </cell>
          <cell r="W188" t="str">
            <v>2026-02-19 14:15:56</v>
          </cell>
          <cell r="X188" t="str">
            <v>张女士</v>
          </cell>
          <cell r="Y188" t="str">
            <v>女</v>
          </cell>
          <cell r="Z188" t="str">
            <v>手机,13621096506;</v>
          </cell>
          <cell r="AA188" t="str">
            <v>市民反映，公交集团的所有公交车车辆的扶手太脏，希望工作人员可以处理一下，来电反映公交车扶手脏的问题。</v>
          </cell>
          <cell r="AB188" t="str">
            <v>已联系</v>
          </cell>
          <cell r="AC188" t="str">
            <v>否</v>
          </cell>
          <cell r="AD188" t="str">
            <v>3.17.3不符合或不认可北京市地面公共交通基础设施（公交首末站、公交中心站、公交保养场、临时停靠点）建设规划选址、线路车型配备、公交线路调整优化、公交站位设置、公交线路名称或站名名称、站台（务）设施设置等诉求</v>
          </cell>
        </row>
        <row r="189">
          <cell r="A189" t="str">
            <v>热线-260221-010891</v>
          </cell>
          <cell r="B189" t="str">
            <v>未主动剔除</v>
          </cell>
          <cell r="C189" t="str">
            <v>求助</v>
          </cell>
          <cell r="D189" t="str">
            <v>公共服务-&gt;公交-&gt;服务</v>
          </cell>
        </row>
        <row r="189">
          <cell r="F189" t="str">
            <v>公共服务</v>
          </cell>
          <cell r="G189" t="str">
            <v>公交</v>
          </cell>
          <cell r="H189" t="str">
            <v>服务</v>
          </cell>
          <cell r="I189" t="str">
            <v>七有五性,便利性</v>
          </cell>
          <cell r="J189" t="str">
            <v>食堂饭食不合理问题</v>
          </cell>
        </row>
        <row r="189">
          <cell r="L189" t="str">
            <v>新街口豁口公交场院食堂（北京公交集团新街口场站）</v>
          </cell>
          <cell r="M189" t="str">
            <v>A5签收工单</v>
          </cell>
          <cell r="N189" t="str">
            <v>12345</v>
          </cell>
          <cell r="O189" t="str">
            <v>车先生</v>
          </cell>
          <cell r="P189" t="str">
            <v>15611446664</v>
          </cell>
          <cell r="Q189" t="str">
            <v>西城区</v>
          </cell>
        </row>
        <row r="189">
          <cell r="S189" t="str">
            <v>北京公共交通控股（集团）有限公司</v>
          </cell>
          <cell r="T189" t="str">
            <v>热线-260221-010891</v>
          </cell>
          <cell r="U189" t="str">
            <v>2026-02-21 11:49:37</v>
          </cell>
          <cell r="V189" t="str">
            <v>2026-02-21 11:50:46</v>
          </cell>
          <cell r="W189" t="str">
            <v>2026-02-21 12:00:19</v>
          </cell>
          <cell r="X189" t="str">
            <v>车先生</v>
          </cell>
          <cell r="Y189" t="str">
            <v>男</v>
          </cell>
          <cell r="Z189" t="str">
            <v>手机,15611446664;</v>
          </cell>
          <cell r="AA189" t="str">
            <v>市民反映，西城区新街口豁口公交场院食堂（北京公交集团新街口场站），食堂初一到初五食堂都是饺子没有米饭和炒菜，导致自己一直没有吃饭，认为不合理，来电反映食堂饭食不合理问题。</v>
          </cell>
          <cell r="AB189" t="str">
            <v>已联系</v>
          </cell>
          <cell r="AC189" t="str">
            <v>否</v>
          </cell>
          <cell r="AD189" t="str">
            <v>7.1.1.针对市民反映问题，经查实后不符合实际情况的诉求</v>
          </cell>
          <cell r="AE189" t="str">
            <v>附件证明\热线-260221-010891\关于热线-260221-010891派单不予回访的情况说明.docx</v>
          </cell>
        </row>
        <row r="190">
          <cell r="A190" t="str">
            <v>热线-260221-021978</v>
          </cell>
          <cell r="B190" t="str">
            <v>未主动剔除</v>
          </cell>
          <cell r="C190" t="str">
            <v>求助</v>
          </cell>
          <cell r="D190" t="str">
            <v>公共服务-&gt;公交-&gt;线路站点</v>
          </cell>
        </row>
        <row r="190">
          <cell r="F190" t="str">
            <v>公共服务</v>
          </cell>
          <cell r="G190" t="str">
            <v>公交</v>
          </cell>
          <cell r="H190" t="str">
            <v>线路站点</v>
          </cell>
          <cell r="I190" t="str">
            <v>七有五性,宜居性,便利性</v>
          </cell>
          <cell r="J190" t="str">
            <v>德胜门公交总站长廊玻璃碎了问题</v>
          </cell>
        </row>
        <row r="190">
          <cell r="L190" t="str">
            <v>德胜门公交总站长廊德胜门公交总站长廊</v>
          </cell>
          <cell r="M190" t="str">
            <v>A5签收工单</v>
          </cell>
          <cell r="N190" t="str">
            <v>12345</v>
          </cell>
          <cell r="O190" t="str">
            <v>匿名女士</v>
          </cell>
          <cell r="P190" t="str">
            <v>13241481821</v>
          </cell>
          <cell r="Q190" t="str">
            <v>西城区</v>
          </cell>
        </row>
        <row r="190">
          <cell r="S190" t="str">
            <v>北京公共交通控股（集团）有限公司</v>
          </cell>
          <cell r="T190" t="str">
            <v>热线-260221-021978</v>
          </cell>
          <cell r="U190" t="str">
            <v>2026-02-21 16:29:18</v>
          </cell>
          <cell r="V190" t="str">
            <v>2026-02-21 16:37:09</v>
          </cell>
          <cell r="W190" t="str">
            <v>2026-02-21 16:54:15</v>
          </cell>
          <cell r="X190" t="str">
            <v>匿名女士</v>
          </cell>
          <cell r="Y190" t="str">
            <v>女</v>
          </cell>
          <cell r="Z190" t="str">
            <v>手机,13241481821;</v>
          </cell>
          <cell r="AA190" t="str">
            <v>市民反映，刚看到西城区德胜门公交总站长廊那块，大风刮碎了一块玻璃，挺大一片，需要尽快处理，来电反映西城区德胜门公交总站长廊玻璃碎了问题。      物业客一</v>
          </cell>
          <cell r="AB190" t="str">
            <v>已联系</v>
          </cell>
          <cell r="AC190" t="str">
            <v>否</v>
          </cell>
          <cell r="AD190" t="str">
            <v>3.17.3.不符合或不认可北京市地面公共交通基础设施（公交首末站、公交中心站、公交保养场）建设规划选址、线路车型配备、公交线路调整优化、公交站位设置、公交线路名称或站名名称、站务设施设置等诉求</v>
          </cell>
        </row>
        <row r="191">
          <cell r="A191" t="str">
            <v>热线-260222-004795</v>
          </cell>
          <cell r="B191" t="str">
            <v>未主动剔除</v>
          </cell>
          <cell r="C191" t="str">
            <v>求助</v>
          </cell>
          <cell r="D191" t="str">
            <v>公共服务-&gt;公交-&gt;服务</v>
          </cell>
        </row>
        <row r="191">
          <cell r="F191" t="str">
            <v>公共服务</v>
          </cell>
          <cell r="G191" t="str">
            <v>公交</v>
          </cell>
          <cell r="H191" t="str">
            <v>服务</v>
          </cell>
          <cell r="I191" t="str">
            <v>七有五性,便利性</v>
          </cell>
          <cell r="J191" t="str">
            <v>公交车车座特别脏问题</v>
          </cell>
        </row>
        <row r="191">
          <cell r="L191" t="str">
            <v>南礼士路44号</v>
          </cell>
          <cell r="M191" t="str">
            <v>A5签收工单</v>
          </cell>
          <cell r="N191" t="str">
            <v>12345</v>
          </cell>
          <cell r="O191" t="str">
            <v>杜先生</v>
          </cell>
          <cell r="P191" t="str">
            <v>18643938083</v>
          </cell>
          <cell r="Q191" t="str">
            <v>西城区</v>
          </cell>
        </row>
        <row r="191">
          <cell r="S191" t="str">
            <v>北京公共交通控股（集团）有限公司</v>
          </cell>
          <cell r="T191" t="str">
            <v>热线-260222-004795</v>
          </cell>
          <cell r="U191" t="str">
            <v>2026-02-22 09:34:44</v>
          </cell>
          <cell r="V191" t="str">
            <v>2026-02-22 09:42:23</v>
          </cell>
          <cell r="W191" t="str">
            <v>2026-02-22 09:54:56</v>
          </cell>
          <cell r="X191" t="str">
            <v>杜先生</v>
          </cell>
          <cell r="Y191" t="str">
            <v>男</v>
          </cell>
          <cell r="Z191" t="str">
            <v>手机,18643938083;</v>
          </cell>
          <cell r="AA191" t="str">
            <v>市民反映，昌平区小汤山镇的643路公交车车座特别脏，肉眼可见的灰，来电反映公交车车座特别脏问题。</v>
          </cell>
          <cell r="AB191" t="str">
            <v>已联系</v>
          </cell>
          <cell r="AC191" t="str">
            <v>否</v>
          </cell>
          <cell r="AD191" t="str">
            <v>3.17.3.不符合或不认可北京市地面公共交通基础设施（公交首末站、公交中心站、公交保养场）建设规划选址、线路车型配备、公交线路调整优化、公交站位设置、公交线路名称或站名名称、站务设施设置等诉求</v>
          </cell>
        </row>
        <row r="192">
          <cell r="A192" t="str">
            <v>网络-260221-027058</v>
          </cell>
          <cell r="B192" t="str">
            <v>已主动剔除</v>
          </cell>
          <cell r="C192" t="str">
            <v>求助</v>
          </cell>
          <cell r="D192" t="str">
            <v>公共服务-&gt;公交-&gt;设施设备</v>
          </cell>
        </row>
        <row r="192">
          <cell r="F192" t="str">
            <v>公共服务</v>
          </cell>
          <cell r="G192" t="str">
            <v>公交</v>
          </cell>
          <cell r="H192" t="str">
            <v>设施设备</v>
          </cell>
          <cell r="I192" t="str">
            <v>七有五性,便利性</v>
          </cell>
          <cell r="J192" t="str">
            <v>投诉368外3226677出风口损坏且污损问题#市政府门户网站互动交流平台#</v>
          </cell>
        </row>
        <row r="192">
          <cell r="L192" t="str">
            <v>不详</v>
          </cell>
          <cell r="M192" t="str">
            <v>A5签收工单</v>
          </cell>
          <cell r="N192" t="str">
            <v>市政府门户网站互动交流平台</v>
          </cell>
          <cell r="O192" t="str">
            <v>保密</v>
          </cell>
          <cell r="P192" t="str">
            <v>保密</v>
          </cell>
          <cell r="Q192" t="str">
            <v>不详</v>
          </cell>
        </row>
        <row r="192">
          <cell r="S192" t="str">
            <v>北京公共交通控股（集团）有限公司</v>
          </cell>
          <cell r="T192" t="str">
            <v>网络-260221-027058</v>
          </cell>
          <cell r="U192" t="str">
            <v>2026-02-21 18:38:52</v>
          </cell>
          <cell r="V192" t="str">
            <v>2026-02-21 18:40:43</v>
          </cell>
          <cell r="W192" t="str">
            <v>2026-02-21 18:47:09</v>
          </cell>
          <cell r="X192" t="str">
            <v>保密</v>
          </cell>
        </row>
        <row r="192">
          <cell r="Z192" t="str">
            <v>保密</v>
          </cell>
          <cell r="AA192" t="str">
            <v>工单来源：市政府门户网站互动交流平台，此工单内容为网民留言时填写的标题及原文。 ============================= 留言标题： 投诉368外3226677出风口损坏且污损留言原文：2026年2月21日我乘坐368外环3226677双层车，该车二楼右侧（车门一侧）内侧壁若干个，至少一半多的活动空调出风口的调风拨片缺失缺损。一楼左侧楼梯后面第一个红色座椅上方内侧壁的活动空调出风口的调风拨片缺失缺损。在此投诉该车出风口损坏严重，请尽快联系保养场对损坏的出风口进行更换。另外该车一楼很多出风</v>
          </cell>
          <cell r="AB192" t="str">
            <v>保密</v>
          </cell>
        </row>
        <row r="192">
          <cell r="AD192" t="str">
            <v>已主动</v>
          </cell>
        </row>
        <row r="193">
          <cell r="A193" t="str">
            <v>热线-260224-045262</v>
          </cell>
          <cell r="B193" t="str">
            <v>未主动剔除</v>
          </cell>
          <cell r="C193" t="str">
            <v>求助</v>
          </cell>
          <cell r="D193" t="str">
            <v>公共服务-&gt;公交-&gt;服务</v>
          </cell>
        </row>
        <row r="193">
          <cell r="F193" t="str">
            <v>公共服务</v>
          </cell>
          <cell r="G193" t="str">
            <v>公交</v>
          </cell>
          <cell r="H193" t="str">
            <v>服务</v>
          </cell>
          <cell r="I193" t="str">
            <v>七有五性,便利性</v>
          </cell>
          <cell r="J193" t="str">
            <v>要求左家庄6车队提供录像问题</v>
          </cell>
        </row>
        <row r="193">
          <cell r="L193" t="str">
            <v>120路公交车左家庄6车队</v>
          </cell>
          <cell r="M193" t="str">
            <v>A5签收工单</v>
          </cell>
          <cell r="N193" t="str">
            <v>12345</v>
          </cell>
          <cell r="O193" t="str">
            <v>于河先生</v>
          </cell>
          <cell r="P193" t="str">
            <v>13121791023</v>
          </cell>
          <cell r="Q193" t="str">
            <v>不详</v>
          </cell>
        </row>
        <row r="193">
          <cell r="S193" t="str">
            <v>北京公共交通控股（集团）有限公司</v>
          </cell>
          <cell r="T193" t="str">
            <v>热线-260224-045262</v>
          </cell>
          <cell r="U193" t="str">
            <v>2026-02-24 16:43:15</v>
          </cell>
          <cell r="V193" t="str">
            <v>2026-02-24 16:50:27</v>
          </cell>
          <cell r="W193" t="str">
            <v>2026-02-24 16:56:28</v>
          </cell>
          <cell r="X193" t="str">
            <v>于河先生</v>
          </cell>
          <cell r="Y193" t="str">
            <v>男</v>
          </cell>
          <cell r="Z193" t="str">
            <v>手机,13121791023;</v>
          </cell>
          <cell r="AA193" t="str">
            <v>市民反映，有同事在120路公交车左家庄6车队车棚子改造附近撬车门，但没有具体证据，同事还威胁自己给他一万块钱，当时自己报警了，新源里派出所出警了，也给处理了，自己想要当时的录像，但是派出所说需要法院的手续才能调取录像，自己不认可，自己希望公交车内部派出所提供当时录像，该人员当时还闯女更衣室，也向领导等都汇报过，可见其人品真不行。希望提供当时录像查看，2026年2月24日市民反映，事情没有得到处理，自己不满意，要求继续反映，来电反映要求左家庄6车队提供录像问题。答复不满意</v>
          </cell>
          <cell r="AB193" t="str">
            <v>已联系</v>
          </cell>
          <cell r="AC193" t="str">
            <v>否</v>
          </cell>
          <cell r="AD193" t="str">
            <v>3.17.3.不符合或不认可北京市地面公共交通基础设施（公交首末站、公交中心站、公交保养场）建设规划选址、线路车型配备、公交站位设置、公交线路名称或站名名称、站务设施设置等诉求</v>
          </cell>
        </row>
        <row r="194">
          <cell r="A194" t="str">
            <v>热线-260224-048277</v>
          </cell>
          <cell r="B194" t="str">
            <v>未主动剔除</v>
          </cell>
          <cell r="C194" t="str">
            <v>求助</v>
          </cell>
          <cell r="D194" t="str">
            <v>公共服务-&gt;公交-&gt;服务</v>
          </cell>
        </row>
        <row r="194">
          <cell r="F194" t="str">
            <v>公共服务</v>
          </cell>
          <cell r="G194" t="str">
            <v>公交</v>
          </cell>
          <cell r="H194" t="str">
            <v>服务</v>
          </cell>
          <cell r="I194" t="str">
            <v>七有五性,便利性</v>
          </cell>
          <cell r="J194" t="str">
            <v>物品遗落在公交车拿回自己物品不便问题</v>
          </cell>
        </row>
        <row r="194">
          <cell r="L194" t="str">
            <v>917公交场站</v>
          </cell>
          <cell r="M194" t="str">
            <v>A5签收工单</v>
          </cell>
          <cell r="N194" t="str">
            <v>12345</v>
          </cell>
          <cell r="O194" t="str">
            <v>匿名先生</v>
          </cell>
          <cell r="P194" t="str">
            <v>18511249351</v>
          </cell>
          <cell r="Q194" t="str">
            <v>房山区</v>
          </cell>
          <cell r="R194" t="str">
            <v>房山区张坊镇</v>
          </cell>
          <cell r="S194" t="str">
            <v>北京公共交通控股（集团）有限公司</v>
          </cell>
          <cell r="T194" t="str">
            <v>热线-260224-048277</v>
          </cell>
          <cell r="U194" t="str">
            <v>2026-02-24 17:19:11</v>
          </cell>
          <cell r="V194" t="str">
            <v>2026-02-24 17:20:38</v>
          </cell>
          <cell r="W194" t="str">
            <v>2026-02-24 17:28:12</v>
          </cell>
          <cell r="X194" t="str">
            <v>匿名先生</v>
          </cell>
          <cell r="Y194" t="str">
            <v>男</v>
          </cell>
          <cell r="Z194" t="str">
            <v>手机,18511249351;</v>
          </cell>
          <cell r="AA194" t="str">
            <v>市民反映，房山区张坊镇917公交场站，自己有一个物品遗落在917慢车的公交车上了，自己到917路快车公交场站拿自己东西，工作人员说有人通知自己拿东西吗，自己在最后一站要去公交总站拿东西，回场站的公交车也不拉自己，服务不好，来电反映物品遗落在公交车拿回自己物品不便问题。客六物业</v>
          </cell>
          <cell r="AB194" t="str">
            <v>已联系</v>
          </cell>
          <cell r="AC194" t="str">
            <v>否</v>
          </cell>
          <cell r="AD194" t="str">
            <v>3.17.3.不符合或不认可北京市地面公共交通基础设施（公交首末站、公交中心站、公交保养场）建设规划选址、线路车型配备、公交站位设置、公交线路名称或站名名称、站务设施设置等诉求</v>
          </cell>
        </row>
        <row r="195">
          <cell r="A195" t="str">
            <v>热线-260225-062323</v>
          </cell>
          <cell r="B195" t="str">
            <v>未主动剔除</v>
          </cell>
          <cell r="C195" t="str">
            <v>求助</v>
          </cell>
          <cell r="D195" t="str">
            <v>公共服务-&gt;公交-&gt;线路站点</v>
          </cell>
        </row>
        <row r="195">
          <cell r="F195" t="str">
            <v>公共服务</v>
          </cell>
          <cell r="G195" t="str">
            <v>公交</v>
          </cell>
          <cell r="H195" t="str">
            <v>线路站点</v>
          </cell>
          <cell r="I195" t="str">
            <v>七有五性,便利性</v>
          </cell>
          <cell r="J195" t="str">
            <v>公交站台更改位置且没有明显标志不合理问题</v>
          </cell>
        </row>
        <row r="195">
          <cell r="L195" t="str">
            <v>不详</v>
          </cell>
          <cell r="M195" t="str">
            <v>A5签收工单</v>
          </cell>
          <cell r="N195" t="str">
            <v>12345</v>
          </cell>
          <cell r="O195" t="str">
            <v>陈女士</v>
          </cell>
          <cell r="P195" t="str">
            <v>18198998560</v>
          </cell>
          <cell r="Q195" t="str">
            <v>不详</v>
          </cell>
        </row>
        <row r="195">
          <cell r="S195" t="str">
            <v>北京公共交通控股（集团）有限公司</v>
          </cell>
          <cell r="T195" t="str">
            <v>热线-260225-062323</v>
          </cell>
          <cell r="U195" t="str">
            <v>2026-02-25 23:06:57</v>
          </cell>
          <cell r="V195" t="str">
            <v>2026-02-25 23:14:12</v>
          </cell>
          <cell r="W195" t="str">
            <v>2026-02-26 08:43:31</v>
          </cell>
          <cell r="X195" t="str">
            <v>陈女士</v>
          </cell>
          <cell r="Y195" t="str">
            <v>女</v>
          </cell>
          <cell r="Z195" t="str">
            <v>手机,18198998560;</v>
          </cell>
          <cell r="AA195" t="str">
            <v>市民反映，北京公交616路，原来是从北京西站南广场发车，没有通知就改到了北广场，但是找了1个多小时没有找到站台位置，站台标志不明显，也没有指引和提示，公交公司在北京西站设置了好多站台，都找不着，希望中午1点或者晚上7点联系。来电反映公交站台更改位置且没有明显标志不合理问题。客六线网 客四基建</v>
          </cell>
          <cell r="AB195" t="str">
            <v>已联系</v>
          </cell>
        </row>
        <row r="195">
          <cell r="AD195" t="str">
            <v>3.17.3.不符合或不认可北京市地面公共交通基础设施（公交首末站、公交中心站、公交保养场）建设规划选址、线路车型配备、公交线路调整优化、公交站位设置、公交线路名称或站名名称、站务设施设置等诉求</v>
          </cell>
        </row>
        <row r="196">
          <cell r="A196" t="str">
            <v>网络-260225-021274</v>
          </cell>
          <cell r="B196" t="str">
            <v>已主动剔除</v>
          </cell>
          <cell r="C196" t="str">
            <v>求助</v>
          </cell>
          <cell r="D196" t="str">
            <v>公共服务-&gt;公交-&gt;服务</v>
          </cell>
        </row>
        <row r="196">
          <cell r="F196" t="str">
            <v>公共服务</v>
          </cell>
          <cell r="G196" t="str">
            <v>公交</v>
          </cell>
          <cell r="H196" t="str">
            <v>服务</v>
          </cell>
          <cell r="I196" t="str">
            <v>七有五性,便利性</v>
          </cell>
          <cell r="J196" t="str">
            <v>北京公交北四环东路小营场站食堂价格高的问题#微信服务号#</v>
          </cell>
        </row>
        <row r="196">
          <cell r="L196" t="str">
            <v>北四环东路小营场站</v>
          </cell>
          <cell r="M196" t="str">
            <v>A5签收工单</v>
          </cell>
          <cell r="N196" t="str">
            <v>微信服务号</v>
          </cell>
          <cell r="O196" t="str">
            <v>保密</v>
          </cell>
          <cell r="P196" t="str">
            <v>保密</v>
          </cell>
          <cell r="Q196" t="str">
            <v>朝阳区</v>
          </cell>
          <cell r="R196" t="str">
            <v>朝阳区小关街道</v>
          </cell>
          <cell r="S196" t="str">
            <v>北京公共交通控股（集团）有限公司</v>
          </cell>
          <cell r="T196" t="str">
            <v>网络-260225-021274</v>
          </cell>
          <cell r="U196" t="str">
            <v>2026-02-25 11:48:41</v>
          </cell>
          <cell r="V196" t="str">
            <v>2026-02-25 11:58:15</v>
          </cell>
          <cell r="W196" t="str">
            <v>2026-02-25 12:34:16</v>
          </cell>
          <cell r="X196" t="str">
            <v>保密</v>
          </cell>
          <cell r="Y196" t="str">
            <v>女</v>
          </cell>
          <cell r="Z196" t="str">
            <v>保密</v>
          </cell>
          <cell r="AA196" t="str">
            <v>工单来源：微信服务号，此工单内容为网民留言时填写的标题及原文。 ============================= 留言标题：北京公交北四环东路小营场站食堂价格高留言原文：北四环东路小营场站职工食堂价格太贵了！我们司机都觉得食堂价格太高了，一个早点好歹一买就十多块钱，中午饭更是十几，二十多的！一线职工的饭补一天也就才10块钱，不明白为什么这个员工食堂标价这么贵？是不是现在没有乘务管理员了，开始坑我们司机了？市民填写的详细地址为：区、街道：朝阳区小关街道详细地址：北四环东路小营场站</v>
          </cell>
          <cell r="AB196" t="str">
            <v>保密</v>
          </cell>
        </row>
        <row r="196">
          <cell r="AD196" t="str">
            <v>已主动</v>
          </cell>
        </row>
      </sheetData>
    </sheetDataSet>
  </externalBook>
</externalLink>
</file>

<file path=xl/externalLinks/externalLink15.xml><?xml version="1.0" encoding="utf-8"?>
<externalLink xmlns="http://schemas.openxmlformats.org/spreadsheetml/2006/main">
  <externalBook xmlns:r="http://schemas.openxmlformats.org/officeDocument/2006/relationships" r:id="rId1">
    <sheetNames>
      <sheetName val="市民意见信息导出"/>
    </sheetNames>
    <sheetDataSet>
      <sheetData sheetId="0">
        <row r="2">
          <cell r="AI2" t="str">
            <v>热线-251218-074256-2</v>
          </cell>
          <cell r="AJ2" t="str">
            <v>诉求</v>
          </cell>
          <cell r="AK2" t="str">
            <v>结束</v>
          </cell>
        </row>
        <row r="3">
          <cell r="AI3" t="str">
            <v>网络-251219-005951-3</v>
          </cell>
          <cell r="AJ3" t="str">
            <v>诉求</v>
          </cell>
          <cell r="AK3" t="str">
            <v>结束</v>
          </cell>
        </row>
        <row r="4">
          <cell r="AI4" t="str">
            <v>热线-251219-045803</v>
          </cell>
          <cell r="AJ4" t="str">
            <v>诉求</v>
          </cell>
          <cell r="AK4" t="str">
            <v>结束</v>
          </cell>
        </row>
        <row r="5">
          <cell r="AI5" t="str">
            <v>热线-251218-074442-2</v>
          </cell>
          <cell r="AJ5" t="str">
            <v>其他</v>
          </cell>
          <cell r="AK5" t="str">
            <v>结束</v>
          </cell>
        </row>
        <row r="6">
          <cell r="AI6" t="str">
            <v>网络-251220-031514</v>
          </cell>
          <cell r="AJ6" t="str">
            <v>诉求</v>
          </cell>
          <cell r="AK6" t="str">
            <v>结束</v>
          </cell>
        </row>
        <row r="7">
          <cell r="AI7" t="str">
            <v>网络-251221-010505</v>
          </cell>
          <cell r="AJ7" t="str">
            <v>诉求</v>
          </cell>
          <cell r="AK7" t="str">
            <v>结束</v>
          </cell>
        </row>
        <row r="8">
          <cell r="AI8" t="str">
            <v>热线-251221-020766-2</v>
          </cell>
          <cell r="AJ8" t="str">
            <v>诉求</v>
          </cell>
          <cell r="AK8" t="str">
            <v>结束</v>
          </cell>
        </row>
        <row r="9">
          <cell r="AI9" t="str">
            <v>热线-251221-020766-1</v>
          </cell>
          <cell r="AJ9" t="str">
            <v>诉求</v>
          </cell>
          <cell r="AK9" t="str">
            <v>结束</v>
          </cell>
        </row>
        <row r="10">
          <cell r="AI10" t="str">
            <v>热线-251222-018664</v>
          </cell>
          <cell r="AJ10" t="str">
            <v>诉求</v>
          </cell>
          <cell r="AK10" t="str">
            <v>结束</v>
          </cell>
        </row>
        <row r="11">
          <cell r="AI11" t="str">
            <v>网络-251222-008037</v>
          </cell>
          <cell r="AJ11" t="str">
            <v>诉求</v>
          </cell>
          <cell r="AK11" t="str">
            <v>结束</v>
          </cell>
        </row>
        <row r="12">
          <cell r="AI12" t="str">
            <v>热线-251222-022648</v>
          </cell>
          <cell r="AJ12" t="str">
            <v>诉求</v>
          </cell>
          <cell r="AK12" t="str">
            <v>结束</v>
          </cell>
        </row>
        <row r="13">
          <cell r="AI13" t="str">
            <v>热线-251222-060978</v>
          </cell>
          <cell r="AJ13" t="str">
            <v>其他</v>
          </cell>
          <cell r="AK13" t="str">
            <v>结束</v>
          </cell>
        </row>
        <row r="14">
          <cell r="AI14" t="str">
            <v>热线-251223-016057</v>
          </cell>
          <cell r="AJ14" t="str">
            <v>诉求</v>
          </cell>
          <cell r="AK14" t="str">
            <v>结束</v>
          </cell>
        </row>
        <row r="15">
          <cell r="AI15" t="str">
            <v>网络-251223-037876</v>
          </cell>
          <cell r="AJ15" t="str">
            <v>诉求</v>
          </cell>
          <cell r="AK15" t="str">
            <v>结束</v>
          </cell>
        </row>
        <row r="16">
          <cell r="AI16" t="str">
            <v>网络-251223-042262-4</v>
          </cell>
          <cell r="AJ16" t="str">
            <v>诉求</v>
          </cell>
          <cell r="AK16" t="str">
            <v>结束</v>
          </cell>
        </row>
        <row r="17">
          <cell r="AI17" t="str">
            <v>热线-251222-074443</v>
          </cell>
          <cell r="AJ17" t="str">
            <v>诉求</v>
          </cell>
          <cell r="AK17" t="str">
            <v>结束</v>
          </cell>
        </row>
        <row r="18">
          <cell r="AI18" t="str">
            <v>热线-251223-071646-3</v>
          </cell>
          <cell r="AJ18" t="str">
            <v>诉求</v>
          </cell>
          <cell r="AK18" t="str">
            <v>结束</v>
          </cell>
        </row>
        <row r="19">
          <cell r="AI19" t="str">
            <v>热线-251223-074632</v>
          </cell>
          <cell r="AJ19" t="str">
            <v>诉求</v>
          </cell>
          <cell r="AK19" t="str">
            <v>结束</v>
          </cell>
        </row>
        <row r="20">
          <cell r="AI20" t="str">
            <v>网络-251224-000503</v>
          </cell>
          <cell r="AJ20" t="str">
            <v>其他</v>
          </cell>
          <cell r="AK20" t="str">
            <v>结束</v>
          </cell>
        </row>
        <row r="21">
          <cell r="AI21" t="str">
            <v>热线-251224-024222</v>
          </cell>
          <cell r="AJ21" t="str">
            <v>其他</v>
          </cell>
          <cell r="AK21" t="str">
            <v>结束</v>
          </cell>
        </row>
        <row r="22">
          <cell r="AI22" t="str">
            <v>热线-251224-022346-1</v>
          </cell>
          <cell r="AJ22" t="str">
            <v>其他</v>
          </cell>
          <cell r="AK22" t="str">
            <v>结束</v>
          </cell>
        </row>
        <row r="23">
          <cell r="AI23" t="str">
            <v>热线-251225-059571</v>
          </cell>
          <cell r="AJ23" t="str">
            <v>诉求</v>
          </cell>
          <cell r="AK23" t="str">
            <v>结束</v>
          </cell>
        </row>
        <row r="24">
          <cell r="AI24" t="str">
            <v>热线-251226-040071</v>
          </cell>
          <cell r="AJ24" t="str">
            <v>其他</v>
          </cell>
          <cell r="AK24" t="str">
            <v>结束</v>
          </cell>
        </row>
        <row r="25">
          <cell r="AI25" t="str">
            <v>热线-251227-018516-1</v>
          </cell>
          <cell r="AJ25" t="str">
            <v>诉求</v>
          </cell>
          <cell r="AK25" t="str">
            <v>结束</v>
          </cell>
        </row>
        <row r="26">
          <cell r="AI26" t="str">
            <v>网络-251226-026269-1</v>
          </cell>
          <cell r="AJ26" t="str">
            <v>诉求</v>
          </cell>
          <cell r="AK26" t="str">
            <v>结束</v>
          </cell>
        </row>
        <row r="27">
          <cell r="AI27" t="str">
            <v>热线-251227-037858</v>
          </cell>
          <cell r="AJ27" t="str">
            <v>其他</v>
          </cell>
          <cell r="AK27" t="str">
            <v>结束</v>
          </cell>
        </row>
        <row r="28">
          <cell r="AI28" t="str">
            <v>热线-251227-050756-3</v>
          </cell>
          <cell r="AJ28" t="str">
            <v>诉求</v>
          </cell>
          <cell r="AK28" t="str">
            <v>结束</v>
          </cell>
        </row>
        <row r="29">
          <cell r="AI29" t="str">
            <v>网络-251229-006506</v>
          </cell>
          <cell r="AJ29" t="str">
            <v>诉求</v>
          </cell>
          <cell r="AK29" t="str">
            <v>结束</v>
          </cell>
        </row>
        <row r="30">
          <cell r="AI30" t="str">
            <v>网络-251229-041813</v>
          </cell>
          <cell r="AJ30" t="str">
            <v>诉求</v>
          </cell>
          <cell r="AK30" t="str">
            <v>结束</v>
          </cell>
        </row>
        <row r="31">
          <cell r="AI31" t="str">
            <v>热线-251229-054242-2</v>
          </cell>
          <cell r="AJ31" t="str">
            <v>表扬</v>
          </cell>
          <cell r="AK31" t="str">
            <v>结束</v>
          </cell>
        </row>
        <row r="32">
          <cell r="AI32" t="str">
            <v>网络-251230-035268</v>
          </cell>
          <cell r="AJ32" t="str">
            <v>诉求</v>
          </cell>
          <cell r="AK32" t="str">
            <v>结束</v>
          </cell>
        </row>
        <row r="33">
          <cell r="AI33" t="str">
            <v>热线-251230-036223</v>
          </cell>
          <cell r="AJ33" t="str">
            <v>诉求</v>
          </cell>
          <cell r="AK33" t="str">
            <v>结束</v>
          </cell>
        </row>
        <row r="34">
          <cell r="AI34" t="str">
            <v>网络-251231-007653</v>
          </cell>
          <cell r="AJ34" t="str">
            <v>诉求</v>
          </cell>
          <cell r="AK34" t="str">
            <v>结束</v>
          </cell>
        </row>
        <row r="35">
          <cell r="AI35" t="str">
            <v>热线-251231-006369-2</v>
          </cell>
          <cell r="AJ35" t="str">
            <v>诉求</v>
          </cell>
          <cell r="AK35" t="str">
            <v>结束</v>
          </cell>
        </row>
        <row r="36">
          <cell r="AI36" t="str">
            <v>热线-251231-023645</v>
          </cell>
          <cell r="AJ36" t="str">
            <v>诉求</v>
          </cell>
          <cell r="AK36" t="str">
            <v>结束</v>
          </cell>
        </row>
        <row r="37">
          <cell r="AI37" t="str">
            <v>网络-251231-040038</v>
          </cell>
          <cell r="AJ37" t="str">
            <v>诉求</v>
          </cell>
          <cell r="AK37" t="str">
            <v>结束</v>
          </cell>
        </row>
        <row r="38">
          <cell r="AI38" t="str">
            <v>热线-251231-006944</v>
          </cell>
          <cell r="AJ38" t="str">
            <v>诉求</v>
          </cell>
          <cell r="AK38" t="str">
            <v>结束</v>
          </cell>
        </row>
        <row r="39">
          <cell r="AI39" t="str">
            <v>网络-260102-004649</v>
          </cell>
          <cell r="AJ39" t="str">
            <v>诉求</v>
          </cell>
          <cell r="AK39" t="str">
            <v>结束</v>
          </cell>
        </row>
        <row r="40">
          <cell r="AI40" t="str">
            <v>热线-260102-015903</v>
          </cell>
          <cell r="AJ40" t="str">
            <v>诉求</v>
          </cell>
          <cell r="AK40" t="str">
            <v>结束</v>
          </cell>
        </row>
        <row r="41">
          <cell r="AI41" t="str">
            <v>热线-260103-039044-1</v>
          </cell>
          <cell r="AJ41" t="str">
            <v>诉求</v>
          </cell>
          <cell r="AK41" t="str">
            <v>结束</v>
          </cell>
        </row>
        <row r="42">
          <cell r="AI42" t="str">
            <v>热线-260103-039044-2</v>
          </cell>
          <cell r="AJ42" t="str">
            <v>诉求</v>
          </cell>
          <cell r="AK42" t="str">
            <v>结束</v>
          </cell>
        </row>
        <row r="43">
          <cell r="AI43" t="str">
            <v>网络-260103-048481-2</v>
          </cell>
          <cell r="AJ43" t="str">
            <v>其他</v>
          </cell>
          <cell r="AK43" t="str">
            <v>结束</v>
          </cell>
        </row>
        <row r="44">
          <cell r="AI44" t="str">
            <v>网络-260103-048481-1</v>
          </cell>
          <cell r="AJ44" t="str">
            <v>其他</v>
          </cell>
          <cell r="AK44" t="str">
            <v>结束</v>
          </cell>
        </row>
        <row r="45">
          <cell r="AI45" t="str">
            <v>热线-260104-031911</v>
          </cell>
          <cell r="AJ45" t="str">
            <v>诉求</v>
          </cell>
          <cell r="AK45" t="str">
            <v>结束</v>
          </cell>
        </row>
        <row r="46">
          <cell r="AI46" t="str">
            <v>热线-260104-041011-2</v>
          </cell>
          <cell r="AJ46" t="str">
            <v>诉求</v>
          </cell>
          <cell r="AK46" t="str">
            <v>结束</v>
          </cell>
        </row>
        <row r="47">
          <cell r="AI47" t="str">
            <v>热线-260104-013011-1</v>
          </cell>
          <cell r="AJ47" t="str">
            <v>诉求</v>
          </cell>
          <cell r="AK47" t="str">
            <v>结束</v>
          </cell>
        </row>
        <row r="48">
          <cell r="AI48" t="str">
            <v>热线-260105-038505-2</v>
          </cell>
          <cell r="AJ48" t="str">
            <v>表扬</v>
          </cell>
          <cell r="AK48" t="str">
            <v>结束</v>
          </cell>
        </row>
        <row r="49">
          <cell r="AI49" t="str">
            <v>热线-260105-071626</v>
          </cell>
          <cell r="AJ49" t="str">
            <v>表扬</v>
          </cell>
          <cell r="AK49" t="str">
            <v>结束</v>
          </cell>
        </row>
        <row r="50">
          <cell r="AI50" t="str">
            <v>热线-260106-027290</v>
          </cell>
          <cell r="AJ50" t="str">
            <v>诉求</v>
          </cell>
          <cell r="AK50" t="str">
            <v>结束</v>
          </cell>
        </row>
        <row r="51">
          <cell r="AI51" t="str">
            <v>热线-260106-028313</v>
          </cell>
          <cell r="AJ51" t="str">
            <v>诉求</v>
          </cell>
          <cell r="AK51" t="str">
            <v>结束</v>
          </cell>
        </row>
        <row r="52">
          <cell r="AI52" t="str">
            <v>热线-260107-005722-2</v>
          </cell>
          <cell r="AJ52" t="str">
            <v>表扬</v>
          </cell>
          <cell r="AK52" t="str">
            <v>结束</v>
          </cell>
        </row>
        <row r="53">
          <cell r="AI53" t="str">
            <v>热线-260107-002903-3</v>
          </cell>
          <cell r="AJ53" t="str">
            <v>诉求</v>
          </cell>
          <cell r="AK53" t="str">
            <v>结束</v>
          </cell>
        </row>
        <row r="54">
          <cell r="AI54" t="str">
            <v>网络-260108-018300</v>
          </cell>
          <cell r="AJ54" t="str">
            <v>诉求</v>
          </cell>
          <cell r="AK54" t="str">
            <v>结束</v>
          </cell>
        </row>
        <row r="55">
          <cell r="AI55" t="str">
            <v>网络-260108-037140-1</v>
          </cell>
          <cell r="AJ55" t="str">
            <v>诉求</v>
          </cell>
          <cell r="AK55" t="str">
            <v>结束</v>
          </cell>
        </row>
        <row r="56">
          <cell r="AI56" t="str">
            <v>热线-260109-024500-2</v>
          </cell>
          <cell r="AJ56" t="str">
            <v>诉求</v>
          </cell>
          <cell r="AK56" t="str">
            <v>结束</v>
          </cell>
        </row>
        <row r="57">
          <cell r="AI57" t="str">
            <v>热线-260109-043939-2</v>
          </cell>
          <cell r="AJ57" t="str">
            <v>其他</v>
          </cell>
          <cell r="AK57" t="str">
            <v>结束</v>
          </cell>
        </row>
        <row r="58">
          <cell r="AI58" t="str">
            <v>热线-260109-043939-1</v>
          </cell>
          <cell r="AJ58" t="str">
            <v>诉求</v>
          </cell>
          <cell r="AK58" t="str">
            <v>结束</v>
          </cell>
        </row>
        <row r="59">
          <cell r="AI59" t="str">
            <v>网络-260109-053098-1</v>
          </cell>
          <cell r="AJ59" t="str">
            <v>诉求</v>
          </cell>
          <cell r="AK59" t="str">
            <v>结束</v>
          </cell>
        </row>
        <row r="60">
          <cell r="AI60" t="str">
            <v>热线-260109-028234</v>
          </cell>
          <cell r="AJ60" t="str">
            <v>诉求</v>
          </cell>
          <cell r="AK60" t="str">
            <v>结束</v>
          </cell>
        </row>
        <row r="61">
          <cell r="AI61" t="str">
            <v>网络-260109-036136-2</v>
          </cell>
          <cell r="AJ61" t="str">
            <v>诉求</v>
          </cell>
          <cell r="AK61" t="str">
            <v>结束</v>
          </cell>
        </row>
        <row r="62">
          <cell r="AI62" t="str">
            <v>网络-260109-036136-1</v>
          </cell>
          <cell r="AJ62" t="str">
            <v>诉求</v>
          </cell>
          <cell r="AK62" t="str">
            <v>结束</v>
          </cell>
        </row>
        <row r="63">
          <cell r="AI63" t="str">
            <v>网络-260110-041791-2</v>
          </cell>
          <cell r="AJ63" t="str">
            <v>诉求</v>
          </cell>
          <cell r="AK63" t="str">
            <v>结束</v>
          </cell>
        </row>
        <row r="64">
          <cell r="AI64" t="str">
            <v>热线-260111-023626-2</v>
          </cell>
          <cell r="AJ64" t="str">
            <v>其他</v>
          </cell>
          <cell r="AK64" t="str">
            <v>结束</v>
          </cell>
        </row>
        <row r="65">
          <cell r="AI65" t="str">
            <v>网络-260112-006217-3</v>
          </cell>
          <cell r="AJ65" t="str">
            <v>诉求</v>
          </cell>
          <cell r="AK65" t="str">
            <v>结束</v>
          </cell>
        </row>
        <row r="66">
          <cell r="AI66" t="str">
            <v>热线-260112-004858-3</v>
          </cell>
          <cell r="AJ66" t="str">
            <v>诉求</v>
          </cell>
          <cell r="AK66" t="str">
            <v>结束</v>
          </cell>
        </row>
        <row r="67">
          <cell r="AI67" t="str">
            <v>网络-260109-053098-2</v>
          </cell>
          <cell r="AJ67" t="str">
            <v>其他</v>
          </cell>
          <cell r="AK67" t="str">
            <v>结束</v>
          </cell>
        </row>
        <row r="68">
          <cell r="AI68" t="str">
            <v>网络-260113-005463</v>
          </cell>
          <cell r="AJ68" t="str">
            <v>诉求</v>
          </cell>
          <cell r="AK68" t="str">
            <v>结束</v>
          </cell>
        </row>
        <row r="69">
          <cell r="AI69" t="str">
            <v>热线-260113-007090-1</v>
          </cell>
          <cell r="AJ69" t="str">
            <v>诉求</v>
          </cell>
          <cell r="AK69" t="str">
            <v>结束</v>
          </cell>
        </row>
        <row r="70">
          <cell r="AI70" t="str">
            <v>热线-260113-007090-2</v>
          </cell>
          <cell r="AJ70" t="str">
            <v>其他</v>
          </cell>
          <cell r="AK70" t="str">
            <v>结束</v>
          </cell>
        </row>
        <row r="71">
          <cell r="AI71" t="str">
            <v>热线-260113-009666-1</v>
          </cell>
          <cell r="AJ71" t="str">
            <v>诉求</v>
          </cell>
          <cell r="AK71" t="str">
            <v>结束</v>
          </cell>
        </row>
        <row r="72">
          <cell r="AI72" t="str">
            <v>热线-260113-028565-2</v>
          </cell>
          <cell r="AJ72" t="str">
            <v>其他</v>
          </cell>
          <cell r="AK72" t="str">
            <v>结束</v>
          </cell>
        </row>
        <row r="73">
          <cell r="AI73" t="str">
            <v>热线-260113-028565-1</v>
          </cell>
          <cell r="AJ73" t="str">
            <v>诉求</v>
          </cell>
          <cell r="AK73" t="str">
            <v>结束</v>
          </cell>
        </row>
        <row r="74">
          <cell r="AI74" t="str">
            <v>网络-260113-040011-1</v>
          </cell>
          <cell r="AJ74" t="str">
            <v>诉求</v>
          </cell>
          <cell r="AK74" t="str">
            <v>结束</v>
          </cell>
        </row>
        <row r="75">
          <cell r="AI75" t="str">
            <v>热线-260113-048837</v>
          </cell>
          <cell r="AJ75" t="str">
            <v>其他</v>
          </cell>
          <cell r="AK75" t="str">
            <v>结束</v>
          </cell>
        </row>
        <row r="76">
          <cell r="AI76" t="str">
            <v>热线-260111-023626-1</v>
          </cell>
          <cell r="AJ76" t="str">
            <v>其他</v>
          </cell>
          <cell r="AK76" t="str">
            <v>结束</v>
          </cell>
        </row>
        <row r="77">
          <cell r="AI77" t="str">
            <v>热线-260114-013275-2</v>
          </cell>
          <cell r="AJ77" t="str">
            <v>表扬</v>
          </cell>
          <cell r="AK77" t="str">
            <v>结束</v>
          </cell>
        </row>
        <row r="78">
          <cell r="AI78" t="str">
            <v>热线-260114-013275-1</v>
          </cell>
          <cell r="AJ78" t="str">
            <v>表扬</v>
          </cell>
          <cell r="AK78" t="str">
            <v>结束</v>
          </cell>
        </row>
        <row r="79">
          <cell r="AI79" t="str">
            <v>热线-260114-069370</v>
          </cell>
          <cell r="AJ79" t="str">
            <v>表扬</v>
          </cell>
          <cell r="AK79" t="str">
            <v>结束</v>
          </cell>
        </row>
        <row r="80">
          <cell r="AI80" t="str">
            <v>网络-260115-006849</v>
          </cell>
          <cell r="AJ80" t="str">
            <v>诉求</v>
          </cell>
          <cell r="AK80" t="str">
            <v>结束</v>
          </cell>
        </row>
        <row r="81">
          <cell r="AI81" t="str">
            <v>网络-260115-010588</v>
          </cell>
          <cell r="AJ81" t="str">
            <v>诉求</v>
          </cell>
          <cell r="AK81" t="str">
            <v>结束</v>
          </cell>
        </row>
        <row r="82">
          <cell r="AI82" t="str">
            <v>网络-260115-015646</v>
          </cell>
          <cell r="AJ82" t="str">
            <v>诉求</v>
          </cell>
          <cell r="AK82" t="str">
            <v>结束</v>
          </cell>
        </row>
        <row r="83">
          <cell r="AI83" t="str">
            <v>热线-260115-060154-1</v>
          </cell>
          <cell r="AJ83" t="str">
            <v>诉求</v>
          </cell>
          <cell r="AK83" t="str">
            <v>结束</v>
          </cell>
        </row>
        <row r="84">
          <cell r="AI84" t="str">
            <v>热线-260115-059319-2</v>
          </cell>
          <cell r="AJ84" t="str">
            <v>诉求</v>
          </cell>
          <cell r="AK84" t="str">
            <v>结束</v>
          </cell>
        </row>
        <row r="85">
          <cell r="AI85" t="str">
            <v>热线-260116-050326-3</v>
          </cell>
          <cell r="AJ85" t="str">
            <v>其他</v>
          </cell>
          <cell r="AK85" t="str">
            <v>结束</v>
          </cell>
        </row>
        <row r="86">
          <cell r="AI86" t="str">
            <v>热线-260116-050326-2</v>
          </cell>
          <cell r="AJ86" t="str">
            <v>诉求</v>
          </cell>
          <cell r="AK86" t="str">
            <v>结束</v>
          </cell>
        </row>
        <row r="87">
          <cell r="AI87" t="str">
            <v>热线-260116-050326-1</v>
          </cell>
          <cell r="AJ87" t="str">
            <v>诉求</v>
          </cell>
          <cell r="AK87" t="str">
            <v>结束</v>
          </cell>
        </row>
        <row r="88">
          <cell r="AI88" t="str">
            <v>热线-260116-042574</v>
          </cell>
          <cell r="AJ88" t="str">
            <v>诉求</v>
          </cell>
          <cell r="AK88" t="str">
            <v>结束</v>
          </cell>
        </row>
        <row r="89">
          <cell r="AI89" t="str">
            <v>热线-260117-002404</v>
          </cell>
          <cell r="AJ89" t="str">
            <v>诉求</v>
          </cell>
          <cell r="AK89" t="str">
            <v>结束</v>
          </cell>
        </row>
        <row r="90">
          <cell r="AI90" t="str">
            <v>热线-260117-002038</v>
          </cell>
          <cell r="AJ90" t="str">
            <v>诉求</v>
          </cell>
          <cell r="AK90" t="str">
            <v>结束</v>
          </cell>
        </row>
        <row r="91">
          <cell r="AI91" t="str">
            <v>网络-260117-035766</v>
          </cell>
          <cell r="AJ91" t="str">
            <v>诉求</v>
          </cell>
          <cell r="AK91" t="str">
            <v>结束</v>
          </cell>
        </row>
        <row r="92">
          <cell r="AI92" t="str">
            <v>网络-260118-022824-3</v>
          </cell>
          <cell r="AJ92" t="str">
            <v>诉求</v>
          </cell>
          <cell r="AK92" t="str">
            <v>结束</v>
          </cell>
        </row>
        <row r="93">
          <cell r="AI93" t="str">
            <v>热线-260119-017520-2</v>
          </cell>
          <cell r="AJ93" t="str">
            <v>其他</v>
          </cell>
          <cell r="AK93" t="str">
            <v>结束</v>
          </cell>
        </row>
        <row r="94">
          <cell r="AI94" t="str">
            <v>热线-260120-020085</v>
          </cell>
          <cell r="AJ94" t="str">
            <v>诉求</v>
          </cell>
          <cell r="AK94" t="str">
            <v>结束</v>
          </cell>
        </row>
        <row r="95">
          <cell r="AI95" t="str">
            <v>热线-260120-067472-7</v>
          </cell>
          <cell r="AJ95" t="str">
            <v>诉求</v>
          </cell>
          <cell r="AK95" t="str">
            <v>结束</v>
          </cell>
        </row>
        <row r="96">
          <cell r="AI96" t="str">
            <v>网络-260121-039736</v>
          </cell>
          <cell r="AJ96" t="str">
            <v>诉求</v>
          </cell>
          <cell r="AK96" t="str">
            <v>结束</v>
          </cell>
        </row>
        <row r="97">
          <cell r="AI97" t="str">
            <v>热线-260121-048555</v>
          </cell>
          <cell r="AJ97" t="str">
            <v>诉求</v>
          </cell>
          <cell r="AK97" t="str">
            <v>结束</v>
          </cell>
        </row>
        <row r="98">
          <cell r="AI98" t="str">
            <v>热线-260122-008761</v>
          </cell>
          <cell r="AJ98" t="str">
            <v>诉求</v>
          </cell>
          <cell r="AK98" t="str">
            <v>结束</v>
          </cell>
        </row>
        <row r="99">
          <cell r="AI99" t="str">
            <v>热线-260121-068597-2</v>
          </cell>
          <cell r="AJ99" t="str">
            <v>诉求</v>
          </cell>
          <cell r="AK99" t="str">
            <v>结束</v>
          </cell>
        </row>
        <row r="100">
          <cell r="AI100" t="str">
            <v>网络-260122-016053-6</v>
          </cell>
          <cell r="AJ100" t="str">
            <v>诉求</v>
          </cell>
          <cell r="AK100" t="str">
            <v>结束</v>
          </cell>
        </row>
        <row r="101">
          <cell r="AI101" t="str">
            <v>网络-260122-036769</v>
          </cell>
          <cell r="AJ101" t="str">
            <v>诉求</v>
          </cell>
          <cell r="AK101" t="str">
            <v>结束</v>
          </cell>
        </row>
        <row r="102">
          <cell r="AI102" t="str">
            <v>热线-260122-060164-1</v>
          </cell>
          <cell r="AJ102" t="str">
            <v>诉求</v>
          </cell>
          <cell r="AK102" t="str">
            <v>结束</v>
          </cell>
        </row>
        <row r="103">
          <cell r="AI103" t="str">
            <v>热线-260123-031449</v>
          </cell>
          <cell r="AJ103" t="str">
            <v>诉求</v>
          </cell>
          <cell r="AK103" t="str">
            <v>结束</v>
          </cell>
        </row>
        <row r="104">
          <cell r="AI104" t="str">
            <v>热线-260122-021460-3</v>
          </cell>
          <cell r="AJ104" t="str">
            <v>诉求</v>
          </cell>
          <cell r="AK104" t="str">
            <v>结束</v>
          </cell>
        </row>
        <row r="105">
          <cell r="AI105" t="str">
            <v>网络-260124-001606-2</v>
          </cell>
          <cell r="AJ105" t="str">
            <v>诉求</v>
          </cell>
          <cell r="AK105" t="str">
            <v>结束</v>
          </cell>
        </row>
        <row r="106">
          <cell r="AI106" t="str">
            <v>网络-260124-001044-3</v>
          </cell>
          <cell r="AJ106" t="str">
            <v>其他</v>
          </cell>
          <cell r="AK106" t="str">
            <v>结束</v>
          </cell>
        </row>
        <row r="107">
          <cell r="AI107" t="str">
            <v>网络-260124-001044-1</v>
          </cell>
          <cell r="AJ107" t="str">
            <v>其他</v>
          </cell>
          <cell r="AK107" t="str">
            <v>结束</v>
          </cell>
        </row>
        <row r="108">
          <cell r="AI108" t="str">
            <v>网络-260124-001044-2</v>
          </cell>
          <cell r="AJ108" t="str">
            <v>其他</v>
          </cell>
          <cell r="AK108" t="str">
            <v>结束</v>
          </cell>
        </row>
        <row r="109">
          <cell r="AI109" t="str">
            <v>网络-260124-000007-2</v>
          </cell>
          <cell r="AJ109" t="str">
            <v>诉求</v>
          </cell>
          <cell r="AK109" t="str">
            <v>结束</v>
          </cell>
        </row>
        <row r="110">
          <cell r="AI110" t="str">
            <v>网络-260124-000007-1</v>
          </cell>
          <cell r="AJ110" t="str">
            <v>诉求</v>
          </cell>
          <cell r="AK110" t="str">
            <v>结束</v>
          </cell>
        </row>
        <row r="111">
          <cell r="AI111" t="str">
            <v>网络-260124-053797</v>
          </cell>
          <cell r="AJ111" t="str">
            <v>诉求</v>
          </cell>
          <cell r="AK111" t="str">
            <v>结束</v>
          </cell>
        </row>
        <row r="112">
          <cell r="AI112" t="str">
            <v>热线-260125-015353</v>
          </cell>
          <cell r="AJ112" t="str">
            <v>诉求</v>
          </cell>
          <cell r="AK112" t="str">
            <v>结束</v>
          </cell>
        </row>
        <row r="113">
          <cell r="AI113" t="str">
            <v>热线-260124-015418</v>
          </cell>
          <cell r="AJ113" t="str">
            <v>其他</v>
          </cell>
          <cell r="AK113" t="str">
            <v>结束</v>
          </cell>
        </row>
        <row r="114">
          <cell r="AI114" t="str">
            <v>热线-260126-017103</v>
          </cell>
          <cell r="AJ114" t="str">
            <v>诉求</v>
          </cell>
          <cell r="AK114" t="str">
            <v>结束</v>
          </cell>
        </row>
        <row r="115">
          <cell r="AI115" t="str">
            <v>网络-260126-045683-2</v>
          </cell>
          <cell r="AJ115" t="str">
            <v>其他</v>
          </cell>
          <cell r="AK115" t="str">
            <v>结束</v>
          </cell>
        </row>
        <row r="116">
          <cell r="AI116" t="str">
            <v>网络-260126-045683-3</v>
          </cell>
          <cell r="AJ116" t="str">
            <v>其他</v>
          </cell>
          <cell r="AK116" t="str">
            <v>结束</v>
          </cell>
        </row>
        <row r="117">
          <cell r="AI117" t="str">
            <v>网络-260126-045683-1</v>
          </cell>
          <cell r="AJ117" t="str">
            <v>其他</v>
          </cell>
          <cell r="AK117" t="str">
            <v>结束</v>
          </cell>
        </row>
        <row r="118">
          <cell r="AI118" t="str">
            <v>网络-260126-076970-2</v>
          </cell>
          <cell r="AJ118" t="str">
            <v>诉求</v>
          </cell>
          <cell r="AK118" t="str">
            <v>结束</v>
          </cell>
        </row>
        <row r="119">
          <cell r="AI119" t="str">
            <v>热线-260127-013784</v>
          </cell>
          <cell r="AJ119" t="str">
            <v>其他</v>
          </cell>
          <cell r="AK119" t="str">
            <v>结束</v>
          </cell>
        </row>
        <row r="120">
          <cell r="AI120" t="str">
            <v>网络-260127-035175</v>
          </cell>
          <cell r="AJ120" t="str">
            <v>诉求</v>
          </cell>
          <cell r="AK120" t="str">
            <v>结束</v>
          </cell>
        </row>
        <row r="121">
          <cell r="AI121" t="str">
            <v>热线-260126-064795-2</v>
          </cell>
          <cell r="AJ121" t="str">
            <v>诉求</v>
          </cell>
          <cell r="AK121" t="str">
            <v>结束</v>
          </cell>
        </row>
        <row r="122">
          <cell r="AI122" t="str">
            <v>热线-260123-020142-2</v>
          </cell>
          <cell r="AJ122" t="str">
            <v>其他</v>
          </cell>
          <cell r="AK122" t="str">
            <v>结束</v>
          </cell>
        </row>
        <row r="123">
          <cell r="AI123" t="str">
            <v>热线-260127-059787-1</v>
          </cell>
          <cell r="AJ123" t="str">
            <v>诉求</v>
          </cell>
          <cell r="AK123" t="str">
            <v>结束</v>
          </cell>
        </row>
        <row r="124">
          <cell r="AI124" t="str">
            <v>网络-260128-026478-1</v>
          </cell>
          <cell r="AJ124" t="str">
            <v>诉求</v>
          </cell>
          <cell r="AK124" t="str">
            <v>结束</v>
          </cell>
        </row>
        <row r="125">
          <cell r="AI125" t="str">
            <v>网络-260128-054109-3</v>
          </cell>
          <cell r="AJ125" t="str">
            <v>诉求</v>
          </cell>
          <cell r="AK125" t="str">
            <v>结束</v>
          </cell>
        </row>
        <row r="126">
          <cell r="AI126" t="str">
            <v>网络-260128-054109-1</v>
          </cell>
          <cell r="AJ126" t="str">
            <v>诉求</v>
          </cell>
          <cell r="AK126" t="str">
            <v>结束</v>
          </cell>
        </row>
        <row r="127">
          <cell r="AI127" t="str">
            <v>热线-260128-035993-4</v>
          </cell>
          <cell r="AJ127" t="str">
            <v>诉求</v>
          </cell>
          <cell r="AK127" t="str">
            <v>结束</v>
          </cell>
        </row>
        <row r="128">
          <cell r="AI128" t="str">
            <v>网络-260128-054109-2</v>
          </cell>
          <cell r="AJ128" t="str">
            <v>诉求</v>
          </cell>
          <cell r="AK128" t="str">
            <v>结束</v>
          </cell>
        </row>
        <row r="129">
          <cell r="AI129" t="str">
            <v>热线-260128-063997-3</v>
          </cell>
          <cell r="AJ129" t="str">
            <v>表扬</v>
          </cell>
          <cell r="AK129" t="str">
            <v>结束</v>
          </cell>
        </row>
        <row r="130">
          <cell r="AI130" t="str">
            <v>热线-260128-065592-1</v>
          </cell>
          <cell r="AJ130" t="str">
            <v>诉求</v>
          </cell>
          <cell r="AK130" t="str">
            <v>结束</v>
          </cell>
        </row>
        <row r="131">
          <cell r="AI131" t="str">
            <v>网络-260129-043344</v>
          </cell>
          <cell r="AJ131" t="str">
            <v>诉求</v>
          </cell>
          <cell r="AK131" t="str">
            <v>结束</v>
          </cell>
        </row>
        <row r="132">
          <cell r="AI132" t="str">
            <v>热线-260129-068302</v>
          </cell>
          <cell r="AJ132" t="str">
            <v>诉求</v>
          </cell>
          <cell r="AK132" t="str">
            <v>结束</v>
          </cell>
        </row>
        <row r="133">
          <cell r="AI133" t="str">
            <v>热线-260131-022552-2</v>
          </cell>
          <cell r="AJ133" t="str">
            <v>表扬</v>
          </cell>
          <cell r="AK133" t="str">
            <v>结束</v>
          </cell>
        </row>
        <row r="134">
          <cell r="AI134" t="str">
            <v>热线-260130-005502</v>
          </cell>
          <cell r="AJ134" t="str">
            <v>诉求</v>
          </cell>
          <cell r="AK134" t="str">
            <v>结束</v>
          </cell>
        </row>
        <row r="135">
          <cell r="AI135" t="str">
            <v>热线-260201-024922</v>
          </cell>
          <cell r="AJ135" t="str">
            <v>诉求</v>
          </cell>
          <cell r="AK135" t="str">
            <v>结束</v>
          </cell>
        </row>
        <row r="136">
          <cell r="AI136" t="str">
            <v>网络-260202-010018-2</v>
          </cell>
          <cell r="AJ136" t="str">
            <v>诉求</v>
          </cell>
          <cell r="AK136" t="str">
            <v>结束</v>
          </cell>
        </row>
        <row r="137">
          <cell r="AI137" t="str">
            <v>热线-260202-006795</v>
          </cell>
          <cell r="AJ137" t="str">
            <v>诉求</v>
          </cell>
          <cell r="AK137" t="str">
            <v>结束</v>
          </cell>
        </row>
        <row r="138">
          <cell r="AI138" t="str">
            <v>热线-260202-050173-2</v>
          </cell>
          <cell r="AJ138" t="str">
            <v>诉求</v>
          </cell>
          <cell r="AK138" t="str">
            <v>结束</v>
          </cell>
        </row>
        <row r="139">
          <cell r="AI139" t="str">
            <v>热线-260202-050173-1</v>
          </cell>
          <cell r="AJ139" t="str">
            <v>诉求</v>
          </cell>
          <cell r="AK139" t="str">
            <v>结束</v>
          </cell>
        </row>
        <row r="140">
          <cell r="AI140" t="str">
            <v>热线-260203-034440</v>
          </cell>
          <cell r="AJ140" t="str">
            <v>诉求</v>
          </cell>
          <cell r="AK140" t="str">
            <v>结束</v>
          </cell>
        </row>
        <row r="141">
          <cell r="AI141" t="str">
            <v>网络-260203-040840-3</v>
          </cell>
          <cell r="AJ141" t="str">
            <v>诉求</v>
          </cell>
          <cell r="AK141" t="str">
            <v>结束</v>
          </cell>
        </row>
        <row r="142">
          <cell r="AI142" t="str">
            <v>网络-260204-002845-1</v>
          </cell>
          <cell r="AJ142" t="str">
            <v>诉求</v>
          </cell>
          <cell r="AK142" t="str">
            <v>结束</v>
          </cell>
        </row>
        <row r="143">
          <cell r="AI143" t="str">
            <v>网络-260204-009762</v>
          </cell>
          <cell r="AJ143" t="str">
            <v>诉求</v>
          </cell>
          <cell r="AK143" t="str">
            <v>结束</v>
          </cell>
        </row>
        <row r="144">
          <cell r="AI144" t="str">
            <v>网络-260204-046472-2</v>
          </cell>
          <cell r="AJ144" t="str">
            <v>诉求</v>
          </cell>
          <cell r="AK144" t="str">
            <v>结束</v>
          </cell>
        </row>
        <row r="145">
          <cell r="AI145" t="str">
            <v>热线-260202-014084</v>
          </cell>
          <cell r="AJ145" t="str">
            <v>诉求</v>
          </cell>
          <cell r="AK145" t="str">
            <v>结束</v>
          </cell>
        </row>
        <row r="146">
          <cell r="AI146" t="str">
            <v>网络-260204-050887-2</v>
          </cell>
          <cell r="AJ146" t="str">
            <v>诉求</v>
          </cell>
          <cell r="AK146" t="str">
            <v>结束</v>
          </cell>
        </row>
        <row r="147">
          <cell r="AI147" t="str">
            <v>热线-260204-058517</v>
          </cell>
          <cell r="AJ147" t="str">
            <v>诉求</v>
          </cell>
          <cell r="AK147" t="str">
            <v>结束</v>
          </cell>
        </row>
        <row r="148">
          <cell r="AI148" t="str">
            <v>热线-260204-052927</v>
          </cell>
          <cell r="AJ148" t="str">
            <v>诉求</v>
          </cell>
          <cell r="AK148" t="str">
            <v>结束</v>
          </cell>
        </row>
        <row r="149">
          <cell r="AI149" t="str">
            <v>热线-260205-004640-1</v>
          </cell>
          <cell r="AJ149" t="str">
            <v>其他</v>
          </cell>
          <cell r="AK149" t="str">
            <v>结束</v>
          </cell>
        </row>
        <row r="150">
          <cell r="AI150" t="str">
            <v>热线-260204-038455</v>
          </cell>
          <cell r="AJ150" t="str">
            <v>诉求</v>
          </cell>
          <cell r="AK150" t="str">
            <v>结束</v>
          </cell>
        </row>
        <row r="151">
          <cell r="AI151" t="str">
            <v>热线-260205-010683</v>
          </cell>
          <cell r="AJ151" t="str">
            <v>诉求</v>
          </cell>
          <cell r="AK151" t="str">
            <v>结束</v>
          </cell>
        </row>
        <row r="152">
          <cell r="AI152" t="str">
            <v>热线-260205-021275</v>
          </cell>
          <cell r="AJ152" t="str">
            <v>其他</v>
          </cell>
          <cell r="AK152" t="str">
            <v>结束</v>
          </cell>
        </row>
        <row r="153">
          <cell r="AI153" t="str">
            <v>热线-260205-029799</v>
          </cell>
          <cell r="AJ153" t="str">
            <v>诉求</v>
          </cell>
          <cell r="AK153" t="str">
            <v>结束</v>
          </cell>
        </row>
        <row r="154">
          <cell r="AI154" t="str">
            <v>网络-260206-015431</v>
          </cell>
          <cell r="AJ154" t="str">
            <v>诉求</v>
          </cell>
          <cell r="AK154" t="str">
            <v>结束</v>
          </cell>
        </row>
        <row r="155">
          <cell r="AI155" t="str">
            <v>网络-260206-016872-2</v>
          </cell>
          <cell r="AJ155" t="str">
            <v>表扬</v>
          </cell>
          <cell r="AK155" t="str">
            <v>结束</v>
          </cell>
        </row>
        <row r="156">
          <cell r="AI156" t="str">
            <v>热线-260206-027504</v>
          </cell>
          <cell r="AJ156" t="str">
            <v>其他</v>
          </cell>
          <cell r="AK156" t="str">
            <v>结束</v>
          </cell>
        </row>
        <row r="157">
          <cell r="AI157" t="str">
            <v>热线-260207-050552-3</v>
          </cell>
          <cell r="AJ157" t="str">
            <v>诉求</v>
          </cell>
          <cell r="AK157" t="str">
            <v>结束</v>
          </cell>
        </row>
        <row r="158">
          <cell r="AI158" t="str">
            <v>热线-260207-055766-3</v>
          </cell>
          <cell r="AJ158" t="str">
            <v>其他</v>
          </cell>
          <cell r="AK158" t="str">
            <v>结束</v>
          </cell>
        </row>
        <row r="159">
          <cell r="AI159" t="str">
            <v>网络-260210-026108-2</v>
          </cell>
          <cell r="AJ159" t="str">
            <v>诉求</v>
          </cell>
          <cell r="AK159" t="str">
            <v>结束</v>
          </cell>
        </row>
        <row r="160">
          <cell r="AI160" t="str">
            <v>热线-260210-031316</v>
          </cell>
          <cell r="AJ160" t="str">
            <v>诉求</v>
          </cell>
          <cell r="AK160" t="str">
            <v>结束</v>
          </cell>
        </row>
        <row r="161">
          <cell r="AI161" t="str">
            <v>热线-260210-026487-2</v>
          </cell>
          <cell r="AJ161" t="str">
            <v>诉求</v>
          </cell>
          <cell r="AK161" t="str">
            <v>结束</v>
          </cell>
        </row>
        <row r="162">
          <cell r="AI162" t="str">
            <v>网络-260211-010510-1</v>
          </cell>
          <cell r="AJ162" t="str">
            <v>诉求</v>
          </cell>
          <cell r="AK162" t="str">
            <v>结束</v>
          </cell>
        </row>
        <row r="163">
          <cell r="AI163" t="str">
            <v>热线-260211-041773</v>
          </cell>
          <cell r="AJ163" t="str">
            <v>诉求</v>
          </cell>
          <cell r="AK163" t="str">
            <v>结束</v>
          </cell>
        </row>
        <row r="164">
          <cell r="AI164" t="str">
            <v>网络-260212-011380</v>
          </cell>
          <cell r="AJ164" t="str">
            <v>诉求</v>
          </cell>
          <cell r="AK164" t="str">
            <v>结束</v>
          </cell>
        </row>
        <row r="165">
          <cell r="AI165" t="str">
            <v>热线-260213-005308</v>
          </cell>
          <cell r="AJ165" t="str">
            <v>诉求</v>
          </cell>
          <cell r="AK165" t="str">
            <v>结束</v>
          </cell>
        </row>
        <row r="166">
          <cell r="AI166" t="str">
            <v>热线-260213-041795-2</v>
          </cell>
          <cell r="AJ166" t="str">
            <v>表扬</v>
          </cell>
          <cell r="AK166" t="str">
            <v>结束</v>
          </cell>
        </row>
        <row r="167">
          <cell r="AI167" t="str">
            <v>热线-260213-041795-1</v>
          </cell>
          <cell r="AJ167" t="str">
            <v>表扬</v>
          </cell>
          <cell r="AK167" t="str">
            <v>结束</v>
          </cell>
        </row>
        <row r="168">
          <cell r="AI168" t="str">
            <v>热线-260214-018800</v>
          </cell>
          <cell r="AJ168" t="str">
            <v>诉求</v>
          </cell>
          <cell r="AK168" t="str">
            <v>结束</v>
          </cell>
        </row>
        <row r="169">
          <cell r="AI169" t="str">
            <v>网络-260214-027062-3</v>
          </cell>
          <cell r="AJ169" t="str">
            <v>诉求</v>
          </cell>
          <cell r="AK169" t="str">
            <v>结束</v>
          </cell>
        </row>
        <row r="170">
          <cell r="AI170" t="str">
            <v>热线-260214-013035</v>
          </cell>
          <cell r="AJ170" t="str">
            <v>诉求</v>
          </cell>
          <cell r="AK170" t="str">
            <v>结束</v>
          </cell>
        </row>
        <row r="171">
          <cell r="AI171" t="str">
            <v>热线-260213-066501</v>
          </cell>
          <cell r="AJ171" t="str">
            <v>诉求</v>
          </cell>
          <cell r="AK171" t="str">
            <v>结束</v>
          </cell>
        </row>
        <row r="172">
          <cell r="AI172" t="str">
            <v>热线-260214-053000-2</v>
          </cell>
          <cell r="AJ172" t="str">
            <v>诉求</v>
          </cell>
          <cell r="AK172" t="str">
            <v>结束</v>
          </cell>
        </row>
        <row r="173">
          <cell r="AI173" t="str">
            <v>热线-260215-016058</v>
          </cell>
          <cell r="AJ173" t="str">
            <v>其他</v>
          </cell>
          <cell r="AK173" t="str">
            <v>结束</v>
          </cell>
        </row>
        <row r="174">
          <cell r="AI174" t="str">
            <v>热线-260216-017628-2</v>
          </cell>
          <cell r="AJ174" t="str">
            <v>诉求</v>
          </cell>
          <cell r="AK174" t="str">
            <v>结束</v>
          </cell>
        </row>
        <row r="175">
          <cell r="AI175" t="str">
            <v>热线-260216-022246</v>
          </cell>
          <cell r="AJ175" t="str">
            <v>诉求</v>
          </cell>
          <cell r="AK175" t="str">
            <v>结束</v>
          </cell>
        </row>
        <row r="176">
          <cell r="AI176" t="str">
            <v>网络-260217-007980</v>
          </cell>
          <cell r="AJ176" t="str">
            <v>诉求</v>
          </cell>
          <cell r="AK176" t="str">
            <v>结束</v>
          </cell>
        </row>
        <row r="177">
          <cell r="AI177" t="str">
            <v>热线-260217-019479-2</v>
          </cell>
          <cell r="AJ177" t="str">
            <v>诉求</v>
          </cell>
          <cell r="AK177" t="str">
            <v>结束</v>
          </cell>
        </row>
        <row r="178">
          <cell r="AI178" t="str">
            <v>热线-260218-007523-1</v>
          </cell>
          <cell r="AJ178" t="str">
            <v>诉求</v>
          </cell>
          <cell r="AK178" t="str">
            <v>结束</v>
          </cell>
        </row>
        <row r="179">
          <cell r="AI179" t="str">
            <v>热线-260219-005840-2</v>
          </cell>
          <cell r="AJ179" t="str">
            <v>诉求</v>
          </cell>
          <cell r="AK179" t="str">
            <v>结束</v>
          </cell>
        </row>
        <row r="180">
          <cell r="AI180" t="str">
            <v>热线-260218-004560-2</v>
          </cell>
          <cell r="AJ180" t="str">
            <v>诉求</v>
          </cell>
          <cell r="AK180" t="str">
            <v>结束</v>
          </cell>
        </row>
        <row r="181">
          <cell r="AI181" t="str">
            <v>热线-260219-009288-1</v>
          </cell>
          <cell r="AJ181" t="str">
            <v>诉求</v>
          </cell>
          <cell r="AK181" t="str">
            <v>结束</v>
          </cell>
        </row>
        <row r="182">
          <cell r="AI182" t="str">
            <v>热线-260219-013672</v>
          </cell>
          <cell r="AJ182" t="str">
            <v>诉求</v>
          </cell>
          <cell r="AK182" t="str">
            <v>结束</v>
          </cell>
        </row>
        <row r="183">
          <cell r="AI183" t="str">
            <v>热线-260221-010891</v>
          </cell>
          <cell r="AJ183" t="str">
            <v>诉求</v>
          </cell>
          <cell r="AK183" t="str">
            <v>结束</v>
          </cell>
        </row>
        <row r="184">
          <cell r="AI184" t="str">
            <v>热线-260221-021978-1</v>
          </cell>
          <cell r="AJ184" t="str">
            <v>诉求</v>
          </cell>
          <cell r="AK184" t="str">
            <v>结束</v>
          </cell>
        </row>
        <row r="185">
          <cell r="AI185" t="str">
            <v>网络-260221-027058-2</v>
          </cell>
          <cell r="AJ185" t="str">
            <v>诉求</v>
          </cell>
          <cell r="AK185" t="str">
            <v>结束</v>
          </cell>
        </row>
        <row r="186">
          <cell r="AI186" t="str">
            <v>热线-260222-004795</v>
          </cell>
          <cell r="AJ186" t="str">
            <v>诉求</v>
          </cell>
          <cell r="AK186" t="str">
            <v>结束</v>
          </cell>
        </row>
        <row r="187">
          <cell r="AI187" t="str">
            <v>热线-260224-045262</v>
          </cell>
          <cell r="AJ187" t="str">
            <v>其他</v>
          </cell>
          <cell r="AK187" t="str">
            <v>结束</v>
          </cell>
        </row>
        <row r="188">
          <cell r="AI188" t="str">
            <v>热线-260224-048277-2</v>
          </cell>
          <cell r="AJ188" t="str">
            <v>诉求</v>
          </cell>
          <cell r="AK188" t="str">
            <v>结束</v>
          </cell>
        </row>
        <row r="189">
          <cell r="AI189" t="str">
            <v>网络-260225-021274</v>
          </cell>
          <cell r="AJ189" t="str">
            <v>诉求</v>
          </cell>
          <cell r="AK189" t="str">
            <v>结束</v>
          </cell>
        </row>
        <row r="190">
          <cell r="AI190" t="str">
            <v>热线-260225-062323-2</v>
          </cell>
          <cell r="AJ190" t="str">
            <v>诉求</v>
          </cell>
          <cell r="AK190" t="str">
            <v>结束</v>
          </cell>
        </row>
        <row r="191">
          <cell r="AI191" t="str">
            <v>网络-260227-014513</v>
          </cell>
          <cell r="AJ191" t="str">
            <v>诉求</v>
          </cell>
          <cell r="AK191" t="str">
            <v>结束</v>
          </cell>
        </row>
        <row r="192">
          <cell r="AI192" t="str">
            <v>网络-260227-040551</v>
          </cell>
          <cell r="AJ192" t="str">
            <v>诉求</v>
          </cell>
          <cell r="AK192" t="str">
            <v>结束</v>
          </cell>
        </row>
        <row r="193">
          <cell r="AI193" t="str">
            <v>网络-260228-008500-1</v>
          </cell>
          <cell r="AJ193" t="str">
            <v>诉求</v>
          </cell>
          <cell r="AK193" t="str">
            <v>结束</v>
          </cell>
        </row>
        <row r="194">
          <cell r="AI194" t="str">
            <v>网络-260228-004887-2</v>
          </cell>
          <cell r="AJ194" t="str">
            <v>诉求</v>
          </cell>
          <cell r="AK194" t="str">
            <v>二级单位</v>
          </cell>
        </row>
        <row r="195">
          <cell r="AI195" t="str">
            <v>网络-260228-004887-1</v>
          </cell>
          <cell r="AJ195" t="str">
            <v>诉求</v>
          </cell>
          <cell r="AK195" t="str">
            <v>结束</v>
          </cell>
        </row>
        <row r="196">
          <cell r="AI196" t="str">
            <v>热线-260228-025207-1</v>
          </cell>
          <cell r="AJ196" t="str">
            <v>诉求</v>
          </cell>
          <cell r="AK196" t="str">
            <v>结束</v>
          </cell>
        </row>
        <row r="197">
          <cell r="AI197" t="str">
            <v>网络-260301-012816-2</v>
          </cell>
          <cell r="AJ197" t="str">
            <v>诉求</v>
          </cell>
          <cell r="AK197" t="str">
            <v>结束</v>
          </cell>
        </row>
        <row r="198">
          <cell r="AI198" t="str">
            <v>热线-260301-027998-1</v>
          </cell>
          <cell r="AJ198" t="str">
            <v>诉求</v>
          </cell>
          <cell r="AK198" t="str">
            <v>三级单位</v>
          </cell>
        </row>
        <row r="199">
          <cell r="AI199" t="str">
            <v>网络-260302-043370-2</v>
          </cell>
          <cell r="AJ199" t="str">
            <v>诉求</v>
          </cell>
          <cell r="AK199" t="str">
            <v>二级单位</v>
          </cell>
        </row>
      </sheetData>
    </sheetDataSet>
  </externalBook>
</externalLink>
</file>

<file path=xl/externalLinks/externalLink16.xml><?xml version="1.0" encoding="utf-8"?>
<externalLink xmlns="http://schemas.openxmlformats.org/spreadsheetml/2006/main">
  <externalBook xmlns:r="http://schemas.openxmlformats.org/officeDocument/2006/relationships" r:id="rId1">
    <sheetNames>
      <sheetName val="市民意见信息导出"/>
    </sheetNames>
    <sheetDataSet>
      <sheetData sheetId="0">
        <row r="2">
          <cell r="AK2" t="str">
            <v>GJ-PHONE-20251226-0137</v>
          </cell>
          <cell r="AL2" t="str">
            <v>其他</v>
          </cell>
          <cell r="AM2" t="str">
            <v>结束</v>
          </cell>
        </row>
        <row r="3">
          <cell r="AK3" t="str">
            <v>GJ-PHONE-20251226-0631</v>
          </cell>
          <cell r="AL3" t="str">
            <v>诉求</v>
          </cell>
          <cell r="AM3" t="str">
            <v>结束</v>
          </cell>
        </row>
        <row r="4">
          <cell r="AK4" t="str">
            <v>GJ-PHONE-20251226-1140-1</v>
          </cell>
          <cell r="AL4" t="str">
            <v>表扬</v>
          </cell>
          <cell r="AM4" t="str">
            <v>结束</v>
          </cell>
        </row>
        <row r="5">
          <cell r="AK5" t="str">
            <v>GJ-PHONE-20251226-0037-2</v>
          </cell>
          <cell r="AL5" t="str">
            <v>诉求</v>
          </cell>
          <cell r="AM5" t="str">
            <v>结束</v>
          </cell>
        </row>
        <row r="6">
          <cell r="AK6" t="str">
            <v>GJ-PHONE-20251226-1833</v>
          </cell>
          <cell r="AL6" t="str">
            <v>其他</v>
          </cell>
          <cell r="AM6" t="str">
            <v>结束</v>
          </cell>
        </row>
        <row r="7">
          <cell r="AK7" t="str">
            <v>GJ-PHONE-20251227-0209</v>
          </cell>
          <cell r="AL7" t="str">
            <v>诉求</v>
          </cell>
          <cell r="AM7" t="str">
            <v>结束</v>
          </cell>
        </row>
        <row r="8">
          <cell r="AK8" t="str">
            <v>GJ-PHONE-20251227-0780-1</v>
          </cell>
          <cell r="AL8" t="str">
            <v>诉求</v>
          </cell>
          <cell r="AM8" t="str">
            <v>结束</v>
          </cell>
        </row>
        <row r="9">
          <cell r="AK9" t="str">
            <v>GJ-PHONE-20251227-1652</v>
          </cell>
          <cell r="AL9" t="str">
            <v>诉求</v>
          </cell>
          <cell r="AM9" t="str">
            <v>结束</v>
          </cell>
        </row>
        <row r="10">
          <cell r="AK10" t="str">
            <v>GJ-PHONE-20251228-1995</v>
          </cell>
          <cell r="AL10" t="str">
            <v>诉求</v>
          </cell>
          <cell r="AM10" t="str">
            <v>结束</v>
          </cell>
        </row>
        <row r="11">
          <cell r="AK11" t="str">
            <v>GJ-PHONE-20251228-2128</v>
          </cell>
          <cell r="AL11" t="str">
            <v>诉求</v>
          </cell>
          <cell r="AM11" t="str">
            <v>结束</v>
          </cell>
        </row>
        <row r="12">
          <cell r="AK12" t="str">
            <v>GJ-PHONE-20251229-0224-1</v>
          </cell>
          <cell r="AL12" t="str">
            <v>其他</v>
          </cell>
          <cell r="AM12" t="str">
            <v>结束</v>
          </cell>
        </row>
        <row r="13">
          <cell r="AK13" t="str">
            <v>GJ-PHONE-20251230-1549</v>
          </cell>
          <cell r="AL13" t="str">
            <v>其他</v>
          </cell>
          <cell r="AM13" t="str">
            <v>结束</v>
          </cell>
        </row>
        <row r="14">
          <cell r="AK14" t="str">
            <v>GJ-PHONE-20251230-1953</v>
          </cell>
          <cell r="AL14" t="str">
            <v>诉求</v>
          </cell>
          <cell r="AM14" t="str">
            <v>结束</v>
          </cell>
        </row>
        <row r="15">
          <cell r="AK15" t="str">
            <v>GJ-PHONE-20251231-0453</v>
          </cell>
          <cell r="AL15" t="str">
            <v>其他</v>
          </cell>
          <cell r="AM15" t="str">
            <v>结束</v>
          </cell>
        </row>
        <row r="16">
          <cell r="AK16" t="str">
            <v>GJ-PHONE-20251231-0548</v>
          </cell>
          <cell r="AL16" t="str">
            <v>诉求</v>
          </cell>
          <cell r="AM16" t="str">
            <v>结束</v>
          </cell>
        </row>
        <row r="17">
          <cell r="AK17" t="str">
            <v>GJ-PHONE-20251231-1666</v>
          </cell>
          <cell r="AL17" t="str">
            <v>其他</v>
          </cell>
          <cell r="AM17" t="str">
            <v>结束</v>
          </cell>
        </row>
        <row r="18">
          <cell r="AK18" t="str">
            <v>GJ-PHONE-20260101-0605</v>
          </cell>
          <cell r="AL18" t="str">
            <v>表扬</v>
          </cell>
          <cell r="AM18" t="str">
            <v>结束</v>
          </cell>
        </row>
        <row r="19">
          <cell r="AK19" t="str">
            <v>GJ-PHONE-20260102-0273</v>
          </cell>
          <cell r="AL19" t="str">
            <v>表扬</v>
          </cell>
          <cell r="AM19" t="str">
            <v>结束</v>
          </cell>
        </row>
        <row r="20">
          <cell r="AK20" t="str">
            <v>GJ-PHONE-20260102-0275</v>
          </cell>
          <cell r="AL20" t="str">
            <v>表扬</v>
          </cell>
          <cell r="AM20" t="str">
            <v>结束</v>
          </cell>
        </row>
        <row r="21">
          <cell r="AK21" t="str">
            <v>GJ-PHONE-20260103-1449</v>
          </cell>
          <cell r="AL21" t="str">
            <v>诉求</v>
          </cell>
          <cell r="AM21" t="str">
            <v>结束</v>
          </cell>
        </row>
        <row r="22">
          <cell r="AK22" t="str">
            <v>GJ-PHONE-20260101-0595</v>
          </cell>
          <cell r="AL22" t="str">
            <v>诉求</v>
          </cell>
          <cell r="AM22" t="str">
            <v>结束</v>
          </cell>
        </row>
        <row r="23">
          <cell r="AK23" t="str">
            <v>GJ-PHONE-20260104-1072</v>
          </cell>
          <cell r="AL23" t="str">
            <v>其他</v>
          </cell>
          <cell r="AM23" t="str">
            <v>结束</v>
          </cell>
        </row>
        <row r="24">
          <cell r="AK24" t="str">
            <v>GJ-PHONE-20260104-1759</v>
          </cell>
          <cell r="AL24" t="str">
            <v>其他</v>
          </cell>
          <cell r="AM24" t="str">
            <v>结束</v>
          </cell>
        </row>
        <row r="25">
          <cell r="AK25" t="str">
            <v>GJ-PHONE-20260105-0602</v>
          </cell>
          <cell r="AL25" t="str">
            <v>诉求</v>
          </cell>
          <cell r="AM25" t="str">
            <v>结束</v>
          </cell>
        </row>
        <row r="26">
          <cell r="AK26" t="str">
            <v>GJ-PHONE-20260105-0798</v>
          </cell>
          <cell r="AL26" t="str">
            <v>其他</v>
          </cell>
          <cell r="AM26" t="str">
            <v>结束</v>
          </cell>
        </row>
        <row r="27">
          <cell r="AK27" t="str">
            <v>GJ-PHONE-20260106-1465</v>
          </cell>
          <cell r="AL27" t="str">
            <v>其他</v>
          </cell>
          <cell r="AM27" t="str">
            <v>结束</v>
          </cell>
        </row>
        <row r="28">
          <cell r="AK28" t="str">
            <v>GJ-PHONE-20260106-1604</v>
          </cell>
          <cell r="AL28" t="str">
            <v>其他</v>
          </cell>
          <cell r="AM28" t="str">
            <v>结束</v>
          </cell>
        </row>
        <row r="29">
          <cell r="AK29" t="str">
            <v>GJ-PHONE-20260107-0188</v>
          </cell>
          <cell r="AL29" t="str">
            <v>诉求</v>
          </cell>
          <cell r="AM29" t="str">
            <v>结束</v>
          </cell>
        </row>
        <row r="30">
          <cell r="AK30" t="str">
            <v>GJ-PHONE-20260107-0383</v>
          </cell>
          <cell r="AL30" t="str">
            <v>诉求</v>
          </cell>
          <cell r="AM30" t="str">
            <v>结束</v>
          </cell>
        </row>
        <row r="31">
          <cell r="AK31" t="str">
            <v>GJ-PHONE-20260107-1201</v>
          </cell>
          <cell r="AL31" t="str">
            <v>其他</v>
          </cell>
          <cell r="AM31" t="str">
            <v>结束</v>
          </cell>
        </row>
        <row r="32">
          <cell r="AK32" t="str">
            <v>GJ-PHONE-20260107-1274</v>
          </cell>
          <cell r="AL32" t="str">
            <v>其他</v>
          </cell>
          <cell r="AM32" t="str">
            <v>结束</v>
          </cell>
        </row>
        <row r="33">
          <cell r="AK33" t="str">
            <v>GJ-PHONE-20260107-1344</v>
          </cell>
          <cell r="AL33" t="str">
            <v>其他</v>
          </cell>
          <cell r="AM33" t="str">
            <v>结束</v>
          </cell>
        </row>
        <row r="34">
          <cell r="AK34" t="str">
            <v>GJ-PHONE-20260107-1362</v>
          </cell>
          <cell r="AL34" t="str">
            <v>其他</v>
          </cell>
          <cell r="AM34" t="str">
            <v>结束</v>
          </cell>
        </row>
        <row r="35">
          <cell r="AK35" t="str">
            <v>GJ-PHONE-20260108-1295</v>
          </cell>
          <cell r="AL35" t="str">
            <v>其他</v>
          </cell>
          <cell r="AM35" t="str">
            <v>结束</v>
          </cell>
        </row>
        <row r="36">
          <cell r="AK36" t="str">
            <v>GJ-PHONE-20260108-1365</v>
          </cell>
          <cell r="AL36" t="str">
            <v>诉求</v>
          </cell>
          <cell r="AM36" t="str">
            <v>结束</v>
          </cell>
        </row>
        <row r="37">
          <cell r="AK37" t="str">
            <v>GJ-PHONE-20260109-0290</v>
          </cell>
          <cell r="AL37" t="str">
            <v>表扬</v>
          </cell>
          <cell r="AM37" t="str">
            <v>结束</v>
          </cell>
        </row>
        <row r="38">
          <cell r="AK38" t="str">
            <v>GJ-PHONE-20260109-0290-1</v>
          </cell>
          <cell r="AL38" t="str">
            <v>其他</v>
          </cell>
          <cell r="AM38" t="str">
            <v>结束</v>
          </cell>
        </row>
        <row r="39">
          <cell r="AK39" t="str">
            <v>GJ-PHONE-20260109-0297</v>
          </cell>
          <cell r="AL39" t="str">
            <v>其他</v>
          </cell>
          <cell r="AM39" t="str">
            <v>结束</v>
          </cell>
        </row>
        <row r="40">
          <cell r="AK40" t="str">
            <v>GJ-PHONE-20260109-0564</v>
          </cell>
          <cell r="AL40" t="str">
            <v>其他</v>
          </cell>
          <cell r="AM40" t="str">
            <v>结束</v>
          </cell>
        </row>
        <row r="41">
          <cell r="AK41" t="str">
            <v>GJ-PHONE-20260109-0717</v>
          </cell>
          <cell r="AL41" t="str">
            <v>其他</v>
          </cell>
          <cell r="AM41" t="str">
            <v>结束</v>
          </cell>
        </row>
        <row r="42">
          <cell r="AK42" t="str">
            <v>GJ-PHONE-20260109-1668</v>
          </cell>
          <cell r="AL42" t="str">
            <v>其他</v>
          </cell>
          <cell r="AM42" t="str">
            <v>结束</v>
          </cell>
        </row>
        <row r="43">
          <cell r="AK43" t="str">
            <v>GJ-PHONE-20260109-2108</v>
          </cell>
          <cell r="AL43" t="str">
            <v>诉求</v>
          </cell>
          <cell r="AM43" t="str">
            <v>结束</v>
          </cell>
        </row>
        <row r="44">
          <cell r="AK44" t="str">
            <v>GJ-PHONE-20260110-0152</v>
          </cell>
          <cell r="AL44" t="str">
            <v>诉求</v>
          </cell>
          <cell r="AM44" t="str">
            <v>结束</v>
          </cell>
        </row>
        <row r="45">
          <cell r="AK45" t="str">
            <v>GJ-PHONE-20260110-0912</v>
          </cell>
          <cell r="AL45" t="str">
            <v>诉求</v>
          </cell>
          <cell r="AM45" t="str">
            <v>结束</v>
          </cell>
        </row>
        <row r="46">
          <cell r="AK46" t="str">
            <v>GJ-PHONE-20260110-1178</v>
          </cell>
          <cell r="AL46" t="str">
            <v>诉求</v>
          </cell>
          <cell r="AM46" t="str">
            <v>结束</v>
          </cell>
        </row>
        <row r="47">
          <cell r="AK47" t="str">
            <v>GJ-PHONE-20260110-1661</v>
          </cell>
          <cell r="AL47" t="str">
            <v>诉求</v>
          </cell>
          <cell r="AM47" t="str">
            <v>结束</v>
          </cell>
        </row>
        <row r="48">
          <cell r="AK48" t="str">
            <v>GJ-PHONE-20260111-0012</v>
          </cell>
          <cell r="AL48" t="str">
            <v>其他</v>
          </cell>
          <cell r="AM48" t="str">
            <v>结束</v>
          </cell>
        </row>
        <row r="49">
          <cell r="AK49" t="str">
            <v>GJ-PHONE-20260111-0066</v>
          </cell>
          <cell r="AL49" t="str">
            <v>其他</v>
          </cell>
          <cell r="AM49" t="str">
            <v>结束</v>
          </cell>
        </row>
        <row r="50">
          <cell r="AK50" t="str">
            <v>GJ-PHONE-20260111-1575</v>
          </cell>
          <cell r="AL50" t="str">
            <v>其他</v>
          </cell>
          <cell r="AM50" t="str">
            <v>结束</v>
          </cell>
        </row>
        <row r="51">
          <cell r="AK51" t="str">
            <v>GJ-PHONE-20260112-0223</v>
          </cell>
          <cell r="AL51" t="str">
            <v>诉求</v>
          </cell>
          <cell r="AM51" t="str">
            <v>结束</v>
          </cell>
        </row>
        <row r="52">
          <cell r="AK52" t="str">
            <v>GJ-PHONE-20260111-1443</v>
          </cell>
          <cell r="AL52" t="str">
            <v>诉求</v>
          </cell>
          <cell r="AM52" t="str">
            <v>结束</v>
          </cell>
        </row>
        <row r="53">
          <cell r="AK53" t="str">
            <v>GJ-PHONE-20260112-1243</v>
          </cell>
          <cell r="AL53" t="str">
            <v>其他</v>
          </cell>
          <cell r="AM53" t="str">
            <v>结束</v>
          </cell>
        </row>
        <row r="54">
          <cell r="AK54" t="str">
            <v>GJ-PHONE-20260113-0201</v>
          </cell>
          <cell r="AL54" t="str">
            <v>表扬</v>
          </cell>
          <cell r="AM54" t="str">
            <v>结束</v>
          </cell>
        </row>
        <row r="55">
          <cell r="AK55" t="str">
            <v>GJ-PHONE-20260113-0186</v>
          </cell>
          <cell r="AL55" t="str">
            <v>表扬</v>
          </cell>
          <cell r="AM55" t="str">
            <v>结束</v>
          </cell>
        </row>
        <row r="56">
          <cell r="AK56" t="str">
            <v>GJ-PHONE-20260113-0611</v>
          </cell>
          <cell r="AL56" t="str">
            <v>其他</v>
          </cell>
          <cell r="AM56" t="str">
            <v>结束</v>
          </cell>
        </row>
        <row r="57">
          <cell r="AK57" t="str">
            <v>GJ-PHONE-20260113-0771</v>
          </cell>
          <cell r="AL57" t="str">
            <v>其他</v>
          </cell>
          <cell r="AM57" t="str">
            <v>结束</v>
          </cell>
        </row>
        <row r="58">
          <cell r="AK58" t="str">
            <v>GJ-PHONE-20260113-1234</v>
          </cell>
          <cell r="AL58" t="str">
            <v>其他</v>
          </cell>
          <cell r="AM58" t="str">
            <v>结束</v>
          </cell>
        </row>
        <row r="59">
          <cell r="AK59" t="str">
            <v>GJ-PHONE-20260113-1476</v>
          </cell>
          <cell r="AL59" t="str">
            <v>诉求</v>
          </cell>
          <cell r="AM59" t="str">
            <v>结束</v>
          </cell>
        </row>
        <row r="60">
          <cell r="AK60" t="str">
            <v>GJ-PHONE-20260114-1140</v>
          </cell>
          <cell r="AL60" t="str">
            <v>其他</v>
          </cell>
          <cell r="AM60" t="str">
            <v>结束</v>
          </cell>
        </row>
        <row r="61">
          <cell r="AK61" t="str">
            <v>GJ-PHONE-20260114-1148</v>
          </cell>
          <cell r="AL61" t="str">
            <v>其他</v>
          </cell>
          <cell r="AM61" t="str">
            <v>结束</v>
          </cell>
        </row>
        <row r="62">
          <cell r="AK62" t="str">
            <v>GJ-PHONE-20260114-1415</v>
          </cell>
          <cell r="AL62" t="str">
            <v>诉求</v>
          </cell>
          <cell r="AM62" t="str">
            <v>结束</v>
          </cell>
        </row>
        <row r="63">
          <cell r="AK63" t="str">
            <v>GJ-PHONE-20260114-1475</v>
          </cell>
          <cell r="AL63" t="str">
            <v>其他</v>
          </cell>
          <cell r="AM63" t="str">
            <v>结束</v>
          </cell>
        </row>
        <row r="64">
          <cell r="AK64" t="str">
            <v>GJ-PHONE-20260114-2143</v>
          </cell>
          <cell r="AL64" t="str">
            <v>诉求</v>
          </cell>
          <cell r="AM64" t="str">
            <v>结束</v>
          </cell>
        </row>
        <row r="65">
          <cell r="AK65" t="str">
            <v>GJ-PHONE-20260115-0983</v>
          </cell>
          <cell r="AL65" t="str">
            <v>诉求</v>
          </cell>
          <cell r="AM65" t="str">
            <v>结束</v>
          </cell>
        </row>
        <row r="66">
          <cell r="AK66" t="str">
            <v>GJ-PHONE-20260115-0652</v>
          </cell>
          <cell r="AL66" t="str">
            <v>诉求</v>
          </cell>
          <cell r="AM66" t="str">
            <v>结束</v>
          </cell>
        </row>
        <row r="67">
          <cell r="AK67" t="str">
            <v>GJ-PHONE-20260115-1333</v>
          </cell>
          <cell r="AL67" t="str">
            <v>诉求</v>
          </cell>
          <cell r="AM67" t="str">
            <v>结束</v>
          </cell>
        </row>
        <row r="68">
          <cell r="AK68" t="str">
            <v>GJ-PHONE-20260116-0271</v>
          </cell>
          <cell r="AL68" t="str">
            <v>其他</v>
          </cell>
          <cell r="AM68" t="str">
            <v>结束</v>
          </cell>
        </row>
        <row r="69">
          <cell r="AK69" t="str">
            <v>GJ-PHONE-20260116-1361</v>
          </cell>
          <cell r="AL69" t="str">
            <v>其他</v>
          </cell>
          <cell r="AM69" t="str">
            <v>结束</v>
          </cell>
        </row>
        <row r="70">
          <cell r="AK70" t="str">
            <v>GJ-PHONE-20260117-1429</v>
          </cell>
          <cell r="AL70" t="str">
            <v>其他</v>
          </cell>
          <cell r="AM70" t="str">
            <v>结束</v>
          </cell>
        </row>
        <row r="71">
          <cell r="AK71" t="str">
            <v>GJ-PHONE-20260119-0406</v>
          </cell>
          <cell r="AL71" t="str">
            <v>诉求</v>
          </cell>
          <cell r="AM71" t="str">
            <v>结束</v>
          </cell>
        </row>
        <row r="72">
          <cell r="AK72" t="str">
            <v>GJ-PHONE-20260118-1114</v>
          </cell>
          <cell r="AL72" t="str">
            <v>诉求</v>
          </cell>
          <cell r="AM72" t="str">
            <v>结束</v>
          </cell>
        </row>
        <row r="73">
          <cell r="AK73" t="str">
            <v>GJ-PHONE-20260118-1656</v>
          </cell>
          <cell r="AL73" t="str">
            <v>诉求</v>
          </cell>
          <cell r="AM73" t="str">
            <v>结束</v>
          </cell>
        </row>
        <row r="74">
          <cell r="AK74" t="str">
            <v>GJ-PHONE-20260118-1560</v>
          </cell>
          <cell r="AL74" t="str">
            <v>诉求</v>
          </cell>
          <cell r="AM74" t="str">
            <v>结束</v>
          </cell>
        </row>
        <row r="75">
          <cell r="AK75" t="str">
            <v>GJ-PHONE-20260119-0742</v>
          </cell>
          <cell r="AL75" t="str">
            <v>其他</v>
          </cell>
          <cell r="AM75" t="str">
            <v>结束</v>
          </cell>
        </row>
        <row r="76">
          <cell r="AK76" t="str">
            <v>GJ-PHONE-20260119-0906</v>
          </cell>
          <cell r="AL76" t="str">
            <v>其他</v>
          </cell>
          <cell r="AM76" t="str">
            <v>结束</v>
          </cell>
        </row>
        <row r="77">
          <cell r="AK77" t="str">
            <v>GJ-PHONE-20260119-1647-1</v>
          </cell>
          <cell r="AL77" t="str">
            <v>诉求</v>
          </cell>
          <cell r="AM77" t="str">
            <v>结束</v>
          </cell>
        </row>
        <row r="78">
          <cell r="AK78" t="str">
            <v>GJ-PHONE-20260119-1583</v>
          </cell>
          <cell r="AL78" t="str">
            <v>其他</v>
          </cell>
          <cell r="AM78" t="str">
            <v>结束</v>
          </cell>
        </row>
        <row r="79">
          <cell r="AK79" t="str">
            <v>GJ-PHONE-20260119-1692</v>
          </cell>
          <cell r="AL79" t="str">
            <v>诉求</v>
          </cell>
          <cell r="AM79" t="str">
            <v>结束</v>
          </cell>
        </row>
        <row r="80">
          <cell r="AK80" t="str">
            <v>GJ-PHONE-20260120-0684</v>
          </cell>
          <cell r="AL80" t="str">
            <v>诉求</v>
          </cell>
          <cell r="AM80" t="str">
            <v>结束</v>
          </cell>
        </row>
        <row r="81">
          <cell r="AK81" t="str">
            <v>GJ-PHONE-20260121-1061</v>
          </cell>
          <cell r="AL81" t="str">
            <v>诉求</v>
          </cell>
          <cell r="AM81" t="str">
            <v>结束</v>
          </cell>
        </row>
        <row r="82">
          <cell r="AK82" t="str">
            <v>GJ-PHONE-20260122-0225</v>
          </cell>
          <cell r="AL82" t="str">
            <v>诉求</v>
          </cell>
          <cell r="AM82" t="str">
            <v>结束</v>
          </cell>
        </row>
        <row r="83">
          <cell r="AK83" t="str">
            <v>GJ-PHONE-20260122-0615</v>
          </cell>
          <cell r="AL83" t="str">
            <v>其他</v>
          </cell>
          <cell r="AM83" t="str">
            <v>结束</v>
          </cell>
        </row>
        <row r="84">
          <cell r="AK84" t="str">
            <v>GJ-PHONE-20260123-1176</v>
          </cell>
          <cell r="AL84" t="str">
            <v>诉求</v>
          </cell>
          <cell r="AM84" t="str">
            <v>结束</v>
          </cell>
        </row>
        <row r="85">
          <cell r="AK85" t="str">
            <v>GJ-PHONE-20260123-1564</v>
          </cell>
          <cell r="AL85" t="str">
            <v>诉求</v>
          </cell>
          <cell r="AM85" t="str">
            <v>结束</v>
          </cell>
        </row>
        <row r="86">
          <cell r="AK86" t="str">
            <v>GJ-PHONE-20260124-0190</v>
          </cell>
          <cell r="AL86" t="str">
            <v>其他</v>
          </cell>
          <cell r="AM86" t="str">
            <v>结束</v>
          </cell>
        </row>
        <row r="87">
          <cell r="AK87" t="str">
            <v>GJ-PHONE-20260124-0228</v>
          </cell>
          <cell r="AL87" t="str">
            <v>其他</v>
          </cell>
          <cell r="AM87" t="str">
            <v>结束</v>
          </cell>
        </row>
        <row r="88">
          <cell r="AK88" t="str">
            <v>GJ-PHONE-20260124-0281</v>
          </cell>
          <cell r="AL88" t="str">
            <v>其他</v>
          </cell>
          <cell r="AM88" t="str">
            <v>结束</v>
          </cell>
        </row>
        <row r="89">
          <cell r="AK89" t="str">
            <v>GJ-PHONE-20260125-0761</v>
          </cell>
          <cell r="AL89" t="str">
            <v>其他</v>
          </cell>
          <cell r="AM89" t="str">
            <v>结束</v>
          </cell>
        </row>
        <row r="90">
          <cell r="AK90" t="str">
            <v>GJ-PHONE-20260125-1171</v>
          </cell>
          <cell r="AL90" t="str">
            <v>其他</v>
          </cell>
          <cell r="AM90" t="str">
            <v>结束</v>
          </cell>
        </row>
        <row r="91">
          <cell r="AK91" t="str">
            <v>GJ-PHONE-20260126-0855-1</v>
          </cell>
          <cell r="AL91" t="str">
            <v>表扬</v>
          </cell>
          <cell r="AM91" t="str">
            <v>结束</v>
          </cell>
        </row>
        <row r="92">
          <cell r="AK92" t="str">
            <v>GJ-PHONE-20260127-0345</v>
          </cell>
          <cell r="AL92" t="str">
            <v>其他</v>
          </cell>
          <cell r="AM92" t="str">
            <v>结束</v>
          </cell>
        </row>
        <row r="93">
          <cell r="AK93" t="str">
            <v>GJ-PHONE-20260127-0877</v>
          </cell>
          <cell r="AL93" t="str">
            <v>诉求</v>
          </cell>
          <cell r="AM93" t="str">
            <v>结束</v>
          </cell>
        </row>
        <row r="94">
          <cell r="AK94" t="str">
            <v>GJ-PHONE-20260127-1674</v>
          </cell>
          <cell r="AL94" t="str">
            <v>诉求</v>
          </cell>
          <cell r="AM94" t="str">
            <v>结束</v>
          </cell>
        </row>
        <row r="95">
          <cell r="AK95" t="str">
            <v>GJ-PHONE-20260127-2178</v>
          </cell>
          <cell r="AL95" t="str">
            <v>其他</v>
          </cell>
          <cell r="AM95" t="str">
            <v>结束</v>
          </cell>
        </row>
        <row r="96">
          <cell r="AK96" t="str">
            <v>GJ-PHONE-20260128-0450</v>
          </cell>
          <cell r="AL96" t="str">
            <v>诉求</v>
          </cell>
          <cell r="AM96" t="str">
            <v>结束</v>
          </cell>
        </row>
        <row r="97">
          <cell r="AK97" t="str">
            <v>GJ-PHONE-20260128-1058</v>
          </cell>
          <cell r="AL97" t="str">
            <v>其他</v>
          </cell>
          <cell r="AM97" t="str">
            <v>结束</v>
          </cell>
        </row>
        <row r="98">
          <cell r="AK98" t="str">
            <v>GJ-PHONE-20260128-1899</v>
          </cell>
          <cell r="AL98" t="str">
            <v>诉求</v>
          </cell>
          <cell r="AM98" t="str">
            <v>结束</v>
          </cell>
        </row>
        <row r="99">
          <cell r="AK99" t="str">
            <v>GJ-PHONE-20260129-0210-1</v>
          </cell>
          <cell r="AL99" t="str">
            <v>表扬</v>
          </cell>
          <cell r="AM99" t="str">
            <v>结束</v>
          </cell>
        </row>
        <row r="100">
          <cell r="AK100" t="str">
            <v>GJ-PHONE-20260129-0825-1</v>
          </cell>
          <cell r="AL100" t="str">
            <v>其他</v>
          </cell>
          <cell r="AM100" t="str">
            <v>结束</v>
          </cell>
        </row>
        <row r="101">
          <cell r="AK101" t="str">
            <v>GJ-PHONE-20260129-1067</v>
          </cell>
          <cell r="AL101" t="str">
            <v>其他</v>
          </cell>
          <cell r="AM101" t="str">
            <v>结束</v>
          </cell>
        </row>
        <row r="102">
          <cell r="AK102" t="str">
            <v>GJ-PHONE-20260129-1290</v>
          </cell>
          <cell r="AL102" t="str">
            <v>诉求</v>
          </cell>
          <cell r="AM102" t="str">
            <v>结束</v>
          </cell>
        </row>
        <row r="103">
          <cell r="AK103" t="str">
            <v>GJ-PHONE-20260129-1343</v>
          </cell>
          <cell r="AL103" t="str">
            <v>其他</v>
          </cell>
          <cell r="AM103" t="str">
            <v>结束</v>
          </cell>
        </row>
        <row r="104">
          <cell r="AK104" t="str">
            <v>GJ-PHONE-20260129-2211</v>
          </cell>
          <cell r="AL104" t="str">
            <v>诉求</v>
          </cell>
          <cell r="AM104" t="str">
            <v>结束</v>
          </cell>
        </row>
        <row r="105">
          <cell r="AK105" t="str">
            <v>GJ-PHONE-20260130-0245</v>
          </cell>
          <cell r="AL105" t="str">
            <v>诉求</v>
          </cell>
          <cell r="AM105" t="str">
            <v>结束</v>
          </cell>
        </row>
        <row r="106">
          <cell r="AK106" t="str">
            <v>GJ-PHONE-20260130-1545</v>
          </cell>
          <cell r="AL106" t="str">
            <v>其他</v>
          </cell>
          <cell r="AM106" t="str">
            <v>结束</v>
          </cell>
        </row>
        <row r="107">
          <cell r="AK107" t="str">
            <v>GJ-PHONE-20260131-1159</v>
          </cell>
          <cell r="AL107" t="str">
            <v>诉求</v>
          </cell>
          <cell r="AM107" t="str">
            <v>结束</v>
          </cell>
        </row>
        <row r="108">
          <cell r="AK108" t="str">
            <v>GJ-PHONE-20260131-1326</v>
          </cell>
          <cell r="AL108" t="str">
            <v>诉求</v>
          </cell>
          <cell r="AM108" t="str">
            <v>结束</v>
          </cell>
        </row>
        <row r="109">
          <cell r="AK109" t="str">
            <v>GJ-PHONE-20260131-1410</v>
          </cell>
          <cell r="AL109" t="str">
            <v>诉求</v>
          </cell>
          <cell r="AM109" t="str">
            <v>结束</v>
          </cell>
        </row>
        <row r="110">
          <cell r="AK110" t="str">
            <v>GJ-PHONE-20260201-1116</v>
          </cell>
          <cell r="AL110" t="str">
            <v>其他</v>
          </cell>
          <cell r="AM110" t="str">
            <v>结束</v>
          </cell>
        </row>
        <row r="111">
          <cell r="AK111" t="str">
            <v>GJ-PHONE-20260202-0691</v>
          </cell>
          <cell r="AL111" t="str">
            <v>诉求</v>
          </cell>
          <cell r="AM111" t="str">
            <v>结束</v>
          </cell>
        </row>
        <row r="112">
          <cell r="AK112" t="str">
            <v>GJ-PHONE-20260201-0760</v>
          </cell>
          <cell r="AL112" t="str">
            <v>诉求</v>
          </cell>
          <cell r="AM112" t="str">
            <v>结束</v>
          </cell>
        </row>
        <row r="113">
          <cell r="AK113" t="str">
            <v>GJ-PHONE-20260131-1812-1</v>
          </cell>
          <cell r="AL113" t="str">
            <v>诉求</v>
          </cell>
          <cell r="AM113" t="str">
            <v>结束</v>
          </cell>
        </row>
        <row r="114">
          <cell r="AK114" t="str">
            <v>GJ-PHONE-20260201-1071</v>
          </cell>
          <cell r="AL114" t="str">
            <v>其他</v>
          </cell>
          <cell r="AM114" t="str">
            <v>结束</v>
          </cell>
        </row>
        <row r="115">
          <cell r="AK115" t="str">
            <v>GJ-PHONE-20260203-0244</v>
          </cell>
          <cell r="AL115" t="str">
            <v>其他</v>
          </cell>
          <cell r="AM115" t="str">
            <v>结束</v>
          </cell>
        </row>
        <row r="116">
          <cell r="AK116" t="str">
            <v>GJ-PHONE-20260203-0754</v>
          </cell>
          <cell r="AL116" t="str">
            <v>其他</v>
          </cell>
          <cell r="AM116" t="str">
            <v>结束</v>
          </cell>
        </row>
        <row r="117">
          <cell r="AK117" t="str">
            <v>GJ-PHONE-20260204-0163</v>
          </cell>
          <cell r="AL117" t="str">
            <v>其他</v>
          </cell>
          <cell r="AM117" t="str">
            <v>结束</v>
          </cell>
        </row>
        <row r="118">
          <cell r="AK118" t="str">
            <v>GJ-PHONE-20260204-0273</v>
          </cell>
          <cell r="AL118" t="str">
            <v>诉求</v>
          </cell>
          <cell r="AM118" t="str">
            <v>结束</v>
          </cell>
        </row>
        <row r="119">
          <cell r="AK119" t="str">
            <v>GJ-PHONE-20260204-1054</v>
          </cell>
          <cell r="AL119" t="str">
            <v>诉求</v>
          </cell>
          <cell r="AM119" t="str">
            <v>结束</v>
          </cell>
        </row>
        <row r="120">
          <cell r="AK120" t="str">
            <v>GJ-PHONE-20260204-1556</v>
          </cell>
          <cell r="AL120" t="str">
            <v>诉求</v>
          </cell>
          <cell r="AM120" t="str">
            <v>结束</v>
          </cell>
        </row>
        <row r="121">
          <cell r="AK121" t="str">
            <v>GJ-PHONE-20260204-2266-1</v>
          </cell>
          <cell r="AL121" t="str">
            <v>其他</v>
          </cell>
          <cell r="AM121" t="str">
            <v>结束</v>
          </cell>
        </row>
        <row r="122">
          <cell r="AK122" t="str">
            <v>GJ-PHONE-20260204-2309</v>
          </cell>
          <cell r="AL122" t="str">
            <v>其他</v>
          </cell>
          <cell r="AM122" t="str">
            <v>结束</v>
          </cell>
        </row>
        <row r="123">
          <cell r="AK123" t="str">
            <v>GJ-PHONE-20260205-0892-1</v>
          </cell>
          <cell r="AL123" t="str">
            <v>其他</v>
          </cell>
          <cell r="AM123" t="str">
            <v>结束</v>
          </cell>
        </row>
        <row r="124">
          <cell r="AK124" t="str">
            <v>GJ-PHONE-20260205-1304</v>
          </cell>
          <cell r="AL124" t="str">
            <v>其他</v>
          </cell>
          <cell r="AM124" t="str">
            <v>结束</v>
          </cell>
        </row>
        <row r="125">
          <cell r="AK125" t="str">
            <v>GJ-PHONE-20260205-0808</v>
          </cell>
          <cell r="AL125" t="str">
            <v>其他</v>
          </cell>
          <cell r="AM125" t="str">
            <v>结束</v>
          </cell>
        </row>
        <row r="126">
          <cell r="AK126" t="str">
            <v>GJ-PHONE-20260206-0100</v>
          </cell>
          <cell r="AL126" t="str">
            <v>其他</v>
          </cell>
          <cell r="AM126" t="str">
            <v>结束</v>
          </cell>
        </row>
        <row r="127">
          <cell r="AK127" t="str">
            <v>GJ-PHONE-20260205-1844</v>
          </cell>
          <cell r="AL127" t="str">
            <v>诉求</v>
          </cell>
          <cell r="AM127" t="str">
            <v>结束</v>
          </cell>
        </row>
        <row r="128">
          <cell r="AK128" t="str">
            <v>GJ-PHONE-20260206-1014-1</v>
          </cell>
          <cell r="AL128" t="str">
            <v>其他</v>
          </cell>
          <cell r="AM128" t="str">
            <v>结束</v>
          </cell>
        </row>
        <row r="129">
          <cell r="AK129" t="str">
            <v>GJ-PHONE-20260206-2023</v>
          </cell>
          <cell r="AL129" t="str">
            <v>其他</v>
          </cell>
          <cell r="AM129" t="str">
            <v>结束</v>
          </cell>
        </row>
        <row r="130">
          <cell r="AK130" t="str">
            <v>GJ-PHONE-20260207-0424</v>
          </cell>
          <cell r="AL130" t="str">
            <v>其他</v>
          </cell>
          <cell r="AM130" t="str">
            <v>结束</v>
          </cell>
        </row>
        <row r="131">
          <cell r="AK131" t="str">
            <v>GJ-PHONE-20260208-2062</v>
          </cell>
          <cell r="AL131" t="str">
            <v>诉求</v>
          </cell>
          <cell r="AM131" t="str">
            <v>结束</v>
          </cell>
        </row>
        <row r="132">
          <cell r="AK132" t="str">
            <v>GJ-PHONE-20260208-2149-2</v>
          </cell>
          <cell r="AL132" t="str">
            <v>其他</v>
          </cell>
          <cell r="AM132" t="str">
            <v>结束</v>
          </cell>
        </row>
        <row r="133">
          <cell r="AK133" t="str">
            <v>GJ-PHONE-20260209-1509</v>
          </cell>
          <cell r="AL133" t="str">
            <v>其他</v>
          </cell>
          <cell r="AM133" t="str">
            <v>结束</v>
          </cell>
        </row>
        <row r="134">
          <cell r="AK134" t="str">
            <v>GJ-PHONE-20260209-1811</v>
          </cell>
          <cell r="AL134" t="str">
            <v>其他</v>
          </cell>
          <cell r="AM134" t="str">
            <v>结束</v>
          </cell>
        </row>
        <row r="135">
          <cell r="AK135" t="str">
            <v>GJ-PHONE-20260210-1283</v>
          </cell>
          <cell r="AL135" t="str">
            <v>其他</v>
          </cell>
          <cell r="AM135" t="str">
            <v>结束</v>
          </cell>
        </row>
        <row r="136">
          <cell r="AK136" t="str">
            <v>GJ-PHONE-20260211-0400</v>
          </cell>
          <cell r="AL136" t="str">
            <v>诉求</v>
          </cell>
          <cell r="AM136" t="str">
            <v>结束</v>
          </cell>
        </row>
        <row r="137">
          <cell r="AK137" t="str">
            <v>GJ-PHONE-20260211-1614</v>
          </cell>
          <cell r="AL137" t="str">
            <v>诉求</v>
          </cell>
          <cell r="AM137" t="str">
            <v>结束</v>
          </cell>
        </row>
        <row r="138">
          <cell r="AK138" t="str">
            <v>GJ-PHONE-20260212-0062</v>
          </cell>
          <cell r="AL138" t="str">
            <v>诉求</v>
          </cell>
          <cell r="AM138" t="str">
            <v>结束</v>
          </cell>
        </row>
        <row r="139">
          <cell r="AK139" t="str">
            <v>GJ-PHONE-20260212-0339</v>
          </cell>
          <cell r="AL139" t="str">
            <v>诉求</v>
          </cell>
          <cell r="AM139" t="str">
            <v>结束</v>
          </cell>
        </row>
        <row r="140">
          <cell r="AK140" t="str">
            <v>GJ-PHONE-20260212-1033-1</v>
          </cell>
          <cell r="AL140" t="str">
            <v>诉求</v>
          </cell>
          <cell r="AM140" t="str">
            <v>结束</v>
          </cell>
        </row>
        <row r="141">
          <cell r="AK141" t="str">
            <v>GJ-PHONE-20260212-1153</v>
          </cell>
          <cell r="AL141" t="str">
            <v>其他</v>
          </cell>
          <cell r="AM141" t="str">
            <v>结束</v>
          </cell>
        </row>
        <row r="142">
          <cell r="AK142" t="str">
            <v>GJ-PHONE-20260212-1092</v>
          </cell>
          <cell r="AL142" t="str">
            <v>诉求</v>
          </cell>
          <cell r="AM142" t="str">
            <v>结束</v>
          </cell>
        </row>
        <row r="143">
          <cell r="AK143" t="str">
            <v>GJ-PHONE-20260212-1392</v>
          </cell>
          <cell r="AL143" t="str">
            <v>其他</v>
          </cell>
          <cell r="AM143" t="str">
            <v>结束</v>
          </cell>
        </row>
        <row r="144">
          <cell r="AK144" t="str">
            <v>GJ-PHONE-20260212-1753</v>
          </cell>
          <cell r="AL144" t="str">
            <v>其他</v>
          </cell>
          <cell r="AM144" t="str">
            <v>结束</v>
          </cell>
        </row>
        <row r="145">
          <cell r="AK145" t="str">
            <v>GJ-PHONE-20260212-1938</v>
          </cell>
          <cell r="AL145" t="str">
            <v>诉求</v>
          </cell>
          <cell r="AM145" t="str">
            <v>结束</v>
          </cell>
        </row>
        <row r="146">
          <cell r="AK146" t="str">
            <v>GJ-PHONE-20260212-2153</v>
          </cell>
          <cell r="AL146" t="str">
            <v>其他</v>
          </cell>
          <cell r="AM146" t="str">
            <v>结束</v>
          </cell>
        </row>
        <row r="147">
          <cell r="AK147" t="str">
            <v>GJ-PHONE-20260213-0482</v>
          </cell>
          <cell r="AL147" t="str">
            <v>其他</v>
          </cell>
          <cell r="AM147" t="str">
            <v>结束</v>
          </cell>
        </row>
        <row r="148">
          <cell r="AK148" t="str">
            <v>GJ-PHONE-20260213-0533</v>
          </cell>
          <cell r="AL148" t="str">
            <v>诉求</v>
          </cell>
          <cell r="AM148" t="str">
            <v>结束</v>
          </cell>
        </row>
        <row r="149">
          <cell r="AK149" t="str">
            <v>GJ-PHONE-20260213-0900</v>
          </cell>
          <cell r="AL149" t="str">
            <v>表扬</v>
          </cell>
          <cell r="AM149" t="str">
            <v>结束</v>
          </cell>
        </row>
        <row r="150">
          <cell r="AK150" t="str">
            <v>GJ-PHONE-20260213-1007-3</v>
          </cell>
          <cell r="AL150" t="str">
            <v>表扬</v>
          </cell>
          <cell r="AM150" t="str">
            <v>结束</v>
          </cell>
        </row>
        <row r="151">
          <cell r="AK151" t="str">
            <v>GJ-PHONE-20260213-1762</v>
          </cell>
          <cell r="AL151" t="str">
            <v>诉求</v>
          </cell>
          <cell r="AM151" t="str">
            <v>结束</v>
          </cell>
        </row>
        <row r="152">
          <cell r="AK152" t="str">
            <v>GJ-PHONE-20260214-0001</v>
          </cell>
          <cell r="AL152" t="str">
            <v>诉求</v>
          </cell>
          <cell r="AM152" t="str">
            <v>结束</v>
          </cell>
        </row>
        <row r="153">
          <cell r="AK153" t="str">
            <v>GJ-PHONE-20260214-0313</v>
          </cell>
          <cell r="AL153" t="str">
            <v>其他</v>
          </cell>
          <cell r="AM153" t="str">
            <v>结束</v>
          </cell>
        </row>
        <row r="154">
          <cell r="AK154" t="str">
            <v>GJ-PHONE-20260216-0708</v>
          </cell>
          <cell r="AL154" t="str">
            <v>诉求</v>
          </cell>
          <cell r="AM154" t="str">
            <v>结束</v>
          </cell>
        </row>
        <row r="155">
          <cell r="AK155" t="str">
            <v>GJ-PHONE-20260217-0073</v>
          </cell>
          <cell r="AL155" t="str">
            <v>诉求</v>
          </cell>
          <cell r="AM155" t="str">
            <v>结束</v>
          </cell>
        </row>
        <row r="156">
          <cell r="AK156" t="str">
            <v>GJ-PHONE-20260218-1083</v>
          </cell>
          <cell r="AL156" t="str">
            <v>诉求</v>
          </cell>
          <cell r="AM156" t="str">
            <v>结束</v>
          </cell>
        </row>
        <row r="157">
          <cell r="AK157" t="str">
            <v>GJ-PHONE-20260219-0231</v>
          </cell>
          <cell r="AL157" t="str">
            <v>表扬</v>
          </cell>
          <cell r="AM157" t="str">
            <v>结束</v>
          </cell>
        </row>
        <row r="158">
          <cell r="AK158" t="str">
            <v>GJ-PHONE-20260215-0880</v>
          </cell>
          <cell r="AL158" t="str">
            <v>其他</v>
          </cell>
          <cell r="AM158" t="str">
            <v>结束</v>
          </cell>
        </row>
        <row r="159">
          <cell r="AK159" t="str">
            <v>GJ-PHONE-20260219-1223</v>
          </cell>
          <cell r="AL159" t="str">
            <v>诉求</v>
          </cell>
          <cell r="AM159" t="str">
            <v>结束</v>
          </cell>
        </row>
        <row r="160">
          <cell r="AK160" t="str">
            <v>GJ-PHONE-20260219-1424</v>
          </cell>
          <cell r="AL160" t="str">
            <v>诉求</v>
          </cell>
          <cell r="AM160" t="str">
            <v>结束</v>
          </cell>
        </row>
        <row r="161">
          <cell r="AK161" t="str">
            <v>GJ-PHONE-20260221-1255</v>
          </cell>
          <cell r="AL161" t="str">
            <v>其他</v>
          </cell>
          <cell r="AM161" t="str">
            <v>结束</v>
          </cell>
        </row>
        <row r="162">
          <cell r="AK162" t="str">
            <v>GJ-PHONE-20260222-0140</v>
          </cell>
          <cell r="AL162" t="str">
            <v>诉求</v>
          </cell>
          <cell r="AM162" t="str">
            <v>结束</v>
          </cell>
        </row>
        <row r="163">
          <cell r="AK163" t="str">
            <v>GJ-PHONE-20260223-0274</v>
          </cell>
          <cell r="AL163" t="str">
            <v>诉求</v>
          </cell>
          <cell r="AM163" t="str">
            <v>结束</v>
          </cell>
        </row>
        <row r="164">
          <cell r="AK164" t="str">
            <v>GJ-PHONE-20260223-0559</v>
          </cell>
          <cell r="AL164" t="str">
            <v>诉求</v>
          </cell>
          <cell r="AM164" t="str">
            <v>结束</v>
          </cell>
        </row>
        <row r="165">
          <cell r="AK165" t="str">
            <v>GJ-PHONE-20260223-0695</v>
          </cell>
          <cell r="AL165" t="str">
            <v>诉求</v>
          </cell>
          <cell r="AM165" t="str">
            <v>结束</v>
          </cell>
        </row>
        <row r="166">
          <cell r="AK166" t="str">
            <v>GJ-PHONE-20260224-0144</v>
          </cell>
          <cell r="AL166" t="str">
            <v>诉求</v>
          </cell>
          <cell r="AM166" t="str">
            <v>结束</v>
          </cell>
        </row>
        <row r="167">
          <cell r="AK167" t="str">
            <v>GJ-PHONE-20260224-1336</v>
          </cell>
          <cell r="AL167" t="str">
            <v>其他</v>
          </cell>
          <cell r="AM167" t="str">
            <v>结束</v>
          </cell>
        </row>
        <row r="168">
          <cell r="AK168" t="str">
            <v>GJ-PHONE-20260224-1376</v>
          </cell>
          <cell r="AL168" t="str">
            <v>其他</v>
          </cell>
          <cell r="AM168" t="str">
            <v>结束</v>
          </cell>
        </row>
        <row r="169">
          <cell r="AK169" t="str">
            <v>GJ-PHONE-20260224-1658</v>
          </cell>
          <cell r="AL169" t="str">
            <v>其他</v>
          </cell>
          <cell r="AM169" t="str">
            <v>结束</v>
          </cell>
        </row>
        <row r="170">
          <cell r="AK170" t="str">
            <v>GJ-PHONE-20260225-0296</v>
          </cell>
          <cell r="AL170" t="str">
            <v>其他</v>
          </cell>
          <cell r="AM170" t="str">
            <v>结束</v>
          </cell>
        </row>
        <row r="171">
          <cell r="AK171" t="str">
            <v>GJ-PHONE-20260225-1199</v>
          </cell>
          <cell r="AL171" t="str">
            <v>诉求</v>
          </cell>
          <cell r="AM171" t="str">
            <v>结束</v>
          </cell>
        </row>
        <row r="172">
          <cell r="AK172" t="str">
            <v>GJ-PHONE-20260225-1982</v>
          </cell>
          <cell r="AL172" t="str">
            <v>表扬</v>
          </cell>
          <cell r="AM172" t="str">
            <v>结束</v>
          </cell>
        </row>
        <row r="173">
          <cell r="AK173" t="str">
            <v>GJ-PHONE-20260225-2157-1</v>
          </cell>
          <cell r="AL173" t="str">
            <v>表扬</v>
          </cell>
          <cell r="AM173" t="str">
            <v>结束</v>
          </cell>
        </row>
        <row r="174">
          <cell r="AK174" t="str">
            <v>GJ-PHONE-20260227-1333-1</v>
          </cell>
          <cell r="AL174" t="str">
            <v>诉求</v>
          </cell>
          <cell r="AM174" t="str">
            <v>结束</v>
          </cell>
        </row>
        <row r="175">
          <cell r="AK175" t="str">
            <v>GJ-PHONE-20260227-3011</v>
          </cell>
          <cell r="AL175" t="str">
            <v>诉求</v>
          </cell>
          <cell r="AM175" t="str">
            <v>结束</v>
          </cell>
        </row>
        <row r="176">
          <cell r="AK176" t="str">
            <v>GJ-PHONE-20260228-1491</v>
          </cell>
          <cell r="AL176" t="str">
            <v>其他</v>
          </cell>
          <cell r="AM176" t="str">
            <v>结束</v>
          </cell>
        </row>
        <row r="177">
          <cell r="AK177" t="str">
            <v>GJ-PHONE-20260228-2430</v>
          </cell>
          <cell r="AL177" t="str">
            <v>其他</v>
          </cell>
          <cell r="AM177" t="str">
            <v>结束</v>
          </cell>
        </row>
        <row r="178">
          <cell r="AK178" t="str">
            <v>GJ-PHONE-20260228-2360</v>
          </cell>
          <cell r="AL178" t="str">
            <v>其他</v>
          </cell>
          <cell r="AM178" t="str">
            <v>结束</v>
          </cell>
        </row>
        <row r="179">
          <cell r="AK179" t="str">
            <v>GJ-PHONE-20260302-0577</v>
          </cell>
          <cell r="AL179" t="str">
            <v>诉求</v>
          </cell>
          <cell r="AM179" t="str">
            <v>结束</v>
          </cell>
        </row>
        <row r="180">
          <cell r="AK180" t="str">
            <v>GJ-PHONE-20260302-2536</v>
          </cell>
          <cell r="AL180" t="str">
            <v>诉求</v>
          </cell>
          <cell r="AM180" t="str">
            <v>结束</v>
          </cell>
        </row>
        <row r="181">
          <cell r="AK181" t="str">
            <v>GJ-PHONE-20260303-0772-1</v>
          </cell>
          <cell r="AL181" t="str">
            <v>诉求</v>
          </cell>
          <cell r="AM181" t="str">
            <v>结束</v>
          </cell>
        </row>
        <row r="182">
          <cell r="AK182" t="str">
            <v>GJ-PHONE-20260303-2875</v>
          </cell>
          <cell r="AL182" t="str">
            <v>诉求</v>
          </cell>
          <cell r="AM182" t="str">
            <v>二级单位</v>
          </cell>
        </row>
        <row r="183">
          <cell r="AK183" t="str">
            <v>GJ-PHONE-20260305-1370</v>
          </cell>
          <cell r="AL183" t="str">
            <v>诉求</v>
          </cell>
          <cell r="AM183" t="str">
            <v>二级单位</v>
          </cell>
        </row>
      </sheetData>
    </sheetDataSet>
  </externalBook>
</externalLink>
</file>

<file path=xl/externalLinks/externalLink17.xml><?xml version="1.0" encoding="utf-8"?>
<externalLink xmlns="http://schemas.openxmlformats.org/spreadsheetml/2006/main">
  <externalBook xmlns:r="http://schemas.openxmlformats.org/officeDocument/2006/relationships" r:id="rId1">
    <sheetNames>
      <sheetName val="市民意见信息导出"/>
    </sheetNames>
    <sheetDataSet>
      <sheetData sheetId="0">
        <row r="2">
          <cell r="AK2" t="str">
            <v>GJ-PHONE-20251226-0137</v>
          </cell>
          <cell r="AL2" t="str">
            <v>其他</v>
          </cell>
          <cell r="AM2" t="str">
            <v>结束</v>
          </cell>
        </row>
        <row r="3">
          <cell r="AK3" t="str">
            <v>GJ-PHONE-20251226-0631</v>
          </cell>
          <cell r="AL3" t="str">
            <v>诉求</v>
          </cell>
          <cell r="AM3" t="str">
            <v>结束</v>
          </cell>
        </row>
        <row r="4">
          <cell r="AK4" t="str">
            <v>GJ-PHONE-20251226-1140-1</v>
          </cell>
          <cell r="AL4" t="str">
            <v>表扬</v>
          </cell>
          <cell r="AM4" t="str">
            <v>结束</v>
          </cell>
        </row>
        <row r="5">
          <cell r="AK5" t="str">
            <v>GJ-PHONE-20251226-0037-2</v>
          </cell>
          <cell r="AL5" t="str">
            <v>诉求</v>
          </cell>
          <cell r="AM5" t="str">
            <v>结束</v>
          </cell>
        </row>
        <row r="6">
          <cell r="AK6" t="str">
            <v>GJ-PHONE-20251226-1833</v>
          </cell>
          <cell r="AL6" t="str">
            <v>其他</v>
          </cell>
          <cell r="AM6" t="str">
            <v>结束</v>
          </cell>
        </row>
        <row r="7">
          <cell r="AK7" t="str">
            <v>GJ-PHONE-20251227-0209</v>
          </cell>
          <cell r="AL7" t="str">
            <v>诉求</v>
          </cell>
          <cell r="AM7" t="str">
            <v>结束</v>
          </cell>
        </row>
        <row r="8">
          <cell r="AK8" t="str">
            <v>GJ-PHONE-20251227-0780-1</v>
          </cell>
          <cell r="AL8" t="str">
            <v>诉求</v>
          </cell>
          <cell r="AM8" t="str">
            <v>结束</v>
          </cell>
        </row>
        <row r="9">
          <cell r="AK9" t="str">
            <v>GJ-PHONE-20251227-1652</v>
          </cell>
          <cell r="AL9" t="str">
            <v>诉求</v>
          </cell>
          <cell r="AM9" t="str">
            <v>结束</v>
          </cell>
        </row>
        <row r="10">
          <cell r="AK10" t="str">
            <v>GJ-PHONE-20251228-1995</v>
          </cell>
          <cell r="AL10" t="str">
            <v>诉求</v>
          </cell>
          <cell r="AM10" t="str">
            <v>结束</v>
          </cell>
        </row>
        <row r="11">
          <cell r="AK11" t="str">
            <v>GJ-PHONE-20251228-2128</v>
          </cell>
          <cell r="AL11" t="str">
            <v>诉求</v>
          </cell>
          <cell r="AM11" t="str">
            <v>结束</v>
          </cell>
        </row>
        <row r="12">
          <cell r="AK12" t="str">
            <v>GJ-PHONE-20251229-0224-1</v>
          </cell>
          <cell r="AL12" t="str">
            <v>其他</v>
          </cell>
          <cell r="AM12" t="str">
            <v>结束</v>
          </cell>
        </row>
        <row r="13">
          <cell r="AK13" t="str">
            <v>GJ-PHONE-20251230-1549</v>
          </cell>
          <cell r="AL13" t="str">
            <v>其他</v>
          </cell>
          <cell r="AM13" t="str">
            <v>结束</v>
          </cell>
        </row>
        <row r="14">
          <cell r="AK14" t="str">
            <v>GJ-PHONE-20251230-1953</v>
          </cell>
          <cell r="AL14" t="str">
            <v>诉求</v>
          </cell>
          <cell r="AM14" t="str">
            <v>结束</v>
          </cell>
        </row>
        <row r="15">
          <cell r="AK15" t="str">
            <v>GJ-PHONE-20251231-0453</v>
          </cell>
          <cell r="AL15" t="str">
            <v>其他</v>
          </cell>
          <cell r="AM15" t="str">
            <v>结束</v>
          </cell>
        </row>
        <row r="16">
          <cell r="AK16" t="str">
            <v>GJ-PHONE-20251231-0548</v>
          </cell>
          <cell r="AL16" t="str">
            <v>诉求</v>
          </cell>
          <cell r="AM16" t="str">
            <v>结束</v>
          </cell>
        </row>
        <row r="17">
          <cell r="AK17" t="str">
            <v>GJ-PHONE-20251231-1666</v>
          </cell>
          <cell r="AL17" t="str">
            <v>其他</v>
          </cell>
          <cell r="AM17" t="str">
            <v>结束</v>
          </cell>
        </row>
        <row r="18">
          <cell r="AK18" t="str">
            <v>GJ-PHONE-20260101-0605</v>
          </cell>
          <cell r="AL18" t="str">
            <v>表扬</v>
          </cell>
          <cell r="AM18" t="str">
            <v>结束</v>
          </cell>
        </row>
        <row r="19">
          <cell r="AK19" t="str">
            <v>GJ-PHONE-20260102-0273</v>
          </cell>
          <cell r="AL19" t="str">
            <v>表扬</v>
          </cell>
          <cell r="AM19" t="str">
            <v>结束</v>
          </cell>
        </row>
        <row r="20">
          <cell r="AK20" t="str">
            <v>GJ-PHONE-20260102-0275</v>
          </cell>
          <cell r="AL20" t="str">
            <v>表扬</v>
          </cell>
          <cell r="AM20" t="str">
            <v>结束</v>
          </cell>
        </row>
        <row r="21">
          <cell r="AK21" t="str">
            <v>GJ-PHONE-20260103-1449</v>
          </cell>
          <cell r="AL21" t="str">
            <v>诉求</v>
          </cell>
          <cell r="AM21" t="str">
            <v>结束</v>
          </cell>
        </row>
        <row r="22">
          <cell r="AK22" t="str">
            <v>GJ-PHONE-20260101-0595</v>
          </cell>
          <cell r="AL22" t="str">
            <v>诉求</v>
          </cell>
          <cell r="AM22" t="str">
            <v>结束</v>
          </cell>
        </row>
        <row r="23">
          <cell r="AK23" t="str">
            <v>GJ-PHONE-20260104-1072</v>
          </cell>
          <cell r="AL23" t="str">
            <v>其他</v>
          </cell>
          <cell r="AM23" t="str">
            <v>结束</v>
          </cell>
        </row>
        <row r="24">
          <cell r="AK24" t="str">
            <v>GJ-PHONE-20260104-1759</v>
          </cell>
          <cell r="AL24" t="str">
            <v>其他</v>
          </cell>
          <cell r="AM24" t="str">
            <v>结束</v>
          </cell>
        </row>
        <row r="25">
          <cell r="AK25" t="str">
            <v>GJ-PHONE-20260105-0602</v>
          </cell>
          <cell r="AL25" t="str">
            <v>诉求</v>
          </cell>
          <cell r="AM25" t="str">
            <v>结束</v>
          </cell>
        </row>
        <row r="26">
          <cell r="AK26" t="str">
            <v>GJ-PHONE-20260105-0798</v>
          </cell>
          <cell r="AL26" t="str">
            <v>其他</v>
          </cell>
          <cell r="AM26" t="str">
            <v>结束</v>
          </cell>
        </row>
        <row r="27">
          <cell r="AK27" t="str">
            <v>GJ-PHONE-20260106-1465</v>
          </cell>
          <cell r="AL27" t="str">
            <v>其他</v>
          </cell>
          <cell r="AM27" t="str">
            <v>结束</v>
          </cell>
        </row>
        <row r="28">
          <cell r="AK28" t="str">
            <v>GJ-PHONE-20260106-1604</v>
          </cell>
          <cell r="AL28" t="str">
            <v>其他</v>
          </cell>
          <cell r="AM28" t="str">
            <v>结束</v>
          </cell>
        </row>
        <row r="29">
          <cell r="AK29" t="str">
            <v>GJ-PHONE-20260107-0188</v>
          </cell>
          <cell r="AL29" t="str">
            <v>诉求</v>
          </cell>
          <cell r="AM29" t="str">
            <v>结束</v>
          </cell>
        </row>
        <row r="30">
          <cell r="AK30" t="str">
            <v>GJ-PHONE-20260107-0383</v>
          </cell>
          <cell r="AL30" t="str">
            <v>诉求</v>
          </cell>
          <cell r="AM30" t="str">
            <v>结束</v>
          </cell>
        </row>
        <row r="31">
          <cell r="AK31" t="str">
            <v>GJ-PHONE-20260107-1201</v>
          </cell>
          <cell r="AL31" t="str">
            <v>其他</v>
          </cell>
          <cell r="AM31" t="str">
            <v>结束</v>
          </cell>
        </row>
        <row r="32">
          <cell r="AK32" t="str">
            <v>GJ-PHONE-20260107-1274</v>
          </cell>
          <cell r="AL32" t="str">
            <v>其他</v>
          </cell>
          <cell r="AM32" t="str">
            <v>结束</v>
          </cell>
        </row>
        <row r="33">
          <cell r="AK33" t="str">
            <v>GJ-PHONE-20260107-1344</v>
          </cell>
          <cell r="AL33" t="str">
            <v>其他</v>
          </cell>
          <cell r="AM33" t="str">
            <v>结束</v>
          </cell>
        </row>
        <row r="34">
          <cell r="AK34" t="str">
            <v>GJ-PHONE-20260107-1362</v>
          </cell>
          <cell r="AL34" t="str">
            <v>其他</v>
          </cell>
          <cell r="AM34" t="str">
            <v>结束</v>
          </cell>
        </row>
        <row r="35">
          <cell r="AK35" t="str">
            <v>GJ-PHONE-20260108-1295</v>
          </cell>
          <cell r="AL35" t="str">
            <v>其他</v>
          </cell>
          <cell r="AM35" t="str">
            <v>结束</v>
          </cell>
        </row>
        <row r="36">
          <cell r="AK36" t="str">
            <v>GJ-PHONE-20260108-1365</v>
          </cell>
          <cell r="AL36" t="str">
            <v>诉求</v>
          </cell>
          <cell r="AM36" t="str">
            <v>结束</v>
          </cell>
        </row>
        <row r="37">
          <cell r="AK37" t="str">
            <v>GJ-PHONE-20260109-0290</v>
          </cell>
          <cell r="AL37" t="str">
            <v>表扬</v>
          </cell>
          <cell r="AM37" t="str">
            <v>结束</v>
          </cell>
        </row>
        <row r="38">
          <cell r="AK38" t="str">
            <v>GJ-PHONE-20260109-0290-1</v>
          </cell>
          <cell r="AL38" t="str">
            <v>其他</v>
          </cell>
          <cell r="AM38" t="str">
            <v>结束</v>
          </cell>
        </row>
        <row r="39">
          <cell r="AK39" t="str">
            <v>GJ-PHONE-20260109-0297</v>
          </cell>
          <cell r="AL39" t="str">
            <v>其他</v>
          </cell>
          <cell r="AM39" t="str">
            <v>结束</v>
          </cell>
        </row>
        <row r="40">
          <cell r="AK40" t="str">
            <v>GJ-PHONE-20260109-0564</v>
          </cell>
          <cell r="AL40" t="str">
            <v>其他</v>
          </cell>
          <cell r="AM40" t="str">
            <v>结束</v>
          </cell>
        </row>
        <row r="41">
          <cell r="AK41" t="str">
            <v>GJ-PHONE-20260109-0717</v>
          </cell>
          <cell r="AL41" t="str">
            <v>其他</v>
          </cell>
          <cell r="AM41" t="str">
            <v>结束</v>
          </cell>
        </row>
        <row r="42">
          <cell r="AK42" t="str">
            <v>GJ-PHONE-20260109-1668</v>
          </cell>
          <cell r="AL42" t="str">
            <v>其他</v>
          </cell>
          <cell r="AM42" t="str">
            <v>结束</v>
          </cell>
        </row>
        <row r="43">
          <cell r="AK43" t="str">
            <v>GJ-PHONE-20260109-2108</v>
          </cell>
          <cell r="AL43" t="str">
            <v>诉求</v>
          </cell>
          <cell r="AM43" t="str">
            <v>结束</v>
          </cell>
        </row>
        <row r="44">
          <cell r="AK44" t="str">
            <v>GJ-PHONE-20260110-0152</v>
          </cell>
          <cell r="AL44" t="str">
            <v>诉求</v>
          </cell>
          <cell r="AM44" t="str">
            <v>结束</v>
          </cell>
        </row>
        <row r="45">
          <cell r="AK45" t="str">
            <v>GJ-PHONE-20260110-0912</v>
          </cell>
          <cell r="AL45" t="str">
            <v>诉求</v>
          </cell>
          <cell r="AM45" t="str">
            <v>结束</v>
          </cell>
        </row>
        <row r="46">
          <cell r="AK46" t="str">
            <v>GJ-PHONE-20260110-1178</v>
          </cell>
          <cell r="AL46" t="str">
            <v>诉求</v>
          </cell>
          <cell r="AM46" t="str">
            <v>结束</v>
          </cell>
        </row>
        <row r="47">
          <cell r="AK47" t="str">
            <v>GJ-PHONE-20260110-1661</v>
          </cell>
          <cell r="AL47" t="str">
            <v>诉求</v>
          </cell>
          <cell r="AM47" t="str">
            <v>结束</v>
          </cell>
        </row>
        <row r="48">
          <cell r="AK48" t="str">
            <v>GJ-PHONE-20260111-0012</v>
          </cell>
          <cell r="AL48" t="str">
            <v>其他</v>
          </cell>
          <cell r="AM48" t="str">
            <v>结束</v>
          </cell>
        </row>
        <row r="49">
          <cell r="AK49" t="str">
            <v>GJ-PHONE-20260111-0066</v>
          </cell>
          <cell r="AL49" t="str">
            <v>其他</v>
          </cell>
          <cell r="AM49" t="str">
            <v>结束</v>
          </cell>
        </row>
        <row r="50">
          <cell r="AK50" t="str">
            <v>GJ-PHONE-20260111-1575</v>
          </cell>
          <cell r="AL50" t="str">
            <v>其他</v>
          </cell>
          <cell r="AM50" t="str">
            <v>结束</v>
          </cell>
        </row>
        <row r="51">
          <cell r="AK51" t="str">
            <v>GJ-PHONE-20260112-0223</v>
          </cell>
          <cell r="AL51" t="str">
            <v>诉求</v>
          </cell>
          <cell r="AM51" t="str">
            <v>结束</v>
          </cell>
        </row>
        <row r="52">
          <cell r="AK52" t="str">
            <v>GJ-PHONE-20260111-1443</v>
          </cell>
          <cell r="AL52" t="str">
            <v>诉求</v>
          </cell>
          <cell r="AM52" t="str">
            <v>结束</v>
          </cell>
        </row>
        <row r="53">
          <cell r="AK53" t="str">
            <v>GJ-PHONE-20260112-1243</v>
          </cell>
          <cell r="AL53" t="str">
            <v>其他</v>
          </cell>
          <cell r="AM53" t="str">
            <v>结束</v>
          </cell>
        </row>
        <row r="54">
          <cell r="AK54" t="str">
            <v>GJ-PHONE-20260113-0201</v>
          </cell>
          <cell r="AL54" t="str">
            <v>表扬</v>
          </cell>
          <cell r="AM54" t="str">
            <v>结束</v>
          </cell>
        </row>
        <row r="55">
          <cell r="AK55" t="str">
            <v>GJ-PHONE-20260113-0186</v>
          </cell>
          <cell r="AL55" t="str">
            <v>表扬</v>
          </cell>
          <cell r="AM55" t="str">
            <v>结束</v>
          </cell>
        </row>
        <row r="56">
          <cell r="AK56" t="str">
            <v>GJ-PHONE-20260113-0611</v>
          </cell>
          <cell r="AL56" t="str">
            <v>其他</v>
          </cell>
          <cell r="AM56" t="str">
            <v>结束</v>
          </cell>
        </row>
        <row r="57">
          <cell r="AK57" t="str">
            <v>GJ-PHONE-20260113-0771</v>
          </cell>
          <cell r="AL57" t="str">
            <v>其他</v>
          </cell>
          <cell r="AM57" t="str">
            <v>结束</v>
          </cell>
        </row>
        <row r="58">
          <cell r="AK58" t="str">
            <v>GJ-PHONE-20260113-1234</v>
          </cell>
          <cell r="AL58" t="str">
            <v>其他</v>
          </cell>
          <cell r="AM58" t="str">
            <v>结束</v>
          </cell>
        </row>
        <row r="59">
          <cell r="AK59" t="str">
            <v>GJ-PHONE-20260113-1476</v>
          </cell>
          <cell r="AL59" t="str">
            <v>诉求</v>
          </cell>
          <cell r="AM59" t="str">
            <v>结束</v>
          </cell>
        </row>
        <row r="60">
          <cell r="AK60" t="str">
            <v>GJ-PHONE-20260114-1140</v>
          </cell>
          <cell r="AL60" t="str">
            <v>其他</v>
          </cell>
          <cell r="AM60" t="str">
            <v>结束</v>
          </cell>
        </row>
        <row r="61">
          <cell r="AK61" t="str">
            <v>GJ-PHONE-20260114-1148</v>
          </cell>
          <cell r="AL61" t="str">
            <v>其他</v>
          </cell>
          <cell r="AM61" t="str">
            <v>结束</v>
          </cell>
        </row>
        <row r="62">
          <cell r="AK62" t="str">
            <v>GJ-PHONE-20260114-1415</v>
          </cell>
          <cell r="AL62" t="str">
            <v>诉求</v>
          </cell>
          <cell r="AM62" t="str">
            <v>结束</v>
          </cell>
        </row>
        <row r="63">
          <cell r="AK63" t="str">
            <v>GJ-PHONE-20260114-1475</v>
          </cell>
          <cell r="AL63" t="str">
            <v>其他</v>
          </cell>
          <cell r="AM63" t="str">
            <v>结束</v>
          </cell>
        </row>
        <row r="64">
          <cell r="AK64" t="str">
            <v>GJ-PHONE-20260114-2143</v>
          </cell>
          <cell r="AL64" t="str">
            <v>诉求</v>
          </cell>
          <cell r="AM64" t="str">
            <v>结束</v>
          </cell>
        </row>
        <row r="65">
          <cell r="AK65" t="str">
            <v>GJ-PHONE-20260115-0983</v>
          </cell>
          <cell r="AL65" t="str">
            <v>诉求</v>
          </cell>
          <cell r="AM65" t="str">
            <v>结束</v>
          </cell>
        </row>
        <row r="66">
          <cell r="AK66" t="str">
            <v>GJ-PHONE-20260115-0652</v>
          </cell>
          <cell r="AL66" t="str">
            <v>诉求</v>
          </cell>
          <cell r="AM66" t="str">
            <v>结束</v>
          </cell>
        </row>
        <row r="67">
          <cell r="AK67" t="str">
            <v>GJ-PHONE-20260115-1333</v>
          </cell>
          <cell r="AL67" t="str">
            <v>诉求</v>
          </cell>
          <cell r="AM67" t="str">
            <v>结束</v>
          </cell>
        </row>
        <row r="68">
          <cell r="AK68" t="str">
            <v>GJ-PHONE-20260116-0271</v>
          </cell>
          <cell r="AL68" t="str">
            <v>其他</v>
          </cell>
          <cell r="AM68" t="str">
            <v>结束</v>
          </cell>
        </row>
        <row r="69">
          <cell r="AK69" t="str">
            <v>GJ-PHONE-20260116-1361</v>
          </cell>
          <cell r="AL69" t="str">
            <v>其他</v>
          </cell>
          <cell r="AM69" t="str">
            <v>结束</v>
          </cell>
        </row>
        <row r="70">
          <cell r="AK70" t="str">
            <v>GJ-PHONE-20260117-1429</v>
          </cell>
          <cell r="AL70" t="str">
            <v>其他</v>
          </cell>
          <cell r="AM70" t="str">
            <v>结束</v>
          </cell>
        </row>
        <row r="71">
          <cell r="AK71" t="str">
            <v>GJ-PHONE-20260119-0406</v>
          </cell>
          <cell r="AL71" t="str">
            <v>诉求</v>
          </cell>
          <cell r="AM71" t="str">
            <v>结束</v>
          </cell>
        </row>
        <row r="72">
          <cell r="AK72" t="str">
            <v>GJ-PHONE-20260118-1114</v>
          </cell>
          <cell r="AL72" t="str">
            <v>诉求</v>
          </cell>
          <cell r="AM72" t="str">
            <v>结束</v>
          </cell>
        </row>
        <row r="73">
          <cell r="AK73" t="str">
            <v>GJ-PHONE-20260118-1656</v>
          </cell>
          <cell r="AL73" t="str">
            <v>诉求</v>
          </cell>
          <cell r="AM73" t="str">
            <v>结束</v>
          </cell>
        </row>
        <row r="74">
          <cell r="AK74" t="str">
            <v>GJ-PHONE-20260118-1560</v>
          </cell>
          <cell r="AL74" t="str">
            <v>诉求</v>
          </cell>
          <cell r="AM74" t="str">
            <v>结束</v>
          </cell>
        </row>
        <row r="75">
          <cell r="AK75" t="str">
            <v>GJ-PHONE-20260119-0742</v>
          </cell>
          <cell r="AL75" t="str">
            <v>其他</v>
          </cell>
          <cell r="AM75" t="str">
            <v>结束</v>
          </cell>
        </row>
        <row r="76">
          <cell r="AK76" t="str">
            <v>GJ-PHONE-20260119-0906</v>
          </cell>
          <cell r="AL76" t="str">
            <v>其他</v>
          </cell>
          <cell r="AM76" t="str">
            <v>结束</v>
          </cell>
        </row>
        <row r="77">
          <cell r="AK77" t="str">
            <v>GJ-PHONE-20260119-1647-1</v>
          </cell>
          <cell r="AL77" t="str">
            <v>诉求</v>
          </cell>
          <cell r="AM77" t="str">
            <v>结束</v>
          </cell>
        </row>
        <row r="78">
          <cell r="AK78" t="str">
            <v>GJ-PHONE-20260119-1583</v>
          </cell>
          <cell r="AL78" t="str">
            <v>其他</v>
          </cell>
          <cell r="AM78" t="str">
            <v>结束</v>
          </cell>
        </row>
        <row r="79">
          <cell r="AK79" t="str">
            <v>GJ-PHONE-20260119-1692</v>
          </cell>
          <cell r="AL79" t="str">
            <v>诉求</v>
          </cell>
          <cell r="AM79" t="str">
            <v>结束</v>
          </cell>
        </row>
        <row r="80">
          <cell r="AK80" t="str">
            <v>GJ-PHONE-20260120-0684</v>
          </cell>
          <cell r="AL80" t="str">
            <v>诉求</v>
          </cell>
          <cell r="AM80" t="str">
            <v>结束</v>
          </cell>
        </row>
        <row r="81">
          <cell r="AK81" t="str">
            <v>GJ-PHONE-20260121-1061</v>
          </cell>
          <cell r="AL81" t="str">
            <v>诉求</v>
          </cell>
          <cell r="AM81" t="str">
            <v>结束</v>
          </cell>
        </row>
        <row r="82">
          <cell r="AK82" t="str">
            <v>GJ-PHONE-20260122-0225</v>
          </cell>
          <cell r="AL82" t="str">
            <v>诉求</v>
          </cell>
          <cell r="AM82" t="str">
            <v>结束</v>
          </cell>
        </row>
        <row r="83">
          <cell r="AK83" t="str">
            <v>GJ-PHONE-20260122-0615</v>
          </cell>
          <cell r="AL83" t="str">
            <v>其他</v>
          </cell>
          <cell r="AM83" t="str">
            <v>结束</v>
          </cell>
        </row>
        <row r="84">
          <cell r="AK84" t="str">
            <v>GJ-PHONE-20260123-1176</v>
          </cell>
          <cell r="AL84" t="str">
            <v>诉求</v>
          </cell>
          <cell r="AM84" t="str">
            <v>结束</v>
          </cell>
        </row>
        <row r="85">
          <cell r="AK85" t="str">
            <v>GJ-PHONE-20260123-1564</v>
          </cell>
          <cell r="AL85" t="str">
            <v>诉求</v>
          </cell>
          <cell r="AM85" t="str">
            <v>结束</v>
          </cell>
        </row>
        <row r="86">
          <cell r="AK86" t="str">
            <v>GJ-PHONE-20260124-0190</v>
          </cell>
          <cell r="AL86" t="str">
            <v>其他</v>
          </cell>
          <cell r="AM86" t="str">
            <v>结束</v>
          </cell>
        </row>
        <row r="87">
          <cell r="AK87" t="str">
            <v>GJ-PHONE-20260124-0228</v>
          </cell>
          <cell r="AL87" t="str">
            <v>其他</v>
          </cell>
          <cell r="AM87" t="str">
            <v>结束</v>
          </cell>
        </row>
        <row r="88">
          <cell r="AK88" t="str">
            <v>GJ-PHONE-20260124-0281</v>
          </cell>
          <cell r="AL88" t="str">
            <v>其他</v>
          </cell>
          <cell r="AM88" t="str">
            <v>结束</v>
          </cell>
        </row>
        <row r="89">
          <cell r="AK89" t="str">
            <v>GJ-PHONE-20260125-0761</v>
          </cell>
          <cell r="AL89" t="str">
            <v>其他</v>
          </cell>
          <cell r="AM89" t="str">
            <v>结束</v>
          </cell>
        </row>
        <row r="90">
          <cell r="AK90" t="str">
            <v>GJ-PHONE-20260125-1171</v>
          </cell>
          <cell r="AL90" t="str">
            <v>其他</v>
          </cell>
          <cell r="AM90" t="str">
            <v>结束</v>
          </cell>
        </row>
        <row r="91">
          <cell r="AK91" t="str">
            <v>GJ-PHONE-20260126-0855-1</v>
          </cell>
          <cell r="AL91" t="str">
            <v>表扬</v>
          </cell>
          <cell r="AM91" t="str">
            <v>结束</v>
          </cell>
        </row>
        <row r="92">
          <cell r="AK92" t="str">
            <v>GJ-PHONE-20260127-0345</v>
          </cell>
          <cell r="AL92" t="str">
            <v>其他</v>
          </cell>
          <cell r="AM92" t="str">
            <v>结束</v>
          </cell>
        </row>
        <row r="93">
          <cell r="AK93" t="str">
            <v>GJ-PHONE-20260127-0877</v>
          </cell>
          <cell r="AL93" t="str">
            <v>诉求</v>
          </cell>
          <cell r="AM93" t="str">
            <v>结束</v>
          </cell>
        </row>
        <row r="94">
          <cell r="AK94" t="str">
            <v>GJ-PHONE-20260127-1674</v>
          </cell>
          <cell r="AL94" t="str">
            <v>诉求</v>
          </cell>
          <cell r="AM94" t="str">
            <v>结束</v>
          </cell>
        </row>
        <row r="95">
          <cell r="AK95" t="str">
            <v>GJ-PHONE-20260127-2178</v>
          </cell>
          <cell r="AL95" t="str">
            <v>其他</v>
          </cell>
          <cell r="AM95" t="str">
            <v>结束</v>
          </cell>
        </row>
        <row r="96">
          <cell r="AK96" t="str">
            <v>GJ-PHONE-20260128-0450</v>
          </cell>
          <cell r="AL96" t="str">
            <v>诉求</v>
          </cell>
          <cell r="AM96" t="str">
            <v>结束</v>
          </cell>
        </row>
        <row r="97">
          <cell r="AK97" t="str">
            <v>GJ-PHONE-20260128-1058</v>
          </cell>
          <cell r="AL97" t="str">
            <v>其他</v>
          </cell>
          <cell r="AM97" t="str">
            <v>结束</v>
          </cell>
        </row>
        <row r="98">
          <cell r="AK98" t="str">
            <v>GJ-PHONE-20260128-1899</v>
          </cell>
          <cell r="AL98" t="str">
            <v>诉求</v>
          </cell>
          <cell r="AM98" t="str">
            <v>结束</v>
          </cell>
        </row>
        <row r="99">
          <cell r="AK99" t="str">
            <v>GJ-PHONE-20260129-0210-1</v>
          </cell>
          <cell r="AL99" t="str">
            <v>表扬</v>
          </cell>
          <cell r="AM99" t="str">
            <v>结束</v>
          </cell>
        </row>
        <row r="100">
          <cell r="AK100" t="str">
            <v>GJ-PHONE-20260129-0825-1</v>
          </cell>
          <cell r="AL100" t="str">
            <v>其他</v>
          </cell>
          <cell r="AM100" t="str">
            <v>结束</v>
          </cell>
        </row>
        <row r="101">
          <cell r="AK101" t="str">
            <v>GJ-PHONE-20260129-1067</v>
          </cell>
          <cell r="AL101" t="str">
            <v>其他</v>
          </cell>
          <cell r="AM101" t="str">
            <v>结束</v>
          </cell>
        </row>
        <row r="102">
          <cell r="AK102" t="str">
            <v>GJ-PHONE-20260129-1290</v>
          </cell>
          <cell r="AL102" t="str">
            <v>诉求</v>
          </cell>
          <cell r="AM102" t="str">
            <v>结束</v>
          </cell>
        </row>
        <row r="103">
          <cell r="AK103" t="str">
            <v>GJ-PHONE-20260129-1343</v>
          </cell>
          <cell r="AL103" t="str">
            <v>其他</v>
          </cell>
          <cell r="AM103" t="str">
            <v>结束</v>
          </cell>
        </row>
        <row r="104">
          <cell r="AK104" t="str">
            <v>GJ-PHONE-20260129-2211</v>
          </cell>
          <cell r="AL104" t="str">
            <v>诉求</v>
          </cell>
          <cell r="AM104" t="str">
            <v>结束</v>
          </cell>
        </row>
        <row r="105">
          <cell r="AK105" t="str">
            <v>GJ-PHONE-20260130-0245</v>
          </cell>
          <cell r="AL105" t="str">
            <v>诉求</v>
          </cell>
          <cell r="AM105" t="str">
            <v>结束</v>
          </cell>
        </row>
        <row r="106">
          <cell r="AK106" t="str">
            <v>GJ-PHONE-20260130-1545</v>
          </cell>
          <cell r="AL106" t="str">
            <v>其他</v>
          </cell>
          <cell r="AM106" t="str">
            <v>结束</v>
          </cell>
        </row>
        <row r="107">
          <cell r="AK107" t="str">
            <v>GJ-PHONE-20260131-1159</v>
          </cell>
          <cell r="AL107" t="str">
            <v>诉求</v>
          </cell>
          <cell r="AM107" t="str">
            <v>结束</v>
          </cell>
        </row>
        <row r="108">
          <cell r="AK108" t="str">
            <v>GJ-PHONE-20260131-1326</v>
          </cell>
          <cell r="AL108" t="str">
            <v>诉求</v>
          </cell>
          <cell r="AM108" t="str">
            <v>结束</v>
          </cell>
        </row>
        <row r="109">
          <cell r="AK109" t="str">
            <v>GJ-PHONE-20260131-1410</v>
          </cell>
          <cell r="AL109" t="str">
            <v>诉求</v>
          </cell>
          <cell r="AM109" t="str">
            <v>结束</v>
          </cell>
        </row>
        <row r="110">
          <cell r="AK110" t="str">
            <v>GJ-PHONE-20260201-1116</v>
          </cell>
          <cell r="AL110" t="str">
            <v>其他</v>
          </cell>
          <cell r="AM110" t="str">
            <v>结束</v>
          </cell>
        </row>
        <row r="111">
          <cell r="AK111" t="str">
            <v>GJ-PHONE-20260202-0691</v>
          </cell>
          <cell r="AL111" t="str">
            <v>诉求</v>
          </cell>
          <cell r="AM111" t="str">
            <v>结束</v>
          </cell>
        </row>
        <row r="112">
          <cell r="AK112" t="str">
            <v>GJ-PHONE-20260201-0760</v>
          </cell>
          <cell r="AL112" t="str">
            <v>诉求</v>
          </cell>
          <cell r="AM112" t="str">
            <v>结束</v>
          </cell>
        </row>
        <row r="113">
          <cell r="AK113" t="str">
            <v>GJ-PHONE-20260131-1812-1</v>
          </cell>
          <cell r="AL113" t="str">
            <v>诉求</v>
          </cell>
          <cell r="AM113" t="str">
            <v>结束</v>
          </cell>
        </row>
        <row r="114">
          <cell r="AK114" t="str">
            <v>GJ-PHONE-20260201-1071</v>
          </cell>
          <cell r="AL114" t="str">
            <v>其他</v>
          </cell>
          <cell r="AM114" t="str">
            <v>结束</v>
          </cell>
        </row>
        <row r="115">
          <cell r="AK115" t="str">
            <v>GJ-PHONE-20260203-0244</v>
          </cell>
          <cell r="AL115" t="str">
            <v>其他</v>
          </cell>
          <cell r="AM115" t="str">
            <v>结束</v>
          </cell>
        </row>
        <row r="116">
          <cell r="AK116" t="str">
            <v>GJ-PHONE-20260203-0754</v>
          </cell>
          <cell r="AL116" t="str">
            <v>其他</v>
          </cell>
          <cell r="AM116" t="str">
            <v>结束</v>
          </cell>
        </row>
        <row r="117">
          <cell r="AK117" t="str">
            <v>GJ-PHONE-20260204-0163</v>
          </cell>
          <cell r="AL117" t="str">
            <v>其他</v>
          </cell>
          <cell r="AM117" t="str">
            <v>结束</v>
          </cell>
        </row>
        <row r="118">
          <cell r="AK118" t="str">
            <v>GJ-PHONE-20260204-0273</v>
          </cell>
          <cell r="AL118" t="str">
            <v>诉求</v>
          </cell>
          <cell r="AM118" t="str">
            <v>结束</v>
          </cell>
        </row>
        <row r="119">
          <cell r="AK119" t="str">
            <v>GJ-PHONE-20260204-1054</v>
          </cell>
          <cell r="AL119" t="str">
            <v>诉求</v>
          </cell>
          <cell r="AM119" t="str">
            <v>结束</v>
          </cell>
        </row>
        <row r="120">
          <cell r="AK120" t="str">
            <v>GJ-PHONE-20260204-1556</v>
          </cell>
          <cell r="AL120" t="str">
            <v>诉求</v>
          </cell>
          <cell r="AM120" t="str">
            <v>结束</v>
          </cell>
        </row>
        <row r="121">
          <cell r="AK121" t="str">
            <v>GJ-PHONE-20260204-2266-1</v>
          </cell>
          <cell r="AL121" t="str">
            <v>其他</v>
          </cell>
          <cell r="AM121" t="str">
            <v>结束</v>
          </cell>
        </row>
        <row r="122">
          <cell r="AK122" t="str">
            <v>GJ-PHONE-20260204-2309</v>
          </cell>
          <cell r="AL122" t="str">
            <v>其他</v>
          </cell>
          <cell r="AM122" t="str">
            <v>结束</v>
          </cell>
        </row>
        <row r="123">
          <cell r="AK123" t="str">
            <v>GJ-PHONE-20260205-0892-1</v>
          </cell>
          <cell r="AL123" t="str">
            <v>其他</v>
          </cell>
          <cell r="AM123" t="str">
            <v>结束</v>
          </cell>
        </row>
        <row r="124">
          <cell r="AK124" t="str">
            <v>GJ-PHONE-20260205-1304</v>
          </cell>
          <cell r="AL124" t="str">
            <v>其他</v>
          </cell>
          <cell r="AM124" t="str">
            <v>结束</v>
          </cell>
        </row>
        <row r="125">
          <cell r="AK125" t="str">
            <v>GJ-PHONE-20260205-0808</v>
          </cell>
          <cell r="AL125" t="str">
            <v>其他</v>
          </cell>
          <cell r="AM125" t="str">
            <v>结束</v>
          </cell>
        </row>
        <row r="126">
          <cell r="AK126" t="str">
            <v>GJ-PHONE-20260206-0100</v>
          </cell>
          <cell r="AL126" t="str">
            <v>其他</v>
          </cell>
          <cell r="AM126" t="str">
            <v>结束</v>
          </cell>
        </row>
        <row r="127">
          <cell r="AK127" t="str">
            <v>GJ-PHONE-20260205-1844</v>
          </cell>
          <cell r="AL127" t="str">
            <v>诉求</v>
          </cell>
          <cell r="AM127" t="str">
            <v>结束</v>
          </cell>
        </row>
        <row r="128">
          <cell r="AK128" t="str">
            <v>GJ-PHONE-20260206-1014-1</v>
          </cell>
          <cell r="AL128" t="str">
            <v>其他</v>
          </cell>
          <cell r="AM128" t="str">
            <v>结束</v>
          </cell>
        </row>
        <row r="129">
          <cell r="AK129" t="str">
            <v>GJ-PHONE-20260206-2023</v>
          </cell>
          <cell r="AL129" t="str">
            <v>其他</v>
          </cell>
          <cell r="AM129" t="str">
            <v>结束</v>
          </cell>
        </row>
        <row r="130">
          <cell r="AK130" t="str">
            <v>GJ-PHONE-20260207-0424</v>
          </cell>
          <cell r="AL130" t="str">
            <v>其他</v>
          </cell>
          <cell r="AM130" t="str">
            <v>结束</v>
          </cell>
        </row>
        <row r="131">
          <cell r="AK131" t="str">
            <v>GJ-PHONE-20260208-2062</v>
          </cell>
          <cell r="AL131" t="str">
            <v>诉求</v>
          </cell>
          <cell r="AM131" t="str">
            <v>结束</v>
          </cell>
        </row>
        <row r="132">
          <cell r="AK132" t="str">
            <v>GJ-PHONE-20260208-2149-2</v>
          </cell>
          <cell r="AL132" t="str">
            <v>其他</v>
          </cell>
          <cell r="AM132" t="str">
            <v>结束</v>
          </cell>
        </row>
        <row r="133">
          <cell r="AK133" t="str">
            <v>GJ-PHONE-20260209-1509</v>
          </cell>
          <cell r="AL133" t="str">
            <v>其他</v>
          </cell>
          <cell r="AM133" t="str">
            <v>结束</v>
          </cell>
        </row>
        <row r="134">
          <cell r="AK134" t="str">
            <v>GJ-PHONE-20260209-1811</v>
          </cell>
          <cell r="AL134" t="str">
            <v>其他</v>
          </cell>
          <cell r="AM134" t="str">
            <v>结束</v>
          </cell>
        </row>
        <row r="135">
          <cell r="AK135" t="str">
            <v>GJ-PHONE-20260210-1283</v>
          </cell>
          <cell r="AL135" t="str">
            <v>其他</v>
          </cell>
          <cell r="AM135" t="str">
            <v>结束</v>
          </cell>
        </row>
        <row r="136">
          <cell r="AK136" t="str">
            <v>GJ-PHONE-20260211-0400</v>
          </cell>
          <cell r="AL136" t="str">
            <v>诉求</v>
          </cell>
          <cell r="AM136" t="str">
            <v>结束</v>
          </cell>
        </row>
        <row r="137">
          <cell r="AK137" t="str">
            <v>GJ-PHONE-20260211-1614</v>
          </cell>
          <cell r="AL137" t="str">
            <v>诉求</v>
          </cell>
          <cell r="AM137" t="str">
            <v>结束</v>
          </cell>
        </row>
        <row r="138">
          <cell r="AK138" t="str">
            <v>GJ-PHONE-20260212-0062</v>
          </cell>
          <cell r="AL138" t="str">
            <v>诉求</v>
          </cell>
          <cell r="AM138" t="str">
            <v>结束</v>
          </cell>
        </row>
        <row r="139">
          <cell r="AK139" t="str">
            <v>GJ-PHONE-20260212-0339</v>
          </cell>
          <cell r="AL139" t="str">
            <v>诉求</v>
          </cell>
          <cell r="AM139" t="str">
            <v>结束</v>
          </cell>
        </row>
        <row r="140">
          <cell r="AK140" t="str">
            <v>GJ-PHONE-20260212-1033-1</v>
          </cell>
          <cell r="AL140" t="str">
            <v>诉求</v>
          </cell>
          <cell r="AM140" t="str">
            <v>结束</v>
          </cell>
        </row>
        <row r="141">
          <cell r="AK141" t="str">
            <v>GJ-PHONE-20260212-1153</v>
          </cell>
          <cell r="AL141" t="str">
            <v>其他</v>
          </cell>
          <cell r="AM141" t="str">
            <v>结束</v>
          </cell>
        </row>
        <row r="142">
          <cell r="AK142" t="str">
            <v>GJ-PHONE-20260212-1092</v>
          </cell>
          <cell r="AL142" t="str">
            <v>诉求</v>
          </cell>
          <cell r="AM142" t="str">
            <v>结束</v>
          </cell>
        </row>
        <row r="143">
          <cell r="AK143" t="str">
            <v>GJ-PHONE-20260212-1392</v>
          </cell>
          <cell r="AL143" t="str">
            <v>其他</v>
          </cell>
          <cell r="AM143" t="str">
            <v>结束</v>
          </cell>
        </row>
        <row r="144">
          <cell r="AK144" t="str">
            <v>GJ-PHONE-20260212-1753</v>
          </cell>
          <cell r="AL144" t="str">
            <v>其他</v>
          </cell>
          <cell r="AM144" t="str">
            <v>结束</v>
          </cell>
        </row>
        <row r="145">
          <cell r="AK145" t="str">
            <v>GJ-PHONE-20260212-1938</v>
          </cell>
          <cell r="AL145" t="str">
            <v>诉求</v>
          </cell>
          <cell r="AM145" t="str">
            <v>结束</v>
          </cell>
        </row>
        <row r="146">
          <cell r="AK146" t="str">
            <v>GJ-PHONE-20260212-2153</v>
          </cell>
          <cell r="AL146" t="str">
            <v>其他</v>
          </cell>
          <cell r="AM146" t="str">
            <v>结束</v>
          </cell>
        </row>
        <row r="147">
          <cell r="AK147" t="str">
            <v>GJ-PHONE-20260213-0482</v>
          </cell>
          <cell r="AL147" t="str">
            <v>其他</v>
          </cell>
          <cell r="AM147" t="str">
            <v>结束</v>
          </cell>
        </row>
        <row r="148">
          <cell r="AK148" t="str">
            <v>GJ-PHONE-20260213-0533</v>
          </cell>
          <cell r="AL148" t="str">
            <v>诉求</v>
          </cell>
          <cell r="AM148" t="str">
            <v>结束</v>
          </cell>
        </row>
        <row r="149">
          <cell r="AK149" t="str">
            <v>GJ-PHONE-20260213-0900</v>
          </cell>
          <cell r="AL149" t="str">
            <v>表扬</v>
          </cell>
          <cell r="AM149" t="str">
            <v>结束</v>
          </cell>
        </row>
        <row r="150">
          <cell r="AK150" t="str">
            <v>GJ-PHONE-20260213-1007-3</v>
          </cell>
          <cell r="AL150" t="str">
            <v>表扬</v>
          </cell>
          <cell r="AM150" t="str">
            <v>结束</v>
          </cell>
        </row>
        <row r="151">
          <cell r="AK151" t="str">
            <v>GJ-PHONE-20260213-1762</v>
          </cell>
          <cell r="AL151" t="str">
            <v>诉求</v>
          </cell>
          <cell r="AM151" t="str">
            <v>结束</v>
          </cell>
        </row>
        <row r="152">
          <cell r="AK152" t="str">
            <v>GJ-PHONE-20260214-0001</v>
          </cell>
          <cell r="AL152" t="str">
            <v>诉求</v>
          </cell>
          <cell r="AM152" t="str">
            <v>结束</v>
          </cell>
        </row>
        <row r="153">
          <cell r="AK153" t="str">
            <v>GJ-PHONE-20260214-0313</v>
          </cell>
          <cell r="AL153" t="str">
            <v>其他</v>
          </cell>
          <cell r="AM153" t="str">
            <v>结束</v>
          </cell>
        </row>
        <row r="154">
          <cell r="AK154" t="str">
            <v>GJ-PHONE-20260216-0708</v>
          </cell>
          <cell r="AL154" t="str">
            <v>诉求</v>
          </cell>
          <cell r="AM154" t="str">
            <v>结束</v>
          </cell>
        </row>
        <row r="155">
          <cell r="AK155" t="str">
            <v>GJ-PHONE-20260217-0073</v>
          </cell>
          <cell r="AL155" t="str">
            <v>诉求</v>
          </cell>
          <cell r="AM155" t="str">
            <v>结束</v>
          </cell>
        </row>
        <row r="156">
          <cell r="AK156" t="str">
            <v>GJ-PHONE-20260218-1083</v>
          </cell>
          <cell r="AL156" t="str">
            <v>诉求</v>
          </cell>
          <cell r="AM156" t="str">
            <v>结束</v>
          </cell>
        </row>
        <row r="157">
          <cell r="AK157" t="str">
            <v>GJ-PHONE-20260219-0231</v>
          </cell>
          <cell r="AL157" t="str">
            <v>表扬</v>
          </cell>
          <cell r="AM157" t="str">
            <v>结束</v>
          </cell>
        </row>
        <row r="158">
          <cell r="AK158" t="str">
            <v>GJ-PHONE-20260215-0880</v>
          </cell>
          <cell r="AL158" t="str">
            <v>其他</v>
          </cell>
          <cell r="AM158" t="str">
            <v>结束</v>
          </cell>
        </row>
        <row r="159">
          <cell r="AK159" t="str">
            <v>GJ-PHONE-20260219-1223</v>
          </cell>
          <cell r="AL159" t="str">
            <v>诉求</v>
          </cell>
          <cell r="AM159" t="str">
            <v>结束</v>
          </cell>
        </row>
        <row r="160">
          <cell r="AK160" t="str">
            <v>GJ-PHONE-20260219-1424</v>
          </cell>
          <cell r="AL160" t="str">
            <v>诉求</v>
          </cell>
          <cell r="AM160" t="str">
            <v>结束</v>
          </cell>
        </row>
        <row r="161">
          <cell r="AK161" t="str">
            <v>GJ-PHONE-20260221-1255</v>
          </cell>
          <cell r="AL161" t="str">
            <v>其他</v>
          </cell>
          <cell r="AM161" t="str">
            <v>结束</v>
          </cell>
        </row>
        <row r="162">
          <cell r="AK162" t="str">
            <v>GJ-PHONE-20260222-0140</v>
          </cell>
          <cell r="AL162" t="str">
            <v>诉求</v>
          </cell>
          <cell r="AM162" t="str">
            <v>结束</v>
          </cell>
        </row>
        <row r="163">
          <cell r="AK163" t="str">
            <v>GJ-PHONE-20260223-0274</v>
          </cell>
          <cell r="AL163" t="str">
            <v>诉求</v>
          </cell>
          <cell r="AM163" t="str">
            <v>结束</v>
          </cell>
        </row>
        <row r="164">
          <cell r="AK164" t="str">
            <v>GJ-PHONE-20260223-0559</v>
          </cell>
          <cell r="AL164" t="str">
            <v>诉求</v>
          </cell>
          <cell r="AM164" t="str">
            <v>结束</v>
          </cell>
        </row>
        <row r="165">
          <cell r="AK165" t="str">
            <v>GJ-PHONE-20260223-0695</v>
          </cell>
          <cell r="AL165" t="str">
            <v>诉求</v>
          </cell>
          <cell r="AM165" t="str">
            <v>结束</v>
          </cell>
        </row>
        <row r="166">
          <cell r="AK166" t="str">
            <v>GJ-PHONE-20260224-0144</v>
          </cell>
          <cell r="AL166" t="str">
            <v>诉求</v>
          </cell>
          <cell r="AM166" t="str">
            <v>结束</v>
          </cell>
        </row>
        <row r="167">
          <cell r="AK167" t="str">
            <v>GJ-PHONE-20260224-1336</v>
          </cell>
          <cell r="AL167" t="str">
            <v>其他</v>
          </cell>
          <cell r="AM167" t="str">
            <v>结束</v>
          </cell>
        </row>
        <row r="168">
          <cell r="AK168" t="str">
            <v>GJ-PHONE-20260224-1376</v>
          </cell>
          <cell r="AL168" t="str">
            <v>其他</v>
          </cell>
          <cell r="AM168" t="str">
            <v>结束</v>
          </cell>
        </row>
        <row r="169">
          <cell r="AK169" t="str">
            <v>GJ-PHONE-20260224-1658</v>
          </cell>
          <cell r="AL169" t="str">
            <v>其他</v>
          </cell>
          <cell r="AM169" t="str">
            <v>结束</v>
          </cell>
        </row>
        <row r="170">
          <cell r="AK170" t="str">
            <v>GJ-PHONE-20260225-0296</v>
          </cell>
          <cell r="AL170" t="str">
            <v>其他</v>
          </cell>
          <cell r="AM170" t="str">
            <v>结束</v>
          </cell>
        </row>
        <row r="171">
          <cell r="AK171" t="str">
            <v>GJ-PHONE-20260225-1199</v>
          </cell>
          <cell r="AL171" t="str">
            <v>诉求</v>
          </cell>
          <cell r="AM171" t="str">
            <v>结束</v>
          </cell>
        </row>
        <row r="172">
          <cell r="AK172" t="str">
            <v>GJ-PHONE-20260225-1982</v>
          </cell>
          <cell r="AL172" t="str">
            <v>表扬</v>
          </cell>
          <cell r="AM172" t="str">
            <v>结束</v>
          </cell>
        </row>
        <row r="173">
          <cell r="AK173" t="str">
            <v>GJ-PHONE-20260225-2157-1</v>
          </cell>
          <cell r="AL173" t="str">
            <v>表扬</v>
          </cell>
          <cell r="AM173" t="str">
            <v>结束</v>
          </cell>
        </row>
        <row r="174">
          <cell r="AK174" t="str">
            <v>GJ-PHONE-20260227-1333-1</v>
          </cell>
          <cell r="AL174" t="str">
            <v>诉求</v>
          </cell>
          <cell r="AM174" t="str">
            <v>结束</v>
          </cell>
        </row>
        <row r="175">
          <cell r="AK175" t="str">
            <v>GJ-PHONE-20260227-3011</v>
          </cell>
          <cell r="AL175" t="str">
            <v>诉求</v>
          </cell>
          <cell r="AM175" t="str">
            <v>结束</v>
          </cell>
        </row>
        <row r="176">
          <cell r="AK176" t="str">
            <v>GJ-PHONE-20260228-1491</v>
          </cell>
          <cell r="AL176" t="str">
            <v>其他</v>
          </cell>
          <cell r="AM176" t="str">
            <v>结束</v>
          </cell>
        </row>
        <row r="177">
          <cell r="AK177" t="str">
            <v>GJ-PHONE-20260228-2430</v>
          </cell>
          <cell r="AL177" t="str">
            <v>其他</v>
          </cell>
          <cell r="AM177" t="str">
            <v>结束</v>
          </cell>
        </row>
        <row r="178">
          <cell r="AK178" t="str">
            <v>GJ-PHONE-20260228-2360</v>
          </cell>
          <cell r="AL178" t="str">
            <v>其他</v>
          </cell>
          <cell r="AM178" t="str">
            <v>结束</v>
          </cell>
        </row>
        <row r="179">
          <cell r="AK179" t="str">
            <v>GJ-PHONE-20260302-0577</v>
          </cell>
          <cell r="AL179" t="str">
            <v>诉求</v>
          </cell>
          <cell r="AM179" t="str">
            <v>结束</v>
          </cell>
        </row>
        <row r="180">
          <cell r="AK180" t="str">
            <v>GJ-PHONE-20260302-2536</v>
          </cell>
          <cell r="AL180" t="str">
            <v>诉求</v>
          </cell>
          <cell r="AM180" t="str">
            <v>结束</v>
          </cell>
        </row>
        <row r="181">
          <cell r="AK181" t="str">
            <v>GJ-PHONE-20260303-0772-1</v>
          </cell>
          <cell r="AL181" t="str">
            <v>诉求</v>
          </cell>
          <cell r="AM181" t="str">
            <v>结束</v>
          </cell>
        </row>
        <row r="182">
          <cell r="AK182" t="str">
            <v>GJ-PHONE-20260303-2875</v>
          </cell>
          <cell r="AL182" t="str">
            <v>诉求</v>
          </cell>
          <cell r="AM182" t="str">
            <v>结束</v>
          </cell>
        </row>
        <row r="183">
          <cell r="AK183" t="str">
            <v>GJ-PHONE-20260305-1370</v>
          </cell>
          <cell r="AL183" t="str">
            <v>诉求</v>
          </cell>
          <cell r="AM183" t="str">
            <v>结束</v>
          </cell>
        </row>
        <row r="184">
          <cell r="AK184" t="str">
            <v>GJ-PHONE-20260305-3501</v>
          </cell>
          <cell r="AL184" t="str">
            <v>其他</v>
          </cell>
          <cell r="AM184" t="str">
            <v>结束</v>
          </cell>
        </row>
        <row r="185">
          <cell r="AK185" t="str">
            <v>GJ-PHONE-20260306-1439</v>
          </cell>
          <cell r="AL185" t="str">
            <v>诉求</v>
          </cell>
          <cell r="AM185" t="str">
            <v>结束</v>
          </cell>
        </row>
        <row r="186">
          <cell r="AK186" t="str">
            <v>GJ-PHONE-20260307-0211</v>
          </cell>
          <cell r="AL186" t="str">
            <v>诉求</v>
          </cell>
          <cell r="AM186" t="str">
            <v>结束</v>
          </cell>
        </row>
        <row r="187">
          <cell r="AK187" t="str">
            <v>GJ-PHONE-20260308-1315</v>
          </cell>
          <cell r="AL187" t="str">
            <v>其他</v>
          </cell>
          <cell r="AM187" t="str">
            <v>结束</v>
          </cell>
        </row>
        <row r="188">
          <cell r="AK188" t="str">
            <v>GJ-PHONE-20260310-0132</v>
          </cell>
          <cell r="AL188" t="str">
            <v>其他</v>
          </cell>
          <cell r="AM188" t="str">
            <v>结束</v>
          </cell>
        </row>
        <row r="189">
          <cell r="AK189" t="str">
            <v>GJ-PHONE-20260310-0562</v>
          </cell>
          <cell r="AL189" t="str">
            <v>其他</v>
          </cell>
          <cell r="AM189" t="str">
            <v>结束</v>
          </cell>
        </row>
        <row r="190">
          <cell r="AK190" t="str">
            <v>GJ-PHONE-20260310-1991</v>
          </cell>
          <cell r="AL190" t="str">
            <v>诉求</v>
          </cell>
          <cell r="AM190" t="str">
            <v>结束</v>
          </cell>
        </row>
        <row r="191">
          <cell r="AK191" t="str">
            <v>GJ-PHONE-20260311-0417</v>
          </cell>
          <cell r="AL191" t="str">
            <v>其他</v>
          </cell>
          <cell r="AM191" t="str">
            <v>结束</v>
          </cell>
        </row>
        <row r="192">
          <cell r="AK192" t="str">
            <v>GJ-PHONE-20260311-0418</v>
          </cell>
          <cell r="AL192" t="str">
            <v>其他</v>
          </cell>
          <cell r="AM192" t="str">
            <v>结束</v>
          </cell>
        </row>
        <row r="193">
          <cell r="AK193" t="str">
            <v>GJ-PHONE-20260311-0109</v>
          </cell>
          <cell r="AL193" t="str">
            <v>其他</v>
          </cell>
          <cell r="AM193" t="str">
            <v>结束</v>
          </cell>
        </row>
        <row r="194">
          <cell r="AK194" t="str">
            <v>GJ-PHONE-20260311-1455</v>
          </cell>
          <cell r="AL194" t="str">
            <v>其他</v>
          </cell>
          <cell r="AM194" t="str">
            <v>结束</v>
          </cell>
        </row>
        <row r="195">
          <cell r="AK195" t="str">
            <v>GJ-PHONE-20260311-1852</v>
          </cell>
          <cell r="AL195" t="str">
            <v>其他</v>
          </cell>
          <cell r="AM195" t="str">
            <v>结束</v>
          </cell>
        </row>
        <row r="196">
          <cell r="AK196" t="str">
            <v>GJ-PHONE-20260311-1691</v>
          </cell>
          <cell r="AL196" t="str">
            <v>其他</v>
          </cell>
          <cell r="AM196" t="str">
            <v>结束</v>
          </cell>
        </row>
        <row r="197">
          <cell r="AK197" t="str">
            <v>GJ-PHONE-20260312-0124</v>
          </cell>
          <cell r="AL197" t="str">
            <v>其他</v>
          </cell>
          <cell r="AM197" t="str">
            <v>结束</v>
          </cell>
        </row>
        <row r="198">
          <cell r="AK198" t="str">
            <v>GJ-PHONE-20260312-0649</v>
          </cell>
          <cell r="AL198" t="str">
            <v>诉求</v>
          </cell>
          <cell r="AM198" t="str">
            <v>结束</v>
          </cell>
        </row>
        <row r="199">
          <cell r="AK199" t="str">
            <v>GJ-PHONE-20260310-1825-1</v>
          </cell>
          <cell r="AL199" t="str">
            <v>诉求</v>
          </cell>
          <cell r="AM199" t="str">
            <v>结束</v>
          </cell>
        </row>
        <row r="200">
          <cell r="AK200" t="str">
            <v>GJ-PHONE-20260311-0456-2</v>
          </cell>
          <cell r="AL200" t="str">
            <v>诉求</v>
          </cell>
          <cell r="AM200" t="str">
            <v>结束</v>
          </cell>
        </row>
        <row r="201">
          <cell r="AK201" t="str">
            <v>GJ-PHONE-20260311-0703-2</v>
          </cell>
          <cell r="AL201" t="str">
            <v>其他</v>
          </cell>
          <cell r="AM201" t="str">
            <v>结束</v>
          </cell>
        </row>
        <row r="202">
          <cell r="AK202" t="str">
            <v>GJ-PHONE-20260313-0299</v>
          </cell>
          <cell r="AL202" t="str">
            <v>其他</v>
          </cell>
          <cell r="AM202" t="str">
            <v>结束</v>
          </cell>
        </row>
      </sheetData>
    </sheetDataSet>
  </externalBook>
</externalLink>
</file>

<file path=xl/externalLinks/externalLink18.xml><?xml version="1.0" encoding="utf-8"?>
<externalLink xmlns="http://schemas.openxmlformats.org/spreadsheetml/2006/main">
  <externalBook xmlns:r="http://schemas.openxmlformats.org/officeDocument/2006/relationships" r:id="rId1">
    <sheetNames>
      <sheetName val="Sheet1"/>
    </sheetNames>
    <sheetDataSet>
      <sheetData sheetId="0">
        <row r="2">
          <cell r="C2" t="str">
            <v>热线-251212-027782</v>
          </cell>
        </row>
        <row r="2">
          <cell r="F2" t="str">
            <v>联系</v>
          </cell>
          <cell r="G2" t="str">
            <v>个人</v>
          </cell>
          <cell r="H2" t="str">
            <v>日常</v>
          </cell>
          <cell r="I2" t="str">
            <v>国资企业</v>
          </cell>
          <cell r="J2" t="str">
            <v>只评价响应率</v>
          </cell>
        </row>
        <row r="2">
          <cell r="M2" t="str">
            <v>12月</v>
          </cell>
          <cell r="N2" t="str">
            <v>热线-251212-027782</v>
          </cell>
          <cell r="O2" t="str">
            <v>未主动剔除</v>
          </cell>
          <cell r="P2" t="str">
            <v>2025-12-12 12:40:57</v>
          </cell>
        </row>
        <row r="3">
          <cell r="C3" t="str">
            <v>热线-251213-050101</v>
          </cell>
        </row>
        <row r="3">
          <cell r="F3" t="str">
            <v>联系</v>
          </cell>
          <cell r="G3" t="str">
            <v>个人</v>
          </cell>
          <cell r="H3" t="str">
            <v>日常</v>
          </cell>
          <cell r="I3" t="str">
            <v>国资企业</v>
          </cell>
          <cell r="J3" t="str">
            <v>只评价响应率</v>
          </cell>
        </row>
        <row r="3">
          <cell r="M3" t="str">
            <v>12月</v>
          </cell>
          <cell r="N3" t="str">
            <v>热线-251213-050101</v>
          </cell>
          <cell r="O3" t="str">
            <v>未主动剔除</v>
          </cell>
          <cell r="P3" t="str">
            <v>2025-12-13 20:26:46</v>
          </cell>
        </row>
        <row r="4">
          <cell r="C4" t="str">
            <v>热线-251215-003234</v>
          </cell>
        </row>
        <row r="4">
          <cell r="F4" t="str">
            <v>联系</v>
          </cell>
          <cell r="G4" t="str">
            <v>个人</v>
          </cell>
          <cell r="H4" t="str">
            <v>日常</v>
          </cell>
          <cell r="I4" t="str">
            <v>国资企业</v>
          </cell>
          <cell r="J4" t="str">
            <v>只评价响应率</v>
          </cell>
        </row>
        <row r="4">
          <cell r="M4" t="str">
            <v>12月</v>
          </cell>
          <cell r="N4" t="str">
            <v>热线-251215-003234</v>
          </cell>
          <cell r="O4" t="str">
            <v>未主动剔除</v>
          </cell>
          <cell r="P4" t="str">
            <v>2025-12-15 08:05:40</v>
          </cell>
        </row>
        <row r="5">
          <cell r="C5" t="str">
            <v>热线-251215-070884</v>
          </cell>
        </row>
        <row r="5">
          <cell r="F5" t="str">
            <v>联系</v>
          </cell>
          <cell r="G5" t="str">
            <v>个人</v>
          </cell>
          <cell r="H5" t="str">
            <v>日常</v>
          </cell>
          <cell r="I5" t="str">
            <v>国资企业</v>
          </cell>
          <cell r="J5" t="str">
            <v>只评价响应率</v>
          </cell>
        </row>
        <row r="5">
          <cell r="M5" t="str">
            <v>12月</v>
          </cell>
          <cell r="N5" t="str">
            <v>热线-251215-070884</v>
          </cell>
          <cell r="O5" t="str">
            <v>未主动剔除</v>
          </cell>
          <cell r="P5" t="str">
            <v>2025-12-15 20:07:20</v>
          </cell>
        </row>
        <row r="6">
          <cell r="C6" t="str">
            <v>热线-251217-050324</v>
          </cell>
        </row>
        <row r="6">
          <cell r="F6" t="str">
            <v>联系</v>
          </cell>
          <cell r="G6" t="str">
            <v>个人</v>
          </cell>
          <cell r="H6" t="str">
            <v>日常</v>
          </cell>
          <cell r="I6" t="str">
            <v>国资企业</v>
          </cell>
          <cell r="J6" t="str">
            <v>只评价响应率</v>
          </cell>
        </row>
        <row r="6">
          <cell r="M6" t="str">
            <v>12月</v>
          </cell>
          <cell r="N6" t="str">
            <v>热线-251217-050324</v>
          </cell>
          <cell r="O6" t="str">
            <v>未主动剔除</v>
          </cell>
          <cell r="P6" t="str">
            <v>2025-12-17 17:32:13</v>
          </cell>
        </row>
        <row r="7">
          <cell r="C7" t="str">
            <v>热线-251218-050128</v>
          </cell>
        </row>
        <row r="7">
          <cell r="F7" t="str">
            <v>联系</v>
          </cell>
          <cell r="G7" t="str">
            <v>个人</v>
          </cell>
          <cell r="H7" t="str">
            <v>日常</v>
          </cell>
          <cell r="I7" t="str">
            <v>国资企业</v>
          </cell>
          <cell r="J7" t="str">
            <v>只评价响应率</v>
          </cell>
        </row>
        <row r="7">
          <cell r="M7" t="str">
            <v>12月</v>
          </cell>
          <cell r="N7" t="str">
            <v>热线-251218-050128</v>
          </cell>
          <cell r="O7" t="str">
            <v>未主动剔除</v>
          </cell>
          <cell r="P7" t="str">
            <v>2025-12-18 15:56:18</v>
          </cell>
        </row>
        <row r="8">
          <cell r="C8" t="str">
            <v>热线-251218-060602</v>
          </cell>
        </row>
        <row r="8">
          <cell r="F8" t="str">
            <v>联系</v>
          </cell>
          <cell r="G8" t="str">
            <v>个人</v>
          </cell>
          <cell r="H8" t="str">
            <v>日常</v>
          </cell>
          <cell r="I8" t="str">
            <v>国资企业</v>
          </cell>
          <cell r="J8" t="str">
            <v>只评价响应率</v>
          </cell>
        </row>
        <row r="8">
          <cell r="M8" t="str">
            <v>12月</v>
          </cell>
          <cell r="N8" t="str">
            <v>热线-251218-060602</v>
          </cell>
          <cell r="O8" t="str">
            <v>未主动剔除</v>
          </cell>
          <cell r="P8" t="str">
            <v>2025-12-18 17:44:34</v>
          </cell>
        </row>
        <row r="9">
          <cell r="C9" t="str">
            <v>热线-251218-074442</v>
          </cell>
        </row>
        <row r="9">
          <cell r="F9" t="str">
            <v>联系</v>
          </cell>
          <cell r="G9" t="str">
            <v>个人</v>
          </cell>
          <cell r="H9" t="str">
            <v>日常</v>
          </cell>
          <cell r="I9" t="str">
            <v>国资企业</v>
          </cell>
          <cell r="J9" t="str">
            <v>只评价响应率</v>
          </cell>
        </row>
        <row r="9">
          <cell r="M9" t="str">
            <v>1月</v>
          </cell>
          <cell r="N9" t="str">
            <v>热线-251218-074442</v>
          </cell>
          <cell r="O9" t="str">
            <v>未主动剔除</v>
          </cell>
          <cell r="P9" t="str">
            <v>2025-12-19 17:03:20</v>
          </cell>
        </row>
        <row r="10">
          <cell r="C10" t="str">
            <v>热线-251219-045803</v>
          </cell>
        </row>
        <row r="10">
          <cell r="F10" t="str">
            <v>联系</v>
          </cell>
          <cell r="G10" t="str">
            <v>个人</v>
          </cell>
          <cell r="H10" t="str">
            <v>日常</v>
          </cell>
          <cell r="I10" t="str">
            <v>国资企业</v>
          </cell>
          <cell r="J10" t="str">
            <v>只评价响应率</v>
          </cell>
        </row>
        <row r="10">
          <cell r="M10" t="str">
            <v>1月</v>
          </cell>
          <cell r="N10" t="str">
            <v>热线-251219-045803</v>
          </cell>
          <cell r="O10" t="str">
            <v>未主动剔除</v>
          </cell>
          <cell r="P10" t="str">
            <v>2025-12-19 15:20:09</v>
          </cell>
        </row>
        <row r="11">
          <cell r="C11" t="str">
            <v>热线-251221-020766</v>
          </cell>
        </row>
        <row r="11">
          <cell r="F11" t="str">
            <v>联系</v>
          </cell>
          <cell r="G11" t="str">
            <v>个人</v>
          </cell>
          <cell r="H11" t="str">
            <v>日常</v>
          </cell>
          <cell r="I11" t="str">
            <v>国资企业</v>
          </cell>
          <cell r="J11" t="str">
            <v>只评价响应率</v>
          </cell>
        </row>
        <row r="11">
          <cell r="M11" t="str">
            <v>1月</v>
          </cell>
          <cell r="N11" t="str">
            <v>热线-251221-020766</v>
          </cell>
          <cell r="O11" t="str">
            <v>未主动剔除</v>
          </cell>
          <cell r="P11" t="str">
            <v>2025-12-21 15:27:36</v>
          </cell>
        </row>
        <row r="12">
          <cell r="C12" t="str">
            <v>热线-251222-060978</v>
          </cell>
        </row>
        <row r="12">
          <cell r="F12" t="str">
            <v>联系</v>
          </cell>
          <cell r="G12" t="str">
            <v>个人</v>
          </cell>
          <cell r="H12" t="str">
            <v>日常</v>
          </cell>
          <cell r="I12" t="str">
            <v>国资企业</v>
          </cell>
          <cell r="J12" t="str">
            <v>只评价响应率</v>
          </cell>
        </row>
        <row r="12">
          <cell r="M12" t="str">
            <v>1月</v>
          </cell>
          <cell r="N12" t="str">
            <v>热线-251222-060978</v>
          </cell>
          <cell r="O12" t="str">
            <v>未主动剔除</v>
          </cell>
          <cell r="P12" t="str">
            <v>2025-12-22 17:13:13</v>
          </cell>
        </row>
        <row r="13">
          <cell r="C13" t="str">
            <v>热线-251224-022346</v>
          </cell>
        </row>
        <row r="13">
          <cell r="F13" t="str">
            <v>联系</v>
          </cell>
          <cell r="G13" t="str">
            <v>个人</v>
          </cell>
          <cell r="H13" t="str">
            <v>日常</v>
          </cell>
          <cell r="I13" t="str">
            <v>国资企业</v>
          </cell>
          <cell r="J13" t="str">
            <v>只评价响应率</v>
          </cell>
        </row>
        <row r="13">
          <cell r="M13" t="str">
            <v>1月</v>
          </cell>
          <cell r="N13" t="str">
            <v>热线-251224-022346</v>
          </cell>
          <cell r="O13" t="str">
            <v>未主动剔除</v>
          </cell>
          <cell r="P13" t="str">
            <v>2025-12-24 13:34:58</v>
          </cell>
        </row>
        <row r="14">
          <cell r="C14" t="str">
            <v>热线-251224-024222</v>
          </cell>
        </row>
        <row r="14">
          <cell r="F14" t="str">
            <v>联系</v>
          </cell>
          <cell r="G14" t="str">
            <v>个人</v>
          </cell>
          <cell r="H14" t="str">
            <v>日常</v>
          </cell>
          <cell r="I14" t="str">
            <v>国资企业</v>
          </cell>
          <cell r="J14" t="str">
            <v>只评价响应率</v>
          </cell>
        </row>
        <row r="14">
          <cell r="M14" t="str">
            <v>1月</v>
          </cell>
          <cell r="N14" t="str">
            <v>热线-251224-024222</v>
          </cell>
          <cell r="O14" t="str">
            <v>未主动剔除</v>
          </cell>
          <cell r="P14" t="str">
            <v>2025-12-24 11:21:46</v>
          </cell>
        </row>
        <row r="15">
          <cell r="C15" t="str">
            <v>热线-251225-059571</v>
          </cell>
        </row>
        <row r="15">
          <cell r="F15" t="str">
            <v>联系</v>
          </cell>
          <cell r="G15" t="str">
            <v>个人</v>
          </cell>
          <cell r="H15" t="str">
            <v>日常</v>
          </cell>
          <cell r="I15" t="str">
            <v>国资企业</v>
          </cell>
          <cell r="J15" t="str">
            <v>只评价响应率</v>
          </cell>
        </row>
        <row r="15">
          <cell r="M15" t="str">
            <v>1月</v>
          </cell>
          <cell r="N15" t="str">
            <v>热线-251225-059571</v>
          </cell>
          <cell r="O15" t="str">
            <v>未主动剔除</v>
          </cell>
          <cell r="P15" t="str">
            <v>2025-12-25 17:22:28</v>
          </cell>
        </row>
        <row r="16">
          <cell r="C16" t="str">
            <v>热线-251227-037858</v>
          </cell>
        </row>
        <row r="16">
          <cell r="F16" t="str">
            <v>联系</v>
          </cell>
          <cell r="G16" t="str">
            <v>个人</v>
          </cell>
          <cell r="H16" t="str">
            <v>日常</v>
          </cell>
          <cell r="I16" t="str">
            <v>国资企业</v>
          </cell>
          <cell r="J16" t="str">
            <v>只评价响应率</v>
          </cell>
        </row>
        <row r="16">
          <cell r="M16" t="str">
            <v>1月</v>
          </cell>
          <cell r="N16" t="str">
            <v>热线-251227-037858</v>
          </cell>
          <cell r="O16" t="str">
            <v>未主动剔除</v>
          </cell>
          <cell r="P16" t="str">
            <v>2025-12-27 16:19:31</v>
          </cell>
        </row>
        <row r="17">
          <cell r="C17" t="str">
            <v>热线-251231-006369</v>
          </cell>
        </row>
        <row r="17">
          <cell r="F17" t="str">
            <v>联系</v>
          </cell>
          <cell r="G17" t="str">
            <v>个人</v>
          </cell>
          <cell r="H17" t="str">
            <v>日常</v>
          </cell>
          <cell r="I17" t="str">
            <v>国资企业</v>
          </cell>
          <cell r="J17" t="str">
            <v>只评价响应率</v>
          </cell>
        </row>
        <row r="17">
          <cell r="M17" t="str">
            <v>1月</v>
          </cell>
          <cell r="N17" t="str">
            <v>热线-251231-006369</v>
          </cell>
          <cell r="O17" t="str">
            <v>未主动剔除</v>
          </cell>
          <cell r="P17" t="str">
            <v>2025-12-31 08:58:14</v>
          </cell>
        </row>
        <row r="18">
          <cell r="C18" t="str">
            <v>热线-260102-015903</v>
          </cell>
        </row>
        <row r="18">
          <cell r="F18" t="str">
            <v>联系</v>
          </cell>
          <cell r="G18" t="str">
            <v>个人</v>
          </cell>
          <cell r="H18" t="str">
            <v>日常</v>
          </cell>
          <cell r="I18" t="str">
            <v>国资企业</v>
          </cell>
          <cell r="J18" t="str">
            <v>只评价响应率</v>
          </cell>
        </row>
        <row r="18">
          <cell r="M18" t="str">
            <v>1月</v>
          </cell>
          <cell r="N18" t="str">
            <v>热线-260102-015903</v>
          </cell>
          <cell r="O18" t="str">
            <v>未主动剔除</v>
          </cell>
          <cell r="P18" t="str">
            <v>2026-01-02 11:42:51</v>
          </cell>
        </row>
        <row r="19">
          <cell r="C19" t="str">
            <v>热线-260106-027290</v>
          </cell>
        </row>
        <row r="19">
          <cell r="F19" t="str">
            <v>联系</v>
          </cell>
          <cell r="G19" t="str">
            <v>个人</v>
          </cell>
          <cell r="H19" t="str">
            <v>日常</v>
          </cell>
          <cell r="I19" t="str">
            <v>国资企业</v>
          </cell>
          <cell r="J19" t="str">
            <v>只评价响应率</v>
          </cell>
        </row>
        <row r="19">
          <cell r="M19" t="str">
            <v>1月</v>
          </cell>
          <cell r="N19" t="str">
            <v>热线-260106-027290</v>
          </cell>
          <cell r="O19" t="str">
            <v>未主动剔除</v>
          </cell>
          <cell r="P19" t="str">
            <v>2026-01-06 11:50:52</v>
          </cell>
        </row>
        <row r="20">
          <cell r="C20" t="str">
            <v>热线-260106-028313</v>
          </cell>
        </row>
        <row r="20">
          <cell r="F20" t="str">
            <v>联系</v>
          </cell>
          <cell r="G20" t="str">
            <v>个人</v>
          </cell>
          <cell r="H20" t="str">
            <v>日常</v>
          </cell>
          <cell r="I20" t="str">
            <v>国资企业</v>
          </cell>
          <cell r="J20" t="str">
            <v>只评价响应率</v>
          </cell>
        </row>
        <row r="20">
          <cell r="M20" t="str">
            <v>1月</v>
          </cell>
          <cell r="N20" t="str">
            <v>热线-260106-028313</v>
          </cell>
          <cell r="O20" t="str">
            <v>未主动剔除</v>
          </cell>
          <cell r="P20" t="str">
            <v>2026-01-06 11:59:53</v>
          </cell>
        </row>
        <row r="21">
          <cell r="C21" t="str">
            <v>热线-260109-043939</v>
          </cell>
        </row>
        <row r="21">
          <cell r="F21" t="str">
            <v>联系</v>
          </cell>
          <cell r="G21" t="str">
            <v>个人</v>
          </cell>
          <cell r="H21" t="str">
            <v>日常</v>
          </cell>
          <cell r="I21" t="str">
            <v>国资企业</v>
          </cell>
          <cell r="J21" t="str">
            <v>只评价响应率</v>
          </cell>
        </row>
        <row r="21">
          <cell r="M21" t="str">
            <v>1月</v>
          </cell>
          <cell r="N21" t="str">
            <v>热线-260109-043939</v>
          </cell>
          <cell r="O21" t="str">
            <v>未主动剔除</v>
          </cell>
          <cell r="P21" t="str">
            <v>2026-01-09 15:45:59</v>
          </cell>
        </row>
        <row r="22">
          <cell r="C22" t="str">
            <v>网络-251211-017967</v>
          </cell>
        </row>
        <row r="22">
          <cell r="F22" t="str">
            <v>联系</v>
          </cell>
          <cell r="G22" t="str">
            <v>个人</v>
          </cell>
          <cell r="H22" t="str">
            <v>日常</v>
          </cell>
          <cell r="I22" t="str">
            <v>国资企业</v>
          </cell>
          <cell r="J22" t="str">
            <v>只评价响应率</v>
          </cell>
        </row>
        <row r="22">
          <cell r="M22" t="str">
            <v>12月</v>
          </cell>
          <cell r="N22" t="str">
            <v>网络-251211-017967</v>
          </cell>
          <cell r="O22" t="str">
            <v>未主动剔除</v>
          </cell>
          <cell r="P22" t="str">
            <v>2025-12-11 10:35:10</v>
          </cell>
        </row>
        <row r="23">
          <cell r="C23" t="str">
            <v>网络-251213-025309</v>
          </cell>
        </row>
        <row r="23">
          <cell r="F23" t="str">
            <v>联系</v>
          </cell>
          <cell r="G23" t="str">
            <v>个人</v>
          </cell>
          <cell r="H23" t="str">
            <v>日常</v>
          </cell>
          <cell r="I23" t="str">
            <v>国资企业</v>
          </cell>
          <cell r="J23" t="str">
            <v>只评价响应率</v>
          </cell>
        </row>
        <row r="23">
          <cell r="M23" t="str">
            <v>12月</v>
          </cell>
          <cell r="N23" t="str">
            <v>网络-251213-025309</v>
          </cell>
          <cell r="O23" t="str">
            <v>未主动剔除</v>
          </cell>
          <cell r="P23" t="str">
            <v>2025-12-13 13:46:09</v>
          </cell>
        </row>
        <row r="24">
          <cell r="C24" t="str">
            <v>网络-251216-034429</v>
          </cell>
        </row>
        <row r="24">
          <cell r="F24" t="str">
            <v>联系</v>
          </cell>
          <cell r="G24" t="str">
            <v>个人</v>
          </cell>
          <cell r="H24" t="str">
            <v>日常</v>
          </cell>
          <cell r="I24" t="str">
            <v>国资企业</v>
          </cell>
          <cell r="J24" t="str">
            <v>只评价响应率</v>
          </cell>
        </row>
        <row r="24">
          <cell r="M24" t="str">
            <v>12月</v>
          </cell>
          <cell r="N24" t="str">
            <v>网络-251216-034429</v>
          </cell>
          <cell r="O24" t="str">
            <v>未主动剔除</v>
          </cell>
          <cell r="P24" t="str">
            <v>2025-12-16 13:23:06</v>
          </cell>
        </row>
        <row r="25">
          <cell r="C25" t="str">
            <v>网络-251219-005951</v>
          </cell>
        </row>
        <row r="25">
          <cell r="F25" t="str">
            <v>联系</v>
          </cell>
          <cell r="G25" t="str">
            <v>个人</v>
          </cell>
          <cell r="H25" t="str">
            <v>日常</v>
          </cell>
          <cell r="I25" t="str">
            <v>国资企业</v>
          </cell>
          <cell r="J25" t="str">
            <v>只评价响应率</v>
          </cell>
        </row>
        <row r="25">
          <cell r="M25" t="str">
            <v>1月</v>
          </cell>
          <cell r="N25" t="str">
            <v>网络-251219-005951</v>
          </cell>
          <cell r="O25" t="str">
            <v>未主动剔除</v>
          </cell>
          <cell r="P25" t="str">
            <v>2025-12-19 09:52:13</v>
          </cell>
        </row>
        <row r="26">
          <cell r="C26" t="str">
            <v>网络-251223-037876</v>
          </cell>
        </row>
        <row r="26">
          <cell r="F26" t="str">
            <v>联系</v>
          </cell>
          <cell r="G26" t="str">
            <v>个人</v>
          </cell>
          <cell r="H26" t="str">
            <v>日常</v>
          </cell>
          <cell r="I26" t="str">
            <v>国资企业</v>
          </cell>
          <cell r="J26" t="str">
            <v>只评价响应率</v>
          </cell>
        </row>
        <row r="26">
          <cell r="M26" t="str">
            <v>1月</v>
          </cell>
          <cell r="N26" t="str">
            <v>网络-251223-037876</v>
          </cell>
          <cell r="O26" t="str">
            <v>未主动剔除</v>
          </cell>
          <cell r="P26" t="str">
            <v>2025-12-23 14:06:32</v>
          </cell>
        </row>
        <row r="27">
          <cell r="C27" t="str">
            <v>网络-251230-035268</v>
          </cell>
        </row>
        <row r="27">
          <cell r="F27" t="str">
            <v>联系</v>
          </cell>
          <cell r="G27" t="str">
            <v>个人</v>
          </cell>
          <cell r="H27" t="str">
            <v>日常</v>
          </cell>
          <cell r="I27" t="str">
            <v>国资企业</v>
          </cell>
          <cell r="J27" t="str">
            <v>只评价响应率</v>
          </cell>
        </row>
        <row r="27">
          <cell r="M27" t="str">
            <v>1月</v>
          </cell>
          <cell r="N27" t="str">
            <v>网络-251230-035268</v>
          </cell>
          <cell r="O27" t="str">
            <v>未主动剔除</v>
          </cell>
          <cell r="P27" t="str">
            <v>2025-12-30 13:39:47</v>
          </cell>
        </row>
        <row r="28">
          <cell r="C28" t="str">
            <v>网络-251231-007653</v>
          </cell>
        </row>
        <row r="28">
          <cell r="F28" t="str">
            <v>联系</v>
          </cell>
          <cell r="G28" t="str">
            <v>个人</v>
          </cell>
          <cell r="H28" t="str">
            <v>日常</v>
          </cell>
          <cell r="I28" t="str">
            <v>国资企业</v>
          </cell>
          <cell r="J28" t="str">
            <v>只评价响应率</v>
          </cell>
        </row>
        <row r="28">
          <cell r="M28" t="str">
            <v>1月</v>
          </cell>
          <cell r="N28" t="str">
            <v>网络-251231-007653</v>
          </cell>
          <cell r="O28" t="str">
            <v>未主动剔除</v>
          </cell>
          <cell r="P28" t="str">
            <v>2025-12-31 09:10:58</v>
          </cell>
        </row>
        <row r="29">
          <cell r="C29" t="str">
            <v>网络-260109-053098</v>
          </cell>
        </row>
        <row r="29">
          <cell r="F29" t="str">
            <v>联系</v>
          </cell>
          <cell r="G29" t="str">
            <v>个人</v>
          </cell>
          <cell r="H29" t="str">
            <v>日常</v>
          </cell>
          <cell r="I29" t="str">
            <v>国资企业</v>
          </cell>
          <cell r="J29" t="str">
            <v>只评价响应率</v>
          </cell>
        </row>
        <row r="29">
          <cell r="M29" t="str">
            <v>1月</v>
          </cell>
          <cell r="N29" t="str">
            <v>网络-260109-053098</v>
          </cell>
          <cell r="O29" t="str">
            <v>未主动剔除</v>
          </cell>
          <cell r="P29" t="str">
            <v>2026-01-09 16:41:13</v>
          </cell>
        </row>
        <row r="30">
          <cell r="C30" t="str">
            <v>热线-260113-007090</v>
          </cell>
          <cell r="D30">
            <v>1</v>
          </cell>
        </row>
        <row r="30">
          <cell r="F30" t="str">
            <v>联系</v>
          </cell>
          <cell r="G30" t="str">
            <v>个人</v>
          </cell>
          <cell r="H30" t="str">
            <v>日常</v>
          </cell>
          <cell r="I30" t="str">
            <v>国资企业</v>
          </cell>
          <cell r="J30" t="str">
            <v>只评价响应率</v>
          </cell>
        </row>
        <row r="30">
          <cell r="M30" t="str">
            <v>1月</v>
          </cell>
          <cell r="N30" t="str">
            <v>热线-260113-007090</v>
          </cell>
          <cell r="O30" t="str">
            <v>未主动剔除</v>
          </cell>
          <cell r="P30" t="str">
            <v>2026-01-13 09:09:52</v>
          </cell>
        </row>
        <row r="31">
          <cell r="C31" t="str">
            <v>热线-260113-048837</v>
          </cell>
          <cell r="D31">
            <v>1</v>
          </cell>
        </row>
        <row r="31">
          <cell r="F31" t="str">
            <v>联系</v>
          </cell>
          <cell r="G31" t="str">
            <v>个人</v>
          </cell>
          <cell r="H31" t="str">
            <v>日常</v>
          </cell>
          <cell r="I31" t="str">
            <v>国资企业</v>
          </cell>
          <cell r="J31" t="str">
            <v>只评价响应率</v>
          </cell>
        </row>
        <row r="31">
          <cell r="M31" t="str">
            <v>1月</v>
          </cell>
          <cell r="N31" t="str">
            <v>热线-260113-048837</v>
          </cell>
          <cell r="O31" t="str">
            <v>未主动剔除</v>
          </cell>
          <cell r="P31" t="str">
            <v>2026-01-13 16:07:28</v>
          </cell>
        </row>
        <row r="32">
          <cell r="C32" t="str">
            <v>热线-260115-059319</v>
          </cell>
          <cell r="D32">
            <v>1</v>
          </cell>
        </row>
        <row r="32">
          <cell r="F32" t="str">
            <v>联系</v>
          </cell>
          <cell r="G32" t="str">
            <v>个人</v>
          </cell>
          <cell r="H32" t="str">
            <v>日常</v>
          </cell>
          <cell r="I32" t="str">
            <v>国资企业</v>
          </cell>
          <cell r="J32" t="str">
            <v>只评价响应率</v>
          </cell>
        </row>
        <row r="32">
          <cell r="M32" t="str">
            <v>1月</v>
          </cell>
          <cell r="N32" t="str">
            <v>热线-260115-059319</v>
          </cell>
          <cell r="O32" t="str">
            <v>未主动剔除</v>
          </cell>
          <cell r="P32" t="str">
            <v>2026-01-15 18:02:41</v>
          </cell>
        </row>
        <row r="33">
          <cell r="C33" t="str">
            <v>热线-260115-060154</v>
          </cell>
          <cell r="D33" t="e">
            <v>#VALUE!</v>
          </cell>
        </row>
        <row r="33">
          <cell r="F33" t="str">
            <v>联系</v>
          </cell>
          <cell r="G33" t="str">
            <v>个人</v>
          </cell>
          <cell r="H33" t="str">
            <v>日常</v>
          </cell>
          <cell r="I33" t="str">
            <v>国资企业</v>
          </cell>
          <cell r="J33" t="str">
            <v>只评价响应率</v>
          </cell>
        </row>
        <row r="33">
          <cell r="M33" t="str">
            <v>1月</v>
          </cell>
          <cell r="N33" t="str">
            <v>热线-260115-060154</v>
          </cell>
          <cell r="O33" t="str">
            <v>未主动剔除</v>
          </cell>
          <cell r="P33" t="str">
            <v>2026-01-15 17:54:56</v>
          </cell>
        </row>
        <row r="34">
          <cell r="C34" t="str">
            <v>热线-260117-002404</v>
          </cell>
          <cell r="D34">
            <v>1</v>
          </cell>
        </row>
        <row r="34">
          <cell r="F34" t="str">
            <v>联系</v>
          </cell>
          <cell r="G34" t="str">
            <v>个人</v>
          </cell>
          <cell r="H34" t="str">
            <v>日常</v>
          </cell>
          <cell r="I34" t="str">
            <v>国资企业</v>
          </cell>
          <cell r="J34" t="str">
            <v>只评价响应率</v>
          </cell>
        </row>
        <row r="34">
          <cell r="M34" t="str">
            <v>1月</v>
          </cell>
          <cell r="N34" t="str">
            <v>热线-260117-002404</v>
          </cell>
          <cell r="O34" t="str">
            <v>未主动剔除</v>
          </cell>
          <cell r="P34" t="str">
            <v>2026-01-17 07:46:42</v>
          </cell>
        </row>
        <row r="35">
          <cell r="C35" t="str">
            <v>热线-260119-017520</v>
          </cell>
          <cell r="D35">
            <v>1</v>
          </cell>
        </row>
        <row r="35">
          <cell r="F35" t="str">
            <v>联系</v>
          </cell>
          <cell r="G35" t="str">
            <v>个人</v>
          </cell>
          <cell r="H35" t="str">
            <v>日常</v>
          </cell>
          <cell r="I35" t="str">
            <v>国资企业</v>
          </cell>
          <cell r="J35" t="str">
            <v>只评价响应率</v>
          </cell>
        </row>
        <row r="35">
          <cell r="M35" t="str">
            <v>2月</v>
          </cell>
          <cell r="N35" t="str">
            <v>热线-260119-017520</v>
          </cell>
          <cell r="O35" t="str">
            <v>未主动剔除</v>
          </cell>
          <cell r="P35" t="str">
            <v>2026-01-19 14:21:34</v>
          </cell>
        </row>
        <row r="36">
          <cell r="C36" t="str">
            <v>热线-260120-020085</v>
          </cell>
          <cell r="D36">
            <v>1</v>
          </cell>
        </row>
        <row r="36">
          <cell r="F36" t="str">
            <v>联系</v>
          </cell>
          <cell r="G36" t="str">
            <v>个人</v>
          </cell>
          <cell r="H36" t="str">
            <v>日常</v>
          </cell>
          <cell r="I36" t="str">
            <v>国资企业</v>
          </cell>
          <cell r="J36" t="str">
            <v>只评价响应率</v>
          </cell>
        </row>
        <row r="36">
          <cell r="M36" t="str">
            <v>2月</v>
          </cell>
          <cell r="N36" t="str">
            <v>热线-260120-020085</v>
          </cell>
          <cell r="O36" t="str">
            <v>未主动剔除</v>
          </cell>
          <cell r="P36" t="str">
            <v>2026-01-20 10:52:02</v>
          </cell>
        </row>
        <row r="37">
          <cell r="C37" t="str">
            <v>热线-260121-048555</v>
          </cell>
          <cell r="D37">
            <v>1</v>
          </cell>
        </row>
        <row r="37">
          <cell r="F37" t="str">
            <v>联系</v>
          </cell>
          <cell r="G37" t="str">
            <v>个人</v>
          </cell>
          <cell r="H37" t="str">
            <v>日常</v>
          </cell>
          <cell r="I37" t="str">
            <v>国资企业</v>
          </cell>
          <cell r="J37" t="str">
            <v>只评价响应率</v>
          </cell>
        </row>
        <row r="37">
          <cell r="M37" t="str">
            <v>2月</v>
          </cell>
          <cell r="N37" t="str">
            <v>热线-260121-048555</v>
          </cell>
          <cell r="O37" t="str">
            <v>未主动剔除</v>
          </cell>
          <cell r="P37" t="str">
            <v>2026-01-21 17:18:54</v>
          </cell>
        </row>
        <row r="38">
          <cell r="C38" t="str">
            <v>热线-260122-008761</v>
          </cell>
          <cell r="D38">
            <v>1</v>
          </cell>
        </row>
        <row r="38">
          <cell r="F38" t="str">
            <v>联系</v>
          </cell>
          <cell r="G38" t="str">
            <v>个人</v>
          </cell>
          <cell r="H38" t="str">
            <v>日常</v>
          </cell>
          <cell r="I38" t="str">
            <v>国资企业</v>
          </cell>
          <cell r="J38" t="str">
            <v>只评价响应率</v>
          </cell>
        </row>
        <row r="38">
          <cell r="M38" t="str">
            <v>2月</v>
          </cell>
          <cell r="N38" t="str">
            <v>热线-260122-008761</v>
          </cell>
          <cell r="O38" t="str">
            <v>未主动剔除</v>
          </cell>
          <cell r="P38" t="str">
            <v>2026-01-22 09:22:37</v>
          </cell>
        </row>
        <row r="39">
          <cell r="C39" t="str">
            <v>热线-260123-031449</v>
          </cell>
          <cell r="D39">
            <v>1</v>
          </cell>
        </row>
        <row r="39">
          <cell r="F39" t="str">
            <v>联系</v>
          </cell>
          <cell r="G39" t="str">
            <v>个人</v>
          </cell>
          <cell r="H39" t="str">
            <v>日常</v>
          </cell>
          <cell r="I39" t="str">
            <v>国资企业</v>
          </cell>
          <cell r="J39" t="str">
            <v>只评价响应率</v>
          </cell>
        </row>
        <row r="39">
          <cell r="M39" t="str">
            <v>2月</v>
          </cell>
          <cell r="N39" t="str">
            <v>热线-260123-031449</v>
          </cell>
          <cell r="O39" t="str">
            <v>未主动剔除</v>
          </cell>
          <cell r="P39" t="str">
            <v>2026-01-23 19:00:54</v>
          </cell>
        </row>
        <row r="40">
          <cell r="C40" t="str">
            <v>热线-260124-015418</v>
          </cell>
          <cell r="D40">
            <v>1</v>
          </cell>
        </row>
        <row r="40">
          <cell r="F40" t="str">
            <v>联系</v>
          </cell>
          <cell r="G40" t="str">
            <v>个人</v>
          </cell>
          <cell r="H40" t="str">
            <v>日常</v>
          </cell>
          <cell r="I40" t="str">
            <v>国资企业</v>
          </cell>
          <cell r="J40" t="str">
            <v>只评价响应率</v>
          </cell>
        </row>
        <row r="40">
          <cell r="M40" t="str">
            <v>2月</v>
          </cell>
          <cell r="N40" t="str">
            <v>热线-260124-015418</v>
          </cell>
          <cell r="O40" t="str">
            <v>未主动剔除</v>
          </cell>
          <cell r="P40" t="str">
            <v>2026-01-24 11:14:55</v>
          </cell>
        </row>
        <row r="41">
          <cell r="C41" t="str">
            <v>热线-260126-017103</v>
          </cell>
          <cell r="D41">
            <v>1</v>
          </cell>
        </row>
        <row r="41">
          <cell r="F41" t="str">
            <v>联系</v>
          </cell>
          <cell r="G41" t="str">
            <v>个人</v>
          </cell>
          <cell r="H41" t="str">
            <v>日常</v>
          </cell>
          <cell r="I41" t="str">
            <v>国资企业</v>
          </cell>
          <cell r="J41" t="str">
            <v>只评价响应率</v>
          </cell>
        </row>
        <row r="41">
          <cell r="M41" t="str">
            <v>2月</v>
          </cell>
          <cell r="N41" t="str">
            <v>热线-260126-017103</v>
          </cell>
          <cell r="O41" t="str">
            <v>未主动剔除</v>
          </cell>
          <cell r="P41" t="str">
            <v>2026-01-26 10:33:41</v>
          </cell>
        </row>
        <row r="42">
          <cell r="C42" t="str">
            <v>热线-260127-013784</v>
          </cell>
          <cell r="D42">
            <v>1</v>
          </cell>
        </row>
        <row r="42">
          <cell r="F42" t="str">
            <v>联系</v>
          </cell>
          <cell r="G42" t="str">
            <v>个人</v>
          </cell>
          <cell r="H42" t="str">
            <v>日常</v>
          </cell>
          <cell r="I42" t="str">
            <v>国资企业</v>
          </cell>
          <cell r="J42" t="str">
            <v>只评价响应率</v>
          </cell>
        </row>
        <row r="42">
          <cell r="M42" t="str">
            <v>2月</v>
          </cell>
          <cell r="N42" t="str">
            <v>热线-260127-013784</v>
          </cell>
          <cell r="O42" t="str">
            <v>未主动剔除</v>
          </cell>
          <cell r="P42" t="str">
            <v>2026-01-27 10:18:37</v>
          </cell>
        </row>
        <row r="43">
          <cell r="C43" t="str">
            <v>热线-260128-035993</v>
          </cell>
          <cell r="D43">
            <v>1</v>
          </cell>
        </row>
        <row r="43">
          <cell r="F43" t="str">
            <v>联系</v>
          </cell>
          <cell r="G43" t="str">
            <v>个人</v>
          </cell>
          <cell r="H43" t="str">
            <v>日常</v>
          </cell>
          <cell r="I43" t="str">
            <v>国资企业</v>
          </cell>
          <cell r="J43" t="str">
            <v>只评价响应率</v>
          </cell>
        </row>
        <row r="43">
          <cell r="M43" t="str">
            <v>2月</v>
          </cell>
          <cell r="N43" t="str">
            <v>热线-260128-035993</v>
          </cell>
          <cell r="O43" t="str">
            <v>未主动剔除</v>
          </cell>
          <cell r="P43" t="str">
            <v>2026-01-28 16:52:46</v>
          </cell>
        </row>
        <row r="44">
          <cell r="C44" t="str">
            <v>热线-260128-065592</v>
          </cell>
          <cell r="D44">
            <v>1</v>
          </cell>
        </row>
        <row r="44">
          <cell r="F44" t="str">
            <v>联系</v>
          </cell>
          <cell r="G44" t="str">
            <v>个人</v>
          </cell>
          <cell r="H44" t="str">
            <v>日常</v>
          </cell>
          <cell r="I44" t="str">
            <v>国资企业</v>
          </cell>
          <cell r="J44" t="str">
            <v>只评价响应率</v>
          </cell>
        </row>
        <row r="44">
          <cell r="M44" t="str">
            <v>2月</v>
          </cell>
          <cell r="N44" t="str">
            <v>热线-260128-065592</v>
          </cell>
          <cell r="O44" t="str">
            <v>未主动剔除</v>
          </cell>
          <cell r="P44" t="str">
            <v>2026-01-28 22:03:39</v>
          </cell>
        </row>
        <row r="45">
          <cell r="C45" t="str">
            <v>热线-260201-024922</v>
          </cell>
          <cell r="D45">
            <v>1</v>
          </cell>
        </row>
        <row r="45">
          <cell r="F45" t="str">
            <v>联系</v>
          </cell>
          <cell r="G45" t="str">
            <v>个人</v>
          </cell>
          <cell r="H45" t="str">
            <v>日常</v>
          </cell>
          <cell r="I45" t="str">
            <v>国资企业</v>
          </cell>
          <cell r="J45" t="str">
            <v>只评价响应率</v>
          </cell>
        </row>
        <row r="45">
          <cell r="M45" t="str">
            <v>2月</v>
          </cell>
          <cell r="N45" t="str">
            <v>热线-260201-024922</v>
          </cell>
          <cell r="O45" t="str">
            <v>未主动剔除</v>
          </cell>
          <cell r="P45" t="str">
            <v>2026-02-01 13:50:36</v>
          </cell>
        </row>
        <row r="46">
          <cell r="C46" t="str">
            <v>热线-260202-006795</v>
          </cell>
          <cell r="D46">
            <v>1</v>
          </cell>
        </row>
        <row r="46">
          <cell r="F46" t="str">
            <v>联系</v>
          </cell>
          <cell r="G46" t="str">
            <v>个人</v>
          </cell>
          <cell r="H46" t="str">
            <v>日常</v>
          </cell>
          <cell r="I46" t="str">
            <v>国资企业</v>
          </cell>
          <cell r="J46" t="str">
            <v>只评价响应率</v>
          </cell>
        </row>
        <row r="46">
          <cell r="M46" t="str">
            <v>2月</v>
          </cell>
          <cell r="N46" t="str">
            <v>热线-260202-006795</v>
          </cell>
          <cell r="O46" t="str">
            <v>未主动剔除</v>
          </cell>
          <cell r="P46" t="str">
            <v>2026-02-02 15:16:14</v>
          </cell>
        </row>
        <row r="47">
          <cell r="C47" t="str">
            <v>热线-260202-014084</v>
          </cell>
          <cell r="D47">
            <v>1</v>
          </cell>
        </row>
        <row r="47">
          <cell r="F47" t="str">
            <v>联系</v>
          </cell>
          <cell r="G47" t="str">
            <v>个人</v>
          </cell>
          <cell r="H47" t="str">
            <v>日常</v>
          </cell>
          <cell r="I47" t="str">
            <v>国资企业</v>
          </cell>
          <cell r="J47" t="str">
            <v>只评价响应率</v>
          </cell>
        </row>
        <row r="47">
          <cell r="M47" t="str">
            <v>2月</v>
          </cell>
          <cell r="N47" t="str">
            <v>热线-260202-014084</v>
          </cell>
          <cell r="O47" t="str">
            <v>未主动剔除</v>
          </cell>
          <cell r="P47" t="str">
            <v>2026-02-04 15:56:15</v>
          </cell>
        </row>
        <row r="48">
          <cell r="C48" t="str">
            <v>热线-260203-034440</v>
          </cell>
          <cell r="D48">
            <v>1</v>
          </cell>
        </row>
        <row r="48">
          <cell r="F48" t="str">
            <v>联系</v>
          </cell>
          <cell r="G48" t="str">
            <v>个人</v>
          </cell>
          <cell r="H48" t="str">
            <v>日常</v>
          </cell>
          <cell r="I48" t="str">
            <v>国资企业</v>
          </cell>
          <cell r="J48" t="str">
            <v>只评价响应率</v>
          </cell>
        </row>
        <row r="48">
          <cell r="M48" t="str">
            <v>2月</v>
          </cell>
          <cell r="N48" t="str">
            <v>热线-260203-034440</v>
          </cell>
          <cell r="O48" t="str">
            <v>未主动剔除</v>
          </cell>
          <cell r="P48" t="str">
            <v>2026-02-03 13:16:56</v>
          </cell>
        </row>
        <row r="49">
          <cell r="C49" t="str">
            <v>热线-260204-052927</v>
          </cell>
          <cell r="D49">
            <v>1</v>
          </cell>
        </row>
        <row r="49">
          <cell r="F49" t="str">
            <v>联系</v>
          </cell>
          <cell r="G49" t="str">
            <v>个人</v>
          </cell>
          <cell r="H49" t="str">
            <v>日常</v>
          </cell>
          <cell r="I49" t="str">
            <v>国资企业</v>
          </cell>
          <cell r="J49" t="str">
            <v>只评价响应率</v>
          </cell>
        </row>
        <row r="49">
          <cell r="M49" t="str">
            <v>2月</v>
          </cell>
          <cell r="N49" t="str">
            <v>热线-260204-052927</v>
          </cell>
          <cell r="O49" t="str">
            <v>未主动剔除</v>
          </cell>
          <cell r="P49" t="str">
            <v>2026-02-04 18:07:48</v>
          </cell>
        </row>
        <row r="50">
          <cell r="C50" t="str">
            <v>热线-260204-058517</v>
          </cell>
          <cell r="D50">
            <v>1</v>
          </cell>
        </row>
        <row r="50">
          <cell r="F50" t="str">
            <v>联系</v>
          </cell>
          <cell r="G50" t="str">
            <v>个人</v>
          </cell>
          <cell r="H50" t="str">
            <v>日常</v>
          </cell>
          <cell r="I50" t="str">
            <v>国资企业</v>
          </cell>
          <cell r="J50" t="str">
            <v>只评价响应率</v>
          </cell>
        </row>
        <row r="50">
          <cell r="M50" t="str">
            <v>2月</v>
          </cell>
          <cell r="N50" t="str">
            <v>热线-260204-058517</v>
          </cell>
          <cell r="O50" t="str">
            <v>未主动剔除</v>
          </cell>
          <cell r="P50" t="str">
            <v>2026-02-04 17:19:58</v>
          </cell>
        </row>
        <row r="51">
          <cell r="C51" t="str">
            <v>热线-260205-004640</v>
          </cell>
          <cell r="D51">
            <v>1</v>
          </cell>
        </row>
        <row r="51">
          <cell r="F51" t="str">
            <v>联系</v>
          </cell>
          <cell r="G51" t="str">
            <v>个人</v>
          </cell>
          <cell r="H51" t="str">
            <v>日常</v>
          </cell>
          <cell r="I51" t="str">
            <v>国资企业</v>
          </cell>
          <cell r="J51" t="str">
            <v>只评价响应率</v>
          </cell>
        </row>
        <row r="51">
          <cell r="M51" t="str">
            <v>2月</v>
          </cell>
          <cell r="N51" t="str">
            <v>热线-260205-004640</v>
          </cell>
          <cell r="O51" t="str">
            <v>未主动剔除</v>
          </cell>
          <cell r="P51" t="str">
            <v>2026-02-05 08:34:50</v>
          </cell>
        </row>
        <row r="52">
          <cell r="C52" t="str">
            <v>热线-260205-010683</v>
          </cell>
          <cell r="D52">
            <v>1</v>
          </cell>
        </row>
        <row r="52">
          <cell r="F52" t="str">
            <v>联系</v>
          </cell>
          <cell r="G52" t="str">
            <v>个人</v>
          </cell>
          <cell r="H52" t="str">
            <v>日常</v>
          </cell>
          <cell r="I52" t="str">
            <v>国资企业</v>
          </cell>
          <cell r="J52" t="str">
            <v>只评价响应率</v>
          </cell>
        </row>
        <row r="52">
          <cell r="M52" t="str">
            <v>2月</v>
          </cell>
          <cell r="N52" t="str">
            <v>热线-260205-010683</v>
          </cell>
          <cell r="O52" t="str">
            <v>未主动剔除</v>
          </cell>
          <cell r="P52" t="str">
            <v>2026-02-05 09:41:39</v>
          </cell>
        </row>
        <row r="53">
          <cell r="C53" t="str">
            <v>热线-260205-021275</v>
          </cell>
          <cell r="D53">
            <v>1</v>
          </cell>
        </row>
        <row r="53">
          <cell r="F53" t="str">
            <v>联系</v>
          </cell>
          <cell r="G53" t="str">
            <v>个人</v>
          </cell>
          <cell r="H53" t="str">
            <v>日常</v>
          </cell>
          <cell r="I53" t="str">
            <v>国资企业</v>
          </cell>
          <cell r="J53" t="str">
            <v>只评价响应率</v>
          </cell>
        </row>
        <row r="53">
          <cell r="M53" t="str">
            <v>2月</v>
          </cell>
          <cell r="N53" t="str">
            <v>热线-260205-021275</v>
          </cell>
          <cell r="O53" t="str">
            <v>未主动剔除</v>
          </cell>
          <cell r="P53" t="str">
            <v>2026-02-05 11:03:17</v>
          </cell>
        </row>
        <row r="54">
          <cell r="C54" t="str">
            <v>热线-260205-029799</v>
          </cell>
          <cell r="D54">
            <v>1</v>
          </cell>
        </row>
        <row r="54">
          <cell r="F54" t="str">
            <v>联系</v>
          </cell>
          <cell r="G54" t="str">
            <v>个人</v>
          </cell>
          <cell r="H54" t="str">
            <v>日常</v>
          </cell>
          <cell r="I54" t="str">
            <v>国资企业</v>
          </cell>
          <cell r="J54" t="str">
            <v>只评价响应率</v>
          </cell>
        </row>
        <row r="54">
          <cell r="M54" t="str">
            <v>2月</v>
          </cell>
          <cell r="N54" t="str">
            <v>热线-260205-029799</v>
          </cell>
          <cell r="O54" t="str">
            <v>未主动剔除</v>
          </cell>
          <cell r="P54" t="str">
            <v>2026-02-05 12:40:05</v>
          </cell>
        </row>
        <row r="55">
          <cell r="C55" t="str">
            <v>热线-260207-050552</v>
          </cell>
          <cell r="D55">
            <v>1</v>
          </cell>
        </row>
        <row r="55">
          <cell r="F55" t="str">
            <v>联系</v>
          </cell>
          <cell r="G55" t="str">
            <v>个人</v>
          </cell>
          <cell r="H55" t="str">
            <v>日常</v>
          </cell>
          <cell r="I55" t="str">
            <v>国资企业</v>
          </cell>
          <cell r="J55" t="str">
            <v>只评价响应率</v>
          </cell>
        </row>
        <row r="55">
          <cell r="M55" t="str">
            <v>2月</v>
          </cell>
          <cell r="N55" t="str">
            <v>热线-260207-050552</v>
          </cell>
          <cell r="O55" t="str">
            <v>未主动剔除</v>
          </cell>
          <cell r="P55" t="str">
            <v>2026-02-07 19:13:57</v>
          </cell>
        </row>
        <row r="56">
          <cell r="C56" t="str">
            <v>热线-260207-055766</v>
          </cell>
          <cell r="D56">
            <v>1</v>
          </cell>
        </row>
        <row r="56">
          <cell r="F56" t="str">
            <v>联系</v>
          </cell>
          <cell r="G56" t="str">
            <v>个人</v>
          </cell>
          <cell r="H56" t="str">
            <v>日常</v>
          </cell>
          <cell r="I56" t="str">
            <v>国资企业</v>
          </cell>
          <cell r="J56" t="str">
            <v>只评价响应率</v>
          </cell>
        </row>
        <row r="56">
          <cell r="M56" t="str">
            <v>2月</v>
          </cell>
          <cell r="N56" t="str">
            <v>热线-260207-055766</v>
          </cell>
          <cell r="O56" t="str">
            <v>未主动剔除</v>
          </cell>
          <cell r="P56" t="str">
            <v>2026-02-07 21:17:06</v>
          </cell>
        </row>
        <row r="57">
          <cell r="C57" t="str">
            <v>热线-260210-031316</v>
          </cell>
          <cell r="D57">
            <v>1</v>
          </cell>
        </row>
        <row r="57">
          <cell r="F57" t="str">
            <v>联系</v>
          </cell>
          <cell r="G57" t="str">
            <v>个人</v>
          </cell>
          <cell r="H57" t="str">
            <v>日常</v>
          </cell>
          <cell r="I57" t="str">
            <v>国资企业</v>
          </cell>
          <cell r="J57" t="str">
            <v>只评价响应率</v>
          </cell>
        </row>
        <row r="57">
          <cell r="M57" t="str">
            <v>2月</v>
          </cell>
          <cell r="N57" t="str">
            <v>热线-260210-031316</v>
          </cell>
          <cell r="O57" t="str">
            <v>未主动剔除</v>
          </cell>
          <cell r="P57" t="str">
            <v>2026-02-10 13:33:15</v>
          </cell>
        </row>
        <row r="58">
          <cell r="C58" t="str">
            <v>网络-260113-005463</v>
          </cell>
          <cell r="D58">
            <v>1</v>
          </cell>
        </row>
        <row r="58">
          <cell r="F58" t="str">
            <v>联系</v>
          </cell>
          <cell r="G58" t="str">
            <v>个人</v>
          </cell>
          <cell r="H58" t="str">
            <v>日常</v>
          </cell>
          <cell r="I58" t="str">
            <v>国资企业</v>
          </cell>
          <cell r="J58" t="str">
            <v>只评价响应率</v>
          </cell>
        </row>
        <row r="58">
          <cell r="M58" t="str">
            <v>1月</v>
          </cell>
          <cell r="N58" t="str">
            <v>网络-260113-005463</v>
          </cell>
          <cell r="O58" t="str">
            <v>未主动剔除</v>
          </cell>
          <cell r="P58" t="str">
            <v>2026-01-13 08:47:02</v>
          </cell>
        </row>
        <row r="59">
          <cell r="C59" t="str">
            <v>网络-260115-006849</v>
          </cell>
          <cell r="D59">
            <v>1</v>
          </cell>
        </row>
        <row r="59">
          <cell r="F59" t="str">
            <v>联系</v>
          </cell>
          <cell r="G59" t="str">
            <v>个人</v>
          </cell>
          <cell r="H59" t="str">
            <v>日常</v>
          </cell>
          <cell r="I59" t="str">
            <v>国资企业</v>
          </cell>
          <cell r="J59" t="str">
            <v>只评价响应率</v>
          </cell>
        </row>
        <row r="59">
          <cell r="M59" t="str">
            <v>1月</v>
          </cell>
          <cell r="N59" t="str">
            <v>网络-260115-006849</v>
          </cell>
          <cell r="O59" t="str">
            <v>未主动剔除</v>
          </cell>
          <cell r="P59" t="str">
            <v>2026-01-15 09:05:00</v>
          </cell>
        </row>
        <row r="60">
          <cell r="C60" t="str">
            <v>网络-260122-016053</v>
          </cell>
          <cell r="D60">
            <v>1</v>
          </cell>
        </row>
        <row r="60">
          <cell r="F60" t="str">
            <v>联系</v>
          </cell>
          <cell r="G60" t="str">
            <v>个人</v>
          </cell>
          <cell r="H60" t="str">
            <v>日常</v>
          </cell>
          <cell r="I60" t="str">
            <v>国资企业</v>
          </cell>
          <cell r="J60" t="str">
            <v>只评价响应率</v>
          </cell>
        </row>
        <row r="60">
          <cell r="M60" t="str">
            <v>2月</v>
          </cell>
          <cell r="N60" t="str">
            <v>网络-260122-016053</v>
          </cell>
          <cell r="O60" t="str">
            <v>未主动剔除</v>
          </cell>
          <cell r="P60" t="str">
            <v>2026-01-22 10:22:51</v>
          </cell>
        </row>
        <row r="61">
          <cell r="C61" t="str">
            <v>网络-260124-000007</v>
          </cell>
          <cell r="D61">
            <v>1</v>
          </cell>
        </row>
        <row r="61">
          <cell r="F61" t="str">
            <v>联系</v>
          </cell>
          <cell r="G61" t="str">
            <v>个人</v>
          </cell>
          <cell r="H61" t="str">
            <v>日常</v>
          </cell>
          <cell r="I61" t="str">
            <v>国资企业</v>
          </cell>
          <cell r="J61" t="str">
            <v>只评价响应率</v>
          </cell>
        </row>
        <row r="61">
          <cell r="M61" t="str">
            <v>2月</v>
          </cell>
          <cell r="N61" t="str">
            <v>网络-260124-000007</v>
          </cell>
          <cell r="O61" t="str">
            <v>未主动剔除</v>
          </cell>
          <cell r="P61" t="str">
            <v>2026-01-24 00:02:48</v>
          </cell>
        </row>
        <row r="62">
          <cell r="C62" t="str">
            <v>网络-260126-045683</v>
          </cell>
          <cell r="D62">
            <v>1</v>
          </cell>
        </row>
        <row r="62">
          <cell r="F62" t="str">
            <v>联系</v>
          </cell>
          <cell r="G62" t="str">
            <v>个人</v>
          </cell>
          <cell r="H62" t="str">
            <v>日常</v>
          </cell>
          <cell r="I62" t="str">
            <v>国资企业</v>
          </cell>
          <cell r="J62" t="str">
            <v>只评价响应率</v>
          </cell>
        </row>
        <row r="62">
          <cell r="M62" t="str">
            <v>2月</v>
          </cell>
          <cell r="N62" t="str">
            <v>网络-260126-045683</v>
          </cell>
          <cell r="O62" t="str">
            <v>未主动剔除</v>
          </cell>
          <cell r="P62" t="str">
            <v>2026-01-26 15:06:33</v>
          </cell>
        </row>
        <row r="63">
          <cell r="C63" t="str">
            <v>网络-260129-043344</v>
          </cell>
          <cell r="D63">
            <v>1</v>
          </cell>
        </row>
        <row r="63">
          <cell r="F63" t="str">
            <v>联系</v>
          </cell>
          <cell r="G63" t="str">
            <v>个人</v>
          </cell>
          <cell r="H63" t="str">
            <v>日常</v>
          </cell>
          <cell r="I63" t="str">
            <v>国资企业</v>
          </cell>
          <cell r="J63" t="str">
            <v>只评价响应率</v>
          </cell>
        </row>
        <row r="63">
          <cell r="M63" t="str">
            <v>2月</v>
          </cell>
          <cell r="N63" t="str">
            <v>网络-260129-043344</v>
          </cell>
          <cell r="O63" t="str">
            <v>未主动剔除</v>
          </cell>
          <cell r="P63" t="str">
            <v>2026-01-29 15:18:30</v>
          </cell>
        </row>
        <row r="64">
          <cell r="C64" t="str">
            <v>网络-260202-010018</v>
          </cell>
          <cell r="D64">
            <v>1</v>
          </cell>
        </row>
        <row r="64">
          <cell r="F64" t="str">
            <v>联系</v>
          </cell>
          <cell r="G64" t="str">
            <v>个人</v>
          </cell>
          <cell r="H64" t="str">
            <v>日常</v>
          </cell>
          <cell r="I64" t="str">
            <v>国资企业</v>
          </cell>
          <cell r="J64" t="str">
            <v>只评价响应率</v>
          </cell>
        </row>
        <row r="64">
          <cell r="M64" t="str">
            <v>2月</v>
          </cell>
          <cell r="N64" t="str">
            <v>网络-260202-010018</v>
          </cell>
          <cell r="O64" t="str">
            <v>未主动剔除</v>
          </cell>
          <cell r="P64" t="str">
            <v>2026-02-02 09:32:41</v>
          </cell>
        </row>
        <row r="65">
          <cell r="C65" t="str">
            <v>网络-260206-015431</v>
          </cell>
          <cell r="D65">
            <v>1</v>
          </cell>
        </row>
        <row r="65">
          <cell r="F65" t="str">
            <v>联系</v>
          </cell>
          <cell r="G65" t="str">
            <v>个人</v>
          </cell>
          <cell r="H65" t="str">
            <v>日常</v>
          </cell>
          <cell r="I65" t="str">
            <v>国资企业</v>
          </cell>
          <cell r="J65" t="str">
            <v>只评价响应率</v>
          </cell>
        </row>
        <row r="65">
          <cell r="M65" t="str">
            <v>2月</v>
          </cell>
          <cell r="N65" t="str">
            <v>网络-260206-015431</v>
          </cell>
          <cell r="O65" t="str">
            <v>未主动剔除</v>
          </cell>
          <cell r="P65" t="str">
            <v>2026-02-06 10:20:34</v>
          </cell>
        </row>
        <row r="66">
          <cell r="C66" t="str">
            <v>网络-260210-026108</v>
          </cell>
          <cell r="D66">
            <v>1</v>
          </cell>
        </row>
        <row r="66">
          <cell r="F66" t="str">
            <v>联系</v>
          </cell>
          <cell r="G66" t="str">
            <v>个人</v>
          </cell>
          <cell r="H66" t="str">
            <v>日常</v>
          </cell>
          <cell r="I66" t="str">
            <v>国资企业</v>
          </cell>
          <cell r="J66" t="str">
            <v>只评价响应率</v>
          </cell>
        </row>
        <row r="66">
          <cell r="M66" t="str">
            <v>2月</v>
          </cell>
          <cell r="N66" t="str">
            <v>网络-260210-026108</v>
          </cell>
          <cell r="O66" t="str">
            <v>未主动剔除</v>
          </cell>
          <cell r="P66" t="str">
            <v>2026-02-10 12:02:52</v>
          </cell>
        </row>
      </sheetData>
    </sheetDataSet>
  </externalBook>
</externalLink>
</file>

<file path=xl/externalLinks/externalLink19.xml><?xml version="1.0" encoding="utf-8"?>
<externalLink xmlns="http://schemas.openxmlformats.org/spreadsheetml/2006/main">
  <externalBook xmlns:r="http://schemas.openxmlformats.org/officeDocument/2006/relationships" r:id="rId1">
    <sheetNames>
      <sheetName val="市民意见信息导出"/>
    </sheetNames>
    <sheetDataSet>
      <sheetData sheetId="0">
        <row r="2">
          <cell r="AK2" t="str">
            <v>GJ-PHONE-20251226-0137</v>
          </cell>
          <cell r="AL2" t="str">
            <v>其他</v>
          </cell>
          <cell r="AM2" t="str">
            <v>结束</v>
          </cell>
        </row>
        <row r="3">
          <cell r="AK3" t="str">
            <v>GJ-PHONE-20251226-0631</v>
          </cell>
          <cell r="AL3" t="str">
            <v>诉求</v>
          </cell>
          <cell r="AM3" t="str">
            <v>结束</v>
          </cell>
        </row>
        <row r="4">
          <cell r="AK4" t="str">
            <v>GJ-PHONE-20251226-1140-1</v>
          </cell>
          <cell r="AL4" t="str">
            <v>表扬</v>
          </cell>
          <cell r="AM4" t="str">
            <v>结束</v>
          </cell>
        </row>
        <row r="5">
          <cell r="AK5" t="str">
            <v>GJ-PHONE-20251226-0037-2</v>
          </cell>
          <cell r="AL5" t="str">
            <v>诉求</v>
          </cell>
          <cell r="AM5" t="str">
            <v>结束</v>
          </cell>
        </row>
        <row r="6">
          <cell r="AK6" t="str">
            <v>GJ-PHONE-20251226-1833</v>
          </cell>
          <cell r="AL6" t="str">
            <v>其他</v>
          </cell>
          <cell r="AM6" t="str">
            <v>结束</v>
          </cell>
        </row>
        <row r="7">
          <cell r="AK7" t="str">
            <v>GJ-PHONE-20251227-0209</v>
          </cell>
          <cell r="AL7" t="str">
            <v>诉求</v>
          </cell>
          <cell r="AM7" t="str">
            <v>结束</v>
          </cell>
        </row>
        <row r="8">
          <cell r="AK8" t="str">
            <v>GJ-PHONE-20251227-0780-1</v>
          </cell>
          <cell r="AL8" t="str">
            <v>诉求</v>
          </cell>
          <cell r="AM8" t="str">
            <v>结束</v>
          </cell>
        </row>
        <row r="9">
          <cell r="AK9" t="str">
            <v>GJ-PHONE-20251227-1652</v>
          </cell>
          <cell r="AL9" t="str">
            <v>诉求</v>
          </cell>
          <cell r="AM9" t="str">
            <v>结束</v>
          </cell>
        </row>
        <row r="10">
          <cell r="AK10" t="str">
            <v>GJ-PHONE-20251228-1995</v>
          </cell>
          <cell r="AL10" t="str">
            <v>诉求</v>
          </cell>
          <cell r="AM10" t="str">
            <v>结束</v>
          </cell>
        </row>
        <row r="11">
          <cell r="AK11" t="str">
            <v>GJ-PHONE-20251228-2128</v>
          </cell>
          <cell r="AL11" t="str">
            <v>诉求</v>
          </cell>
          <cell r="AM11" t="str">
            <v>结束</v>
          </cell>
        </row>
        <row r="12">
          <cell r="AK12" t="str">
            <v>GJ-PHONE-20251229-0224-1</v>
          </cell>
          <cell r="AL12" t="str">
            <v>其他</v>
          </cell>
          <cell r="AM12" t="str">
            <v>结束</v>
          </cell>
        </row>
        <row r="13">
          <cell r="AK13" t="str">
            <v>GJ-PHONE-20251230-1549</v>
          </cell>
          <cell r="AL13" t="str">
            <v>其他</v>
          </cell>
          <cell r="AM13" t="str">
            <v>结束</v>
          </cell>
        </row>
        <row r="14">
          <cell r="AK14" t="str">
            <v>GJ-PHONE-20251230-1953</v>
          </cell>
          <cell r="AL14" t="str">
            <v>诉求</v>
          </cell>
          <cell r="AM14" t="str">
            <v>结束</v>
          </cell>
        </row>
        <row r="15">
          <cell r="AK15" t="str">
            <v>GJ-PHONE-20251231-0453</v>
          </cell>
          <cell r="AL15" t="str">
            <v>其他</v>
          </cell>
          <cell r="AM15" t="str">
            <v>结束</v>
          </cell>
        </row>
        <row r="16">
          <cell r="AK16" t="str">
            <v>GJ-PHONE-20251231-0548</v>
          </cell>
          <cell r="AL16" t="str">
            <v>诉求</v>
          </cell>
          <cell r="AM16" t="str">
            <v>结束</v>
          </cell>
        </row>
        <row r="17">
          <cell r="AK17" t="str">
            <v>GJ-PHONE-20251231-1666</v>
          </cell>
          <cell r="AL17" t="str">
            <v>其他</v>
          </cell>
          <cell r="AM17" t="str">
            <v>结束</v>
          </cell>
        </row>
        <row r="18">
          <cell r="AK18" t="str">
            <v>GJ-PHONE-20260101-0605</v>
          </cell>
          <cell r="AL18" t="str">
            <v>表扬</v>
          </cell>
          <cell r="AM18" t="str">
            <v>结束</v>
          </cell>
        </row>
        <row r="19">
          <cell r="AK19" t="str">
            <v>GJ-PHONE-20260102-0273</v>
          </cell>
          <cell r="AL19" t="str">
            <v>表扬</v>
          </cell>
          <cell r="AM19" t="str">
            <v>结束</v>
          </cell>
        </row>
        <row r="20">
          <cell r="AK20" t="str">
            <v>GJ-PHONE-20260102-0275</v>
          </cell>
          <cell r="AL20" t="str">
            <v>表扬</v>
          </cell>
          <cell r="AM20" t="str">
            <v>结束</v>
          </cell>
        </row>
        <row r="21">
          <cell r="AK21" t="str">
            <v>GJ-PHONE-20260103-1449</v>
          </cell>
          <cell r="AL21" t="str">
            <v>诉求</v>
          </cell>
          <cell r="AM21" t="str">
            <v>结束</v>
          </cell>
        </row>
        <row r="22">
          <cell r="AK22" t="str">
            <v>GJ-PHONE-20260101-0595</v>
          </cell>
          <cell r="AL22" t="str">
            <v>诉求</v>
          </cell>
          <cell r="AM22" t="str">
            <v>结束</v>
          </cell>
        </row>
        <row r="23">
          <cell r="AK23" t="str">
            <v>GJ-PHONE-20260104-1072</v>
          </cell>
          <cell r="AL23" t="str">
            <v>其他</v>
          </cell>
          <cell r="AM23" t="str">
            <v>结束</v>
          </cell>
        </row>
        <row r="24">
          <cell r="AK24" t="str">
            <v>GJ-PHONE-20260104-1759</v>
          </cell>
          <cell r="AL24" t="str">
            <v>其他</v>
          </cell>
          <cell r="AM24" t="str">
            <v>结束</v>
          </cell>
        </row>
        <row r="25">
          <cell r="AK25" t="str">
            <v>GJ-PHONE-20260105-0602</v>
          </cell>
          <cell r="AL25" t="str">
            <v>诉求</v>
          </cell>
          <cell r="AM25" t="str">
            <v>结束</v>
          </cell>
        </row>
        <row r="26">
          <cell r="AK26" t="str">
            <v>GJ-PHONE-20260105-0798</v>
          </cell>
          <cell r="AL26" t="str">
            <v>其他</v>
          </cell>
          <cell r="AM26" t="str">
            <v>结束</v>
          </cell>
        </row>
        <row r="27">
          <cell r="AK27" t="str">
            <v>GJ-PHONE-20260106-1465</v>
          </cell>
          <cell r="AL27" t="str">
            <v>其他</v>
          </cell>
          <cell r="AM27" t="str">
            <v>结束</v>
          </cell>
        </row>
        <row r="28">
          <cell r="AK28" t="str">
            <v>GJ-PHONE-20260106-1604</v>
          </cell>
          <cell r="AL28" t="str">
            <v>其他</v>
          </cell>
          <cell r="AM28" t="str">
            <v>结束</v>
          </cell>
        </row>
        <row r="29">
          <cell r="AK29" t="str">
            <v>GJ-PHONE-20260107-0188</v>
          </cell>
          <cell r="AL29" t="str">
            <v>诉求</v>
          </cell>
          <cell r="AM29" t="str">
            <v>结束</v>
          </cell>
        </row>
        <row r="30">
          <cell r="AK30" t="str">
            <v>GJ-PHONE-20260107-0383</v>
          </cell>
          <cell r="AL30" t="str">
            <v>诉求</v>
          </cell>
          <cell r="AM30" t="str">
            <v>结束</v>
          </cell>
        </row>
        <row r="31">
          <cell r="AK31" t="str">
            <v>GJ-PHONE-20260107-1201</v>
          </cell>
          <cell r="AL31" t="str">
            <v>其他</v>
          </cell>
          <cell r="AM31" t="str">
            <v>结束</v>
          </cell>
        </row>
        <row r="32">
          <cell r="AK32" t="str">
            <v>GJ-PHONE-20260107-1274</v>
          </cell>
          <cell r="AL32" t="str">
            <v>其他</v>
          </cell>
          <cell r="AM32" t="str">
            <v>结束</v>
          </cell>
        </row>
        <row r="33">
          <cell r="AK33" t="str">
            <v>GJ-PHONE-20260107-1344</v>
          </cell>
          <cell r="AL33" t="str">
            <v>其他</v>
          </cell>
          <cell r="AM33" t="str">
            <v>结束</v>
          </cell>
        </row>
        <row r="34">
          <cell r="AK34" t="str">
            <v>GJ-PHONE-20260107-1362</v>
          </cell>
          <cell r="AL34" t="str">
            <v>其他</v>
          </cell>
          <cell r="AM34" t="str">
            <v>结束</v>
          </cell>
        </row>
        <row r="35">
          <cell r="AK35" t="str">
            <v>GJ-PHONE-20260108-1295</v>
          </cell>
          <cell r="AL35" t="str">
            <v>其他</v>
          </cell>
          <cell r="AM35" t="str">
            <v>结束</v>
          </cell>
        </row>
        <row r="36">
          <cell r="AK36" t="str">
            <v>GJ-PHONE-20260108-1365</v>
          </cell>
          <cell r="AL36" t="str">
            <v>诉求</v>
          </cell>
          <cell r="AM36" t="str">
            <v>结束</v>
          </cell>
        </row>
        <row r="37">
          <cell r="AK37" t="str">
            <v>GJ-PHONE-20260109-0290</v>
          </cell>
          <cell r="AL37" t="str">
            <v>表扬</v>
          </cell>
          <cell r="AM37" t="str">
            <v>结束</v>
          </cell>
        </row>
        <row r="38">
          <cell r="AK38" t="str">
            <v>GJ-PHONE-20260109-0290-1</v>
          </cell>
          <cell r="AL38" t="str">
            <v>其他</v>
          </cell>
          <cell r="AM38" t="str">
            <v>结束</v>
          </cell>
        </row>
        <row r="39">
          <cell r="AK39" t="str">
            <v>GJ-PHONE-20260109-0297</v>
          </cell>
          <cell r="AL39" t="str">
            <v>其他</v>
          </cell>
          <cell r="AM39" t="str">
            <v>结束</v>
          </cell>
        </row>
        <row r="40">
          <cell r="AK40" t="str">
            <v>GJ-PHONE-20260109-0564</v>
          </cell>
          <cell r="AL40" t="str">
            <v>其他</v>
          </cell>
          <cell r="AM40" t="str">
            <v>结束</v>
          </cell>
        </row>
        <row r="41">
          <cell r="AK41" t="str">
            <v>GJ-PHONE-20260109-0717</v>
          </cell>
          <cell r="AL41" t="str">
            <v>其他</v>
          </cell>
          <cell r="AM41" t="str">
            <v>结束</v>
          </cell>
        </row>
        <row r="42">
          <cell r="AK42" t="str">
            <v>GJ-PHONE-20260109-1668</v>
          </cell>
          <cell r="AL42" t="str">
            <v>其他</v>
          </cell>
          <cell r="AM42" t="str">
            <v>结束</v>
          </cell>
        </row>
        <row r="43">
          <cell r="AK43" t="str">
            <v>GJ-PHONE-20260109-2108</v>
          </cell>
          <cell r="AL43" t="str">
            <v>诉求</v>
          </cell>
          <cell r="AM43" t="str">
            <v>结束</v>
          </cell>
        </row>
        <row r="44">
          <cell r="AK44" t="str">
            <v>GJ-PHONE-20260110-0152</v>
          </cell>
          <cell r="AL44" t="str">
            <v>诉求</v>
          </cell>
          <cell r="AM44" t="str">
            <v>结束</v>
          </cell>
        </row>
        <row r="45">
          <cell r="AK45" t="str">
            <v>GJ-PHONE-20260110-0912</v>
          </cell>
          <cell r="AL45" t="str">
            <v>诉求</v>
          </cell>
          <cell r="AM45" t="str">
            <v>结束</v>
          </cell>
        </row>
        <row r="46">
          <cell r="AK46" t="str">
            <v>GJ-PHONE-20260110-1178</v>
          </cell>
          <cell r="AL46" t="str">
            <v>诉求</v>
          </cell>
          <cell r="AM46" t="str">
            <v>结束</v>
          </cell>
        </row>
        <row r="47">
          <cell r="AK47" t="str">
            <v>GJ-PHONE-20260110-1661</v>
          </cell>
          <cell r="AL47" t="str">
            <v>诉求</v>
          </cell>
          <cell r="AM47" t="str">
            <v>结束</v>
          </cell>
        </row>
        <row r="48">
          <cell r="AK48" t="str">
            <v>GJ-PHONE-20260111-0012</v>
          </cell>
          <cell r="AL48" t="str">
            <v>其他</v>
          </cell>
          <cell r="AM48" t="str">
            <v>结束</v>
          </cell>
        </row>
        <row r="49">
          <cell r="AK49" t="str">
            <v>GJ-PHONE-20260111-0066</v>
          </cell>
          <cell r="AL49" t="str">
            <v>其他</v>
          </cell>
          <cell r="AM49" t="str">
            <v>结束</v>
          </cell>
        </row>
        <row r="50">
          <cell r="AK50" t="str">
            <v>GJ-PHONE-20260111-1575</v>
          </cell>
          <cell r="AL50" t="str">
            <v>其他</v>
          </cell>
          <cell r="AM50" t="str">
            <v>结束</v>
          </cell>
        </row>
        <row r="51">
          <cell r="AK51" t="str">
            <v>GJ-PHONE-20260112-0223</v>
          </cell>
          <cell r="AL51" t="str">
            <v>诉求</v>
          </cell>
          <cell r="AM51" t="str">
            <v>结束</v>
          </cell>
        </row>
        <row r="52">
          <cell r="AK52" t="str">
            <v>GJ-PHONE-20260111-1443</v>
          </cell>
          <cell r="AL52" t="str">
            <v>诉求</v>
          </cell>
          <cell r="AM52" t="str">
            <v>结束</v>
          </cell>
        </row>
        <row r="53">
          <cell r="AK53" t="str">
            <v>GJ-PHONE-20260112-1243</v>
          </cell>
          <cell r="AL53" t="str">
            <v>其他</v>
          </cell>
          <cell r="AM53" t="str">
            <v>结束</v>
          </cell>
        </row>
        <row r="54">
          <cell r="AK54" t="str">
            <v>GJ-PHONE-20260113-0201</v>
          </cell>
          <cell r="AL54" t="str">
            <v>表扬</v>
          </cell>
          <cell r="AM54" t="str">
            <v>结束</v>
          </cell>
        </row>
        <row r="55">
          <cell r="AK55" t="str">
            <v>GJ-PHONE-20260113-0186</v>
          </cell>
          <cell r="AL55" t="str">
            <v>表扬</v>
          </cell>
          <cell r="AM55" t="str">
            <v>结束</v>
          </cell>
        </row>
        <row r="56">
          <cell r="AK56" t="str">
            <v>GJ-PHONE-20260113-0611</v>
          </cell>
          <cell r="AL56" t="str">
            <v>其他</v>
          </cell>
          <cell r="AM56" t="str">
            <v>结束</v>
          </cell>
        </row>
        <row r="57">
          <cell r="AK57" t="str">
            <v>GJ-PHONE-20260113-0771</v>
          </cell>
          <cell r="AL57" t="str">
            <v>其他</v>
          </cell>
          <cell r="AM57" t="str">
            <v>结束</v>
          </cell>
        </row>
        <row r="58">
          <cell r="AK58" t="str">
            <v>GJ-PHONE-20260113-1234</v>
          </cell>
          <cell r="AL58" t="str">
            <v>其他</v>
          </cell>
          <cell r="AM58" t="str">
            <v>结束</v>
          </cell>
        </row>
        <row r="59">
          <cell r="AK59" t="str">
            <v>GJ-PHONE-20260113-1476</v>
          </cell>
          <cell r="AL59" t="str">
            <v>诉求</v>
          </cell>
          <cell r="AM59" t="str">
            <v>结束</v>
          </cell>
        </row>
        <row r="60">
          <cell r="AK60" t="str">
            <v>GJ-PHONE-20260114-1140</v>
          </cell>
          <cell r="AL60" t="str">
            <v>其他</v>
          </cell>
          <cell r="AM60" t="str">
            <v>结束</v>
          </cell>
        </row>
        <row r="61">
          <cell r="AK61" t="str">
            <v>GJ-PHONE-20260114-1148</v>
          </cell>
          <cell r="AL61" t="str">
            <v>其他</v>
          </cell>
          <cell r="AM61" t="str">
            <v>结束</v>
          </cell>
        </row>
        <row r="62">
          <cell r="AK62" t="str">
            <v>GJ-PHONE-20260114-1415</v>
          </cell>
          <cell r="AL62" t="str">
            <v>诉求</v>
          </cell>
          <cell r="AM62" t="str">
            <v>结束</v>
          </cell>
        </row>
        <row r="63">
          <cell r="AK63" t="str">
            <v>GJ-PHONE-20260114-1475</v>
          </cell>
          <cell r="AL63" t="str">
            <v>其他</v>
          </cell>
          <cell r="AM63" t="str">
            <v>结束</v>
          </cell>
        </row>
        <row r="64">
          <cell r="AK64" t="str">
            <v>GJ-PHONE-20260114-2143</v>
          </cell>
          <cell r="AL64" t="str">
            <v>诉求</v>
          </cell>
          <cell r="AM64" t="str">
            <v>结束</v>
          </cell>
        </row>
        <row r="65">
          <cell r="AK65" t="str">
            <v>GJ-PHONE-20260115-0983</v>
          </cell>
          <cell r="AL65" t="str">
            <v>诉求</v>
          </cell>
          <cell r="AM65" t="str">
            <v>结束</v>
          </cell>
        </row>
        <row r="66">
          <cell r="AK66" t="str">
            <v>GJ-PHONE-20260115-0652</v>
          </cell>
          <cell r="AL66" t="str">
            <v>诉求</v>
          </cell>
          <cell r="AM66" t="str">
            <v>结束</v>
          </cell>
        </row>
        <row r="67">
          <cell r="AK67" t="str">
            <v>GJ-PHONE-20260115-1333</v>
          </cell>
          <cell r="AL67" t="str">
            <v>诉求</v>
          </cell>
          <cell r="AM67" t="str">
            <v>结束</v>
          </cell>
        </row>
        <row r="68">
          <cell r="AK68" t="str">
            <v>GJ-PHONE-20260116-0271</v>
          </cell>
          <cell r="AL68" t="str">
            <v>其他</v>
          </cell>
          <cell r="AM68" t="str">
            <v>结束</v>
          </cell>
        </row>
        <row r="69">
          <cell r="AK69" t="str">
            <v>GJ-PHONE-20260116-1361</v>
          </cell>
          <cell r="AL69" t="str">
            <v>其他</v>
          </cell>
          <cell r="AM69" t="str">
            <v>结束</v>
          </cell>
        </row>
        <row r="70">
          <cell r="AK70" t="str">
            <v>GJ-PHONE-20260117-1429</v>
          </cell>
          <cell r="AL70" t="str">
            <v>其他</v>
          </cell>
          <cell r="AM70" t="str">
            <v>结束</v>
          </cell>
        </row>
        <row r="71">
          <cell r="AK71" t="str">
            <v>GJ-PHONE-20260119-0406</v>
          </cell>
          <cell r="AL71" t="str">
            <v>诉求</v>
          </cell>
          <cell r="AM71" t="str">
            <v>结束</v>
          </cell>
        </row>
        <row r="72">
          <cell r="AK72" t="str">
            <v>GJ-PHONE-20260118-1114</v>
          </cell>
          <cell r="AL72" t="str">
            <v>诉求</v>
          </cell>
          <cell r="AM72" t="str">
            <v>结束</v>
          </cell>
        </row>
        <row r="73">
          <cell r="AK73" t="str">
            <v>GJ-PHONE-20260118-1656</v>
          </cell>
          <cell r="AL73" t="str">
            <v>诉求</v>
          </cell>
          <cell r="AM73" t="str">
            <v>结束</v>
          </cell>
        </row>
        <row r="74">
          <cell r="AK74" t="str">
            <v>GJ-PHONE-20260118-1560</v>
          </cell>
          <cell r="AL74" t="str">
            <v>诉求</v>
          </cell>
          <cell r="AM74" t="str">
            <v>结束</v>
          </cell>
        </row>
        <row r="75">
          <cell r="AK75" t="str">
            <v>GJ-PHONE-20260119-0742</v>
          </cell>
          <cell r="AL75" t="str">
            <v>其他</v>
          </cell>
          <cell r="AM75" t="str">
            <v>结束</v>
          </cell>
        </row>
        <row r="76">
          <cell r="AK76" t="str">
            <v>GJ-PHONE-20260119-0906</v>
          </cell>
          <cell r="AL76" t="str">
            <v>其他</v>
          </cell>
          <cell r="AM76" t="str">
            <v>结束</v>
          </cell>
        </row>
        <row r="77">
          <cell r="AK77" t="str">
            <v>GJ-PHONE-20260119-1647-1</v>
          </cell>
          <cell r="AL77" t="str">
            <v>诉求</v>
          </cell>
          <cell r="AM77" t="str">
            <v>结束</v>
          </cell>
        </row>
        <row r="78">
          <cell r="AK78" t="str">
            <v>GJ-PHONE-20260119-1583</v>
          </cell>
          <cell r="AL78" t="str">
            <v>其他</v>
          </cell>
          <cell r="AM78" t="str">
            <v>结束</v>
          </cell>
        </row>
        <row r="79">
          <cell r="AK79" t="str">
            <v>GJ-PHONE-20260119-1692</v>
          </cell>
          <cell r="AL79" t="str">
            <v>诉求</v>
          </cell>
          <cell r="AM79" t="str">
            <v>结束</v>
          </cell>
        </row>
        <row r="80">
          <cell r="AK80" t="str">
            <v>GJ-PHONE-20260120-0684</v>
          </cell>
          <cell r="AL80" t="str">
            <v>诉求</v>
          </cell>
          <cell r="AM80" t="str">
            <v>结束</v>
          </cell>
        </row>
        <row r="81">
          <cell r="AK81" t="str">
            <v>GJ-PHONE-20260121-1061</v>
          </cell>
          <cell r="AL81" t="str">
            <v>诉求</v>
          </cell>
          <cell r="AM81" t="str">
            <v>结束</v>
          </cell>
        </row>
        <row r="82">
          <cell r="AK82" t="str">
            <v>GJ-PHONE-20260122-0225</v>
          </cell>
          <cell r="AL82" t="str">
            <v>诉求</v>
          </cell>
          <cell r="AM82" t="str">
            <v>结束</v>
          </cell>
        </row>
        <row r="83">
          <cell r="AK83" t="str">
            <v>GJ-PHONE-20260122-0615</v>
          </cell>
          <cell r="AL83" t="str">
            <v>其他</v>
          </cell>
          <cell r="AM83" t="str">
            <v>结束</v>
          </cell>
        </row>
        <row r="84">
          <cell r="AK84" t="str">
            <v>GJ-PHONE-20260123-1176</v>
          </cell>
          <cell r="AL84" t="str">
            <v>诉求</v>
          </cell>
          <cell r="AM84" t="str">
            <v>结束</v>
          </cell>
        </row>
        <row r="85">
          <cell r="AK85" t="str">
            <v>GJ-PHONE-20260123-1564</v>
          </cell>
          <cell r="AL85" t="str">
            <v>诉求</v>
          </cell>
          <cell r="AM85" t="str">
            <v>结束</v>
          </cell>
        </row>
        <row r="86">
          <cell r="AK86" t="str">
            <v>GJ-PHONE-20260124-0190</v>
          </cell>
          <cell r="AL86" t="str">
            <v>其他</v>
          </cell>
          <cell r="AM86" t="str">
            <v>结束</v>
          </cell>
        </row>
        <row r="87">
          <cell r="AK87" t="str">
            <v>GJ-PHONE-20260124-0228</v>
          </cell>
          <cell r="AL87" t="str">
            <v>其他</v>
          </cell>
          <cell r="AM87" t="str">
            <v>结束</v>
          </cell>
        </row>
        <row r="88">
          <cell r="AK88" t="str">
            <v>GJ-PHONE-20260124-0281</v>
          </cell>
          <cell r="AL88" t="str">
            <v>其他</v>
          </cell>
          <cell r="AM88" t="str">
            <v>结束</v>
          </cell>
        </row>
        <row r="89">
          <cell r="AK89" t="str">
            <v>GJ-PHONE-20260125-0761</v>
          </cell>
          <cell r="AL89" t="str">
            <v>其他</v>
          </cell>
          <cell r="AM89" t="str">
            <v>结束</v>
          </cell>
        </row>
        <row r="90">
          <cell r="AK90" t="str">
            <v>GJ-PHONE-20260125-1171</v>
          </cell>
          <cell r="AL90" t="str">
            <v>其他</v>
          </cell>
          <cell r="AM90" t="str">
            <v>结束</v>
          </cell>
        </row>
        <row r="91">
          <cell r="AK91" t="str">
            <v>GJ-PHONE-20260126-0855-1</v>
          </cell>
          <cell r="AL91" t="str">
            <v>表扬</v>
          </cell>
          <cell r="AM91" t="str">
            <v>结束</v>
          </cell>
        </row>
        <row r="92">
          <cell r="AK92" t="str">
            <v>GJ-PHONE-20260127-0345</v>
          </cell>
          <cell r="AL92" t="str">
            <v>其他</v>
          </cell>
          <cell r="AM92" t="str">
            <v>结束</v>
          </cell>
        </row>
        <row r="93">
          <cell r="AK93" t="str">
            <v>GJ-PHONE-20260127-0877</v>
          </cell>
          <cell r="AL93" t="str">
            <v>诉求</v>
          </cell>
          <cell r="AM93" t="str">
            <v>结束</v>
          </cell>
        </row>
        <row r="94">
          <cell r="AK94" t="str">
            <v>GJ-PHONE-20260127-1674</v>
          </cell>
          <cell r="AL94" t="str">
            <v>诉求</v>
          </cell>
          <cell r="AM94" t="str">
            <v>结束</v>
          </cell>
        </row>
        <row r="95">
          <cell r="AK95" t="str">
            <v>GJ-PHONE-20260127-2178</v>
          </cell>
          <cell r="AL95" t="str">
            <v>其他</v>
          </cell>
          <cell r="AM95" t="str">
            <v>结束</v>
          </cell>
        </row>
        <row r="96">
          <cell r="AK96" t="str">
            <v>GJ-PHONE-20260128-0450</v>
          </cell>
          <cell r="AL96" t="str">
            <v>诉求</v>
          </cell>
          <cell r="AM96" t="str">
            <v>结束</v>
          </cell>
        </row>
        <row r="97">
          <cell r="AK97" t="str">
            <v>GJ-PHONE-20260128-1058</v>
          </cell>
          <cell r="AL97" t="str">
            <v>其他</v>
          </cell>
          <cell r="AM97" t="str">
            <v>结束</v>
          </cell>
        </row>
        <row r="98">
          <cell r="AK98" t="str">
            <v>GJ-PHONE-20260128-1899</v>
          </cell>
          <cell r="AL98" t="str">
            <v>诉求</v>
          </cell>
          <cell r="AM98" t="str">
            <v>结束</v>
          </cell>
        </row>
        <row r="99">
          <cell r="AK99" t="str">
            <v>GJ-PHONE-20260129-0210-1</v>
          </cell>
          <cell r="AL99" t="str">
            <v>表扬</v>
          </cell>
          <cell r="AM99" t="str">
            <v>结束</v>
          </cell>
        </row>
        <row r="100">
          <cell r="AK100" t="str">
            <v>GJ-PHONE-20260129-0825-1</v>
          </cell>
          <cell r="AL100" t="str">
            <v>其他</v>
          </cell>
          <cell r="AM100" t="str">
            <v>结束</v>
          </cell>
        </row>
        <row r="101">
          <cell r="AK101" t="str">
            <v>GJ-PHONE-20260129-1067</v>
          </cell>
          <cell r="AL101" t="str">
            <v>其他</v>
          </cell>
          <cell r="AM101" t="str">
            <v>结束</v>
          </cell>
        </row>
        <row r="102">
          <cell r="AK102" t="str">
            <v>GJ-PHONE-20260129-1290</v>
          </cell>
          <cell r="AL102" t="str">
            <v>诉求</v>
          </cell>
          <cell r="AM102" t="str">
            <v>结束</v>
          </cell>
        </row>
        <row r="103">
          <cell r="AK103" t="str">
            <v>GJ-PHONE-20260129-1343</v>
          </cell>
          <cell r="AL103" t="str">
            <v>其他</v>
          </cell>
          <cell r="AM103" t="str">
            <v>结束</v>
          </cell>
        </row>
        <row r="104">
          <cell r="AK104" t="str">
            <v>GJ-PHONE-20260129-2211</v>
          </cell>
          <cell r="AL104" t="str">
            <v>诉求</v>
          </cell>
          <cell r="AM104" t="str">
            <v>结束</v>
          </cell>
        </row>
        <row r="105">
          <cell r="AK105" t="str">
            <v>GJ-PHONE-20260130-0245</v>
          </cell>
          <cell r="AL105" t="str">
            <v>诉求</v>
          </cell>
          <cell r="AM105" t="str">
            <v>结束</v>
          </cell>
        </row>
        <row r="106">
          <cell r="AK106" t="str">
            <v>GJ-PHONE-20260130-1545</v>
          </cell>
          <cell r="AL106" t="str">
            <v>其他</v>
          </cell>
          <cell r="AM106" t="str">
            <v>结束</v>
          </cell>
        </row>
        <row r="107">
          <cell r="AK107" t="str">
            <v>GJ-PHONE-20260131-1159</v>
          </cell>
          <cell r="AL107" t="str">
            <v>诉求</v>
          </cell>
          <cell r="AM107" t="str">
            <v>结束</v>
          </cell>
        </row>
        <row r="108">
          <cell r="AK108" t="str">
            <v>GJ-PHONE-20260131-1326</v>
          </cell>
          <cell r="AL108" t="str">
            <v>诉求</v>
          </cell>
          <cell r="AM108" t="str">
            <v>结束</v>
          </cell>
        </row>
        <row r="109">
          <cell r="AK109" t="str">
            <v>GJ-PHONE-20260131-1410</v>
          </cell>
          <cell r="AL109" t="str">
            <v>诉求</v>
          </cell>
          <cell r="AM109" t="str">
            <v>结束</v>
          </cell>
        </row>
        <row r="110">
          <cell r="AK110" t="str">
            <v>GJ-PHONE-20260201-1116</v>
          </cell>
          <cell r="AL110" t="str">
            <v>其他</v>
          </cell>
          <cell r="AM110" t="str">
            <v>结束</v>
          </cell>
        </row>
        <row r="111">
          <cell r="AK111" t="str">
            <v>GJ-PHONE-20260202-0691</v>
          </cell>
          <cell r="AL111" t="str">
            <v>诉求</v>
          </cell>
          <cell r="AM111" t="str">
            <v>结束</v>
          </cell>
        </row>
        <row r="112">
          <cell r="AK112" t="str">
            <v>GJ-PHONE-20260201-0760</v>
          </cell>
          <cell r="AL112" t="str">
            <v>诉求</v>
          </cell>
          <cell r="AM112" t="str">
            <v>结束</v>
          </cell>
        </row>
        <row r="113">
          <cell r="AK113" t="str">
            <v>GJ-PHONE-20260131-1812-1</v>
          </cell>
          <cell r="AL113" t="str">
            <v>诉求</v>
          </cell>
          <cell r="AM113" t="str">
            <v>结束</v>
          </cell>
        </row>
        <row r="114">
          <cell r="AK114" t="str">
            <v>GJ-PHONE-20260201-1071</v>
          </cell>
          <cell r="AL114" t="str">
            <v>其他</v>
          </cell>
          <cell r="AM114" t="str">
            <v>结束</v>
          </cell>
        </row>
        <row r="115">
          <cell r="AK115" t="str">
            <v>GJ-PHONE-20260203-0244</v>
          </cell>
          <cell r="AL115" t="str">
            <v>其他</v>
          </cell>
          <cell r="AM115" t="str">
            <v>结束</v>
          </cell>
        </row>
        <row r="116">
          <cell r="AK116" t="str">
            <v>GJ-PHONE-20260203-0754</v>
          </cell>
          <cell r="AL116" t="str">
            <v>其他</v>
          </cell>
          <cell r="AM116" t="str">
            <v>结束</v>
          </cell>
        </row>
        <row r="117">
          <cell r="AK117" t="str">
            <v>GJ-PHONE-20260204-0163</v>
          </cell>
          <cell r="AL117" t="str">
            <v>其他</v>
          </cell>
          <cell r="AM117" t="str">
            <v>结束</v>
          </cell>
        </row>
        <row r="118">
          <cell r="AK118" t="str">
            <v>GJ-PHONE-20260204-0273</v>
          </cell>
          <cell r="AL118" t="str">
            <v>诉求</v>
          </cell>
          <cell r="AM118" t="str">
            <v>结束</v>
          </cell>
        </row>
        <row r="119">
          <cell r="AK119" t="str">
            <v>GJ-PHONE-20260204-1054</v>
          </cell>
          <cell r="AL119" t="str">
            <v>诉求</v>
          </cell>
          <cell r="AM119" t="str">
            <v>结束</v>
          </cell>
        </row>
        <row r="120">
          <cell r="AK120" t="str">
            <v>GJ-PHONE-20260204-1556</v>
          </cell>
          <cell r="AL120" t="str">
            <v>诉求</v>
          </cell>
          <cell r="AM120" t="str">
            <v>结束</v>
          </cell>
        </row>
        <row r="121">
          <cell r="AK121" t="str">
            <v>GJ-PHONE-20260204-2266-1</v>
          </cell>
          <cell r="AL121" t="str">
            <v>其他</v>
          </cell>
          <cell r="AM121" t="str">
            <v>结束</v>
          </cell>
        </row>
        <row r="122">
          <cell r="AK122" t="str">
            <v>GJ-PHONE-20260204-2309</v>
          </cell>
          <cell r="AL122" t="str">
            <v>其他</v>
          </cell>
          <cell r="AM122" t="str">
            <v>结束</v>
          </cell>
        </row>
        <row r="123">
          <cell r="AK123" t="str">
            <v>GJ-PHONE-20260205-0892-1</v>
          </cell>
          <cell r="AL123" t="str">
            <v>其他</v>
          </cell>
          <cell r="AM123" t="str">
            <v>结束</v>
          </cell>
        </row>
        <row r="124">
          <cell r="AK124" t="str">
            <v>GJ-PHONE-20260205-1304</v>
          </cell>
          <cell r="AL124" t="str">
            <v>其他</v>
          </cell>
          <cell r="AM124" t="str">
            <v>结束</v>
          </cell>
        </row>
        <row r="125">
          <cell r="AK125" t="str">
            <v>GJ-PHONE-20260205-0808</v>
          </cell>
          <cell r="AL125" t="str">
            <v>其他</v>
          </cell>
          <cell r="AM125" t="str">
            <v>结束</v>
          </cell>
        </row>
        <row r="126">
          <cell r="AK126" t="str">
            <v>GJ-PHONE-20260206-0100</v>
          </cell>
          <cell r="AL126" t="str">
            <v>其他</v>
          </cell>
          <cell r="AM126" t="str">
            <v>结束</v>
          </cell>
        </row>
        <row r="127">
          <cell r="AK127" t="str">
            <v>GJ-PHONE-20260205-1844</v>
          </cell>
          <cell r="AL127" t="str">
            <v>诉求</v>
          </cell>
          <cell r="AM127" t="str">
            <v>结束</v>
          </cell>
        </row>
        <row r="128">
          <cell r="AK128" t="str">
            <v>GJ-PHONE-20260206-1014-1</v>
          </cell>
          <cell r="AL128" t="str">
            <v>其他</v>
          </cell>
          <cell r="AM128" t="str">
            <v>结束</v>
          </cell>
        </row>
        <row r="129">
          <cell r="AK129" t="str">
            <v>GJ-PHONE-20260206-2023</v>
          </cell>
          <cell r="AL129" t="str">
            <v>其他</v>
          </cell>
          <cell r="AM129" t="str">
            <v>结束</v>
          </cell>
        </row>
        <row r="130">
          <cell r="AK130" t="str">
            <v>GJ-PHONE-20260207-0424</v>
          </cell>
          <cell r="AL130" t="str">
            <v>其他</v>
          </cell>
          <cell r="AM130" t="str">
            <v>结束</v>
          </cell>
        </row>
        <row r="131">
          <cell r="AK131" t="str">
            <v>GJ-PHONE-20260208-2062</v>
          </cell>
          <cell r="AL131" t="str">
            <v>诉求</v>
          </cell>
          <cell r="AM131" t="str">
            <v>结束</v>
          </cell>
        </row>
        <row r="132">
          <cell r="AK132" t="str">
            <v>GJ-PHONE-20260208-2149-2</v>
          </cell>
          <cell r="AL132" t="str">
            <v>其他</v>
          </cell>
          <cell r="AM132" t="str">
            <v>结束</v>
          </cell>
        </row>
        <row r="133">
          <cell r="AK133" t="str">
            <v>GJ-PHONE-20260209-1509</v>
          </cell>
          <cell r="AL133" t="str">
            <v>其他</v>
          </cell>
          <cell r="AM133" t="str">
            <v>结束</v>
          </cell>
        </row>
        <row r="134">
          <cell r="AK134" t="str">
            <v>GJ-PHONE-20260209-1811</v>
          </cell>
          <cell r="AL134" t="str">
            <v>其他</v>
          </cell>
          <cell r="AM134" t="str">
            <v>结束</v>
          </cell>
        </row>
        <row r="135">
          <cell r="AK135" t="str">
            <v>GJ-PHONE-20260210-1283</v>
          </cell>
          <cell r="AL135" t="str">
            <v>其他</v>
          </cell>
          <cell r="AM135" t="str">
            <v>结束</v>
          </cell>
        </row>
        <row r="136">
          <cell r="AK136" t="str">
            <v>GJ-PHONE-20260211-0400</v>
          </cell>
          <cell r="AL136" t="str">
            <v>诉求</v>
          </cell>
          <cell r="AM136" t="str">
            <v>结束</v>
          </cell>
        </row>
        <row r="137">
          <cell r="AK137" t="str">
            <v>GJ-PHONE-20260211-1614</v>
          </cell>
          <cell r="AL137" t="str">
            <v>诉求</v>
          </cell>
          <cell r="AM137" t="str">
            <v>结束</v>
          </cell>
        </row>
        <row r="138">
          <cell r="AK138" t="str">
            <v>GJ-PHONE-20260212-0062</v>
          </cell>
          <cell r="AL138" t="str">
            <v>诉求</v>
          </cell>
          <cell r="AM138" t="str">
            <v>结束</v>
          </cell>
        </row>
        <row r="139">
          <cell r="AK139" t="str">
            <v>GJ-PHONE-20260212-0339</v>
          </cell>
          <cell r="AL139" t="str">
            <v>诉求</v>
          </cell>
          <cell r="AM139" t="str">
            <v>结束</v>
          </cell>
        </row>
        <row r="140">
          <cell r="AK140" t="str">
            <v>GJ-PHONE-20260212-1033-1</v>
          </cell>
          <cell r="AL140" t="str">
            <v>诉求</v>
          </cell>
          <cell r="AM140" t="str">
            <v>结束</v>
          </cell>
        </row>
        <row r="141">
          <cell r="AK141" t="str">
            <v>GJ-PHONE-20260212-1153</v>
          </cell>
          <cell r="AL141" t="str">
            <v>其他</v>
          </cell>
          <cell r="AM141" t="str">
            <v>结束</v>
          </cell>
        </row>
        <row r="142">
          <cell r="AK142" t="str">
            <v>GJ-PHONE-20260212-1092</v>
          </cell>
          <cell r="AL142" t="str">
            <v>诉求</v>
          </cell>
          <cell r="AM142" t="str">
            <v>结束</v>
          </cell>
        </row>
        <row r="143">
          <cell r="AK143" t="str">
            <v>GJ-PHONE-20260212-1392</v>
          </cell>
          <cell r="AL143" t="str">
            <v>其他</v>
          </cell>
          <cell r="AM143" t="str">
            <v>结束</v>
          </cell>
        </row>
        <row r="144">
          <cell r="AK144" t="str">
            <v>GJ-PHONE-20260212-1753</v>
          </cell>
          <cell r="AL144" t="str">
            <v>其他</v>
          </cell>
          <cell r="AM144" t="str">
            <v>结束</v>
          </cell>
        </row>
        <row r="145">
          <cell r="AK145" t="str">
            <v>GJ-PHONE-20260212-1938</v>
          </cell>
          <cell r="AL145" t="str">
            <v>诉求</v>
          </cell>
          <cell r="AM145" t="str">
            <v>结束</v>
          </cell>
        </row>
        <row r="146">
          <cell r="AK146" t="str">
            <v>GJ-PHONE-20260212-2153</v>
          </cell>
          <cell r="AL146" t="str">
            <v>其他</v>
          </cell>
          <cell r="AM146" t="str">
            <v>结束</v>
          </cell>
        </row>
        <row r="147">
          <cell r="AK147" t="str">
            <v>GJ-PHONE-20260213-0482</v>
          </cell>
          <cell r="AL147" t="str">
            <v>其他</v>
          </cell>
          <cell r="AM147" t="str">
            <v>结束</v>
          </cell>
        </row>
        <row r="148">
          <cell r="AK148" t="str">
            <v>GJ-PHONE-20260213-0533</v>
          </cell>
          <cell r="AL148" t="str">
            <v>诉求</v>
          </cell>
          <cell r="AM148" t="str">
            <v>结束</v>
          </cell>
        </row>
        <row r="149">
          <cell r="AK149" t="str">
            <v>GJ-PHONE-20260213-0900</v>
          </cell>
          <cell r="AL149" t="str">
            <v>表扬</v>
          </cell>
          <cell r="AM149" t="str">
            <v>结束</v>
          </cell>
        </row>
        <row r="150">
          <cell r="AK150" t="str">
            <v>GJ-PHONE-20260213-1007-3</v>
          </cell>
          <cell r="AL150" t="str">
            <v>表扬</v>
          </cell>
          <cell r="AM150" t="str">
            <v>结束</v>
          </cell>
        </row>
        <row r="151">
          <cell r="AK151" t="str">
            <v>GJ-PHONE-20260213-1762</v>
          </cell>
          <cell r="AL151" t="str">
            <v>诉求</v>
          </cell>
          <cell r="AM151" t="str">
            <v>结束</v>
          </cell>
        </row>
        <row r="152">
          <cell r="AK152" t="str">
            <v>GJ-PHONE-20260214-0001</v>
          </cell>
          <cell r="AL152" t="str">
            <v>诉求</v>
          </cell>
          <cell r="AM152" t="str">
            <v>结束</v>
          </cell>
        </row>
        <row r="153">
          <cell r="AK153" t="str">
            <v>GJ-PHONE-20260214-0313</v>
          </cell>
          <cell r="AL153" t="str">
            <v>其他</v>
          </cell>
          <cell r="AM153" t="str">
            <v>结束</v>
          </cell>
        </row>
        <row r="154">
          <cell r="AK154" t="str">
            <v>GJ-PHONE-20260216-0708</v>
          </cell>
          <cell r="AL154" t="str">
            <v>诉求</v>
          </cell>
          <cell r="AM154" t="str">
            <v>结束</v>
          </cell>
        </row>
        <row r="155">
          <cell r="AK155" t="str">
            <v>GJ-PHONE-20260217-0073</v>
          </cell>
          <cell r="AL155" t="str">
            <v>诉求</v>
          </cell>
          <cell r="AM155" t="str">
            <v>结束</v>
          </cell>
        </row>
        <row r="156">
          <cell r="AK156" t="str">
            <v>GJ-PHONE-20260218-1083</v>
          </cell>
          <cell r="AL156" t="str">
            <v>诉求</v>
          </cell>
          <cell r="AM156" t="str">
            <v>结束</v>
          </cell>
        </row>
        <row r="157">
          <cell r="AK157" t="str">
            <v>GJ-PHONE-20260219-0231</v>
          </cell>
          <cell r="AL157" t="str">
            <v>表扬</v>
          </cell>
          <cell r="AM157" t="str">
            <v>结束</v>
          </cell>
        </row>
        <row r="158">
          <cell r="AK158" t="str">
            <v>GJ-PHONE-20260215-0880</v>
          </cell>
          <cell r="AL158" t="str">
            <v>其他</v>
          </cell>
          <cell r="AM158" t="str">
            <v>结束</v>
          </cell>
        </row>
        <row r="159">
          <cell r="AK159" t="str">
            <v>GJ-PHONE-20260219-1223</v>
          </cell>
          <cell r="AL159" t="str">
            <v>诉求</v>
          </cell>
          <cell r="AM159" t="str">
            <v>结束</v>
          </cell>
        </row>
        <row r="160">
          <cell r="AK160" t="str">
            <v>GJ-PHONE-20260219-1424</v>
          </cell>
          <cell r="AL160" t="str">
            <v>诉求</v>
          </cell>
          <cell r="AM160" t="str">
            <v>结束</v>
          </cell>
        </row>
        <row r="161">
          <cell r="AK161" t="str">
            <v>GJ-PHONE-20260221-1255</v>
          </cell>
          <cell r="AL161" t="str">
            <v>其他</v>
          </cell>
          <cell r="AM161" t="str">
            <v>结束</v>
          </cell>
        </row>
        <row r="162">
          <cell r="AK162" t="str">
            <v>GJ-PHONE-20260222-0140</v>
          </cell>
          <cell r="AL162" t="str">
            <v>诉求</v>
          </cell>
          <cell r="AM162" t="str">
            <v>结束</v>
          </cell>
        </row>
        <row r="163">
          <cell r="AK163" t="str">
            <v>GJ-PHONE-20260223-0274</v>
          </cell>
          <cell r="AL163" t="str">
            <v>诉求</v>
          </cell>
          <cell r="AM163" t="str">
            <v>结束</v>
          </cell>
        </row>
        <row r="164">
          <cell r="AK164" t="str">
            <v>GJ-PHONE-20260223-0559</v>
          </cell>
          <cell r="AL164" t="str">
            <v>诉求</v>
          </cell>
          <cell r="AM164" t="str">
            <v>结束</v>
          </cell>
        </row>
        <row r="165">
          <cell r="AK165" t="str">
            <v>GJ-PHONE-20260223-0695</v>
          </cell>
          <cell r="AL165" t="str">
            <v>诉求</v>
          </cell>
          <cell r="AM165" t="str">
            <v>结束</v>
          </cell>
        </row>
        <row r="166">
          <cell r="AK166" t="str">
            <v>GJ-PHONE-20260224-0144</v>
          </cell>
          <cell r="AL166" t="str">
            <v>诉求</v>
          </cell>
          <cell r="AM166" t="str">
            <v>结束</v>
          </cell>
        </row>
        <row r="167">
          <cell r="AK167" t="str">
            <v>GJ-PHONE-20260224-1336</v>
          </cell>
          <cell r="AL167" t="str">
            <v>其他</v>
          </cell>
          <cell r="AM167" t="str">
            <v>结束</v>
          </cell>
        </row>
        <row r="168">
          <cell r="AK168" t="str">
            <v>GJ-PHONE-20260224-1376</v>
          </cell>
          <cell r="AL168" t="str">
            <v>其他</v>
          </cell>
          <cell r="AM168" t="str">
            <v>结束</v>
          </cell>
        </row>
        <row r="169">
          <cell r="AK169" t="str">
            <v>GJ-PHONE-20260224-1658</v>
          </cell>
          <cell r="AL169" t="str">
            <v>其他</v>
          </cell>
          <cell r="AM169" t="str">
            <v>结束</v>
          </cell>
        </row>
        <row r="170">
          <cell r="AK170" t="str">
            <v>GJ-PHONE-20260225-0296</v>
          </cell>
          <cell r="AL170" t="str">
            <v>其他</v>
          </cell>
          <cell r="AM170" t="str">
            <v>结束</v>
          </cell>
        </row>
        <row r="171">
          <cell r="AK171" t="str">
            <v>GJ-PHONE-20260225-1199</v>
          </cell>
          <cell r="AL171" t="str">
            <v>诉求</v>
          </cell>
          <cell r="AM171" t="str">
            <v>结束</v>
          </cell>
        </row>
        <row r="172">
          <cell r="AK172" t="str">
            <v>GJ-PHONE-20260225-1982</v>
          </cell>
          <cell r="AL172" t="str">
            <v>表扬</v>
          </cell>
          <cell r="AM172" t="str">
            <v>结束</v>
          </cell>
        </row>
        <row r="173">
          <cell r="AK173" t="str">
            <v>GJ-PHONE-20260225-2157-1</v>
          </cell>
          <cell r="AL173" t="str">
            <v>表扬</v>
          </cell>
          <cell r="AM173" t="str">
            <v>结束</v>
          </cell>
        </row>
        <row r="174">
          <cell r="AK174" t="str">
            <v>GJ-PHONE-20260227-1333-1</v>
          </cell>
          <cell r="AL174" t="str">
            <v>诉求</v>
          </cell>
          <cell r="AM174" t="str">
            <v>结束</v>
          </cell>
        </row>
        <row r="175">
          <cell r="AK175" t="str">
            <v>GJ-PHONE-20260227-3011</v>
          </cell>
          <cell r="AL175" t="str">
            <v>诉求</v>
          </cell>
          <cell r="AM175" t="str">
            <v>结束</v>
          </cell>
        </row>
        <row r="176">
          <cell r="AK176" t="str">
            <v>GJ-PHONE-20260228-1491</v>
          </cell>
          <cell r="AL176" t="str">
            <v>其他</v>
          </cell>
          <cell r="AM176" t="str">
            <v>结束</v>
          </cell>
        </row>
        <row r="177">
          <cell r="AK177" t="str">
            <v>GJ-PHONE-20260228-2430</v>
          </cell>
          <cell r="AL177" t="str">
            <v>其他</v>
          </cell>
          <cell r="AM177" t="str">
            <v>结束</v>
          </cell>
        </row>
        <row r="178">
          <cell r="AK178" t="str">
            <v>GJ-PHONE-20260228-2360</v>
          </cell>
          <cell r="AL178" t="str">
            <v>其他</v>
          </cell>
          <cell r="AM178" t="str">
            <v>结束</v>
          </cell>
        </row>
        <row r="179">
          <cell r="AK179" t="str">
            <v>GJ-PHONE-20260302-0577</v>
          </cell>
          <cell r="AL179" t="str">
            <v>诉求</v>
          </cell>
          <cell r="AM179" t="str">
            <v>结束</v>
          </cell>
        </row>
        <row r="180">
          <cell r="AK180" t="str">
            <v>GJ-PHONE-20260302-2536</v>
          </cell>
          <cell r="AL180" t="str">
            <v>诉求</v>
          </cell>
          <cell r="AM180" t="str">
            <v>结束</v>
          </cell>
        </row>
        <row r="181">
          <cell r="AK181" t="str">
            <v>GJ-PHONE-20260303-0772-1</v>
          </cell>
          <cell r="AL181" t="str">
            <v>诉求</v>
          </cell>
          <cell r="AM181" t="str">
            <v>结束</v>
          </cell>
        </row>
        <row r="182">
          <cell r="AK182" t="str">
            <v>GJ-PHONE-20260303-2875</v>
          </cell>
          <cell r="AL182" t="str">
            <v>诉求</v>
          </cell>
          <cell r="AM182" t="str">
            <v>结束</v>
          </cell>
        </row>
        <row r="183">
          <cell r="AK183" t="str">
            <v>GJ-PHONE-20260305-1370</v>
          </cell>
          <cell r="AL183" t="str">
            <v>诉求</v>
          </cell>
          <cell r="AM183" t="str">
            <v>结束</v>
          </cell>
        </row>
        <row r="184">
          <cell r="AK184" t="str">
            <v>GJ-PHONE-20260305-3501</v>
          </cell>
          <cell r="AL184" t="str">
            <v>其他</v>
          </cell>
          <cell r="AM184" t="str">
            <v>结束</v>
          </cell>
        </row>
        <row r="185">
          <cell r="AK185" t="str">
            <v>GJ-PHONE-20260306-1439</v>
          </cell>
          <cell r="AL185" t="str">
            <v>诉求</v>
          </cell>
          <cell r="AM185" t="str">
            <v>结束</v>
          </cell>
        </row>
        <row r="186">
          <cell r="AK186" t="str">
            <v>GJ-PHONE-20260307-0211</v>
          </cell>
          <cell r="AL186" t="str">
            <v>诉求</v>
          </cell>
          <cell r="AM186" t="str">
            <v>结束</v>
          </cell>
        </row>
        <row r="187">
          <cell r="AK187" t="str">
            <v>GJ-PHONE-20260308-1315</v>
          </cell>
          <cell r="AL187" t="str">
            <v>其他</v>
          </cell>
          <cell r="AM187" t="str">
            <v>结束</v>
          </cell>
        </row>
        <row r="188">
          <cell r="AK188" t="str">
            <v>GJ-PHONE-20260310-0132</v>
          </cell>
          <cell r="AL188" t="str">
            <v>其他</v>
          </cell>
          <cell r="AM188" t="str">
            <v>结束</v>
          </cell>
        </row>
        <row r="189">
          <cell r="AK189" t="str">
            <v>GJ-PHONE-20260310-0562</v>
          </cell>
          <cell r="AL189" t="str">
            <v>其他</v>
          </cell>
          <cell r="AM189" t="str">
            <v>结束</v>
          </cell>
        </row>
        <row r="190">
          <cell r="AK190" t="str">
            <v>GJ-PHONE-20260310-1991</v>
          </cell>
          <cell r="AL190" t="str">
            <v>诉求</v>
          </cell>
          <cell r="AM190" t="str">
            <v>结束</v>
          </cell>
        </row>
        <row r="191">
          <cell r="AK191" t="str">
            <v>GJ-PHONE-20260311-0417</v>
          </cell>
          <cell r="AL191" t="str">
            <v>其他</v>
          </cell>
          <cell r="AM191" t="str">
            <v>结束</v>
          </cell>
        </row>
        <row r="192">
          <cell r="AK192" t="str">
            <v>GJ-PHONE-20260311-0418</v>
          </cell>
          <cell r="AL192" t="str">
            <v>其他</v>
          </cell>
          <cell r="AM192" t="str">
            <v>结束</v>
          </cell>
        </row>
        <row r="193">
          <cell r="AK193" t="str">
            <v>GJ-PHONE-20260311-0109</v>
          </cell>
          <cell r="AL193" t="str">
            <v>其他</v>
          </cell>
          <cell r="AM193" t="str">
            <v>结束</v>
          </cell>
        </row>
        <row r="194">
          <cell r="AK194" t="str">
            <v>GJ-PHONE-20260311-1455</v>
          </cell>
          <cell r="AL194" t="str">
            <v>其他</v>
          </cell>
          <cell r="AM194" t="str">
            <v>结束</v>
          </cell>
        </row>
        <row r="195">
          <cell r="AK195" t="str">
            <v>GJ-PHONE-20260311-1852</v>
          </cell>
          <cell r="AL195" t="str">
            <v>其他</v>
          </cell>
          <cell r="AM195" t="str">
            <v>结束</v>
          </cell>
        </row>
        <row r="196">
          <cell r="AK196" t="str">
            <v>GJ-PHONE-20260311-1691</v>
          </cell>
          <cell r="AL196" t="str">
            <v>其他</v>
          </cell>
          <cell r="AM196" t="str">
            <v>结束</v>
          </cell>
        </row>
        <row r="197">
          <cell r="AK197" t="str">
            <v>GJ-PHONE-20260312-0124</v>
          </cell>
          <cell r="AL197" t="str">
            <v>其他</v>
          </cell>
          <cell r="AM197" t="str">
            <v>结束</v>
          </cell>
        </row>
        <row r="198">
          <cell r="AK198" t="str">
            <v>GJ-PHONE-20260312-0649</v>
          </cell>
          <cell r="AL198" t="str">
            <v>诉求</v>
          </cell>
          <cell r="AM198" t="str">
            <v>结束</v>
          </cell>
        </row>
        <row r="199">
          <cell r="AK199" t="str">
            <v>GJ-PHONE-20260310-1825-1</v>
          </cell>
          <cell r="AL199" t="str">
            <v>诉求</v>
          </cell>
          <cell r="AM199" t="str">
            <v>结束</v>
          </cell>
        </row>
        <row r="200">
          <cell r="AK200" t="str">
            <v>GJ-PHONE-20260311-0456-2</v>
          </cell>
          <cell r="AL200" t="str">
            <v>诉求</v>
          </cell>
          <cell r="AM200" t="str">
            <v>结束</v>
          </cell>
        </row>
        <row r="201">
          <cell r="AK201" t="str">
            <v>GJ-PHONE-20260311-0703-2</v>
          </cell>
          <cell r="AL201" t="str">
            <v>其他</v>
          </cell>
          <cell r="AM201" t="str">
            <v>结束</v>
          </cell>
        </row>
        <row r="202">
          <cell r="AK202" t="str">
            <v>GJ-PHONE-20260313-0299</v>
          </cell>
          <cell r="AL202" t="str">
            <v>其他</v>
          </cell>
          <cell r="AM202" t="str">
            <v>结束</v>
          </cell>
        </row>
        <row r="203">
          <cell r="AK203" t="str">
            <v>GJ-PHONE-20260313-0613</v>
          </cell>
          <cell r="AL203" t="str">
            <v>诉求</v>
          </cell>
          <cell r="AM203" t="str">
            <v>结束</v>
          </cell>
        </row>
        <row r="204">
          <cell r="AK204" t="str">
            <v>GJ-PHONE-20260313-0800-1</v>
          </cell>
          <cell r="AL204" t="str">
            <v>诉求</v>
          </cell>
          <cell r="AM204" t="str">
            <v>结束</v>
          </cell>
        </row>
        <row r="205">
          <cell r="AK205" t="str">
            <v>GJ-PHONE-20260313-1014</v>
          </cell>
          <cell r="AL205" t="str">
            <v>表扬</v>
          </cell>
          <cell r="AM205" t="str">
            <v>结束</v>
          </cell>
        </row>
        <row r="206">
          <cell r="AK206" t="str">
            <v>GJ-PHONE-20260312-1594-1</v>
          </cell>
          <cell r="AL206" t="str">
            <v>诉求</v>
          </cell>
          <cell r="AM206" t="str">
            <v>结束</v>
          </cell>
        </row>
        <row r="207">
          <cell r="AK207" t="str">
            <v>GJ-PHONE-20260314-2246</v>
          </cell>
          <cell r="AL207" t="str">
            <v>诉求</v>
          </cell>
          <cell r="AM207" t="str">
            <v>结束</v>
          </cell>
        </row>
        <row r="208">
          <cell r="AK208" t="str">
            <v>GJ-PHONE-20260315-0388</v>
          </cell>
          <cell r="AL208" t="str">
            <v>其他</v>
          </cell>
          <cell r="AM208" t="str">
            <v>结束</v>
          </cell>
        </row>
        <row r="209">
          <cell r="AK209" t="str">
            <v>GJ-PHONE-20260316-0043</v>
          </cell>
          <cell r="AL209" t="str">
            <v>其他</v>
          </cell>
          <cell r="AM209" t="str">
            <v>结束</v>
          </cell>
        </row>
        <row r="210">
          <cell r="AK210" t="str">
            <v>GJ-PHONE-20260316-0466</v>
          </cell>
          <cell r="AL210" t="str">
            <v>诉求</v>
          </cell>
          <cell r="AM210" t="str">
            <v>结束</v>
          </cell>
        </row>
        <row r="211">
          <cell r="AK211" t="str">
            <v>GJ-PHONE-20260316-0416</v>
          </cell>
          <cell r="AL211" t="str">
            <v>其他</v>
          </cell>
          <cell r="AM211" t="str">
            <v>结束</v>
          </cell>
        </row>
        <row r="212">
          <cell r="AK212" t="str">
            <v>GJ-PHONE-20260317-0336</v>
          </cell>
          <cell r="AL212" t="str">
            <v>其他</v>
          </cell>
          <cell r="AM212" t="str">
            <v>结束</v>
          </cell>
        </row>
        <row r="213">
          <cell r="AK213" t="str">
            <v>GJ-PHONE-20260317-0514</v>
          </cell>
          <cell r="AL213" t="str">
            <v>诉求</v>
          </cell>
          <cell r="AM213" t="str">
            <v>结束</v>
          </cell>
        </row>
        <row r="214">
          <cell r="AK214" t="str">
            <v>GJ-PHONE-20260317-0651</v>
          </cell>
          <cell r="AL214" t="str">
            <v>表扬</v>
          </cell>
          <cell r="AM214" t="str">
            <v>结束</v>
          </cell>
        </row>
        <row r="215">
          <cell r="AK215" t="str">
            <v>GJ-PHONE-20260318-0607-1</v>
          </cell>
          <cell r="AL215" t="str">
            <v>诉求</v>
          </cell>
          <cell r="AM215" t="str">
            <v>结束</v>
          </cell>
        </row>
        <row r="216">
          <cell r="AK216" t="str">
            <v>GJ-PHONE-20260321-0790</v>
          </cell>
          <cell r="AL216" t="str">
            <v>诉求</v>
          </cell>
          <cell r="AM216" t="str">
            <v>结束</v>
          </cell>
        </row>
        <row r="217">
          <cell r="AK217" t="str">
            <v>GJ-PHONE-20260321-1763</v>
          </cell>
          <cell r="AL217" t="str">
            <v>诉求</v>
          </cell>
          <cell r="AM217" t="str">
            <v>结束</v>
          </cell>
        </row>
        <row r="218">
          <cell r="AK218" t="str">
            <v>GJ-PHONE-20260322-1765</v>
          </cell>
          <cell r="AL218" t="str">
            <v>诉求</v>
          </cell>
          <cell r="AM218" t="str">
            <v>结束</v>
          </cell>
        </row>
        <row r="219">
          <cell r="AK219" t="str">
            <v>GJ-PHONE-20260323-0047-1</v>
          </cell>
          <cell r="AL219" t="str">
            <v>诉求</v>
          </cell>
          <cell r="AM219" t="str">
            <v>结束</v>
          </cell>
        </row>
        <row r="220">
          <cell r="AK220" t="str">
            <v>GJ-PHONE-20260324-2228</v>
          </cell>
          <cell r="AL220" t="str">
            <v>其他</v>
          </cell>
          <cell r="AM220" t="str">
            <v>结束</v>
          </cell>
        </row>
        <row r="221">
          <cell r="AK221" t="str">
            <v>GJ-PHONE-20260325-0166</v>
          </cell>
          <cell r="AL221" t="str">
            <v>诉求</v>
          </cell>
          <cell r="AM221" t="str">
            <v>结束</v>
          </cell>
        </row>
        <row r="222">
          <cell r="AK222" t="str">
            <v>GJ-PHONE-20260325-1603</v>
          </cell>
          <cell r="AL222" t="str">
            <v>其他</v>
          </cell>
          <cell r="AM222" t="str">
            <v>结束</v>
          </cell>
        </row>
        <row r="223">
          <cell r="AK223" t="str">
            <v>GJ-PHONE-20260326-1028</v>
          </cell>
          <cell r="AL223" t="str">
            <v>诉求</v>
          </cell>
          <cell r="AM223" t="str">
            <v>结束</v>
          </cell>
        </row>
        <row r="224">
          <cell r="AK224" t="str">
            <v>GJ-PHONE-20260327-1233</v>
          </cell>
          <cell r="AL224" t="str">
            <v>表扬</v>
          </cell>
          <cell r="AM224" t="str">
            <v>结束</v>
          </cell>
        </row>
        <row r="225">
          <cell r="AK225" t="str">
            <v>GJ-PHONE-20260327-2637</v>
          </cell>
          <cell r="AL225" t="str">
            <v>其他</v>
          </cell>
          <cell r="AM225" t="str">
            <v>结束</v>
          </cell>
        </row>
        <row r="226">
          <cell r="AK226" t="str">
            <v>GJ-PHONE-20260328-2192</v>
          </cell>
          <cell r="AL226" t="str">
            <v>诉求</v>
          </cell>
          <cell r="AM226" t="str">
            <v>结束</v>
          </cell>
        </row>
        <row r="227">
          <cell r="AK227" t="str">
            <v>GJ-PHONE-20260329-0363</v>
          </cell>
          <cell r="AL227" t="str">
            <v>诉求</v>
          </cell>
          <cell r="AM227" t="str">
            <v>结束</v>
          </cell>
        </row>
        <row r="228">
          <cell r="AK228" t="str">
            <v>GJ-PHONE-20260329-0984</v>
          </cell>
          <cell r="AL228" t="str">
            <v>其他</v>
          </cell>
          <cell r="AM228" t="str">
            <v>结束</v>
          </cell>
        </row>
        <row r="229">
          <cell r="AK229" t="str">
            <v>GJ-PHONE-20260330-0916</v>
          </cell>
          <cell r="AL229" t="str">
            <v>其他</v>
          </cell>
          <cell r="AM229" t="str">
            <v>结束</v>
          </cell>
        </row>
        <row r="230">
          <cell r="AK230" t="str">
            <v>GJ-PHONE-20260330-1435</v>
          </cell>
          <cell r="AL230" t="str">
            <v>其他</v>
          </cell>
          <cell r="AM230" t="str">
            <v>清分中心</v>
          </cell>
        </row>
        <row r="231">
          <cell r="AK231" t="str">
            <v>GJ-PHONE-20260330-1555</v>
          </cell>
          <cell r="AL231" t="str">
            <v>其他</v>
          </cell>
          <cell r="AM231" t="str">
            <v>结束</v>
          </cell>
        </row>
        <row r="232">
          <cell r="AK232" t="str">
            <v>GJ-PHONE-20260331-0814</v>
          </cell>
          <cell r="AL232" t="str">
            <v>诉求</v>
          </cell>
          <cell r="AM232" t="str">
            <v>结束</v>
          </cell>
        </row>
        <row r="233">
          <cell r="AK233" t="str">
            <v>GJ-PHONE-20260331-0593</v>
          </cell>
          <cell r="AL233" t="str">
            <v>诉求</v>
          </cell>
          <cell r="AM233" t="str">
            <v>结束</v>
          </cell>
        </row>
        <row r="234">
          <cell r="AK234" t="str">
            <v>GJ-PHONE-20260329-0895</v>
          </cell>
          <cell r="AL234" t="str">
            <v>诉求</v>
          </cell>
          <cell r="AM234" t="str">
            <v>结束</v>
          </cell>
        </row>
        <row r="235">
          <cell r="AK235" t="str">
            <v>GJ-PHONE-20260331-2568</v>
          </cell>
          <cell r="AL235" t="str">
            <v>诉求</v>
          </cell>
          <cell r="AM235" t="str">
            <v>结束</v>
          </cell>
        </row>
        <row r="236">
          <cell r="AK236" t="str">
            <v>GJ-PHONE-20260401-0932</v>
          </cell>
          <cell r="AL236" t="str">
            <v>其他</v>
          </cell>
          <cell r="AM236" t="str">
            <v>集团处室</v>
          </cell>
        </row>
        <row r="237">
          <cell r="AK237" t="str">
            <v>GJ-PHONE-20260401-2394</v>
          </cell>
          <cell r="AL237" t="str">
            <v>其他</v>
          </cell>
          <cell r="AM237" t="str">
            <v>集团处室</v>
          </cell>
        </row>
        <row r="238">
          <cell r="AK238" t="str">
            <v>GJ-PHONE-20260401-2555</v>
          </cell>
          <cell r="AL238" t="str">
            <v>其他</v>
          </cell>
          <cell r="AM238" t="str">
            <v>集团处室</v>
          </cell>
        </row>
        <row r="239">
          <cell r="AK239" t="str">
            <v>GJ-PHONE-20260401-2665</v>
          </cell>
          <cell r="AL239" t="str">
            <v>其他</v>
          </cell>
          <cell r="AM239" t="str">
            <v>集团处室</v>
          </cell>
        </row>
        <row r="240">
          <cell r="AK240" t="str">
            <v>GJ-PHONE-20260402-0763</v>
          </cell>
          <cell r="AL240" t="str">
            <v>其他</v>
          </cell>
          <cell r="AM240" t="str">
            <v>集团处室</v>
          </cell>
        </row>
        <row r="241">
          <cell r="AK241" t="str">
            <v>GJ-PHONE-20260402-0771</v>
          </cell>
          <cell r="AL241" t="str">
            <v>其他</v>
          </cell>
          <cell r="AM241" t="str">
            <v>集团处室</v>
          </cell>
        </row>
        <row r="242">
          <cell r="AK242" t="str">
            <v>GJ-PHONE-20260401-1003</v>
          </cell>
          <cell r="AL242" t="str">
            <v>诉求</v>
          </cell>
          <cell r="AM242" t="str">
            <v>清分中心</v>
          </cell>
        </row>
        <row r="243">
          <cell r="AK243" t="str">
            <v>GJ-PHONE-20260402-1303</v>
          </cell>
          <cell r="AL243" t="str">
            <v>诉求</v>
          </cell>
          <cell r="AM243" t="str">
            <v>结束</v>
          </cell>
        </row>
        <row r="244">
          <cell r="AK244" t="str">
            <v>GJ-PHONE-20260402-1920</v>
          </cell>
          <cell r="AL244" t="str">
            <v>其他</v>
          </cell>
          <cell r="AM244" t="str">
            <v>集团处室</v>
          </cell>
        </row>
        <row r="245">
          <cell r="AK245" t="str">
            <v>GJ-PHONE-20260402-1970</v>
          </cell>
          <cell r="AL245" t="str">
            <v>其他</v>
          </cell>
          <cell r="AM245" t="str">
            <v>集团处室</v>
          </cell>
        </row>
        <row r="246">
          <cell r="AK246" t="str">
            <v>GJ-PHONE-20260403-0530</v>
          </cell>
          <cell r="AL246" t="str">
            <v>其他</v>
          </cell>
          <cell r="AM246" t="str">
            <v>二级单位</v>
          </cell>
        </row>
      </sheetData>
    </sheetDataSet>
  </externalBook>
</externalLink>
</file>

<file path=xl/externalLinks/externalLink20.xml><?xml version="1.0" encoding="utf-8"?>
<externalLink xmlns="http://schemas.openxmlformats.org/spreadsheetml/2006/main">
  <externalBook xmlns:r="http://schemas.openxmlformats.org/officeDocument/2006/relationships" r:id="rId1">
    <sheetNames>
      <sheetName val="市民意见信息导出"/>
    </sheetNames>
    <sheetDataSet>
      <sheetData sheetId="0">
        <row r="2">
          <cell r="AI2" t="str">
            <v>热线-251218-074256-2</v>
          </cell>
          <cell r="AJ2" t="str">
            <v>诉求</v>
          </cell>
          <cell r="AK2" t="str">
            <v>结束</v>
          </cell>
        </row>
        <row r="3">
          <cell r="AI3" t="str">
            <v>网络-251219-005951-3</v>
          </cell>
          <cell r="AJ3" t="str">
            <v>诉求</v>
          </cell>
          <cell r="AK3" t="str">
            <v>结束</v>
          </cell>
        </row>
        <row r="4">
          <cell r="AI4" t="str">
            <v>热线-251219-045803</v>
          </cell>
          <cell r="AJ4" t="str">
            <v>诉求</v>
          </cell>
          <cell r="AK4" t="str">
            <v>结束</v>
          </cell>
        </row>
        <row r="5">
          <cell r="AI5" t="str">
            <v>热线-251218-074442-2</v>
          </cell>
          <cell r="AJ5" t="str">
            <v>其他</v>
          </cell>
          <cell r="AK5" t="str">
            <v>结束</v>
          </cell>
        </row>
        <row r="6">
          <cell r="AI6" t="str">
            <v>网络-251220-031514</v>
          </cell>
          <cell r="AJ6" t="str">
            <v>诉求</v>
          </cell>
          <cell r="AK6" t="str">
            <v>结束</v>
          </cell>
        </row>
        <row r="7">
          <cell r="AI7" t="str">
            <v>网络-251221-010505</v>
          </cell>
          <cell r="AJ7" t="str">
            <v>诉求</v>
          </cell>
          <cell r="AK7" t="str">
            <v>结束</v>
          </cell>
        </row>
        <row r="8">
          <cell r="AI8" t="str">
            <v>热线-251221-020766-2</v>
          </cell>
          <cell r="AJ8" t="str">
            <v>诉求</v>
          </cell>
          <cell r="AK8" t="str">
            <v>结束</v>
          </cell>
        </row>
        <row r="9">
          <cell r="AI9" t="str">
            <v>热线-251221-020766-1</v>
          </cell>
          <cell r="AJ9" t="str">
            <v>诉求</v>
          </cell>
          <cell r="AK9" t="str">
            <v>结束</v>
          </cell>
        </row>
        <row r="10">
          <cell r="AI10" t="str">
            <v>热线-251222-018664</v>
          </cell>
          <cell r="AJ10" t="str">
            <v>诉求</v>
          </cell>
          <cell r="AK10" t="str">
            <v>结束</v>
          </cell>
        </row>
        <row r="11">
          <cell r="AI11" t="str">
            <v>网络-251222-008037</v>
          </cell>
          <cell r="AJ11" t="str">
            <v>诉求</v>
          </cell>
          <cell r="AK11" t="str">
            <v>结束</v>
          </cell>
        </row>
        <row r="12">
          <cell r="AI12" t="str">
            <v>热线-251222-022648</v>
          </cell>
          <cell r="AJ12" t="str">
            <v>诉求</v>
          </cell>
          <cell r="AK12" t="str">
            <v>结束</v>
          </cell>
        </row>
        <row r="13">
          <cell r="AI13" t="str">
            <v>热线-251222-060978</v>
          </cell>
          <cell r="AJ13" t="str">
            <v>其他</v>
          </cell>
          <cell r="AK13" t="str">
            <v>结束</v>
          </cell>
        </row>
        <row r="14">
          <cell r="AI14" t="str">
            <v>热线-251223-016057</v>
          </cell>
          <cell r="AJ14" t="str">
            <v>诉求</v>
          </cell>
          <cell r="AK14" t="str">
            <v>结束</v>
          </cell>
        </row>
        <row r="15">
          <cell r="AI15" t="str">
            <v>网络-251223-037876</v>
          </cell>
          <cell r="AJ15" t="str">
            <v>诉求</v>
          </cell>
          <cell r="AK15" t="str">
            <v>结束</v>
          </cell>
        </row>
        <row r="16">
          <cell r="AI16" t="str">
            <v>网络-251223-042262-4</v>
          </cell>
          <cell r="AJ16" t="str">
            <v>诉求</v>
          </cell>
          <cell r="AK16" t="str">
            <v>结束</v>
          </cell>
        </row>
        <row r="17">
          <cell r="AI17" t="str">
            <v>热线-251222-074443</v>
          </cell>
          <cell r="AJ17" t="str">
            <v>诉求</v>
          </cell>
          <cell r="AK17" t="str">
            <v>结束</v>
          </cell>
        </row>
        <row r="18">
          <cell r="AI18" t="str">
            <v>热线-251223-071646-3</v>
          </cell>
          <cell r="AJ18" t="str">
            <v>诉求</v>
          </cell>
          <cell r="AK18" t="str">
            <v>结束</v>
          </cell>
        </row>
        <row r="19">
          <cell r="AI19" t="str">
            <v>热线-251223-074632</v>
          </cell>
          <cell r="AJ19" t="str">
            <v>诉求</v>
          </cell>
          <cell r="AK19" t="str">
            <v>结束</v>
          </cell>
        </row>
        <row r="20">
          <cell r="AI20" t="str">
            <v>网络-251224-000503</v>
          </cell>
          <cell r="AJ20" t="str">
            <v>其他</v>
          </cell>
          <cell r="AK20" t="str">
            <v>结束</v>
          </cell>
        </row>
        <row r="21">
          <cell r="AI21" t="str">
            <v>热线-251224-024222</v>
          </cell>
          <cell r="AJ21" t="str">
            <v>其他</v>
          </cell>
          <cell r="AK21" t="str">
            <v>结束</v>
          </cell>
        </row>
        <row r="22">
          <cell r="AI22" t="str">
            <v>热线-251224-022346-1</v>
          </cell>
          <cell r="AJ22" t="str">
            <v>其他</v>
          </cell>
          <cell r="AK22" t="str">
            <v>结束</v>
          </cell>
        </row>
        <row r="23">
          <cell r="AI23" t="str">
            <v>热线-251225-059571</v>
          </cell>
          <cell r="AJ23" t="str">
            <v>诉求</v>
          </cell>
          <cell r="AK23" t="str">
            <v>结束</v>
          </cell>
        </row>
        <row r="24">
          <cell r="AI24" t="str">
            <v>热线-251226-040071</v>
          </cell>
          <cell r="AJ24" t="str">
            <v>其他</v>
          </cell>
          <cell r="AK24" t="str">
            <v>结束</v>
          </cell>
        </row>
        <row r="25">
          <cell r="AI25" t="str">
            <v>热线-251227-018516-1</v>
          </cell>
          <cell r="AJ25" t="str">
            <v>诉求</v>
          </cell>
          <cell r="AK25" t="str">
            <v>结束</v>
          </cell>
        </row>
        <row r="26">
          <cell r="AI26" t="str">
            <v>网络-251226-026269-1</v>
          </cell>
          <cell r="AJ26" t="str">
            <v>诉求</v>
          </cell>
          <cell r="AK26" t="str">
            <v>结束</v>
          </cell>
        </row>
        <row r="27">
          <cell r="AI27" t="str">
            <v>热线-251227-037858</v>
          </cell>
          <cell r="AJ27" t="str">
            <v>其他</v>
          </cell>
          <cell r="AK27" t="str">
            <v>结束</v>
          </cell>
        </row>
        <row r="28">
          <cell r="AI28" t="str">
            <v>热线-251227-050756-3</v>
          </cell>
          <cell r="AJ28" t="str">
            <v>诉求</v>
          </cell>
          <cell r="AK28" t="str">
            <v>结束</v>
          </cell>
        </row>
        <row r="29">
          <cell r="AI29" t="str">
            <v>网络-251229-006506</v>
          </cell>
          <cell r="AJ29" t="str">
            <v>诉求</v>
          </cell>
          <cell r="AK29" t="str">
            <v>结束</v>
          </cell>
        </row>
        <row r="30">
          <cell r="AI30" t="str">
            <v>网络-251229-041813</v>
          </cell>
          <cell r="AJ30" t="str">
            <v>诉求</v>
          </cell>
          <cell r="AK30" t="str">
            <v>结束</v>
          </cell>
        </row>
        <row r="31">
          <cell r="AI31" t="str">
            <v>热线-251229-054242-2</v>
          </cell>
          <cell r="AJ31" t="str">
            <v>表扬</v>
          </cell>
          <cell r="AK31" t="str">
            <v>结束</v>
          </cell>
        </row>
        <row r="32">
          <cell r="AI32" t="str">
            <v>网络-251230-035268</v>
          </cell>
          <cell r="AJ32" t="str">
            <v>诉求</v>
          </cell>
          <cell r="AK32" t="str">
            <v>结束</v>
          </cell>
        </row>
        <row r="33">
          <cell r="AI33" t="str">
            <v>热线-251230-036223</v>
          </cell>
          <cell r="AJ33" t="str">
            <v>诉求</v>
          </cell>
          <cell r="AK33" t="str">
            <v>结束</v>
          </cell>
        </row>
        <row r="34">
          <cell r="AI34" t="str">
            <v>网络-251231-007653</v>
          </cell>
          <cell r="AJ34" t="str">
            <v>诉求</v>
          </cell>
          <cell r="AK34" t="str">
            <v>结束</v>
          </cell>
        </row>
        <row r="35">
          <cell r="AI35" t="str">
            <v>热线-251231-006369-2</v>
          </cell>
          <cell r="AJ35" t="str">
            <v>诉求</v>
          </cell>
          <cell r="AK35" t="str">
            <v>结束</v>
          </cell>
        </row>
        <row r="36">
          <cell r="AI36" t="str">
            <v>热线-251231-023645</v>
          </cell>
          <cell r="AJ36" t="str">
            <v>诉求</v>
          </cell>
          <cell r="AK36" t="str">
            <v>结束</v>
          </cell>
        </row>
        <row r="37">
          <cell r="AI37" t="str">
            <v>网络-251231-040038</v>
          </cell>
          <cell r="AJ37" t="str">
            <v>诉求</v>
          </cell>
          <cell r="AK37" t="str">
            <v>结束</v>
          </cell>
        </row>
        <row r="38">
          <cell r="AI38" t="str">
            <v>热线-251231-006944</v>
          </cell>
          <cell r="AJ38" t="str">
            <v>诉求</v>
          </cell>
          <cell r="AK38" t="str">
            <v>结束</v>
          </cell>
        </row>
        <row r="39">
          <cell r="AI39" t="str">
            <v>网络-260102-004649</v>
          </cell>
          <cell r="AJ39" t="str">
            <v>诉求</v>
          </cell>
          <cell r="AK39" t="str">
            <v>结束</v>
          </cell>
        </row>
        <row r="40">
          <cell r="AI40" t="str">
            <v>热线-260102-015903</v>
          </cell>
          <cell r="AJ40" t="str">
            <v>诉求</v>
          </cell>
          <cell r="AK40" t="str">
            <v>结束</v>
          </cell>
        </row>
        <row r="41">
          <cell r="AI41" t="str">
            <v>热线-260103-039044-1</v>
          </cell>
          <cell r="AJ41" t="str">
            <v>诉求</v>
          </cell>
          <cell r="AK41" t="str">
            <v>结束</v>
          </cell>
        </row>
        <row r="42">
          <cell r="AI42" t="str">
            <v>热线-260103-039044-2</v>
          </cell>
          <cell r="AJ42" t="str">
            <v>诉求</v>
          </cell>
          <cell r="AK42" t="str">
            <v>结束</v>
          </cell>
        </row>
        <row r="43">
          <cell r="AI43" t="str">
            <v>网络-260103-048481-2</v>
          </cell>
          <cell r="AJ43" t="str">
            <v>其他</v>
          </cell>
          <cell r="AK43" t="str">
            <v>结束</v>
          </cell>
        </row>
        <row r="44">
          <cell r="AI44" t="str">
            <v>网络-260103-048481-1</v>
          </cell>
          <cell r="AJ44" t="str">
            <v>其他</v>
          </cell>
          <cell r="AK44" t="str">
            <v>结束</v>
          </cell>
        </row>
        <row r="45">
          <cell r="AI45" t="str">
            <v>热线-260104-031911</v>
          </cell>
          <cell r="AJ45" t="str">
            <v>诉求</v>
          </cell>
          <cell r="AK45" t="str">
            <v>结束</v>
          </cell>
        </row>
        <row r="46">
          <cell r="AI46" t="str">
            <v>热线-260104-041011-2</v>
          </cell>
          <cell r="AJ46" t="str">
            <v>诉求</v>
          </cell>
          <cell r="AK46" t="str">
            <v>结束</v>
          </cell>
        </row>
        <row r="47">
          <cell r="AI47" t="str">
            <v>热线-260104-013011-1</v>
          </cell>
          <cell r="AJ47" t="str">
            <v>诉求</v>
          </cell>
          <cell r="AK47" t="str">
            <v>结束</v>
          </cell>
        </row>
        <row r="48">
          <cell r="AI48" t="str">
            <v>热线-260105-038505-2</v>
          </cell>
          <cell r="AJ48" t="str">
            <v>表扬</v>
          </cell>
          <cell r="AK48" t="str">
            <v>结束</v>
          </cell>
        </row>
        <row r="49">
          <cell r="AI49" t="str">
            <v>热线-260105-071626</v>
          </cell>
          <cell r="AJ49" t="str">
            <v>表扬</v>
          </cell>
          <cell r="AK49" t="str">
            <v>结束</v>
          </cell>
        </row>
        <row r="50">
          <cell r="AI50" t="str">
            <v>热线-260106-027290</v>
          </cell>
          <cell r="AJ50" t="str">
            <v>诉求</v>
          </cell>
          <cell r="AK50" t="str">
            <v>结束</v>
          </cell>
        </row>
        <row r="51">
          <cell r="AI51" t="str">
            <v>热线-260106-028313</v>
          </cell>
          <cell r="AJ51" t="str">
            <v>诉求</v>
          </cell>
          <cell r="AK51" t="str">
            <v>结束</v>
          </cell>
        </row>
        <row r="52">
          <cell r="AI52" t="str">
            <v>热线-260107-005722-2</v>
          </cell>
          <cell r="AJ52" t="str">
            <v>表扬</v>
          </cell>
          <cell r="AK52" t="str">
            <v>结束</v>
          </cell>
        </row>
        <row r="53">
          <cell r="AI53" t="str">
            <v>热线-260107-002903-3</v>
          </cell>
          <cell r="AJ53" t="str">
            <v>诉求</v>
          </cell>
          <cell r="AK53" t="str">
            <v>结束</v>
          </cell>
        </row>
        <row r="54">
          <cell r="AI54" t="str">
            <v>网络-260108-018300</v>
          </cell>
          <cell r="AJ54" t="str">
            <v>诉求</v>
          </cell>
          <cell r="AK54" t="str">
            <v>结束</v>
          </cell>
        </row>
        <row r="55">
          <cell r="AI55" t="str">
            <v>网络-260108-037140-1</v>
          </cell>
          <cell r="AJ55" t="str">
            <v>诉求</v>
          </cell>
          <cell r="AK55" t="str">
            <v>结束</v>
          </cell>
        </row>
        <row r="56">
          <cell r="AI56" t="str">
            <v>热线-260109-024500-2</v>
          </cell>
          <cell r="AJ56" t="str">
            <v>诉求</v>
          </cell>
          <cell r="AK56" t="str">
            <v>结束</v>
          </cell>
        </row>
        <row r="57">
          <cell r="AI57" t="str">
            <v>热线-260109-043939-2</v>
          </cell>
          <cell r="AJ57" t="str">
            <v>其他</v>
          </cell>
          <cell r="AK57" t="str">
            <v>结束</v>
          </cell>
        </row>
        <row r="58">
          <cell r="AI58" t="str">
            <v>热线-260109-043939-1</v>
          </cell>
          <cell r="AJ58" t="str">
            <v>诉求</v>
          </cell>
          <cell r="AK58" t="str">
            <v>结束</v>
          </cell>
        </row>
        <row r="59">
          <cell r="AI59" t="str">
            <v>网络-260109-053098-1</v>
          </cell>
          <cell r="AJ59" t="str">
            <v>诉求</v>
          </cell>
          <cell r="AK59" t="str">
            <v>结束</v>
          </cell>
        </row>
        <row r="60">
          <cell r="AI60" t="str">
            <v>热线-260109-028234</v>
          </cell>
          <cell r="AJ60" t="str">
            <v>诉求</v>
          </cell>
          <cell r="AK60" t="str">
            <v>结束</v>
          </cell>
        </row>
        <row r="61">
          <cell r="AI61" t="str">
            <v>网络-260109-036136-2</v>
          </cell>
          <cell r="AJ61" t="str">
            <v>诉求</v>
          </cell>
          <cell r="AK61" t="str">
            <v>结束</v>
          </cell>
        </row>
        <row r="62">
          <cell r="AI62" t="str">
            <v>网络-260109-036136-1</v>
          </cell>
          <cell r="AJ62" t="str">
            <v>诉求</v>
          </cell>
          <cell r="AK62" t="str">
            <v>结束</v>
          </cell>
        </row>
        <row r="63">
          <cell r="AI63" t="str">
            <v>网络-260110-041791-2</v>
          </cell>
          <cell r="AJ63" t="str">
            <v>诉求</v>
          </cell>
          <cell r="AK63" t="str">
            <v>结束</v>
          </cell>
        </row>
        <row r="64">
          <cell r="AI64" t="str">
            <v>热线-260111-023626-2</v>
          </cell>
          <cell r="AJ64" t="str">
            <v>其他</v>
          </cell>
          <cell r="AK64" t="str">
            <v>结束</v>
          </cell>
        </row>
        <row r="65">
          <cell r="AI65" t="str">
            <v>网络-260112-006217-3</v>
          </cell>
          <cell r="AJ65" t="str">
            <v>诉求</v>
          </cell>
          <cell r="AK65" t="str">
            <v>结束</v>
          </cell>
        </row>
        <row r="66">
          <cell r="AI66" t="str">
            <v>热线-260112-004858-3</v>
          </cell>
          <cell r="AJ66" t="str">
            <v>诉求</v>
          </cell>
          <cell r="AK66" t="str">
            <v>结束</v>
          </cell>
        </row>
        <row r="67">
          <cell r="AI67" t="str">
            <v>网络-260109-053098-2</v>
          </cell>
          <cell r="AJ67" t="str">
            <v>其他</v>
          </cell>
          <cell r="AK67" t="str">
            <v>结束</v>
          </cell>
        </row>
        <row r="68">
          <cell r="AI68" t="str">
            <v>网络-260113-005463</v>
          </cell>
          <cell r="AJ68" t="str">
            <v>诉求</v>
          </cell>
          <cell r="AK68" t="str">
            <v>结束</v>
          </cell>
        </row>
        <row r="69">
          <cell r="AI69" t="str">
            <v>热线-260113-007090-1</v>
          </cell>
          <cell r="AJ69" t="str">
            <v>诉求</v>
          </cell>
          <cell r="AK69" t="str">
            <v>结束</v>
          </cell>
        </row>
        <row r="70">
          <cell r="AI70" t="str">
            <v>热线-260113-007090-2</v>
          </cell>
          <cell r="AJ70" t="str">
            <v>其他</v>
          </cell>
          <cell r="AK70" t="str">
            <v>结束</v>
          </cell>
        </row>
        <row r="71">
          <cell r="AI71" t="str">
            <v>热线-260113-009666-1</v>
          </cell>
          <cell r="AJ71" t="str">
            <v>诉求</v>
          </cell>
          <cell r="AK71" t="str">
            <v>结束</v>
          </cell>
        </row>
        <row r="72">
          <cell r="AI72" t="str">
            <v>热线-260113-028565-2</v>
          </cell>
          <cell r="AJ72" t="str">
            <v>其他</v>
          </cell>
          <cell r="AK72" t="str">
            <v>结束</v>
          </cell>
        </row>
        <row r="73">
          <cell r="AI73" t="str">
            <v>热线-260113-028565-1</v>
          </cell>
          <cell r="AJ73" t="str">
            <v>诉求</v>
          </cell>
          <cell r="AK73" t="str">
            <v>结束</v>
          </cell>
        </row>
        <row r="74">
          <cell r="AI74" t="str">
            <v>网络-260113-040011-1</v>
          </cell>
          <cell r="AJ74" t="str">
            <v>诉求</v>
          </cell>
          <cell r="AK74" t="str">
            <v>结束</v>
          </cell>
        </row>
        <row r="75">
          <cell r="AI75" t="str">
            <v>热线-260113-048837</v>
          </cell>
          <cell r="AJ75" t="str">
            <v>其他</v>
          </cell>
          <cell r="AK75" t="str">
            <v>结束</v>
          </cell>
        </row>
        <row r="76">
          <cell r="AI76" t="str">
            <v>热线-260111-023626-1</v>
          </cell>
          <cell r="AJ76" t="str">
            <v>其他</v>
          </cell>
          <cell r="AK76" t="str">
            <v>结束</v>
          </cell>
        </row>
        <row r="77">
          <cell r="AI77" t="str">
            <v>热线-260114-013275-2</v>
          </cell>
          <cell r="AJ77" t="str">
            <v>表扬</v>
          </cell>
          <cell r="AK77" t="str">
            <v>结束</v>
          </cell>
        </row>
        <row r="78">
          <cell r="AI78" t="str">
            <v>热线-260114-013275-1</v>
          </cell>
          <cell r="AJ78" t="str">
            <v>表扬</v>
          </cell>
          <cell r="AK78" t="str">
            <v>结束</v>
          </cell>
        </row>
        <row r="79">
          <cell r="AI79" t="str">
            <v>热线-260114-069370</v>
          </cell>
          <cell r="AJ79" t="str">
            <v>表扬</v>
          </cell>
          <cell r="AK79" t="str">
            <v>结束</v>
          </cell>
        </row>
        <row r="80">
          <cell r="AI80" t="str">
            <v>网络-260115-006849</v>
          </cell>
          <cell r="AJ80" t="str">
            <v>诉求</v>
          </cell>
          <cell r="AK80" t="str">
            <v>结束</v>
          </cell>
        </row>
        <row r="81">
          <cell r="AI81" t="str">
            <v>网络-260115-010588</v>
          </cell>
          <cell r="AJ81" t="str">
            <v>诉求</v>
          </cell>
          <cell r="AK81" t="str">
            <v>结束</v>
          </cell>
        </row>
        <row r="82">
          <cell r="AI82" t="str">
            <v>网络-260115-015646</v>
          </cell>
          <cell r="AJ82" t="str">
            <v>诉求</v>
          </cell>
          <cell r="AK82" t="str">
            <v>结束</v>
          </cell>
        </row>
        <row r="83">
          <cell r="AI83" t="str">
            <v>热线-260115-060154-1</v>
          </cell>
          <cell r="AJ83" t="str">
            <v>诉求</v>
          </cell>
          <cell r="AK83" t="str">
            <v>结束</v>
          </cell>
        </row>
        <row r="84">
          <cell r="AI84" t="str">
            <v>热线-260115-059319-2</v>
          </cell>
          <cell r="AJ84" t="str">
            <v>诉求</v>
          </cell>
          <cell r="AK84" t="str">
            <v>结束</v>
          </cell>
        </row>
        <row r="85">
          <cell r="AI85" t="str">
            <v>热线-260116-050326-3</v>
          </cell>
          <cell r="AJ85" t="str">
            <v>其他</v>
          </cell>
          <cell r="AK85" t="str">
            <v>结束</v>
          </cell>
        </row>
        <row r="86">
          <cell r="AI86" t="str">
            <v>热线-260116-050326-2</v>
          </cell>
          <cell r="AJ86" t="str">
            <v>诉求</v>
          </cell>
          <cell r="AK86" t="str">
            <v>结束</v>
          </cell>
        </row>
        <row r="87">
          <cell r="AI87" t="str">
            <v>热线-260116-050326-1</v>
          </cell>
          <cell r="AJ87" t="str">
            <v>诉求</v>
          </cell>
          <cell r="AK87" t="str">
            <v>结束</v>
          </cell>
        </row>
        <row r="88">
          <cell r="AI88" t="str">
            <v>热线-260116-042574</v>
          </cell>
          <cell r="AJ88" t="str">
            <v>诉求</v>
          </cell>
          <cell r="AK88" t="str">
            <v>结束</v>
          </cell>
        </row>
        <row r="89">
          <cell r="AI89" t="str">
            <v>热线-260117-002404</v>
          </cell>
          <cell r="AJ89" t="str">
            <v>诉求</v>
          </cell>
          <cell r="AK89" t="str">
            <v>结束</v>
          </cell>
        </row>
        <row r="90">
          <cell r="AI90" t="str">
            <v>热线-260117-002038</v>
          </cell>
          <cell r="AJ90" t="str">
            <v>诉求</v>
          </cell>
          <cell r="AK90" t="str">
            <v>结束</v>
          </cell>
        </row>
        <row r="91">
          <cell r="AI91" t="str">
            <v>网络-260117-035766</v>
          </cell>
          <cell r="AJ91" t="str">
            <v>诉求</v>
          </cell>
          <cell r="AK91" t="str">
            <v>结束</v>
          </cell>
        </row>
        <row r="92">
          <cell r="AI92" t="str">
            <v>网络-260118-022824-3</v>
          </cell>
          <cell r="AJ92" t="str">
            <v>诉求</v>
          </cell>
          <cell r="AK92" t="str">
            <v>结束</v>
          </cell>
        </row>
        <row r="93">
          <cell r="AI93" t="str">
            <v>热线-260119-017520-2</v>
          </cell>
          <cell r="AJ93" t="str">
            <v>其他</v>
          </cell>
          <cell r="AK93" t="str">
            <v>结束</v>
          </cell>
        </row>
        <row r="94">
          <cell r="AI94" t="str">
            <v>热线-260120-020085</v>
          </cell>
          <cell r="AJ94" t="str">
            <v>诉求</v>
          </cell>
          <cell r="AK94" t="str">
            <v>结束</v>
          </cell>
        </row>
        <row r="95">
          <cell r="AI95" t="str">
            <v>热线-260120-067472-7</v>
          </cell>
          <cell r="AJ95" t="str">
            <v>诉求</v>
          </cell>
          <cell r="AK95" t="str">
            <v>结束</v>
          </cell>
        </row>
        <row r="96">
          <cell r="AI96" t="str">
            <v>网络-260121-039736</v>
          </cell>
          <cell r="AJ96" t="str">
            <v>诉求</v>
          </cell>
          <cell r="AK96" t="str">
            <v>结束</v>
          </cell>
        </row>
        <row r="97">
          <cell r="AI97" t="str">
            <v>热线-260121-048555</v>
          </cell>
          <cell r="AJ97" t="str">
            <v>诉求</v>
          </cell>
          <cell r="AK97" t="str">
            <v>结束</v>
          </cell>
        </row>
        <row r="98">
          <cell r="AI98" t="str">
            <v>热线-260122-008761</v>
          </cell>
          <cell r="AJ98" t="str">
            <v>诉求</v>
          </cell>
          <cell r="AK98" t="str">
            <v>结束</v>
          </cell>
        </row>
        <row r="99">
          <cell r="AI99" t="str">
            <v>热线-260121-068597-2</v>
          </cell>
          <cell r="AJ99" t="str">
            <v>诉求</v>
          </cell>
          <cell r="AK99" t="str">
            <v>结束</v>
          </cell>
        </row>
        <row r="100">
          <cell r="AI100" t="str">
            <v>网络-260122-016053-6</v>
          </cell>
          <cell r="AJ100" t="str">
            <v>诉求</v>
          </cell>
          <cell r="AK100" t="str">
            <v>结束</v>
          </cell>
        </row>
        <row r="101">
          <cell r="AI101" t="str">
            <v>网络-260122-036769</v>
          </cell>
          <cell r="AJ101" t="str">
            <v>诉求</v>
          </cell>
          <cell r="AK101" t="str">
            <v>结束</v>
          </cell>
        </row>
        <row r="102">
          <cell r="AI102" t="str">
            <v>热线-260122-060164-1</v>
          </cell>
          <cell r="AJ102" t="str">
            <v>诉求</v>
          </cell>
          <cell r="AK102" t="str">
            <v>结束</v>
          </cell>
        </row>
        <row r="103">
          <cell r="AI103" t="str">
            <v>热线-260123-031449</v>
          </cell>
          <cell r="AJ103" t="str">
            <v>诉求</v>
          </cell>
          <cell r="AK103" t="str">
            <v>结束</v>
          </cell>
        </row>
        <row r="104">
          <cell r="AI104" t="str">
            <v>热线-260122-021460-3</v>
          </cell>
          <cell r="AJ104" t="str">
            <v>诉求</v>
          </cell>
          <cell r="AK104" t="str">
            <v>结束</v>
          </cell>
        </row>
        <row r="105">
          <cell r="AI105" t="str">
            <v>网络-260124-001606-2</v>
          </cell>
          <cell r="AJ105" t="str">
            <v>诉求</v>
          </cell>
          <cell r="AK105" t="str">
            <v>结束</v>
          </cell>
        </row>
        <row r="106">
          <cell r="AI106" t="str">
            <v>网络-260124-001044-3</v>
          </cell>
          <cell r="AJ106" t="str">
            <v>其他</v>
          </cell>
          <cell r="AK106" t="str">
            <v>结束</v>
          </cell>
        </row>
        <row r="107">
          <cell r="AI107" t="str">
            <v>网络-260124-001044-1</v>
          </cell>
          <cell r="AJ107" t="str">
            <v>其他</v>
          </cell>
          <cell r="AK107" t="str">
            <v>结束</v>
          </cell>
        </row>
        <row r="108">
          <cell r="AI108" t="str">
            <v>网络-260124-001044-2</v>
          </cell>
          <cell r="AJ108" t="str">
            <v>其他</v>
          </cell>
          <cell r="AK108" t="str">
            <v>结束</v>
          </cell>
        </row>
        <row r="109">
          <cell r="AI109" t="str">
            <v>网络-260124-000007-2</v>
          </cell>
          <cell r="AJ109" t="str">
            <v>诉求</v>
          </cell>
          <cell r="AK109" t="str">
            <v>结束</v>
          </cell>
        </row>
        <row r="110">
          <cell r="AI110" t="str">
            <v>网络-260124-000007-1</v>
          </cell>
          <cell r="AJ110" t="str">
            <v>诉求</v>
          </cell>
          <cell r="AK110" t="str">
            <v>结束</v>
          </cell>
        </row>
        <row r="111">
          <cell r="AI111" t="str">
            <v>网络-260124-053797</v>
          </cell>
          <cell r="AJ111" t="str">
            <v>诉求</v>
          </cell>
          <cell r="AK111" t="str">
            <v>结束</v>
          </cell>
        </row>
        <row r="112">
          <cell r="AI112" t="str">
            <v>热线-260125-015353</v>
          </cell>
          <cell r="AJ112" t="str">
            <v>诉求</v>
          </cell>
          <cell r="AK112" t="str">
            <v>结束</v>
          </cell>
        </row>
        <row r="113">
          <cell r="AI113" t="str">
            <v>热线-260124-015418</v>
          </cell>
          <cell r="AJ113" t="str">
            <v>其他</v>
          </cell>
          <cell r="AK113" t="str">
            <v>结束</v>
          </cell>
        </row>
        <row r="114">
          <cell r="AI114" t="str">
            <v>热线-260126-017103</v>
          </cell>
          <cell r="AJ114" t="str">
            <v>诉求</v>
          </cell>
          <cell r="AK114" t="str">
            <v>结束</v>
          </cell>
        </row>
        <row r="115">
          <cell r="AI115" t="str">
            <v>网络-260126-045683-2</v>
          </cell>
          <cell r="AJ115" t="str">
            <v>其他</v>
          </cell>
          <cell r="AK115" t="str">
            <v>结束</v>
          </cell>
        </row>
        <row r="116">
          <cell r="AI116" t="str">
            <v>网络-260126-045683-3</v>
          </cell>
          <cell r="AJ116" t="str">
            <v>其他</v>
          </cell>
          <cell r="AK116" t="str">
            <v>结束</v>
          </cell>
        </row>
        <row r="117">
          <cell r="AI117" t="str">
            <v>网络-260126-045683-1</v>
          </cell>
          <cell r="AJ117" t="str">
            <v>其他</v>
          </cell>
          <cell r="AK117" t="str">
            <v>结束</v>
          </cell>
        </row>
        <row r="118">
          <cell r="AI118" t="str">
            <v>网络-260126-076970-2</v>
          </cell>
          <cell r="AJ118" t="str">
            <v>诉求</v>
          </cell>
          <cell r="AK118" t="str">
            <v>结束</v>
          </cell>
        </row>
        <row r="119">
          <cell r="AI119" t="str">
            <v>热线-260127-013784</v>
          </cell>
          <cell r="AJ119" t="str">
            <v>其他</v>
          </cell>
          <cell r="AK119" t="str">
            <v>结束</v>
          </cell>
        </row>
        <row r="120">
          <cell r="AI120" t="str">
            <v>网络-260127-035175</v>
          </cell>
          <cell r="AJ120" t="str">
            <v>诉求</v>
          </cell>
          <cell r="AK120" t="str">
            <v>结束</v>
          </cell>
        </row>
        <row r="121">
          <cell r="AI121" t="str">
            <v>热线-260126-064795-2</v>
          </cell>
          <cell r="AJ121" t="str">
            <v>诉求</v>
          </cell>
          <cell r="AK121" t="str">
            <v>结束</v>
          </cell>
        </row>
        <row r="122">
          <cell r="AI122" t="str">
            <v>热线-260123-020142-2</v>
          </cell>
          <cell r="AJ122" t="str">
            <v>其他</v>
          </cell>
          <cell r="AK122" t="str">
            <v>结束</v>
          </cell>
        </row>
        <row r="123">
          <cell r="AI123" t="str">
            <v>热线-260127-059787-1</v>
          </cell>
          <cell r="AJ123" t="str">
            <v>诉求</v>
          </cell>
          <cell r="AK123" t="str">
            <v>结束</v>
          </cell>
        </row>
        <row r="124">
          <cell r="AI124" t="str">
            <v>网络-260128-026478-1</v>
          </cell>
          <cell r="AJ124" t="str">
            <v>诉求</v>
          </cell>
          <cell r="AK124" t="str">
            <v>结束</v>
          </cell>
        </row>
        <row r="125">
          <cell r="AI125" t="str">
            <v>网络-260128-054109-3</v>
          </cell>
          <cell r="AJ125" t="str">
            <v>诉求</v>
          </cell>
          <cell r="AK125" t="str">
            <v>结束</v>
          </cell>
        </row>
        <row r="126">
          <cell r="AI126" t="str">
            <v>网络-260128-054109-1</v>
          </cell>
          <cell r="AJ126" t="str">
            <v>诉求</v>
          </cell>
          <cell r="AK126" t="str">
            <v>结束</v>
          </cell>
        </row>
        <row r="127">
          <cell r="AI127" t="str">
            <v>热线-260128-035993-4</v>
          </cell>
          <cell r="AJ127" t="str">
            <v>诉求</v>
          </cell>
          <cell r="AK127" t="str">
            <v>结束</v>
          </cell>
        </row>
        <row r="128">
          <cell r="AI128" t="str">
            <v>网络-260128-054109-2</v>
          </cell>
          <cell r="AJ128" t="str">
            <v>诉求</v>
          </cell>
          <cell r="AK128" t="str">
            <v>结束</v>
          </cell>
        </row>
        <row r="129">
          <cell r="AI129" t="str">
            <v>热线-260128-063997-3</v>
          </cell>
          <cell r="AJ129" t="str">
            <v>表扬</v>
          </cell>
          <cell r="AK129" t="str">
            <v>结束</v>
          </cell>
        </row>
        <row r="130">
          <cell r="AI130" t="str">
            <v>热线-260128-065592-1</v>
          </cell>
          <cell r="AJ130" t="str">
            <v>诉求</v>
          </cell>
          <cell r="AK130" t="str">
            <v>结束</v>
          </cell>
        </row>
        <row r="131">
          <cell r="AI131" t="str">
            <v>网络-260129-043344</v>
          </cell>
          <cell r="AJ131" t="str">
            <v>诉求</v>
          </cell>
          <cell r="AK131" t="str">
            <v>结束</v>
          </cell>
        </row>
        <row r="132">
          <cell r="AI132" t="str">
            <v>热线-260129-068302</v>
          </cell>
          <cell r="AJ132" t="str">
            <v>诉求</v>
          </cell>
          <cell r="AK132" t="str">
            <v>结束</v>
          </cell>
        </row>
        <row r="133">
          <cell r="AI133" t="str">
            <v>热线-260131-022552-2</v>
          </cell>
          <cell r="AJ133" t="str">
            <v>表扬</v>
          </cell>
          <cell r="AK133" t="str">
            <v>结束</v>
          </cell>
        </row>
        <row r="134">
          <cell r="AI134" t="str">
            <v>热线-260130-005502</v>
          </cell>
          <cell r="AJ134" t="str">
            <v>诉求</v>
          </cell>
          <cell r="AK134" t="str">
            <v>结束</v>
          </cell>
        </row>
        <row r="135">
          <cell r="AI135" t="str">
            <v>热线-260201-024922</v>
          </cell>
          <cell r="AJ135" t="str">
            <v>诉求</v>
          </cell>
          <cell r="AK135" t="str">
            <v>结束</v>
          </cell>
        </row>
        <row r="136">
          <cell r="AI136" t="str">
            <v>网络-260202-010018-2</v>
          </cell>
          <cell r="AJ136" t="str">
            <v>诉求</v>
          </cell>
          <cell r="AK136" t="str">
            <v>结束</v>
          </cell>
        </row>
        <row r="137">
          <cell r="AI137" t="str">
            <v>热线-260202-006795</v>
          </cell>
          <cell r="AJ137" t="str">
            <v>诉求</v>
          </cell>
          <cell r="AK137" t="str">
            <v>结束</v>
          </cell>
        </row>
        <row r="138">
          <cell r="AI138" t="str">
            <v>热线-260202-050173-2</v>
          </cell>
          <cell r="AJ138" t="str">
            <v>诉求</v>
          </cell>
          <cell r="AK138" t="str">
            <v>结束</v>
          </cell>
        </row>
        <row r="139">
          <cell r="AI139" t="str">
            <v>热线-260202-050173-1</v>
          </cell>
          <cell r="AJ139" t="str">
            <v>诉求</v>
          </cell>
          <cell r="AK139" t="str">
            <v>结束</v>
          </cell>
        </row>
        <row r="140">
          <cell r="AI140" t="str">
            <v>热线-260203-034440</v>
          </cell>
          <cell r="AJ140" t="str">
            <v>诉求</v>
          </cell>
          <cell r="AK140" t="str">
            <v>结束</v>
          </cell>
        </row>
        <row r="141">
          <cell r="AI141" t="str">
            <v>网络-260203-040840-3</v>
          </cell>
          <cell r="AJ141" t="str">
            <v>诉求</v>
          </cell>
          <cell r="AK141" t="str">
            <v>结束</v>
          </cell>
        </row>
        <row r="142">
          <cell r="AI142" t="str">
            <v>网络-260204-002845-1</v>
          </cell>
          <cell r="AJ142" t="str">
            <v>诉求</v>
          </cell>
          <cell r="AK142" t="str">
            <v>结束</v>
          </cell>
        </row>
        <row r="143">
          <cell r="AI143" t="str">
            <v>网络-260204-009762</v>
          </cell>
          <cell r="AJ143" t="str">
            <v>诉求</v>
          </cell>
          <cell r="AK143" t="str">
            <v>结束</v>
          </cell>
        </row>
        <row r="144">
          <cell r="AI144" t="str">
            <v>网络-260204-046472-2</v>
          </cell>
          <cell r="AJ144" t="str">
            <v>诉求</v>
          </cell>
          <cell r="AK144" t="str">
            <v>结束</v>
          </cell>
        </row>
        <row r="145">
          <cell r="AI145" t="str">
            <v>热线-260202-014084</v>
          </cell>
          <cell r="AJ145" t="str">
            <v>诉求</v>
          </cell>
          <cell r="AK145" t="str">
            <v>结束</v>
          </cell>
        </row>
        <row r="146">
          <cell r="AI146" t="str">
            <v>网络-260204-050887-2</v>
          </cell>
          <cell r="AJ146" t="str">
            <v>诉求</v>
          </cell>
          <cell r="AK146" t="str">
            <v>结束</v>
          </cell>
        </row>
        <row r="147">
          <cell r="AI147" t="str">
            <v>热线-260204-058517</v>
          </cell>
          <cell r="AJ147" t="str">
            <v>诉求</v>
          </cell>
          <cell r="AK147" t="str">
            <v>结束</v>
          </cell>
        </row>
        <row r="148">
          <cell r="AI148" t="str">
            <v>热线-260204-052927</v>
          </cell>
          <cell r="AJ148" t="str">
            <v>诉求</v>
          </cell>
          <cell r="AK148" t="str">
            <v>结束</v>
          </cell>
        </row>
        <row r="149">
          <cell r="AI149" t="str">
            <v>热线-260205-004640-1</v>
          </cell>
          <cell r="AJ149" t="str">
            <v>其他</v>
          </cell>
          <cell r="AK149" t="str">
            <v>结束</v>
          </cell>
        </row>
        <row r="150">
          <cell r="AI150" t="str">
            <v>热线-260204-038455</v>
          </cell>
          <cell r="AJ150" t="str">
            <v>诉求</v>
          </cell>
          <cell r="AK150" t="str">
            <v>结束</v>
          </cell>
        </row>
        <row r="151">
          <cell r="AI151" t="str">
            <v>热线-260205-010683</v>
          </cell>
          <cell r="AJ151" t="str">
            <v>诉求</v>
          </cell>
          <cell r="AK151" t="str">
            <v>结束</v>
          </cell>
        </row>
        <row r="152">
          <cell r="AI152" t="str">
            <v>热线-260205-021275</v>
          </cell>
          <cell r="AJ152" t="str">
            <v>其他</v>
          </cell>
          <cell r="AK152" t="str">
            <v>结束</v>
          </cell>
        </row>
        <row r="153">
          <cell r="AI153" t="str">
            <v>热线-260205-029799</v>
          </cell>
          <cell r="AJ153" t="str">
            <v>诉求</v>
          </cell>
          <cell r="AK153" t="str">
            <v>结束</v>
          </cell>
        </row>
        <row r="154">
          <cell r="AI154" t="str">
            <v>网络-260206-015431</v>
          </cell>
          <cell r="AJ154" t="str">
            <v>诉求</v>
          </cell>
          <cell r="AK154" t="str">
            <v>结束</v>
          </cell>
        </row>
        <row r="155">
          <cell r="AI155" t="str">
            <v>网络-260206-016872-2</v>
          </cell>
          <cell r="AJ155" t="str">
            <v>表扬</v>
          </cell>
          <cell r="AK155" t="str">
            <v>结束</v>
          </cell>
        </row>
        <row r="156">
          <cell r="AI156" t="str">
            <v>热线-260206-027504</v>
          </cell>
          <cell r="AJ156" t="str">
            <v>其他</v>
          </cell>
          <cell r="AK156" t="str">
            <v>结束</v>
          </cell>
        </row>
        <row r="157">
          <cell r="AI157" t="str">
            <v>热线-260207-050552-3</v>
          </cell>
          <cell r="AJ157" t="str">
            <v>诉求</v>
          </cell>
          <cell r="AK157" t="str">
            <v>结束</v>
          </cell>
        </row>
        <row r="158">
          <cell r="AI158" t="str">
            <v>热线-260207-055766-3</v>
          </cell>
          <cell r="AJ158" t="str">
            <v>其他</v>
          </cell>
          <cell r="AK158" t="str">
            <v>结束</v>
          </cell>
        </row>
        <row r="159">
          <cell r="AI159" t="str">
            <v>网络-260210-026108-2</v>
          </cell>
          <cell r="AJ159" t="str">
            <v>诉求</v>
          </cell>
          <cell r="AK159" t="str">
            <v>结束</v>
          </cell>
        </row>
        <row r="160">
          <cell r="AI160" t="str">
            <v>热线-260210-031316</v>
          </cell>
          <cell r="AJ160" t="str">
            <v>诉求</v>
          </cell>
          <cell r="AK160" t="str">
            <v>结束</v>
          </cell>
        </row>
        <row r="161">
          <cell r="AI161" t="str">
            <v>热线-260210-026487-2</v>
          </cell>
          <cell r="AJ161" t="str">
            <v>诉求</v>
          </cell>
          <cell r="AK161" t="str">
            <v>结束</v>
          </cell>
        </row>
        <row r="162">
          <cell r="AI162" t="str">
            <v>网络-260211-010510-1</v>
          </cell>
          <cell r="AJ162" t="str">
            <v>诉求</v>
          </cell>
          <cell r="AK162" t="str">
            <v>结束</v>
          </cell>
        </row>
        <row r="163">
          <cell r="AI163" t="str">
            <v>热线-260211-041773</v>
          </cell>
          <cell r="AJ163" t="str">
            <v>诉求</v>
          </cell>
          <cell r="AK163" t="str">
            <v>结束</v>
          </cell>
        </row>
        <row r="164">
          <cell r="AI164" t="str">
            <v>网络-260212-011380</v>
          </cell>
          <cell r="AJ164" t="str">
            <v>诉求</v>
          </cell>
          <cell r="AK164" t="str">
            <v>结束</v>
          </cell>
        </row>
        <row r="165">
          <cell r="AI165" t="str">
            <v>热线-260213-005308</v>
          </cell>
          <cell r="AJ165" t="str">
            <v>诉求</v>
          </cell>
          <cell r="AK165" t="str">
            <v>结束</v>
          </cell>
        </row>
        <row r="166">
          <cell r="AI166" t="str">
            <v>热线-260213-041795-2</v>
          </cell>
          <cell r="AJ166" t="str">
            <v>表扬</v>
          </cell>
          <cell r="AK166" t="str">
            <v>结束</v>
          </cell>
        </row>
        <row r="167">
          <cell r="AI167" t="str">
            <v>热线-260213-041795-1</v>
          </cell>
          <cell r="AJ167" t="str">
            <v>表扬</v>
          </cell>
          <cell r="AK167" t="str">
            <v>结束</v>
          </cell>
        </row>
        <row r="168">
          <cell r="AI168" t="str">
            <v>热线-260214-018800</v>
          </cell>
          <cell r="AJ168" t="str">
            <v>诉求</v>
          </cell>
          <cell r="AK168" t="str">
            <v>结束</v>
          </cell>
        </row>
        <row r="169">
          <cell r="AI169" t="str">
            <v>网络-260214-027062-3</v>
          </cell>
          <cell r="AJ169" t="str">
            <v>诉求</v>
          </cell>
          <cell r="AK169" t="str">
            <v>结束</v>
          </cell>
        </row>
        <row r="170">
          <cell r="AI170" t="str">
            <v>热线-260214-013035</v>
          </cell>
          <cell r="AJ170" t="str">
            <v>诉求</v>
          </cell>
          <cell r="AK170" t="str">
            <v>结束</v>
          </cell>
        </row>
        <row r="171">
          <cell r="AI171" t="str">
            <v>热线-260213-066501</v>
          </cell>
          <cell r="AJ171" t="str">
            <v>诉求</v>
          </cell>
          <cell r="AK171" t="str">
            <v>结束</v>
          </cell>
        </row>
        <row r="172">
          <cell r="AI172" t="str">
            <v>热线-260214-053000-2</v>
          </cell>
          <cell r="AJ172" t="str">
            <v>诉求</v>
          </cell>
          <cell r="AK172" t="str">
            <v>结束</v>
          </cell>
        </row>
        <row r="173">
          <cell r="AI173" t="str">
            <v>热线-260215-016058</v>
          </cell>
          <cell r="AJ173" t="str">
            <v>其他</v>
          </cell>
          <cell r="AK173" t="str">
            <v>结束</v>
          </cell>
        </row>
        <row r="174">
          <cell r="AI174" t="str">
            <v>热线-260216-017628-2</v>
          </cell>
          <cell r="AJ174" t="str">
            <v>诉求</v>
          </cell>
          <cell r="AK174" t="str">
            <v>结束</v>
          </cell>
        </row>
        <row r="175">
          <cell r="AI175" t="str">
            <v>热线-260216-022246</v>
          </cell>
          <cell r="AJ175" t="str">
            <v>诉求</v>
          </cell>
          <cell r="AK175" t="str">
            <v>结束</v>
          </cell>
        </row>
        <row r="176">
          <cell r="AI176" t="str">
            <v>网络-260217-007980</v>
          </cell>
          <cell r="AJ176" t="str">
            <v>诉求</v>
          </cell>
          <cell r="AK176" t="str">
            <v>结束</v>
          </cell>
        </row>
        <row r="177">
          <cell r="AI177" t="str">
            <v>热线-260217-019479-2</v>
          </cell>
          <cell r="AJ177" t="str">
            <v>诉求</v>
          </cell>
          <cell r="AK177" t="str">
            <v>结束</v>
          </cell>
        </row>
        <row r="178">
          <cell r="AI178" t="str">
            <v>热线-260218-007523-1</v>
          </cell>
          <cell r="AJ178" t="str">
            <v>诉求</v>
          </cell>
          <cell r="AK178" t="str">
            <v>结束</v>
          </cell>
        </row>
        <row r="179">
          <cell r="AI179" t="str">
            <v>热线-260219-005840-2</v>
          </cell>
          <cell r="AJ179" t="str">
            <v>诉求</v>
          </cell>
          <cell r="AK179" t="str">
            <v>结束</v>
          </cell>
        </row>
        <row r="180">
          <cell r="AI180" t="str">
            <v>热线-260218-004560-2</v>
          </cell>
          <cell r="AJ180" t="str">
            <v>诉求</v>
          </cell>
          <cell r="AK180" t="str">
            <v>结束</v>
          </cell>
        </row>
        <row r="181">
          <cell r="AI181" t="str">
            <v>热线-260219-009288-1</v>
          </cell>
          <cell r="AJ181" t="str">
            <v>诉求</v>
          </cell>
          <cell r="AK181" t="str">
            <v>结束</v>
          </cell>
        </row>
        <row r="182">
          <cell r="AI182" t="str">
            <v>热线-260219-013672</v>
          </cell>
          <cell r="AJ182" t="str">
            <v>诉求</v>
          </cell>
          <cell r="AK182" t="str">
            <v>结束</v>
          </cell>
        </row>
        <row r="183">
          <cell r="AI183" t="str">
            <v>热线-260221-010891</v>
          </cell>
          <cell r="AJ183" t="str">
            <v>诉求</v>
          </cell>
          <cell r="AK183" t="str">
            <v>结束</v>
          </cell>
        </row>
        <row r="184">
          <cell r="AI184" t="str">
            <v>热线-260221-021978-1</v>
          </cell>
          <cell r="AJ184" t="str">
            <v>诉求</v>
          </cell>
          <cell r="AK184" t="str">
            <v>结束</v>
          </cell>
        </row>
        <row r="185">
          <cell r="AI185" t="str">
            <v>网络-260221-027058-2</v>
          </cell>
          <cell r="AJ185" t="str">
            <v>诉求</v>
          </cell>
          <cell r="AK185" t="str">
            <v>结束</v>
          </cell>
        </row>
        <row r="186">
          <cell r="AI186" t="str">
            <v>热线-260222-004795</v>
          </cell>
          <cell r="AJ186" t="str">
            <v>诉求</v>
          </cell>
          <cell r="AK186" t="str">
            <v>结束</v>
          </cell>
        </row>
        <row r="187">
          <cell r="AI187" t="str">
            <v>热线-260224-045262</v>
          </cell>
          <cell r="AJ187" t="str">
            <v>其他</v>
          </cell>
          <cell r="AK187" t="str">
            <v>结束</v>
          </cell>
        </row>
        <row r="188">
          <cell r="AI188" t="str">
            <v>热线-260224-048277-2</v>
          </cell>
          <cell r="AJ188" t="str">
            <v>诉求</v>
          </cell>
          <cell r="AK188" t="str">
            <v>结束</v>
          </cell>
        </row>
        <row r="189">
          <cell r="AI189" t="str">
            <v>网络-260225-021274</v>
          </cell>
          <cell r="AJ189" t="str">
            <v>诉求</v>
          </cell>
          <cell r="AK189" t="str">
            <v>结束</v>
          </cell>
        </row>
        <row r="190">
          <cell r="AI190" t="str">
            <v>热线-260225-062323-2</v>
          </cell>
          <cell r="AJ190" t="str">
            <v>诉求</v>
          </cell>
          <cell r="AK190" t="str">
            <v>结束</v>
          </cell>
        </row>
        <row r="191">
          <cell r="AI191" t="str">
            <v>网络-260227-014513</v>
          </cell>
          <cell r="AJ191" t="str">
            <v>诉求</v>
          </cell>
          <cell r="AK191" t="str">
            <v>结束</v>
          </cell>
        </row>
        <row r="192">
          <cell r="AI192" t="str">
            <v>网络-260227-040551</v>
          </cell>
          <cell r="AJ192" t="str">
            <v>诉求</v>
          </cell>
          <cell r="AK192" t="str">
            <v>结束</v>
          </cell>
        </row>
        <row r="193">
          <cell r="AI193" t="str">
            <v>网络-260228-008500-1</v>
          </cell>
          <cell r="AJ193" t="str">
            <v>诉求</v>
          </cell>
          <cell r="AK193" t="str">
            <v>结束</v>
          </cell>
        </row>
        <row r="194">
          <cell r="AI194" t="str">
            <v>网络-260228-004887-2</v>
          </cell>
          <cell r="AJ194" t="str">
            <v>诉求</v>
          </cell>
          <cell r="AK194" t="str">
            <v>结束</v>
          </cell>
        </row>
        <row r="195">
          <cell r="AI195" t="str">
            <v>网络-260228-004887-1</v>
          </cell>
          <cell r="AJ195" t="str">
            <v>诉求</v>
          </cell>
          <cell r="AK195" t="str">
            <v>结束</v>
          </cell>
        </row>
        <row r="196">
          <cell r="AI196" t="str">
            <v>热线-260228-025207-1</v>
          </cell>
          <cell r="AJ196" t="str">
            <v>诉求</v>
          </cell>
          <cell r="AK196" t="str">
            <v>结束</v>
          </cell>
        </row>
        <row r="197">
          <cell r="AI197" t="str">
            <v>网络-260301-012816-2</v>
          </cell>
          <cell r="AJ197" t="str">
            <v>诉求</v>
          </cell>
          <cell r="AK197" t="str">
            <v>结束</v>
          </cell>
        </row>
        <row r="198">
          <cell r="AI198" t="str">
            <v>热线-260301-027998-1</v>
          </cell>
          <cell r="AJ198" t="str">
            <v>诉求</v>
          </cell>
          <cell r="AK198" t="str">
            <v>结束</v>
          </cell>
        </row>
        <row r="199">
          <cell r="AI199" t="str">
            <v>网络-260302-043370-2</v>
          </cell>
          <cell r="AJ199" t="str">
            <v>诉求</v>
          </cell>
          <cell r="AK199" t="str">
            <v>结束</v>
          </cell>
        </row>
        <row r="200">
          <cell r="AI200" t="str">
            <v>热线-260302-066821</v>
          </cell>
          <cell r="AJ200" t="str">
            <v>诉求</v>
          </cell>
          <cell r="AK200" t="str">
            <v>结束</v>
          </cell>
        </row>
        <row r="201">
          <cell r="AI201" t="str">
            <v>热线-260302-041987</v>
          </cell>
          <cell r="AJ201" t="str">
            <v>诉求</v>
          </cell>
          <cell r="AK201" t="str">
            <v>结束</v>
          </cell>
        </row>
        <row r="202">
          <cell r="AI202" t="str">
            <v>热线-260303-041786</v>
          </cell>
          <cell r="AJ202" t="str">
            <v>诉求</v>
          </cell>
          <cell r="AK202" t="str">
            <v>结束</v>
          </cell>
        </row>
        <row r="203">
          <cell r="AI203" t="str">
            <v>热线-260305-024169-1</v>
          </cell>
          <cell r="AJ203" t="str">
            <v>诉求</v>
          </cell>
          <cell r="AK203" t="str">
            <v>结束</v>
          </cell>
        </row>
        <row r="204">
          <cell r="AI204" t="str">
            <v>热线-260306-010565-1</v>
          </cell>
          <cell r="AJ204" t="str">
            <v>诉求</v>
          </cell>
          <cell r="AK204" t="str">
            <v>结束</v>
          </cell>
        </row>
        <row r="205">
          <cell r="AI205" t="str">
            <v>热线-260306-057293</v>
          </cell>
          <cell r="AJ205" t="str">
            <v>其他</v>
          </cell>
          <cell r="AK205" t="str">
            <v>结束</v>
          </cell>
        </row>
        <row r="206">
          <cell r="AI206" t="str">
            <v>热线-260306-070685</v>
          </cell>
          <cell r="AJ206" t="str">
            <v>诉求</v>
          </cell>
          <cell r="AK206" t="str">
            <v>结束</v>
          </cell>
        </row>
        <row r="207">
          <cell r="AI207" t="str">
            <v>网络-260307-004774-1</v>
          </cell>
          <cell r="AJ207" t="str">
            <v>诉求</v>
          </cell>
          <cell r="AK207" t="str">
            <v>结束</v>
          </cell>
        </row>
        <row r="208">
          <cell r="AI208" t="str">
            <v>热线-260307-014920-2</v>
          </cell>
          <cell r="AJ208" t="str">
            <v>诉求</v>
          </cell>
          <cell r="AK208" t="str">
            <v>结束</v>
          </cell>
        </row>
        <row r="209">
          <cell r="AI209" t="str">
            <v>热线-260308-036109</v>
          </cell>
          <cell r="AJ209" t="str">
            <v>诉求</v>
          </cell>
          <cell r="AK209" t="str">
            <v>结束</v>
          </cell>
        </row>
        <row r="210">
          <cell r="AI210" t="str">
            <v>热线-260309-011941</v>
          </cell>
          <cell r="AJ210" t="str">
            <v>诉求</v>
          </cell>
          <cell r="AK210" t="str">
            <v>结束</v>
          </cell>
        </row>
        <row r="211">
          <cell r="AI211" t="str">
            <v>热线-260309-064667-2</v>
          </cell>
          <cell r="AJ211" t="str">
            <v>诉求</v>
          </cell>
          <cell r="AK211" t="str">
            <v>结束</v>
          </cell>
        </row>
        <row r="212">
          <cell r="AI212" t="str">
            <v>热线-260309-064667-1</v>
          </cell>
          <cell r="AJ212" t="str">
            <v>诉求</v>
          </cell>
          <cell r="AK212" t="str">
            <v>结束</v>
          </cell>
        </row>
        <row r="213">
          <cell r="AI213" t="str">
            <v>热线-260310-007120</v>
          </cell>
          <cell r="AJ213" t="str">
            <v>诉求</v>
          </cell>
          <cell r="AK213" t="str">
            <v>结束</v>
          </cell>
        </row>
        <row r="214">
          <cell r="AI214" t="str">
            <v>网络-260310-022250-1</v>
          </cell>
          <cell r="AJ214" t="str">
            <v>其他</v>
          </cell>
          <cell r="AK214" t="str">
            <v>结束</v>
          </cell>
        </row>
        <row r="215">
          <cell r="AI215" t="str">
            <v>网络-260310-029325-3</v>
          </cell>
          <cell r="AJ215" t="str">
            <v>其他</v>
          </cell>
          <cell r="AK215" t="str">
            <v>结束</v>
          </cell>
        </row>
        <row r="216">
          <cell r="AI216" t="str">
            <v>网络-260310-029325-1</v>
          </cell>
          <cell r="AJ216" t="str">
            <v>其他</v>
          </cell>
          <cell r="AK216" t="str">
            <v>结束</v>
          </cell>
        </row>
        <row r="217">
          <cell r="AI217" t="str">
            <v>网络-260310-029325-2</v>
          </cell>
          <cell r="AJ217" t="str">
            <v>其他</v>
          </cell>
          <cell r="AK217" t="str">
            <v>结束</v>
          </cell>
        </row>
        <row r="218">
          <cell r="AI218" t="str">
            <v>网络-260310-035726-4</v>
          </cell>
          <cell r="AJ218" t="str">
            <v>其他</v>
          </cell>
          <cell r="AK218" t="str">
            <v>结束</v>
          </cell>
        </row>
        <row r="219">
          <cell r="AI219" t="str">
            <v>热线-260311-010985</v>
          </cell>
          <cell r="AJ219" t="str">
            <v>其他</v>
          </cell>
          <cell r="AK219" t="str">
            <v>结束</v>
          </cell>
        </row>
        <row r="220">
          <cell r="AI220" t="str">
            <v>热线-260310-061061-1</v>
          </cell>
          <cell r="AJ220" t="str">
            <v>诉求</v>
          </cell>
          <cell r="AK220" t="str">
            <v>结束</v>
          </cell>
        </row>
        <row r="221">
          <cell r="AI221" t="str">
            <v>热线-260311-064395</v>
          </cell>
          <cell r="AJ221" t="str">
            <v>表扬</v>
          </cell>
          <cell r="AK221" t="str">
            <v>结束</v>
          </cell>
        </row>
        <row r="222">
          <cell r="AI222" t="str">
            <v>热线-260312-045669</v>
          </cell>
          <cell r="AJ222" t="str">
            <v>咨询</v>
          </cell>
          <cell r="AK222" t="str">
            <v>结束</v>
          </cell>
        </row>
        <row r="223">
          <cell r="AI223" t="str">
            <v>热线-260313-015981</v>
          </cell>
          <cell r="AJ223" t="str">
            <v>诉求</v>
          </cell>
          <cell r="AK223" t="str">
            <v>结束</v>
          </cell>
        </row>
        <row r="224">
          <cell r="AI224" t="str">
            <v>热线-260313-006707</v>
          </cell>
          <cell r="AJ224" t="str">
            <v>诉求</v>
          </cell>
          <cell r="AK224" t="str">
            <v>结束</v>
          </cell>
        </row>
        <row r="225">
          <cell r="AI225" t="str">
            <v>热线-260314-008751-5</v>
          </cell>
          <cell r="AJ225" t="str">
            <v>诉求</v>
          </cell>
          <cell r="AK225" t="str">
            <v>结束</v>
          </cell>
        </row>
        <row r="226">
          <cell r="AI226" t="str">
            <v>网络-260314-014284-4</v>
          </cell>
          <cell r="AJ226" t="str">
            <v>诉求</v>
          </cell>
          <cell r="AK226" t="str">
            <v>结束</v>
          </cell>
        </row>
        <row r="227">
          <cell r="AI227" t="str">
            <v>网络-260314-014284-5</v>
          </cell>
          <cell r="AJ227" t="str">
            <v>诉求</v>
          </cell>
          <cell r="AK227" t="str">
            <v>结束</v>
          </cell>
        </row>
        <row r="228">
          <cell r="AI228" t="str">
            <v>热线-260314-019661</v>
          </cell>
          <cell r="AJ228" t="str">
            <v>诉求</v>
          </cell>
          <cell r="AK228" t="str">
            <v>结束</v>
          </cell>
        </row>
        <row r="229">
          <cell r="AI229" t="str">
            <v>网络-260315-013161-2</v>
          </cell>
          <cell r="AJ229" t="str">
            <v>其他</v>
          </cell>
          <cell r="AK229" t="str">
            <v>结束</v>
          </cell>
        </row>
        <row r="230">
          <cell r="AI230" t="str">
            <v>网络-260315-013161-1</v>
          </cell>
          <cell r="AJ230" t="str">
            <v>诉求</v>
          </cell>
          <cell r="AK230" t="str">
            <v>结束</v>
          </cell>
        </row>
        <row r="231">
          <cell r="AI231" t="str">
            <v>网络-260314-022696-2</v>
          </cell>
          <cell r="AJ231" t="str">
            <v>诉求</v>
          </cell>
          <cell r="AK231" t="str">
            <v>结束</v>
          </cell>
        </row>
        <row r="232">
          <cell r="AI232" t="str">
            <v>网络-260315-052545-3</v>
          </cell>
          <cell r="AJ232" t="str">
            <v>其他</v>
          </cell>
          <cell r="AK232" t="str">
            <v>结束</v>
          </cell>
        </row>
        <row r="233">
          <cell r="AI233" t="str">
            <v>网络-260315-052545-2</v>
          </cell>
          <cell r="AJ233" t="str">
            <v>其他</v>
          </cell>
          <cell r="AK233" t="str">
            <v>结束</v>
          </cell>
        </row>
        <row r="234">
          <cell r="AI234" t="str">
            <v>网络-260315-052545-1</v>
          </cell>
          <cell r="AJ234" t="str">
            <v>其他</v>
          </cell>
          <cell r="AK234" t="str">
            <v>结束</v>
          </cell>
        </row>
        <row r="235">
          <cell r="AI235" t="str">
            <v>热线-260316-022924</v>
          </cell>
          <cell r="AJ235" t="str">
            <v>其他</v>
          </cell>
          <cell r="AK235" t="str">
            <v>结束</v>
          </cell>
        </row>
        <row r="236">
          <cell r="AI236" t="str">
            <v>热线-260316-010709</v>
          </cell>
          <cell r="AJ236" t="str">
            <v>诉求</v>
          </cell>
          <cell r="AK236" t="str">
            <v>结束</v>
          </cell>
        </row>
        <row r="237">
          <cell r="AI237" t="str">
            <v>网络-260316-001404-2</v>
          </cell>
          <cell r="AJ237" t="str">
            <v>诉求</v>
          </cell>
          <cell r="AK237" t="str">
            <v>结束</v>
          </cell>
        </row>
        <row r="238">
          <cell r="AI238" t="str">
            <v>网络-260316-041349</v>
          </cell>
          <cell r="AJ238" t="str">
            <v>诉求</v>
          </cell>
          <cell r="AK238" t="str">
            <v>结束</v>
          </cell>
        </row>
        <row r="239">
          <cell r="AI239" t="str">
            <v>网络-260317-012823</v>
          </cell>
          <cell r="AJ239" t="str">
            <v>其他</v>
          </cell>
          <cell r="AK239" t="str">
            <v>结束</v>
          </cell>
        </row>
        <row r="240">
          <cell r="AI240" t="str">
            <v>网络-260317-006156-4</v>
          </cell>
          <cell r="AJ240" t="str">
            <v>诉求</v>
          </cell>
          <cell r="AK240" t="str">
            <v>结束</v>
          </cell>
        </row>
        <row r="241">
          <cell r="AI241" t="str">
            <v>网络-260317-006156-5</v>
          </cell>
          <cell r="AJ241" t="str">
            <v>诉求</v>
          </cell>
          <cell r="AK241" t="str">
            <v>结束</v>
          </cell>
        </row>
        <row r="242">
          <cell r="AI242" t="str">
            <v>热线-260317-004839</v>
          </cell>
          <cell r="AJ242" t="str">
            <v>诉求</v>
          </cell>
          <cell r="AK242" t="str">
            <v>结束</v>
          </cell>
        </row>
        <row r="243">
          <cell r="AI243" t="str">
            <v>网络-260317-027407</v>
          </cell>
          <cell r="AJ243" t="str">
            <v>诉求</v>
          </cell>
          <cell r="AK243" t="str">
            <v>结束</v>
          </cell>
        </row>
        <row r="244">
          <cell r="AI244" t="str">
            <v>热线-260317-040607</v>
          </cell>
          <cell r="AJ244" t="str">
            <v>其他</v>
          </cell>
          <cell r="AK244" t="str">
            <v>结束</v>
          </cell>
        </row>
        <row r="245">
          <cell r="AI245" t="str">
            <v>热线-260317-040957</v>
          </cell>
          <cell r="AJ245" t="str">
            <v>其他</v>
          </cell>
          <cell r="AK245" t="str">
            <v>结束</v>
          </cell>
        </row>
        <row r="246">
          <cell r="AI246" t="str">
            <v>网络-260318-009139-5</v>
          </cell>
          <cell r="AJ246" t="str">
            <v>其他</v>
          </cell>
          <cell r="AK246" t="str">
            <v>结束</v>
          </cell>
        </row>
        <row r="247">
          <cell r="AI247" t="str">
            <v>网络-260318-009139-4</v>
          </cell>
          <cell r="AJ247" t="str">
            <v>其他</v>
          </cell>
          <cell r="AK247" t="str">
            <v>结束</v>
          </cell>
        </row>
        <row r="248">
          <cell r="AI248" t="str">
            <v>网络-260319-001659-1</v>
          </cell>
          <cell r="AJ248" t="str">
            <v>诉求</v>
          </cell>
          <cell r="AK248" t="str">
            <v>结束</v>
          </cell>
        </row>
        <row r="249">
          <cell r="AI249" t="str">
            <v>网络-260319-013115-5</v>
          </cell>
          <cell r="AJ249" t="str">
            <v>其他</v>
          </cell>
          <cell r="AK249" t="str">
            <v>结束</v>
          </cell>
        </row>
        <row r="250">
          <cell r="AI250" t="str">
            <v>网络-260319-013115-4</v>
          </cell>
          <cell r="AJ250" t="str">
            <v>其他</v>
          </cell>
          <cell r="AK250" t="str">
            <v>结束</v>
          </cell>
        </row>
        <row r="251">
          <cell r="AI251" t="str">
            <v>热线-260319-009842</v>
          </cell>
          <cell r="AJ251" t="str">
            <v>诉求</v>
          </cell>
          <cell r="AK251" t="str">
            <v>结束</v>
          </cell>
        </row>
        <row r="252">
          <cell r="AI252" t="str">
            <v>网络-260319-021488-2</v>
          </cell>
          <cell r="AJ252" t="str">
            <v>其他</v>
          </cell>
          <cell r="AK252" t="str">
            <v>结束</v>
          </cell>
        </row>
        <row r="253">
          <cell r="AI253" t="str">
            <v>网络-260319-021488-1</v>
          </cell>
          <cell r="AJ253" t="str">
            <v>其他</v>
          </cell>
          <cell r="AK253" t="str">
            <v>结束</v>
          </cell>
        </row>
        <row r="254">
          <cell r="AI254" t="str">
            <v>网络-260319-021488-3</v>
          </cell>
          <cell r="AJ254" t="str">
            <v>其他</v>
          </cell>
          <cell r="AK254" t="str">
            <v>结束</v>
          </cell>
        </row>
        <row r="255">
          <cell r="AI255" t="str">
            <v>网络-260319-042160-2</v>
          </cell>
          <cell r="AJ255" t="str">
            <v>诉求</v>
          </cell>
          <cell r="AK255" t="str">
            <v>结束</v>
          </cell>
        </row>
        <row r="256">
          <cell r="AI256" t="str">
            <v>网络-260319-042160-1</v>
          </cell>
          <cell r="AJ256" t="str">
            <v>诉求</v>
          </cell>
          <cell r="AK256" t="str">
            <v>结束</v>
          </cell>
        </row>
        <row r="257">
          <cell r="AI257" t="str">
            <v>网络-260319-001096-2</v>
          </cell>
          <cell r="AJ257" t="str">
            <v>诉求</v>
          </cell>
          <cell r="AK257" t="str">
            <v>结束</v>
          </cell>
        </row>
        <row r="258">
          <cell r="AI258" t="str">
            <v>网络-260320-010527-5</v>
          </cell>
          <cell r="AJ258" t="str">
            <v>其他</v>
          </cell>
          <cell r="AK258" t="str">
            <v>结束</v>
          </cell>
        </row>
        <row r="259">
          <cell r="AI259" t="str">
            <v>网络-260320-010527-4</v>
          </cell>
          <cell r="AJ259" t="str">
            <v>其他</v>
          </cell>
          <cell r="AK259" t="str">
            <v>结束</v>
          </cell>
        </row>
        <row r="260">
          <cell r="AI260" t="str">
            <v>热线-260320-017218</v>
          </cell>
          <cell r="AJ260" t="str">
            <v>诉求</v>
          </cell>
          <cell r="AK260" t="str">
            <v>结束</v>
          </cell>
        </row>
        <row r="261">
          <cell r="AI261" t="str">
            <v>网络-260321-001791</v>
          </cell>
          <cell r="AJ261" t="str">
            <v>诉求</v>
          </cell>
          <cell r="AK261" t="str">
            <v>结束</v>
          </cell>
        </row>
        <row r="262">
          <cell r="AI262" t="str">
            <v>网络-260321-005619-5</v>
          </cell>
          <cell r="AJ262" t="str">
            <v>其他</v>
          </cell>
          <cell r="AK262" t="str">
            <v>结束</v>
          </cell>
        </row>
        <row r="263">
          <cell r="AI263" t="str">
            <v>网络-260321-005619-4</v>
          </cell>
          <cell r="AJ263" t="str">
            <v>其他</v>
          </cell>
          <cell r="AK263" t="str">
            <v>结束</v>
          </cell>
        </row>
        <row r="264">
          <cell r="AI264" t="str">
            <v>热线-260321-004569-4</v>
          </cell>
          <cell r="AJ264" t="str">
            <v>诉求</v>
          </cell>
          <cell r="AK264" t="str">
            <v>结束</v>
          </cell>
        </row>
        <row r="265">
          <cell r="AI265" t="str">
            <v>热线-260321-050381-3</v>
          </cell>
          <cell r="AJ265" t="str">
            <v>诉求</v>
          </cell>
          <cell r="AK265" t="str">
            <v>结束</v>
          </cell>
        </row>
        <row r="266">
          <cell r="AI266" t="str">
            <v>热线-260322-024523</v>
          </cell>
          <cell r="AJ266" t="str">
            <v>诉求</v>
          </cell>
          <cell r="AK266" t="str">
            <v>结束</v>
          </cell>
        </row>
        <row r="267">
          <cell r="AI267" t="str">
            <v>网络-260323-014149</v>
          </cell>
          <cell r="AJ267" t="str">
            <v>其他</v>
          </cell>
          <cell r="AK267" t="str">
            <v>结束</v>
          </cell>
        </row>
        <row r="268">
          <cell r="AI268" t="str">
            <v>热线-260322-036242</v>
          </cell>
          <cell r="AJ268" t="str">
            <v>诉求</v>
          </cell>
          <cell r="AK268" t="str">
            <v>结束</v>
          </cell>
        </row>
        <row r="269">
          <cell r="AI269" t="str">
            <v>网络-260324-042542-3</v>
          </cell>
          <cell r="AJ269" t="str">
            <v>其他</v>
          </cell>
          <cell r="AK269" t="str">
            <v>结束</v>
          </cell>
        </row>
        <row r="270">
          <cell r="AI270" t="str">
            <v>网络-260324-042542-2</v>
          </cell>
          <cell r="AJ270" t="str">
            <v>其他</v>
          </cell>
          <cell r="AK270" t="str">
            <v>结束</v>
          </cell>
        </row>
        <row r="271">
          <cell r="AI271" t="str">
            <v>网络-260324-042542-1</v>
          </cell>
          <cell r="AJ271" t="str">
            <v>其他</v>
          </cell>
          <cell r="AK271" t="str">
            <v>结束</v>
          </cell>
        </row>
        <row r="272">
          <cell r="AI272" t="str">
            <v>热线-260325-019495</v>
          </cell>
          <cell r="AJ272" t="str">
            <v>其他</v>
          </cell>
          <cell r="AK272" t="str">
            <v>结束</v>
          </cell>
        </row>
        <row r="273">
          <cell r="AI273" t="str">
            <v>热线-260325-031904</v>
          </cell>
          <cell r="AJ273" t="str">
            <v>诉求</v>
          </cell>
          <cell r="AK273" t="str">
            <v>结束</v>
          </cell>
        </row>
        <row r="274">
          <cell r="AI274" t="str">
            <v>热线-260324-066952-2</v>
          </cell>
          <cell r="AJ274" t="str">
            <v>其他</v>
          </cell>
          <cell r="AK274" t="str">
            <v>结束</v>
          </cell>
        </row>
        <row r="275">
          <cell r="AI275" t="str">
            <v>热线-260324-066952-1</v>
          </cell>
          <cell r="AJ275" t="str">
            <v>诉求</v>
          </cell>
          <cell r="AK275" t="str">
            <v>结束</v>
          </cell>
        </row>
        <row r="276">
          <cell r="AI276" t="str">
            <v>热线-260324-068223</v>
          </cell>
          <cell r="AJ276" t="str">
            <v>诉求</v>
          </cell>
          <cell r="AK276" t="str">
            <v>结束</v>
          </cell>
        </row>
        <row r="277">
          <cell r="AI277" t="str">
            <v>热线-260324-029429</v>
          </cell>
          <cell r="AJ277" t="str">
            <v>诉求</v>
          </cell>
          <cell r="AK277" t="str">
            <v>结束</v>
          </cell>
        </row>
        <row r="278">
          <cell r="AI278" t="str">
            <v>网络-260325-056504</v>
          </cell>
          <cell r="AJ278" t="str">
            <v>诉求</v>
          </cell>
          <cell r="AK278" t="str">
            <v>结束</v>
          </cell>
        </row>
        <row r="279">
          <cell r="AI279" t="str">
            <v>网络-260325-056133-3</v>
          </cell>
          <cell r="AJ279" t="str">
            <v>其他</v>
          </cell>
          <cell r="AK279" t="str">
            <v>结束</v>
          </cell>
        </row>
        <row r="280">
          <cell r="AI280" t="str">
            <v>网络-260325-056133-2</v>
          </cell>
          <cell r="AJ280" t="str">
            <v>其他</v>
          </cell>
          <cell r="AK280" t="str">
            <v>结束</v>
          </cell>
        </row>
        <row r="281">
          <cell r="AI281" t="str">
            <v>网络-260325-056133-1</v>
          </cell>
          <cell r="AJ281" t="str">
            <v>其他</v>
          </cell>
          <cell r="AK281" t="str">
            <v>结束</v>
          </cell>
        </row>
        <row r="282">
          <cell r="AI282" t="str">
            <v>热线-260325-065194-4</v>
          </cell>
          <cell r="AJ282" t="str">
            <v>诉求</v>
          </cell>
          <cell r="AK282" t="str">
            <v>结束</v>
          </cell>
        </row>
        <row r="283">
          <cell r="AI283" t="str">
            <v>热线-260325-068582-2</v>
          </cell>
          <cell r="AJ283" t="str">
            <v>诉求</v>
          </cell>
          <cell r="AK283" t="str">
            <v>结束</v>
          </cell>
        </row>
        <row r="284">
          <cell r="AI284" t="str">
            <v>热线-260326-006382</v>
          </cell>
          <cell r="AJ284" t="str">
            <v>诉求</v>
          </cell>
          <cell r="AK284" t="str">
            <v>结束</v>
          </cell>
        </row>
        <row r="285">
          <cell r="AI285" t="str">
            <v>热线-260326-021530</v>
          </cell>
          <cell r="AJ285" t="str">
            <v>诉求</v>
          </cell>
          <cell r="AK285" t="str">
            <v>结束</v>
          </cell>
        </row>
        <row r="286">
          <cell r="AI286" t="str">
            <v>网络-260326-045818-3</v>
          </cell>
          <cell r="AJ286" t="str">
            <v>诉求</v>
          </cell>
          <cell r="AK286" t="str">
            <v>结束</v>
          </cell>
        </row>
        <row r="287">
          <cell r="AI287" t="str">
            <v>网络-260327-024582</v>
          </cell>
          <cell r="AJ287" t="str">
            <v>诉求</v>
          </cell>
          <cell r="AK287" t="str">
            <v>结束</v>
          </cell>
        </row>
        <row r="288">
          <cell r="AI288" t="str">
            <v>网络-260327-001046</v>
          </cell>
          <cell r="AJ288" t="str">
            <v>诉求</v>
          </cell>
          <cell r="AK288" t="str">
            <v>结束</v>
          </cell>
        </row>
        <row r="289">
          <cell r="AI289" t="str">
            <v>网络-260328-000156-1</v>
          </cell>
          <cell r="AJ289" t="str">
            <v>其他</v>
          </cell>
          <cell r="AK289" t="str">
            <v>结束</v>
          </cell>
        </row>
        <row r="290">
          <cell r="AI290" t="str">
            <v>网络-260328-000156-2</v>
          </cell>
          <cell r="AJ290" t="str">
            <v>其他</v>
          </cell>
          <cell r="AK290" t="str">
            <v>结束</v>
          </cell>
        </row>
        <row r="291">
          <cell r="AI291" t="str">
            <v>热线-260327-071045-2</v>
          </cell>
          <cell r="AJ291" t="str">
            <v>诉求</v>
          </cell>
          <cell r="AK291" t="str">
            <v>结束</v>
          </cell>
        </row>
        <row r="292">
          <cell r="AI292" t="str">
            <v>网络-260328-000156-3</v>
          </cell>
          <cell r="AJ292" t="str">
            <v>其他</v>
          </cell>
          <cell r="AK292" t="str">
            <v>结束</v>
          </cell>
        </row>
        <row r="293">
          <cell r="AI293" t="str">
            <v>网络-260328-030684-2</v>
          </cell>
          <cell r="AJ293" t="str">
            <v>诉求</v>
          </cell>
          <cell r="AK293" t="str">
            <v>结束</v>
          </cell>
        </row>
        <row r="294">
          <cell r="AI294" t="str">
            <v>网络-260328-030684-1</v>
          </cell>
          <cell r="AJ294" t="str">
            <v>诉求</v>
          </cell>
          <cell r="AK294" t="str">
            <v>结束</v>
          </cell>
        </row>
        <row r="295">
          <cell r="AI295" t="str">
            <v>网络-260329-004590-4</v>
          </cell>
          <cell r="AJ295" t="str">
            <v>其他</v>
          </cell>
          <cell r="AK295" t="str">
            <v>结束</v>
          </cell>
        </row>
        <row r="296">
          <cell r="AI296" t="str">
            <v>网络-260329-005409-4</v>
          </cell>
          <cell r="AJ296" t="str">
            <v>其他</v>
          </cell>
          <cell r="AK296" t="str">
            <v>结束</v>
          </cell>
        </row>
        <row r="297">
          <cell r="AI297" t="str">
            <v>网络-260329-004590-5</v>
          </cell>
          <cell r="AJ297" t="str">
            <v>其他</v>
          </cell>
          <cell r="AK297" t="str">
            <v>结束</v>
          </cell>
        </row>
        <row r="298">
          <cell r="AI298" t="str">
            <v>网络-260329-005409-5</v>
          </cell>
          <cell r="AJ298" t="str">
            <v>其他</v>
          </cell>
          <cell r="AK298" t="str">
            <v>结束</v>
          </cell>
        </row>
        <row r="299">
          <cell r="AI299" t="str">
            <v>网络-260329-004787</v>
          </cell>
          <cell r="AJ299" t="str">
            <v>诉求</v>
          </cell>
          <cell r="AK299" t="str">
            <v>结束</v>
          </cell>
        </row>
        <row r="300">
          <cell r="AI300" t="str">
            <v>网络-260329-005036-5</v>
          </cell>
          <cell r="AJ300" t="str">
            <v>其他</v>
          </cell>
          <cell r="AK300" t="str">
            <v>结束</v>
          </cell>
        </row>
        <row r="301">
          <cell r="AI301" t="str">
            <v>网络-260329-005036-4</v>
          </cell>
          <cell r="AJ301" t="str">
            <v>其他</v>
          </cell>
          <cell r="AK301" t="str">
            <v>结束</v>
          </cell>
        </row>
        <row r="302">
          <cell r="AI302" t="str">
            <v>网络-260329-029881</v>
          </cell>
          <cell r="AJ302" t="str">
            <v>诉求</v>
          </cell>
          <cell r="AK302" t="str">
            <v>结束</v>
          </cell>
        </row>
        <row r="303">
          <cell r="AI303" t="str">
            <v>网络-260329-033194-3</v>
          </cell>
          <cell r="AJ303" t="str">
            <v>其他</v>
          </cell>
          <cell r="AK303" t="str">
            <v>结束</v>
          </cell>
        </row>
        <row r="304">
          <cell r="AI304" t="str">
            <v>网络-260329-033194-2</v>
          </cell>
          <cell r="AJ304" t="str">
            <v>其他</v>
          </cell>
          <cell r="AK304" t="str">
            <v>结束</v>
          </cell>
        </row>
        <row r="305">
          <cell r="AI305" t="str">
            <v>网络-260329-033194-1</v>
          </cell>
          <cell r="AJ305" t="str">
            <v>其他</v>
          </cell>
          <cell r="AK305" t="str">
            <v>结束</v>
          </cell>
        </row>
        <row r="306">
          <cell r="AI306" t="str">
            <v>热线-260330-029340</v>
          </cell>
          <cell r="AJ306" t="str">
            <v>诉求</v>
          </cell>
          <cell r="AK306" t="str">
            <v>结束</v>
          </cell>
        </row>
        <row r="307">
          <cell r="AI307" t="str">
            <v>热线-260330-030960-1</v>
          </cell>
          <cell r="AJ307" t="str">
            <v>诉求</v>
          </cell>
          <cell r="AK307" t="str">
            <v>结束</v>
          </cell>
        </row>
        <row r="308">
          <cell r="AI308" t="str">
            <v>热线-260331-060801-1</v>
          </cell>
          <cell r="AJ308" t="str">
            <v>诉求</v>
          </cell>
          <cell r="AK308" t="str">
            <v>结束</v>
          </cell>
        </row>
        <row r="309">
          <cell r="AI309" t="str">
            <v>热线-260331-054661</v>
          </cell>
          <cell r="AJ309" t="str">
            <v>诉求</v>
          </cell>
          <cell r="AK309" t="str">
            <v>结束</v>
          </cell>
        </row>
        <row r="310">
          <cell r="AI310" t="str">
            <v>网络-260401-006840-5</v>
          </cell>
          <cell r="AJ310" t="str">
            <v>其他</v>
          </cell>
          <cell r="AK310" t="str">
            <v>结束</v>
          </cell>
        </row>
        <row r="311">
          <cell r="AI311" t="str">
            <v>网络-260401-006840-4</v>
          </cell>
          <cell r="AJ311" t="str">
            <v>其他</v>
          </cell>
          <cell r="AK311" t="str">
            <v>结束</v>
          </cell>
        </row>
        <row r="312">
          <cell r="AI312" t="str">
            <v>热线-260401-069820-1</v>
          </cell>
          <cell r="AJ312" t="str">
            <v>诉求</v>
          </cell>
          <cell r="AK312" t="str">
            <v>结束</v>
          </cell>
        </row>
        <row r="313">
          <cell r="AI313" t="str">
            <v>网络-260402-006599-5</v>
          </cell>
          <cell r="AJ313" t="str">
            <v>其他</v>
          </cell>
          <cell r="AK313" t="str">
            <v>结束</v>
          </cell>
        </row>
        <row r="314">
          <cell r="AI314" t="str">
            <v>网络-260402-006599-4</v>
          </cell>
          <cell r="AJ314" t="str">
            <v>其他</v>
          </cell>
          <cell r="AK314" t="str">
            <v>结束</v>
          </cell>
        </row>
        <row r="315">
          <cell r="AI315" t="str">
            <v>热线-260402-014594-1</v>
          </cell>
          <cell r="AJ315" t="str">
            <v>其他</v>
          </cell>
          <cell r="AK315" t="str">
            <v>结束</v>
          </cell>
        </row>
        <row r="316">
          <cell r="AI316" t="str">
            <v>热线-260403-008729-2</v>
          </cell>
          <cell r="AJ316" t="str">
            <v>诉求</v>
          </cell>
          <cell r="AK316" t="str">
            <v>结束</v>
          </cell>
        </row>
        <row r="317">
          <cell r="AI317" t="str">
            <v>网络-260403-015294-4</v>
          </cell>
          <cell r="AJ317" t="str">
            <v>其他</v>
          </cell>
          <cell r="AK317" t="str">
            <v>结束</v>
          </cell>
        </row>
        <row r="318">
          <cell r="AI318" t="str">
            <v>网络-260403-015294-5</v>
          </cell>
          <cell r="AJ318" t="str">
            <v>其他</v>
          </cell>
          <cell r="AK318" t="str">
            <v>结束</v>
          </cell>
        </row>
        <row r="319">
          <cell r="AI319" t="str">
            <v>网络-260403-070549-2</v>
          </cell>
          <cell r="AJ319" t="str">
            <v>诉求</v>
          </cell>
          <cell r="AK319" t="str">
            <v>结束</v>
          </cell>
        </row>
        <row r="320">
          <cell r="AI320" t="str">
            <v>网络-260404-004905</v>
          </cell>
          <cell r="AJ320" t="str">
            <v>诉求</v>
          </cell>
          <cell r="AK320" t="str">
            <v>结束</v>
          </cell>
        </row>
        <row r="321">
          <cell r="AI321" t="str">
            <v>网络-260404-025526</v>
          </cell>
          <cell r="AJ321" t="str">
            <v>诉求</v>
          </cell>
          <cell r="AK321" t="str">
            <v>结束</v>
          </cell>
        </row>
        <row r="322">
          <cell r="AI322" t="str">
            <v>网络-260405-010067-3</v>
          </cell>
          <cell r="AJ322" t="str">
            <v>其他</v>
          </cell>
          <cell r="AK322" t="str">
            <v>二级单位</v>
          </cell>
        </row>
        <row r="323">
          <cell r="AI323" t="str">
            <v>网络-260405-010067-4</v>
          </cell>
          <cell r="AJ323" t="str">
            <v>其他</v>
          </cell>
          <cell r="AK323" t="str">
            <v>二级单位</v>
          </cell>
        </row>
        <row r="324">
          <cell r="AI324" t="str">
            <v>热线-260408-003448</v>
          </cell>
          <cell r="AJ324" t="str">
            <v>诉求</v>
          </cell>
          <cell r="AK324" t="str">
            <v>集团处室</v>
          </cell>
        </row>
        <row r="325">
          <cell r="AI325" t="str">
            <v>网络-260408-017817-4</v>
          </cell>
          <cell r="AJ325" t="str">
            <v>诉求</v>
          </cell>
          <cell r="AK325" t="str">
            <v>结束</v>
          </cell>
        </row>
        <row r="326">
          <cell r="AI326" t="str">
            <v>热线-260408-051980</v>
          </cell>
          <cell r="AJ326" t="str">
            <v>诉求</v>
          </cell>
          <cell r="AK326" t="str">
            <v>二级单位</v>
          </cell>
        </row>
      </sheetData>
    </sheetDataSet>
  </externalBook>
</externalLink>
</file>

<file path=xl/externalLinks/externalLink21.xml><?xml version="1.0" encoding="utf-8"?>
<externalLink xmlns="http://schemas.openxmlformats.org/spreadsheetml/2006/main">
  <externalBook xmlns:r="http://schemas.openxmlformats.org/officeDocument/2006/relationships" r:id="rId1">
    <sheetNames>
      <sheetName val="市民意见信息导出"/>
    </sheetNames>
    <sheetDataSet>
      <sheetData sheetId="0">
        <row r="2">
          <cell r="AI2" t="str">
            <v>热线-251218-074256-2</v>
          </cell>
          <cell r="AJ2" t="str">
            <v>诉求</v>
          </cell>
          <cell r="AK2" t="str">
            <v>结束</v>
          </cell>
        </row>
        <row r="3">
          <cell r="AI3" t="str">
            <v>网络-251219-005951-3</v>
          </cell>
          <cell r="AJ3" t="str">
            <v>诉求</v>
          </cell>
          <cell r="AK3" t="str">
            <v>结束</v>
          </cell>
        </row>
        <row r="4">
          <cell r="AI4" t="str">
            <v>热线-251219-045803</v>
          </cell>
          <cell r="AJ4" t="str">
            <v>诉求</v>
          </cell>
          <cell r="AK4" t="str">
            <v>结束</v>
          </cell>
        </row>
        <row r="5">
          <cell r="AI5" t="str">
            <v>热线-251218-074442-2</v>
          </cell>
          <cell r="AJ5" t="str">
            <v>其他</v>
          </cell>
          <cell r="AK5" t="str">
            <v>结束</v>
          </cell>
        </row>
        <row r="6">
          <cell r="AI6" t="str">
            <v>网络-251220-031514</v>
          </cell>
          <cell r="AJ6" t="str">
            <v>诉求</v>
          </cell>
          <cell r="AK6" t="str">
            <v>结束</v>
          </cell>
        </row>
        <row r="7">
          <cell r="AI7" t="str">
            <v>网络-251221-010505</v>
          </cell>
          <cell r="AJ7" t="str">
            <v>诉求</v>
          </cell>
          <cell r="AK7" t="str">
            <v>结束</v>
          </cell>
        </row>
        <row r="8">
          <cell r="AI8" t="str">
            <v>热线-251221-020766-2</v>
          </cell>
          <cell r="AJ8" t="str">
            <v>诉求</v>
          </cell>
          <cell r="AK8" t="str">
            <v>结束</v>
          </cell>
        </row>
        <row r="9">
          <cell r="AI9" t="str">
            <v>热线-251221-020766-1</v>
          </cell>
          <cell r="AJ9" t="str">
            <v>诉求</v>
          </cell>
          <cell r="AK9" t="str">
            <v>结束</v>
          </cell>
        </row>
        <row r="10">
          <cell r="AI10" t="str">
            <v>热线-251222-018664</v>
          </cell>
          <cell r="AJ10" t="str">
            <v>诉求</v>
          </cell>
          <cell r="AK10" t="str">
            <v>结束</v>
          </cell>
        </row>
        <row r="11">
          <cell r="AI11" t="str">
            <v>网络-251222-008037</v>
          </cell>
          <cell r="AJ11" t="str">
            <v>诉求</v>
          </cell>
          <cell r="AK11" t="str">
            <v>结束</v>
          </cell>
        </row>
        <row r="12">
          <cell r="AI12" t="str">
            <v>热线-251222-022648</v>
          </cell>
          <cell r="AJ12" t="str">
            <v>诉求</v>
          </cell>
          <cell r="AK12" t="str">
            <v>结束</v>
          </cell>
        </row>
        <row r="13">
          <cell r="AI13" t="str">
            <v>热线-251222-060978</v>
          </cell>
          <cell r="AJ13" t="str">
            <v>其他</v>
          </cell>
          <cell r="AK13" t="str">
            <v>结束</v>
          </cell>
        </row>
        <row r="14">
          <cell r="AI14" t="str">
            <v>热线-251223-016057</v>
          </cell>
          <cell r="AJ14" t="str">
            <v>诉求</v>
          </cell>
          <cell r="AK14" t="str">
            <v>结束</v>
          </cell>
        </row>
        <row r="15">
          <cell r="AI15" t="str">
            <v>网络-251223-037876</v>
          </cell>
          <cell r="AJ15" t="str">
            <v>诉求</v>
          </cell>
          <cell r="AK15" t="str">
            <v>结束</v>
          </cell>
        </row>
        <row r="16">
          <cell r="AI16" t="str">
            <v>网络-251223-042262-4</v>
          </cell>
          <cell r="AJ16" t="str">
            <v>诉求</v>
          </cell>
          <cell r="AK16" t="str">
            <v>结束</v>
          </cell>
        </row>
        <row r="17">
          <cell r="AI17" t="str">
            <v>热线-251222-074443</v>
          </cell>
          <cell r="AJ17" t="str">
            <v>诉求</v>
          </cell>
          <cell r="AK17" t="str">
            <v>结束</v>
          </cell>
        </row>
        <row r="18">
          <cell r="AI18" t="str">
            <v>热线-251223-071646-3</v>
          </cell>
          <cell r="AJ18" t="str">
            <v>诉求</v>
          </cell>
          <cell r="AK18" t="str">
            <v>结束</v>
          </cell>
        </row>
        <row r="19">
          <cell r="AI19" t="str">
            <v>热线-251223-074632</v>
          </cell>
          <cell r="AJ19" t="str">
            <v>诉求</v>
          </cell>
          <cell r="AK19" t="str">
            <v>结束</v>
          </cell>
        </row>
        <row r="20">
          <cell r="AI20" t="str">
            <v>网络-251224-000503</v>
          </cell>
          <cell r="AJ20" t="str">
            <v>其他</v>
          </cell>
          <cell r="AK20" t="str">
            <v>结束</v>
          </cell>
        </row>
        <row r="21">
          <cell r="AI21" t="str">
            <v>热线-251224-024222</v>
          </cell>
          <cell r="AJ21" t="str">
            <v>其他</v>
          </cell>
          <cell r="AK21" t="str">
            <v>结束</v>
          </cell>
        </row>
        <row r="22">
          <cell r="AI22" t="str">
            <v>热线-251224-022346-1</v>
          </cell>
          <cell r="AJ22" t="str">
            <v>其他</v>
          </cell>
          <cell r="AK22" t="str">
            <v>结束</v>
          </cell>
        </row>
        <row r="23">
          <cell r="AI23" t="str">
            <v>热线-251225-059571</v>
          </cell>
          <cell r="AJ23" t="str">
            <v>诉求</v>
          </cell>
          <cell r="AK23" t="str">
            <v>结束</v>
          </cell>
        </row>
        <row r="24">
          <cell r="AI24" t="str">
            <v>热线-251226-040071</v>
          </cell>
          <cell r="AJ24" t="str">
            <v>其他</v>
          </cell>
          <cell r="AK24" t="str">
            <v>结束</v>
          </cell>
        </row>
        <row r="25">
          <cell r="AI25" t="str">
            <v>热线-251227-018516-1</v>
          </cell>
          <cell r="AJ25" t="str">
            <v>诉求</v>
          </cell>
          <cell r="AK25" t="str">
            <v>结束</v>
          </cell>
        </row>
        <row r="26">
          <cell r="AI26" t="str">
            <v>网络-251226-026269-1</v>
          </cell>
          <cell r="AJ26" t="str">
            <v>诉求</v>
          </cell>
          <cell r="AK26" t="str">
            <v>结束</v>
          </cell>
        </row>
        <row r="27">
          <cell r="AI27" t="str">
            <v>热线-251227-037858</v>
          </cell>
          <cell r="AJ27" t="str">
            <v>其他</v>
          </cell>
          <cell r="AK27" t="str">
            <v>结束</v>
          </cell>
        </row>
        <row r="28">
          <cell r="AI28" t="str">
            <v>热线-251227-050756-3</v>
          </cell>
          <cell r="AJ28" t="str">
            <v>诉求</v>
          </cell>
          <cell r="AK28" t="str">
            <v>结束</v>
          </cell>
        </row>
        <row r="29">
          <cell r="AI29" t="str">
            <v>网络-251229-006506</v>
          </cell>
          <cell r="AJ29" t="str">
            <v>诉求</v>
          </cell>
          <cell r="AK29" t="str">
            <v>结束</v>
          </cell>
        </row>
        <row r="30">
          <cell r="AI30" t="str">
            <v>网络-251229-041813</v>
          </cell>
          <cell r="AJ30" t="str">
            <v>诉求</v>
          </cell>
          <cell r="AK30" t="str">
            <v>结束</v>
          </cell>
        </row>
        <row r="31">
          <cell r="AI31" t="str">
            <v>热线-251229-054242-2</v>
          </cell>
          <cell r="AJ31" t="str">
            <v>表扬</v>
          </cell>
          <cell r="AK31" t="str">
            <v>结束</v>
          </cell>
        </row>
        <row r="32">
          <cell r="AI32" t="str">
            <v>网络-251230-035268</v>
          </cell>
          <cell r="AJ32" t="str">
            <v>诉求</v>
          </cell>
          <cell r="AK32" t="str">
            <v>结束</v>
          </cell>
        </row>
        <row r="33">
          <cell r="AI33" t="str">
            <v>热线-251230-036223</v>
          </cell>
          <cell r="AJ33" t="str">
            <v>诉求</v>
          </cell>
          <cell r="AK33" t="str">
            <v>结束</v>
          </cell>
        </row>
        <row r="34">
          <cell r="AI34" t="str">
            <v>网络-251231-007653</v>
          </cell>
          <cell r="AJ34" t="str">
            <v>诉求</v>
          </cell>
          <cell r="AK34" t="str">
            <v>结束</v>
          </cell>
        </row>
        <row r="35">
          <cell r="AI35" t="str">
            <v>热线-251231-006369-2</v>
          </cell>
          <cell r="AJ35" t="str">
            <v>诉求</v>
          </cell>
          <cell r="AK35" t="str">
            <v>结束</v>
          </cell>
        </row>
        <row r="36">
          <cell r="AI36" t="str">
            <v>热线-251231-023645</v>
          </cell>
          <cell r="AJ36" t="str">
            <v>诉求</v>
          </cell>
          <cell r="AK36" t="str">
            <v>结束</v>
          </cell>
        </row>
        <row r="37">
          <cell r="AI37" t="str">
            <v>网络-251231-040038</v>
          </cell>
          <cell r="AJ37" t="str">
            <v>诉求</v>
          </cell>
          <cell r="AK37" t="str">
            <v>结束</v>
          </cell>
        </row>
        <row r="38">
          <cell r="AI38" t="str">
            <v>热线-251231-006944</v>
          </cell>
          <cell r="AJ38" t="str">
            <v>诉求</v>
          </cell>
          <cell r="AK38" t="str">
            <v>结束</v>
          </cell>
        </row>
        <row r="39">
          <cell r="AI39" t="str">
            <v>网络-260102-004649</v>
          </cell>
          <cell r="AJ39" t="str">
            <v>诉求</v>
          </cell>
          <cell r="AK39" t="str">
            <v>结束</v>
          </cell>
        </row>
        <row r="40">
          <cell r="AI40" t="str">
            <v>热线-260102-015903</v>
          </cell>
          <cell r="AJ40" t="str">
            <v>诉求</v>
          </cell>
          <cell r="AK40" t="str">
            <v>结束</v>
          </cell>
        </row>
        <row r="41">
          <cell r="AI41" t="str">
            <v>热线-260103-039044-1</v>
          </cell>
          <cell r="AJ41" t="str">
            <v>诉求</v>
          </cell>
          <cell r="AK41" t="str">
            <v>结束</v>
          </cell>
        </row>
        <row r="42">
          <cell r="AI42" t="str">
            <v>热线-260103-039044-2</v>
          </cell>
          <cell r="AJ42" t="str">
            <v>诉求</v>
          </cell>
          <cell r="AK42" t="str">
            <v>结束</v>
          </cell>
        </row>
        <row r="43">
          <cell r="AI43" t="str">
            <v>网络-260103-048481-2</v>
          </cell>
          <cell r="AJ43" t="str">
            <v>其他</v>
          </cell>
          <cell r="AK43" t="str">
            <v>结束</v>
          </cell>
        </row>
        <row r="44">
          <cell r="AI44" t="str">
            <v>网络-260103-048481-1</v>
          </cell>
          <cell r="AJ44" t="str">
            <v>其他</v>
          </cell>
          <cell r="AK44" t="str">
            <v>结束</v>
          </cell>
        </row>
        <row r="45">
          <cell r="AI45" t="str">
            <v>热线-260104-031911</v>
          </cell>
          <cell r="AJ45" t="str">
            <v>诉求</v>
          </cell>
          <cell r="AK45" t="str">
            <v>结束</v>
          </cell>
        </row>
        <row r="46">
          <cell r="AI46" t="str">
            <v>热线-260104-041011-2</v>
          </cell>
          <cell r="AJ46" t="str">
            <v>诉求</v>
          </cell>
          <cell r="AK46" t="str">
            <v>结束</v>
          </cell>
        </row>
        <row r="47">
          <cell r="AI47" t="str">
            <v>热线-260104-013011-1</v>
          </cell>
          <cell r="AJ47" t="str">
            <v>诉求</v>
          </cell>
          <cell r="AK47" t="str">
            <v>结束</v>
          </cell>
        </row>
        <row r="48">
          <cell r="AI48" t="str">
            <v>热线-260105-038505-2</v>
          </cell>
          <cell r="AJ48" t="str">
            <v>表扬</v>
          </cell>
          <cell r="AK48" t="str">
            <v>结束</v>
          </cell>
        </row>
        <row r="49">
          <cell r="AI49" t="str">
            <v>热线-260105-071626</v>
          </cell>
          <cell r="AJ49" t="str">
            <v>表扬</v>
          </cell>
          <cell r="AK49" t="str">
            <v>结束</v>
          </cell>
        </row>
        <row r="50">
          <cell r="AI50" t="str">
            <v>热线-260106-027290</v>
          </cell>
          <cell r="AJ50" t="str">
            <v>诉求</v>
          </cell>
          <cell r="AK50" t="str">
            <v>结束</v>
          </cell>
        </row>
        <row r="51">
          <cell r="AI51" t="str">
            <v>热线-260106-028313</v>
          </cell>
          <cell r="AJ51" t="str">
            <v>诉求</v>
          </cell>
          <cell r="AK51" t="str">
            <v>结束</v>
          </cell>
        </row>
        <row r="52">
          <cell r="AI52" t="str">
            <v>热线-260107-005722-2</v>
          </cell>
          <cell r="AJ52" t="str">
            <v>表扬</v>
          </cell>
          <cell r="AK52" t="str">
            <v>结束</v>
          </cell>
        </row>
        <row r="53">
          <cell r="AI53" t="str">
            <v>热线-260107-002903-3</v>
          </cell>
          <cell r="AJ53" t="str">
            <v>诉求</v>
          </cell>
          <cell r="AK53" t="str">
            <v>结束</v>
          </cell>
        </row>
        <row r="54">
          <cell r="AI54" t="str">
            <v>网络-260108-018300</v>
          </cell>
          <cell r="AJ54" t="str">
            <v>诉求</v>
          </cell>
          <cell r="AK54" t="str">
            <v>结束</v>
          </cell>
        </row>
        <row r="55">
          <cell r="AI55" t="str">
            <v>网络-260108-037140-1</v>
          </cell>
          <cell r="AJ55" t="str">
            <v>诉求</v>
          </cell>
          <cell r="AK55" t="str">
            <v>结束</v>
          </cell>
        </row>
        <row r="56">
          <cell r="AI56" t="str">
            <v>热线-260109-024500-2</v>
          </cell>
          <cell r="AJ56" t="str">
            <v>诉求</v>
          </cell>
          <cell r="AK56" t="str">
            <v>结束</v>
          </cell>
        </row>
        <row r="57">
          <cell r="AI57" t="str">
            <v>热线-260109-043939-2</v>
          </cell>
          <cell r="AJ57" t="str">
            <v>其他</v>
          </cell>
          <cell r="AK57" t="str">
            <v>结束</v>
          </cell>
        </row>
        <row r="58">
          <cell r="AI58" t="str">
            <v>热线-260109-043939-1</v>
          </cell>
          <cell r="AJ58" t="str">
            <v>诉求</v>
          </cell>
          <cell r="AK58" t="str">
            <v>结束</v>
          </cell>
        </row>
        <row r="59">
          <cell r="AI59" t="str">
            <v>网络-260109-053098-1</v>
          </cell>
          <cell r="AJ59" t="str">
            <v>诉求</v>
          </cell>
          <cell r="AK59" t="str">
            <v>结束</v>
          </cell>
        </row>
        <row r="60">
          <cell r="AI60" t="str">
            <v>热线-260109-028234</v>
          </cell>
          <cell r="AJ60" t="str">
            <v>诉求</v>
          </cell>
          <cell r="AK60" t="str">
            <v>结束</v>
          </cell>
        </row>
        <row r="61">
          <cell r="AI61" t="str">
            <v>网络-260109-036136-2</v>
          </cell>
          <cell r="AJ61" t="str">
            <v>诉求</v>
          </cell>
          <cell r="AK61" t="str">
            <v>结束</v>
          </cell>
        </row>
        <row r="62">
          <cell r="AI62" t="str">
            <v>网络-260109-036136-1</v>
          </cell>
          <cell r="AJ62" t="str">
            <v>诉求</v>
          </cell>
          <cell r="AK62" t="str">
            <v>结束</v>
          </cell>
        </row>
        <row r="63">
          <cell r="AI63" t="str">
            <v>网络-260110-041791-2</v>
          </cell>
          <cell r="AJ63" t="str">
            <v>诉求</v>
          </cell>
          <cell r="AK63" t="str">
            <v>结束</v>
          </cell>
        </row>
        <row r="64">
          <cell r="AI64" t="str">
            <v>热线-260111-023626-2</v>
          </cell>
          <cell r="AJ64" t="str">
            <v>其他</v>
          </cell>
          <cell r="AK64" t="str">
            <v>结束</v>
          </cell>
        </row>
        <row r="65">
          <cell r="AI65" t="str">
            <v>网络-260112-006217-3</v>
          </cell>
          <cell r="AJ65" t="str">
            <v>诉求</v>
          </cell>
          <cell r="AK65" t="str">
            <v>结束</v>
          </cell>
        </row>
        <row r="66">
          <cell r="AI66" t="str">
            <v>热线-260112-004858-3</v>
          </cell>
          <cell r="AJ66" t="str">
            <v>诉求</v>
          </cell>
          <cell r="AK66" t="str">
            <v>结束</v>
          </cell>
        </row>
        <row r="67">
          <cell r="AI67" t="str">
            <v>网络-260109-053098-2</v>
          </cell>
          <cell r="AJ67" t="str">
            <v>其他</v>
          </cell>
          <cell r="AK67" t="str">
            <v>结束</v>
          </cell>
        </row>
        <row r="68">
          <cell r="AI68" t="str">
            <v>网络-260113-005463</v>
          </cell>
          <cell r="AJ68" t="str">
            <v>诉求</v>
          </cell>
          <cell r="AK68" t="str">
            <v>结束</v>
          </cell>
        </row>
        <row r="69">
          <cell r="AI69" t="str">
            <v>热线-260113-007090-1</v>
          </cell>
          <cell r="AJ69" t="str">
            <v>诉求</v>
          </cell>
          <cell r="AK69" t="str">
            <v>结束</v>
          </cell>
        </row>
        <row r="70">
          <cell r="AI70" t="str">
            <v>热线-260113-007090-2</v>
          </cell>
          <cell r="AJ70" t="str">
            <v>其他</v>
          </cell>
          <cell r="AK70" t="str">
            <v>结束</v>
          </cell>
        </row>
        <row r="71">
          <cell r="AI71" t="str">
            <v>热线-260113-009666-1</v>
          </cell>
          <cell r="AJ71" t="str">
            <v>诉求</v>
          </cell>
          <cell r="AK71" t="str">
            <v>结束</v>
          </cell>
        </row>
        <row r="72">
          <cell r="AI72" t="str">
            <v>热线-260113-028565-2</v>
          </cell>
          <cell r="AJ72" t="str">
            <v>其他</v>
          </cell>
          <cell r="AK72" t="str">
            <v>结束</v>
          </cell>
        </row>
        <row r="73">
          <cell r="AI73" t="str">
            <v>热线-260113-028565-1</v>
          </cell>
          <cell r="AJ73" t="str">
            <v>诉求</v>
          </cell>
          <cell r="AK73" t="str">
            <v>结束</v>
          </cell>
        </row>
        <row r="74">
          <cell r="AI74" t="str">
            <v>网络-260113-040011-1</v>
          </cell>
          <cell r="AJ74" t="str">
            <v>诉求</v>
          </cell>
          <cell r="AK74" t="str">
            <v>结束</v>
          </cell>
        </row>
        <row r="75">
          <cell r="AI75" t="str">
            <v>热线-260113-048837</v>
          </cell>
          <cell r="AJ75" t="str">
            <v>其他</v>
          </cell>
          <cell r="AK75" t="str">
            <v>结束</v>
          </cell>
        </row>
        <row r="76">
          <cell r="AI76" t="str">
            <v>热线-260111-023626-1</v>
          </cell>
          <cell r="AJ76" t="str">
            <v>其他</v>
          </cell>
          <cell r="AK76" t="str">
            <v>结束</v>
          </cell>
        </row>
        <row r="77">
          <cell r="AI77" t="str">
            <v>热线-260114-013275-2</v>
          </cell>
          <cell r="AJ77" t="str">
            <v>表扬</v>
          </cell>
          <cell r="AK77" t="str">
            <v>结束</v>
          </cell>
        </row>
        <row r="78">
          <cell r="AI78" t="str">
            <v>热线-260114-013275-1</v>
          </cell>
          <cell r="AJ78" t="str">
            <v>表扬</v>
          </cell>
          <cell r="AK78" t="str">
            <v>结束</v>
          </cell>
        </row>
        <row r="79">
          <cell r="AI79" t="str">
            <v>热线-260114-069370</v>
          </cell>
          <cell r="AJ79" t="str">
            <v>表扬</v>
          </cell>
          <cell r="AK79" t="str">
            <v>结束</v>
          </cell>
        </row>
        <row r="80">
          <cell r="AI80" t="str">
            <v>网络-260115-006849</v>
          </cell>
          <cell r="AJ80" t="str">
            <v>诉求</v>
          </cell>
          <cell r="AK80" t="str">
            <v>结束</v>
          </cell>
        </row>
        <row r="81">
          <cell r="AI81" t="str">
            <v>网络-260115-010588</v>
          </cell>
          <cell r="AJ81" t="str">
            <v>诉求</v>
          </cell>
          <cell r="AK81" t="str">
            <v>结束</v>
          </cell>
        </row>
        <row r="82">
          <cell r="AI82" t="str">
            <v>网络-260115-015646</v>
          </cell>
          <cell r="AJ82" t="str">
            <v>诉求</v>
          </cell>
          <cell r="AK82" t="str">
            <v>结束</v>
          </cell>
        </row>
        <row r="83">
          <cell r="AI83" t="str">
            <v>热线-260115-060154-1</v>
          </cell>
          <cell r="AJ83" t="str">
            <v>诉求</v>
          </cell>
          <cell r="AK83" t="str">
            <v>结束</v>
          </cell>
        </row>
        <row r="84">
          <cell r="AI84" t="str">
            <v>热线-260115-059319-2</v>
          </cell>
          <cell r="AJ84" t="str">
            <v>诉求</v>
          </cell>
          <cell r="AK84" t="str">
            <v>结束</v>
          </cell>
        </row>
        <row r="85">
          <cell r="AI85" t="str">
            <v>热线-260116-050326-3</v>
          </cell>
          <cell r="AJ85" t="str">
            <v>其他</v>
          </cell>
          <cell r="AK85" t="str">
            <v>结束</v>
          </cell>
        </row>
        <row r="86">
          <cell r="AI86" t="str">
            <v>热线-260116-050326-2</v>
          </cell>
          <cell r="AJ86" t="str">
            <v>诉求</v>
          </cell>
          <cell r="AK86" t="str">
            <v>结束</v>
          </cell>
        </row>
        <row r="87">
          <cell r="AI87" t="str">
            <v>热线-260116-050326-1</v>
          </cell>
          <cell r="AJ87" t="str">
            <v>诉求</v>
          </cell>
          <cell r="AK87" t="str">
            <v>结束</v>
          </cell>
        </row>
        <row r="88">
          <cell r="AI88" t="str">
            <v>热线-260116-042574</v>
          </cell>
          <cell r="AJ88" t="str">
            <v>诉求</v>
          </cell>
          <cell r="AK88" t="str">
            <v>结束</v>
          </cell>
        </row>
        <row r="89">
          <cell r="AI89" t="str">
            <v>热线-260117-002404</v>
          </cell>
          <cell r="AJ89" t="str">
            <v>诉求</v>
          </cell>
          <cell r="AK89" t="str">
            <v>结束</v>
          </cell>
        </row>
        <row r="90">
          <cell r="AI90" t="str">
            <v>热线-260117-002038</v>
          </cell>
          <cell r="AJ90" t="str">
            <v>诉求</v>
          </cell>
          <cell r="AK90" t="str">
            <v>结束</v>
          </cell>
        </row>
        <row r="91">
          <cell r="AI91" t="str">
            <v>网络-260117-035766</v>
          </cell>
          <cell r="AJ91" t="str">
            <v>诉求</v>
          </cell>
          <cell r="AK91" t="str">
            <v>结束</v>
          </cell>
        </row>
        <row r="92">
          <cell r="AI92" t="str">
            <v>网络-260118-022824-3</v>
          </cell>
          <cell r="AJ92" t="str">
            <v>诉求</v>
          </cell>
          <cell r="AK92" t="str">
            <v>结束</v>
          </cell>
        </row>
        <row r="93">
          <cell r="AI93" t="str">
            <v>热线-260119-017520-2</v>
          </cell>
          <cell r="AJ93" t="str">
            <v>其他</v>
          </cell>
          <cell r="AK93" t="str">
            <v>结束</v>
          </cell>
        </row>
        <row r="94">
          <cell r="AI94" t="str">
            <v>热线-260120-020085</v>
          </cell>
          <cell r="AJ94" t="str">
            <v>诉求</v>
          </cell>
          <cell r="AK94" t="str">
            <v>结束</v>
          </cell>
        </row>
        <row r="95">
          <cell r="AI95" t="str">
            <v>热线-260120-067472-7</v>
          </cell>
          <cell r="AJ95" t="str">
            <v>诉求</v>
          </cell>
          <cell r="AK95" t="str">
            <v>结束</v>
          </cell>
        </row>
        <row r="96">
          <cell r="AI96" t="str">
            <v>网络-260121-039736</v>
          </cell>
          <cell r="AJ96" t="str">
            <v>诉求</v>
          </cell>
          <cell r="AK96" t="str">
            <v>结束</v>
          </cell>
        </row>
        <row r="97">
          <cell r="AI97" t="str">
            <v>热线-260121-048555</v>
          </cell>
          <cell r="AJ97" t="str">
            <v>诉求</v>
          </cell>
          <cell r="AK97" t="str">
            <v>结束</v>
          </cell>
        </row>
        <row r="98">
          <cell r="AI98" t="str">
            <v>热线-260122-008761</v>
          </cell>
          <cell r="AJ98" t="str">
            <v>诉求</v>
          </cell>
          <cell r="AK98" t="str">
            <v>结束</v>
          </cell>
        </row>
        <row r="99">
          <cell r="AI99" t="str">
            <v>热线-260121-068597-2</v>
          </cell>
          <cell r="AJ99" t="str">
            <v>诉求</v>
          </cell>
          <cell r="AK99" t="str">
            <v>结束</v>
          </cell>
        </row>
        <row r="100">
          <cell r="AI100" t="str">
            <v>网络-260122-016053-6</v>
          </cell>
          <cell r="AJ100" t="str">
            <v>诉求</v>
          </cell>
          <cell r="AK100" t="str">
            <v>结束</v>
          </cell>
        </row>
        <row r="101">
          <cell r="AI101" t="str">
            <v>网络-260122-036769</v>
          </cell>
          <cell r="AJ101" t="str">
            <v>诉求</v>
          </cell>
          <cell r="AK101" t="str">
            <v>结束</v>
          </cell>
        </row>
        <row r="102">
          <cell r="AI102" t="str">
            <v>热线-260122-060164-1</v>
          </cell>
          <cell r="AJ102" t="str">
            <v>诉求</v>
          </cell>
          <cell r="AK102" t="str">
            <v>结束</v>
          </cell>
        </row>
        <row r="103">
          <cell r="AI103" t="str">
            <v>热线-260123-031449</v>
          </cell>
          <cell r="AJ103" t="str">
            <v>诉求</v>
          </cell>
          <cell r="AK103" t="str">
            <v>结束</v>
          </cell>
        </row>
        <row r="104">
          <cell r="AI104" t="str">
            <v>热线-260122-021460-3</v>
          </cell>
          <cell r="AJ104" t="str">
            <v>诉求</v>
          </cell>
          <cell r="AK104" t="str">
            <v>结束</v>
          </cell>
        </row>
        <row r="105">
          <cell r="AI105" t="str">
            <v>网络-260124-001606-2</v>
          </cell>
          <cell r="AJ105" t="str">
            <v>诉求</v>
          </cell>
          <cell r="AK105" t="str">
            <v>结束</v>
          </cell>
        </row>
        <row r="106">
          <cell r="AI106" t="str">
            <v>网络-260124-001044-3</v>
          </cell>
          <cell r="AJ106" t="str">
            <v>其他</v>
          </cell>
          <cell r="AK106" t="str">
            <v>结束</v>
          </cell>
        </row>
        <row r="107">
          <cell r="AI107" t="str">
            <v>网络-260124-001044-1</v>
          </cell>
          <cell r="AJ107" t="str">
            <v>其他</v>
          </cell>
          <cell r="AK107" t="str">
            <v>结束</v>
          </cell>
        </row>
        <row r="108">
          <cell r="AI108" t="str">
            <v>网络-260124-001044-2</v>
          </cell>
          <cell r="AJ108" t="str">
            <v>其他</v>
          </cell>
          <cell r="AK108" t="str">
            <v>结束</v>
          </cell>
        </row>
        <row r="109">
          <cell r="AI109" t="str">
            <v>网络-260124-000007-2</v>
          </cell>
          <cell r="AJ109" t="str">
            <v>诉求</v>
          </cell>
          <cell r="AK109" t="str">
            <v>结束</v>
          </cell>
        </row>
        <row r="110">
          <cell r="AI110" t="str">
            <v>网络-260124-000007-1</v>
          </cell>
          <cell r="AJ110" t="str">
            <v>诉求</v>
          </cell>
          <cell r="AK110" t="str">
            <v>结束</v>
          </cell>
        </row>
        <row r="111">
          <cell r="AI111" t="str">
            <v>网络-260124-053797</v>
          </cell>
          <cell r="AJ111" t="str">
            <v>诉求</v>
          </cell>
          <cell r="AK111" t="str">
            <v>结束</v>
          </cell>
        </row>
        <row r="112">
          <cell r="AI112" t="str">
            <v>热线-260125-015353</v>
          </cell>
          <cell r="AJ112" t="str">
            <v>诉求</v>
          </cell>
          <cell r="AK112" t="str">
            <v>结束</v>
          </cell>
        </row>
        <row r="113">
          <cell r="AI113" t="str">
            <v>热线-260124-015418</v>
          </cell>
          <cell r="AJ113" t="str">
            <v>其他</v>
          </cell>
          <cell r="AK113" t="str">
            <v>结束</v>
          </cell>
        </row>
        <row r="114">
          <cell r="AI114" t="str">
            <v>热线-260126-017103</v>
          </cell>
          <cell r="AJ114" t="str">
            <v>诉求</v>
          </cell>
          <cell r="AK114" t="str">
            <v>结束</v>
          </cell>
        </row>
        <row r="115">
          <cell r="AI115" t="str">
            <v>网络-260126-045683-2</v>
          </cell>
          <cell r="AJ115" t="str">
            <v>其他</v>
          </cell>
          <cell r="AK115" t="str">
            <v>结束</v>
          </cell>
        </row>
        <row r="116">
          <cell r="AI116" t="str">
            <v>网络-260126-045683-3</v>
          </cell>
          <cell r="AJ116" t="str">
            <v>其他</v>
          </cell>
          <cell r="AK116" t="str">
            <v>结束</v>
          </cell>
        </row>
        <row r="117">
          <cell r="AI117" t="str">
            <v>网络-260126-045683-1</v>
          </cell>
          <cell r="AJ117" t="str">
            <v>其他</v>
          </cell>
          <cell r="AK117" t="str">
            <v>结束</v>
          </cell>
        </row>
        <row r="118">
          <cell r="AI118" t="str">
            <v>网络-260126-076970-2</v>
          </cell>
          <cell r="AJ118" t="str">
            <v>诉求</v>
          </cell>
          <cell r="AK118" t="str">
            <v>结束</v>
          </cell>
        </row>
        <row r="119">
          <cell r="AI119" t="str">
            <v>热线-260127-013784</v>
          </cell>
          <cell r="AJ119" t="str">
            <v>其他</v>
          </cell>
          <cell r="AK119" t="str">
            <v>结束</v>
          </cell>
        </row>
        <row r="120">
          <cell r="AI120" t="str">
            <v>网络-260127-035175</v>
          </cell>
          <cell r="AJ120" t="str">
            <v>诉求</v>
          </cell>
          <cell r="AK120" t="str">
            <v>结束</v>
          </cell>
        </row>
        <row r="121">
          <cell r="AI121" t="str">
            <v>热线-260126-064795-2</v>
          </cell>
          <cell r="AJ121" t="str">
            <v>诉求</v>
          </cell>
          <cell r="AK121" t="str">
            <v>结束</v>
          </cell>
        </row>
        <row r="122">
          <cell r="AI122" t="str">
            <v>热线-260123-020142-2</v>
          </cell>
          <cell r="AJ122" t="str">
            <v>其他</v>
          </cell>
          <cell r="AK122" t="str">
            <v>结束</v>
          </cell>
        </row>
        <row r="123">
          <cell r="AI123" t="str">
            <v>热线-260127-059787-1</v>
          </cell>
          <cell r="AJ123" t="str">
            <v>诉求</v>
          </cell>
          <cell r="AK123" t="str">
            <v>结束</v>
          </cell>
        </row>
        <row r="124">
          <cell r="AI124" t="str">
            <v>网络-260128-026478-1</v>
          </cell>
          <cell r="AJ124" t="str">
            <v>诉求</v>
          </cell>
          <cell r="AK124" t="str">
            <v>结束</v>
          </cell>
        </row>
        <row r="125">
          <cell r="AI125" t="str">
            <v>网络-260128-054109-3</v>
          </cell>
          <cell r="AJ125" t="str">
            <v>诉求</v>
          </cell>
          <cell r="AK125" t="str">
            <v>结束</v>
          </cell>
        </row>
        <row r="126">
          <cell r="AI126" t="str">
            <v>网络-260128-054109-1</v>
          </cell>
          <cell r="AJ126" t="str">
            <v>诉求</v>
          </cell>
          <cell r="AK126" t="str">
            <v>结束</v>
          </cell>
        </row>
        <row r="127">
          <cell r="AI127" t="str">
            <v>热线-260128-035993-4</v>
          </cell>
          <cell r="AJ127" t="str">
            <v>诉求</v>
          </cell>
          <cell r="AK127" t="str">
            <v>结束</v>
          </cell>
        </row>
        <row r="128">
          <cell r="AI128" t="str">
            <v>网络-260128-054109-2</v>
          </cell>
          <cell r="AJ128" t="str">
            <v>诉求</v>
          </cell>
          <cell r="AK128" t="str">
            <v>结束</v>
          </cell>
        </row>
        <row r="129">
          <cell r="AI129" t="str">
            <v>热线-260128-063997-3</v>
          </cell>
          <cell r="AJ129" t="str">
            <v>表扬</v>
          </cell>
          <cell r="AK129" t="str">
            <v>结束</v>
          </cell>
        </row>
        <row r="130">
          <cell r="AI130" t="str">
            <v>热线-260128-065592-1</v>
          </cell>
          <cell r="AJ130" t="str">
            <v>诉求</v>
          </cell>
          <cell r="AK130" t="str">
            <v>结束</v>
          </cell>
        </row>
        <row r="131">
          <cell r="AI131" t="str">
            <v>网络-260129-043344</v>
          </cell>
          <cell r="AJ131" t="str">
            <v>诉求</v>
          </cell>
          <cell r="AK131" t="str">
            <v>结束</v>
          </cell>
        </row>
        <row r="132">
          <cell r="AI132" t="str">
            <v>热线-260129-068302</v>
          </cell>
          <cell r="AJ132" t="str">
            <v>诉求</v>
          </cell>
          <cell r="AK132" t="str">
            <v>结束</v>
          </cell>
        </row>
        <row r="133">
          <cell r="AI133" t="str">
            <v>热线-260131-022552-2</v>
          </cell>
          <cell r="AJ133" t="str">
            <v>表扬</v>
          </cell>
          <cell r="AK133" t="str">
            <v>结束</v>
          </cell>
        </row>
        <row r="134">
          <cell r="AI134" t="str">
            <v>热线-260130-005502</v>
          </cell>
          <cell r="AJ134" t="str">
            <v>诉求</v>
          </cell>
          <cell r="AK134" t="str">
            <v>结束</v>
          </cell>
        </row>
        <row r="135">
          <cell r="AI135" t="str">
            <v>热线-260201-024922</v>
          </cell>
          <cell r="AJ135" t="str">
            <v>诉求</v>
          </cell>
          <cell r="AK135" t="str">
            <v>结束</v>
          </cell>
        </row>
        <row r="136">
          <cell r="AI136" t="str">
            <v>网络-260202-010018-2</v>
          </cell>
          <cell r="AJ136" t="str">
            <v>诉求</v>
          </cell>
          <cell r="AK136" t="str">
            <v>结束</v>
          </cell>
        </row>
        <row r="137">
          <cell r="AI137" t="str">
            <v>热线-260202-006795</v>
          </cell>
          <cell r="AJ137" t="str">
            <v>诉求</v>
          </cell>
          <cell r="AK137" t="str">
            <v>结束</v>
          </cell>
        </row>
        <row r="138">
          <cell r="AI138" t="str">
            <v>热线-260202-050173-2</v>
          </cell>
          <cell r="AJ138" t="str">
            <v>诉求</v>
          </cell>
          <cell r="AK138" t="str">
            <v>结束</v>
          </cell>
        </row>
        <row r="139">
          <cell r="AI139" t="str">
            <v>热线-260202-050173-1</v>
          </cell>
          <cell r="AJ139" t="str">
            <v>诉求</v>
          </cell>
          <cell r="AK139" t="str">
            <v>结束</v>
          </cell>
        </row>
        <row r="140">
          <cell r="AI140" t="str">
            <v>热线-260203-034440</v>
          </cell>
          <cell r="AJ140" t="str">
            <v>诉求</v>
          </cell>
          <cell r="AK140" t="str">
            <v>结束</v>
          </cell>
        </row>
        <row r="141">
          <cell r="AI141" t="str">
            <v>网络-260203-040840-3</v>
          </cell>
          <cell r="AJ141" t="str">
            <v>诉求</v>
          </cell>
          <cell r="AK141" t="str">
            <v>结束</v>
          </cell>
        </row>
        <row r="142">
          <cell r="AI142" t="str">
            <v>网络-260204-002845-1</v>
          </cell>
          <cell r="AJ142" t="str">
            <v>诉求</v>
          </cell>
          <cell r="AK142" t="str">
            <v>结束</v>
          </cell>
        </row>
        <row r="143">
          <cell r="AI143" t="str">
            <v>网络-260204-009762</v>
          </cell>
          <cell r="AJ143" t="str">
            <v>诉求</v>
          </cell>
          <cell r="AK143" t="str">
            <v>结束</v>
          </cell>
        </row>
        <row r="144">
          <cell r="AI144" t="str">
            <v>网络-260204-046472-2</v>
          </cell>
          <cell r="AJ144" t="str">
            <v>诉求</v>
          </cell>
          <cell r="AK144" t="str">
            <v>结束</v>
          </cell>
        </row>
        <row r="145">
          <cell r="AI145" t="str">
            <v>热线-260202-014084</v>
          </cell>
          <cell r="AJ145" t="str">
            <v>诉求</v>
          </cell>
          <cell r="AK145" t="str">
            <v>结束</v>
          </cell>
        </row>
        <row r="146">
          <cell r="AI146" t="str">
            <v>网络-260204-050887-2</v>
          </cell>
          <cell r="AJ146" t="str">
            <v>诉求</v>
          </cell>
          <cell r="AK146" t="str">
            <v>结束</v>
          </cell>
        </row>
        <row r="147">
          <cell r="AI147" t="str">
            <v>热线-260204-058517</v>
          </cell>
          <cell r="AJ147" t="str">
            <v>诉求</v>
          </cell>
          <cell r="AK147" t="str">
            <v>结束</v>
          </cell>
        </row>
        <row r="148">
          <cell r="AI148" t="str">
            <v>热线-260204-052927</v>
          </cell>
          <cell r="AJ148" t="str">
            <v>诉求</v>
          </cell>
          <cell r="AK148" t="str">
            <v>结束</v>
          </cell>
        </row>
        <row r="149">
          <cell r="AI149" t="str">
            <v>热线-260205-004640-1</v>
          </cell>
          <cell r="AJ149" t="str">
            <v>其他</v>
          </cell>
          <cell r="AK149" t="str">
            <v>结束</v>
          </cell>
        </row>
        <row r="150">
          <cell r="AI150" t="str">
            <v>热线-260204-038455</v>
          </cell>
          <cell r="AJ150" t="str">
            <v>诉求</v>
          </cell>
          <cell r="AK150" t="str">
            <v>结束</v>
          </cell>
        </row>
        <row r="151">
          <cell r="AI151" t="str">
            <v>热线-260205-010683</v>
          </cell>
          <cell r="AJ151" t="str">
            <v>诉求</v>
          </cell>
          <cell r="AK151" t="str">
            <v>结束</v>
          </cell>
        </row>
        <row r="152">
          <cell r="AI152" t="str">
            <v>热线-260205-021275</v>
          </cell>
          <cell r="AJ152" t="str">
            <v>其他</v>
          </cell>
          <cell r="AK152" t="str">
            <v>结束</v>
          </cell>
        </row>
        <row r="153">
          <cell r="AI153" t="str">
            <v>热线-260205-029799</v>
          </cell>
          <cell r="AJ153" t="str">
            <v>诉求</v>
          </cell>
          <cell r="AK153" t="str">
            <v>结束</v>
          </cell>
        </row>
        <row r="154">
          <cell r="AI154" t="str">
            <v>网络-260206-015431</v>
          </cell>
          <cell r="AJ154" t="str">
            <v>诉求</v>
          </cell>
          <cell r="AK154" t="str">
            <v>结束</v>
          </cell>
        </row>
        <row r="155">
          <cell r="AI155" t="str">
            <v>网络-260206-016872-2</v>
          </cell>
          <cell r="AJ155" t="str">
            <v>表扬</v>
          </cell>
          <cell r="AK155" t="str">
            <v>结束</v>
          </cell>
        </row>
        <row r="156">
          <cell r="AI156" t="str">
            <v>热线-260206-027504</v>
          </cell>
          <cell r="AJ156" t="str">
            <v>其他</v>
          </cell>
          <cell r="AK156" t="str">
            <v>结束</v>
          </cell>
        </row>
        <row r="157">
          <cell r="AI157" t="str">
            <v>热线-260207-050552-3</v>
          </cell>
          <cell r="AJ157" t="str">
            <v>诉求</v>
          </cell>
          <cell r="AK157" t="str">
            <v>结束</v>
          </cell>
        </row>
        <row r="158">
          <cell r="AI158" t="str">
            <v>热线-260207-055766-3</v>
          </cell>
          <cell r="AJ158" t="str">
            <v>其他</v>
          </cell>
          <cell r="AK158" t="str">
            <v>结束</v>
          </cell>
        </row>
        <row r="159">
          <cell r="AI159" t="str">
            <v>网络-260210-026108-2</v>
          </cell>
          <cell r="AJ159" t="str">
            <v>诉求</v>
          </cell>
          <cell r="AK159" t="str">
            <v>结束</v>
          </cell>
        </row>
        <row r="160">
          <cell r="AI160" t="str">
            <v>热线-260210-031316</v>
          </cell>
          <cell r="AJ160" t="str">
            <v>诉求</v>
          </cell>
          <cell r="AK160" t="str">
            <v>结束</v>
          </cell>
        </row>
        <row r="161">
          <cell r="AI161" t="str">
            <v>热线-260210-026487-2</v>
          </cell>
          <cell r="AJ161" t="str">
            <v>诉求</v>
          </cell>
          <cell r="AK161" t="str">
            <v>结束</v>
          </cell>
        </row>
        <row r="162">
          <cell r="AI162" t="str">
            <v>网络-260211-010510-1</v>
          </cell>
          <cell r="AJ162" t="str">
            <v>诉求</v>
          </cell>
          <cell r="AK162" t="str">
            <v>结束</v>
          </cell>
        </row>
        <row r="163">
          <cell r="AI163" t="str">
            <v>热线-260211-041773</v>
          </cell>
          <cell r="AJ163" t="str">
            <v>诉求</v>
          </cell>
          <cell r="AK163" t="str">
            <v>结束</v>
          </cell>
        </row>
        <row r="164">
          <cell r="AI164" t="str">
            <v>网络-260212-011380</v>
          </cell>
          <cell r="AJ164" t="str">
            <v>诉求</v>
          </cell>
          <cell r="AK164" t="str">
            <v>结束</v>
          </cell>
        </row>
        <row r="165">
          <cell r="AI165" t="str">
            <v>热线-260213-005308</v>
          </cell>
          <cell r="AJ165" t="str">
            <v>诉求</v>
          </cell>
          <cell r="AK165" t="str">
            <v>结束</v>
          </cell>
        </row>
        <row r="166">
          <cell r="AI166" t="str">
            <v>热线-260213-041795-2</v>
          </cell>
          <cell r="AJ166" t="str">
            <v>表扬</v>
          </cell>
          <cell r="AK166" t="str">
            <v>结束</v>
          </cell>
        </row>
        <row r="167">
          <cell r="AI167" t="str">
            <v>热线-260213-041795-1</v>
          </cell>
          <cell r="AJ167" t="str">
            <v>表扬</v>
          </cell>
          <cell r="AK167" t="str">
            <v>结束</v>
          </cell>
        </row>
        <row r="168">
          <cell r="AI168" t="str">
            <v>热线-260214-018800</v>
          </cell>
          <cell r="AJ168" t="str">
            <v>诉求</v>
          </cell>
          <cell r="AK168" t="str">
            <v>结束</v>
          </cell>
        </row>
        <row r="169">
          <cell r="AI169" t="str">
            <v>网络-260214-027062-3</v>
          </cell>
          <cell r="AJ169" t="str">
            <v>诉求</v>
          </cell>
          <cell r="AK169" t="str">
            <v>结束</v>
          </cell>
        </row>
        <row r="170">
          <cell r="AI170" t="str">
            <v>热线-260214-013035</v>
          </cell>
          <cell r="AJ170" t="str">
            <v>诉求</v>
          </cell>
          <cell r="AK170" t="str">
            <v>结束</v>
          </cell>
        </row>
        <row r="171">
          <cell r="AI171" t="str">
            <v>热线-260213-066501</v>
          </cell>
          <cell r="AJ171" t="str">
            <v>诉求</v>
          </cell>
          <cell r="AK171" t="str">
            <v>结束</v>
          </cell>
        </row>
        <row r="172">
          <cell r="AI172" t="str">
            <v>热线-260214-053000-2</v>
          </cell>
          <cell r="AJ172" t="str">
            <v>诉求</v>
          </cell>
          <cell r="AK172" t="str">
            <v>结束</v>
          </cell>
        </row>
        <row r="173">
          <cell r="AI173" t="str">
            <v>热线-260215-016058</v>
          </cell>
          <cell r="AJ173" t="str">
            <v>其他</v>
          </cell>
          <cell r="AK173" t="str">
            <v>结束</v>
          </cell>
        </row>
        <row r="174">
          <cell r="AI174" t="str">
            <v>热线-260216-017628-2</v>
          </cell>
          <cell r="AJ174" t="str">
            <v>诉求</v>
          </cell>
          <cell r="AK174" t="str">
            <v>结束</v>
          </cell>
        </row>
        <row r="175">
          <cell r="AI175" t="str">
            <v>热线-260216-022246</v>
          </cell>
          <cell r="AJ175" t="str">
            <v>诉求</v>
          </cell>
          <cell r="AK175" t="str">
            <v>结束</v>
          </cell>
        </row>
        <row r="176">
          <cell r="AI176" t="str">
            <v>网络-260217-007980</v>
          </cell>
          <cell r="AJ176" t="str">
            <v>诉求</v>
          </cell>
          <cell r="AK176" t="str">
            <v>结束</v>
          </cell>
        </row>
        <row r="177">
          <cell r="AI177" t="str">
            <v>热线-260217-019479-2</v>
          </cell>
          <cell r="AJ177" t="str">
            <v>诉求</v>
          </cell>
          <cell r="AK177" t="str">
            <v>结束</v>
          </cell>
        </row>
        <row r="178">
          <cell r="AI178" t="str">
            <v>热线-260218-007523-1</v>
          </cell>
          <cell r="AJ178" t="str">
            <v>诉求</v>
          </cell>
          <cell r="AK178" t="str">
            <v>结束</v>
          </cell>
        </row>
        <row r="179">
          <cell r="AI179" t="str">
            <v>热线-260219-005840-2</v>
          </cell>
          <cell r="AJ179" t="str">
            <v>诉求</v>
          </cell>
          <cell r="AK179" t="str">
            <v>结束</v>
          </cell>
        </row>
        <row r="180">
          <cell r="AI180" t="str">
            <v>热线-260218-004560-2</v>
          </cell>
          <cell r="AJ180" t="str">
            <v>诉求</v>
          </cell>
          <cell r="AK180" t="str">
            <v>结束</v>
          </cell>
        </row>
        <row r="181">
          <cell r="AI181" t="str">
            <v>热线-260219-009288-1</v>
          </cell>
          <cell r="AJ181" t="str">
            <v>诉求</v>
          </cell>
          <cell r="AK181" t="str">
            <v>结束</v>
          </cell>
        </row>
        <row r="182">
          <cell r="AI182" t="str">
            <v>热线-260219-013672</v>
          </cell>
          <cell r="AJ182" t="str">
            <v>诉求</v>
          </cell>
          <cell r="AK182" t="str">
            <v>结束</v>
          </cell>
        </row>
        <row r="183">
          <cell r="AI183" t="str">
            <v>热线-260221-010891</v>
          </cell>
          <cell r="AJ183" t="str">
            <v>诉求</v>
          </cell>
          <cell r="AK183" t="str">
            <v>结束</v>
          </cell>
        </row>
        <row r="184">
          <cell r="AI184" t="str">
            <v>热线-260221-021978-1</v>
          </cell>
          <cell r="AJ184" t="str">
            <v>诉求</v>
          </cell>
          <cell r="AK184" t="str">
            <v>结束</v>
          </cell>
        </row>
        <row r="185">
          <cell r="AI185" t="str">
            <v>网络-260221-027058-2</v>
          </cell>
          <cell r="AJ185" t="str">
            <v>诉求</v>
          </cell>
          <cell r="AK185" t="str">
            <v>结束</v>
          </cell>
        </row>
        <row r="186">
          <cell r="AI186" t="str">
            <v>热线-260222-004795</v>
          </cell>
          <cell r="AJ186" t="str">
            <v>诉求</v>
          </cell>
          <cell r="AK186" t="str">
            <v>结束</v>
          </cell>
        </row>
        <row r="187">
          <cell r="AI187" t="str">
            <v>热线-260224-045262</v>
          </cell>
          <cell r="AJ187" t="str">
            <v>其他</v>
          </cell>
          <cell r="AK187" t="str">
            <v>结束</v>
          </cell>
        </row>
        <row r="188">
          <cell r="AI188" t="str">
            <v>热线-260224-048277-2</v>
          </cell>
          <cell r="AJ188" t="str">
            <v>诉求</v>
          </cell>
          <cell r="AK188" t="str">
            <v>结束</v>
          </cell>
        </row>
        <row r="189">
          <cell r="AI189" t="str">
            <v>网络-260225-021274</v>
          </cell>
          <cell r="AJ189" t="str">
            <v>诉求</v>
          </cell>
          <cell r="AK189" t="str">
            <v>结束</v>
          </cell>
        </row>
        <row r="190">
          <cell r="AI190" t="str">
            <v>热线-260225-062323-2</v>
          </cell>
          <cell r="AJ190" t="str">
            <v>诉求</v>
          </cell>
          <cell r="AK190" t="str">
            <v>结束</v>
          </cell>
        </row>
        <row r="191">
          <cell r="AI191" t="str">
            <v>网络-260227-014513</v>
          </cell>
          <cell r="AJ191" t="str">
            <v>诉求</v>
          </cell>
          <cell r="AK191" t="str">
            <v>结束</v>
          </cell>
        </row>
        <row r="192">
          <cell r="AI192" t="str">
            <v>网络-260227-040551</v>
          </cell>
          <cell r="AJ192" t="str">
            <v>诉求</v>
          </cell>
          <cell r="AK192" t="str">
            <v>结束</v>
          </cell>
        </row>
        <row r="193">
          <cell r="AI193" t="str">
            <v>网络-260228-008500-1</v>
          </cell>
          <cell r="AJ193" t="str">
            <v>诉求</v>
          </cell>
          <cell r="AK193" t="str">
            <v>结束</v>
          </cell>
        </row>
        <row r="194">
          <cell r="AI194" t="str">
            <v>网络-260228-004887-2</v>
          </cell>
          <cell r="AJ194" t="str">
            <v>诉求</v>
          </cell>
          <cell r="AK194" t="str">
            <v>结束</v>
          </cell>
        </row>
        <row r="195">
          <cell r="AI195" t="str">
            <v>网络-260228-004887-1</v>
          </cell>
          <cell r="AJ195" t="str">
            <v>诉求</v>
          </cell>
          <cell r="AK195" t="str">
            <v>结束</v>
          </cell>
        </row>
        <row r="196">
          <cell r="AI196" t="str">
            <v>热线-260228-025207-1</v>
          </cell>
          <cell r="AJ196" t="str">
            <v>诉求</v>
          </cell>
          <cell r="AK196" t="str">
            <v>结束</v>
          </cell>
        </row>
        <row r="197">
          <cell r="AI197" t="str">
            <v>网络-260301-012816-2</v>
          </cell>
          <cell r="AJ197" t="str">
            <v>诉求</v>
          </cell>
          <cell r="AK197" t="str">
            <v>结束</v>
          </cell>
        </row>
        <row r="198">
          <cell r="AI198" t="str">
            <v>热线-260301-027998-1</v>
          </cell>
          <cell r="AJ198" t="str">
            <v>诉求</v>
          </cell>
          <cell r="AK198" t="str">
            <v>结束</v>
          </cell>
        </row>
        <row r="199">
          <cell r="AI199" t="str">
            <v>网络-260302-043370-2</v>
          </cell>
          <cell r="AJ199" t="str">
            <v>诉求</v>
          </cell>
          <cell r="AK199" t="str">
            <v>结束</v>
          </cell>
        </row>
        <row r="200">
          <cell r="AI200" t="str">
            <v>热线-260302-066821</v>
          </cell>
          <cell r="AJ200" t="str">
            <v>诉求</v>
          </cell>
          <cell r="AK200" t="str">
            <v>结束</v>
          </cell>
        </row>
        <row r="201">
          <cell r="AI201" t="str">
            <v>热线-260302-041987</v>
          </cell>
          <cell r="AJ201" t="str">
            <v>诉求</v>
          </cell>
          <cell r="AK201" t="str">
            <v>结束</v>
          </cell>
        </row>
        <row r="202">
          <cell r="AI202" t="str">
            <v>热线-260303-041786</v>
          </cell>
          <cell r="AJ202" t="str">
            <v>诉求</v>
          </cell>
          <cell r="AK202" t="str">
            <v>结束</v>
          </cell>
        </row>
        <row r="203">
          <cell r="AI203" t="str">
            <v>热线-260305-024169-1</v>
          </cell>
          <cell r="AJ203" t="str">
            <v>诉求</v>
          </cell>
          <cell r="AK203" t="str">
            <v>结束</v>
          </cell>
        </row>
        <row r="204">
          <cell r="AI204" t="str">
            <v>热线-260306-010565-1</v>
          </cell>
          <cell r="AJ204" t="str">
            <v>诉求</v>
          </cell>
          <cell r="AK204" t="str">
            <v>结束</v>
          </cell>
        </row>
        <row r="205">
          <cell r="AI205" t="str">
            <v>热线-260306-057293</v>
          </cell>
          <cell r="AJ205" t="str">
            <v>其他</v>
          </cell>
          <cell r="AK205" t="str">
            <v>结束</v>
          </cell>
        </row>
        <row r="206">
          <cell r="AI206" t="str">
            <v>热线-260306-070685</v>
          </cell>
          <cell r="AJ206" t="str">
            <v>诉求</v>
          </cell>
          <cell r="AK206" t="str">
            <v>结束</v>
          </cell>
        </row>
        <row r="207">
          <cell r="AI207" t="str">
            <v>网络-260307-004774-1</v>
          </cell>
          <cell r="AJ207" t="str">
            <v>诉求</v>
          </cell>
          <cell r="AK207" t="str">
            <v>结束</v>
          </cell>
        </row>
        <row r="208">
          <cell r="AI208" t="str">
            <v>热线-260307-014920-2</v>
          </cell>
          <cell r="AJ208" t="str">
            <v>诉求</v>
          </cell>
          <cell r="AK208" t="str">
            <v>结束</v>
          </cell>
        </row>
        <row r="209">
          <cell r="AI209" t="str">
            <v>热线-260308-036109</v>
          </cell>
          <cell r="AJ209" t="str">
            <v>诉求</v>
          </cell>
          <cell r="AK209" t="str">
            <v>结束</v>
          </cell>
        </row>
        <row r="210">
          <cell r="AI210" t="str">
            <v>热线-260309-011941</v>
          </cell>
          <cell r="AJ210" t="str">
            <v>诉求</v>
          </cell>
          <cell r="AK210" t="str">
            <v>结束</v>
          </cell>
        </row>
        <row r="211">
          <cell r="AI211" t="str">
            <v>热线-260309-064667-2</v>
          </cell>
          <cell r="AJ211" t="str">
            <v>诉求</v>
          </cell>
          <cell r="AK211" t="str">
            <v>结束</v>
          </cell>
        </row>
        <row r="212">
          <cell r="AI212" t="str">
            <v>热线-260309-064667-1</v>
          </cell>
          <cell r="AJ212" t="str">
            <v>诉求</v>
          </cell>
          <cell r="AK212" t="str">
            <v>结束</v>
          </cell>
        </row>
        <row r="213">
          <cell r="AI213" t="str">
            <v>热线-260310-007120</v>
          </cell>
          <cell r="AJ213" t="str">
            <v>诉求</v>
          </cell>
          <cell r="AK213" t="str">
            <v>结束</v>
          </cell>
        </row>
        <row r="214">
          <cell r="AI214" t="str">
            <v>网络-260310-022250-1</v>
          </cell>
          <cell r="AJ214" t="str">
            <v>其他</v>
          </cell>
          <cell r="AK214" t="str">
            <v>结束</v>
          </cell>
        </row>
        <row r="215">
          <cell r="AI215" t="str">
            <v>网络-260310-029325-3</v>
          </cell>
          <cell r="AJ215" t="str">
            <v>其他</v>
          </cell>
          <cell r="AK215" t="str">
            <v>结束</v>
          </cell>
        </row>
        <row r="216">
          <cell r="AI216" t="str">
            <v>网络-260310-029325-1</v>
          </cell>
          <cell r="AJ216" t="str">
            <v>其他</v>
          </cell>
          <cell r="AK216" t="str">
            <v>结束</v>
          </cell>
        </row>
        <row r="217">
          <cell r="AI217" t="str">
            <v>网络-260310-029325-2</v>
          </cell>
          <cell r="AJ217" t="str">
            <v>其他</v>
          </cell>
          <cell r="AK217" t="str">
            <v>结束</v>
          </cell>
        </row>
        <row r="218">
          <cell r="AI218" t="str">
            <v>网络-260310-035726-4</v>
          </cell>
          <cell r="AJ218" t="str">
            <v>其他</v>
          </cell>
          <cell r="AK218" t="str">
            <v>结束</v>
          </cell>
        </row>
        <row r="219">
          <cell r="AI219" t="str">
            <v>热线-260311-010985</v>
          </cell>
          <cell r="AJ219" t="str">
            <v>其他</v>
          </cell>
          <cell r="AK219" t="str">
            <v>结束</v>
          </cell>
        </row>
        <row r="220">
          <cell r="AI220" t="str">
            <v>热线-260310-061061-1</v>
          </cell>
          <cell r="AJ220" t="str">
            <v>诉求</v>
          </cell>
          <cell r="AK220" t="str">
            <v>结束</v>
          </cell>
        </row>
        <row r="221">
          <cell r="AI221" t="str">
            <v>热线-260311-064395</v>
          </cell>
          <cell r="AJ221" t="str">
            <v>表扬</v>
          </cell>
          <cell r="AK221" t="str">
            <v>结束</v>
          </cell>
        </row>
        <row r="222">
          <cell r="AI222" t="str">
            <v>热线-260312-045669</v>
          </cell>
          <cell r="AJ222" t="str">
            <v>咨询</v>
          </cell>
          <cell r="AK222" t="str">
            <v>结束</v>
          </cell>
        </row>
        <row r="223">
          <cell r="AI223" t="str">
            <v>热线-260313-015981</v>
          </cell>
          <cell r="AJ223" t="str">
            <v>诉求</v>
          </cell>
          <cell r="AK223" t="str">
            <v>结束</v>
          </cell>
        </row>
        <row r="224">
          <cell r="AI224" t="str">
            <v>热线-260313-006707</v>
          </cell>
          <cell r="AJ224" t="str">
            <v>诉求</v>
          </cell>
          <cell r="AK224" t="str">
            <v>结束</v>
          </cell>
        </row>
        <row r="225">
          <cell r="AI225" t="str">
            <v>热线-260314-008751-5</v>
          </cell>
          <cell r="AJ225" t="str">
            <v>诉求</v>
          </cell>
          <cell r="AK225" t="str">
            <v>结束</v>
          </cell>
        </row>
        <row r="226">
          <cell r="AI226" t="str">
            <v>网络-260314-014284-4</v>
          </cell>
          <cell r="AJ226" t="str">
            <v>诉求</v>
          </cell>
          <cell r="AK226" t="str">
            <v>结束</v>
          </cell>
        </row>
        <row r="227">
          <cell r="AI227" t="str">
            <v>网络-260314-014284-5</v>
          </cell>
          <cell r="AJ227" t="str">
            <v>诉求</v>
          </cell>
          <cell r="AK227" t="str">
            <v>结束</v>
          </cell>
        </row>
        <row r="228">
          <cell r="AI228" t="str">
            <v>热线-260314-019661</v>
          </cell>
          <cell r="AJ228" t="str">
            <v>诉求</v>
          </cell>
          <cell r="AK228" t="str">
            <v>结束</v>
          </cell>
        </row>
        <row r="229">
          <cell r="AI229" t="str">
            <v>网络-260315-013161-2</v>
          </cell>
          <cell r="AJ229" t="str">
            <v>其他</v>
          </cell>
          <cell r="AK229" t="str">
            <v>结束</v>
          </cell>
        </row>
        <row r="230">
          <cell r="AI230" t="str">
            <v>网络-260315-013161-1</v>
          </cell>
          <cell r="AJ230" t="str">
            <v>诉求</v>
          </cell>
          <cell r="AK230" t="str">
            <v>结束</v>
          </cell>
        </row>
        <row r="231">
          <cell r="AI231" t="str">
            <v>网络-260314-022696-2</v>
          </cell>
          <cell r="AJ231" t="str">
            <v>诉求</v>
          </cell>
          <cell r="AK231" t="str">
            <v>结束</v>
          </cell>
        </row>
        <row r="232">
          <cell r="AI232" t="str">
            <v>网络-260315-052545-3</v>
          </cell>
          <cell r="AJ232" t="str">
            <v>其他</v>
          </cell>
          <cell r="AK232" t="str">
            <v>结束</v>
          </cell>
        </row>
        <row r="233">
          <cell r="AI233" t="str">
            <v>网络-260315-052545-2</v>
          </cell>
          <cell r="AJ233" t="str">
            <v>其他</v>
          </cell>
          <cell r="AK233" t="str">
            <v>结束</v>
          </cell>
        </row>
        <row r="234">
          <cell r="AI234" t="str">
            <v>网络-260315-052545-1</v>
          </cell>
          <cell r="AJ234" t="str">
            <v>其他</v>
          </cell>
          <cell r="AK234" t="str">
            <v>结束</v>
          </cell>
        </row>
        <row r="235">
          <cell r="AI235" t="str">
            <v>热线-260316-022924</v>
          </cell>
          <cell r="AJ235" t="str">
            <v>其他</v>
          </cell>
          <cell r="AK235" t="str">
            <v>结束</v>
          </cell>
        </row>
        <row r="236">
          <cell r="AI236" t="str">
            <v>热线-260316-010709</v>
          </cell>
          <cell r="AJ236" t="str">
            <v>诉求</v>
          </cell>
          <cell r="AK236" t="str">
            <v>结束</v>
          </cell>
        </row>
        <row r="237">
          <cell r="AI237" t="str">
            <v>网络-260316-001404-2</v>
          </cell>
          <cell r="AJ237" t="str">
            <v>诉求</v>
          </cell>
          <cell r="AK237" t="str">
            <v>结束</v>
          </cell>
        </row>
        <row r="238">
          <cell r="AI238" t="str">
            <v>网络-260316-041349</v>
          </cell>
          <cell r="AJ238" t="str">
            <v>诉求</v>
          </cell>
          <cell r="AK238" t="str">
            <v>结束</v>
          </cell>
        </row>
        <row r="239">
          <cell r="AI239" t="str">
            <v>网络-260317-012823</v>
          </cell>
          <cell r="AJ239" t="str">
            <v>其他</v>
          </cell>
          <cell r="AK239" t="str">
            <v>结束</v>
          </cell>
        </row>
        <row r="240">
          <cell r="AI240" t="str">
            <v>网络-260317-006156-4</v>
          </cell>
          <cell r="AJ240" t="str">
            <v>诉求</v>
          </cell>
          <cell r="AK240" t="str">
            <v>结束</v>
          </cell>
        </row>
        <row r="241">
          <cell r="AI241" t="str">
            <v>网络-260317-006156-5</v>
          </cell>
          <cell r="AJ241" t="str">
            <v>诉求</v>
          </cell>
          <cell r="AK241" t="str">
            <v>结束</v>
          </cell>
        </row>
        <row r="242">
          <cell r="AI242" t="str">
            <v>热线-260317-004839</v>
          </cell>
          <cell r="AJ242" t="str">
            <v>诉求</v>
          </cell>
          <cell r="AK242" t="str">
            <v>结束</v>
          </cell>
        </row>
        <row r="243">
          <cell r="AI243" t="str">
            <v>网络-260317-027407</v>
          </cell>
          <cell r="AJ243" t="str">
            <v>诉求</v>
          </cell>
          <cell r="AK243" t="str">
            <v>结束</v>
          </cell>
        </row>
        <row r="244">
          <cell r="AI244" t="str">
            <v>热线-260317-040607</v>
          </cell>
          <cell r="AJ244" t="str">
            <v>其他</v>
          </cell>
          <cell r="AK244" t="str">
            <v>结束</v>
          </cell>
        </row>
        <row r="245">
          <cell r="AI245" t="str">
            <v>热线-260317-040957</v>
          </cell>
          <cell r="AJ245" t="str">
            <v>其他</v>
          </cell>
          <cell r="AK245" t="str">
            <v>结束</v>
          </cell>
        </row>
        <row r="246">
          <cell r="AI246" t="str">
            <v>网络-260318-009139-5</v>
          </cell>
          <cell r="AJ246" t="str">
            <v>其他</v>
          </cell>
          <cell r="AK246" t="str">
            <v>结束</v>
          </cell>
        </row>
        <row r="247">
          <cell r="AI247" t="str">
            <v>网络-260318-009139-4</v>
          </cell>
          <cell r="AJ247" t="str">
            <v>其他</v>
          </cell>
          <cell r="AK247" t="str">
            <v>结束</v>
          </cell>
        </row>
        <row r="248">
          <cell r="AI248" t="str">
            <v>网络-260319-001659-1</v>
          </cell>
          <cell r="AJ248" t="str">
            <v>诉求</v>
          </cell>
          <cell r="AK248" t="str">
            <v>结束</v>
          </cell>
        </row>
        <row r="249">
          <cell r="AI249" t="str">
            <v>网络-260319-013115-5</v>
          </cell>
          <cell r="AJ249" t="str">
            <v>其他</v>
          </cell>
          <cell r="AK249" t="str">
            <v>结束</v>
          </cell>
        </row>
        <row r="250">
          <cell r="AI250" t="str">
            <v>网络-260319-013115-4</v>
          </cell>
          <cell r="AJ250" t="str">
            <v>其他</v>
          </cell>
          <cell r="AK250" t="str">
            <v>结束</v>
          </cell>
        </row>
        <row r="251">
          <cell r="AI251" t="str">
            <v>热线-260319-009842</v>
          </cell>
          <cell r="AJ251" t="str">
            <v>诉求</v>
          </cell>
          <cell r="AK251" t="str">
            <v>结束</v>
          </cell>
        </row>
        <row r="252">
          <cell r="AI252" t="str">
            <v>网络-260319-021488-2</v>
          </cell>
          <cell r="AJ252" t="str">
            <v>其他</v>
          </cell>
          <cell r="AK252" t="str">
            <v>结束</v>
          </cell>
        </row>
        <row r="253">
          <cell r="AI253" t="str">
            <v>网络-260319-021488-1</v>
          </cell>
          <cell r="AJ253" t="str">
            <v>其他</v>
          </cell>
          <cell r="AK253" t="str">
            <v>结束</v>
          </cell>
        </row>
        <row r="254">
          <cell r="AI254" t="str">
            <v>网络-260319-021488-3</v>
          </cell>
          <cell r="AJ254" t="str">
            <v>其他</v>
          </cell>
          <cell r="AK254" t="str">
            <v>结束</v>
          </cell>
        </row>
        <row r="255">
          <cell r="AI255" t="str">
            <v>网络-260319-042160-2</v>
          </cell>
          <cell r="AJ255" t="str">
            <v>诉求</v>
          </cell>
          <cell r="AK255" t="str">
            <v>结束</v>
          </cell>
        </row>
        <row r="256">
          <cell r="AI256" t="str">
            <v>网络-260319-042160-1</v>
          </cell>
          <cell r="AJ256" t="str">
            <v>诉求</v>
          </cell>
          <cell r="AK256" t="str">
            <v>结束</v>
          </cell>
        </row>
        <row r="257">
          <cell r="AI257" t="str">
            <v>网络-260319-001096-2</v>
          </cell>
          <cell r="AJ257" t="str">
            <v>诉求</v>
          </cell>
          <cell r="AK257" t="str">
            <v>结束</v>
          </cell>
        </row>
        <row r="258">
          <cell r="AI258" t="str">
            <v>网络-260320-010527-5</v>
          </cell>
          <cell r="AJ258" t="str">
            <v>其他</v>
          </cell>
          <cell r="AK258" t="str">
            <v>结束</v>
          </cell>
        </row>
        <row r="259">
          <cell r="AI259" t="str">
            <v>网络-260320-010527-4</v>
          </cell>
          <cell r="AJ259" t="str">
            <v>其他</v>
          </cell>
          <cell r="AK259" t="str">
            <v>结束</v>
          </cell>
        </row>
        <row r="260">
          <cell r="AI260" t="str">
            <v>热线-260320-017218</v>
          </cell>
          <cell r="AJ260" t="str">
            <v>诉求</v>
          </cell>
          <cell r="AK260" t="str">
            <v>结束</v>
          </cell>
        </row>
        <row r="261">
          <cell r="AI261" t="str">
            <v>网络-260321-001791</v>
          </cell>
          <cell r="AJ261" t="str">
            <v>诉求</v>
          </cell>
          <cell r="AK261" t="str">
            <v>结束</v>
          </cell>
        </row>
        <row r="262">
          <cell r="AI262" t="str">
            <v>网络-260321-005619-5</v>
          </cell>
          <cell r="AJ262" t="str">
            <v>其他</v>
          </cell>
          <cell r="AK262" t="str">
            <v>结束</v>
          </cell>
        </row>
        <row r="263">
          <cell r="AI263" t="str">
            <v>网络-260321-005619-4</v>
          </cell>
          <cell r="AJ263" t="str">
            <v>其他</v>
          </cell>
          <cell r="AK263" t="str">
            <v>结束</v>
          </cell>
        </row>
        <row r="264">
          <cell r="AI264" t="str">
            <v>热线-260321-004569-4</v>
          </cell>
          <cell r="AJ264" t="str">
            <v>诉求</v>
          </cell>
          <cell r="AK264" t="str">
            <v>结束</v>
          </cell>
        </row>
        <row r="265">
          <cell r="AI265" t="str">
            <v>热线-260321-050381-3</v>
          </cell>
          <cell r="AJ265" t="str">
            <v>诉求</v>
          </cell>
          <cell r="AK265" t="str">
            <v>结束</v>
          </cell>
        </row>
        <row r="266">
          <cell r="AI266" t="str">
            <v>热线-260322-024523</v>
          </cell>
          <cell r="AJ266" t="str">
            <v>诉求</v>
          </cell>
          <cell r="AK266" t="str">
            <v>结束</v>
          </cell>
        </row>
        <row r="267">
          <cell r="AI267" t="str">
            <v>网络-260323-014149</v>
          </cell>
          <cell r="AJ267" t="str">
            <v>其他</v>
          </cell>
          <cell r="AK267" t="str">
            <v>结束</v>
          </cell>
        </row>
        <row r="268">
          <cell r="AI268" t="str">
            <v>热线-260322-036242</v>
          </cell>
          <cell r="AJ268" t="str">
            <v>诉求</v>
          </cell>
          <cell r="AK268" t="str">
            <v>结束</v>
          </cell>
        </row>
        <row r="269">
          <cell r="AI269" t="str">
            <v>网络-260324-042542-3</v>
          </cell>
          <cell r="AJ269" t="str">
            <v>其他</v>
          </cell>
          <cell r="AK269" t="str">
            <v>结束</v>
          </cell>
        </row>
        <row r="270">
          <cell r="AI270" t="str">
            <v>网络-260324-042542-2</v>
          </cell>
          <cell r="AJ270" t="str">
            <v>其他</v>
          </cell>
          <cell r="AK270" t="str">
            <v>结束</v>
          </cell>
        </row>
        <row r="271">
          <cell r="AI271" t="str">
            <v>网络-260324-042542-1</v>
          </cell>
          <cell r="AJ271" t="str">
            <v>其他</v>
          </cell>
          <cell r="AK271" t="str">
            <v>结束</v>
          </cell>
        </row>
        <row r="272">
          <cell r="AI272" t="str">
            <v>热线-260325-019495</v>
          </cell>
          <cell r="AJ272" t="str">
            <v>其他</v>
          </cell>
          <cell r="AK272" t="str">
            <v>结束</v>
          </cell>
        </row>
        <row r="273">
          <cell r="AI273" t="str">
            <v>热线-260325-031904</v>
          </cell>
          <cell r="AJ273" t="str">
            <v>诉求</v>
          </cell>
          <cell r="AK273" t="str">
            <v>结束</v>
          </cell>
        </row>
        <row r="274">
          <cell r="AI274" t="str">
            <v>热线-260324-066952-2</v>
          </cell>
          <cell r="AJ274" t="str">
            <v>其他</v>
          </cell>
          <cell r="AK274" t="str">
            <v>结束</v>
          </cell>
        </row>
        <row r="275">
          <cell r="AI275" t="str">
            <v>热线-260324-066952-1</v>
          </cell>
          <cell r="AJ275" t="str">
            <v>诉求</v>
          </cell>
          <cell r="AK275" t="str">
            <v>结束</v>
          </cell>
        </row>
        <row r="276">
          <cell r="AI276" t="str">
            <v>热线-260324-068223</v>
          </cell>
          <cell r="AJ276" t="str">
            <v>诉求</v>
          </cell>
          <cell r="AK276" t="str">
            <v>结束</v>
          </cell>
        </row>
        <row r="277">
          <cell r="AI277" t="str">
            <v>热线-260324-029429</v>
          </cell>
          <cell r="AJ277" t="str">
            <v>诉求</v>
          </cell>
          <cell r="AK277" t="str">
            <v>结束</v>
          </cell>
        </row>
        <row r="278">
          <cell r="AI278" t="str">
            <v>网络-260325-056504</v>
          </cell>
          <cell r="AJ278" t="str">
            <v>诉求</v>
          </cell>
          <cell r="AK278" t="str">
            <v>结束</v>
          </cell>
        </row>
        <row r="279">
          <cell r="AI279" t="str">
            <v>网络-260325-056133-3</v>
          </cell>
          <cell r="AJ279" t="str">
            <v>其他</v>
          </cell>
          <cell r="AK279" t="str">
            <v>结束</v>
          </cell>
        </row>
        <row r="280">
          <cell r="AI280" t="str">
            <v>网络-260325-056133-2</v>
          </cell>
          <cell r="AJ280" t="str">
            <v>其他</v>
          </cell>
          <cell r="AK280" t="str">
            <v>结束</v>
          </cell>
        </row>
        <row r="281">
          <cell r="AI281" t="str">
            <v>网络-260325-056133-1</v>
          </cell>
          <cell r="AJ281" t="str">
            <v>其他</v>
          </cell>
          <cell r="AK281" t="str">
            <v>结束</v>
          </cell>
        </row>
        <row r="282">
          <cell r="AI282" t="str">
            <v>热线-260325-065194-4</v>
          </cell>
          <cell r="AJ282" t="str">
            <v>诉求</v>
          </cell>
          <cell r="AK282" t="str">
            <v>结束</v>
          </cell>
        </row>
        <row r="283">
          <cell r="AI283" t="str">
            <v>热线-260325-068582-2</v>
          </cell>
          <cell r="AJ283" t="str">
            <v>诉求</v>
          </cell>
          <cell r="AK283" t="str">
            <v>结束</v>
          </cell>
        </row>
        <row r="284">
          <cell r="AI284" t="str">
            <v>热线-260326-006382</v>
          </cell>
          <cell r="AJ284" t="str">
            <v>诉求</v>
          </cell>
          <cell r="AK284" t="str">
            <v>结束</v>
          </cell>
        </row>
        <row r="285">
          <cell r="AI285" t="str">
            <v>热线-260326-021530</v>
          </cell>
          <cell r="AJ285" t="str">
            <v>诉求</v>
          </cell>
          <cell r="AK285" t="str">
            <v>结束</v>
          </cell>
        </row>
        <row r="286">
          <cell r="AI286" t="str">
            <v>网络-260326-045818-3</v>
          </cell>
          <cell r="AJ286" t="str">
            <v>诉求</v>
          </cell>
          <cell r="AK286" t="str">
            <v>结束</v>
          </cell>
        </row>
        <row r="287">
          <cell r="AI287" t="str">
            <v>网络-260327-024582</v>
          </cell>
          <cell r="AJ287" t="str">
            <v>诉求</v>
          </cell>
          <cell r="AK287" t="str">
            <v>结束</v>
          </cell>
        </row>
        <row r="288">
          <cell r="AI288" t="str">
            <v>网络-260327-001046</v>
          </cell>
          <cell r="AJ288" t="str">
            <v>诉求</v>
          </cell>
          <cell r="AK288" t="str">
            <v>结束</v>
          </cell>
        </row>
        <row r="289">
          <cell r="AI289" t="str">
            <v>网络-260328-000156-1</v>
          </cell>
          <cell r="AJ289" t="str">
            <v>其他</v>
          </cell>
          <cell r="AK289" t="str">
            <v>结束</v>
          </cell>
        </row>
        <row r="290">
          <cell r="AI290" t="str">
            <v>网络-260328-000156-2</v>
          </cell>
          <cell r="AJ290" t="str">
            <v>其他</v>
          </cell>
          <cell r="AK290" t="str">
            <v>结束</v>
          </cell>
        </row>
        <row r="291">
          <cell r="AI291" t="str">
            <v>热线-260327-071045-2</v>
          </cell>
          <cell r="AJ291" t="str">
            <v>诉求</v>
          </cell>
          <cell r="AK291" t="str">
            <v>结束</v>
          </cell>
        </row>
        <row r="292">
          <cell r="AI292" t="str">
            <v>网络-260328-000156-3</v>
          </cell>
          <cell r="AJ292" t="str">
            <v>其他</v>
          </cell>
          <cell r="AK292" t="str">
            <v>结束</v>
          </cell>
        </row>
        <row r="293">
          <cell r="AI293" t="str">
            <v>网络-260328-030684-2</v>
          </cell>
          <cell r="AJ293" t="str">
            <v>诉求</v>
          </cell>
          <cell r="AK293" t="str">
            <v>结束</v>
          </cell>
        </row>
        <row r="294">
          <cell r="AI294" t="str">
            <v>网络-260328-030684-1</v>
          </cell>
          <cell r="AJ294" t="str">
            <v>诉求</v>
          </cell>
          <cell r="AK294" t="str">
            <v>结束</v>
          </cell>
        </row>
        <row r="295">
          <cell r="AI295" t="str">
            <v>网络-260329-004590-4</v>
          </cell>
          <cell r="AJ295" t="str">
            <v>其他</v>
          </cell>
          <cell r="AK295" t="str">
            <v>结束</v>
          </cell>
        </row>
        <row r="296">
          <cell r="AI296" t="str">
            <v>网络-260329-005409-4</v>
          </cell>
          <cell r="AJ296" t="str">
            <v>其他</v>
          </cell>
          <cell r="AK296" t="str">
            <v>结束</v>
          </cell>
        </row>
        <row r="297">
          <cell r="AI297" t="str">
            <v>网络-260329-004590-5</v>
          </cell>
          <cell r="AJ297" t="str">
            <v>其他</v>
          </cell>
          <cell r="AK297" t="str">
            <v>结束</v>
          </cell>
        </row>
        <row r="298">
          <cell r="AI298" t="str">
            <v>网络-260329-005409-5</v>
          </cell>
          <cell r="AJ298" t="str">
            <v>其他</v>
          </cell>
          <cell r="AK298" t="str">
            <v>结束</v>
          </cell>
        </row>
        <row r="299">
          <cell r="AI299" t="str">
            <v>网络-260329-004787</v>
          </cell>
          <cell r="AJ299" t="str">
            <v>诉求</v>
          </cell>
          <cell r="AK299" t="str">
            <v>结束</v>
          </cell>
        </row>
        <row r="300">
          <cell r="AI300" t="str">
            <v>网络-260329-005036-5</v>
          </cell>
          <cell r="AJ300" t="str">
            <v>其他</v>
          </cell>
          <cell r="AK300" t="str">
            <v>结束</v>
          </cell>
        </row>
        <row r="301">
          <cell r="AI301" t="str">
            <v>网络-260329-005036-4</v>
          </cell>
          <cell r="AJ301" t="str">
            <v>其他</v>
          </cell>
          <cell r="AK301" t="str">
            <v>结束</v>
          </cell>
        </row>
        <row r="302">
          <cell r="AI302" t="str">
            <v>网络-260329-029881</v>
          </cell>
          <cell r="AJ302" t="str">
            <v>诉求</v>
          </cell>
          <cell r="AK302" t="str">
            <v>结束</v>
          </cell>
        </row>
        <row r="303">
          <cell r="AI303" t="str">
            <v>网络-260329-033194-3</v>
          </cell>
          <cell r="AJ303" t="str">
            <v>其他</v>
          </cell>
          <cell r="AK303" t="str">
            <v>结束</v>
          </cell>
        </row>
        <row r="304">
          <cell r="AI304" t="str">
            <v>网络-260329-033194-2</v>
          </cell>
          <cell r="AJ304" t="str">
            <v>其他</v>
          </cell>
          <cell r="AK304" t="str">
            <v>结束</v>
          </cell>
        </row>
        <row r="305">
          <cell r="AI305" t="str">
            <v>网络-260329-033194-1</v>
          </cell>
          <cell r="AJ305" t="str">
            <v>其他</v>
          </cell>
          <cell r="AK305" t="str">
            <v>结束</v>
          </cell>
        </row>
        <row r="306">
          <cell r="AI306" t="str">
            <v>热线-260330-029340</v>
          </cell>
          <cell r="AJ306" t="str">
            <v>诉求</v>
          </cell>
          <cell r="AK306" t="str">
            <v>结束</v>
          </cell>
        </row>
        <row r="307">
          <cell r="AI307" t="str">
            <v>热线-260330-030960-1</v>
          </cell>
          <cell r="AJ307" t="str">
            <v>诉求</v>
          </cell>
          <cell r="AK307" t="str">
            <v>结束</v>
          </cell>
        </row>
        <row r="308">
          <cell r="AI308" t="str">
            <v>热线-260331-060801-1</v>
          </cell>
          <cell r="AJ308" t="str">
            <v>诉求</v>
          </cell>
          <cell r="AK308" t="str">
            <v>结束</v>
          </cell>
        </row>
        <row r="309">
          <cell r="AI309" t="str">
            <v>热线-260331-054661</v>
          </cell>
          <cell r="AJ309" t="str">
            <v>诉求</v>
          </cell>
          <cell r="AK309" t="str">
            <v>结束</v>
          </cell>
        </row>
        <row r="310">
          <cell r="AI310" t="str">
            <v>网络-260401-006840-5</v>
          </cell>
          <cell r="AJ310" t="str">
            <v>其他</v>
          </cell>
          <cell r="AK310" t="str">
            <v>结束</v>
          </cell>
        </row>
        <row r="311">
          <cell r="AI311" t="str">
            <v>网络-260401-006840-4</v>
          </cell>
          <cell r="AJ311" t="str">
            <v>其他</v>
          </cell>
          <cell r="AK311" t="str">
            <v>结束</v>
          </cell>
        </row>
        <row r="312">
          <cell r="AI312" t="str">
            <v>热线-260401-069820-1</v>
          </cell>
          <cell r="AJ312" t="str">
            <v>诉求</v>
          </cell>
          <cell r="AK312" t="str">
            <v>结束</v>
          </cell>
        </row>
        <row r="313">
          <cell r="AI313" t="str">
            <v>网络-260402-006599-5</v>
          </cell>
          <cell r="AJ313" t="str">
            <v>其他</v>
          </cell>
          <cell r="AK313" t="str">
            <v>结束</v>
          </cell>
        </row>
        <row r="314">
          <cell r="AI314" t="str">
            <v>网络-260402-006599-4</v>
          </cell>
          <cell r="AJ314" t="str">
            <v>其他</v>
          </cell>
          <cell r="AK314" t="str">
            <v>结束</v>
          </cell>
        </row>
        <row r="315">
          <cell r="AI315" t="str">
            <v>热线-260402-014594-1</v>
          </cell>
          <cell r="AJ315" t="str">
            <v>其他</v>
          </cell>
          <cell r="AK315" t="str">
            <v>结束</v>
          </cell>
        </row>
        <row r="316">
          <cell r="AI316" t="str">
            <v>热线-260403-008729-2</v>
          </cell>
          <cell r="AJ316" t="str">
            <v>诉求</v>
          </cell>
          <cell r="AK316" t="str">
            <v>结束</v>
          </cell>
        </row>
        <row r="317">
          <cell r="AI317" t="str">
            <v>网络-260403-015294-4</v>
          </cell>
          <cell r="AJ317" t="str">
            <v>其他</v>
          </cell>
          <cell r="AK317" t="str">
            <v>结束</v>
          </cell>
        </row>
        <row r="318">
          <cell r="AI318" t="str">
            <v>网络-260403-015294-5</v>
          </cell>
          <cell r="AJ318" t="str">
            <v>其他</v>
          </cell>
          <cell r="AK318" t="str">
            <v>结束</v>
          </cell>
        </row>
        <row r="319">
          <cell r="AI319" t="str">
            <v>网络-260403-070549-2</v>
          </cell>
          <cell r="AJ319" t="str">
            <v>诉求</v>
          </cell>
          <cell r="AK319" t="str">
            <v>结束</v>
          </cell>
        </row>
        <row r="320">
          <cell r="AI320" t="str">
            <v>网络-260404-004905</v>
          </cell>
          <cell r="AJ320" t="str">
            <v>诉求</v>
          </cell>
          <cell r="AK320" t="str">
            <v>结束</v>
          </cell>
        </row>
        <row r="321">
          <cell r="AI321" t="str">
            <v>网络-260404-025526</v>
          </cell>
          <cell r="AJ321" t="str">
            <v>诉求</v>
          </cell>
          <cell r="AK321" t="str">
            <v>结束</v>
          </cell>
        </row>
        <row r="322">
          <cell r="AI322" t="str">
            <v>网络-260405-010067-3</v>
          </cell>
          <cell r="AJ322" t="str">
            <v>其他</v>
          </cell>
          <cell r="AK322" t="str">
            <v>结束</v>
          </cell>
        </row>
        <row r="323">
          <cell r="AI323" t="str">
            <v>网络-260405-010067-4</v>
          </cell>
          <cell r="AJ323" t="str">
            <v>其他</v>
          </cell>
          <cell r="AK323" t="str">
            <v>结束</v>
          </cell>
        </row>
        <row r="324">
          <cell r="AI324" t="str">
            <v>热线-260408-003448</v>
          </cell>
          <cell r="AJ324" t="str">
            <v>诉求</v>
          </cell>
          <cell r="AK324" t="str">
            <v>结束</v>
          </cell>
        </row>
        <row r="325">
          <cell r="AI325" t="str">
            <v>网络-260408-017817-4</v>
          </cell>
          <cell r="AJ325" t="str">
            <v>诉求</v>
          </cell>
          <cell r="AK325" t="str">
            <v>结束</v>
          </cell>
        </row>
        <row r="326">
          <cell r="AI326" t="str">
            <v>热线-260409-016156</v>
          </cell>
          <cell r="AJ326" t="str">
            <v>诉求</v>
          </cell>
          <cell r="AK326" t="str">
            <v>结束</v>
          </cell>
        </row>
        <row r="327">
          <cell r="AI327" t="str">
            <v>网络-260409-036966-1</v>
          </cell>
          <cell r="AJ327" t="str">
            <v>诉求</v>
          </cell>
          <cell r="AK327" t="str">
            <v>结束</v>
          </cell>
        </row>
        <row r="328">
          <cell r="AI328" t="str">
            <v>网络-260409-036966-2</v>
          </cell>
          <cell r="AJ328" t="str">
            <v>诉求</v>
          </cell>
          <cell r="AK328" t="str">
            <v>结束</v>
          </cell>
        </row>
        <row r="329">
          <cell r="AI329" t="str">
            <v>网络-260409-049435</v>
          </cell>
          <cell r="AJ329" t="str">
            <v>诉求</v>
          </cell>
          <cell r="AK329" t="str">
            <v>结束</v>
          </cell>
        </row>
        <row r="330">
          <cell r="AI330" t="str">
            <v>网络-260410-001874-4</v>
          </cell>
          <cell r="AJ330" t="str">
            <v>其他</v>
          </cell>
          <cell r="AK330" t="str">
            <v>结束</v>
          </cell>
        </row>
        <row r="331">
          <cell r="AI331" t="str">
            <v>网络-260410-001874-5</v>
          </cell>
          <cell r="AJ331" t="str">
            <v>其他</v>
          </cell>
          <cell r="AK331" t="str">
            <v>结束</v>
          </cell>
        </row>
        <row r="332">
          <cell r="AI332" t="str">
            <v>网络-260410-012603-2</v>
          </cell>
          <cell r="AJ332" t="str">
            <v>诉求</v>
          </cell>
          <cell r="AK332" t="str">
            <v>结束</v>
          </cell>
        </row>
        <row r="333">
          <cell r="AI333" t="str">
            <v>热线-260410-014702</v>
          </cell>
          <cell r="AJ333" t="str">
            <v>诉求</v>
          </cell>
          <cell r="AK333" t="str">
            <v>结束</v>
          </cell>
        </row>
        <row r="334">
          <cell r="AI334" t="str">
            <v>网络-260410-028319</v>
          </cell>
          <cell r="AJ334" t="str">
            <v>诉求</v>
          </cell>
          <cell r="AK334" t="str">
            <v>结束</v>
          </cell>
        </row>
        <row r="335">
          <cell r="AI335" t="str">
            <v>热线-260409-064162</v>
          </cell>
          <cell r="AJ335" t="str">
            <v>诉求</v>
          </cell>
          <cell r="AK335" t="str">
            <v>结束</v>
          </cell>
        </row>
        <row r="336">
          <cell r="AI336" t="str">
            <v>热线-260411-015579</v>
          </cell>
          <cell r="AJ336" t="str">
            <v>诉求</v>
          </cell>
          <cell r="AK336" t="str">
            <v>结束</v>
          </cell>
        </row>
        <row r="337">
          <cell r="AI337" t="str">
            <v>热线-260413-003330-1</v>
          </cell>
          <cell r="AJ337" t="str">
            <v>诉求</v>
          </cell>
          <cell r="AK337" t="str">
            <v>结束</v>
          </cell>
        </row>
      </sheetData>
    </sheetDataSet>
  </externalBook>
</externalLink>
</file>

<file path=xl/externalLinks/externalLink22.xml><?xml version="1.0" encoding="utf-8"?>
<externalLink xmlns="http://schemas.openxmlformats.org/spreadsheetml/2006/main">
  <externalBook xmlns:r="http://schemas.openxmlformats.org/officeDocument/2006/relationships" r:id="rId1">
    <sheetNames>
      <sheetName val="市民意见信息导出"/>
    </sheetNames>
    <sheetDataSet>
      <sheetData sheetId="0">
        <row r="2">
          <cell r="AI2" t="str">
            <v>热线-251218-074256-2</v>
          </cell>
          <cell r="AJ2" t="str">
            <v>诉求</v>
          </cell>
          <cell r="AK2" t="str">
            <v>结束</v>
          </cell>
        </row>
        <row r="3">
          <cell r="AI3" t="str">
            <v>网络-251219-005951-3</v>
          </cell>
          <cell r="AJ3" t="str">
            <v>诉求</v>
          </cell>
          <cell r="AK3" t="str">
            <v>结束</v>
          </cell>
        </row>
        <row r="4">
          <cell r="AI4" t="str">
            <v>热线-251219-045803</v>
          </cell>
          <cell r="AJ4" t="str">
            <v>诉求</v>
          </cell>
          <cell r="AK4" t="str">
            <v>结束</v>
          </cell>
        </row>
        <row r="5">
          <cell r="AI5" t="str">
            <v>热线-251218-074442-2</v>
          </cell>
          <cell r="AJ5" t="str">
            <v>其他</v>
          </cell>
          <cell r="AK5" t="str">
            <v>结束</v>
          </cell>
        </row>
        <row r="6">
          <cell r="AI6" t="str">
            <v>网络-251220-031514</v>
          </cell>
          <cell r="AJ6" t="str">
            <v>诉求</v>
          </cell>
          <cell r="AK6" t="str">
            <v>结束</v>
          </cell>
        </row>
        <row r="7">
          <cell r="AI7" t="str">
            <v>网络-251221-010505</v>
          </cell>
          <cell r="AJ7" t="str">
            <v>诉求</v>
          </cell>
          <cell r="AK7" t="str">
            <v>结束</v>
          </cell>
        </row>
        <row r="8">
          <cell r="AI8" t="str">
            <v>热线-251221-020766-2</v>
          </cell>
          <cell r="AJ8" t="str">
            <v>诉求</v>
          </cell>
          <cell r="AK8" t="str">
            <v>结束</v>
          </cell>
        </row>
        <row r="9">
          <cell r="AI9" t="str">
            <v>热线-251221-020766-1</v>
          </cell>
          <cell r="AJ9" t="str">
            <v>诉求</v>
          </cell>
          <cell r="AK9" t="str">
            <v>结束</v>
          </cell>
        </row>
        <row r="10">
          <cell r="AI10" t="str">
            <v>热线-251222-018664</v>
          </cell>
          <cell r="AJ10" t="str">
            <v>诉求</v>
          </cell>
          <cell r="AK10" t="str">
            <v>结束</v>
          </cell>
        </row>
        <row r="11">
          <cell r="AI11" t="str">
            <v>网络-251222-008037</v>
          </cell>
          <cell r="AJ11" t="str">
            <v>诉求</v>
          </cell>
          <cell r="AK11" t="str">
            <v>结束</v>
          </cell>
        </row>
        <row r="12">
          <cell r="AI12" t="str">
            <v>热线-251222-022648</v>
          </cell>
          <cell r="AJ12" t="str">
            <v>诉求</v>
          </cell>
          <cell r="AK12" t="str">
            <v>结束</v>
          </cell>
        </row>
        <row r="13">
          <cell r="AI13" t="str">
            <v>热线-251222-060978</v>
          </cell>
          <cell r="AJ13" t="str">
            <v>其他</v>
          </cell>
          <cell r="AK13" t="str">
            <v>结束</v>
          </cell>
        </row>
        <row r="14">
          <cell r="AI14" t="str">
            <v>热线-251223-016057</v>
          </cell>
          <cell r="AJ14" t="str">
            <v>诉求</v>
          </cell>
          <cell r="AK14" t="str">
            <v>结束</v>
          </cell>
        </row>
        <row r="15">
          <cell r="AI15" t="str">
            <v>网络-251223-037876</v>
          </cell>
          <cell r="AJ15" t="str">
            <v>诉求</v>
          </cell>
          <cell r="AK15" t="str">
            <v>结束</v>
          </cell>
        </row>
        <row r="16">
          <cell r="AI16" t="str">
            <v>网络-251223-042262-4</v>
          </cell>
          <cell r="AJ16" t="str">
            <v>诉求</v>
          </cell>
          <cell r="AK16" t="str">
            <v>结束</v>
          </cell>
        </row>
        <row r="17">
          <cell r="AI17" t="str">
            <v>热线-251222-074443</v>
          </cell>
          <cell r="AJ17" t="str">
            <v>诉求</v>
          </cell>
          <cell r="AK17" t="str">
            <v>结束</v>
          </cell>
        </row>
        <row r="18">
          <cell r="AI18" t="str">
            <v>热线-251223-071646-3</v>
          </cell>
          <cell r="AJ18" t="str">
            <v>诉求</v>
          </cell>
          <cell r="AK18" t="str">
            <v>结束</v>
          </cell>
        </row>
        <row r="19">
          <cell r="AI19" t="str">
            <v>热线-251223-074632</v>
          </cell>
          <cell r="AJ19" t="str">
            <v>诉求</v>
          </cell>
          <cell r="AK19" t="str">
            <v>结束</v>
          </cell>
        </row>
        <row r="20">
          <cell r="AI20" t="str">
            <v>网络-251224-000503</v>
          </cell>
          <cell r="AJ20" t="str">
            <v>其他</v>
          </cell>
          <cell r="AK20" t="str">
            <v>结束</v>
          </cell>
        </row>
        <row r="21">
          <cell r="AI21" t="str">
            <v>热线-251224-024222</v>
          </cell>
          <cell r="AJ21" t="str">
            <v>其他</v>
          </cell>
          <cell r="AK21" t="str">
            <v>结束</v>
          </cell>
        </row>
        <row r="22">
          <cell r="AI22" t="str">
            <v>热线-251224-022346-1</v>
          </cell>
          <cell r="AJ22" t="str">
            <v>其他</v>
          </cell>
          <cell r="AK22" t="str">
            <v>结束</v>
          </cell>
        </row>
        <row r="23">
          <cell r="AI23" t="str">
            <v>热线-251225-059571</v>
          </cell>
          <cell r="AJ23" t="str">
            <v>诉求</v>
          </cell>
          <cell r="AK23" t="str">
            <v>结束</v>
          </cell>
        </row>
        <row r="24">
          <cell r="AI24" t="str">
            <v>热线-251226-040071</v>
          </cell>
          <cell r="AJ24" t="str">
            <v>其他</v>
          </cell>
          <cell r="AK24" t="str">
            <v>结束</v>
          </cell>
        </row>
        <row r="25">
          <cell r="AI25" t="str">
            <v>热线-251227-018516-1</v>
          </cell>
          <cell r="AJ25" t="str">
            <v>诉求</v>
          </cell>
          <cell r="AK25" t="str">
            <v>结束</v>
          </cell>
        </row>
        <row r="26">
          <cell r="AI26" t="str">
            <v>网络-251226-026269-1</v>
          </cell>
          <cell r="AJ26" t="str">
            <v>诉求</v>
          </cell>
          <cell r="AK26" t="str">
            <v>结束</v>
          </cell>
        </row>
        <row r="27">
          <cell r="AI27" t="str">
            <v>热线-251227-037858</v>
          </cell>
          <cell r="AJ27" t="str">
            <v>其他</v>
          </cell>
          <cell r="AK27" t="str">
            <v>结束</v>
          </cell>
        </row>
        <row r="28">
          <cell r="AI28" t="str">
            <v>热线-251227-050756-3</v>
          </cell>
          <cell r="AJ28" t="str">
            <v>诉求</v>
          </cell>
          <cell r="AK28" t="str">
            <v>结束</v>
          </cell>
        </row>
        <row r="29">
          <cell r="AI29" t="str">
            <v>网络-251229-006506</v>
          </cell>
          <cell r="AJ29" t="str">
            <v>诉求</v>
          </cell>
          <cell r="AK29" t="str">
            <v>结束</v>
          </cell>
        </row>
        <row r="30">
          <cell r="AI30" t="str">
            <v>网络-251229-041813</v>
          </cell>
          <cell r="AJ30" t="str">
            <v>诉求</v>
          </cell>
          <cell r="AK30" t="str">
            <v>结束</v>
          </cell>
        </row>
        <row r="31">
          <cell r="AI31" t="str">
            <v>热线-251229-054242-2</v>
          </cell>
          <cell r="AJ31" t="str">
            <v>表扬</v>
          </cell>
          <cell r="AK31" t="str">
            <v>结束</v>
          </cell>
        </row>
        <row r="32">
          <cell r="AI32" t="str">
            <v>网络-251230-035268</v>
          </cell>
          <cell r="AJ32" t="str">
            <v>诉求</v>
          </cell>
          <cell r="AK32" t="str">
            <v>结束</v>
          </cell>
        </row>
        <row r="33">
          <cell r="AI33" t="str">
            <v>热线-251230-036223</v>
          </cell>
          <cell r="AJ33" t="str">
            <v>诉求</v>
          </cell>
          <cell r="AK33" t="str">
            <v>结束</v>
          </cell>
        </row>
        <row r="34">
          <cell r="AI34" t="str">
            <v>网络-251231-007653</v>
          </cell>
          <cell r="AJ34" t="str">
            <v>诉求</v>
          </cell>
          <cell r="AK34" t="str">
            <v>结束</v>
          </cell>
        </row>
        <row r="35">
          <cell r="AI35" t="str">
            <v>热线-251231-006369-2</v>
          </cell>
          <cell r="AJ35" t="str">
            <v>诉求</v>
          </cell>
          <cell r="AK35" t="str">
            <v>结束</v>
          </cell>
        </row>
        <row r="36">
          <cell r="AI36" t="str">
            <v>热线-251231-023645</v>
          </cell>
          <cell r="AJ36" t="str">
            <v>诉求</v>
          </cell>
          <cell r="AK36" t="str">
            <v>结束</v>
          </cell>
        </row>
        <row r="37">
          <cell r="AI37" t="str">
            <v>网络-251231-040038</v>
          </cell>
          <cell r="AJ37" t="str">
            <v>诉求</v>
          </cell>
          <cell r="AK37" t="str">
            <v>结束</v>
          </cell>
        </row>
        <row r="38">
          <cell r="AI38" t="str">
            <v>热线-251231-006944</v>
          </cell>
          <cell r="AJ38" t="str">
            <v>诉求</v>
          </cell>
          <cell r="AK38" t="str">
            <v>结束</v>
          </cell>
        </row>
        <row r="39">
          <cell r="AI39" t="str">
            <v>网络-260102-004649</v>
          </cell>
          <cell r="AJ39" t="str">
            <v>诉求</v>
          </cell>
          <cell r="AK39" t="str">
            <v>结束</v>
          </cell>
        </row>
        <row r="40">
          <cell r="AI40" t="str">
            <v>热线-260102-015903</v>
          </cell>
          <cell r="AJ40" t="str">
            <v>诉求</v>
          </cell>
          <cell r="AK40" t="str">
            <v>结束</v>
          </cell>
        </row>
        <row r="41">
          <cell r="AI41" t="str">
            <v>热线-260103-039044-1</v>
          </cell>
          <cell r="AJ41" t="str">
            <v>诉求</v>
          </cell>
          <cell r="AK41" t="str">
            <v>结束</v>
          </cell>
        </row>
        <row r="42">
          <cell r="AI42" t="str">
            <v>热线-260103-039044-2</v>
          </cell>
          <cell r="AJ42" t="str">
            <v>诉求</v>
          </cell>
          <cell r="AK42" t="str">
            <v>结束</v>
          </cell>
        </row>
        <row r="43">
          <cell r="AI43" t="str">
            <v>网络-260103-048481-2</v>
          </cell>
          <cell r="AJ43" t="str">
            <v>其他</v>
          </cell>
          <cell r="AK43" t="str">
            <v>结束</v>
          </cell>
        </row>
        <row r="44">
          <cell r="AI44" t="str">
            <v>网络-260103-048481-1</v>
          </cell>
          <cell r="AJ44" t="str">
            <v>其他</v>
          </cell>
          <cell r="AK44" t="str">
            <v>结束</v>
          </cell>
        </row>
        <row r="45">
          <cell r="AI45" t="str">
            <v>热线-260104-031911</v>
          </cell>
          <cell r="AJ45" t="str">
            <v>诉求</v>
          </cell>
          <cell r="AK45" t="str">
            <v>结束</v>
          </cell>
        </row>
        <row r="46">
          <cell r="AI46" t="str">
            <v>热线-260104-041011-2</v>
          </cell>
          <cell r="AJ46" t="str">
            <v>诉求</v>
          </cell>
          <cell r="AK46" t="str">
            <v>结束</v>
          </cell>
        </row>
        <row r="47">
          <cell r="AI47" t="str">
            <v>热线-260104-013011-1</v>
          </cell>
          <cell r="AJ47" t="str">
            <v>诉求</v>
          </cell>
          <cell r="AK47" t="str">
            <v>结束</v>
          </cell>
        </row>
        <row r="48">
          <cell r="AI48" t="str">
            <v>热线-260105-038505-2</v>
          </cell>
          <cell r="AJ48" t="str">
            <v>表扬</v>
          </cell>
          <cell r="AK48" t="str">
            <v>结束</v>
          </cell>
        </row>
        <row r="49">
          <cell r="AI49" t="str">
            <v>热线-260105-071626</v>
          </cell>
          <cell r="AJ49" t="str">
            <v>表扬</v>
          </cell>
          <cell r="AK49" t="str">
            <v>结束</v>
          </cell>
        </row>
        <row r="50">
          <cell r="AI50" t="str">
            <v>热线-260106-027290</v>
          </cell>
          <cell r="AJ50" t="str">
            <v>诉求</v>
          </cell>
          <cell r="AK50" t="str">
            <v>结束</v>
          </cell>
        </row>
        <row r="51">
          <cell r="AI51" t="str">
            <v>热线-260106-028313</v>
          </cell>
          <cell r="AJ51" t="str">
            <v>诉求</v>
          </cell>
          <cell r="AK51" t="str">
            <v>结束</v>
          </cell>
        </row>
        <row r="52">
          <cell r="AI52" t="str">
            <v>热线-260107-005722-2</v>
          </cell>
          <cell r="AJ52" t="str">
            <v>表扬</v>
          </cell>
          <cell r="AK52" t="str">
            <v>结束</v>
          </cell>
        </row>
        <row r="53">
          <cell r="AI53" t="str">
            <v>热线-260107-002903-3</v>
          </cell>
          <cell r="AJ53" t="str">
            <v>诉求</v>
          </cell>
          <cell r="AK53" t="str">
            <v>结束</v>
          </cell>
        </row>
        <row r="54">
          <cell r="AI54" t="str">
            <v>网络-260108-018300</v>
          </cell>
          <cell r="AJ54" t="str">
            <v>诉求</v>
          </cell>
          <cell r="AK54" t="str">
            <v>结束</v>
          </cell>
        </row>
        <row r="55">
          <cell r="AI55" t="str">
            <v>网络-260108-037140-1</v>
          </cell>
          <cell r="AJ55" t="str">
            <v>诉求</v>
          </cell>
          <cell r="AK55" t="str">
            <v>结束</v>
          </cell>
        </row>
        <row r="56">
          <cell r="AI56" t="str">
            <v>热线-260109-024500-2</v>
          </cell>
          <cell r="AJ56" t="str">
            <v>诉求</v>
          </cell>
          <cell r="AK56" t="str">
            <v>结束</v>
          </cell>
        </row>
        <row r="57">
          <cell r="AI57" t="str">
            <v>热线-260109-043939-2</v>
          </cell>
          <cell r="AJ57" t="str">
            <v>其他</v>
          </cell>
          <cell r="AK57" t="str">
            <v>结束</v>
          </cell>
        </row>
        <row r="58">
          <cell r="AI58" t="str">
            <v>热线-260109-043939-1</v>
          </cell>
          <cell r="AJ58" t="str">
            <v>诉求</v>
          </cell>
          <cell r="AK58" t="str">
            <v>结束</v>
          </cell>
        </row>
        <row r="59">
          <cell r="AI59" t="str">
            <v>网络-260109-053098-1</v>
          </cell>
          <cell r="AJ59" t="str">
            <v>诉求</v>
          </cell>
          <cell r="AK59" t="str">
            <v>结束</v>
          </cell>
        </row>
        <row r="60">
          <cell r="AI60" t="str">
            <v>热线-260109-028234</v>
          </cell>
          <cell r="AJ60" t="str">
            <v>诉求</v>
          </cell>
          <cell r="AK60" t="str">
            <v>结束</v>
          </cell>
        </row>
        <row r="61">
          <cell r="AI61" t="str">
            <v>网络-260109-036136-2</v>
          </cell>
          <cell r="AJ61" t="str">
            <v>诉求</v>
          </cell>
          <cell r="AK61" t="str">
            <v>结束</v>
          </cell>
        </row>
        <row r="62">
          <cell r="AI62" t="str">
            <v>网络-260109-036136-1</v>
          </cell>
          <cell r="AJ62" t="str">
            <v>诉求</v>
          </cell>
          <cell r="AK62" t="str">
            <v>结束</v>
          </cell>
        </row>
        <row r="63">
          <cell r="AI63" t="str">
            <v>网络-260110-041791-2</v>
          </cell>
          <cell r="AJ63" t="str">
            <v>诉求</v>
          </cell>
          <cell r="AK63" t="str">
            <v>结束</v>
          </cell>
        </row>
        <row r="64">
          <cell r="AI64" t="str">
            <v>热线-260111-023626-2</v>
          </cell>
          <cell r="AJ64" t="str">
            <v>其他</v>
          </cell>
          <cell r="AK64" t="str">
            <v>结束</v>
          </cell>
        </row>
        <row r="65">
          <cell r="AI65" t="str">
            <v>网络-260112-006217-3</v>
          </cell>
          <cell r="AJ65" t="str">
            <v>诉求</v>
          </cell>
          <cell r="AK65" t="str">
            <v>结束</v>
          </cell>
        </row>
        <row r="66">
          <cell r="AI66" t="str">
            <v>热线-260112-004858-3</v>
          </cell>
          <cell r="AJ66" t="str">
            <v>诉求</v>
          </cell>
          <cell r="AK66" t="str">
            <v>结束</v>
          </cell>
        </row>
        <row r="67">
          <cell r="AI67" t="str">
            <v>网络-260109-053098-2</v>
          </cell>
          <cell r="AJ67" t="str">
            <v>其他</v>
          </cell>
          <cell r="AK67" t="str">
            <v>结束</v>
          </cell>
        </row>
        <row r="68">
          <cell r="AI68" t="str">
            <v>网络-260113-005463</v>
          </cell>
          <cell r="AJ68" t="str">
            <v>诉求</v>
          </cell>
          <cell r="AK68" t="str">
            <v>结束</v>
          </cell>
        </row>
        <row r="69">
          <cell r="AI69" t="str">
            <v>热线-260113-007090-1</v>
          </cell>
          <cell r="AJ69" t="str">
            <v>诉求</v>
          </cell>
          <cell r="AK69" t="str">
            <v>结束</v>
          </cell>
        </row>
        <row r="70">
          <cell r="AI70" t="str">
            <v>热线-260113-007090-2</v>
          </cell>
          <cell r="AJ70" t="str">
            <v>其他</v>
          </cell>
          <cell r="AK70" t="str">
            <v>结束</v>
          </cell>
        </row>
        <row r="71">
          <cell r="AI71" t="str">
            <v>热线-260113-009666-1</v>
          </cell>
          <cell r="AJ71" t="str">
            <v>诉求</v>
          </cell>
          <cell r="AK71" t="str">
            <v>结束</v>
          </cell>
        </row>
        <row r="72">
          <cell r="AI72" t="str">
            <v>热线-260113-028565-2</v>
          </cell>
          <cell r="AJ72" t="str">
            <v>其他</v>
          </cell>
          <cell r="AK72" t="str">
            <v>结束</v>
          </cell>
        </row>
        <row r="73">
          <cell r="AI73" t="str">
            <v>热线-260113-028565-1</v>
          </cell>
          <cell r="AJ73" t="str">
            <v>诉求</v>
          </cell>
          <cell r="AK73" t="str">
            <v>结束</v>
          </cell>
        </row>
        <row r="74">
          <cell r="AI74" t="str">
            <v>网络-260113-040011-1</v>
          </cell>
          <cell r="AJ74" t="str">
            <v>诉求</v>
          </cell>
          <cell r="AK74" t="str">
            <v>结束</v>
          </cell>
        </row>
        <row r="75">
          <cell r="AI75" t="str">
            <v>热线-260113-048837</v>
          </cell>
          <cell r="AJ75" t="str">
            <v>其他</v>
          </cell>
          <cell r="AK75" t="str">
            <v>结束</v>
          </cell>
        </row>
        <row r="76">
          <cell r="AI76" t="str">
            <v>热线-260111-023626-1</v>
          </cell>
          <cell r="AJ76" t="str">
            <v>其他</v>
          </cell>
          <cell r="AK76" t="str">
            <v>结束</v>
          </cell>
        </row>
        <row r="77">
          <cell r="AI77" t="str">
            <v>热线-260114-013275-2</v>
          </cell>
          <cell r="AJ77" t="str">
            <v>表扬</v>
          </cell>
          <cell r="AK77" t="str">
            <v>结束</v>
          </cell>
        </row>
        <row r="78">
          <cell r="AI78" t="str">
            <v>热线-260114-013275-1</v>
          </cell>
          <cell r="AJ78" t="str">
            <v>表扬</v>
          </cell>
          <cell r="AK78" t="str">
            <v>结束</v>
          </cell>
        </row>
        <row r="79">
          <cell r="AI79" t="str">
            <v>热线-260114-069370</v>
          </cell>
          <cell r="AJ79" t="str">
            <v>表扬</v>
          </cell>
          <cell r="AK79" t="str">
            <v>结束</v>
          </cell>
        </row>
        <row r="80">
          <cell r="AI80" t="str">
            <v>网络-260115-006849</v>
          </cell>
          <cell r="AJ80" t="str">
            <v>诉求</v>
          </cell>
          <cell r="AK80" t="str">
            <v>结束</v>
          </cell>
        </row>
        <row r="81">
          <cell r="AI81" t="str">
            <v>网络-260115-010588</v>
          </cell>
          <cell r="AJ81" t="str">
            <v>诉求</v>
          </cell>
          <cell r="AK81" t="str">
            <v>结束</v>
          </cell>
        </row>
        <row r="82">
          <cell r="AI82" t="str">
            <v>网络-260115-015646</v>
          </cell>
          <cell r="AJ82" t="str">
            <v>诉求</v>
          </cell>
          <cell r="AK82" t="str">
            <v>结束</v>
          </cell>
        </row>
        <row r="83">
          <cell r="AI83" t="str">
            <v>热线-260115-060154-1</v>
          </cell>
          <cell r="AJ83" t="str">
            <v>诉求</v>
          </cell>
          <cell r="AK83" t="str">
            <v>结束</v>
          </cell>
        </row>
        <row r="84">
          <cell r="AI84" t="str">
            <v>热线-260115-059319-2</v>
          </cell>
          <cell r="AJ84" t="str">
            <v>诉求</v>
          </cell>
          <cell r="AK84" t="str">
            <v>结束</v>
          </cell>
        </row>
        <row r="85">
          <cell r="AI85" t="str">
            <v>热线-260116-050326-3</v>
          </cell>
          <cell r="AJ85" t="str">
            <v>其他</v>
          </cell>
          <cell r="AK85" t="str">
            <v>结束</v>
          </cell>
        </row>
        <row r="86">
          <cell r="AI86" t="str">
            <v>热线-260116-050326-2</v>
          </cell>
          <cell r="AJ86" t="str">
            <v>诉求</v>
          </cell>
          <cell r="AK86" t="str">
            <v>结束</v>
          </cell>
        </row>
        <row r="87">
          <cell r="AI87" t="str">
            <v>热线-260116-050326-1</v>
          </cell>
          <cell r="AJ87" t="str">
            <v>诉求</v>
          </cell>
          <cell r="AK87" t="str">
            <v>结束</v>
          </cell>
        </row>
        <row r="88">
          <cell r="AI88" t="str">
            <v>热线-260116-042574</v>
          </cell>
          <cell r="AJ88" t="str">
            <v>诉求</v>
          </cell>
          <cell r="AK88" t="str">
            <v>结束</v>
          </cell>
        </row>
        <row r="89">
          <cell r="AI89" t="str">
            <v>热线-260117-002404</v>
          </cell>
          <cell r="AJ89" t="str">
            <v>诉求</v>
          </cell>
          <cell r="AK89" t="str">
            <v>结束</v>
          </cell>
        </row>
        <row r="90">
          <cell r="AI90" t="str">
            <v>热线-260117-002038</v>
          </cell>
          <cell r="AJ90" t="str">
            <v>诉求</v>
          </cell>
          <cell r="AK90" t="str">
            <v>结束</v>
          </cell>
        </row>
        <row r="91">
          <cell r="AI91" t="str">
            <v>网络-260117-035766</v>
          </cell>
          <cell r="AJ91" t="str">
            <v>诉求</v>
          </cell>
          <cell r="AK91" t="str">
            <v>结束</v>
          </cell>
        </row>
        <row r="92">
          <cell r="AI92" t="str">
            <v>网络-260118-022824-3</v>
          </cell>
          <cell r="AJ92" t="str">
            <v>诉求</v>
          </cell>
          <cell r="AK92" t="str">
            <v>结束</v>
          </cell>
        </row>
        <row r="93">
          <cell r="AI93" t="str">
            <v>热线-260119-017520-2</v>
          </cell>
          <cell r="AJ93" t="str">
            <v>其他</v>
          </cell>
          <cell r="AK93" t="str">
            <v>结束</v>
          </cell>
        </row>
        <row r="94">
          <cell r="AI94" t="str">
            <v>热线-260120-020085</v>
          </cell>
          <cell r="AJ94" t="str">
            <v>诉求</v>
          </cell>
          <cell r="AK94" t="str">
            <v>结束</v>
          </cell>
        </row>
        <row r="95">
          <cell r="AI95" t="str">
            <v>热线-260120-067472-7</v>
          </cell>
          <cell r="AJ95" t="str">
            <v>诉求</v>
          </cell>
          <cell r="AK95" t="str">
            <v>结束</v>
          </cell>
        </row>
        <row r="96">
          <cell r="AI96" t="str">
            <v>网络-260121-039736</v>
          </cell>
          <cell r="AJ96" t="str">
            <v>诉求</v>
          </cell>
          <cell r="AK96" t="str">
            <v>结束</v>
          </cell>
        </row>
        <row r="97">
          <cell r="AI97" t="str">
            <v>热线-260121-048555</v>
          </cell>
          <cell r="AJ97" t="str">
            <v>诉求</v>
          </cell>
          <cell r="AK97" t="str">
            <v>结束</v>
          </cell>
        </row>
        <row r="98">
          <cell r="AI98" t="str">
            <v>热线-260122-008761</v>
          </cell>
          <cell r="AJ98" t="str">
            <v>诉求</v>
          </cell>
          <cell r="AK98" t="str">
            <v>结束</v>
          </cell>
        </row>
        <row r="99">
          <cell r="AI99" t="str">
            <v>热线-260121-068597-2</v>
          </cell>
          <cell r="AJ99" t="str">
            <v>诉求</v>
          </cell>
          <cell r="AK99" t="str">
            <v>结束</v>
          </cell>
        </row>
        <row r="100">
          <cell r="AI100" t="str">
            <v>网络-260122-016053-6</v>
          </cell>
          <cell r="AJ100" t="str">
            <v>诉求</v>
          </cell>
          <cell r="AK100" t="str">
            <v>结束</v>
          </cell>
        </row>
        <row r="101">
          <cell r="AI101" t="str">
            <v>网络-260122-036769</v>
          </cell>
          <cell r="AJ101" t="str">
            <v>诉求</v>
          </cell>
          <cell r="AK101" t="str">
            <v>结束</v>
          </cell>
        </row>
        <row r="102">
          <cell r="AI102" t="str">
            <v>热线-260122-060164-1</v>
          </cell>
          <cell r="AJ102" t="str">
            <v>诉求</v>
          </cell>
          <cell r="AK102" t="str">
            <v>结束</v>
          </cell>
        </row>
        <row r="103">
          <cell r="AI103" t="str">
            <v>热线-260123-031449</v>
          </cell>
          <cell r="AJ103" t="str">
            <v>诉求</v>
          </cell>
          <cell r="AK103" t="str">
            <v>结束</v>
          </cell>
        </row>
        <row r="104">
          <cell r="AI104" t="str">
            <v>热线-260122-021460-3</v>
          </cell>
          <cell r="AJ104" t="str">
            <v>诉求</v>
          </cell>
          <cell r="AK104" t="str">
            <v>结束</v>
          </cell>
        </row>
        <row r="105">
          <cell r="AI105" t="str">
            <v>网络-260124-001606-2</v>
          </cell>
          <cell r="AJ105" t="str">
            <v>诉求</v>
          </cell>
          <cell r="AK105" t="str">
            <v>结束</v>
          </cell>
        </row>
        <row r="106">
          <cell r="AI106" t="str">
            <v>网络-260124-001044-3</v>
          </cell>
          <cell r="AJ106" t="str">
            <v>其他</v>
          </cell>
          <cell r="AK106" t="str">
            <v>结束</v>
          </cell>
        </row>
        <row r="107">
          <cell r="AI107" t="str">
            <v>网络-260124-001044-1</v>
          </cell>
          <cell r="AJ107" t="str">
            <v>其他</v>
          </cell>
          <cell r="AK107" t="str">
            <v>结束</v>
          </cell>
        </row>
        <row r="108">
          <cell r="AI108" t="str">
            <v>网络-260124-001044-2</v>
          </cell>
          <cell r="AJ108" t="str">
            <v>其他</v>
          </cell>
          <cell r="AK108" t="str">
            <v>结束</v>
          </cell>
        </row>
        <row r="109">
          <cell r="AI109" t="str">
            <v>网络-260124-000007-2</v>
          </cell>
          <cell r="AJ109" t="str">
            <v>诉求</v>
          </cell>
          <cell r="AK109" t="str">
            <v>结束</v>
          </cell>
        </row>
        <row r="110">
          <cell r="AI110" t="str">
            <v>网络-260124-000007-1</v>
          </cell>
          <cell r="AJ110" t="str">
            <v>诉求</v>
          </cell>
          <cell r="AK110" t="str">
            <v>结束</v>
          </cell>
        </row>
        <row r="111">
          <cell r="AI111" t="str">
            <v>网络-260124-053797</v>
          </cell>
          <cell r="AJ111" t="str">
            <v>诉求</v>
          </cell>
          <cell r="AK111" t="str">
            <v>结束</v>
          </cell>
        </row>
        <row r="112">
          <cell r="AI112" t="str">
            <v>热线-260125-015353</v>
          </cell>
          <cell r="AJ112" t="str">
            <v>诉求</v>
          </cell>
          <cell r="AK112" t="str">
            <v>结束</v>
          </cell>
        </row>
        <row r="113">
          <cell r="AI113" t="str">
            <v>热线-260124-015418</v>
          </cell>
          <cell r="AJ113" t="str">
            <v>其他</v>
          </cell>
          <cell r="AK113" t="str">
            <v>结束</v>
          </cell>
        </row>
        <row r="114">
          <cell r="AI114" t="str">
            <v>热线-260126-017103</v>
          </cell>
          <cell r="AJ114" t="str">
            <v>诉求</v>
          </cell>
          <cell r="AK114" t="str">
            <v>结束</v>
          </cell>
        </row>
        <row r="115">
          <cell r="AI115" t="str">
            <v>网络-260126-045683-2</v>
          </cell>
          <cell r="AJ115" t="str">
            <v>其他</v>
          </cell>
          <cell r="AK115" t="str">
            <v>结束</v>
          </cell>
        </row>
        <row r="116">
          <cell r="AI116" t="str">
            <v>网络-260126-045683-3</v>
          </cell>
          <cell r="AJ116" t="str">
            <v>其他</v>
          </cell>
          <cell r="AK116" t="str">
            <v>结束</v>
          </cell>
        </row>
        <row r="117">
          <cell r="AI117" t="str">
            <v>网络-260126-045683-1</v>
          </cell>
          <cell r="AJ117" t="str">
            <v>其他</v>
          </cell>
          <cell r="AK117" t="str">
            <v>结束</v>
          </cell>
        </row>
        <row r="118">
          <cell r="AI118" t="str">
            <v>网络-260126-076970-2</v>
          </cell>
          <cell r="AJ118" t="str">
            <v>诉求</v>
          </cell>
          <cell r="AK118" t="str">
            <v>结束</v>
          </cell>
        </row>
        <row r="119">
          <cell r="AI119" t="str">
            <v>热线-260127-013784</v>
          </cell>
          <cell r="AJ119" t="str">
            <v>其他</v>
          </cell>
          <cell r="AK119" t="str">
            <v>结束</v>
          </cell>
        </row>
        <row r="120">
          <cell r="AI120" t="str">
            <v>网络-260127-035175</v>
          </cell>
          <cell r="AJ120" t="str">
            <v>诉求</v>
          </cell>
          <cell r="AK120" t="str">
            <v>结束</v>
          </cell>
        </row>
        <row r="121">
          <cell r="AI121" t="str">
            <v>热线-260126-064795-2</v>
          </cell>
          <cell r="AJ121" t="str">
            <v>诉求</v>
          </cell>
          <cell r="AK121" t="str">
            <v>结束</v>
          </cell>
        </row>
        <row r="122">
          <cell r="AI122" t="str">
            <v>热线-260123-020142-2</v>
          </cell>
          <cell r="AJ122" t="str">
            <v>其他</v>
          </cell>
          <cell r="AK122" t="str">
            <v>结束</v>
          </cell>
        </row>
        <row r="123">
          <cell r="AI123" t="str">
            <v>热线-260127-059787-1</v>
          </cell>
          <cell r="AJ123" t="str">
            <v>诉求</v>
          </cell>
          <cell r="AK123" t="str">
            <v>结束</v>
          </cell>
        </row>
        <row r="124">
          <cell r="AI124" t="str">
            <v>网络-260128-026478-1</v>
          </cell>
          <cell r="AJ124" t="str">
            <v>诉求</v>
          </cell>
          <cell r="AK124" t="str">
            <v>结束</v>
          </cell>
        </row>
        <row r="125">
          <cell r="AI125" t="str">
            <v>网络-260128-054109-3</v>
          </cell>
          <cell r="AJ125" t="str">
            <v>诉求</v>
          </cell>
          <cell r="AK125" t="str">
            <v>结束</v>
          </cell>
        </row>
        <row r="126">
          <cell r="AI126" t="str">
            <v>网络-260128-054109-1</v>
          </cell>
          <cell r="AJ126" t="str">
            <v>诉求</v>
          </cell>
          <cell r="AK126" t="str">
            <v>结束</v>
          </cell>
        </row>
        <row r="127">
          <cell r="AI127" t="str">
            <v>热线-260128-035993-4</v>
          </cell>
          <cell r="AJ127" t="str">
            <v>诉求</v>
          </cell>
          <cell r="AK127" t="str">
            <v>结束</v>
          </cell>
        </row>
        <row r="128">
          <cell r="AI128" t="str">
            <v>网络-260128-054109-2</v>
          </cell>
          <cell r="AJ128" t="str">
            <v>诉求</v>
          </cell>
          <cell r="AK128" t="str">
            <v>结束</v>
          </cell>
        </row>
        <row r="129">
          <cell r="AI129" t="str">
            <v>热线-260128-063997-3</v>
          </cell>
          <cell r="AJ129" t="str">
            <v>表扬</v>
          </cell>
          <cell r="AK129" t="str">
            <v>结束</v>
          </cell>
        </row>
        <row r="130">
          <cell r="AI130" t="str">
            <v>热线-260128-065592-1</v>
          </cell>
          <cell r="AJ130" t="str">
            <v>诉求</v>
          </cell>
          <cell r="AK130" t="str">
            <v>结束</v>
          </cell>
        </row>
        <row r="131">
          <cell r="AI131" t="str">
            <v>网络-260129-043344</v>
          </cell>
          <cell r="AJ131" t="str">
            <v>诉求</v>
          </cell>
          <cell r="AK131" t="str">
            <v>结束</v>
          </cell>
        </row>
        <row r="132">
          <cell r="AI132" t="str">
            <v>热线-260129-068302</v>
          </cell>
          <cell r="AJ132" t="str">
            <v>诉求</v>
          </cell>
          <cell r="AK132" t="str">
            <v>结束</v>
          </cell>
        </row>
        <row r="133">
          <cell r="AI133" t="str">
            <v>热线-260131-022552-2</v>
          </cell>
          <cell r="AJ133" t="str">
            <v>表扬</v>
          </cell>
          <cell r="AK133" t="str">
            <v>结束</v>
          </cell>
        </row>
        <row r="134">
          <cell r="AI134" t="str">
            <v>热线-260130-005502</v>
          </cell>
          <cell r="AJ134" t="str">
            <v>诉求</v>
          </cell>
          <cell r="AK134" t="str">
            <v>结束</v>
          </cell>
        </row>
        <row r="135">
          <cell r="AI135" t="str">
            <v>热线-260201-024922</v>
          </cell>
          <cell r="AJ135" t="str">
            <v>诉求</v>
          </cell>
          <cell r="AK135" t="str">
            <v>结束</v>
          </cell>
        </row>
        <row r="136">
          <cell r="AI136" t="str">
            <v>网络-260202-010018-2</v>
          </cell>
          <cell r="AJ136" t="str">
            <v>诉求</v>
          </cell>
          <cell r="AK136" t="str">
            <v>结束</v>
          </cell>
        </row>
        <row r="137">
          <cell r="AI137" t="str">
            <v>热线-260202-006795</v>
          </cell>
          <cell r="AJ137" t="str">
            <v>诉求</v>
          </cell>
          <cell r="AK137" t="str">
            <v>结束</v>
          </cell>
        </row>
        <row r="138">
          <cell r="AI138" t="str">
            <v>热线-260202-050173-2</v>
          </cell>
          <cell r="AJ138" t="str">
            <v>诉求</v>
          </cell>
          <cell r="AK138" t="str">
            <v>结束</v>
          </cell>
        </row>
        <row r="139">
          <cell r="AI139" t="str">
            <v>热线-260202-050173-1</v>
          </cell>
          <cell r="AJ139" t="str">
            <v>诉求</v>
          </cell>
          <cell r="AK139" t="str">
            <v>结束</v>
          </cell>
        </row>
        <row r="140">
          <cell r="AI140" t="str">
            <v>热线-260203-034440</v>
          </cell>
          <cell r="AJ140" t="str">
            <v>诉求</v>
          </cell>
          <cell r="AK140" t="str">
            <v>结束</v>
          </cell>
        </row>
        <row r="141">
          <cell r="AI141" t="str">
            <v>网络-260203-040840-3</v>
          </cell>
          <cell r="AJ141" t="str">
            <v>诉求</v>
          </cell>
          <cell r="AK141" t="str">
            <v>结束</v>
          </cell>
        </row>
        <row r="142">
          <cell r="AI142" t="str">
            <v>网络-260204-002845-1</v>
          </cell>
          <cell r="AJ142" t="str">
            <v>诉求</v>
          </cell>
          <cell r="AK142" t="str">
            <v>结束</v>
          </cell>
        </row>
        <row r="143">
          <cell r="AI143" t="str">
            <v>网络-260204-009762</v>
          </cell>
          <cell r="AJ143" t="str">
            <v>诉求</v>
          </cell>
          <cell r="AK143" t="str">
            <v>结束</v>
          </cell>
        </row>
        <row r="144">
          <cell r="AI144" t="str">
            <v>网络-260204-046472-2</v>
          </cell>
          <cell r="AJ144" t="str">
            <v>诉求</v>
          </cell>
          <cell r="AK144" t="str">
            <v>结束</v>
          </cell>
        </row>
        <row r="145">
          <cell r="AI145" t="str">
            <v>热线-260202-014084</v>
          </cell>
          <cell r="AJ145" t="str">
            <v>诉求</v>
          </cell>
          <cell r="AK145" t="str">
            <v>结束</v>
          </cell>
        </row>
        <row r="146">
          <cell r="AI146" t="str">
            <v>网络-260204-050887-2</v>
          </cell>
          <cell r="AJ146" t="str">
            <v>诉求</v>
          </cell>
          <cell r="AK146" t="str">
            <v>结束</v>
          </cell>
        </row>
        <row r="147">
          <cell r="AI147" t="str">
            <v>热线-260204-058517</v>
          </cell>
          <cell r="AJ147" t="str">
            <v>诉求</v>
          </cell>
          <cell r="AK147" t="str">
            <v>结束</v>
          </cell>
        </row>
        <row r="148">
          <cell r="AI148" t="str">
            <v>热线-260204-052927</v>
          </cell>
          <cell r="AJ148" t="str">
            <v>诉求</v>
          </cell>
          <cell r="AK148" t="str">
            <v>结束</v>
          </cell>
        </row>
        <row r="149">
          <cell r="AI149" t="str">
            <v>热线-260205-004640-1</v>
          </cell>
          <cell r="AJ149" t="str">
            <v>其他</v>
          </cell>
          <cell r="AK149" t="str">
            <v>结束</v>
          </cell>
        </row>
        <row r="150">
          <cell r="AI150" t="str">
            <v>热线-260204-038455</v>
          </cell>
          <cell r="AJ150" t="str">
            <v>诉求</v>
          </cell>
          <cell r="AK150" t="str">
            <v>结束</v>
          </cell>
        </row>
        <row r="151">
          <cell r="AI151" t="str">
            <v>热线-260205-010683</v>
          </cell>
          <cell r="AJ151" t="str">
            <v>诉求</v>
          </cell>
          <cell r="AK151" t="str">
            <v>结束</v>
          </cell>
        </row>
        <row r="152">
          <cell r="AI152" t="str">
            <v>热线-260205-021275</v>
          </cell>
          <cell r="AJ152" t="str">
            <v>其他</v>
          </cell>
          <cell r="AK152" t="str">
            <v>结束</v>
          </cell>
        </row>
        <row r="153">
          <cell r="AI153" t="str">
            <v>热线-260205-029799</v>
          </cell>
          <cell r="AJ153" t="str">
            <v>诉求</v>
          </cell>
          <cell r="AK153" t="str">
            <v>结束</v>
          </cell>
        </row>
        <row r="154">
          <cell r="AI154" t="str">
            <v>网络-260206-015431</v>
          </cell>
          <cell r="AJ154" t="str">
            <v>诉求</v>
          </cell>
          <cell r="AK154" t="str">
            <v>结束</v>
          </cell>
        </row>
        <row r="155">
          <cell r="AI155" t="str">
            <v>网络-260206-016872-2</v>
          </cell>
          <cell r="AJ155" t="str">
            <v>表扬</v>
          </cell>
          <cell r="AK155" t="str">
            <v>结束</v>
          </cell>
        </row>
        <row r="156">
          <cell r="AI156" t="str">
            <v>热线-260206-027504</v>
          </cell>
          <cell r="AJ156" t="str">
            <v>其他</v>
          </cell>
          <cell r="AK156" t="str">
            <v>结束</v>
          </cell>
        </row>
        <row r="157">
          <cell r="AI157" t="str">
            <v>热线-260207-050552-3</v>
          </cell>
          <cell r="AJ157" t="str">
            <v>诉求</v>
          </cell>
          <cell r="AK157" t="str">
            <v>结束</v>
          </cell>
        </row>
        <row r="158">
          <cell r="AI158" t="str">
            <v>热线-260207-055766-3</v>
          </cell>
          <cell r="AJ158" t="str">
            <v>其他</v>
          </cell>
          <cell r="AK158" t="str">
            <v>结束</v>
          </cell>
        </row>
        <row r="159">
          <cell r="AI159" t="str">
            <v>网络-260210-026108-2</v>
          </cell>
          <cell r="AJ159" t="str">
            <v>诉求</v>
          </cell>
          <cell r="AK159" t="str">
            <v>结束</v>
          </cell>
        </row>
        <row r="160">
          <cell r="AI160" t="str">
            <v>热线-260210-031316</v>
          </cell>
          <cell r="AJ160" t="str">
            <v>诉求</v>
          </cell>
          <cell r="AK160" t="str">
            <v>结束</v>
          </cell>
        </row>
        <row r="161">
          <cell r="AI161" t="str">
            <v>热线-260210-026487-2</v>
          </cell>
          <cell r="AJ161" t="str">
            <v>诉求</v>
          </cell>
          <cell r="AK161" t="str">
            <v>结束</v>
          </cell>
        </row>
        <row r="162">
          <cell r="AI162" t="str">
            <v>网络-260211-010510-1</v>
          </cell>
          <cell r="AJ162" t="str">
            <v>诉求</v>
          </cell>
          <cell r="AK162" t="str">
            <v>结束</v>
          </cell>
        </row>
        <row r="163">
          <cell r="AI163" t="str">
            <v>热线-260211-041773</v>
          </cell>
          <cell r="AJ163" t="str">
            <v>诉求</v>
          </cell>
          <cell r="AK163" t="str">
            <v>结束</v>
          </cell>
        </row>
        <row r="164">
          <cell r="AI164" t="str">
            <v>网络-260212-011380</v>
          </cell>
          <cell r="AJ164" t="str">
            <v>诉求</v>
          </cell>
          <cell r="AK164" t="str">
            <v>结束</v>
          </cell>
        </row>
        <row r="165">
          <cell r="AI165" t="str">
            <v>热线-260213-005308</v>
          </cell>
          <cell r="AJ165" t="str">
            <v>诉求</v>
          </cell>
          <cell r="AK165" t="str">
            <v>结束</v>
          </cell>
        </row>
        <row r="166">
          <cell r="AI166" t="str">
            <v>热线-260213-041795-2</v>
          </cell>
          <cell r="AJ166" t="str">
            <v>表扬</v>
          </cell>
          <cell r="AK166" t="str">
            <v>结束</v>
          </cell>
        </row>
        <row r="167">
          <cell r="AI167" t="str">
            <v>热线-260213-041795-1</v>
          </cell>
          <cell r="AJ167" t="str">
            <v>表扬</v>
          </cell>
          <cell r="AK167" t="str">
            <v>结束</v>
          </cell>
        </row>
        <row r="168">
          <cell r="AI168" t="str">
            <v>热线-260214-018800</v>
          </cell>
          <cell r="AJ168" t="str">
            <v>诉求</v>
          </cell>
          <cell r="AK168" t="str">
            <v>结束</v>
          </cell>
        </row>
        <row r="169">
          <cell r="AI169" t="str">
            <v>网络-260214-027062-3</v>
          </cell>
          <cell r="AJ169" t="str">
            <v>诉求</v>
          </cell>
          <cell r="AK169" t="str">
            <v>结束</v>
          </cell>
        </row>
        <row r="170">
          <cell r="AI170" t="str">
            <v>热线-260214-013035</v>
          </cell>
          <cell r="AJ170" t="str">
            <v>诉求</v>
          </cell>
          <cell r="AK170" t="str">
            <v>结束</v>
          </cell>
        </row>
        <row r="171">
          <cell r="AI171" t="str">
            <v>热线-260213-066501</v>
          </cell>
          <cell r="AJ171" t="str">
            <v>诉求</v>
          </cell>
          <cell r="AK171" t="str">
            <v>结束</v>
          </cell>
        </row>
        <row r="172">
          <cell r="AI172" t="str">
            <v>热线-260214-053000-2</v>
          </cell>
          <cell r="AJ172" t="str">
            <v>诉求</v>
          </cell>
          <cell r="AK172" t="str">
            <v>结束</v>
          </cell>
        </row>
        <row r="173">
          <cell r="AI173" t="str">
            <v>热线-260215-016058</v>
          </cell>
          <cell r="AJ173" t="str">
            <v>其他</v>
          </cell>
          <cell r="AK173" t="str">
            <v>结束</v>
          </cell>
        </row>
        <row r="174">
          <cell r="AI174" t="str">
            <v>热线-260216-017628-2</v>
          </cell>
          <cell r="AJ174" t="str">
            <v>诉求</v>
          </cell>
          <cell r="AK174" t="str">
            <v>结束</v>
          </cell>
        </row>
        <row r="175">
          <cell r="AI175" t="str">
            <v>热线-260216-022246</v>
          </cell>
          <cell r="AJ175" t="str">
            <v>诉求</v>
          </cell>
          <cell r="AK175" t="str">
            <v>结束</v>
          </cell>
        </row>
        <row r="176">
          <cell r="AI176" t="str">
            <v>网络-260217-007980</v>
          </cell>
          <cell r="AJ176" t="str">
            <v>诉求</v>
          </cell>
          <cell r="AK176" t="str">
            <v>结束</v>
          </cell>
        </row>
        <row r="177">
          <cell r="AI177" t="str">
            <v>热线-260217-019479-2</v>
          </cell>
          <cell r="AJ177" t="str">
            <v>诉求</v>
          </cell>
          <cell r="AK177" t="str">
            <v>结束</v>
          </cell>
        </row>
        <row r="178">
          <cell r="AI178" t="str">
            <v>热线-260218-007523-1</v>
          </cell>
          <cell r="AJ178" t="str">
            <v>诉求</v>
          </cell>
          <cell r="AK178" t="str">
            <v>结束</v>
          </cell>
        </row>
        <row r="179">
          <cell r="AI179" t="str">
            <v>热线-260219-005840-2</v>
          </cell>
          <cell r="AJ179" t="str">
            <v>诉求</v>
          </cell>
          <cell r="AK179" t="str">
            <v>结束</v>
          </cell>
        </row>
        <row r="180">
          <cell r="AI180" t="str">
            <v>热线-260218-004560-2</v>
          </cell>
          <cell r="AJ180" t="str">
            <v>诉求</v>
          </cell>
          <cell r="AK180" t="str">
            <v>结束</v>
          </cell>
        </row>
        <row r="181">
          <cell r="AI181" t="str">
            <v>热线-260219-009288-1</v>
          </cell>
          <cell r="AJ181" t="str">
            <v>诉求</v>
          </cell>
          <cell r="AK181" t="str">
            <v>结束</v>
          </cell>
        </row>
        <row r="182">
          <cell r="AI182" t="str">
            <v>热线-260219-013672</v>
          </cell>
          <cell r="AJ182" t="str">
            <v>诉求</v>
          </cell>
          <cell r="AK182" t="str">
            <v>结束</v>
          </cell>
        </row>
        <row r="183">
          <cell r="AI183" t="str">
            <v>热线-260221-010891</v>
          </cell>
          <cell r="AJ183" t="str">
            <v>诉求</v>
          </cell>
          <cell r="AK183" t="str">
            <v>结束</v>
          </cell>
        </row>
        <row r="184">
          <cell r="AI184" t="str">
            <v>热线-260221-021978-1</v>
          </cell>
          <cell r="AJ184" t="str">
            <v>诉求</v>
          </cell>
          <cell r="AK184" t="str">
            <v>结束</v>
          </cell>
        </row>
        <row r="185">
          <cell r="AI185" t="str">
            <v>网络-260221-027058-2</v>
          </cell>
          <cell r="AJ185" t="str">
            <v>诉求</v>
          </cell>
          <cell r="AK185" t="str">
            <v>结束</v>
          </cell>
        </row>
        <row r="186">
          <cell r="AI186" t="str">
            <v>热线-260222-004795</v>
          </cell>
          <cell r="AJ186" t="str">
            <v>诉求</v>
          </cell>
          <cell r="AK186" t="str">
            <v>结束</v>
          </cell>
        </row>
        <row r="187">
          <cell r="AI187" t="str">
            <v>热线-260224-045262</v>
          </cell>
          <cell r="AJ187" t="str">
            <v>其他</v>
          </cell>
          <cell r="AK187" t="str">
            <v>结束</v>
          </cell>
        </row>
        <row r="188">
          <cell r="AI188" t="str">
            <v>热线-260224-048277-2</v>
          </cell>
          <cell r="AJ188" t="str">
            <v>诉求</v>
          </cell>
          <cell r="AK188" t="str">
            <v>结束</v>
          </cell>
        </row>
        <row r="189">
          <cell r="AI189" t="str">
            <v>网络-260225-021274</v>
          </cell>
          <cell r="AJ189" t="str">
            <v>诉求</v>
          </cell>
          <cell r="AK189" t="str">
            <v>结束</v>
          </cell>
        </row>
        <row r="190">
          <cell r="AI190" t="str">
            <v>热线-260225-062323-2</v>
          </cell>
          <cell r="AJ190" t="str">
            <v>诉求</v>
          </cell>
          <cell r="AK190" t="str">
            <v>结束</v>
          </cell>
        </row>
        <row r="191">
          <cell r="AI191" t="str">
            <v>网络-260227-014513</v>
          </cell>
          <cell r="AJ191" t="str">
            <v>诉求</v>
          </cell>
          <cell r="AK191" t="str">
            <v>结束</v>
          </cell>
        </row>
        <row r="192">
          <cell r="AI192" t="str">
            <v>网络-260227-040551</v>
          </cell>
          <cell r="AJ192" t="str">
            <v>诉求</v>
          </cell>
          <cell r="AK192" t="str">
            <v>结束</v>
          </cell>
        </row>
        <row r="193">
          <cell r="AI193" t="str">
            <v>网络-260228-008500-1</v>
          </cell>
          <cell r="AJ193" t="str">
            <v>诉求</v>
          </cell>
          <cell r="AK193" t="str">
            <v>结束</v>
          </cell>
        </row>
        <row r="194">
          <cell r="AI194" t="str">
            <v>网络-260228-004887-2</v>
          </cell>
          <cell r="AJ194" t="str">
            <v>诉求</v>
          </cell>
          <cell r="AK194" t="str">
            <v>结束</v>
          </cell>
        </row>
        <row r="195">
          <cell r="AI195" t="str">
            <v>网络-260228-004887-1</v>
          </cell>
          <cell r="AJ195" t="str">
            <v>诉求</v>
          </cell>
          <cell r="AK195" t="str">
            <v>结束</v>
          </cell>
        </row>
        <row r="196">
          <cell r="AI196" t="str">
            <v>热线-260228-025207-1</v>
          </cell>
          <cell r="AJ196" t="str">
            <v>诉求</v>
          </cell>
          <cell r="AK196" t="str">
            <v>结束</v>
          </cell>
        </row>
        <row r="197">
          <cell r="AI197" t="str">
            <v>网络-260301-012816-2</v>
          </cell>
          <cell r="AJ197" t="str">
            <v>诉求</v>
          </cell>
          <cell r="AK197" t="str">
            <v>结束</v>
          </cell>
        </row>
        <row r="198">
          <cell r="AI198" t="str">
            <v>热线-260301-027998-1</v>
          </cell>
          <cell r="AJ198" t="str">
            <v>诉求</v>
          </cell>
          <cell r="AK198" t="str">
            <v>结束</v>
          </cell>
        </row>
        <row r="199">
          <cell r="AI199" t="str">
            <v>网络-260302-043370-2</v>
          </cell>
          <cell r="AJ199" t="str">
            <v>诉求</v>
          </cell>
          <cell r="AK199" t="str">
            <v>结束</v>
          </cell>
        </row>
        <row r="200">
          <cell r="AI200" t="str">
            <v>热线-260302-066821</v>
          </cell>
          <cell r="AJ200" t="str">
            <v>诉求</v>
          </cell>
          <cell r="AK200" t="str">
            <v>结束</v>
          </cell>
        </row>
        <row r="201">
          <cell r="AI201" t="str">
            <v>热线-260302-041987</v>
          </cell>
          <cell r="AJ201" t="str">
            <v>诉求</v>
          </cell>
          <cell r="AK201" t="str">
            <v>结束</v>
          </cell>
        </row>
        <row r="202">
          <cell r="AI202" t="str">
            <v>热线-260303-041786</v>
          </cell>
          <cell r="AJ202" t="str">
            <v>诉求</v>
          </cell>
          <cell r="AK202" t="str">
            <v>结束</v>
          </cell>
        </row>
        <row r="203">
          <cell r="AI203" t="str">
            <v>热线-260305-024169-1</v>
          </cell>
          <cell r="AJ203" t="str">
            <v>诉求</v>
          </cell>
          <cell r="AK203" t="str">
            <v>结束</v>
          </cell>
        </row>
        <row r="204">
          <cell r="AI204" t="str">
            <v>热线-260306-010565-1</v>
          </cell>
          <cell r="AJ204" t="str">
            <v>诉求</v>
          </cell>
          <cell r="AK204" t="str">
            <v>结束</v>
          </cell>
        </row>
        <row r="205">
          <cell r="AI205" t="str">
            <v>热线-260306-057293</v>
          </cell>
          <cell r="AJ205" t="str">
            <v>其他</v>
          </cell>
          <cell r="AK205" t="str">
            <v>结束</v>
          </cell>
        </row>
        <row r="206">
          <cell r="AI206" t="str">
            <v>热线-260306-070685</v>
          </cell>
          <cell r="AJ206" t="str">
            <v>诉求</v>
          </cell>
          <cell r="AK206" t="str">
            <v>结束</v>
          </cell>
        </row>
        <row r="207">
          <cell r="AI207" t="str">
            <v>网络-260307-004774-1</v>
          </cell>
          <cell r="AJ207" t="str">
            <v>诉求</v>
          </cell>
          <cell r="AK207" t="str">
            <v>结束</v>
          </cell>
        </row>
        <row r="208">
          <cell r="AI208" t="str">
            <v>热线-260307-014920-2</v>
          </cell>
          <cell r="AJ208" t="str">
            <v>诉求</v>
          </cell>
          <cell r="AK208" t="str">
            <v>结束</v>
          </cell>
        </row>
        <row r="209">
          <cell r="AI209" t="str">
            <v>热线-260308-036109</v>
          </cell>
          <cell r="AJ209" t="str">
            <v>诉求</v>
          </cell>
          <cell r="AK209" t="str">
            <v>结束</v>
          </cell>
        </row>
        <row r="210">
          <cell r="AI210" t="str">
            <v>热线-260309-011941</v>
          </cell>
          <cell r="AJ210" t="str">
            <v>诉求</v>
          </cell>
          <cell r="AK210" t="str">
            <v>结束</v>
          </cell>
        </row>
        <row r="211">
          <cell r="AI211" t="str">
            <v>热线-260309-064667-2</v>
          </cell>
          <cell r="AJ211" t="str">
            <v>诉求</v>
          </cell>
          <cell r="AK211" t="str">
            <v>结束</v>
          </cell>
        </row>
        <row r="212">
          <cell r="AI212" t="str">
            <v>热线-260309-064667-1</v>
          </cell>
          <cell r="AJ212" t="str">
            <v>诉求</v>
          </cell>
          <cell r="AK212" t="str">
            <v>结束</v>
          </cell>
        </row>
        <row r="213">
          <cell r="AI213" t="str">
            <v>热线-260310-007120</v>
          </cell>
          <cell r="AJ213" t="str">
            <v>诉求</v>
          </cell>
          <cell r="AK213" t="str">
            <v>结束</v>
          </cell>
        </row>
        <row r="214">
          <cell r="AI214" t="str">
            <v>网络-260310-022250-1</v>
          </cell>
          <cell r="AJ214" t="str">
            <v>其他</v>
          </cell>
          <cell r="AK214" t="str">
            <v>结束</v>
          </cell>
        </row>
        <row r="215">
          <cell r="AI215" t="str">
            <v>网络-260310-029325-3</v>
          </cell>
          <cell r="AJ215" t="str">
            <v>其他</v>
          </cell>
          <cell r="AK215" t="str">
            <v>结束</v>
          </cell>
        </row>
        <row r="216">
          <cell r="AI216" t="str">
            <v>网络-260310-029325-1</v>
          </cell>
          <cell r="AJ216" t="str">
            <v>其他</v>
          </cell>
          <cell r="AK216" t="str">
            <v>结束</v>
          </cell>
        </row>
        <row r="217">
          <cell r="AI217" t="str">
            <v>网络-260310-029325-2</v>
          </cell>
          <cell r="AJ217" t="str">
            <v>其他</v>
          </cell>
          <cell r="AK217" t="str">
            <v>结束</v>
          </cell>
        </row>
        <row r="218">
          <cell r="AI218" t="str">
            <v>网络-260310-035726-4</v>
          </cell>
          <cell r="AJ218" t="str">
            <v>其他</v>
          </cell>
          <cell r="AK218" t="str">
            <v>结束</v>
          </cell>
        </row>
        <row r="219">
          <cell r="AI219" t="str">
            <v>热线-260311-010985</v>
          </cell>
          <cell r="AJ219" t="str">
            <v>其他</v>
          </cell>
          <cell r="AK219" t="str">
            <v>结束</v>
          </cell>
        </row>
        <row r="220">
          <cell r="AI220" t="str">
            <v>热线-260310-061061-1</v>
          </cell>
          <cell r="AJ220" t="str">
            <v>诉求</v>
          </cell>
          <cell r="AK220" t="str">
            <v>结束</v>
          </cell>
        </row>
        <row r="221">
          <cell r="AI221" t="str">
            <v>热线-260311-064395</v>
          </cell>
          <cell r="AJ221" t="str">
            <v>表扬</v>
          </cell>
          <cell r="AK221" t="str">
            <v>结束</v>
          </cell>
        </row>
        <row r="222">
          <cell r="AI222" t="str">
            <v>热线-260312-045669</v>
          </cell>
          <cell r="AJ222" t="str">
            <v>咨询</v>
          </cell>
          <cell r="AK222" t="str">
            <v>结束</v>
          </cell>
        </row>
        <row r="223">
          <cell r="AI223" t="str">
            <v>热线-260313-015981</v>
          </cell>
          <cell r="AJ223" t="str">
            <v>诉求</v>
          </cell>
          <cell r="AK223" t="str">
            <v>结束</v>
          </cell>
        </row>
        <row r="224">
          <cell r="AI224" t="str">
            <v>热线-260313-006707</v>
          </cell>
          <cell r="AJ224" t="str">
            <v>诉求</v>
          </cell>
          <cell r="AK224" t="str">
            <v>结束</v>
          </cell>
        </row>
        <row r="225">
          <cell r="AI225" t="str">
            <v>热线-260314-008751-5</v>
          </cell>
          <cell r="AJ225" t="str">
            <v>诉求</v>
          </cell>
          <cell r="AK225" t="str">
            <v>结束</v>
          </cell>
        </row>
        <row r="226">
          <cell r="AI226" t="str">
            <v>网络-260314-014284-4</v>
          </cell>
          <cell r="AJ226" t="str">
            <v>诉求</v>
          </cell>
          <cell r="AK226" t="str">
            <v>结束</v>
          </cell>
        </row>
        <row r="227">
          <cell r="AI227" t="str">
            <v>网络-260314-014284-5</v>
          </cell>
          <cell r="AJ227" t="str">
            <v>诉求</v>
          </cell>
          <cell r="AK227" t="str">
            <v>结束</v>
          </cell>
        </row>
        <row r="228">
          <cell r="AI228" t="str">
            <v>热线-260314-019661</v>
          </cell>
          <cell r="AJ228" t="str">
            <v>诉求</v>
          </cell>
          <cell r="AK228" t="str">
            <v>结束</v>
          </cell>
        </row>
        <row r="229">
          <cell r="AI229" t="str">
            <v>网络-260315-013161-2</v>
          </cell>
          <cell r="AJ229" t="str">
            <v>其他</v>
          </cell>
          <cell r="AK229" t="str">
            <v>结束</v>
          </cell>
        </row>
        <row r="230">
          <cell r="AI230" t="str">
            <v>网络-260315-013161-1</v>
          </cell>
          <cell r="AJ230" t="str">
            <v>诉求</v>
          </cell>
          <cell r="AK230" t="str">
            <v>结束</v>
          </cell>
        </row>
        <row r="231">
          <cell r="AI231" t="str">
            <v>网络-260314-022696-2</v>
          </cell>
          <cell r="AJ231" t="str">
            <v>诉求</v>
          </cell>
          <cell r="AK231" t="str">
            <v>结束</v>
          </cell>
        </row>
        <row r="232">
          <cell r="AI232" t="str">
            <v>网络-260315-052545-3</v>
          </cell>
          <cell r="AJ232" t="str">
            <v>其他</v>
          </cell>
          <cell r="AK232" t="str">
            <v>结束</v>
          </cell>
        </row>
        <row r="233">
          <cell r="AI233" t="str">
            <v>网络-260315-052545-2</v>
          </cell>
          <cell r="AJ233" t="str">
            <v>其他</v>
          </cell>
          <cell r="AK233" t="str">
            <v>结束</v>
          </cell>
        </row>
        <row r="234">
          <cell r="AI234" t="str">
            <v>网络-260315-052545-1</v>
          </cell>
          <cell r="AJ234" t="str">
            <v>其他</v>
          </cell>
          <cell r="AK234" t="str">
            <v>结束</v>
          </cell>
        </row>
        <row r="235">
          <cell r="AI235" t="str">
            <v>热线-260316-022924</v>
          </cell>
          <cell r="AJ235" t="str">
            <v>其他</v>
          </cell>
          <cell r="AK235" t="str">
            <v>结束</v>
          </cell>
        </row>
        <row r="236">
          <cell r="AI236" t="str">
            <v>热线-260316-010709</v>
          </cell>
          <cell r="AJ236" t="str">
            <v>诉求</v>
          </cell>
          <cell r="AK236" t="str">
            <v>结束</v>
          </cell>
        </row>
        <row r="237">
          <cell r="AI237" t="str">
            <v>网络-260316-001404-2</v>
          </cell>
          <cell r="AJ237" t="str">
            <v>诉求</v>
          </cell>
          <cell r="AK237" t="str">
            <v>结束</v>
          </cell>
        </row>
        <row r="238">
          <cell r="AI238" t="str">
            <v>网络-260316-041349</v>
          </cell>
          <cell r="AJ238" t="str">
            <v>诉求</v>
          </cell>
          <cell r="AK238" t="str">
            <v>结束</v>
          </cell>
        </row>
        <row r="239">
          <cell r="AI239" t="str">
            <v>网络-260317-012823</v>
          </cell>
          <cell r="AJ239" t="str">
            <v>其他</v>
          </cell>
          <cell r="AK239" t="str">
            <v>结束</v>
          </cell>
        </row>
        <row r="240">
          <cell r="AI240" t="str">
            <v>网络-260317-006156-4</v>
          </cell>
          <cell r="AJ240" t="str">
            <v>诉求</v>
          </cell>
          <cell r="AK240" t="str">
            <v>结束</v>
          </cell>
        </row>
        <row r="241">
          <cell r="AI241" t="str">
            <v>网络-260317-006156-5</v>
          </cell>
          <cell r="AJ241" t="str">
            <v>诉求</v>
          </cell>
          <cell r="AK241" t="str">
            <v>结束</v>
          </cell>
        </row>
        <row r="242">
          <cell r="AI242" t="str">
            <v>热线-260317-004839</v>
          </cell>
          <cell r="AJ242" t="str">
            <v>诉求</v>
          </cell>
          <cell r="AK242" t="str">
            <v>结束</v>
          </cell>
        </row>
        <row r="243">
          <cell r="AI243" t="str">
            <v>网络-260317-027407</v>
          </cell>
          <cell r="AJ243" t="str">
            <v>诉求</v>
          </cell>
          <cell r="AK243" t="str">
            <v>结束</v>
          </cell>
        </row>
        <row r="244">
          <cell r="AI244" t="str">
            <v>热线-260317-040607</v>
          </cell>
          <cell r="AJ244" t="str">
            <v>其他</v>
          </cell>
          <cell r="AK244" t="str">
            <v>结束</v>
          </cell>
        </row>
        <row r="245">
          <cell r="AI245" t="str">
            <v>热线-260317-040957</v>
          </cell>
          <cell r="AJ245" t="str">
            <v>其他</v>
          </cell>
          <cell r="AK245" t="str">
            <v>结束</v>
          </cell>
        </row>
        <row r="246">
          <cell r="AI246" t="str">
            <v>网络-260318-009139-5</v>
          </cell>
          <cell r="AJ246" t="str">
            <v>其他</v>
          </cell>
          <cell r="AK246" t="str">
            <v>结束</v>
          </cell>
        </row>
        <row r="247">
          <cell r="AI247" t="str">
            <v>网络-260318-009139-4</v>
          </cell>
          <cell r="AJ247" t="str">
            <v>其他</v>
          </cell>
          <cell r="AK247" t="str">
            <v>结束</v>
          </cell>
        </row>
        <row r="248">
          <cell r="AI248" t="str">
            <v>网络-260319-001659-1</v>
          </cell>
          <cell r="AJ248" t="str">
            <v>诉求</v>
          </cell>
          <cell r="AK248" t="str">
            <v>结束</v>
          </cell>
        </row>
        <row r="249">
          <cell r="AI249" t="str">
            <v>网络-260319-013115-5</v>
          </cell>
          <cell r="AJ249" t="str">
            <v>其他</v>
          </cell>
          <cell r="AK249" t="str">
            <v>结束</v>
          </cell>
        </row>
        <row r="250">
          <cell r="AI250" t="str">
            <v>网络-260319-013115-4</v>
          </cell>
          <cell r="AJ250" t="str">
            <v>其他</v>
          </cell>
          <cell r="AK250" t="str">
            <v>结束</v>
          </cell>
        </row>
        <row r="251">
          <cell r="AI251" t="str">
            <v>热线-260319-009842</v>
          </cell>
          <cell r="AJ251" t="str">
            <v>诉求</v>
          </cell>
          <cell r="AK251" t="str">
            <v>结束</v>
          </cell>
        </row>
        <row r="252">
          <cell r="AI252" t="str">
            <v>网络-260319-021488-2</v>
          </cell>
          <cell r="AJ252" t="str">
            <v>其他</v>
          </cell>
          <cell r="AK252" t="str">
            <v>结束</v>
          </cell>
        </row>
        <row r="253">
          <cell r="AI253" t="str">
            <v>网络-260319-021488-1</v>
          </cell>
          <cell r="AJ253" t="str">
            <v>其他</v>
          </cell>
          <cell r="AK253" t="str">
            <v>结束</v>
          </cell>
        </row>
        <row r="254">
          <cell r="AI254" t="str">
            <v>网络-260319-021488-3</v>
          </cell>
          <cell r="AJ254" t="str">
            <v>其他</v>
          </cell>
          <cell r="AK254" t="str">
            <v>结束</v>
          </cell>
        </row>
        <row r="255">
          <cell r="AI255" t="str">
            <v>网络-260319-042160-2</v>
          </cell>
          <cell r="AJ255" t="str">
            <v>诉求</v>
          </cell>
          <cell r="AK255" t="str">
            <v>结束</v>
          </cell>
        </row>
        <row r="256">
          <cell r="AI256" t="str">
            <v>网络-260319-042160-1</v>
          </cell>
          <cell r="AJ256" t="str">
            <v>诉求</v>
          </cell>
          <cell r="AK256" t="str">
            <v>结束</v>
          </cell>
        </row>
        <row r="257">
          <cell r="AI257" t="str">
            <v>网络-260319-001096-2</v>
          </cell>
          <cell r="AJ257" t="str">
            <v>诉求</v>
          </cell>
          <cell r="AK257" t="str">
            <v>结束</v>
          </cell>
        </row>
        <row r="258">
          <cell r="AI258" t="str">
            <v>网络-260320-010527-5</v>
          </cell>
          <cell r="AJ258" t="str">
            <v>其他</v>
          </cell>
          <cell r="AK258" t="str">
            <v>结束</v>
          </cell>
        </row>
        <row r="259">
          <cell r="AI259" t="str">
            <v>网络-260320-010527-4</v>
          </cell>
          <cell r="AJ259" t="str">
            <v>其他</v>
          </cell>
          <cell r="AK259" t="str">
            <v>结束</v>
          </cell>
        </row>
        <row r="260">
          <cell r="AI260" t="str">
            <v>热线-260320-017218</v>
          </cell>
          <cell r="AJ260" t="str">
            <v>诉求</v>
          </cell>
          <cell r="AK260" t="str">
            <v>结束</v>
          </cell>
        </row>
        <row r="261">
          <cell r="AI261" t="str">
            <v>网络-260321-001791</v>
          </cell>
          <cell r="AJ261" t="str">
            <v>诉求</v>
          </cell>
          <cell r="AK261" t="str">
            <v>结束</v>
          </cell>
        </row>
        <row r="262">
          <cell r="AI262" t="str">
            <v>网络-260321-005619-5</v>
          </cell>
          <cell r="AJ262" t="str">
            <v>其他</v>
          </cell>
          <cell r="AK262" t="str">
            <v>结束</v>
          </cell>
        </row>
        <row r="263">
          <cell r="AI263" t="str">
            <v>网络-260321-005619-4</v>
          </cell>
          <cell r="AJ263" t="str">
            <v>其他</v>
          </cell>
          <cell r="AK263" t="str">
            <v>结束</v>
          </cell>
        </row>
        <row r="264">
          <cell r="AI264" t="str">
            <v>热线-260321-004569-4</v>
          </cell>
          <cell r="AJ264" t="str">
            <v>诉求</v>
          </cell>
          <cell r="AK264" t="str">
            <v>结束</v>
          </cell>
        </row>
        <row r="265">
          <cell r="AI265" t="str">
            <v>热线-260321-050381-3</v>
          </cell>
          <cell r="AJ265" t="str">
            <v>诉求</v>
          </cell>
          <cell r="AK265" t="str">
            <v>结束</v>
          </cell>
        </row>
        <row r="266">
          <cell r="AI266" t="str">
            <v>热线-260322-024523</v>
          </cell>
          <cell r="AJ266" t="str">
            <v>诉求</v>
          </cell>
          <cell r="AK266" t="str">
            <v>结束</v>
          </cell>
        </row>
        <row r="267">
          <cell r="AI267" t="str">
            <v>网络-260323-014149</v>
          </cell>
          <cell r="AJ267" t="str">
            <v>其他</v>
          </cell>
          <cell r="AK267" t="str">
            <v>结束</v>
          </cell>
        </row>
        <row r="268">
          <cell r="AI268" t="str">
            <v>热线-260322-036242</v>
          </cell>
          <cell r="AJ268" t="str">
            <v>诉求</v>
          </cell>
          <cell r="AK268" t="str">
            <v>结束</v>
          </cell>
        </row>
        <row r="269">
          <cell r="AI269" t="str">
            <v>网络-260324-042542-3</v>
          </cell>
          <cell r="AJ269" t="str">
            <v>其他</v>
          </cell>
          <cell r="AK269" t="str">
            <v>结束</v>
          </cell>
        </row>
        <row r="270">
          <cell r="AI270" t="str">
            <v>网络-260324-042542-2</v>
          </cell>
          <cell r="AJ270" t="str">
            <v>其他</v>
          </cell>
          <cell r="AK270" t="str">
            <v>结束</v>
          </cell>
        </row>
        <row r="271">
          <cell r="AI271" t="str">
            <v>网络-260324-042542-1</v>
          </cell>
          <cell r="AJ271" t="str">
            <v>其他</v>
          </cell>
          <cell r="AK271" t="str">
            <v>结束</v>
          </cell>
        </row>
        <row r="272">
          <cell r="AI272" t="str">
            <v>热线-260325-019495</v>
          </cell>
          <cell r="AJ272" t="str">
            <v>其他</v>
          </cell>
          <cell r="AK272" t="str">
            <v>结束</v>
          </cell>
        </row>
        <row r="273">
          <cell r="AI273" t="str">
            <v>热线-260325-031904</v>
          </cell>
          <cell r="AJ273" t="str">
            <v>诉求</v>
          </cell>
          <cell r="AK273" t="str">
            <v>结束</v>
          </cell>
        </row>
        <row r="274">
          <cell r="AI274" t="str">
            <v>热线-260324-066952-2</v>
          </cell>
          <cell r="AJ274" t="str">
            <v>其他</v>
          </cell>
          <cell r="AK274" t="str">
            <v>结束</v>
          </cell>
        </row>
        <row r="275">
          <cell r="AI275" t="str">
            <v>热线-260324-066952-1</v>
          </cell>
          <cell r="AJ275" t="str">
            <v>诉求</v>
          </cell>
          <cell r="AK275" t="str">
            <v>结束</v>
          </cell>
        </row>
        <row r="276">
          <cell r="AI276" t="str">
            <v>热线-260324-068223</v>
          </cell>
          <cell r="AJ276" t="str">
            <v>诉求</v>
          </cell>
          <cell r="AK276" t="str">
            <v>结束</v>
          </cell>
        </row>
        <row r="277">
          <cell r="AI277" t="str">
            <v>热线-260324-029429</v>
          </cell>
          <cell r="AJ277" t="str">
            <v>诉求</v>
          </cell>
          <cell r="AK277" t="str">
            <v>结束</v>
          </cell>
        </row>
        <row r="278">
          <cell r="AI278" t="str">
            <v>网络-260325-056504</v>
          </cell>
          <cell r="AJ278" t="str">
            <v>诉求</v>
          </cell>
          <cell r="AK278" t="str">
            <v>结束</v>
          </cell>
        </row>
        <row r="279">
          <cell r="AI279" t="str">
            <v>网络-260325-056133-3</v>
          </cell>
          <cell r="AJ279" t="str">
            <v>其他</v>
          </cell>
          <cell r="AK279" t="str">
            <v>结束</v>
          </cell>
        </row>
        <row r="280">
          <cell r="AI280" t="str">
            <v>网络-260325-056133-2</v>
          </cell>
          <cell r="AJ280" t="str">
            <v>其他</v>
          </cell>
          <cell r="AK280" t="str">
            <v>结束</v>
          </cell>
        </row>
        <row r="281">
          <cell r="AI281" t="str">
            <v>网络-260325-056133-1</v>
          </cell>
          <cell r="AJ281" t="str">
            <v>其他</v>
          </cell>
          <cell r="AK281" t="str">
            <v>结束</v>
          </cell>
        </row>
        <row r="282">
          <cell r="AI282" t="str">
            <v>热线-260325-065194-4</v>
          </cell>
          <cell r="AJ282" t="str">
            <v>诉求</v>
          </cell>
          <cell r="AK282" t="str">
            <v>结束</v>
          </cell>
        </row>
        <row r="283">
          <cell r="AI283" t="str">
            <v>热线-260325-068582-2</v>
          </cell>
          <cell r="AJ283" t="str">
            <v>诉求</v>
          </cell>
          <cell r="AK283" t="str">
            <v>结束</v>
          </cell>
        </row>
        <row r="284">
          <cell r="AI284" t="str">
            <v>热线-260326-006382</v>
          </cell>
          <cell r="AJ284" t="str">
            <v>诉求</v>
          </cell>
          <cell r="AK284" t="str">
            <v>结束</v>
          </cell>
        </row>
        <row r="285">
          <cell r="AI285" t="str">
            <v>热线-260326-021530</v>
          </cell>
          <cell r="AJ285" t="str">
            <v>诉求</v>
          </cell>
          <cell r="AK285" t="str">
            <v>结束</v>
          </cell>
        </row>
        <row r="286">
          <cell r="AI286" t="str">
            <v>网络-260326-045818-3</v>
          </cell>
          <cell r="AJ286" t="str">
            <v>诉求</v>
          </cell>
          <cell r="AK286" t="str">
            <v>结束</v>
          </cell>
        </row>
        <row r="287">
          <cell r="AI287" t="str">
            <v>网络-260327-024582</v>
          </cell>
          <cell r="AJ287" t="str">
            <v>诉求</v>
          </cell>
          <cell r="AK287" t="str">
            <v>结束</v>
          </cell>
        </row>
        <row r="288">
          <cell r="AI288" t="str">
            <v>网络-260327-001046</v>
          </cell>
          <cell r="AJ288" t="str">
            <v>诉求</v>
          </cell>
          <cell r="AK288" t="str">
            <v>结束</v>
          </cell>
        </row>
        <row r="289">
          <cell r="AI289" t="str">
            <v>网络-260328-000156-1</v>
          </cell>
          <cell r="AJ289" t="str">
            <v>其他</v>
          </cell>
          <cell r="AK289" t="str">
            <v>结束</v>
          </cell>
        </row>
        <row r="290">
          <cell r="AI290" t="str">
            <v>网络-260328-000156-2</v>
          </cell>
          <cell r="AJ290" t="str">
            <v>其他</v>
          </cell>
          <cell r="AK290" t="str">
            <v>结束</v>
          </cell>
        </row>
        <row r="291">
          <cell r="AI291" t="str">
            <v>热线-260327-071045-2</v>
          </cell>
          <cell r="AJ291" t="str">
            <v>诉求</v>
          </cell>
          <cell r="AK291" t="str">
            <v>结束</v>
          </cell>
        </row>
        <row r="292">
          <cell r="AI292" t="str">
            <v>网络-260328-000156-3</v>
          </cell>
          <cell r="AJ292" t="str">
            <v>其他</v>
          </cell>
          <cell r="AK292" t="str">
            <v>结束</v>
          </cell>
        </row>
        <row r="293">
          <cell r="AI293" t="str">
            <v>网络-260328-030684-2</v>
          </cell>
          <cell r="AJ293" t="str">
            <v>诉求</v>
          </cell>
          <cell r="AK293" t="str">
            <v>结束</v>
          </cell>
        </row>
        <row r="294">
          <cell r="AI294" t="str">
            <v>网络-260328-030684-1</v>
          </cell>
          <cell r="AJ294" t="str">
            <v>诉求</v>
          </cell>
          <cell r="AK294" t="str">
            <v>结束</v>
          </cell>
        </row>
        <row r="295">
          <cell r="AI295" t="str">
            <v>网络-260329-004590-4</v>
          </cell>
          <cell r="AJ295" t="str">
            <v>其他</v>
          </cell>
          <cell r="AK295" t="str">
            <v>结束</v>
          </cell>
        </row>
        <row r="296">
          <cell r="AI296" t="str">
            <v>网络-260329-005409-4</v>
          </cell>
          <cell r="AJ296" t="str">
            <v>其他</v>
          </cell>
          <cell r="AK296" t="str">
            <v>结束</v>
          </cell>
        </row>
        <row r="297">
          <cell r="AI297" t="str">
            <v>网络-260329-004590-5</v>
          </cell>
          <cell r="AJ297" t="str">
            <v>其他</v>
          </cell>
          <cell r="AK297" t="str">
            <v>结束</v>
          </cell>
        </row>
        <row r="298">
          <cell r="AI298" t="str">
            <v>网络-260329-005409-5</v>
          </cell>
          <cell r="AJ298" t="str">
            <v>其他</v>
          </cell>
          <cell r="AK298" t="str">
            <v>结束</v>
          </cell>
        </row>
        <row r="299">
          <cell r="AI299" t="str">
            <v>网络-260329-004787</v>
          </cell>
          <cell r="AJ299" t="str">
            <v>诉求</v>
          </cell>
          <cell r="AK299" t="str">
            <v>结束</v>
          </cell>
        </row>
        <row r="300">
          <cell r="AI300" t="str">
            <v>网络-260329-005036-5</v>
          </cell>
          <cell r="AJ300" t="str">
            <v>其他</v>
          </cell>
          <cell r="AK300" t="str">
            <v>结束</v>
          </cell>
        </row>
        <row r="301">
          <cell r="AI301" t="str">
            <v>网络-260329-005036-4</v>
          </cell>
          <cell r="AJ301" t="str">
            <v>其他</v>
          </cell>
          <cell r="AK301" t="str">
            <v>结束</v>
          </cell>
        </row>
        <row r="302">
          <cell r="AI302" t="str">
            <v>网络-260329-029881</v>
          </cell>
          <cell r="AJ302" t="str">
            <v>诉求</v>
          </cell>
          <cell r="AK302" t="str">
            <v>结束</v>
          </cell>
        </row>
        <row r="303">
          <cell r="AI303" t="str">
            <v>网络-260329-033194-3</v>
          </cell>
          <cell r="AJ303" t="str">
            <v>其他</v>
          </cell>
          <cell r="AK303" t="str">
            <v>结束</v>
          </cell>
        </row>
        <row r="304">
          <cell r="AI304" t="str">
            <v>网络-260329-033194-2</v>
          </cell>
          <cell r="AJ304" t="str">
            <v>其他</v>
          </cell>
          <cell r="AK304" t="str">
            <v>结束</v>
          </cell>
        </row>
        <row r="305">
          <cell r="AI305" t="str">
            <v>网络-260329-033194-1</v>
          </cell>
          <cell r="AJ305" t="str">
            <v>其他</v>
          </cell>
          <cell r="AK305" t="str">
            <v>结束</v>
          </cell>
        </row>
        <row r="306">
          <cell r="AI306" t="str">
            <v>热线-260330-029340</v>
          </cell>
          <cell r="AJ306" t="str">
            <v>诉求</v>
          </cell>
          <cell r="AK306" t="str">
            <v>结束</v>
          </cell>
        </row>
        <row r="307">
          <cell r="AI307" t="str">
            <v>热线-260330-030960-1</v>
          </cell>
          <cell r="AJ307" t="str">
            <v>诉求</v>
          </cell>
          <cell r="AK307" t="str">
            <v>结束</v>
          </cell>
        </row>
        <row r="308">
          <cell r="AI308" t="str">
            <v>热线-260331-060801-1</v>
          </cell>
          <cell r="AJ308" t="str">
            <v>诉求</v>
          </cell>
          <cell r="AK308" t="str">
            <v>结束</v>
          </cell>
        </row>
        <row r="309">
          <cell r="AI309" t="str">
            <v>热线-260331-054661</v>
          </cell>
          <cell r="AJ309" t="str">
            <v>诉求</v>
          </cell>
          <cell r="AK309" t="str">
            <v>结束</v>
          </cell>
        </row>
        <row r="310">
          <cell r="AI310" t="str">
            <v>网络-260401-006840-5</v>
          </cell>
          <cell r="AJ310" t="str">
            <v>其他</v>
          </cell>
          <cell r="AK310" t="str">
            <v>结束</v>
          </cell>
        </row>
        <row r="311">
          <cell r="AI311" t="str">
            <v>网络-260401-006840-4</v>
          </cell>
          <cell r="AJ311" t="str">
            <v>其他</v>
          </cell>
          <cell r="AK311" t="str">
            <v>结束</v>
          </cell>
        </row>
        <row r="312">
          <cell r="AI312" t="str">
            <v>热线-260401-069820-1</v>
          </cell>
          <cell r="AJ312" t="str">
            <v>诉求</v>
          </cell>
          <cell r="AK312" t="str">
            <v>结束</v>
          </cell>
        </row>
        <row r="313">
          <cell r="AI313" t="str">
            <v>网络-260402-006599-5</v>
          </cell>
          <cell r="AJ313" t="str">
            <v>其他</v>
          </cell>
          <cell r="AK313" t="str">
            <v>结束</v>
          </cell>
        </row>
        <row r="314">
          <cell r="AI314" t="str">
            <v>网络-260402-006599-4</v>
          </cell>
          <cell r="AJ314" t="str">
            <v>其他</v>
          </cell>
          <cell r="AK314" t="str">
            <v>结束</v>
          </cell>
        </row>
        <row r="315">
          <cell r="AI315" t="str">
            <v>热线-260402-014594-1</v>
          </cell>
          <cell r="AJ315" t="str">
            <v>其他</v>
          </cell>
          <cell r="AK315" t="str">
            <v>结束</v>
          </cell>
        </row>
        <row r="316">
          <cell r="AI316" t="str">
            <v>热线-260403-008729-2</v>
          </cell>
          <cell r="AJ316" t="str">
            <v>诉求</v>
          </cell>
          <cell r="AK316" t="str">
            <v>结束</v>
          </cell>
        </row>
        <row r="317">
          <cell r="AI317" t="str">
            <v>网络-260403-015294-4</v>
          </cell>
          <cell r="AJ317" t="str">
            <v>其他</v>
          </cell>
          <cell r="AK317" t="str">
            <v>结束</v>
          </cell>
        </row>
        <row r="318">
          <cell r="AI318" t="str">
            <v>网络-260403-015294-5</v>
          </cell>
          <cell r="AJ318" t="str">
            <v>其他</v>
          </cell>
          <cell r="AK318" t="str">
            <v>结束</v>
          </cell>
        </row>
        <row r="319">
          <cell r="AI319" t="str">
            <v>网络-260403-070549-2</v>
          </cell>
          <cell r="AJ319" t="str">
            <v>诉求</v>
          </cell>
          <cell r="AK319" t="str">
            <v>结束</v>
          </cell>
        </row>
        <row r="320">
          <cell r="AI320" t="str">
            <v>网络-260404-004905</v>
          </cell>
          <cell r="AJ320" t="str">
            <v>诉求</v>
          </cell>
          <cell r="AK320" t="str">
            <v>结束</v>
          </cell>
        </row>
        <row r="321">
          <cell r="AI321" t="str">
            <v>网络-260404-025526</v>
          </cell>
          <cell r="AJ321" t="str">
            <v>诉求</v>
          </cell>
          <cell r="AK321" t="str">
            <v>结束</v>
          </cell>
        </row>
        <row r="322">
          <cell r="AI322" t="str">
            <v>网络-260405-010067-3</v>
          </cell>
          <cell r="AJ322" t="str">
            <v>其他</v>
          </cell>
          <cell r="AK322" t="str">
            <v>结束</v>
          </cell>
        </row>
        <row r="323">
          <cell r="AI323" t="str">
            <v>网络-260405-010067-4</v>
          </cell>
          <cell r="AJ323" t="str">
            <v>其他</v>
          </cell>
          <cell r="AK323" t="str">
            <v>结束</v>
          </cell>
        </row>
        <row r="324">
          <cell r="AI324" t="str">
            <v>热线-260408-003448</v>
          </cell>
          <cell r="AJ324" t="str">
            <v>诉求</v>
          </cell>
          <cell r="AK324" t="str">
            <v>结束</v>
          </cell>
        </row>
        <row r="325">
          <cell r="AI325" t="str">
            <v>网络-260408-017817-4</v>
          </cell>
          <cell r="AJ325" t="str">
            <v>诉求</v>
          </cell>
          <cell r="AK325" t="str">
            <v>结束</v>
          </cell>
        </row>
        <row r="326">
          <cell r="AI326" t="str">
            <v>热线-260409-016156</v>
          </cell>
          <cell r="AJ326" t="str">
            <v>诉求</v>
          </cell>
          <cell r="AK326" t="str">
            <v>结束</v>
          </cell>
        </row>
        <row r="327">
          <cell r="AI327" t="str">
            <v>网络-260409-036966-1</v>
          </cell>
          <cell r="AJ327" t="str">
            <v>诉求</v>
          </cell>
          <cell r="AK327" t="str">
            <v>结束</v>
          </cell>
        </row>
        <row r="328">
          <cell r="AI328" t="str">
            <v>网络-260409-036966-2</v>
          </cell>
          <cell r="AJ328" t="str">
            <v>诉求</v>
          </cell>
          <cell r="AK328" t="str">
            <v>结束</v>
          </cell>
        </row>
        <row r="329">
          <cell r="AI329" t="str">
            <v>网络-260409-049435</v>
          </cell>
          <cell r="AJ329" t="str">
            <v>诉求</v>
          </cell>
          <cell r="AK329" t="str">
            <v>结束</v>
          </cell>
        </row>
        <row r="330">
          <cell r="AI330" t="str">
            <v>网络-260410-001874-4</v>
          </cell>
          <cell r="AJ330" t="str">
            <v>其他</v>
          </cell>
          <cell r="AK330" t="str">
            <v>结束</v>
          </cell>
        </row>
        <row r="331">
          <cell r="AI331" t="str">
            <v>网络-260410-001874-5</v>
          </cell>
          <cell r="AJ331" t="str">
            <v>其他</v>
          </cell>
          <cell r="AK331" t="str">
            <v>结束</v>
          </cell>
        </row>
        <row r="332">
          <cell r="AI332" t="str">
            <v>网络-260410-012603-2</v>
          </cell>
          <cell r="AJ332" t="str">
            <v>诉求</v>
          </cell>
          <cell r="AK332" t="str">
            <v>结束</v>
          </cell>
        </row>
        <row r="333">
          <cell r="AI333" t="str">
            <v>热线-260410-014702</v>
          </cell>
          <cell r="AJ333" t="str">
            <v>诉求</v>
          </cell>
          <cell r="AK333" t="str">
            <v>结束</v>
          </cell>
        </row>
        <row r="334">
          <cell r="AI334" t="str">
            <v>网络-260410-028319</v>
          </cell>
          <cell r="AJ334" t="str">
            <v>诉求</v>
          </cell>
          <cell r="AK334" t="str">
            <v>结束</v>
          </cell>
        </row>
        <row r="335">
          <cell r="AI335" t="str">
            <v>热线-260409-064162</v>
          </cell>
          <cell r="AJ335" t="str">
            <v>诉求</v>
          </cell>
          <cell r="AK335" t="str">
            <v>结束</v>
          </cell>
        </row>
        <row r="336">
          <cell r="AI336" t="str">
            <v>热线-260411-015579</v>
          </cell>
          <cell r="AJ336" t="str">
            <v>诉求</v>
          </cell>
          <cell r="AK336" t="str">
            <v>结束</v>
          </cell>
        </row>
        <row r="337">
          <cell r="AI337" t="str">
            <v>热线-260413-003330-1</v>
          </cell>
          <cell r="AJ337" t="str">
            <v>诉求</v>
          </cell>
          <cell r="AK337" t="str">
            <v>二级单位</v>
          </cell>
        </row>
        <row r="338">
          <cell r="AI338" t="str">
            <v>热线-260413-003330-2</v>
          </cell>
          <cell r="AJ338" t="str">
            <v>诉求</v>
          </cell>
          <cell r="AK338" t="str">
            <v>结束</v>
          </cell>
        </row>
        <row r="339">
          <cell r="AI339" t="str">
            <v>热线-260413-004016-1</v>
          </cell>
          <cell r="AJ339" t="str">
            <v>诉求</v>
          </cell>
          <cell r="AK339" t="str">
            <v>结束</v>
          </cell>
        </row>
        <row r="340">
          <cell r="AI340" t="str">
            <v>网络-260413-005902-4</v>
          </cell>
          <cell r="AJ340" t="str">
            <v>其他</v>
          </cell>
          <cell r="AK340" t="str">
            <v>二级单位</v>
          </cell>
        </row>
        <row r="341">
          <cell r="AI341" t="str">
            <v>网络-260413-005902-5</v>
          </cell>
          <cell r="AJ341" t="str">
            <v>其他</v>
          </cell>
          <cell r="AK341" t="str">
            <v>二级单位</v>
          </cell>
        </row>
        <row r="342">
          <cell r="AI342" t="str">
            <v>热线-260413-035569</v>
          </cell>
          <cell r="AJ342" t="str">
            <v>诉求</v>
          </cell>
          <cell r="AK342" t="str">
            <v>结束</v>
          </cell>
        </row>
        <row r="343">
          <cell r="AI343" t="str">
            <v>热线-260413-052409</v>
          </cell>
          <cell r="AJ343" t="str">
            <v>诉求</v>
          </cell>
          <cell r="AK343" t="str">
            <v>二级单位</v>
          </cell>
        </row>
        <row r="344">
          <cell r="AI344" t="str">
            <v>热线-260413-058893-2</v>
          </cell>
          <cell r="AJ344" t="str">
            <v>诉求</v>
          </cell>
          <cell r="AK344" t="str">
            <v>结束</v>
          </cell>
        </row>
        <row r="345">
          <cell r="AI345" t="str">
            <v>热线-260414-032212</v>
          </cell>
          <cell r="AJ345" t="str">
            <v>诉求</v>
          </cell>
          <cell r="AK345" t="str">
            <v>结束</v>
          </cell>
        </row>
        <row r="346">
          <cell r="AI346" t="str">
            <v>网络-260414-049579</v>
          </cell>
          <cell r="AJ346" t="str">
            <v>诉求</v>
          </cell>
          <cell r="AK346" t="str">
            <v>结束</v>
          </cell>
        </row>
        <row r="347">
          <cell r="AI347" t="str">
            <v>热线-260414-025017-1</v>
          </cell>
          <cell r="AJ347" t="str">
            <v>诉求</v>
          </cell>
          <cell r="AK347" t="str">
            <v>结束</v>
          </cell>
        </row>
        <row r="348">
          <cell r="AI348" t="str">
            <v>热线-260414-010350</v>
          </cell>
          <cell r="AJ348" t="str">
            <v>诉求</v>
          </cell>
          <cell r="AK348" t="str">
            <v>结束</v>
          </cell>
        </row>
        <row r="349">
          <cell r="AI349" t="str">
            <v>热线-260414-026308</v>
          </cell>
          <cell r="AJ349" t="str">
            <v>诉求</v>
          </cell>
          <cell r="AK349" t="str">
            <v>结束</v>
          </cell>
        </row>
        <row r="350">
          <cell r="AI350" t="str">
            <v>热线-260415-003121-2</v>
          </cell>
          <cell r="AJ350" t="str">
            <v>表扬</v>
          </cell>
          <cell r="AK350" t="str">
            <v>结束</v>
          </cell>
        </row>
        <row r="351">
          <cell r="AI351" t="str">
            <v>热线-260415-014157-7</v>
          </cell>
          <cell r="AJ351" t="str">
            <v>诉求</v>
          </cell>
          <cell r="AK351" t="str">
            <v>结束</v>
          </cell>
        </row>
        <row r="352">
          <cell r="AI352" t="str">
            <v>热线-260415-024202-2</v>
          </cell>
          <cell r="AJ352" t="str">
            <v>诉求</v>
          </cell>
          <cell r="AK352" t="str">
            <v>三级单位</v>
          </cell>
        </row>
        <row r="353">
          <cell r="AI353" t="str">
            <v>热线-260415-024202-1</v>
          </cell>
          <cell r="AJ353" t="str">
            <v>诉求</v>
          </cell>
          <cell r="AK353" t="str">
            <v>二级单位</v>
          </cell>
        </row>
        <row r="354">
          <cell r="AI354" t="str">
            <v>热线-260415-070113-2</v>
          </cell>
          <cell r="AJ354" t="str">
            <v>诉求</v>
          </cell>
          <cell r="AK354" t="str">
            <v>二级单位</v>
          </cell>
        </row>
        <row r="355">
          <cell r="AI355" t="str">
            <v>网络-260416-019906</v>
          </cell>
          <cell r="AJ355" t="str">
            <v>诉求</v>
          </cell>
          <cell r="AK355" t="str">
            <v>结束</v>
          </cell>
        </row>
        <row r="356">
          <cell r="AI356" t="str">
            <v>热线-260416-016400</v>
          </cell>
          <cell r="AJ356" t="str">
            <v>诉求</v>
          </cell>
          <cell r="AK356" t="str">
            <v>二级单位</v>
          </cell>
        </row>
        <row r="357">
          <cell r="AI357" t="str">
            <v>热线-260416-025391-2</v>
          </cell>
          <cell r="AJ357" t="str">
            <v>其他</v>
          </cell>
          <cell r="AK357" t="str">
            <v>三级单位</v>
          </cell>
        </row>
        <row r="358">
          <cell r="AI358" t="str">
            <v>热线-260416-025391-1</v>
          </cell>
          <cell r="AJ358" t="str">
            <v>其他</v>
          </cell>
          <cell r="AK358" t="str">
            <v>二级单位</v>
          </cell>
        </row>
        <row r="359">
          <cell r="AI359" t="str">
            <v>网络-260416-033565</v>
          </cell>
          <cell r="AJ359" t="str">
            <v>其他</v>
          </cell>
          <cell r="AK359" t="str">
            <v>二级单位</v>
          </cell>
        </row>
        <row r="360">
          <cell r="AI360" t="str">
            <v>热线-260416-040923</v>
          </cell>
          <cell r="AJ360" t="e">
            <v>#VALUE!</v>
          </cell>
          <cell r="AK360" t="str">
            <v>二级单位</v>
          </cell>
        </row>
      </sheetData>
    </sheetDataSet>
  </externalBook>
</externalLink>
</file>

<file path=xl/externalLinks/externalLink23.xml><?xml version="1.0" encoding="utf-8"?>
<externalLink xmlns="http://schemas.openxmlformats.org/spreadsheetml/2006/main">
  <externalBook xmlns:r="http://schemas.openxmlformats.org/officeDocument/2006/relationships" r:id="rId1">
    <sheetNames>
      <sheetName val="市民意见信息导出"/>
    </sheetNames>
    <sheetDataSet>
      <sheetData sheetId="0">
        <row r="2">
          <cell r="AK2" t="str">
            <v>GJ-PHONE-20251226-0137</v>
          </cell>
          <cell r="AL2" t="str">
            <v>其他</v>
          </cell>
          <cell r="AM2" t="str">
            <v>结束</v>
          </cell>
        </row>
        <row r="3">
          <cell r="AK3" t="str">
            <v>GJ-PHONE-20251226-0631</v>
          </cell>
          <cell r="AL3" t="str">
            <v>诉求</v>
          </cell>
          <cell r="AM3" t="str">
            <v>结束</v>
          </cell>
        </row>
        <row r="4">
          <cell r="AK4" t="str">
            <v>GJ-PHONE-20251226-1140-1</v>
          </cell>
          <cell r="AL4" t="str">
            <v>表扬</v>
          </cell>
          <cell r="AM4" t="str">
            <v>结束</v>
          </cell>
        </row>
        <row r="5">
          <cell r="AK5" t="str">
            <v>GJ-PHONE-20251226-0037-2</v>
          </cell>
          <cell r="AL5" t="str">
            <v>诉求</v>
          </cell>
          <cell r="AM5" t="str">
            <v>结束</v>
          </cell>
        </row>
        <row r="6">
          <cell r="AK6" t="str">
            <v>GJ-PHONE-20251226-1833</v>
          </cell>
          <cell r="AL6" t="str">
            <v>其他</v>
          </cell>
          <cell r="AM6" t="str">
            <v>结束</v>
          </cell>
        </row>
        <row r="7">
          <cell r="AK7" t="str">
            <v>GJ-PHONE-20251227-0209</v>
          </cell>
          <cell r="AL7" t="str">
            <v>诉求</v>
          </cell>
          <cell r="AM7" t="str">
            <v>结束</v>
          </cell>
        </row>
        <row r="8">
          <cell r="AK8" t="str">
            <v>GJ-PHONE-20251227-0780-1</v>
          </cell>
          <cell r="AL8" t="str">
            <v>诉求</v>
          </cell>
          <cell r="AM8" t="str">
            <v>结束</v>
          </cell>
        </row>
        <row r="9">
          <cell r="AK9" t="str">
            <v>GJ-PHONE-20251227-1652</v>
          </cell>
          <cell r="AL9" t="str">
            <v>诉求</v>
          </cell>
          <cell r="AM9" t="str">
            <v>结束</v>
          </cell>
        </row>
        <row r="10">
          <cell r="AK10" t="str">
            <v>GJ-PHONE-20251228-1995</v>
          </cell>
          <cell r="AL10" t="str">
            <v>诉求</v>
          </cell>
          <cell r="AM10" t="str">
            <v>结束</v>
          </cell>
        </row>
        <row r="11">
          <cell r="AK11" t="str">
            <v>GJ-PHONE-20251228-2128</v>
          </cell>
          <cell r="AL11" t="str">
            <v>诉求</v>
          </cell>
          <cell r="AM11" t="str">
            <v>结束</v>
          </cell>
        </row>
        <row r="12">
          <cell r="AK12" t="str">
            <v>GJ-PHONE-20251229-0224-1</v>
          </cell>
          <cell r="AL12" t="str">
            <v>其他</v>
          </cell>
          <cell r="AM12" t="str">
            <v>结束</v>
          </cell>
        </row>
        <row r="13">
          <cell r="AK13" t="str">
            <v>GJ-PHONE-20251230-1549</v>
          </cell>
          <cell r="AL13" t="str">
            <v>其他</v>
          </cell>
          <cell r="AM13" t="str">
            <v>结束</v>
          </cell>
        </row>
        <row r="14">
          <cell r="AK14" t="str">
            <v>GJ-PHONE-20251230-1953</v>
          </cell>
          <cell r="AL14" t="str">
            <v>诉求</v>
          </cell>
          <cell r="AM14" t="str">
            <v>结束</v>
          </cell>
        </row>
        <row r="15">
          <cell r="AK15" t="str">
            <v>GJ-PHONE-20251231-0453</v>
          </cell>
          <cell r="AL15" t="str">
            <v>其他</v>
          </cell>
          <cell r="AM15" t="str">
            <v>结束</v>
          </cell>
        </row>
        <row r="16">
          <cell r="AK16" t="str">
            <v>GJ-PHONE-20251231-0548</v>
          </cell>
          <cell r="AL16" t="str">
            <v>诉求</v>
          </cell>
          <cell r="AM16" t="str">
            <v>结束</v>
          </cell>
        </row>
        <row r="17">
          <cell r="AK17" t="str">
            <v>GJ-PHONE-20251231-1666</v>
          </cell>
          <cell r="AL17" t="str">
            <v>其他</v>
          </cell>
          <cell r="AM17" t="str">
            <v>结束</v>
          </cell>
        </row>
        <row r="18">
          <cell r="AK18" t="str">
            <v>GJ-PHONE-20260101-0605</v>
          </cell>
          <cell r="AL18" t="str">
            <v>表扬</v>
          </cell>
          <cell r="AM18" t="str">
            <v>结束</v>
          </cell>
        </row>
        <row r="19">
          <cell r="AK19" t="str">
            <v>GJ-PHONE-20260102-0273</v>
          </cell>
          <cell r="AL19" t="str">
            <v>表扬</v>
          </cell>
          <cell r="AM19" t="str">
            <v>结束</v>
          </cell>
        </row>
        <row r="20">
          <cell r="AK20" t="str">
            <v>GJ-PHONE-20260102-0275</v>
          </cell>
          <cell r="AL20" t="str">
            <v>表扬</v>
          </cell>
          <cell r="AM20" t="str">
            <v>结束</v>
          </cell>
        </row>
        <row r="21">
          <cell r="AK21" t="str">
            <v>GJ-PHONE-20260103-1449</v>
          </cell>
          <cell r="AL21" t="str">
            <v>诉求</v>
          </cell>
          <cell r="AM21" t="str">
            <v>结束</v>
          </cell>
        </row>
        <row r="22">
          <cell r="AK22" t="str">
            <v>GJ-PHONE-20260101-0595</v>
          </cell>
          <cell r="AL22" t="str">
            <v>诉求</v>
          </cell>
          <cell r="AM22" t="str">
            <v>结束</v>
          </cell>
        </row>
        <row r="23">
          <cell r="AK23" t="str">
            <v>GJ-PHONE-20260104-1072</v>
          </cell>
          <cell r="AL23" t="str">
            <v>其他</v>
          </cell>
          <cell r="AM23" t="str">
            <v>结束</v>
          </cell>
        </row>
        <row r="24">
          <cell r="AK24" t="str">
            <v>GJ-PHONE-20260104-1759</v>
          </cell>
          <cell r="AL24" t="str">
            <v>其他</v>
          </cell>
          <cell r="AM24" t="str">
            <v>结束</v>
          </cell>
        </row>
        <row r="25">
          <cell r="AK25" t="str">
            <v>GJ-PHONE-20260105-0602</v>
          </cell>
          <cell r="AL25" t="str">
            <v>诉求</v>
          </cell>
          <cell r="AM25" t="str">
            <v>结束</v>
          </cell>
        </row>
        <row r="26">
          <cell r="AK26" t="str">
            <v>GJ-PHONE-20260105-0798</v>
          </cell>
          <cell r="AL26" t="str">
            <v>其他</v>
          </cell>
          <cell r="AM26" t="str">
            <v>结束</v>
          </cell>
        </row>
        <row r="27">
          <cell r="AK27" t="str">
            <v>GJ-PHONE-20260106-1465</v>
          </cell>
          <cell r="AL27" t="str">
            <v>其他</v>
          </cell>
          <cell r="AM27" t="str">
            <v>结束</v>
          </cell>
        </row>
        <row r="28">
          <cell r="AK28" t="str">
            <v>GJ-PHONE-20260106-1604</v>
          </cell>
          <cell r="AL28" t="str">
            <v>其他</v>
          </cell>
          <cell r="AM28" t="str">
            <v>结束</v>
          </cell>
        </row>
        <row r="29">
          <cell r="AK29" t="str">
            <v>GJ-PHONE-20260107-0188</v>
          </cell>
          <cell r="AL29" t="str">
            <v>诉求</v>
          </cell>
          <cell r="AM29" t="str">
            <v>结束</v>
          </cell>
        </row>
        <row r="30">
          <cell r="AK30" t="str">
            <v>GJ-PHONE-20260107-0383</v>
          </cell>
          <cell r="AL30" t="str">
            <v>诉求</v>
          </cell>
          <cell r="AM30" t="str">
            <v>结束</v>
          </cell>
        </row>
        <row r="31">
          <cell r="AK31" t="str">
            <v>GJ-PHONE-20260107-1201</v>
          </cell>
          <cell r="AL31" t="str">
            <v>其他</v>
          </cell>
          <cell r="AM31" t="str">
            <v>结束</v>
          </cell>
        </row>
        <row r="32">
          <cell r="AK32" t="str">
            <v>GJ-PHONE-20260107-1274</v>
          </cell>
          <cell r="AL32" t="str">
            <v>其他</v>
          </cell>
          <cell r="AM32" t="str">
            <v>结束</v>
          </cell>
        </row>
        <row r="33">
          <cell r="AK33" t="str">
            <v>GJ-PHONE-20260107-1344</v>
          </cell>
          <cell r="AL33" t="str">
            <v>其他</v>
          </cell>
          <cell r="AM33" t="str">
            <v>结束</v>
          </cell>
        </row>
        <row r="34">
          <cell r="AK34" t="str">
            <v>GJ-PHONE-20260107-1362</v>
          </cell>
          <cell r="AL34" t="str">
            <v>其他</v>
          </cell>
          <cell r="AM34" t="str">
            <v>结束</v>
          </cell>
        </row>
        <row r="35">
          <cell r="AK35" t="str">
            <v>GJ-PHONE-20260108-1295</v>
          </cell>
          <cell r="AL35" t="str">
            <v>其他</v>
          </cell>
          <cell r="AM35" t="str">
            <v>结束</v>
          </cell>
        </row>
        <row r="36">
          <cell r="AK36" t="str">
            <v>GJ-PHONE-20260108-1365</v>
          </cell>
          <cell r="AL36" t="str">
            <v>诉求</v>
          </cell>
          <cell r="AM36" t="str">
            <v>结束</v>
          </cell>
        </row>
        <row r="37">
          <cell r="AK37" t="str">
            <v>GJ-PHONE-20260109-0290</v>
          </cell>
          <cell r="AL37" t="str">
            <v>表扬</v>
          </cell>
          <cell r="AM37" t="str">
            <v>结束</v>
          </cell>
        </row>
        <row r="38">
          <cell r="AK38" t="str">
            <v>GJ-PHONE-20260109-0290-1</v>
          </cell>
          <cell r="AL38" t="str">
            <v>其他</v>
          </cell>
          <cell r="AM38" t="str">
            <v>结束</v>
          </cell>
        </row>
        <row r="39">
          <cell r="AK39" t="str">
            <v>GJ-PHONE-20260109-0297</v>
          </cell>
          <cell r="AL39" t="str">
            <v>其他</v>
          </cell>
          <cell r="AM39" t="str">
            <v>结束</v>
          </cell>
        </row>
        <row r="40">
          <cell r="AK40" t="str">
            <v>GJ-PHONE-20260109-0564</v>
          </cell>
          <cell r="AL40" t="str">
            <v>其他</v>
          </cell>
          <cell r="AM40" t="str">
            <v>结束</v>
          </cell>
        </row>
        <row r="41">
          <cell r="AK41" t="str">
            <v>GJ-PHONE-20260109-0717</v>
          </cell>
          <cell r="AL41" t="str">
            <v>其他</v>
          </cell>
          <cell r="AM41" t="str">
            <v>结束</v>
          </cell>
        </row>
        <row r="42">
          <cell r="AK42" t="str">
            <v>GJ-PHONE-20260109-1668</v>
          </cell>
          <cell r="AL42" t="str">
            <v>其他</v>
          </cell>
          <cell r="AM42" t="str">
            <v>结束</v>
          </cell>
        </row>
        <row r="43">
          <cell r="AK43" t="str">
            <v>GJ-PHONE-20260109-2108</v>
          </cell>
          <cell r="AL43" t="str">
            <v>诉求</v>
          </cell>
          <cell r="AM43" t="str">
            <v>结束</v>
          </cell>
        </row>
        <row r="44">
          <cell r="AK44" t="str">
            <v>GJ-PHONE-20260110-0152</v>
          </cell>
          <cell r="AL44" t="str">
            <v>诉求</v>
          </cell>
          <cell r="AM44" t="str">
            <v>结束</v>
          </cell>
        </row>
        <row r="45">
          <cell r="AK45" t="str">
            <v>GJ-PHONE-20260110-0912</v>
          </cell>
          <cell r="AL45" t="str">
            <v>诉求</v>
          </cell>
          <cell r="AM45" t="str">
            <v>结束</v>
          </cell>
        </row>
        <row r="46">
          <cell r="AK46" t="str">
            <v>GJ-PHONE-20260110-1178</v>
          </cell>
          <cell r="AL46" t="str">
            <v>诉求</v>
          </cell>
          <cell r="AM46" t="str">
            <v>结束</v>
          </cell>
        </row>
        <row r="47">
          <cell r="AK47" t="str">
            <v>GJ-PHONE-20260110-1661</v>
          </cell>
          <cell r="AL47" t="str">
            <v>诉求</v>
          </cell>
          <cell r="AM47" t="str">
            <v>结束</v>
          </cell>
        </row>
        <row r="48">
          <cell r="AK48" t="str">
            <v>GJ-PHONE-20260111-0012</v>
          </cell>
          <cell r="AL48" t="str">
            <v>其他</v>
          </cell>
          <cell r="AM48" t="str">
            <v>结束</v>
          </cell>
        </row>
        <row r="49">
          <cell r="AK49" t="str">
            <v>GJ-PHONE-20260111-0066</v>
          </cell>
          <cell r="AL49" t="str">
            <v>其他</v>
          </cell>
          <cell r="AM49" t="str">
            <v>结束</v>
          </cell>
        </row>
        <row r="50">
          <cell r="AK50" t="str">
            <v>GJ-PHONE-20260111-1575</v>
          </cell>
          <cell r="AL50" t="str">
            <v>其他</v>
          </cell>
          <cell r="AM50" t="str">
            <v>结束</v>
          </cell>
        </row>
        <row r="51">
          <cell r="AK51" t="str">
            <v>GJ-PHONE-20260112-0223</v>
          </cell>
          <cell r="AL51" t="str">
            <v>诉求</v>
          </cell>
          <cell r="AM51" t="str">
            <v>结束</v>
          </cell>
        </row>
        <row r="52">
          <cell r="AK52" t="str">
            <v>GJ-PHONE-20260111-1443</v>
          </cell>
          <cell r="AL52" t="str">
            <v>诉求</v>
          </cell>
          <cell r="AM52" t="str">
            <v>结束</v>
          </cell>
        </row>
        <row r="53">
          <cell r="AK53" t="str">
            <v>GJ-PHONE-20260112-1243</v>
          </cell>
          <cell r="AL53" t="str">
            <v>其他</v>
          </cell>
          <cell r="AM53" t="str">
            <v>结束</v>
          </cell>
        </row>
        <row r="54">
          <cell r="AK54" t="str">
            <v>GJ-PHONE-20260113-0201</v>
          </cell>
          <cell r="AL54" t="str">
            <v>表扬</v>
          </cell>
          <cell r="AM54" t="str">
            <v>结束</v>
          </cell>
        </row>
        <row r="55">
          <cell r="AK55" t="str">
            <v>GJ-PHONE-20260113-0186</v>
          </cell>
          <cell r="AL55" t="str">
            <v>表扬</v>
          </cell>
          <cell r="AM55" t="str">
            <v>结束</v>
          </cell>
        </row>
        <row r="56">
          <cell r="AK56" t="str">
            <v>GJ-PHONE-20260113-0611</v>
          </cell>
          <cell r="AL56" t="str">
            <v>其他</v>
          </cell>
          <cell r="AM56" t="str">
            <v>结束</v>
          </cell>
        </row>
        <row r="57">
          <cell r="AK57" t="str">
            <v>GJ-PHONE-20260113-0771</v>
          </cell>
          <cell r="AL57" t="str">
            <v>其他</v>
          </cell>
          <cell r="AM57" t="str">
            <v>结束</v>
          </cell>
        </row>
        <row r="58">
          <cell r="AK58" t="str">
            <v>GJ-PHONE-20260113-1234</v>
          </cell>
          <cell r="AL58" t="str">
            <v>其他</v>
          </cell>
          <cell r="AM58" t="str">
            <v>结束</v>
          </cell>
        </row>
        <row r="59">
          <cell r="AK59" t="str">
            <v>GJ-PHONE-20260113-1476</v>
          </cell>
          <cell r="AL59" t="str">
            <v>诉求</v>
          </cell>
          <cell r="AM59" t="str">
            <v>结束</v>
          </cell>
        </row>
        <row r="60">
          <cell r="AK60" t="str">
            <v>GJ-PHONE-20260114-1140</v>
          </cell>
          <cell r="AL60" t="str">
            <v>其他</v>
          </cell>
          <cell r="AM60" t="str">
            <v>结束</v>
          </cell>
        </row>
        <row r="61">
          <cell r="AK61" t="str">
            <v>GJ-PHONE-20260114-1148</v>
          </cell>
          <cell r="AL61" t="str">
            <v>其他</v>
          </cell>
          <cell r="AM61" t="str">
            <v>结束</v>
          </cell>
        </row>
        <row r="62">
          <cell r="AK62" t="str">
            <v>GJ-PHONE-20260114-1415</v>
          </cell>
          <cell r="AL62" t="str">
            <v>诉求</v>
          </cell>
          <cell r="AM62" t="str">
            <v>结束</v>
          </cell>
        </row>
        <row r="63">
          <cell r="AK63" t="str">
            <v>GJ-PHONE-20260114-1475</v>
          </cell>
          <cell r="AL63" t="str">
            <v>其他</v>
          </cell>
          <cell r="AM63" t="str">
            <v>结束</v>
          </cell>
        </row>
        <row r="64">
          <cell r="AK64" t="str">
            <v>GJ-PHONE-20260114-2143</v>
          </cell>
          <cell r="AL64" t="str">
            <v>诉求</v>
          </cell>
          <cell r="AM64" t="str">
            <v>结束</v>
          </cell>
        </row>
        <row r="65">
          <cell r="AK65" t="str">
            <v>GJ-PHONE-20260115-0983</v>
          </cell>
          <cell r="AL65" t="str">
            <v>诉求</v>
          </cell>
          <cell r="AM65" t="str">
            <v>结束</v>
          </cell>
        </row>
        <row r="66">
          <cell r="AK66" t="str">
            <v>GJ-PHONE-20260115-0652</v>
          </cell>
          <cell r="AL66" t="str">
            <v>诉求</v>
          </cell>
          <cell r="AM66" t="str">
            <v>结束</v>
          </cell>
        </row>
        <row r="67">
          <cell r="AK67" t="str">
            <v>GJ-PHONE-20260115-1333</v>
          </cell>
          <cell r="AL67" t="str">
            <v>诉求</v>
          </cell>
          <cell r="AM67" t="str">
            <v>结束</v>
          </cell>
        </row>
        <row r="68">
          <cell r="AK68" t="str">
            <v>GJ-PHONE-20260116-0271</v>
          </cell>
          <cell r="AL68" t="str">
            <v>其他</v>
          </cell>
          <cell r="AM68" t="str">
            <v>结束</v>
          </cell>
        </row>
        <row r="69">
          <cell r="AK69" t="str">
            <v>GJ-PHONE-20260116-1361</v>
          </cell>
          <cell r="AL69" t="str">
            <v>其他</v>
          </cell>
          <cell r="AM69" t="str">
            <v>结束</v>
          </cell>
        </row>
        <row r="70">
          <cell r="AK70" t="str">
            <v>GJ-PHONE-20260117-1429</v>
          </cell>
          <cell r="AL70" t="str">
            <v>其他</v>
          </cell>
          <cell r="AM70" t="str">
            <v>结束</v>
          </cell>
        </row>
        <row r="71">
          <cell r="AK71" t="str">
            <v>GJ-PHONE-20260119-0406</v>
          </cell>
          <cell r="AL71" t="str">
            <v>诉求</v>
          </cell>
          <cell r="AM71" t="str">
            <v>结束</v>
          </cell>
        </row>
        <row r="72">
          <cell r="AK72" t="str">
            <v>GJ-PHONE-20260118-1114</v>
          </cell>
          <cell r="AL72" t="str">
            <v>诉求</v>
          </cell>
          <cell r="AM72" t="str">
            <v>结束</v>
          </cell>
        </row>
        <row r="73">
          <cell r="AK73" t="str">
            <v>GJ-PHONE-20260118-1656</v>
          </cell>
          <cell r="AL73" t="str">
            <v>诉求</v>
          </cell>
          <cell r="AM73" t="str">
            <v>结束</v>
          </cell>
        </row>
        <row r="74">
          <cell r="AK74" t="str">
            <v>GJ-PHONE-20260118-1560</v>
          </cell>
          <cell r="AL74" t="str">
            <v>诉求</v>
          </cell>
          <cell r="AM74" t="str">
            <v>结束</v>
          </cell>
        </row>
        <row r="75">
          <cell r="AK75" t="str">
            <v>GJ-PHONE-20260119-0742</v>
          </cell>
          <cell r="AL75" t="str">
            <v>其他</v>
          </cell>
          <cell r="AM75" t="str">
            <v>结束</v>
          </cell>
        </row>
        <row r="76">
          <cell r="AK76" t="str">
            <v>GJ-PHONE-20260119-0906</v>
          </cell>
          <cell r="AL76" t="str">
            <v>其他</v>
          </cell>
          <cell r="AM76" t="str">
            <v>结束</v>
          </cell>
        </row>
        <row r="77">
          <cell r="AK77" t="str">
            <v>GJ-PHONE-20260119-1647-1</v>
          </cell>
          <cell r="AL77" t="str">
            <v>诉求</v>
          </cell>
          <cell r="AM77" t="str">
            <v>结束</v>
          </cell>
        </row>
        <row r="78">
          <cell r="AK78" t="str">
            <v>GJ-PHONE-20260119-1583</v>
          </cell>
          <cell r="AL78" t="str">
            <v>其他</v>
          </cell>
          <cell r="AM78" t="str">
            <v>结束</v>
          </cell>
        </row>
        <row r="79">
          <cell r="AK79" t="str">
            <v>GJ-PHONE-20260119-1692</v>
          </cell>
          <cell r="AL79" t="str">
            <v>诉求</v>
          </cell>
          <cell r="AM79" t="str">
            <v>结束</v>
          </cell>
        </row>
        <row r="80">
          <cell r="AK80" t="str">
            <v>GJ-PHONE-20260120-0684</v>
          </cell>
          <cell r="AL80" t="str">
            <v>诉求</v>
          </cell>
          <cell r="AM80" t="str">
            <v>结束</v>
          </cell>
        </row>
        <row r="81">
          <cell r="AK81" t="str">
            <v>GJ-PHONE-20260121-1061</v>
          </cell>
          <cell r="AL81" t="str">
            <v>诉求</v>
          </cell>
          <cell r="AM81" t="str">
            <v>结束</v>
          </cell>
        </row>
        <row r="82">
          <cell r="AK82" t="str">
            <v>GJ-PHONE-20260122-0225</v>
          </cell>
          <cell r="AL82" t="str">
            <v>诉求</v>
          </cell>
          <cell r="AM82" t="str">
            <v>结束</v>
          </cell>
        </row>
        <row r="83">
          <cell r="AK83" t="str">
            <v>GJ-PHONE-20260122-0615</v>
          </cell>
          <cell r="AL83" t="str">
            <v>其他</v>
          </cell>
          <cell r="AM83" t="str">
            <v>结束</v>
          </cell>
        </row>
        <row r="84">
          <cell r="AK84" t="str">
            <v>GJ-PHONE-20260123-1176</v>
          </cell>
          <cell r="AL84" t="str">
            <v>诉求</v>
          </cell>
          <cell r="AM84" t="str">
            <v>结束</v>
          </cell>
        </row>
        <row r="85">
          <cell r="AK85" t="str">
            <v>GJ-PHONE-20260123-1564</v>
          </cell>
          <cell r="AL85" t="str">
            <v>诉求</v>
          </cell>
          <cell r="AM85" t="str">
            <v>结束</v>
          </cell>
        </row>
        <row r="86">
          <cell r="AK86" t="str">
            <v>GJ-PHONE-20260124-0190</v>
          </cell>
          <cell r="AL86" t="str">
            <v>其他</v>
          </cell>
          <cell r="AM86" t="str">
            <v>结束</v>
          </cell>
        </row>
        <row r="87">
          <cell r="AK87" t="str">
            <v>GJ-PHONE-20260124-0228</v>
          </cell>
          <cell r="AL87" t="str">
            <v>其他</v>
          </cell>
          <cell r="AM87" t="str">
            <v>结束</v>
          </cell>
        </row>
        <row r="88">
          <cell r="AK88" t="str">
            <v>GJ-PHONE-20260124-0281</v>
          </cell>
          <cell r="AL88" t="str">
            <v>其他</v>
          </cell>
          <cell r="AM88" t="str">
            <v>结束</v>
          </cell>
        </row>
        <row r="89">
          <cell r="AK89" t="str">
            <v>GJ-PHONE-20260125-0761</v>
          </cell>
          <cell r="AL89" t="str">
            <v>其他</v>
          </cell>
          <cell r="AM89" t="str">
            <v>结束</v>
          </cell>
        </row>
        <row r="90">
          <cell r="AK90" t="str">
            <v>GJ-PHONE-20260125-1171</v>
          </cell>
          <cell r="AL90" t="str">
            <v>其他</v>
          </cell>
          <cell r="AM90" t="str">
            <v>结束</v>
          </cell>
        </row>
        <row r="91">
          <cell r="AK91" t="str">
            <v>GJ-PHONE-20260126-0855-1</v>
          </cell>
          <cell r="AL91" t="str">
            <v>表扬</v>
          </cell>
          <cell r="AM91" t="str">
            <v>结束</v>
          </cell>
        </row>
        <row r="92">
          <cell r="AK92" t="str">
            <v>GJ-PHONE-20260127-0345</v>
          </cell>
          <cell r="AL92" t="str">
            <v>其他</v>
          </cell>
          <cell r="AM92" t="str">
            <v>结束</v>
          </cell>
        </row>
        <row r="93">
          <cell r="AK93" t="str">
            <v>GJ-PHONE-20260127-0877</v>
          </cell>
          <cell r="AL93" t="str">
            <v>诉求</v>
          </cell>
          <cell r="AM93" t="str">
            <v>结束</v>
          </cell>
        </row>
        <row r="94">
          <cell r="AK94" t="str">
            <v>GJ-PHONE-20260127-1674</v>
          </cell>
          <cell r="AL94" t="str">
            <v>诉求</v>
          </cell>
          <cell r="AM94" t="str">
            <v>结束</v>
          </cell>
        </row>
        <row r="95">
          <cell r="AK95" t="str">
            <v>GJ-PHONE-20260127-2178</v>
          </cell>
          <cell r="AL95" t="str">
            <v>其他</v>
          </cell>
          <cell r="AM95" t="str">
            <v>结束</v>
          </cell>
        </row>
        <row r="96">
          <cell r="AK96" t="str">
            <v>GJ-PHONE-20260128-0450</v>
          </cell>
          <cell r="AL96" t="str">
            <v>诉求</v>
          </cell>
          <cell r="AM96" t="str">
            <v>结束</v>
          </cell>
        </row>
        <row r="97">
          <cell r="AK97" t="str">
            <v>GJ-PHONE-20260128-1058</v>
          </cell>
          <cell r="AL97" t="str">
            <v>其他</v>
          </cell>
          <cell r="AM97" t="str">
            <v>结束</v>
          </cell>
        </row>
        <row r="98">
          <cell r="AK98" t="str">
            <v>GJ-PHONE-20260128-1899</v>
          </cell>
          <cell r="AL98" t="str">
            <v>诉求</v>
          </cell>
          <cell r="AM98" t="str">
            <v>结束</v>
          </cell>
        </row>
        <row r="99">
          <cell r="AK99" t="str">
            <v>GJ-PHONE-20260129-0210-1</v>
          </cell>
          <cell r="AL99" t="str">
            <v>表扬</v>
          </cell>
          <cell r="AM99" t="str">
            <v>结束</v>
          </cell>
        </row>
        <row r="100">
          <cell r="AK100" t="str">
            <v>GJ-PHONE-20260129-0825-1</v>
          </cell>
          <cell r="AL100" t="str">
            <v>其他</v>
          </cell>
          <cell r="AM100" t="str">
            <v>结束</v>
          </cell>
        </row>
        <row r="101">
          <cell r="AK101" t="str">
            <v>GJ-PHONE-20260129-1067</v>
          </cell>
          <cell r="AL101" t="str">
            <v>其他</v>
          </cell>
          <cell r="AM101" t="str">
            <v>结束</v>
          </cell>
        </row>
        <row r="102">
          <cell r="AK102" t="str">
            <v>GJ-PHONE-20260129-1290</v>
          </cell>
          <cell r="AL102" t="str">
            <v>诉求</v>
          </cell>
          <cell r="AM102" t="str">
            <v>结束</v>
          </cell>
        </row>
        <row r="103">
          <cell r="AK103" t="str">
            <v>GJ-PHONE-20260129-1343</v>
          </cell>
          <cell r="AL103" t="str">
            <v>其他</v>
          </cell>
          <cell r="AM103" t="str">
            <v>结束</v>
          </cell>
        </row>
        <row r="104">
          <cell r="AK104" t="str">
            <v>GJ-PHONE-20260129-2211</v>
          </cell>
          <cell r="AL104" t="str">
            <v>诉求</v>
          </cell>
          <cell r="AM104" t="str">
            <v>结束</v>
          </cell>
        </row>
        <row r="105">
          <cell r="AK105" t="str">
            <v>GJ-PHONE-20260130-0245</v>
          </cell>
          <cell r="AL105" t="str">
            <v>诉求</v>
          </cell>
          <cell r="AM105" t="str">
            <v>结束</v>
          </cell>
        </row>
        <row r="106">
          <cell r="AK106" t="str">
            <v>GJ-PHONE-20260130-1545</v>
          </cell>
          <cell r="AL106" t="str">
            <v>其他</v>
          </cell>
          <cell r="AM106" t="str">
            <v>结束</v>
          </cell>
        </row>
        <row r="107">
          <cell r="AK107" t="str">
            <v>GJ-PHONE-20260131-1159</v>
          </cell>
          <cell r="AL107" t="str">
            <v>诉求</v>
          </cell>
          <cell r="AM107" t="str">
            <v>结束</v>
          </cell>
        </row>
        <row r="108">
          <cell r="AK108" t="str">
            <v>GJ-PHONE-20260131-1326</v>
          </cell>
          <cell r="AL108" t="str">
            <v>诉求</v>
          </cell>
          <cell r="AM108" t="str">
            <v>结束</v>
          </cell>
        </row>
        <row r="109">
          <cell r="AK109" t="str">
            <v>GJ-PHONE-20260131-1410</v>
          </cell>
          <cell r="AL109" t="str">
            <v>诉求</v>
          </cell>
          <cell r="AM109" t="str">
            <v>结束</v>
          </cell>
        </row>
        <row r="110">
          <cell r="AK110" t="str">
            <v>GJ-PHONE-20260201-1116</v>
          </cell>
          <cell r="AL110" t="str">
            <v>其他</v>
          </cell>
          <cell r="AM110" t="str">
            <v>结束</v>
          </cell>
        </row>
        <row r="111">
          <cell r="AK111" t="str">
            <v>GJ-PHONE-20260202-0691</v>
          </cell>
          <cell r="AL111" t="str">
            <v>诉求</v>
          </cell>
          <cell r="AM111" t="str">
            <v>结束</v>
          </cell>
        </row>
        <row r="112">
          <cell r="AK112" t="str">
            <v>GJ-PHONE-20260201-0760</v>
          </cell>
          <cell r="AL112" t="str">
            <v>诉求</v>
          </cell>
          <cell r="AM112" t="str">
            <v>结束</v>
          </cell>
        </row>
        <row r="113">
          <cell r="AK113" t="str">
            <v>GJ-PHONE-20260131-1812-1</v>
          </cell>
          <cell r="AL113" t="str">
            <v>诉求</v>
          </cell>
          <cell r="AM113" t="str">
            <v>结束</v>
          </cell>
        </row>
        <row r="114">
          <cell r="AK114" t="str">
            <v>GJ-PHONE-20260201-1071</v>
          </cell>
          <cell r="AL114" t="str">
            <v>其他</v>
          </cell>
          <cell r="AM114" t="str">
            <v>结束</v>
          </cell>
        </row>
        <row r="115">
          <cell r="AK115" t="str">
            <v>GJ-PHONE-20260203-0244</v>
          </cell>
          <cell r="AL115" t="str">
            <v>其他</v>
          </cell>
          <cell r="AM115" t="str">
            <v>结束</v>
          </cell>
        </row>
        <row r="116">
          <cell r="AK116" t="str">
            <v>GJ-PHONE-20260203-0754</v>
          </cell>
          <cell r="AL116" t="str">
            <v>其他</v>
          </cell>
          <cell r="AM116" t="str">
            <v>结束</v>
          </cell>
        </row>
        <row r="117">
          <cell r="AK117" t="str">
            <v>GJ-PHONE-20260204-0163</v>
          </cell>
          <cell r="AL117" t="str">
            <v>其他</v>
          </cell>
          <cell r="AM117" t="str">
            <v>结束</v>
          </cell>
        </row>
        <row r="118">
          <cell r="AK118" t="str">
            <v>GJ-PHONE-20260204-0273</v>
          </cell>
          <cell r="AL118" t="str">
            <v>诉求</v>
          </cell>
          <cell r="AM118" t="str">
            <v>结束</v>
          </cell>
        </row>
        <row r="119">
          <cell r="AK119" t="str">
            <v>GJ-PHONE-20260204-1054</v>
          </cell>
          <cell r="AL119" t="str">
            <v>诉求</v>
          </cell>
          <cell r="AM119" t="str">
            <v>结束</v>
          </cell>
        </row>
        <row r="120">
          <cell r="AK120" t="str">
            <v>GJ-PHONE-20260204-1556</v>
          </cell>
          <cell r="AL120" t="str">
            <v>诉求</v>
          </cell>
          <cell r="AM120" t="str">
            <v>结束</v>
          </cell>
        </row>
        <row r="121">
          <cell r="AK121" t="str">
            <v>GJ-PHONE-20260204-2266-1</v>
          </cell>
          <cell r="AL121" t="str">
            <v>其他</v>
          </cell>
          <cell r="AM121" t="str">
            <v>结束</v>
          </cell>
        </row>
        <row r="122">
          <cell r="AK122" t="str">
            <v>GJ-PHONE-20260204-2309</v>
          </cell>
          <cell r="AL122" t="str">
            <v>其他</v>
          </cell>
          <cell r="AM122" t="str">
            <v>结束</v>
          </cell>
        </row>
        <row r="123">
          <cell r="AK123" t="str">
            <v>GJ-PHONE-20260205-0892-1</v>
          </cell>
          <cell r="AL123" t="str">
            <v>其他</v>
          </cell>
          <cell r="AM123" t="str">
            <v>结束</v>
          </cell>
        </row>
        <row r="124">
          <cell r="AK124" t="str">
            <v>GJ-PHONE-20260205-1304</v>
          </cell>
          <cell r="AL124" t="str">
            <v>其他</v>
          </cell>
          <cell r="AM124" t="str">
            <v>结束</v>
          </cell>
        </row>
        <row r="125">
          <cell r="AK125" t="str">
            <v>GJ-PHONE-20260205-0808</v>
          </cell>
          <cell r="AL125" t="str">
            <v>其他</v>
          </cell>
          <cell r="AM125" t="str">
            <v>结束</v>
          </cell>
        </row>
        <row r="126">
          <cell r="AK126" t="str">
            <v>GJ-PHONE-20260206-0100</v>
          </cell>
          <cell r="AL126" t="str">
            <v>其他</v>
          </cell>
          <cell r="AM126" t="str">
            <v>结束</v>
          </cell>
        </row>
        <row r="127">
          <cell r="AK127" t="str">
            <v>GJ-PHONE-20260205-1844</v>
          </cell>
          <cell r="AL127" t="str">
            <v>诉求</v>
          </cell>
          <cell r="AM127" t="str">
            <v>结束</v>
          </cell>
        </row>
        <row r="128">
          <cell r="AK128" t="str">
            <v>GJ-PHONE-20260206-1014-1</v>
          </cell>
          <cell r="AL128" t="str">
            <v>其他</v>
          </cell>
          <cell r="AM128" t="str">
            <v>结束</v>
          </cell>
        </row>
        <row r="129">
          <cell r="AK129" t="str">
            <v>GJ-PHONE-20260206-2023</v>
          </cell>
          <cell r="AL129" t="str">
            <v>其他</v>
          </cell>
          <cell r="AM129" t="str">
            <v>结束</v>
          </cell>
        </row>
        <row r="130">
          <cell r="AK130" t="str">
            <v>GJ-PHONE-20260207-0424</v>
          </cell>
          <cell r="AL130" t="str">
            <v>其他</v>
          </cell>
          <cell r="AM130" t="str">
            <v>结束</v>
          </cell>
        </row>
        <row r="131">
          <cell r="AK131" t="str">
            <v>GJ-PHONE-20260208-2062</v>
          </cell>
          <cell r="AL131" t="str">
            <v>诉求</v>
          </cell>
          <cell r="AM131" t="str">
            <v>结束</v>
          </cell>
        </row>
        <row r="132">
          <cell r="AK132" t="str">
            <v>GJ-PHONE-20260208-2149-2</v>
          </cell>
          <cell r="AL132" t="str">
            <v>其他</v>
          </cell>
          <cell r="AM132" t="str">
            <v>结束</v>
          </cell>
        </row>
        <row r="133">
          <cell r="AK133" t="str">
            <v>GJ-PHONE-20260209-1509</v>
          </cell>
          <cell r="AL133" t="str">
            <v>其他</v>
          </cell>
          <cell r="AM133" t="str">
            <v>结束</v>
          </cell>
        </row>
        <row r="134">
          <cell r="AK134" t="str">
            <v>GJ-PHONE-20260209-1811</v>
          </cell>
          <cell r="AL134" t="str">
            <v>其他</v>
          </cell>
          <cell r="AM134" t="str">
            <v>结束</v>
          </cell>
        </row>
        <row r="135">
          <cell r="AK135" t="str">
            <v>GJ-PHONE-20260210-1283</v>
          </cell>
          <cell r="AL135" t="str">
            <v>其他</v>
          </cell>
          <cell r="AM135" t="str">
            <v>结束</v>
          </cell>
        </row>
        <row r="136">
          <cell r="AK136" t="str">
            <v>GJ-PHONE-20260211-0400</v>
          </cell>
          <cell r="AL136" t="str">
            <v>诉求</v>
          </cell>
          <cell r="AM136" t="str">
            <v>结束</v>
          </cell>
        </row>
        <row r="137">
          <cell r="AK137" t="str">
            <v>GJ-PHONE-20260211-1614</v>
          </cell>
          <cell r="AL137" t="str">
            <v>诉求</v>
          </cell>
          <cell r="AM137" t="str">
            <v>结束</v>
          </cell>
        </row>
        <row r="138">
          <cell r="AK138" t="str">
            <v>GJ-PHONE-20260212-0062</v>
          </cell>
          <cell r="AL138" t="str">
            <v>诉求</v>
          </cell>
          <cell r="AM138" t="str">
            <v>结束</v>
          </cell>
        </row>
        <row r="139">
          <cell r="AK139" t="str">
            <v>GJ-PHONE-20260212-0339</v>
          </cell>
          <cell r="AL139" t="str">
            <v>诉求</v>
          </cell>
          <cell r="AM139" t="str">
            <v>结束</v>
          </cell>
        </row>
        <row r="140">
          <cell r="AK140" t="str">
            <v>GJ-PHONE-20260212-1033-1</v>
          </cell>
          <cell r="AL140" t="str">
            <v>诉求</v>
          </cell>
          <cell r="AM140" t="str">
            <v>结束</v>
          </cell>
        </row>
        <row r="141">
          <cell r="AK141" t="str">
            <v>GJ-PHONE-20260212-1153</v>
          </cell>
          <cell r="AL141" t="str">
            <v>其他</v>
          </cell>
          <cell r="AM141" t="str">
            <v>结束</v>
          </cell>
        </row>
        <row r="142">
          <cell r="AK142" t="str">
            <v>GJ-PHONE-20260212-1092</v>
          </cell>
          <cell r="AL142" t="str">
            <v>诉求</v>
          </cell>
          <cell r="AM142" t="str">
            <v>结束</v>
          </cell>
        </row>
        <row r="143">
          <cell r="AK143" t="str">
            <v>GJ-PHONE-20260212-1392</v>
          </cell>
          <cell r="AL143" t="str">
            <v>其他</v>
          </cell>
          <cell r="AM143" t="str">
            <v>结束</v>
          </cell>
        </row>
        <row r="144">
          <cell r="AK144" t="str">
            <v>GJ-PHONE-20260212-1753</v>
          </cell>
          <cell r="AL144" t="str">
            <v>其他</v>
          </cell>
          <cell r="AM144" t="str">
            <v>结束</v>
          </cell>
        </row>
        <row r="145">
          <cell r="AK145" t="str">
            <v>GJ-PHONE-20260212-1938</v>
          </cell>
          <cell r="AL145" t="str">
            <v>诉求</v>
          </cell>
          <cell r="AM145" t="str">
            <v>结束</v>
          </cell>
        </row>
        <row r="146">
          <cell r="AK146" t="str">
            <v>GJ-PHONE-20260212-2153</v>
          </cell>
          <cell r="AL146" t="str">
            <v>其他</v>
          </cell>
          <cell r="AM146" t="str">
            <v>结束</v>
          </cell>
        </row>
        <row r="147">
          <cell r="AK147" t="str">
            <v>GJ-PHONE-20260213-0482</v>
          </cell>
          <cell r="AL147" t="str">
            <v>其他</v>
          </cell>
          <cell r="AM147" t="str">
            <v>结束</v>
          </cell>
        </row>
        <row r="148">
          <cell r="AK148" t="str">
            <v>GJ-PHONE-20260213-0533</v>
          </cell>
          <cell r="AL148" t="str">
            <v>诉求</v>
          </cell>
          <cell r="AM148" t="str">
            <v>结束</v>
          </cell>
        </row>
        <row r="149">
          <cell r="AK149" t="str">
            <v>GJ-PHONE-20260213-0900</v>
          </cell>
          <cell r="AL149" t="str">
            <v>表扬</v>
          </cell>
          <cell r="AM149" t="str">
            <v>结束</v>
          </cell>
        </row>
        <row r="150">
          <cell r="AK150" t="str">
            <v>GJ-PHONE-20260213-1007-3</v>
          </cell>
          <cell r="AL150" t="str">
            <v>表扬</v>
          </cell>
          <cell r="AM150" t="str">
            <v>结束</v>
          </cell>
        </row>
        <row r="151">
          <cell r="AK151" t="str">
            <v>GJ-PHONE-20260213-1762</v>
          </cell>
          <cell r="AL151" t="str">
            <v>诉求</v>
          </cell>
          <cell r="AM151" t="str">
            <v>结束</v>
          </cell>
        </row>
        <row r="152">
          <cell r="AK152" t="str">
            <v>GJ-PHONE-20260214-0001</v>
          </cell>
          <cell r="AL152" t="str">
            <v>诉求</v>
          </cell>
          <cell r="AM152" t="str">
            <v>结束</v>
          </cell>
        </row>
        <row r="153">
          <cell r="AK153" t="str">
            <v>GJ-PHONE-20260214-0313</v>
          </cell>
          <cell r="AL153" t="str">
            <v>其他</v>
          </cell>
          <cell r="AM153" t="str">
            <v>结束</v>
          </cell>
        </row>
        <row r="154">
          <cell r="AK154" t="str">
            <v>GJ-PHONE-20260216-0708</v>
          </cell>
          <cell r="AL154" t="str">
            <v>诉求</v>
          </cell>
          <cell r="AM154" t="str">
            <v>结束</v>
          </cell>
        </row>
        <row r="155">
          <cell r="AK155" t="str">
            <v>GJ-PHONE-20260217-0073</v>
          </cell>
          <cell r="AL155" t="str">
            <v>诉求</v>
          </cell>
          <cell r="AM155" t="str">
            <v>结束</v>
          </cell>
        </row>
        <row r="156">
          <cell r="AK156" t="str">
            <v>GJ-PHONE-20260218-1083</v>
          </cell>
          <cell r="AL156" t="str">
            <v>诉求</v>
          </cell>
          <cell r="AM156" t="str">
            <v>结束</v>
          </cell>
        </row>
        <row r="157">
          <cell r="AK157" t="str">
            <v>GJ-PHONE-20260219-0231</v>
          </cell>
          <cell r="AL157" t="str">
            <v>表扬</v>
          </cell>
          <cell r="AM157" t="str">
            <v>结束</v>
          </cell>
        </row>
        <row r="158">
          <cell r="AK158" t="str">
            <v>GJ-PHONE-20260215-0880</v>
          </cell>
          <cell r="AL158" t="str">
            <v>其他</v>
          </cell>
          <cell r="AM158" t="str">
            <v>结束</v>
          </cell>
        </row>
        <row r="159">
          <cell r="AK159" t="str">
            <v>GJ-PHONE-20260219-1223</v>
          </cell>
          <cell r="AL159" t="str">
            <v>诉求</v>
          </cell>
          <cell r="AM159" t="str">
            <v>结束</v>
          </cell>
        </row>
        <row r="160">
          <cell r="AK160" t="str">
            <v>GJ-PHONE-20260219-1424</v>
          </cell>
          <cell r="AL160" t="str">
            <v>诉求</v>
          </cell>
          <cell r="AM160" t="str">
            <v>结束</v>
          </cell>
        </row>
        <row r="161">
          <cell r="AK161" t="str">
            <v>GJ-PHONE-20260221-1255</v>
          </cell>
          <cell r="AL161" t="str">
            <v>其他</v>
          </cell>
          <cell r="AM161" t="str">
            <v>结束</v>
          </cell>
        </row>
        <row r="162">
          <cell r="AK162" t="str">
            <v>GJ-PHONE-20260222-0140</v>
          </cell>
          <cell r="AL162" t="str">
            <v>诉求</v>
          </cell>
          <cell r="AM162" t="str">
            <v>结束</v>
          </cell>
        </row>
        <row r="163">
          <cell r="AK163" t="str">
            <v>GJ-PHONE-20260223-0274</v>
          </cell>
          <cell r="AL163" t="str">
            <v>诉求</v>
          </cell>
          <cell r="AM163" t="str">
            <v>结束</v>
          </cell>
        </row>
        <row r="164">
          <cell r="AK164" t="str">
            <v>GJ-PHONE-20260223-0559</v>
          </cell>
          <cell r="AL164" t="str">
            <v>诉求</v>
          </cell>
          <cell r="AM164" t="str">
            <v>结束</v>
          </cell>
        </row>
        <row r="165">
          <cell r="AK165" t="str">
            <v>GJ-PHONE-20260223-0695</v>
          </cell>
          <cell r="AL165" t="str">
            <v>诉求</v>
          </cell>
          <cell r="AM165" t="str">
            <v>结束</v>
          </cell>
        </row>
        <row r="166">
          <cell r="AK166" t="str">
            <v>GJ-PHONE-20260224-0144</v>
          </cell>
          <cell r="AL166" t="str">
            <v>诉求</v>
          </cell>
          <cell r="AM166" t="str">
            <v>结束</v>
          </cell>
        </row>
        <row r="167">
          <cell r="AK167" t="str">
            <v>GJ-PHONE-20260224-1336</v>
          </cell>
          <cell r="AL167" t="str">
            <v>其他</v>
          </cell>
          <cell r="AM167" t="str">
            <v>结束</v>
          </cell>
        </row>
        <row r="168">
          <cell r="AK168" t="str">
            <v>GJ-PHONE-20260224-1376</v>
          </cell>
          <cell r="AL168" t="str">
            <v>其他</v>
          </cell>
          <cell r="AM168" t="str">
            <v>结束</v>
          </cell>
        </row>
        <row r="169">
          <cell r="AK169" t="str">
            <v>GJ-PHONE-20260224-1658</v>
          </cell>
          <cell r="AL169" t="str">
            <v>其他</v>
          </cell>
          <cell r="AM169" t="str">
            <v>结束</v>
          </cell>
        </row>
        <row r="170">
          <cell r="AK170" t="str">
            <v>GJ-PHONE-20260225-0296</v>
          </cell>
          <cell r="AL170" t="str">
            <v>其他</v>
          </cell>
          <cell r="AM170" t="str">
            <v>结束</v>
          </cell>
        </row>
        <row r="171">
          <cell r="AK171" t="str">
            <v>GJ-PHONE-20260225-1199</v>
          </cell>
          <cell r="AL171" t="str">
            <v>诉求</v>
          </cell>
          <cell r="AM171" t="str">
            <v>结束</v>
          </cell>
        </row>
        <row r="172">
          <cell r="AK172" t="str">
            <v>GJ-PHONE-20260225-1982</v>
          </cell>
          <cell r="AL172" t="str">
            <v>表扬</v>
          </cell>
          <cell r="AM172" t="str">
            <v>结束</v>
          </cell>
        </row>
        <row r="173">
          <cell r="AK173" t="str">
            <v>GJ-PHONE-20260225-2157-1</v>
          </cell>
          <cell r="AL173" t="str">
            <v>表扬</v>
          </cell>
          <cell r="AM173" t="str">
            <v>结束</v>
          </cell>
        </row>
        <row r="174">
          <cell r="AK174" t="str">
            <v>GJ-PHONE-20260227-1333-1</v>
          </cell>
          <cell r="AL174" t="str">
            <v>诉求</v>
          </cell>
          <cell r="AM174" t="str">
            <v>结束</v>
          </cell>
        </row>
        <row r="175">
          <cell r="AK175" t="str">
            <v>GJ-PHONE-20260227-3011</v>
          </cell>
          <cell r="AL175" t="str">
            <v>诉求</v>
          </cell>
          <cell r="AM175" t="str">
            <v>结束</v>
          </cell>
        </row>
        <row r="176">
          <cell r="AK176" t="str">
            <v>GJ-PHONE-20260228-1491</v>
          </cell>
          <cell r="AL176" t="str">
            <v>其他</v>
          </cell>
          <cell r="AM176" t="str">
            <v>结束</v>
          </cell>
        </row>
        <row r="177">
          <cell r="AK177" t="str">
            <v>GJ-PHONE-20260228-2430</v>
          </cell>
          <cell r="AL177" t="str">
            <v>其他</v>
          </cell>
          <cell r="AM177" t="str">
            <v>结束</v>
          </cell>
        </row>
        <row r="178">
          <cell r="AK178" t="str">
            <v>GJ-PHONE-20260228-2360</v>
          </cell>
          <cell r="AL178" t="str">
            <v>其他</v>
          </cell>
          <cell r="AM178" t="str">
            <v>结束</v>
          </cell>
        </row>
        <row r="179">
          <cell r="AK179" t="str">
            <v>GJ-PHONE-20260302-0577</v>
          </cell>
          <cell r="AL179" t="str">
            <v>诉求</v>
          </cell>
          <cell r="AM179" t="str">
            <v>结束</v>
          </cell>
        </row>
        <row r="180">
          <cell r="AK180" t="str">
            <v>GJ-PHONE-20260302-2536</v>
          </cell>
          <cell r="AL180" t="str">
            <v>诉求</v>
          </cell>
          <cell r="AM180" t="str">
            <v>结束</v>
          </cell>
        </row>
        <row r="181">
          <cell r="AK181" t="str">
            <v>GJ-PHONE-20260303-0772-1</v>
          </cell>
          <cell r="AL181" t="str">
            <v>诉求</v>
          </cell>
          <cell r="AM181" t="str">
            <v>结束</v>
          </cell>
        </row>
        <row r="182">
          <cell r="AK182" t="str">
            <v>GJ-PHONE-20260303-2875</v>
          </cell>
          <cell r="AL182" t="str">
            <v>诉求</v>
          </cell>
          <cell r="AM182" t="str">
            <v>结束</v>
          </cell>
        </row>
        <row r="183">
          <cell r="AK183" t="str">
            <v>GJ-PHONE-20260305-1370</v>
          </cell>
          <cell r="AL183" t="str">
            <v>诉求</v>
          </cell>
          <cell r="AM183" t="str">
            <v>结束</v>
          </cell>
        </row>
        <row r="184">
          <cell r="AK184" t="str">
            <v>GJ-PHONE-20260305-3501</v>
          </cell>
          <cell r="AL184" t="str">
            <v>其他</v>
          </cell>
          <cell r="AM184" t="str">
            <v>结束</v>
          </cell>
        </row>
        <row r="185">
          <cell r="AK185" t="str">
            <v>GJ-PHONE-20260306-1439</v>
          </cell>
          <cell r="AL185" t="str">
            <v>诉求</v>
          </cell>
          <cell r="AM185" t="str">
            <v>结束</v>
          </cell>
        </row>
        <row r="186">
          <cell r="AK186" t="str">
            <v>GJ-PHONE-20260307-0211</v>
          </cell>
          <cell r="AL186" t="str">
            <v>诉求</v>
          </cell>
          <cell r="AM186" t="str">
            <v>结束</v>
          </cell>
        </row>
        <row r="187">
          <cell r="AK187" t="str">
            <v>GJ-PHONE-20260308-1315</v>
          </cell>
          <cell r="AL187" t="str">
            <v>其他</v>
          </cell>
          <cell r="AM187" t="str">
            <v>结束</v>
          </cell>
        </row>
        <row r="188">
          <cell r="AK188" t="str">
            <v>GJ-PHONE-20260310-0132</v>
          </cell>
          <cell r="AL188" t="str">
            <v>其他</v>
          </cell>
          <cell r="AM188" t="str">
            <v>结束</v>
          </cell>
        </row>
        <row r="189">
          <cell r="AK189" t="str">
            <v>GJ-PHONE-20260310-0562</v>
          </cell>
          <cell r="AL189" t="str">
            <v>其他</v>
          </cell>
          <cell r="AM189" t="str">
            <v>结束</v>
          </cell>
        </row>
        <row r="190">
          <cell r="AK190" t="str">
            <v>GJ-PHONE-20260310-1991</v>
          </cell>
          <cell r="AL190" t="str">
            <v>诉求</v>
          </cell>
          <cell r="AM190" t="str">
            <v>结束</v>
          </cell>
        </row>
        <row r="191">
          <cell r="AK191" t="str">
            <v>GJ-PHONE-20260311-0417</v>
          </cell>
          <cell r="AL191" t="str">
            <v>其他</v>
          </cell>
          <cell r="AM191" t="str">
            <v>结束</v>
          </cell>
        </row>
        <row r="192">
          <cell r="AK192" t="str">
            <v>GJ-PHONE-20260311-0418</v>
          </cell>
          <cell r="AL192" t="str">
            <v>其他</v>
          </cell>
          <cell r="AM192" t="str">
            <v>结束</v>
          </cell>
        </row>
        <row r="193">
          <cell r="AK193" t="str">
            <v>GJ-PHONE-20260311-0109</v>
          </cell>
          <cell r="AL193" t="str">
            <v>其他</v>
          </cell>
          <cell r="AM193" t="str">
            <v>结束</v>
          </cell>
        </row>
        <row r="194">
          <cell r="AK194" t="str">
            <v>GJ-PHONE-20260311-1455</v>
          </cell>
          <cell r="AL194" t="str">
            <v>其他</v>
          </cell>
          <cell r="AM194" t="str">
            <v>结束</v>
          </cell>
        </row>
        <row r="195">
          <cell r="AK195" t="str">
            <v>GJ-PHONE-20260311-1852</v>
          </cell>
          <cell r="AL195" t="str">
            <v>其他</v>
          </cell>
          <cell r="AM195" t="str">
            <v>结束</v>
          </cell>
        </row>
        <row r="196">
          <cell r="AK196" t="str">
            <v>GJ-PHONE-20260311-1691</v>
          </cell>
          <cell r="AL196" t="str">
            <v>其他</v>
          </cell>
          <cell r="AM196" t="str">
            <v>结束</v>
          </cell>
        </row>
        <row r="197">
          <cell r="AK197" t="str">
            <v>GJ-PHONE-20260312-0124</v>
          </cell>
          <cell r="AL197" t="str">
            <v>其他</v>
          </cell>
          <cell r="AM197" t="str">
            <v>结束</v>
          </cell>
        </row>
        <row r="198">
          <cell r="AK198" t="str">
            <v>GJ-PHONE-20260312-0649</v>
          </cell>
          <cell r="AL198" t="str">
            <v>诉求</v>
          </cell>
          <cell r="AM198" t="str">
            <v>结束</v>
          </cell>
        </row>
        <row r="199">
          <cell r="AK199" t="str">
            <v>GJ-PHONE-20260310-1825-1</v>
          </cell>
          <cell r="AL199" t="str">
            <v>诉求</v>
          </cell>
          <cell r="AM199" t="str">
            <v>结束</v>
          </cell>
        </row>
        <row r="200">
          <cell r="AK200" t="str">
            <v>GJ-PHONE-20260311-0456-2</v>
          </cell>
          <cell r="AL200" t="str">
            <v>诉求</v>
          </cell>
          <cell r="AM200" t="str">
            <v>结束</v>
          </cell>
        </row>
        <row r="201">
          <cell r="AK201" t="str">
            <v>GJ-PHONE-20260311-0703-2</v>
          </cell>
          <cell r="AL201" t="str">
            <v>其他</v>
          </cell>
          <cell r="AM201" t="str">
            <v>结束</v>
          </cell>
        </row>
        <row r="202">
          <cell r="AK202" t="str">
            <v>GJ-PHONE-20260313-0299</v>
          </cell>
          <cell r="AL202" t="str">
            <v>其他</v>
          </cell>
          <cell r="AM202" t="str">
            <v>结束</v>
          </cell>
        </row>
        <row r="203">
          <cell r="AK203" t="str">
            <v>GJ-PHONE-20260313-0613</v>
          </cell>
          <cell r="AL203" t="str">
            <v>诉求</v>
          </cell>
          <cell r="AM203" t="str">
            <v>结束</v>
          </cell>
        </row>
        <row r="204">
          <cell r="AK204" t="str">
            <v>GJ-PHONE-20260313-0800-1</v>
          </cell>
          <cell r="AL204" t="str">
            <v>诉求</v>
          </cell>
          <cell r="AM204" t="str">
            <v>结束</v>
          </cell>
        </row>
        <row r="205">
          <cell r="AK205" t="str">
            <v>GJ-PHONE-20260313-1014</v>
          </cell>
          <cell r="AL205" t="str">
            <v>表扬</v>
          </cell>
          <cell r="AM205" t="str">
            <v>结束</v>
          </cell>
        </row>
        <row r="206">
          <cell r="AK206" t="str">
            <v>GJ-PHONE-20260312-1594-1</v>
          </cell>
          <cell r="AL206" t="str">
            <v>诉求</v>
          </cell>
          <cell r="AM206" t="str">
            <v>结束</v>
          </cell>
        </row>
        <row r="207">
          <cell r="AK207" t="str">
            <v>GJ-PHONE-20260314-2246</v>
          </cell>
          <cell r="AL207" t="str">
            <v>诉求</v>
          </cell>
          <cell r="AM207" t="str">
            <v>结束</v>
          </cell>
        </row>
        <row r="208">
          <cell r="AK208" t="str">
            <v>GJ-PHONE-20260315-0388</v>
          </cell>
          <cell r="AL208" t="str">
            <v>其他</v>
          </cell>
          <cell r="AM208" t="str">
            <v>结束</v>
          </cell>
        </row>
        <row r="209">
          <cell r="AK209" t="str">
            <v>GJ-PHONE-20260316-0043</v>
          </cell>
          <cell r="AL209" t="str">
            <v>其他</v>
          </cell>
          <cell r="AM209" t="str">
            <v>结束</v>
          </cell>
        </row>
        <row r="210">
          <cell r="AK210" t="str">
            <v>GJ-PHONE-20260316-0466</v>
          </cell>
          <cell r="AL210" t="str">
            <v>诉求</v>
          </cell>
          <cell r="AM210" t="str">
            <v>结束</v>
          </cell>
        </row>
        <row r="211">
          <cell r="AK211" t="str">
            <v>GJ-PHONE-20260316-0416</v>
          </cell>
          <cell r="AL211" t="str">
            <v>其他</v>
          </cell>
          <cell r="AM211" t="str">
            <v>结束</v>
          </cell>
        </row>
        <row r="212">
          <cell r="AK212" t="str">
            <v>GJ-PHONE-20260317-0336</v>
          </cell>
          <cell r="AL212" t="str">
            <v>其他</v>
          </cell>
          <cell r="AM212" t="str">
            <v>结束</v>
          </cell>
        </row>
        <row r="213">
          <cell r="AK213" t="str">
            <v>GJ-PHONE-20260317-0514</v>
          </cell>
          <cell r="AL213" t="str">
            <v>诉求</v>
          </cell>
          <cell r="AM213" t="str">
            <v>结束</v>
          </cell>
        </row>
        <row r="214">
          <cell r="AK214" t="str">
            <v>GJ-PHONE-20260317-0651</v>
          </cell>
          <cell r="AL214" t="str">
            <v>表扬</v>
          </cell>
          <cell r="AM214" t="str">
            <v>结束</v>
          </cell>
        </row>
        <row r="215">
          <cell r="AK215" t="str">
            <v>GJ-PHONE-20260318-0607-1</v>
          </cell>
          <cell r="AL215" t="str">
            <v>诉求</v>
          </cell>
          <cell r="AM215" t="str">
            <v>结束</v>
          </cell>
        </row>
        <row r="216">
          <cell r="AK216" t="str">
            <v>GJ-PHONE-20260321-0790</v>
          </cell>
          <cell r="AL216" t="str">
            <v>诉求</v>
          </cell>
          <cell r="AM216" t="str">
            <v>结束</v>
          </cell>
        </row>
        <row r="217">
          <cell r="AK217" t="str">
            <v>GJ-PHONE-20260321-1763</v>
          </cell>
          <cell r="AL217" t="str">
            <v>诉求</v>
          </cell>
          <cell r="AM217" t="str">
            <v>结束</v>
          </cell>
        </row>
        <row r="218">
          <cell r="AK218" t="str">
            <v>GJ-PHONE-20260322-1765</v>
          </cell>
          <cell r="AL218" t="str">
            <v>诉求</v>
          </cell>
          <cell r="AM218" t="str">
            <v>结束</v>
          </cell>
        </row>
        <row r="219">
          <cell r="AK219" t="str">
            <v>GJ-PHONE-20260323-0047-1</v>
          </cell>
          <cell r="AL219" t="str">
            <v>诉求</v>
          </cell>
          <cell r="AM219" t="str">
            <v>结束</v>
          </cell>
        </row>
        <row r="220">
          <cell r="AK220" t="str">
            <v>GJ-PHONE-20260324-2228</v>
          </cell>
          <cell r="AL220" t="str">
            <v>其他</v>
          </cell>
          <cell r="AM220" t="str">
            <v>结束</v>
          </cell>
        </row>
        <row r="221">
          <cell r="AK221" t="str">
            <v>GJ-PHONE-20260325-0166</v>
          </cell>
          <cell r="AL221" t="str">
            <v>诉求</v>
          </cell>
          <cell r="AM221" t="str">
            <v>结束</v>
          </cell>
        </row>
        <row r="222">
          <cell r="AK222" t="str">
            <v>GJ-PHONE-20260325-1603</v>
          </cell>
          <cell r="AL222" t="str">
            <v>其他</v>
          </cell>
          <cell r="AM222" t="str">
            <v>结束</v>
          </cell>
        </row>
        <row r="223">
          <cell r="AK223" t="str">
            <v>GJ-PHONE-20260326-1028</v>
          </cell>
          <cell r="AL223" t="str">
            <v>诉求</v>
          </cell>
          <cell r="AM223" t="str">
            <v>结束</v>
          </cell>
        </row>
        <row r="224">
          <cell r="AK224" t="str">
            <v>GJ-PHONE-20260327-1233</v>
          </cell>
          <cell r="AL224" t="str">
            <v>表扬</v>
          </cell>
          <cell r="AM224" t="str">
            <v>结束</v>
          </cell>
        </row>
        <row r="225">
          <cell r="AK225" t="str">
            <v>GJ-PHONE-20260327-2637</v>
          </cell>
          <cell r="AL225" t="str">
            <v>其他</v>
          </cell>
          <cell r="AM225" t="str">
            <v>结束</v>
          </cell>
        </row>
        <row r="226">
          <cell r="AK226" t="str">
            <v>GJ-PHONE-20260328-2192</v>
          </cell>
          <cell r="AL226" t="str">
            <v>诉求</v>
          </cell>
          <cell r="AM226" t="str">
            <v>结束</v>
          </cell>
        </row>
        <row r="227">
          <cell r="AK227" t="str">
            <v>GJ-PHONE-20260329-0363</v>
          </cell>
          <cell r="AL227" t="str">
            <v>诉求</v>
          </cell>
          <cell r="AM227" t="str">
            <v>结束</v>
          </cell>
        </row>
        <row r="228">
          <cell r="AK228" t="str">
            <v>GJ-PHONE-20260329-0984</v>
          </cell>
          <cell r="AL228" t="str">
            <v>其他</v>
          </cell>
          <cell r="AM228" t="str">
            <v>结束</v>
          </cell>
        </row>
        <row r="229">
          <cell r="AK229" t="str">
            <v>GJ-PHONE-20260330-0916</v>
          </cell>
          <cell r="AL229" t="str">
            <v>其他</v>
          </cell>
          <cell r="AM229" t="str">
            <v>结束</v>
          </cell>
        </row>
        <row r="230">
          <cell r="AK230" t="str">
            <v>GJ-PHONE-20260330-1435</v>
          </cell>
          <cell r="AL230" t="str">
            <v>其他</v>
          </cell>
          <cell r="AM230" t="str">
            <v>结束</v>
          </cell>
        </row>
        <row r="231">
          <cell r="AK231" t="str">
            <v>GJ-PHONE-20260330-1555</v>
          </cell>
          <cell r="AL231" t="str">
            <v>其他</v>
          </cell>
          <cell r="AM231" t="str">
            <v>结束</v>
          </cell>
        </row>
        <row r="232">
          <cell r="AK232" t="str">
            <v>GJ-PHONE-20260331-0814</v>
          </cell>
          <cell r="AL232" t="str">
            <v>诉求</v>
          </cell>
          <cell r="AM232" t="str">
            <v>结束</v>
          </cell>
        </row>
        <row r="233">
          <cell r="AK233" t="str">
            <v>GJ-PHONE-20260331-0593</v>
          </cell>
          <cell r="AL233" t="str">
            <v>诉求</v>
          </cell>
          <cell r="AM233" t="str">
            <v>结束</v>
          </cell>
        </row>
        <row r="234">
          <cell r="AK234" t="str">
            <v>GJ-PHONE-20260329-0895</v>
          </cell>
          <cell r="AL234" t="str">
            <v>诉求</v>
          </cell>
          <cell r="AM234" t="str">
            <v>结束</v>
          </cell>
        </row>
        <row r="235">
          <cell r="AK235" t="str">
            <v>GJ-PHONE-20260331-2568</v>
          </cell>
          <cell r="AL235" t="str">
            <v>诉求</v>
          </cell>
          <cell r="AM235" t="str">
            <v>结束</v>
          </cell>
        </row>
        <row r="236">
          <cell r="AK236" t="str">
            <v>GJ-PHONE-20260401-0932</v>
          </cell>
          <cell r="AL236" t="str">
            <v>其他</v>
          </cell>
          <cell r="AM236" t="str">
            <v>结束</v>
          </cell>
        </row>
        <row r="237">
          <cell r="AK237" t="str">
            <v>GJ-PHONE-20260401-2394</v>
          </cell>
          <cell r="AL237" t="str">
            <v>其他</v>
          </cell>
          <cell r="AM237" t="str">
            <v>结束</v>
          </cell>
        </row>
        <row r="238">
          <cell r="AK238" t="str">
            <v>GJ-PHONE-20260401-2555</v>
          </cell>
          <cell r="AL238" t="str">
            <v>其他</v>
          </cell>
          <cell r="AM238" t="str">
            <v>结束</v>
          </cell>
        </row>
        <row r="239">
          <cell r="AK239" t="str">
            <v>GJ-PHONE-20260401-2665</v>
          </cell>
          <cell r="AL239" t="str">
            <v>其他</v>
          </cell>
          <cell r="AM239" t="str">
            <v>结束</v>
          </cell>
        </row>
        <row r="240">
          <cell r="AK240" t="str">
            <v>GJ-PHONE-20260402-0763</v>
          </cell>
          <cell r="AL240" t="str">
            <v>其他</v>
          </cell>
          <cell r="AM240" t="str">
            <v>结束</v>
          </cell>
        </row>
        <row r="241">
          <cell r="AK241" t="str">
            <v>GJ-PHONE-20260402-0771</v>
          </cell>
          <cell r="AL241" t="str">
            <v>其他</v>
          </cell>
          <cell r="AM241" t="str">
            <v>结束</v>
          </cell>
        </row>
        <row r="242">
          <cell r="AK242" t="str">
            <v>GJ-PHONE-20260401-1003</v>
          </cell>
          <cell r="AL242" t="str">
            <v>诉求</v>
          </cell>
          <cell r="AM242" t="str">
            <v>结束</v>
          </cell>
        </row>
        <row r="243">
          <cell r="AK243" t="str">
            <v>GJ-PHONE-20260402-1303</v>
          </cell>
          <cell r="AL243" t="str">
            <v>诉求</v>
          </cell>
          <cell r="AM243" t="str">
            <v>结束</v>
          </cell>
        </row>
        <row r="244">
          <cell r="AK244" t="str">
            <v>GJ-PHONE-20260402-1920</v>
          </cell>
          <cell r="AL244" t="str">
            <v>其他</v>
          </cell>
          <cell r="AM244" t="str">
            <v>结束</v>
          </cell>
        </row>
        <row r="245">
          <cell r="AK245" t="str">
            <v>GJ-PHONE-20260402-1970</v>
          </cell>
          <cell r="AL245" t="str">
            <v>其他</v>
          </cell>
          <cell r="AM245" t="str">
            <v>结束</v>
          </cell>
        </row>
        <row r="246">
          <cell r="AK246" t="str">
            <v>GJ-PHONE-20260403-0530</v>
          </cell>
          <cell r="AL246" t="str">
            <v>其他</v>
          </cell>
          <cell r="AM246" t="str">
            <v>结束</v>
          </cell>
        </row>
        <row r="247">
          <cell r="AK247" t="str">
            <v>GJ-PHONE-20260403-2183</v>
          </cell>
          <cell r="AL247" t="str">
            <v>其他</v>
          </cell>
          <cell r="AM247" t="str">
            <v>结束</v>
          </cell>
        </row>
        <row r="248">
          <cell r="AK248" t="str">
            <v>GJ-PHONE-20260403-2743</v>
          </cell>
          <cell r="AL248" t="str">
            <v>诉求</v>
          </cell>
          <cell r="AM248" t="str">
            <v>结束</v>
          </cell>
        </row>
        <row r="249">
          <cell r="AK249" t="str">
            <v>GJ-PHONE-20260403-2949</v>
          </cell>
          <cell r="AL249" t="str">
            <v>其他</v>
          </cell>
          <cell r="AM249" t="str">
            <v>结束</v>
          </cell>
        </row>
        <row r="250">
          <cell r="AK250" t="str">
            <v>GJ-PHONE-20260403-2972</v>
          </cell>
          <cell r="AL250" t="str">
            <v>表扬</v>
          </cell>
          <cell r="AM250" t="str">
            <v>结束</v>
          </cell>
        </row>
        <row r="251">
          <cell r="AK251" t="str">
            <v>GJ-PHONE-20260404-1043</v>
          </cell>
          <cell r="AL251" t="str">
            <v>其他</v>
          </cell>
          <cell r="AM251" t="str">
            <v>结束</v>
          </cell>
        </row>
        <row r="252">
          <cell r="AK252" t="str">
            <v>GJ-PHONE-20260405-2386</v>
          </cell>
          <cell r="AL252" t="str">
            <v>诉求</v>
          </cell>
          <cell r="AM252" t="str">
            <v>结束</v>
          </cell>
        </row>
        <row r="253">
          <cell r="AK253" t="str">
            <v>GJ-PHONE-20260408-0908</v>
          </cell>
          <cell r="AL253" t="str">
            <v>表扬</v>
          </cell>
          <cell r="AM253" t="str">
            <v>结束</v>
          </cell>
        </row>
        <row r="254">
          <cell r="AK254" t="str">
            <v>GJ-PHONE-20260408-1118</v>
          </cell>
          <cell r="AL254" t="str">
            <v>诉求</v>
          </cell>
          <cell r="AM254" t="str">
            <v>结束</v>
          </cell>
        </row>
        <row r="255">
          <cell r="AK255" t="str">
            <v>GJ-PHONE-20260409-0287</v>
          </cell>
          <cell r="AL255" t="str">
            <v>其他</v>
          </cell>
          <cell r="AM255" t="str">
            <v>结束</v>
          </cell>
        </row>
        <row r="256">
          <cell r="AK256" t="str">
            <v>GJ-PHONE-20260409-0662</v>
          </cell>
          <cell r="AL256" t="str">
            <v>其他</v>
          </cell>
          <cell r="AM256" t="str">
            <v>结束</v>
          </cell>
        </row>
        <row r="257">
          <cell r="AK257" t="str">
            <v>GJ-PHONE-20260409-2464</v>
          </cell>
          <cell r="AL257" t="str">
            <v>其他</v>
          </cell>
          <cell r="AM257" t="str">
            <v>结束</v>
          </cell>
        </row>
        <row r="258">
          <cell r="AK258" t="str">
            <v>GJ-PHONE-20260410-0200</v>
          </cell>
          <cell r="AL258" t="str">
            <v>诉求</v>
          </cell>
          <cell r="AM258" t="str">
            <v>结束</v>
          </cell>
        </row>
        <row r="259">
          <cell r="AK259" t="str">
            <v>GJ-PHONE-20260409-1883</v>
          </cell>
          <cell r="AL259" t="str">
            <v>诉求</v>
          </cell>
          <cell r="AM259" t="str">
            <v>结束</v>
          </cell>
        </row>
        <row r="260">
          <cell r="AK260" t="str">
            <v>GJ-PHONE-20260410-0647</v>
          </cell>
          <cell r="AL260" t="str">
            <v>诉求</v>
          </cell>
          <cell r="AM260" t="str">
            <v>结束</v>
          </cell>
        </row>
        <row r="261">
          <cell r="AK261" t="str">
            <v>GJ-PHONE-20260409-2435</v>
          </cell>
          <cell r="AL261" t="str">
            <v>诉求</v>
          </cell>
          <cell r="AM261" t="str">
            <v>结束</v>
          </cell>
        </row>
        <row r="262">
          <cell r="AK262" t="str">
            <v>GJ-PHONE-20260410-1133</v>
          </cell>
          <cell r="AL262" t="str">
            <v>其他</v>
          </cell>
          <cell r="AM262" t="str">
            <v>结束</v>
          </cell>
        </row>
        <row r="263">
          <cell r="AK263" t="str">
            <v>GJ-PHONE-20260410-0629</v>
          </cell>
          <cell r="AL263" t="str">
            <v>诉求</v>
          </cell>
          <cell r="AM263" t="str">
            <v>结束</v>
          </cell>
        </row>
        <row r="264">
          <cell r="AK264" t="str">
            <v>GJ-PHONE-20260411-0866</v>
          </cell>
          <cell r="AL264" t="str">
            <v>诉求</v>
          </cell>
          <cell r="AM264" t="str">
            <v>结束</v>
          </cell>
        </row>
        <row r="265">
          <cell r="AK265" t="str">
            <v>GJ-PHONE-20260411-0359</v>
          </cell>
          <cell r="AL265" t="str">
            <v>其他</v>
          </cell>
          <cell r="AM265" t="str">
            <v>结束</v>
          </cell>
        </row>
        <row r="266">
          <cell r="AK266" t="str">
            <v>GJ-PHONE-20260411-2637</v>
          </cell>
          <cell r="AL266" t="str">
            <v>其他</v>
          </cell>
          <cell r="AM266" t="str">
            <v>结束</v>
          </cell>
        </row>
        <row r="267">
          <cell r="AK267" t="str">
            <v>GJ-PHONE-20260412-1472-1</v>
          </cell>
          <cell r="AL267" t="str">
            <v>表扬</v>
          </cell>
          <cell r="AM267" t="str">
            <v>结束</v>
          </cell>
        </row>
        <row r="268">
          <cell r="AK268" t="str">
            <v>GJ-PHONE-20260413-1253</v>
          </cell>
          <cell r="AL268" t="str">
            <v>诉求</v>
          </cell>
          <cell r="AM268" t="str">
            <v>结束</v>
          </cell>
        </row>
        <row r="269">
          <cell r="AK269" t="str">
            <v>GJ-PHONE-20260414-2402</v>
          </cell>
          <cell r="AL269" t="str">
            <v>诉求</v>
          </cell>
          <cell r="AM269" t="str">
            <v>结束</v>
          </cell>
        </row>
        <row r="270">
          <cell r="AK270" t="str">
            <v>GJ-PHONE-20260415-0693</v>
          </cell>
          <cell r="AL270" t="str">
            <v>其他</v>
          </cell>
          <cell r="AM270" t="str">
            <v>结束</v>
          </cell>
        </row>
        <row r="271">
          <cell r="AK271" t="str">
            <v>GJ-PHONE-20260414-1787</v>
          </cell>
          <cell r="AL271" t="str">
            <v>其他</v>
          </cell>
          <cell r="AM271" t="str">
            <v>结束</v>
          </cell>
        </row>
        <row r="272">
          <cell r="AK272" t="str">
            <v>GJ-PHONE-20260415-1931-1</v>
          </cell>
          <cell r="AL272" t="str">
            <v>诉求</v>
          </cell>
          <cell r="AM272" t="str">
            <v>结束</v>
          </cell>
        </row>
        <row r="273">
          <cell r="AK273" t="str">
            <v>GJ-PHONE-20260416-0173-1</v>
          </cell>
          <cell r="AL273" t="str">
            <v>表扬</v>
          </cell>
          <cell r="AM273" t="str">
            <v>结束</v>
          </cell>
        </row>
        <row r="274">
          <cell r="AK274" t="str">
            <v>GJ-PHONE-20260416-1188-2</v>
          </cell>
          <cell r="AL274" t="str">
            <v>表扬</v>
          </cell>
          <cell r="AM274" t="str">
            <v>结束</v>
          </cell>
        </row>
        <row r="275">
          <cell r="AK275" t="str">
            <v>GJ-PHONE-20260417-0876</v>
          </cell>
          <cell r="AL275" t="str">
            <v>诉求</v>
          </cell>
          <cell r="AM275" t="str">
            <v>结束</v>
          </cell>
        </row>
        <row r="276">
          <cell r="AK276" t="str">
            <v>GJ-PHONE-20260417-1175-1</v>
          </cell>
          <cell r="AL276" t="str">
            <v>其他</v>
          </cell>
          <cell r="AM276" t="str">
            <v>结束</v>
          </cell>
        </row>
        <row r="277">
          <cell r="AK277" t="str">
            <v>GJ-PHONE-20260417-1291</v>
          </cell>
          <cell r="AL277" t="str">
            <v>其他</v>
          </cell>
          <cell r="AM277" t="str">
            <v>二级单位</v>
          </cell>
        </row>
        <row r="278">
          <cell r="AK278" t="str">
            <v>GJ-PHONE-20260417-2535</v>
          </cell>
          <cell r="AL278" t="str">
            <v>其他</v>
          </cell>
          <cell r="AM278" t="str">
            <v>二级单位</v>
          </cell>
        </row>
        <row r="279">
          <cell r="AK279" t="str">
            <v>GJ-PHONE-20260418-0143</v>
          </cell>
          <cell r="AL279" t="str">
            <v>其他</v>
          </cell>
          <cell r="AM279" t="str">
            <v>清分中心</v>
          </cell>
        </row>
        <row r="280">
          <cell r="AK280" t="str">
            <v>GJ-PHONE-20260418-0341</v>
          </cell>
          <cell r="AL280" t="str">
            <v>其他</v>
          </cell>
          <cell r="AM280" t="str">
            <v>二级单位</v>
          </cell>
        </row>
        <row r="281">
          <cell r="AK281" t="str">
            <v>GJ-PHONE-20260418-0380</v>
          </cell>
          <cell r="AL281" t="str">
            <v>诉求</v>
          </cell>
          <cell r="AM281" t="str">
            <v>二级单位</v>
          </cell>
        </row>
        <row r="282">
          <cell r="AK282" t="str">
            <v>GJ-PHONE-20260418-0455</v>
          </cell>
          <cell r="AL282" t="str">
            <v>诉求</v>
          </cell>
          <cell r="AM282" t="str">
            <v>结束</v>
          </cell>
        </row>
        <row r="283">
          <cell r="AK283" t="str">
            <v>GJ-PHONE-20260418-0695</v>
          </cell>
          <cell r="AL283" t="str">
            <v>其他</v>
          </cell>
          <cell r="AM283" t="str">
            <v>结束</v>
          </cell>
        </row>
        <row r="284">
          <cell r="AK284" t="str">
            <v>GJ-PHONE-20260418-0970</v>
          </cell>
          <cell r="AL284" t="str">
            <v>诉求</v>
          </cell>
          <cell r="AM284" t="str">
            <v>结束</v>
          </cell>
        </row>
        <row r="285">
          <cell r="AK285" t="str">
            <v>GJ-PHONE-20260418-1062</v>
          </cell>
          <cell r="AL285" t="str">
            <v>诉求</v>
          </cell>
          <cell r="AM285" t="str">
            <v>三级单位</v>
          </cell>
        </row>
        <row r="286">
          <cell r="AK286" t="str">
            <v>GJ-PHONE-20260418-1860</v>
          </cell>
          <cell r="AL286" t="str">
            <v>诉求</v>
          </cell>
          <cell r="AM286" t="str">
            <v>三级单位</v>
          </cell>
        </row>
        <row r="287">
          <cell r="AK287" t="str">
            <v>GJ-PHONE-20260418-2062</v>
          </cell>
          <cell r="AL287" t="str">
            <v>其他</v>
          </cell>
          <cell r="AM287" t="str">
            <v>结束</v>
          </cell>
        </row>
        <row r="288">
          <cell r="AK288" t="str">
            <v>GJ-PHONE-20260419-1443</v>
          </cell>
          <cell r="AL288" t="str">
            <v>诉求</v>
          </cell>
          <cell r="AM288" t="str">
            <v>三级单位</v>
          </cell>
        </row>
        <row r="289">
          <cell r="AK289" t="str">
            <v>GJ-PHONE-20260420-0071</v>
          </cell>
          <cell r="AL289" t="str">
            <v>诉求</v>
          </cell>
          <cell r="AM289" t="str">
            <v>二级单位</v>
          </cell>
        </row>
        <row r="290">
          <cell r="AK290" t="str">
            <v>GJ-PHONE-20260420-0384</v>
          </cell>
          <cell r="AL290" t="str">
            <v>诉求</v>
          </cell>
          <cell r="AM290" t="str">
            <v>集团处室</v>
          </cell>
        </row>
      </sheetData>
    </sheetDataSet>
  </externalBook>
</externalLink>
</file>

<file path=xl/externalLinks/externalLink24.xml><?xml version="1.0" encoding="utf-8"?>
<externalLink xmlns="http://schemas.openxmlformats.org/spreadsheetml/2006/main">
  <externalBook xmlns:r="http://schemas.openxmlformats.org/officeDocument/2006/relationships" r:id="rId1">
    <sheetNames>
      <sheetName val="市民意见信息导出"/>
    </sheetNames>
    <sheetDataSet>
      <sheetData sheetId="0">
        <row r="2">
          <cell r="AI2" t="str">
            <v>热线-251218-074256-2</v>
          </cell>
          <cell r="AJ2" t="str">
            <v>诉求</v>
          </cell>
          <cell r="AK2" t="str">
            <v>结束</v>
          </cell>
        </row>
        <row r="3">
          <cell r="AI3" t="str">
            <v>网络-251219-005951-3</v>
          </cell>
          <cell r="AJ3" t="str">
            <v>诉求</v>
          </cell>
          <cell r="AK3" t="str">
            <v>结束</v>
          </cell>
        </row>
        <row r="4">
          <cell r="AI4" t="str">
            <v>热线-251219-045803</v>
          </cell>
          <cell r="AJ4" t="str">
            <v>诉求</v>
          </cell>
          <cell r="AK4" t="str">
            <v>结束</v>
          </cell>
        </row>
        <row r="5">
          <cell r="AI5" t="str">
            <v>热线-251218-074442-2</v>
          </cell>
          <cell r="AJ5" t="str">
            <v>其他</v>
          </cell>
          <cell r="AK5" t="str">
            <v>结束</v>
          </cell>
        </row>
        <row r="6">
          <cell r="AI6" t="str">
            <v>网络-251220-031514</v>
          </cell>
          <cell r="AJ6" t="str">
            <v>诉求</v>
          </cell>
          <cell r="AK6" t="str">
            <v>结束</v>
          </cell>
        </row>
        <row r="7">
          <cell r="AI7" t="str">
            <v>网络-251221-010505</v>
          </cell>
          <cell r="AJ7" t="str">
            <v>诉求</v>
          </cell>
          <cell r="AK7" t="str">
            <v>结束</v>
          </cell>
        </row>
        <row r="8">
          <cell r="AI8" t="str">
            <v>热线-251221-020766-2</v>
          </cell>
          <cell r="AJ8" t="str">
            <v>诉求</v>
          </cell>
          <cell r="AK8" t="str">
            <v>结束</v>
          </cell>
        </row>
        <row r="9">
          <cell r="AI9" t="str">
            <v>热线-251221-020766-1</v>
          </cell>
          <cell r="AJ9" t="str">
            <v>诉求</v>
          </cell>
          <cell r="AK9" t="str">
            <v>结束</v>
          </cell>
        </row>
        <row r="10">
          <cell r="AI10" t="str">
            <v>热线-251222-018664</v>
          </cell>
          <cell r="AJ10" t="str">
            <v>诉求</v>
          </cell>
          <cell r="AK10" t="str">
            <v>结束</v>
          </cell>
        </row>
        <row r="11">
          <cell r="AI11" t="str">
            <v>网络-251222-008037</v>
          </cell>
          <cell r="AJ11" t="str">
            <v>诉求</v>
          </cell>
          <cell r="AK11" t="str">
            <v>结束</v>
          </cell>
        </row>
        <row r="12">
          <cell r="AI12" t="str">
            <v>热线-251222-022648</v>
          </cell>
          <cell r="AJ12" t="str">
            <v>诉求</v>
          </cell>
          <cell r="AK12" t="str">
            <v>结束</v>
          </cell>
        </row>
        <row r="13">
          <cell r="AI13" t="str">
            <v>热线-251222-060978</v>
          </cell>
          <cell r="AJ13" t="str">
            <v>其他</v>
          </cell>
          <cell r="AK13" t="str">
            <v>结束</v>
          </cell>
        </row>
        <row r="14">
          <cell r="AI14" t="str">
            <v>热线-251223-016057</v>
          </cell>
          <cell r="AJ14" t="str">
            <v>诉求</v>
          </cell>
          <cell r="AK14" t="str">
            <v>结束</v>
          </cell>
        </row>
        <row r="15">
          <cell r="AI15" t="str">
            <v>网络-251223-037876</v>
          </cell>
          <cell r="AJ15" t="str">
            <v>诉求</v>
          </cell>
          <cell r="AK15" t="str">
            <v>结束</v>
          </cell>
        </row>
        <row r="16">
          <cell r="AI16" t="str">
            <v>网络-251223-042262-4</v>
          </cell>
          <cell r="AJ16" t="str">
            <v>诉求</v>
          </cell>
          <cell r="AK16" t="str">
            <v>结束</v>
          </cell>
        </row>
        <row r="17">
          <cell r="AI17" t="str">
            <v>热线-251222-074443</v>
          </cell>
          <cell r="AJ17" t="str">
            <v>诉求</v>
          </cell>
          <cell r="AK17" t="str">
            <v>结束</v>
          </cell>
        </row>
        <row r="18">
          <cell r="AI18" t="str">
            <v>热线-251223-071646-3</v>
          </cell>
          <cell r="AJ18" t="str">
            <v>诉求</v>
          </cell>
          <cell r="AK18" t="str">
            <v>结束</v>
          </cell>
        </row>
        <row r="19">
          <cell r="AI19" t="str">
            <v>热线-251223-074632</v>
          </cell>
          <cell r="AJ19" t="str">
            <v>诉求</v>
          </cell>
          <cell r="AK19" t="str">
            <v>结束</v>
          </cell>
        </row>
        <row r="20">
          <cell r="AI20" t="str">
            <v>网络-251224-000503</v>
          </cell>
          <cell r="AJ20" t="str">
            <v>其他</v>
          </cell>
          <cell r="AK20" t="str">
            <v>结束</v>
          </cell>
        </row>
        <row r="21">
          <cell r="AI21" t="str">
            <v>热线-251224-024222</v>
          </cell>
          <cell r="AJ21" t="str">
            <v>其他</v>
          </cell>
          <cell r="AK21" t="str">
            <v>结束</v>
          </cell>
        </row>
        <row r="22">
          <cell r="AI22" t="str">
            <v>热线-251224-022346-1</v>
          </cell>
          <cell r="AJ22" t="str">
            <v>其他</v>
          </cell>
          <cell r="AK22" t="str">
            <v>结束</v>
          </cell>
        </row>
        <row r="23">
          <cell r="AI23" t="str">
            <v>热线-251225-059571</v>
          </cell>
          <cell r="AJ23" t="str">
            <v>诉求</v>
          </cell>
          <cell r="AK23" t="str">
            <v>结束</v>
          </cell>
        </row>
        <row r="24">
          <cell r="AI24" t="str">
            <v>热线-251226-040071</v>
          </cell>
          <cell r="AJ24" t="str">
            <v>其他</v>
          </cell>
          <cell r="AK24" t="str">
            <v>结束</v>
          </cell>
        </row>
        <row r="25">
          <cell r="AI25" t="str">
            <v>热线-251227-018516-1</v>
          </cell>
          <cell r="AJ25" t="str">
            <v>诉求</v>
          </cell>
          <cell r="AK25" t="str">
            <v>结束</v>
          </cell>
        </row>
        <row r="26">
          <cell r="AI26" t="str">
            <v>网络-251226-026269-1</v>
          </cell>
          <cell r="AJ26" t="str">
            <v>诉求</v>
          </cell>
          <cell r="AK26" t="str">
            <v>结束</v>
          </cell>
        </row>
        <row r="27">
          <cell r="AI27" t="str">
            <v>热线-251227-037858</v>
          </cell>
          <cell r="AJ27" t="str">
            <v>其他</v>
          </cell>
          <cell r="AK27" t="str">
            <v>结束</v>
          </cell>
        </row>
        <row r="28">
          <cell r="AI28" t="str">
            <v>热线-251227-050756-3</v>
          </cell>
          <cell r="AJ28" t="str">
            <v>诉求</v>
          </cell>
          <cell r="AK28" t="str">
            <v>结束</v>
          </cell>
        </row>
        <row r="29">
          <cell r="AI29" t="str">
            <v>网络-251229-006506</v>
          </cell>
          <cell r="AJ29" t="str">
            <v>诉求</v>
          </cell>
          <cell r="AK29" t="str">
            <v>结束</v>
          </cell>
        </row>
        <row r="30">
          <cell r="AI30" t="str">
            <v>网络-251229-041813</v>
          </cell>
          <cell r="AJ30" t="str">
            <v>诉求</v>
          </cell>
          <cell r="AK30" t="str">
            <v>结束</v>
          </cell>
        </row>
        <row r="31">
          <cell r="AI31" t="str">
            <v>热线-251229-054242-2</v>
          </cell>
          <cell r="AJ31" t="str">
            <v>表扬</v>
          </cell>
          <cell r="AK31" t="str">
            <v>结束</v>
          </cell>
        </row>
        <row r="32">
          <cell r="AI32" t="str">
            <v>网络-251230-035268</v>
          </cell>
          <cell r="AJ32" t="str">
            <v>诉求</v>
          </cell>
          <cell r="AK32" t="str">
            <v>结束</v>
          </cell>
        </row>
        <row r="33">
          <cell r="AI33" t="str">
            <v>热线-251230-036223</v>
          </cell>
          <cell r="AJ33" t="str">
            <v>诉求</v>
          </cell>
          <cell r="AK33" t="str">
            <v>结束</v>
          </cell>
        </row>
        <row r="34">
          <cell r="AI34" t="str">
            <v>网络-251231-007653</v>
          </cell>
          <cell r="AJ34" t="str">
            <v>诉求</v>
          </cell>
          <cell r="AK34" t="str">
            <v>结束</v>
          </cell>
        </row>
        <row r="35">
          <cell r="AI35" t="str">
            <v>热线-251231-006369-2</v>
          </cell>
          <cell r="AJ35" t="str">
            <v>诉求</v>
          </cell>
          <cell r="AK35" t="str">
            <v>结束</v>
          </cell>
        </row>
        <row r="36">
          <cell r="AI36" t="str">
            <v>热线-251231-023645</v>
          </cell>
          <cell r="AJ36" t="str">
            <v>诉求</v>
          </cell>
          <cell r="AK36" t="str">
            <v>结束</v>
          </cell>
        </row>
        <row r="37">
          <cell r="AI37" t="str">
            <v>网络-251231-040038</v>
          </cell>
          <cell r="AJ37" t="str">
            <v>诉求</v>
          </cell>
          <cell r="AK37" t="str">
            <v>结束</v>
          </cell>
        </row>
        <row r="38">
          <cell r="AI38" t="str">
            <v>热线-251231-006944</v>
          </cell>
          <cell r="AJ38" t="str">
            <v>诉求</v>
          </cell>
          <cell r="AK38" t="str">
            <v>结束</v>
          </cell>
        </row>
        <row r="39">
          <cell r="AI39" t="str">
            <v>网络-260102-004649</v>
          </cell>
          <cell r="AJ39" t="str">
            <v>诉求</v>
          </cell>
          <cell r="AK39" t="str">
            <v>结束</v>
          </cell>
        </row>
        <row r="40">
          <cell r="AI40" t="str">
            <v>热线-260102-015903</v>
          </cell>
          <cell r="AJ40" t="str">
            <v>诉求</v>
          </cell>
          <cell r="AK40" t="str">
            <v>结束</v>
          </cell>
        </row>
        <row r="41">
          <cell r="AI41" t="str">
            <v>热线-260103-039044-1</v>
          </cell>
          <cell r="AJ41" t="str">
            <v>诉求</v>
          </cell>
          <cell r="AK41" t="str">
            <v>结束</v>
          </cell>
        </row>
        <row r="42">
          <cell r="AI42" t="str">
            <v>热线-260103-039044-2</v>
          </cell>
          <cell r="AJ42" t="str">
            <v>诉求</v>
          </cell>
          <cell r="AK42" t="str">
            <v>结束</v>
          </cell>
        </row>
        <row r="43">
          <cell r="AI43" t="str">
            <v>网络-260103-048481-2</v>
          </cell>
          <cell r="AJ43" t="str">
            <v>其他</v>
          </cell>
          <cell r="AK43" t="str">
            <v>结束</v>
          </cell>
        </row>
        <row r="44">
          <cell r="AI44" t="str">
            <v>网络-260103-048481-1</v>
          </cell>
          <cell r="AJ44" t="str">
            <v>其他</v>
          </cell>
          <cell r="AK44" t="str">
            <v>结束</v>
          </cell>
        </row>
        <row r="45">
          <cell r="AI45" t="str">
            <v>热线-260104-031911</v>
          </cell>
          <cell r="AJ45" t="str">
            <v>诉求</v>
          </cell>
          <cell r="AK45" t="str">
            <v>结束</v>
          </cell>
        </row>
        <row r="46">
          <cell r="AI46" t="str">
            <v>热线-260104-041011-2</v>
          </cell>
          <cell r="AJ46" t="str">
            <v>诉求</v>
          </cell>
          <cell r="AK46" t="str">
            <v>结束</v>
          </cell>
        </row>
        <row r="47">
          <cell r="AI47" t="str">
            <v>热线-260104-013011-1</v>
          </cell>
          <cell r="AJ47" t="str">
            <v>诉求</v>
          </cell>
          <cell r="AK47" t="str">
            <v>结束</v>
          </cell>
        </row>
        <row r="48">
          <cell r="AI48" t="str">
            <v>热线-260105-038505-2</v>
          </cell>
          <cell r="AJ48" t="str">
            <v>表扬</v>
          </cell>
          <cell r="AK48" t="str">
            <v>结束</v>
          </cell>
        </row>
        <row r="49">
          <cell r="AI49" t="str">
            <v>热线-260105-071626</v>
          </cell>
          <cell r="AJ49" t="str">
            <v>表扬</v>
          </cell>
          <cell r="AK49" t="str">
            <v>结束</v>
          </cell>
        </row>
        <row r="50">
          <cell r="AI50" t="str">
            <v>热线-260106-027290</v>
          </cell>
          <cell r="AJ50" t="str">
            <v>诉求</v>
          </cell>
          <cell r="AK50" t="str">
            <v>结束</v>
          </cell>
        </row>
        <row r="51">
          <cell r="AI51" t="str">
            <v>热线-260106-028313</v>
          </cell>
          <cell r="AJ51" t="str">
            <v>诉求</v>
          </cell>
          <cell r="AK51" t="str">
            <v>结束</v>
          </cell>
        </row>
        <row r="52">
          <cell r="AI52" t="str">
            <v>热线-260107-005722-2</v>
          </cell>
          <cell r="AJ52" t="str">
            <v>表扬</v>
          </cell>
          <cell r="AK52" t="str">
            <v>结束</v>
          </cell>
        </row>
        <row r="53">
          <cell r="AI53" t="str">
            <v>热线-260107-002903-3</v>
          </cell>
          <cell r="AJ53" t="str">
            <v>诉求</v>
          </cell>
          <cell r="AK53" t="str">
            <v>结束</v>
          </cell>
        </row>
        <row r="54">
          <cell r="AI54" t="str">
            <v>网络-260108-018300</v>
          </cell>
          <cell r="AJ54" t="str">
            <v>诉求</v>
          </cell>
          <cell r="AK54" t="str">
            <v>结束</v>
          </cell>
        </row>
        <row r="55">
          <cell r="AI55" t="str">
            <v>网络-260108-037140-1</v>
          </cell>
          <cell r="AJ55" t="str">
            <v>诉求</v>
          </cell>
          <cell r="AK55" t="str">
            <v>结束</v>
          </cell>
        </row>
        <row r="56">
          <cell r="AI56" t="str">
            <v>热线-260109-024500-2</v>
          </cell>
          <cell r="AJ56" t="str">
            <v>诉求</v>
          </cell>
          <cell r="AK56" t="str">
            <v>结束</v>
          </cell>
        </row>
        <row r="57">
          <cell r="AI57" t="str">
            <v>热线-260109-043939-2</v>
          </cell>
          <cell r="AJ57" t="str">
            <v>其他</v>
          </cell>
          <cell r="AK57" t="str">
            <v>结束</v>
          </cell>
        </row>
        <row r="58">
          <cell r="AI58" t="str">
            <v>热线-260109-043939-1</v>
          </cell>
          <cell r="AJ58" t="str">
            <v>诉求</v>
          </cell>
          <cell r="AK58" t="str">
            <v>结束</v>
          </cell>
        </row>
        <row r="59">
          <cell r="AI59" t="str">
            <v>网络-260109-053098-1</v>
          </cell>
          <cell r="AJ59" t="str">
            <v>诉求</v>
          </cell>
          <cell r="AK59" t="str">
            <v>结束</v>
          </cell>
        </row>
        <row r="60">
          <cell r="AI60" t="str">
            <v>热线-260109-028234</v>
          </cell>
          <cell r="AJ60" t="str">
            <v>诉求</v>
          </cell>
          <cell r="AK60" t="str">
            <v>结束</v>
          </cell>
        </row>
        <row r="61">
          <cell r="AI61" t="str">
            <v>网络-260109-036136-2</v>
          </cell>
          <cell r="AJ61" t="str">
            <v>诉求</v>
          </cell>
          <cell r="AK61" t="str">
            <v>结束</v>
          </cell>
        </row>
        <row r="62">
          <cell r="AI62" t="str">
            <v>网络-260109-036136-1</v>
          </cell>
          <cell r="AJ62" t="str">
            <v>诉求</v>
          </cell>
          <cell r="AK62" t="str">
            <v>结束</v>
          </cell>
        </row>
        <row r="63">
          <cell r="AI63" t="str">
            <v>网络-260110-041791-2</v>
          </cell>
          <cell r="AJ63" t="str">
            <v>诉求</v>
          </cell>
          <cell r="AK63" t="str">
            <v>结束</v>
          </cell>
        </row>
        <row r="64">
          <cell r="AI64" t="str">
            <v>热线-260111-023626-2</v>
          </cell>
          <cell r="AJ64" t="str">
            <v>其他</v>
          </cell>
          <cell r="AK64" t="str">
            <v>结束</v>
          </cell>
        </row>
        <row r="65">
          <cell r="AI65" t="str">
            <v>网络-260112-006217-3</v>
          </cell>
          <cell r="AJ65" t="str">
            <v>诉求</v>
          </cell>
          <cell r="AK65" t="str">
            <v>结束</v>
          </cell>
        </row>
        <row r="66">
          <cell r="AI66" t="str">
            <v>热线-260112-004858-3</v>
          </cell>
          <cell r="AJ66" t="str">
            <v>诉求</v>
          </cell>
          <cell r="AK66" t="str">
            <v>结束</v>
          </cell>
        </row>
        <row r="67">
          <cell r="AI67" t="str">
            <v>网络-260109-053098-2</v>
          </cell>
          <cell r="AJ67" t="str">
            <v>其他</v>
          </cell>
          <cell r="AK67" t="str">
            <v>结束</v>
          </cell>
        </row>
        <row r="68">
          <cell r="AI68" t="str">
            <v>网络-260113-005463</v>
          </cell>
          <cell r="AJ68" t="str">
            <v>诉求</v>
          </cell>
          <cell r="AK68" t="str">
            <v>结束</v>
          </cell>
        </row>
        <row r="69">
          <cell r="AI69" t="str">
            <v>热线-260113-007090-1</v>
          </cell>
          <cell r="AJ69" t="str">
            <v>诉求</v>
          </cell>
          <cell r="AK69" t="str">
            <v>结束</v>
          </cell>
        </row>
        <row r="70">
          <cell r="AI70" t="str">
            <v>热线-260113-007090-2</v>
          </cell>
          <cell r="AJ70" t="str">
            <v>其他</v>
          </cell>
          <cell r="AK70" t="str">
            <v>结束</v>
          </cell>
        </row>
        <row r="71">
          <cell r="AI71" t="str">
            <v>热线-260113-009666-1</v>
          </cell>
          <cell r="AJ71" t="str">
            <v>诉求</v>
          </cell>
          <cell r="AK71" t="str">
            <v>结束</v>
          </cell>
        </row>
        <row r="72">
          <cell r="AI72" t="str">
            <v>热线-260113-028565-2</v>
          </cell>
          <cell r="AJ72" t="str">
            <v>其他</v>
          </cell>
          <cell r="AK72" t="str">
            <v>结束</v>
          </cell>
        </row>
        <row r="73">
          <cell r="AI73" t="str">
            <v>热线-260113-028565-1</v>
          </cell>
          <cell r="AJ73" t="str">
            <v>诉求</v>
          </cell>
          <cell r="AK73" t="str">
            <v>结束</v>
          </cell>
        </row>
        <row r="74">
          <cell r="AI74" t="str">
            <v>网络-260113-040011-1</v>
          </cell>
          <cell r="AJ74" t="str">
            <v>诉求</v>
          </cell>
          <cell r="AK74" t="str">
            <v>结束</v>
          </cell>
        </row>
        <row r="75">
          <cell r="AI75" t="str">
            <v>热线-260113-048837</v>
          </cell>
          <cell r="AJ75" t="str">
            <v>其他</v>
          </cell>
          <cell r="AK75" t="str">
            <v>结束</v>
          </cell>
        </row>
        <row r="76">
          <cell r="AI76" t="str">
            <v>热线-260111-023626-1</v>
          </cell>
          <cell r="AJ76" t="str">
            <v>其他</v>
          </cell>
          <cell r="AK76" t="str">
            <v>结束</v>
          </cell>
        </row>
        <row r="77">
          <cell r="AI77" t="str">
            <v>热线-260114-013275-2</v>
          </cell>
          <cell r="AJ77" t="str">
            <v>表扬</v>
          </cell>
          <cell r="AK77" t="str">
            <v>结束</v>
          </cell>
        </row>
        <row r="78">
          <cell r="AI78" t="str">
            <v>热线-260114-013275-1</v>
          </cell>
          <cell r="AJ78" t="str">
            <v>表扬</v>
          </cell>
          <cell r="AK78" t="str">
            <v>结束</v>
          </cell>
        </row>
        <row r="79">
          <cell r="AI79" t="str">
            <v>热线-260114-069370</v>
          </cell>
          <cell r="AJ79" t="str">
            <v>表扬</v>
          </cell>
          <cell r="AK79" t="str">
            <v>结束</v>
          </cell>
        </row>
        <row r="80">
          <cell r="AI80" t="str">
            <v>网络-260115-006849</v>
          </cell>
          <cell r="AJ80" t="str">
            <v>诉求</v>
          </cell>
          <cell r="AK80" t="str">
            <v>结束</v>
          </cell>
        </row>
        <row r="81">
          <cell r="AI81" t="str">
            <v>网络-260115-010588</v>
          </cell>
          <cell r="AJ81" t="str">
            <v>诉求</v>
          </cell>
          <cell r="AK81" t="str">
            <v>结束</v>
          </cell>
        </row>
        <row r="82">
          <cell r="AI82" t="str">
            <v>网络-260115-015646</v>
          </cell>
          <cell r="AJ82" t="str">
            <v>诉求</v>
          </cell>
          <cell r="AK82" t="str">
            <v>结束</v>
          </cell>
        </row>
        <row r="83">
          <cell r="AI83" t="str">
            <v>热线-260115-060154-1</v>
          </cell>
          <cell r="AJ83" t="str">
            <v>诉求</v>
          </cell>
          <cell r="AK83" t="str">
            <v>结束</v>
          </cell>
        </row>
        <row r="84">
          <cell r="AI84" t="str">
            <v>热线-260115-059319-2</v>
          </cell>
          <cell r="AJ84" t="str">
            <v>诉求</v>
          </cell>
          <cell r="AK84" t="str">
            <v>结束</v>
          </cell>
        </row>
        <row r="85">
          <cell r="AI85" t="str">
            <v>热线-260116-050326-3</v>
          </cell>
          <cell r="AJ85" t="str">
            <v>其他</v>
          </cell>
          <cell r="AK85" t="str">
            <v>结束</v>
          </cell>
        </row>
        <row r="86">
          <cell r="AI86" t="str">
            <v>热线-260116-050326-2</v>
          </cell>
          <cell r="AJ86" t="str">
            <v>诉求</v>
          </cell>
          <cell r="AK86" t="str">
            <v>结束</v>
          </cell>
        </row>
        <row r="87">
          <cell r="AI87" t="str">
            <v>热线-260116-050326-1</v>
          </cell>
          <cell r="AJ87" t="str">
            <v>诉求</v>
          </cell>
          <cell r="AK87" t="str">
            <v>结束</v>
          </cell>
        </row>
        <row r="88">
          <cell r="AI88" t="str">
            <v>热线-260116-042574</v>
          </cell>
          <cell r="AJ88" t="str">
            <v>诉求</v>
          </cell>
          <cell r="AK88" t="str">
            <v>结束</v>
          </cell>
        </row>
        <row r="89">
          <cell r="AI89" t="str">
            <v>热线-260117-002404</v>
          </cell>
          <cell r="AJ89" t="str">
            <v>诉求</v>
          </cell>
          <cell r="AK89" t="str">
            <v>结束</v>
          </cell>
        </row>
        <row r="90">
          <cell r="AI90" t="str">
            <v>热线-260117-002038</v>
          </cell>
          <cell r="AJ90" t="str">
            <v>诉求</v>
          </cell>
          <cell r="AK90" t="str">
            <v>结束</v>
          </cell>
        </row>
        <row r="91">
          <cell r="AI91" t="str">
            <v>网络-260117-035766</v>
          </cell>
          <cell r="AJ91" t="str">
            <v>诉求</v>
          </cell>
          <cell r="AK91" t="str">
            <v>结束</v>
          </cell>
        </row>
        <row r="92">
          <cell r="AI92" t="str">
            <v>网络-260118-022824-3</v>
          </cell>
          <cell r="AJ92" t="str">
            <v>诉求</v>
          </cell>
          <cell r="AK92" t="str">
            <v>结束</v>
          </cell>
        </row>
        <row r="93">
          <cell r="AI93" t="str">
            <v>热线-260119-017520-2</v>
          </cell>
          <cell r="AJ93" t="str">
            <v>其他</v>
          </cell>
          <cell r="AK93" t="str">
            <v>结束</v>
          </cell>
        </row>
        <row r="94">
          <cell r="AI94" t="str">
            <v>热线-260120-020085</v>
          </cell>
          <cell r="AJ94" t="str">
            <v>诉求</v>
          </cell>
          <cell r="AK94" t="str">
            <v>结束</v>
          </cell>
        </row>
        <row r="95">
          <cell r="AI95" t="str">
            <v>热线-260120-067472-7</v>
          </cell>
          <cell r="AJ95" t="str">
            <v>诉求</v>
          </cell>
          <cell r="AK95" t="str">
            <v>结束</v>
          </cell>
        </row>
        <row r="96">
          <cell r="AI96" t="str">
            <v>网络-260121-039736</v>
          </cell>
          <cell r="AJ96" t="str">
            <v>诉求</v>
          </cell>
          <cell r="AK96" t="str">
            <v>结束</v>
          </cell>
        </row>
        <row r="97">
          <cell r="AI97" t="str">
            <v>热线-260121-048555</v>
          </cell>
          <cell r="AJ97" t="str">
            <v>诉求</v>
          </cell>
          <cell r="AK97" t="str">
            <v>结束</v>
          </cell>
        </row>
        <row r="98">
          <cell r="AI98" t="str">
            <v>热线-260122-008761</v>
          </cell>
          <cell r="AJ98" t="str">
            <v>诉求</v>
          </cell>
          <cell r="AK98" t="str">
            <v>结束</v>
          </cell>
        </row>
        <row r="99">
          <cell r="AI99" t="str">
            <v>热线-260121-068597-2</v>
          </cell>
          <cell r="AJ99" t="str">
            <v>诉求</v>
          </cell>
          <cell r="AK99" t="str">
            <v>结束</v>
          </cell>
        </row>
        <row r="100">
          <cell r="AI100" t="str">
            <v>网络-260122-016053-6</v>
          </cell>
          <cell r="AJ100" t="str">
            <v>诉求</v>
          </cell>
          <cell r="AK100" t="str">
            <v>结束</v>
          </cell>
        </row>
        <row r="101">
          <cell r="AI101" t="str">
            <v>网络-260122-036769</v>
          </cell>
          <cell r="AJ101" t="str">
            <v>诉求</v>
          </cell>
          <cell r="AK101" t="str">
            <v>结束</v>
          </cell>
        </row>
        <row r="102">
          <cell r="AI102" t="str">
            <v>热线-260122-060164-1</v>
          </cell>
          <cell r="AJ102" t="str">
            <v>诉求</v>
          </cell>
          <cell r="AK102" t="str">
            <v>结束</v>
          </cell>
        </row>
        <row r="103">
          <cell r="AI103" t="str">
            <v>热线-260123-031449</v>
          </cell>
          <cell r="AJ103" t="str">
            <v>诉求</v>
          </cell>
          <cell r="AK103" t="str">
            <v>结束</v>
          </cell>
        </row>
        <row r="104">
          <cell r="AI104" t="str">
            <v>热线-260122-021460-3</v>
          </cell>
          <cell r="AJ104" t="str">
            <v>诉求</v>
          </cell>
          <cell r="AK104" t="str">
            <v>结束</v>
          </cell>
        </row>
        <row r="105">
          <cell r="AI105" t="str">
            <v>网络-260124-001606-2</v>
          </cell>
          <cell r="AJ105" t="str">
            <v>诉求</v>
          </cell>
          <cell r="AK105" t="str">
            <v>结束</v>
          </cell>
        </row>
        <row r="106">
          <cell r="AI106" t="str">
            <v>网络-260124-001044-3</v>
          </cell>
          <cell r="AJ106" t="str">
            <v>其他</v>
          </cell>
          <cell r="AK106" t="str">
            <v>结束</v>
          </cell>
        </row>
        <row r="107">
          <cell r="AI107" t="str">
            <v>网络-260124-001044-1</v>
          </cell>
          <cell r="AJ107" t="str">
            <v>其他</v>
          </cell>
          <cell r="AK107" t="str">
            <v>结束</v>
          </cell>
        </row>
        <row r="108">
          <cell r="AI108" t="str">
            <v>网络-260124-001044-2</v>
          </cell>
          <cell r="AJ108" t="str">
            <v>其他</v>
          </cell>
          <cell r="AK108" t="str">
            <v>结束</v>
          </cell>
        </row>
        <row r="109">
          <cell r="AI109" t="str">
            <v>网络-260124-000007-2</v>
          </cell>
          <cell r="AJ109" t="str">
            <v>诉求</v>
          </cell>
          <cell r="AK109" t="str">
            <v>结束</v>
          </cell>
        </row>
        <row r="110">
          <cell r="AI110" t="str">
            <v>网络-260124-000007-1</v>
          </cell>
          <cell r="AJ110" t="str">
            <v>诉求</v>
          </cell>
          <cell r="AK110" t="str">
            <v>结束</v>
          </cell>
        </row>
        <row r="111">
          <cell r="AI111" t="str">
            <v>网络-260124-053797</v>
          </cell>
          <cell r="AJ111" t="str">
            <v>诉求</v>
          </cell>
          <cell r="AK111" t="str">
            <v>结束</v>
          </cell>
        </row>
        <row r="112">
          <cell r="AI112" t="str">
            <v>热线-260125-015353</v>
          </cell>
          <cell r="AJ112" t="str">
            <v>诉求</v>
          </cell>
          <cell r="AK112" t="str">
            <v>结束</v>
          </cell>
        </row>
        <row r="113">
          <cell r="AI113" t="str">
            <v>热线-260124-015418</v>
          </cell>
          <cell r="AJ113" t="str">
            <v>其他</v>
          </cell>
          <cell r="AK113" t="str">
            <v>结束</v>
          </cell>
        </row>
        <row r="114">
          <cell r="AI114" t="str">
            <v>热线-260126-017103</v>
          </cell>
          <cell r="AJ114" t="str">
            <v>诉求</v>
          </cell>
          <cell r="AK114" t="str">
            <v>结束</v>
          </cell>
        </row>
        <row r="115">
          <cell r="AI115" t="str">
            <v>网络-260126-045683-2</v>
          </cell>
          <cell r="AJ115" t="str">
            <v>其他</v>
          </cell>
          <cell r="AK115" t="str">
            <v>结束</v>
          </cell>
        </row>
        <row r="116">
          <cell r="AI116" t="str">
            <v>网络-260126-045683-3</v>
          </cell>
          <cell r="AJ116" t="str">
            <v>其他</v>
          </cell>
          <cell r="AK116" t="str">
            <v>结束</v>
          </cell>
        </row>
        <row r="117">
          <cell r="AI117" t="str">
            <v>网络-260126-045683-1</v>
          </cell>
          <cell r="AJ117" t="str">
            <v>其他</v>
          </cell>
          <cell r="AK117" t="str">
            <v>结束</v>
          </cell>
        </row>
        <row r="118">
          <cell r="AI118" t="str">
            <v>网络-260126-076970-2</v>
          </cell>
          <cell r="AJ118" t="str">
            <v>诉求</v>
          </cell>
          <cell r="AK118" t="str">
            <v>结束</v>
          </cell>
        </row>
        <row r="119">
          <cell r="AI119" t="str">
            <v>热线-260127-013784</v>
          </cell>
          <cell r="AJ119" t="str">
            <v>其他</v>
          </cell>
          <cell r="AK119" t="str">
            <v>结束</v>
          </cell>
        </row>
        <row r="120">
          <cell r="AI120" t="str">
            <v>网络-260127-035175</v>
          </cell>
          <cell r="AJ120" t="str">
            <v>诉求</v>
          </cell>
          <cell r="AK120" t="str">
            <v>结束</v>
          </cell>
        </row>
        <row r="121">
          <cell r="AI121" t="str">
            <v>热线-260126-064795-2</v>
          </cell>
          <cell r="AJ121" t="str">
            <v>诉求</v>
          </cell>
          <cell r="AK121" t="str">
            <v>结束</v>
          </cell>
        </row>
        <row r="122">
          <cell r="AI122" t="str">
            <v>热线-260123-020142-2</v>
          </cell>
          <cell r="AJ122" t="str">
            <v>其他</v>
          </cell>
          <cell r="AK122" t="str">
            <v>结束</v>
          </cell>
        </row>
        <row r="123">
          <cell r="AI123" t="str">
            <v>热线-260127-059787-1</v>
          </cell>
          <cell r="AJ123" t="str">
            <v>诉求</v>
          </cell>
          <cell r="AK123" t="str">
            <v>结束</v>
          </cell>
        </row>
        <row r="124">
          <cell r="AI124" t="str">
            <v>网络-260128-026478-1</v>
          </cell>
          <cell r="AJ124" t="str">
            <v>诉求</v>
          </cell>
          <cell r="AK124" t="str">
            <v>结束</v>
          </cell>
        </row>
        <row r="125">
          <cell r="AI125" t="str">
            <v>网络-260128-054109-3</v>
          </cell>
          <cell r="AJ125" t="str">
            <v>诉求</v>
          </cell>
          <cell r="AK125" t="str">
            <v>结束</v>
          </cell>
        </row>
        <row r="126">
          <cell r="AI126" t="str">
            <v>网络-260128-054109-1</v>
          </cell>
          <cell r="AJ126" t="str">
            <v>诉求</v>
          </cell>
          <cell r="AK126" t="str">
            <v>结束</v>
          </cell>
        </row>
        <row r="127">
          <cell r="AI127" t="str">
            <v>热线-260128-035993-4</v>
          </cell>
          <cell r="AJ127" t="str">
            <v>诉求</v>
          </cell>
          <cell r="AK127" t="str">
            <v>结束</v>
          </cell>
        </row>
        <row r="128">
          <cell r="AI128" t="str">
            <v>网络-260128-054109-2</v>
          </cell>
          <cell r="AJ128" t="str">
            <v>诉求</v>
          </cell>
          <cell r="AK128" t="str">
            <v>结束</v>
          </cell>
        </row>
        <row r="129">
          <cell r="AI129" t="str">
            <v>热线-260128-063997-3</v>
          </cell>
          <cell r="AJ129" t="str">
            <v>表扬</v>
          </cell>
          <cell r="AK129" t="str">
            <v>结束</v>
          </cell>
        </row>
        <row r="130">
          <cell r="AI130" t="str">
            <v>热线-260128-065592-1</v>
          </cell>
          <cell r="AJ130" t="str">
            <v>诉求</v>
          </cell>
          <cell r="AK130" t="str">
            <v>结束</v>
          </cell>
        </row>
        <row r="131">
          <cell r="AI131" t="str">
            <v>网络-260129-043344</v>
          </cell>
          <cell r="AJ131" t="str">
            <v>诉求</v>
          </cell>
          <cell r="AK131" t="str">
            <v>结束</v>
          </cell>
        </row>
        <row r="132">
          <cell r="AI132" t="str">
            <v>热线-260129-068302</v>
          </cell>
          <cell r="AJ132" t="str">
            <v>诉求</v>
          </cell>
          <cell r="AK132" t="str">
            <v>结束</v>
          </cell>
        </row>
        <row r="133">
          <cell r="AI133" t="str">
            <v>热线-260131-022552-2</v>
          </cell>
          <cell r="AJ133" t="str">
            <v>表扬</v>
          </cell>
          <cell r="AK133" t="str">
            <v>结束</v>
          </cell>
        </row>
        <row r="134">
          <cell r="AI134" t="str">
            <v>热线-260130-005502</v>
          </cell>
          <cell r="AJ134" t="str">
            <v>诉求</v>
          </cell>
          <cell r="AK134" t="str">
            <v>结束</v>
          </cell>
        </row>
        <row r="135">
          <cell r="AI135" t="str">
            <v>热线-260201-024922</v>
          </cell>
          <cell r="AJ135" t="str">
            <v>诉求</v>
          </cell>
          <cell r="AK135" t="str">
            <v>结束</v>
          </cell>
        </row>
        <row r="136">
          <cell r="AI136" t="str">
            <v>网络-260202-010018-2</v>
          </cell>
          <cell r="AJ136" t="str">
            <v>诉求</v>
          </cell>
          <cell r="AK136" t="str">
            <v>结束</v>
          </cell>
        </row>
        <row r="137">
          <cell r="AI137" t="str">
            <v>热线-260202-006795</v>
          </cell>
          <cell r="AJ137" t="str">
            <v>诉求</v>
          </cell>
          <cell r="AK137" t="str">
            <v>结束</v>
          </cell>
        </row>
        <row r="138">
          <cell r="AI138" t="str">
            <v>热线-260202-050173-2</v>
          </cell>
          <cell r="AJ138" t="str">
            <v>诉求</v>
          </cell>
          <cell r="AK138" t="str">
            <v>结束</v>
          </cell>
        </row>
        <row r="139">
          <cell r="AI139" t="str">
            <v>热线-260202-050173-1</v>
          </cell>
          <cell r="AJ139" t="str">
            <v>诉求</v>
          </cell>
          <cell r="AK139" t="str">
            <v>结束</v>
          </cell>
        </row>
        <row r="140">
          <cell r="AI140" t="str">
            <v>热线-260203-034440</v>
          </cell>
          <cell r="AJ140" t="str">
            <v>诉求</v>
          </cell>
          <cell r="AK140" t="str">
            <v>结束</v>
          </cell>
        </row>
        <row r="141">
          <cell r="AI141" t="str">
            <v>网络-260203-040840-3</v>
          </cell>
          <cell r="AJ141" t="str">
            <v>诉求</v>
          </cell>
          <cell r="AK141" t="str">
            <v>结束</v>
          </cell>
        </row>
        <row r="142">
          <cell r="AI142" t="str">
            <v>网络-260204-002845-1</v>
          </cell>
          <cell r="AJ142" t="str">
            <v>诉求</v>
          </cell>
          <cell r="AK142" t="str">
            <v>结束</v>
          </cell>
        </row>
        <row r="143">
          <cell r="AI143" t="str">
            <v>网络-260204-009762</v>
          </cell>
          <cell r="AJ143" t="str">
            <v>诉求</v>
          </cell>
          <cell r="AK143" t="str">
            <v>结束</v>
          </cell>
        </row>
        <row r="144">
          <cell r="AI144" t="str">
            <v>网络-260204-046472-2</v>
          </cell>
          <cell r="AJ144" t="str">
            <v>诉求</v>
          </cell>
          <cell r="AK144" t="str">
            <v>结束</v>
          </cell>
        </row>
        <row r="145">
          <cell r="AI145" t="str">
            <v>热线-260202-014084</v>
          </cell>
          <cell r="AJ145" t="str">
            <v>诉求</v>
          </cell>
          <cell r="AK145" t="str">
            <v>结束</v>
          </cell>
        </row>
        <row r="146">
          <cell r="AI146" t="str">
            <v>网络-260204-050887-2</v>
          </cell>
          <cell r="AJ146" t="str">
            <v>诉求</v>
          </cell>
          <cell r="AK146" t="str">
            <v>结束</v>
          </cell>
        </row>
        <row r="147">
          <cell r="AI147" t="str">
            <v>热线-260204-058517</v>
          </cell>
          <cell r="AJ147" t="str">
            <v>诉求</v>
          </cell>
          <cell r="AK147" t="str">
            <v>结束</v>
          </cell>
        </row>
        <row r="148">
          <cell r="AI148" t="str">
            <v>热线-260204-052927</v>
          </cell>
          <cell r="AJ148" t="str">
            <v>诉求</v>
          </cell>
          <cell r="AK148" t="str">
            <v>结束</v>
          </cell>
        </row>
        <row r="149">
          <cell r="AI149" t="str">
            <v>热线-260205-004640-1</v>
          </cell>
          <cell r="AJ149" t="str">
            <v>其他</v>
          </cell>
          <cell r="AK149" t="str">
            <v>结束</v>
          </cell>
        </row>
        <row r="150">
          <cell r="AI150" t="str">
            <v>热线-260204-038455</v>
          </cell>
          <cell r="AJ150" t="str">
            <v>诉求</v>
          </cell>
          <cell r="AK150" t="str">
            <v>结束</v>
          </cell>
        </row>
        <row r="151">
          <cell r="AI151" t="str">
            <v>热线-260205-010683</v>
          </cell>
          <cell r="AJ151" t="str">
            <v>诉求</v>
          </cell>
          <cell r="AK151" t="str">
            <v>结束</v>
          </cell>
        </row>
        <row r="152">
          <cell r="AI152" t="str">
            <v>热线-260205-021275</v>
          </cell>
          <cell r="AJ152" t="str">
            <v>其他</v>
          </cell>
          <cell r="AK152" t="str">
            <v>结束</v>
          </cell>
        </row>
        <row r="153">
          <cell r="AI153" t="str">
            <v>热线-260205-029799</v>
          </cell>
          <cell r="AJ153" t="str">
            <v>诉求</v>
          </cell>
          <cell r="AK153" t="str">
            <v>结束</v>
          </cell>
        </row>
        <row r="154">
          <cell r="AI154" t="str">
            <v>网络-260206-015431</v>
          </cell>
          <cell r="AJ154" t="str">
            <v>诉求</v>
          </cell>
          <cell r="AK154" t="str">
            <v>结束</v>
          </cell>
        </row>
        <row r="155">
          <cell r="AI155" t="str">
            <v>网络-260206-016872-2</v>
          </cell>
          <cell r="AJ155" t="str">
            <v>表扬</v>
          </cell>
          <cell r="AK155" t="str">
            <v>结束</v>
          </cell>
        </row>
        <row r="156">
          <cell r="AI156" t="str">
            <v>热线-260206-027504</v>
          </cell>
          <cell r="AJ156" t="str">
            <v>其他</v>
          </cell>
          <cell r="AK156" t="str">
            <v>结束</v>
          </cell>
        </row>
        <row r="157">
          <cell r="AI157" t="str">
            <v>热线-260207-050552-3</v>
          </cell>
          <cell r="AJ157" t="str">
            <v>诉求</v>
          </cell>
          <cell r="AK157" t="str">
            <v>结束</v>
          </cell>
        </row>
        <row r="158">
          <cell r="AI158" t="str">
            <v>热线-260207-055766-3</v>
          </cell>
          <cell r="AJ158" t="str">
            <v>其他</v>
          </cell>
          <cell r="AK158" t="str">
            <v>结束</v>
          </cell>
        </row>
        <row r="159">
          <cell r="AI159" t="str">
            <v>网络-260210-026108-2</v>
          </cell>
          <cell r="AJ159" t="str">
            <v>诉求</v>
          </cell>
          <cell r="AK159" t="str">
            <v>结束</v>
          </cell>
        </row>
        <row r="160">
          <cell r="AI160" t="str">
            <v>热线-260210-031316</v>
          </cell>
          <cell r="AJ160" t="str">
            <v>诉求</v>
          </cell>
          <cell r="AK160" t="str">
            <v>结束</v>
          </cell>
        </row>
        <row r="161">
          <cell r="AI161" t="str">
            <v>热线-260210-026487-2</v>
          </cell>
          <cell r="AJ161" t="str">
            <v>诉求</v>
          </cell>
          <cell r="AK161" t="str">
            <v>结束</v>
          </cell>
        </row>
        <row r="162">
          <cell r="AI162" t="str">
            <v>网络-260211-010510-1</v>
          </cell>
          <cell r="AJ162" t="str">
            <v>诉求</v>
          </cell>
          <cell r="AK162" t="str">
            <v>结束</v>
          </cell>
        </row>
        <row r="163">
          <cell r="AI163" t="str">
            <v>热线-260211-041773</v>
          </cell>
          <cell r="AJ163" t="str">
            <v>诉求</v>
          </cell>
          <cell r="AK163" t="str">
            <v>结束</v>
          </cell>
        </row>
        <row r="164">
          <cell r="AI164" t="str">
            <v>网络-260212-011380</v>
          </cell>
          <cell r="AJ164" t="str">
            <v>诉求</v>
          </cell>
          <cell r="AK164" t="str">
            <v>结束</v>
          </cell>
        </row>
        <row r="165">
          <cell r="AI165" t="str">
            <v>热线-260213-005308</v>
          </cell>
          <cell r="AJ165" t="str">
            <v>诉求</v>
          </cell>
          <cell r="AK165" t="str">
            <v>结束</v>
          </cell>
        </row>
        <row r="166">
          <cell r="AI166" t="str">
            <v>热线-260213-041795-2</v>
          </cell>
          <cell r="AJ166" t="str">
            <v>表扬</v>
          </cell>
          <cell r="AK166" t="str">
            <v>结束</v>
          </cell>
        </row>
        <row r="167">
          <cell r="AI167" t="str">
            <v>热线-260213-041795-1</v>
          </cell>
          <cell r="AJ167" t="str">
            <v>表扬</v>
          </cell>
          <cell r="AK167" t="str">
            <v>结束</v>
          </cell>
        </row>
        <row r="168">
          <cell r="AI168" t="str">
            <v>热线-260214-018800</v>
          </cell>
          <cell r="AJ168" t="str">
            <v>诉求</v>
          </cell>
          <cell r="AK168" t="str">
            <v>结束</v>
          </cell>
        </row>
        <row r="169">
          <cell r="AI169" t="str">
            <v>网络-260214-027062-3</v>
          </cell>
          <cell r="AJ169" t="str">
            <v>诉求</v>
          </cell>
          <cell r="AK169" t="str">
            <v>结束</v>
          </cell>
        </row>
        <row r="170">
          <cell r="AI170" t="str">
            <v>热线-260214-013035</v>
          </cell>
          <cell r="AJ170" t="str">
            <v>诉求</v>
          </cell>
          <cell r="AK170" t="str">
            <v>结束</v>
          </cell>
        </row>
        <row r="171">
          <cell r="AI171" t="str">
            <v>热线-260213-066501</v>
          </cell>
          <cell r="AJ171" t="str">
            <v>诉求</v>
          </cell>
          <cell r="AK171" t="str">
            <v>结束</v>
          </cell>
        </row>
        <row r="172">
          <cell r="AI172" t="str">
            <v>热线-260214-053000-2</v>
          </cell>
          <cell r="AJ172" t="str">
            <v>诉求</v>
          </cell>
          <cell r="AK172" t="str">
            <v>结束</v>
          </cell>
        </row>
        <row r="173">
          <cell r="AI173" t="str">
            <v>热线-260215-016058</v>
          </cell>
          <cell r="AJ173" t="str">
            <v>其他</v>
          </cell>
          <cell r="AK173" t="str">
            <v>结束</v>
          </cell>
        </row>
        <row r="174">
          <cell r="AI174" t="str">
            <v>热线-260216-017628-2</v>
          </cell>
          <cell r="AJ174" t="str">
            <v>诉求</v>
          </cell>
          <cell r="AK174" t="str">
            <v>结束</v>
          </cell>
        </row>
        <row r="175">
          <cell r="AI175" t="str">
            <v>热线-260216-022246</v>
          </cell>
          <cell r="AJ175" t="str">
            <v>诉求</v>
          </cell>
          <cell r="AK175" t="str">
            <v>结束</v>
          </cell>
        </row>
        <row r="176">
          <cell r="AI176" t="str">
            <v>网络-260217-007980</v>
          </cell>
          <cell r="AJ176" t="str">
            <v>诉求</v>
          </cell>
          <cell r="AK176" t="str">
            <v>结束</v>
          </cell>
        </row>
        <row r="177">
          <cell r="AI177" t="str">
            <v>热线-260217-019479-2</v>
          </cell>
          <cell r="AJ177" t="str">
            <v>诉求</v>
          </cell>
          <cell r="AK177" t="str">
            <v>结束</v>
          </cell>
        </row>
        <row r="178">
          <cell r="AI178" t="str">
            <v>热线-260218-007523-1</v>
          </cell>
          <cell r="AJ178" t="str">
            <v>诉求</v>
          </cell>
          <cell r="AK178" t="str">
            <v>结束</v>
          </cell>
        </row>
        <row r="179">
          <cell r="AI179" t="str">
            <v>热线-260219-005840-2</v>
          </cell>
          <cell r="AJ179" t="str">
            <v>诉求</v>
          </cell>
          <cell r="AK179" t="str">
            <v>结束</v>
          </cell>
        </row>
        <row r="180">
          <cell r="AI180" t="str">
            <v>热线-260218-004560-2</v>
          </cell>
          <cell r="AJ180" t="str">
            <v>诉求</v>
          </cell>
          <cell r="AK180" t="str">
            <v>结束</v>
          </cell>
        </row>
        <row r="181">
          <cell r="AI181" t="str">
            <v>热线-260219-009288-1</v>
          </cell>
          <cell r="AJ181" t="str">
            <v>诉求</v>
          </cell>
          <cell r="AK181" t="str">
            <v>结束</v>
          </cell>
        </row>
        <row r="182">
          <cell r="AI182" t="str">
            <v>热线-260219-013672</v>
          </cell>
          <cell r="AJ182" t="str">
            <v>诉求</v>
          </cell>
          <cell r="AK182" t="str">
            <v>结束</v>
          </cell>
        </row>
        <row r="183">
          <cell r="AI183" t="str">
            <v>热线-260221-010891</v>
          </cell>
          <cell r="AJ183" t="str">
            <v>诉求</v>
          </cell>
          <cell r="AK183" t="str">
            <v>结束</v>
          </cell>
        </row>
        <row r="184">
          <cell r="AI184" t="str">
            <v>热线-260221-021978-1</v>
          </cell>
          <cell r="AJ184" t="str">
            <v>诉求</v>
          </cell>
          <cell r="AK184" t="str">
            <v>结束</v>
          </cell>
        </row>
        <row r="185">
          <cell r="AI185" t="str">
            <v>网络-260221-027058-2</v>
          </cell>
          <cell r="AJ185" t="str">
            <v>诉求</v>
          </cell>
          <cell r="AK185" t="str">
            <v>结束</v>
          </cell>
        </row>
        <row r="186">
          <cell r="AI186" t="str">
            <v>热线-260222-004795</v>
          </cell>
          <cell r="AJ186" t="str">
            <v>诉求</v>
          </cell>
          <cell r="AK186" t="str">
            <v>结束</v>
          </cell>
        </row>
        <row r="187">
          <cell r="AI187" t="str">
            <v>热线-260224-045262</v>
          </cell>
          <cell r="AJ187" t="str">
            <v>其他</v>
          </cell>
          <cell r="AK187" t="str">
            <v>结束</v>
          </cell>
        </row>
        <row r="188">
          <cell r="AI188" t="str">
            <v>热线-260224-048277-2</v>
          </cell>
          <cell r="AJ188" t="str">
            <v>诉求</v>
          </cell>
          <cell r="AK188" t="str">
            <v>结束</v>
          </cell>
        </row>
        <row r="189">
          <cell r="AI189" t="str">
            <v>网络-260225-021274</v>
          </cell>
          <cell r="AJ189" t="str">
            <v>诉求</v>
          </cell>
          <cell r="AK189" t="str">
            <v>结束</v>
          </cell>
        </row>
        <row r="190">
          <cell r="AI190" t="str">
            <v>热线-260225-062323-2</v>
          </cell>
          <cell r="AJ190" t="str">
            <v>诉求</v>
          </cell>
          <cell r="AK190" t="str">
            <v>结束</v>
          </cell>
        </row>
        <row r="191">
          <cell r="AI191" t="str">
            <v>网络-260227-014513</v>
          </cell>
          <cell r="AJ191" t="str">
            <v>诉求</v>
          </cell>
          <cell r="AK191" t="str">
            <v>结束</v>
          </cell>
        </row>
        <row r="192">
          <cell r="AI192" t="str">
            <v>网络-260227-040551</v>
          </cell>
          <cell r="AJ192" t="str">
            <v>诉求</v>
          </cell>
          <cell r="AK192" t="str">
            <v>结束</v>
          </cell>
        </row>
        <row r="193">
          <cell r="AI193" t="str">
            <v>网络-260228-008500-1</v>
          </cell>
          <cell r="AJ193" t="str">
            <v>诉求</v>
          </cell>
          <cell r="AK193" t="str">
            <v>结束</v>
          </cell>
        </row>
        <row r="194">
          <cell r="AI194" t="str">
            <v>网络-260228-004887-2</v>
          </cell>
          <cell r="AJ194" t="str">
            <v>诉求</v>
          </cell>
          <cell r="AK194" t="str">
            <v>结束</v>
          </cell>
        </row>
        <row r="195">
          <cell r="AI195" t="str">
            <v>网络-260228-004887-1</v>
          </cell>
          <cell r="AJ195" t="str">
            <v>诉求</v>
          </cell>
          <cell r="AK195" t="str">
            <v>结束</v>
          </cell>
        </row>
        <row r="196">
          <cell r="AI196" t="str">
            <v>热线-260228-025207-1</v>
          </cell>
          <cell r="AJ196" t="str">
            <v>诉求</v>
          </cell>
          <cell r="AK196" t="str">
            <v>结束</v>
          </cell>
        </row>
        <row r="197">
          <cell r="AI197" t="str">
            <v>网络-260301-012816-2</v>
          </cell>
          <cell r="AJ197" t="str">
            <v>诉求</v>
          </cell>
          <cell r="AK197" t="str">
            <v>结束</v>
          </cell>
        </row>
        <row r="198">
          <cell r="AI198" t="str">
            <v>热线-260301-027998-1</v>
          </cell>
          <cell r="AJ198" t="str">
            <v>诉求</v>
          </cell>
          <cell r="AK198" t="str">
            <v>结束</v>
          </cell>
        </row>
        <row r="199">
          <cell r="AI199" t="str">
            <v>网络-260302-043370-2</v>
          </cell>
          <cell r="AJ199" t="str">
            <v>诉求</v>
          </cell>
          <cell r="AK199" t="str">
            <v>结束</v>
          </cell>
        </row>
        <row r="200">
          <cell r="AI200" t="str">
            <v>热线-260302-066821</v>
          </cell>
          <cell r="AJ200" t="str">
            <v>诉求</v>
          </cell>
          <cell r="AK200" t="str">
            <v>结束</v>
          </cell>
        </row>
        <row r="201">
          <cell r="AI201" t="str">
            <v>热线-260302-041987</v>
          </cell>
          <cell r="AJ201" t="str">
            <v>诉求</v>
          </cell>
          <cell r="AK201" t="str">
            <v>结束</v>
          </cell>
        </row>
        <row r="202">
          <cell r="AI202" t="str">
            <v>热线-260303-041786</v>
          </cell>
          <cell r="AJ202" t="str">
            <v>诉求</v>
          </cell>
          <cell r="AK202" t="str">
            <v>结束</v>
          </cell>
        </row>
        <row r="203">
          <cell r="AI203" t="str">
            <v>热线-260305-024169-1</v>
          </cell>
          <cell r="AJ203" t="str">
            <v>诉求</v>
          </cell>
          <cell r="AK203" t="str">
            <v>结束</v>
          </cell>
        </row>
        <row r="204">
          <cell r="AI204" t="str">
            <v>热线-260306-010565-1</v>
          </cell>
          <cell r="AJ204" t="str">
            <v>诉求</v>
          </cell>
          <cell r="AK204" t="str">
            <v>结束</v>
          </cell>
        </row>
        <row r="205">
          <cell r="AI205" t="str">
            <v>热线-260306-057293</v>
          </cell>
          <cell r="AJ205" t="str">
            <v>其他</v>
          </cell>
          <cell r="AK205" t="str">
            <v>结束</v>
          </cell>
        </row>
        <row r="206">
          <cell r="AI206" t="str">
            <v>热线-260306-070685</v>
          </cell>
          <cell r="AJ206" t="str">
            <v>诉求</v>
          </cell>
          <cell r="AK206" t="str">
            <v>结束</v>
          </cell>
        </row>
        <row r="207">
          <cell r="AI207" t="str">
            <v>网络-260307-004774-1</v>
          </cell>
          <cell r="AJ207" t="str">
            <v>诉求</v>
          </cell>
          <cell r="AK207" t="str">
            <v>结束</v>
          </cell>
        </row>
        <row r="208">
          <cell r="AI208" t="str">
            <v>热线-260307-014920-2</v>
          </cell>
          <cell r="AJ208" t="str">
            <v>诉求</v>
          </cell>
          <cell r="AK208" t="str">
            <v>结束</v>
          </cell>
        </row>
        <row r="209">
          <cell r="AI209" t="str">
            <v>热线-260308-036109</v>
          </cell>
          <cell r="AJ209" t="str">
            <v>诉求</v>
          </cell>
          <cell r="AK209" t="str">
            <v>结束</v>
          </cell>
        </row>
        <row r="210">
          <cell r="AI210" t="str">
            <v>热线-260309-011941</v>
          </cell>
          <cell r="AJ210" t="str">
            <v>诉求</v>
          </cell>
          <cell r="AK210" t="str">
            <v>结束</v>
          </cell>
        </row>
        <row r="211">
          <cell r="AI211" t="str">
            <v>热线-260309-064667-2</v>
          </cell>
          <cell r="AJ211" t="str">
            <v>诉求</v>
          </cell>
          <cell r="AK211" t="str">
            <v>结束</v>
          </cell>
        </row>
        <row r="212">
          <cell r="AI212" t="str">
            <v>热线-260309-064667-1</v>
          </cell>
          <cell r="AJ212" t="str">
            <v>诉求</v>
          </cell>
          <cell r="AK212" t="str">
            <v>结束</v>
          </cell>
        </row>
        <row r="213">
          <cell r="AI213" t="str">
            <v>热线-260310-007120</v>
          </cell>
          <cell r="AJ213" t="str">
            <v>诉求</v>
          </cell>
          <cell r="AK213" t="str">
            <v>结束</v>
          </cell>
        </row>
        <row r="214">
          <cell r="AI214" t="str">
            <v>网络-260310-022250-1</v>
          </cell>
          <cell r="AJ214" t="str">
            <v>其他</v>
          </cell>
          <cell r="AK214" t="str">
            <v>结束</v>
          </cell>
        </row>
        <row r="215">
          <cell r="AI215" t="str">
            <v>网络-260310-029325-3</v>
          </cell>
          <cell r="AJ215" t="str">
            <v>其他</v>
          </cell>
          <cell r="AK215" t="str">
            <v>结束</v>
          </cell>
        </row>
        <row r="216">
          <cell r="AI216" t="str">
            <v>网络-260310-029325-1</v>
          </cell>
          <cell r="AJ216" t="str">
            <v>其他</v>
          </cell>
          <cell r="AK216" t="str">
            <v>结束</v>
          </cell>
        </row>
        <row r="217">
          <cell r="AI217" t="str">
            <v>网络-260310-029325-2</v>
          </cell>
          <cell r="AJ217" t="str">
            <v>其他</v>
          </cell>
          <cell r="AK217" t="str">
            <v>结束</v>
          </cell>
        </row>
        <row r="218">
          <cell r="AI218" t="str">
            <v>网络-260310-035726-4</v>
          </cell>
          <cell r="AJ218" t="str">
            <v>其他</v>
          </cell>
          <cell r="AK218" t="str">
            <v>结束</v>
          </cell>
        </row>
        <row r="219">
          <cell r="AI219" t="str">
            <v>热线-260311-010985</v>
          </cell>
          <cell r="AJ219" t="str">
            <v>其他</v>
          </cell>
          <cell r="AK219" t="str">
            <v>结束</v>
          </cell>
        </row>
        <row r="220">
          <cell r="AI220" t="str">
            <v>热线-260310-061061-1</v>
          </cell>
          <cell r="AJ220" t="str">
            <v>诉求</v>
          </cell>
          <cell r="AK220" t="str">
            <v>结束</v>
          </cell>
        </row>
        <row r="221">
          <cell r="AI221" t="str">
            <v>热线-260311-064395</v>
          </cell>
          <cell r="AJ221" t="str">
            <v>表扬</v>
          </cell>
          <cell r="AK221" t="str">
            <v>结束</v>
          </cell>
        </row>
        <row r="222">
          <cell r="AI222" t="str">
            <v>热线-260312-045669</v>
          </cell>
          <cell r="AJ222" t="str">
            <v>咨询</v>
          </cell>
          <cell r="AK222" t="str">
            <v>结束</v>
          </cell>
        </row>
        <row r="223">
          <cell r="AI223" t="str">
            <v>热线-260313-015981</v>
          </cell>
          <cell r="AJ223" t="str">
            <v>诉求</v>
          </cell>
          <cell r="AK223" t="str">
            <v>结束</v>
          </cell>
        </row>
        <row r="224">
          <cell r="AI224" t="str">
            <v>热线-260313-006707</v>
          </cell>
          <cell r="AJ224" t="str">
            <v>诉求</v>
          </cell>
          <cell r="AK224" t="str">
            <v>结束</v>
          </cell>
        </row>
        <row r="225">
          <cell r="AI225" t="str">
            <v>热线-260314-008751-5</v>
          </cell>
          <cell r="AJ225" t="str">
            <v>诉求</v>
          </cell>
          <cell r="AK225" t="str">
            <v>结束</v>
          </cell>
        </row>
        <row r="226">
          <cell r="AI226" t="str">
            <v>网络-260314-014284-4</v>
          </cell>
          <cell r="AJ226" t="str">
            <v>诉求</v>
          </cell>
          <cell r="AK226" t="str">
            <v>结束</v>
          </cell>
        </row>
        <row r="227">
          <cell r="AI227" t="str">
            <v>网络-260314-014284-5</v>
          </cell>
          <cell r="AJ227" t="str">
            <v>诉求</v>
          </cell>
          <cell r="AK227" t="str">
            <v>结束</v>
          </cell>
        </row>
        <row r="228">
          <cell r="AI228" t="str">
            <v>热线-260314-019661</v>
          </cell>
          <cell r="AJ228" t="str">
            <v>诉求</v>
          </cell>
          <cell r="AK228" t="str">
            <v>结束</v>
          </cell>
        </row>
        <row r="229">
          <cell r="AI229" t="str">
            <v>网络-260315-013161-2</v>
          </cell>
          <cell r="AJ229" t="str">
            <v>其他</v>
          </cell>
          <cell r="AK229" t="str">
            <v>结束</v>
          </cell>
        </row>
        <row r="230">
          <cell r="AI230" t="str">
            <v>网络-260315-013161-1</v>
          </cell>
          <cell r="AJ230" t="str">
            <v>诉求</v>
          </cell>
          <cell r="AK230" t="str">
            <v>结束</v>
          </cell>
        </row>
        <row r="231">
          <cell r="AI231" t="str">
            <v>网络-260314-022696-2</v>
          </cell>
          <cell r="AJ231" t="str">
            <v>诉求</v>
          </cell>
          <cell r="AK231" t="str">
            <v>结束</v>
          </cell>
        </row>
        <row r="232">
          <cell r="AI232" t="str">
            <v>网络-260315-052545-3</v>
          </cell>
          <cell r="AJ232" t="str">
            <v>其他</v>
          </cell>
          <cell r="AK232" t="str">
            <v>结束</v>
          </cell>
        </row>
        <row r="233">
          <cell r="AI233" t="str">
            <v>网络-260315-052545-2</v>
          </cell>
          <cell r="AJ233" t="str">
            <v>其他</v>
          </cell>
          <cell r="AK233" t="str">
            <v>结束</v>
          </cell>
        </row>
        <row r="234">
          <cell r="AI234" t="str">
            <v>网络-260315-052545-1</v>
          </cell>
          <cell r="AJ234" t="str">
            <v>其他</v>
          </cell>
          <cell r="AK234" t="str">
            <v>结束</v>
          </cell>
        </row>
        <row r="235">
          <cell r="AI235" t="str">
            <v>热线-260316-022924</v>
          </cell>
          <cell r="AJ235" t="str">
            <v>其他</v>
          </cell>
          <cell r="AK235" t="str">
            <v>结束</v>
          </cell>
        </row>
        <row r="236">
          <cell r="AI236" t="str">
            <v>热线-260316-010709</v>
          </cell>
          <cell r="AJ236" t="str">
            <v>诉求</v>
          </cell>
          <cell r="AK236" t="str">
            <v>结束</v>
          </cell>
        </row>
        <row r="237">
          <cell r="AI237" t="str">
            <v>网络-260316-001404-2</v>
          </cell>
          <cell r="AJ237" t="str">
            <v>诉求</v>
          </cell>
          <cell r="AK237" t="str">
            <v>结束</v>
          </cell>
        </row>
        <row r="238">
          <cell r="AI238" t="str">
            <v>网络-260316-041349</v>
          </cell>
          <cell r="AJ238" t="str">
            <v>诉求</v>
          </cell>
          <cell r="AK238" t="str">
            <v>结束</v>
          </cell>
        </row>
        <row r="239">
          <cell r="AI239" t="str">
            <v>网络-260317-012823</v>
          </cell>
          <cell r="AJ239" t="str">
            <v>其他</v>
          </cell>
          <cell r="AK239" t="str">
            <v>结束</v>
          </cell>
        </row>
        <row r="240">
          <cell r="AI240" t="str">
            <v>网络-260317-006156-4</v>
          </cell>
          <cell r="AJ240" t="str">
            <v>诉求</v>
          </cell>
          <cell r="AK240" t="str">
            <v>结束</v>
          </cell>
        </row>
        <row r="241">
          <cell r="AI241" t="str">
            <v>网络-260317-006156-5</v>
          </cell>
          <cell r="AJ241" t="str">
            <v>诉求</v>
          </cell>
          <cell r="AK241" t="str">
            <v>结束</v>
          </cell>
        </row>
        <row r="242">
          <cell r="AI242" t="str">
            <v>热线-260317-004839</v>
          </cell>
          <cell r="AJ242" t="str">
            <v>诉求</v>
          </cell>
          <cell r="AK242" t="str">
            <v>结束</v>
          </cell>
        </row>
        <row r="243">
          <cell r="AI243" t="str">
            <v>网络-260317-027407</v>
          </cell>
          <cell r="AJ243" t="str">
            <v>诉求</v>
          </cell>
          <cell r="AK243" t="str">
            <v>结束</v>
          </cell>
        </row>
        <row r="244">
          <cell r="AI244" t="str">
            <v>热线-260317-040607</v>
          </cell>
          <cell r="AJ244" t="str">
            <v>其他</v>
          </cell>
          <cell r="AK244" t="str">
            <v>结束</v>
          </cell>
        </row>
        <row r="245">
          <cell r="AI245" t="str">
            <v>热线-260317-040957</v>
          </cell>
          <cell r="AJ245" t="str">
            <v>其他</v>
          </cell>
          <cell r="AK245" t="str">
            <v>结束</v>
          </cell>
        </row>
        <row r="246">
          <cell r="AI246" t="str">
            <v>网络-260318-009139-5</v>
          </cell>
          <cell r="AJ246" t="str">
            <v>其他</v>
          </cell>
          <cell r="AK246" t="str">
            <v>结束</v>
          </cell>
        </row>
        <row r="247">
          <cell r="AI247" t="str">
            <v>网络-260318-009139-4</v>
          </cell>
          <cell r="AJ247" t="str">
            <v>其他</v>
          </cell>
          <cell r="AK247" t="str">
            <v>结束</v>
          </cell>
        </row>
        <row r="248">
          <cell r="AI248" t="str">
            <v>网络-260319-001659-1</v>
          </cell>
          <cell r="AJ248" t="str">
            <v>诉求</v>
          </cell>
          <cell r="AK248" t="str">
            <v>结束</v>
          </cell>
        </row>
        <row r="249">
          <cell r="AI249" t="str">
            <v>网络-260319-013115-5</v>
          </cell>
          <cell r="AJ249" t="str">
            <v>其他</v>
          </cell>
          <cell r="AK249" t="str">
            <v>结束</v>
          </cell>
        </row>
        <row r="250">
          <cell r="AI250" t="str">
            <v>网络-260319-013115-4</v>
          </cell>
          <cell r="AJ250" t="str">
            <v>其他</v>
          </cell>
          <cell r="AK250" t="str">
            <v>结束</v>
          </cell>
        </row>
        <row r="251">
          <cell r="AI251" t="str">
            <v>热线-260319-009842</v>
          </cell>
          <cell r="AJ251" t="str">
            <v>诉求</v>
          </cell>
          <cell r="AK251" t="str">
            <v>结束</v>
          </cell>
        </row>
        <row r="252">
          <cell r="AI252" t="str">
            <v>网络-260319-021488-2</v>
          </cell>
          <cell r="AJ252" t="str">
            <v>其他</v>
          </cell>
          <cell r="AK252" t="str">
            <v>结束</v>
          </cell>
        </row>
        <row r="253">
          <cell r="AI253" t="str">
            <v>网络-260319-021488-1</v>
          </cell>
          <cell r="AJ253" t="str">
            <v>其他</v>
          </cell>
          <cell r="AK253" t="str">
            <v>结束</v>
          </cell>
        </row>
        <row r="254">
          <cell r="AI254" t="str">
            <v>网络-260319-021488-3</v>
          </cell>
          <cell r="AJ254" t="str">
            <v>其他</v>
          </cell>
          <cell r="AK254" t="str">
            <v>结束</v>
          </cell>
        </row>
        <row r="255">
          <cell r="AI255" t="str">
            <v>网络-260319-042160-2</v>
          </cell>
          <cell r="AJ255" t="str">
            <v>诉求</v>
          </cell>
          <cell r="AK255" t="str">
            <v>结束</v>
          </cell>
        </row>
        <row r="256">
          <cell r="AI256" t="str">
            <v>网络-260319-042160-1</v>
          </cell>
          <cell r="AJ256" t="str">
            <v>诉求</v>
          </cell>
          <cell r="AK256" t="str">
            <v>结束</v>
          </cell>
        </row>
        <row r="257">
          <cell r="AI257" t="str">
            <v>网络-260319-001096-2</v>
          </cell>
          <cell r="AJ257" t="str">
            <v>诉求</v>
          </cell>
          <cell r="AK257" t="str">
            <v>结束</v>
          </cell>
        </row>
        <row r="258">
          <cell r="AI258" t="str">
            <v>网络-260320-010527-5</v>
          </cell>
          <cell r="AJ258" t="str">
            <v>其他</v>
          </cell>
          <cell r="AK258" t="str">
            <v>结束</v>
          </cell>
        </row>
        <row r="259">
          <cell r="AI259" t="str">
            <v>网络-260320-010527-4</v>
          </cell>
          <cell r="AJ259" t="str">
            <v>其他</v>
          </cell>
          <cell r="AK259" t="str">
            <v>结束</v>
          </cell>
        </row>
        <row r="260">
          <cell r="AI260" t="str">
            <v>热线-260320-017218</v>
          </cell>
          <cell r="AJ260" t="str">
            <v>诉求</v>
          </cell>
          <cell r="AK260" t="str">
            <v>结束</v>
          </cell>
        </row>
        <row r="261">
          <cell r="AI261" t="str">
            <v>网络-260321-001791</v>
          </cell>
          <cell r="AJ261" t="str">
            <v>诉求</v>
          </cell>
          <cell r="AK261" t="str">
            <v>结束</v>
          </cell>
        </row>
        <row r="262">
          <cell r="AI262" t="str">
            <v>网络-260321-005619-5</v>
          </cell>
          <cell r="AJ262" t="str">
            <v>其他</v>
          </cell>
          <cell r="AK262" t="str">
            <v>结束</v>
          </cell>
        </row>
        <row r="263">
          <cell r="AI263" t="str">
            <v>网络-260321-005619-4</v>
          </cell>
          <cell r="AJ263" t="str">
            <v>其他</v>
          </cell>
          <cell r="AK263" t="str">
            <v>结束</v>
          </cell>
        </row>
        <row r="264">
          <cell r="AI264" t="str">
            <v>热线-260321-004569-4</v>
          </cell>
          <cell r="AJ264" t="str">
            <v>诉求</v>
          </cell>
          <cell r="AK264" t="str">
            <v>结束</v>
          </cell>
        </row>
        <row r="265">
          <cell r="AI265" t="str">
            <v>热线-260321-050381-3</v>
          </cell>
          <cell r="AJ265" t="str">
            <v>诉求</v>
          </cell>
          <cell r="AK265" t="str">
            <v>结束</v>
          </cell>
        </row>
        <row r="266">
          <cell r="AI266" t="str">
            <v>热线-260322-024523</v>
          </cell>
          <cell r="AJ266" t="str">
            <v>诉求</v>
          </cell>
          <cell r="AK266" t="str">
            <v>结束</v>
          </cell>
        </row>
        <row r="267">
          <cell r="AI267" t="str">
            <v>网络-260323-014149</v>
          </cell>
          <cell r="AJ267" t="str">
            <v>其他</v>
          </cell>
          <cell r="AK267" t="str">
            <v>结束</v>
          </cell>
        </row>
        <row r="268">
          <cell r="AI268" t="str">
            <v>热线-260322-036242</v>
          </cell>
          <cell r="AJ268" t="str">
            <v>诉求</v>
          </cell>
          <cell r="AK268" t="str">
            <v>结束</v>
          </cell>
        </row>
        <row r="269">
          <cell r="AI269" t="str">
            <v>网络-260324-042542-3</v>
          </cell>
          <cell r="AJ269" t="str">
            <v>其他</v>
          </cell>
          <cell r="AK269" t="str">
            <v>结束</v>
          </cell>
        </row>
        <row r="270">
          <cell r="AI270" t="str">
            <v>网络-260324-042542-2</v>
          </cell>
          <cell r="AJ270" t="str">
            <v>其他</v>
          </cell>
          <cell r="AK270" t="str">
            <v>结束</v>
          </cell>
        </row>
        <row r="271">
          <cell r="AI271" t="str">
            <v>网络-260324-042542-1</v>
          </cell>
          <cell r="AJ271" t="str">
            <v>其他</v>
          </cell>
          <cell r="AK271" t="str">
            <v>结束</v>
          </cell>
        </row>
        <row r="272">
          <cell r="AI272" t="str">
            <v>热线-260325-019495</v>
          </cell>
          <cell r="AJ272" t="str">
            <v>其他</v>
          </cell>
          <cell r="AK272" t="str">
            <v>结束</v>
          </cell>
        </row>
        <row r="273">
          <cell r="AI273" t="str">
            <v>热线-260325-031904</v>
          </cell>
          <cell r="AJ273" t="str">
            <v>诉求</v>
          </cell>
          <cell r="AK273" t="str">
            <v>结束</v>
          </cell>
        </row>
        <row r="274">
          <cell r="AI274" t="str">
            <v>热线-260324-066952-2</v>
          </cell>
          <cell r="AJ274" t="str">
            <v>其他</v>
          </cell>
          <cell r="AK274" t="str">
            <v>结束</v>
          </cell>
        </row>
        <row r="275">
          <cell r="AI275" t="str">
            <v>热线-260324-066952-1</v>
          </cell>
          <cell r="AJ275" t="str">
            <v>诉求</v>
          </cell>
          <cell r="AK275" t="str">
            <v>结束</v>
          </cell>
        </row>
        <row r="276">
          <cell r="AI276" t="str">
            <v>热线-260324-068223</v>
          </cell>
          <cell r="AJ276" t="str">
            <v>诉求</v>
          </cell>
          <cell r="AK276" t="str">
            <v>结束</v>
          </cell>
        </row>
        <row r="277">
          <cell r="AI277" t="str">
            <v>热线-260324-029429</v>
          </cell>
          <cell r="AJ277" t="str">
            <v>诉求</v>
          </cell>
          <cell r="AK277" t="str">
            <v>结束</v>
          </cell>
        </row>
        <row r="278">
          <cell r="AI278" t="str">
            <v>网络-260325-056504</v>
          </cell>
          <cell r="AJ278" t="str">
            <v>诉求</v>
          </cell>
          <cell r="AK278" t="str">
            <v>结束</v>
          </cell>
        </row>
        <row r="279">
          <cell r="AI279" t="str">
            <v>网络-260325-056133-3</v>
          </cell>
          <cell r="AJ279" t="str">
            <v>其他</v>
          </cell>
          <cell r="AK279" t="str">
            <v>结束</v>
          </cell>
        </row>
        <row r="280">
          <cell r="AI280" t="str">
            <v>网络-260325-056133-2</v>
          </cell>
          <cell r="AJ280" t="str">
            <v>其他</v>
          </cell>
          <cell r="AK280" t="str">
            <v>结束</v>
          </cell>
        </row>
        <row r="281">
          <cell r="AI281" t="str">
            <v>网络-260325-056133-1</v>
          </cell>
          <cell r="AJ281" t="str">
            <v>其他</v>
          </cell>
          <cell r="AK281" t="str">
            <v>结束</v>
          </cell>
        </row>
        <row r="282">
          <cell r="AI282" t="str">
            <v>热线-260325-065194-4</v>
          </cell>
          <cell r="AJ282" t="str">
            <v>诉求</v>
          </cell>
          <cell r="AK282" t="str">
            <v>结束</v>
          </cell>
        </row>
        <row r="283">
          <cell r="AI283" t="str">
            <v>热线-260325-068582-2</v>
          </cell>
          <cell r="AJ283" t="str">
            <v>诉求</v>
          </cell>
          <cell r="AK283" t="str">
            <v>结束</v>
          </cell>
        </row>
        <row r="284">
          <cell r="AI284" t="str">
            <v>热线-260326-006382</v>
          </cell>
          <cell r="AJ284" t="str">
            <v>诉求</v>
          </cell>
          <cell r="AK284" t="str">
            <v>结束</v>
          </cell>
        </row>
        <row r="285">
          <cell r="AI285" t="str">
            <v>热线-260326-021530</v>
          </cell>
          <cell r="AJ285" t="str">
            <v>诉求</v>
          </cell>
          <cell r="AK285" t="str">
            <v>结束</v>
          </cell>
        </row>
        <row r="286">
          <cell r="AI286" t="str">
            <v>网络-260326-045818-3</v>
          </cell>
          <cell r="AJ286" t="str">
            <v>诉求</v>
          </cell>
          <cell r="AK286" t="str">
            <v>结束</v>
          </cell>
        </row>
        <row r="287">
          <cell r="AI287" t="str">
            <v>网络-260327-024582</v>
          </cell>
          <cell r="AJ287" t="str">
            <v>诉求</v>
          </cell>
          <cell r="AK287" t="str">
            <v>结束</v>
          </cell>
        </row>
        <row r="288">
          <cell r="AI288" t="str">
            <v>网络-260327-001046</v>
          </cell>
          <cell r="AJ288" t="str">
            <v>诉求</v>
          </cell>
          <cell r="AK288" t="str">
            <v>结束</v>
          </cell>
        </row>
        <row r="289">
          <cell r="AI289" t="str">
            <v>网络-260328-000156-1</v>
          </cell>
          <cell r="AJ289" t="str">
            <v>其他</v>
          </cell>
          <cell r="AK289" t="str">
            <v>结束</v>
          </cell>
        </row>
        <row r="290">
          <cell r="AI290" t="str">
            <v>网络-260328-000156-2</v>
          </cell>
          <cell r="AJ290" t="str">
            <v>其他</v>
          </cell>
          <cell r="AK290" t="str">
            <v>结束</v>
          </cell>
        </row>
        <row r="291">
          <cell r="AI291" t="str">
            <v>热线-260327-071045-2</v>
          </cell>
          <cell r="AJ291" t="str">
            <v>诉求</v>
          </cell>
          <cell r="AK291" t="str">
            <v>结束</v>
          </cell>
        </row>
        <row r="292">
          <cell r="AI292" t="str">
            <v>网络-260328-000156-3</v>
          </cell>
          <cell r="AJ292" t="str">
            <v>其他</v>
          </cell>
          <cell r="AK292" t="str">
            <v>结束</v>
          </cell>
        </row>
        <row r="293">
          <cell r="AI293" t="str">
            <v>网络-260328-030684-2</v>
          </cell>
          <cell r="AJ293" t="str">
            <v>诉求</v>
          </cell>
          <cell r="AK293" t="str">
            <v>结束</v>
          </cell>
        </row>
        <row r="294">
          <cell r="AI294" t="str">
            <v>网络-260328-030684-1</v>
          </cell>
          <cell r="AJ294" t="str">
            <v>诉求</v>
          </cell>
          <cell r="AK294" t="str">
            <v>结束</v>
          </cell>
        </row>
        <row r="295">
          <cell r="AI295" t="str">
            <v>网络-260329-004590-4</v>
          </cell>
          <cell r="AJ295" t="str">
            <v>其他</v>
          </cell>
          <cell r="AK295" t="str">
            <v>结束</v>
          </cell>
        </row>
        <row r="296">
          <cell r="AI296" t="str">
            <v>网络-260329-005409-4</v>
          </cell>
          <cell r="AJ296" t="str">
            <v>其他</v>
          </cell>
          <cell r="AK296" t="str">
            <v>结束</v>
          </cell>
        </row>
        <row r="297">
          <cell r="AI297" t="str">
            <v>网络-260329-004590-5</v>
          </cell>
          <cell r="AJ297" t="str">
            <v>其他</v>
          </cell>
          <cell r="AK297" t="str">
            <v>结束</v>
          </cell>
        </row>
        <row r="298">
          <cell r="AI298" t="str">
            <v>网络-260329-005409-5</v>
          </cell>
          <cell r="AJ298" t="str">
            <v>其他</v>
          </cell>
          <cell r="AK298" t="str">
            <v>结束</v>
          </cell>
        </row>
        <row r="299">
          <cell r="AI299" t="str">
            <v>网络-260329-004787</v>
          </cell>
          <cell r="AJ299" t="str">
            <v>诉求</v>
          </cell>
          <cell r="AK299" t="str">
            <v>结束</v>
          </cell>
        </row>
        <row r="300">
          <cell r="AI300" t="str">
            <v>网络-260329-005036-5</v>
          </cell>
          <cell r="AJ300" t="str">
            <v>其他</v>
          </cell>
          <cell r="AK300" t="str">
            <v>结束</v>
          </cell>
        </row>
        <row r="301">
          <cell r="AI301" t="str">
            <v>网络-260329-005036-4</v>
          </cell>
          <cell r="AJ301" t="str">
            <v>其他</v>
          </cell>
          <cell r="AK301" t="str">
            <v>结束</v>
          </cell>
        </row>
        <row r="302">
          <cell r="AI302" t="str">
            <v>网络-260329-029881</v>
          </cell>
          <cell r="AJ302" t="str">
            <v>诉求</v>
          </cell>
          <cell r="AK302" t="str">
            <v>结束</v>
          </cell>
        </row>
        <row r="303">
          <cell r="AI303" t="str">
            <v>网络-260329-033194-3</v>
          </cell>
          <cell r="AJ303" t="str">
            <v>其他</v>
          </cell>
          <cell r="AK303" t="str">
            <v>结束</v>
          </cell>
        </row>
        <row r="304">
          <cell r="AI304" t="str">
            <v>网络-260329-033194-2</v>
          </cell>
          <cell r="AJ304" t="str">
            <v>其他</v>
          </cell>
          <cell r="AK304" t="str">
            <v>结束</v>
          </cell>
        </row>
        <row r="305">
          <cell r="AI305" t="str">
            <v>网络-260329-033194-1</v>
          </cell>
          <cell r="AJ305" t="str">
            <v>其他</v>
          </cell>
          <cell r="AK305" t="str">
            <v>结束</v>
          </cell>
        </row>
        <row r="306">
          <cell r="AI306" t="str">
            <v>热线-260330-029340</v>
          </cell>
          <cell r="AJ306" t="str">
            <v>诉求</v>
          </cell>
          <cell r="AK306" t="str">
            <v>结束</v>
          </cell>
        </row>
        <row r="307">
          <cell r="AI307" t="str">
            <v>热线-260330-030960-1</v>
          </cell>
          <cell r="AJ307" t="str">
            <v>诉求</v>
          </cell>
          <cell r="AK307" t="str">
            <v>结束</v>
          </cell>
        </row>
        <row r="308">
          <cell r="AI308" t="str">
            <v>热线-260331-060801-1</v>
          </cell>
          <cell r="AJ308" t="str">
            <v>诉求</v>
          </cell>
          <cell r="AK308" t="str">
            <v>结束</v>
          </cell>
        </row>
        <row r="309">
          <cell r="AI309" t="str">
            <v>热线-260331-054661</v>
          </cell>
          <cell r="AJ309" t="str">
            <v>诉求</v>
          </cell>
          <cell r="AK309" t="str">
            <v>结束</v>
          </cell>
        </row>
        <row r="310">
          <cell r="AI310" t="str">
            <v>网络-260401-006840-5</v>
          </cell>
          <cell r="AJ310" t="str">
            <v>其他</v>
          </cell>
          <cell r="AK310" t="str">
            <v>结束</v>
          </cell>
        </row>
        <row r="311">
          <cell r="AI311" t="str">
            <v>网络-260401-006840-4</v>
          </cell>
          <cell r="AJ311" t="str">
            <v>其他</v>
          </cell>
          <cell r="AK311" t="str">
            <v>结束</v>
          </cell>
        </row>
        <row r="312">
          <cell r="AI312" t="str">
            <v>热线-260401-069820-1</v>
          </cell>
          <cell r="AJ312" t="str">
            <v>诉求</v>
          </cell>
          <cell r="AK312" t="str">
            <v>结束</v>
          </cell>
        </row>
        <row r="313">
          <cell r="AI313" t="str">
            <v>网络-260402-006599-5</v>
          </cell>
          <cell r="AJ313" t="str">
            <v>其他</v>
          </cell>
          <cell r="AK313" t="str">
            <v>结束</v>
          </cell>
        </row>
        <row r="314">
          <cell r="AI314" t="str">
            <v>网络-260402-006599-4</v>
          </cell>
          <cell r="AJ314" t="str">
            <v>其他</v>
          </cell>
          <cell r="AK314" t="str">
            <v>结束</v>
          </cell>
        </row>
        <row r="315">
          <cell r="AI315" t="str">
            <v>热线-260402-014594-1</v>
          </cell>
          <cell r="AJ315" t="str">
            <v>其他</v>
          </cell>
          <cell r="AK315" t="str">
            <v>结束</v>
          </cell>
        </row>
        <row r="316">
          <cell r="AI316" t="str">
            <v>热线-260403-008729-2</v>
          </cell>
          <cell r="AJ316" t="str">
            <v>诉求</v>
          </cell>
          <cell r="AK316" t="str">
            <v>结束</v>
          </cell>
        </row>
        <row r="317">
          <cell r="AI317" t="str">
            <v>网络-260403-015294-4</v>
          </cell>
          <cell r="AJ317" t="str">
            <v>其他</v>
          </cell>
          <cell r="AK317" t="str">
            <v>结束</v>
          </cell>
        </row>
        <row r="318">
          <cell r="AI318" t="str">
            <v>网络-260403-015294-5</v>
          </cell>
          <cell r="AJ318" t="str">
            <v>其他</v>
          </cell>
          <cell r="AK318" t="str">
            <v>结束</v>
          </cell>
        </row>
        <row r="319">
          <cell r="AI319" t="str">
            <v>网络-260403-070549-2</v>
          </cell>
          <cell r="AJ319" t="str">
            <v>诉求</v>
          </cell>
          <cell r="AK319" t="str">
            <v>结束</v>
          </cell>
        </row>
        <row r="320">
          <cell r="AI320" t="str">
            <v>网络-260404-004905</v>
          </cell>
          <cell r="AJ320" t="str">
            <v>诉求</v>
          </cell>
          <cell r="AK320" t="str">
            <v>结束</v>
          </cell>
        </row>
        <row r="321">
          <cell r="AI321" t="str">
            <v>网络-260404-025526</v>
          </cell>
          <cell r="AJ321" t="str">
            <v>诉求</v>
          </cell>
          <cell r="AK321" t="str">
            <v>结束</v>
          </cell>
        </row>
        <row r="322">
          <cell r="AI322" t="str">
            <v>网络-260405-010067-3</v>
          </cell>
          <cell r="AJ322" t="str">
            <v>其他</v>
          </cell>
          <cell r="AK322" t="str">
            <v>结束</v>
          </cell>
        </row>
        <row r="323">
          <cell r="AI323" t="str">
            <v>网络-260405-010067-4</v>
          </cell>
          <cell r="AJ323" t="str">
            <v>其他</v>
          </cell>
          <cell r="AK323" t="str">
            <v>结束</v>
          </cell>
        </row>
        <row r="324">
          <cell r="AI324" t="str">
            <v>热线-260408-003448</v>
          </cell>
          <cell r="AJ324" t="str">
            <v>诉求</v>
          </cell>
          <cell r="AK324" t="str">
            <v>结束</v>
          </cell>
        </row>
        <row r="325">
          <cell r="AI325" t="str">
            <v>网络-260408-017817-4</v>
          </cell>
          <cell r="AJ325" t="str">
            <v>诉求</v>
          </cell>
          <cell r="AK325" t="str">
            <v>结束</v>
          </cell>
        </row>
        <row r="326">
          <cell r="AI326" t="str">
            <v>热线-260409-016156</v>
          </cell>
          <cell r="AJ326" t="str">
            <v>诉求</v>
          </cell>
          <cell r="AK326" t="str">
            <v>结束</v>
          </cell>
        </row>
        <row r="327">
          <cell r="AI327" t="str">
            <v>网络-260409-036966-1</v>
          </cell>
          <cell r="AJ327" t="str">
            <v>诉求</v>
          </cell>
          <cell r="AK327" t="str">
            <v>结束</v>
          </cell>
        </row>
        <row r="328">
          <cell r="AI328" t="str">
            <v>网络-260409-036966-2</v>
          </cell>
          <cell r="AJ328" t="str">
            <v>诉求</v>
          </cell>
          <cell r="AK328" t="str">
            <v>结束</v>
          </cell>
        </row>
        <row r="329">
          <cell r="AI329" t="str">
            <v>网络-260409-049435</v>
          </cell>
          <cell r="AJ329" t="str">
            <v>诉求</v>
          </cell>
          <cell r="AK329" t="str">
            <v>结束</v>
          </cell>
        </row>
        <row r="330">
          <cell r="AI330" t="str">
            <v>网络-260410-001874-4</v>
          </cell>
          <cell r="AJ330" t="str">
            <v>其他</v>
          </cell>
          <cell r="AK330" t="str">
            <v>结束</v>
          </cell>
        </row>
        <row r="331">
          <cell r="AI331" t="str">
            <v>网络-260410-001874-5</v>
          </cell>
          <cell r="AJ331" t="str">
            <v>其他</v>
          </cell>
          <cell r="AK331" t="str">
            <v>结束</v>
          </cell>
        </row>
        <row r="332">
          <cell r="AI332" t="str">
            <v>网络-260410-012603-2</v>
          </cell>
          <cell r="AJ332" t="str">
            <v>诉求</v>
          </cell>
          <cell r="AK332" t="str">
            <v>结束</v>
          </cell>
        </row>
        <row r="333">
          <cell r="AI333" t="str">
            <v>热线-260410-014702</v>
          </cell>
          <cell r="AJ333" t="str">
            <v>诉求</v>
          </cell>
          <cell r="AK333" t="str">
            <v>结束</v>
          </cell>
        </row>
        <row r="334">
          <cell r="AI334" t="str">
            <v>网络-260410-028319</v>
          </cell>
          <cell r="AJ334" t="str">
            <v>诉求</v>
          </cell>
          <cell r="AK334" t="str">
            <v>结束</v>
          </cell>
        </row>
        <row r="335">
          <cell r="AI335" t="str">
            <v>热线-260409-064162</v>
          </cell>
          <cell r="AJ335" t="str">
            <v>诉求</v>
          </cell>
          <cell r="AK335" t="str">
            <v>结束</v>
          </cell>
        </row>
        <row r="336">
          <cell r="AI336" t="str">
            <v>热线-260411-015579</v>
          </cell>
          <cell r="AJ336" t="str">
            <v>诉求</v>
          </cell>
          <cell r="AK336" t="str">
            <v>结束</v>
          </cell>
        </row>
        <row r="337">
          <cell r="AI337" t="str">
            <v>热线-260413-003330-1</v>
          </cell>
          <cell r="AJ337" t="str">
            <v>诉求</v>
          </cell>
          <cell r="AK337" t="str">
            <v>结束</v>
          </cell>
        </row>
        <row r="338">
          <cell r="AI338" t="str">
            <v>热线-260413-003330-2</v>
          </cell>
          <cell r="AJ338" t="str">
            <v>诉求</v>
          </cell>
          <cell r="AK338" t="str">
            <v>结束</v>
          </cell>
        </row>
        <row r="339">
          <cell r="AI339" t="str">
            <v>热线-260413-004016-1</v>
          </cell>
          <cell r="AJ339" t="str">
            <v>诉求</v>
          </cell>
          <cell r="AK339" t="str">
            <v>结束</v>
          </cell>
        </row>
        <row r="340">
          <cell r="AI340" t="str">
            <v>网络-260413-005902-4</v>
          </cell>
          <cell r="AJ340" t="str">
            <v>其他</v>
          </cell>
          <cell r="AK340" t="str">
            <v>结束</v>
          </cell>
        </row>
        <row r="341">
          <cell r="AI341" t="str">
            <v>网络-260413-005902-5</v>
          </cell>
          <cell r="AJ341" t="str">
            <v>其他</v>
          </cell>
          <cell r="AK341" t="str">
            <v>结束</v>
          </cell>
        </row>
        <row r="342">
          <cell r="AI342" t="str">
            <v>热线-260413-035569</v>
          </cell>
          <cell r="AJ342" t="str">
            <v>诉求</v>
          </cell>
          <cell r="AK342" t="str">
            <v>结束</v>
          </cell>
        </row>
        <row r="343">
          <cell r="AI343" t="str">
            <v>热线-260413-052409</v>
          </cell>
          <cell r="AJ343" t="str">
            <v>诉求</v>
          </cell>
          <cell r="AK343" t="str">
            <v>结束</v>
          </cell>
        </row>
        <row r="344">
          <cell r="AI344" t="str">
            <v>热线-260413-058893-2</v>
          </cell>
          <cell r="AJ344" t="str">
            <v>诉求</v>
          </cell>
          <cell r="AK344" t="str">
            <v>结束</v>
          </cell>
        </row>
        <row r="345">
          <cell r="AI345" t="str">
            <v>热线-260414-032212</v>
          </cell>
          <cell r="AJ345" t="str">
            <v>诉求</v>
          </cell>
          <cell r="AK345" t="str">
            <v>结束</v>
          </cell>
        </row>
        <row r="346">
          <cell r="AI346" t="str">
            <v>网络-260414-049579</v>
          </cell>
          <cell r="AJ346" t="str">
            <v>诉求</v>
          </cell>
          <cell r="AK346" t="str">
            <v>结束</v>
          </cell>
        </row>
        <row r="347">
          <cell r="AI347" t="str">
            <v>热线-260414-025017-1</v>
          </cell>
          <cell r="AJ347" t="str">
            <v>诉求</v>
          </cell>
          <cell r="AK347" t="str">
            <v>结束</v>
          </cell>
        </row>
        <row r="348">
          <cell r="AI348" t="str">
            <v>热线-260414-010350</v>
          </cell>
          <cell r="AJ348" t="str">
            <v>诉求</v>
          </cell>
          <cell r="AK348" t="str">
            <v>结束</v>
          </cell>
        </row>
        <row r="349">
          <cell r="AI349" t="str">
            <v>热线-260414-026308</v>
          </cell>
          <cell r="AJ349" t="str">
            <v>诉求</v>
          </cell>
          <cell r="AK349" t="str">
            <v>结束</v>
          </cell>
        </row>
        <row r="350">
          <cell r="AI350" t="str">
            <v>热线-260415-003121-2</v>
          </cell>
          <cell r="AJ350" t="str">
            <v>表扬</v>
          </cell>
          <cell r="AK350" t="str">
            <v>结束</v>
          </cell>
        </row>
        <row r="351">
          <cell r="AI351" t="str">
            <v>热线-260415-014157-7</v>
          </cell>
          <cell r="AJ351" t="str">
            <v>诉求</v>
          </cell>
          <cell r="AK351" t="str">
            <v>结束</v>
          </cell>
        </row>
        <row r="352">
          <cell r="AI352" t="str">
            <v>热线-260415-024202-2</v>
          </cell>
          <cell r="AJ352" t="str">
            <v>诉求</v>
          </cell>
          <cell r="AK352" t="str">
            <v>结束</v>
          </cell>
        </row>
        <row r="353">
          <cell r="AI353" t="str">
            <v>热线-260415-024202-1</v>
          </cell>
          <cell r="AJ353" t="str">
            <v>诉求</v>
          </cell>
          <cell r="AK353" t="str">
            <v>结束</v>
          </cell>
        </row>
        <row r="354">
          <cell r="AI354" t="str">
            <v>热线-260415-070113-2</v>
          </cell>
          <cell r="AJ354" t="str">
            <v>诉求</v>
          </cell>
          <cell r="AK354" t="str">
            <v>结束</v>
          </cell>
        </row>
        <row r="355">
          <cell r="AI355" t="str">
            <v>网络-260416-019906</v>
          </cell>
          <cell r="AJ355" t="str">
            <v>诉求</v>
          </cell>
          <cell r="AK355" t="str">
            <v>结束</v>
          </cell>
        </row>
        <row r="356">
          <cell r="AI356" t="str">
            <v>热线-260416-016400</v>
          </cell>
          <cell r="AJ356" t="str">
            <v>诉求</v>
          </cell>
          <cell r="AK356" t="str">
            <v>结束</v>
          </cell>
        </row>
        <row r="357">
          <cell r="AI357" t="str">
            <v>热线-260416-025391-2</v>
          </cell>
          <cell r="AJ357" t="str">
            <v>其他</v>
          </cell>
          <cell r="AK357" t="str">
            <v>结束</v>
          </cell>
        </row>
        <row r="358">
          <cell r="AI358" t="str">
            <v>热线-260416-025391-1</v>
          </cell>
          <cell r="AJ358" t="str">
            <v>其他</v>
          </cell>
          <cell r="AK358" t="str">
            <v>结束</v>
          </cell>
        </row>
        <row r="359">
          <cell r="AI359" t="str">
            <v>网络-260416-033565</v>
          </cell>
          <cell r="AJ359" t="str">
            <v>其他</v>
          </cell>
          <cell r="AK359" t="str">
            <v>结束</v>
          </cell>
        </row>
        <row r="360">
          <cell r="AI360" t="str">
            <v>热线-260417-052964-3</v>
          </cell>
          <cell r="AJ360" t="str">
            <v>诉求</v>
          </cell>
          <cell r="AK360" t="str">
            <v>结束</v>
          </cell>
        </row>
        <row r="361">
          <cell r="AI361" t="str">
            <v>热线-260417-060665</v>
          </cell>
          <cell r="AJ361" t="str">
            <v>其他</v>
          </cell>
          <cell r="AK361" t="str">
            <v>结束</v>
          </cell>
        </row>
        <row r="362">
          <cell r="AI362" t="str">
            <v>热线-260417-064851-3</v>
          </cell>
          <cell r="AJ362" t="str">
            <v>其他</v>
          </cell>
          <cell r="AK362" t="str">
            <v>结束</v>
          </cell>
        </row>
        <row r="363">
          <cell r="AI363" t="str">
            <v>热线-260417-065015-1</v>
          </cell>
          <cell r="AJ363" t="str">
            <v>诉求</v>
          </cell>
          <cell r="AK363" t="str">
            <v>结束</v>
          </cell>
        </row>
        <row r="364">
          <cell r="AI364" t="str">
            <v>热线-260418-005379-3</v>
          </cell>
          <cell r="AJ364" t="str">
            <v>其他</v>
          </cell>
          <cell r="AK364" t="str">
            <v>结束</v>
          </cell>
        </row>
        <row r="365">
          <cell r="AI365" t="str">
            <v>热线-260418-007335-3</v>
          </cell>
          <cell r="AJ365" t="str">
            <v>其他</v>
          </cell>
          <cell r="AK365" t="str">
            <v>结束</v>
          </cell>
        </row>
        <row r="366">
          <cell r="AI366" t="str">
            <v>热线-260418-017028-3</v>
          </cell>
          <cell r="AJ366" t="str">
            <v>其他</v>
          </cell>
          <cell r="AK366" t="str">
            <v>结束</v>
          </cell>
        </row>
        <row r="367">
          <cell r="AI367" t="str">
            <v>热线-260418-024780-1</v>
          </cell>
          <cell r="AJ367" t="str">
            <v>诉求</v>
          </cell>
          <cell r="AK367" t="str">
            <v>结束</v>
          </cell>
        </row>
        <row r="368">
          <cell r="AI368" t="str">
            <v>热线-260418-031690-1</v>
          </cell>
          <cell r="AJ368" t="str">
            <v>诉求</v>
          </cell>
          <cell r="AK368" t="str">
            <v>结束</v>
          </cell>
        </row>
        <row r="369">
          <cell r="AI369" t="str">
            <v>热线-260418-042640</v>
          </cell>
          <cell r="AJ369" t="str">
            <v>诉求</v>
          </cell>
          <cell r="AK369" t="str">
            <v>结束</v>
          </cell>
        </row>
        <row r="370">
          <cell r="AI370" t="str">
            <v>热线-260418-049346-1</v>
          </cell>
          <cell r="AJ370" t="str">
            <v>诉求</v>
          </cell>
          <cell r="AK370" t="str">
            <v>结束</v>
          </cell>
        </row>
        <row r="371">
          <cell r="AI371" t="str">
            <v>热线-260418-047111-1</v>
          </cell>
          <cell r="AJ371" t="str">
            <v>其他</v>
          </cell>
          <cell r="AK371" t="str">
            <v>结束</v>
          </cell>
        </row>
        <row r="372">
          <cell r="AI372" t="str">
            <v>热线-260418-040245-1</v>
          </cell>
          <cell r="AJ372" t="str">
            <v>诉求</v>
          </cell>
          <cell r="AK372" t="str">
            <v>结束</v>
          </cell>
        </row>
        <row r="373">
          <cell r="AI373" t="str">
            <v>网络-260419-002735-1</v>
          </cell>
          <cell r="AJ373" t="str">
            <v>诉求</v>
          </cell>
          <cell r="AK373" t="str">
            <v>结束</v>
          </cell>
        </row>
        <row r="374">
          <cell r="AI374" t="str">
            <v>热线-260419-003555-1</v>
          </cell>
          <cell r="AJ374" t="str">
            <v>诉求</v>
          </cell>
          <cell r="AK374" t="str">
            <v>结束</v>
          </cell>
        </row>
        <row r="375">
          <cell r="AI375" t="str">
            <v>热线-260419-027167-1</v>
          </cell>
          <cell r="AJ375" t="str">
            <v>诉求</v>
          </cell>
          <cell r="AK375" t="str">
            <v>清分中心</v>
          </cell>
        </row>
        <row r="376">
          <cell r="AI376" t="str">
            <v>热线-260419-039926-1</v>
          </cell>
          <cell r="AJ376" t="str">
            <v>诉求</v>
          </cell>
          <cell r="AK376" t="str">
            <v>结束</v>
          </cell>
        </row>
        <row r="377">
          <cell r="AI377" t="str">
            <v>热线-260419-032200</v>
          </cell>
          <cell r="AJ377" t="str">
            <v>诉求</v>
          </cell>
          <cell r="AK377" t="str">
            <v>清分中心</v>
          </cell>
        </row>
        <row r="378">
          <cell r="AI378" t="str">
            <v>热线-260420-009010</v>
          </cell>
          <cell r="AJ378" t="str">
            <v>其他</v>
          </cell>
          <cell r="AK378" t="str">
            <v>二级单位</v>
          </cell>
        </row>
        <row r="379">
          <cell r="AI379" t="str">
            <v>热线-260420-028386-1</v>
          </cell>
          <cell r="AJ379" t="str">
            <v>诉求</v>
          </cell>
          <cell r="AK379" t="str">
            <v>二级单位</v>
          </cell>
        </row>
        <row r="380">
          <cell r="AI380" t="str">
            <v>热线-260420-018017-5</v>
          </cell>
          <cell r="AJ380" t="str">
            <v>诉求</v>
          </cell>
          <cell r="AK380" t="str">
            <v>二级单位</v>
          </cell>
        </row>
        <row r="381">
          <cell r="AI381" t="str">
            <v>热线-260420-036717-1</v>
          </cell>
          <cell r="AJ381" t="str">
            <v>其他</v>
          </cell>
          <cell r="AK381" t="str">
            <v>二级单位</v>
          </cell>
        </row>
        <row r="382">
          <cell r="AI382" t="str">
            <v>网络-260420-048257</v>
          </cell>
          <cell r="AJ382" t="str">
            <v>诉求</v>
          </cell>
          <cell r="AK382" t="str">
            <v>结束</v>
          </cell>
        </row>
        <row r="383">
          <cell r="AI383" t="str">
            <v>网络-260420-056365-3</v>
          </cell>
          <cell r="AJ383" t="str">
            <v>诉求</v>
          </cell>
          <cell r="AK383" t="str">
            <v>结束</v>
          </cell>
        </row>
        <row r="384">
          <cell r="AI384" t="str">
            <v>热线-260421-007122-3</v>
          </cell>
          <cell r="AJ384" t="str">
            <v>诉求</v>
          </cell>
          <cell r="AK384" t="str">
            <v>结束</v>
          </cell>
        </row>
        <row r="385">
          <cell r="AI385" t="str">
            <v>热线-260421-023241</v>
          </cell>
          <cell r="AJ385" t="str">
            <v>其他</v>
          </cell>
          <cell r="AK385" t="str">
            <v>结束</v>
          </cell>
        </row>
        <row r="386">
          <cell r="AI386" t="str">
            <v>热线-260421-004858-1</v>
          </cell>
          <cell r="AJ386" t="str">
            <v>表扬</v>
          </cell>
          <cell r="AK386" t="str">
            <v>结束</v>
          </cell>
        </row>
        <row r="387">
          <cell r="AI387" t="str">
            <v>热线-260422-063587</v>
          </cell>
          <cell r="AJ387" t="str">
            <v>诉求</v>
          </cell>
          <cell r="AK387" t="str">
            <v>二级单位</v>
          </cell>
        </row>
        <row r="388">
          <cell r="AI388" t="str">
            <v>热线-260422-064307-4</v>
          </cell>
          <cell r="AJ388" t="str">
            <v>诉求</v>
          </cell>
          <cell r="AK388" t="str">
            <v>二级单位</v>
          </cell>
        </row>
        <row r="389">
          <cell r="AI389" t="str">
            <v>热线-260422-074771-4</v>
          </cell>
          <cell r="AJ389" t="str">
            <v>诉求</v>
          </cell>
          <cell r="AK389" t="str">
            <v>二级单位</v>
          </cell>
        </row>
      </sheetData>
    </sheetDataSet>
  </externalBook>
</externalLink>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drawing" Target="../drawings/drawing3.xml"/>
</Relationships>
</file>

<file path=xl/worksheets/_rels/sheet4.xml.rels><?xml version="1.0" encoding="UTF-8"?>
<Relationships xmlns="http://schemas.openxmlformats.org/package/2006/relationships"><Relationship Id="rId1" Type="http://schemas.openxmlformats.org/officeDocument/2006/relationships/drawing" Target="../drawings/drawing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H47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9921875" defaultRowHeight="14" customHeight="false" zeroHeight="false" outlineLevelRow="0" outlineLevelCol="0"/>
  <cols>
    <col collapsed="false" customWidth="true" hidden="false" outlineLevel="0" max="1" min="1" style="0" width="29.7"/>
    <col collapsed="false" customWidth="true" hidden="false" outlineLevel="0" max="4" min="2" style="0" width="30.71"/>
    <col collapsed="false" customWidth="true" hidden="false" outlineLevel="0" max="7" min="5" style="0" width="16.71"/>
    <col collapsed="false" customWidth="true" hidden="false" outlineLevel="0" max="8" min="8" style="1" width="58.24"/>
    <col collapsed="false" customWidth="true" hidden="false" outlineLevel="0" max="17" min="9" style="0" width="16.71"/>
    <col collapsed="false" customWidth="true" hidden="false" outlineLevel="0" max="18" min="18" style="0" width="16.61"/>
    <col collapsed="false" customWidth="true" hidden="false" outlineLevel="0" max="19" min="19" style="0" width="10.74"/>
    <col collapsed="false" customWidth="true" hidden="false" outlineLevel="0" max="20" min="20" style="0" width="17.86"/>
    <col collapsed="false" customWidth="true" hidden="false" outlineLevel="0" max="21" min="21" style="2" width="10.49"/>
    <col collapsed="false" customWidth="true" hidden="false" outlineLevel="0" max="22" min="22" style="0" width="9.74"/>
    <col collapsed="false" customWidth="true" hidden="false" outlineLevel="0" max="28" min="23" style="0" width="16.71"/>
    <col collapsed="false" customWidth="true" hidden="false" outlineLevel="0" max="29" min="29" style="0" width="10.61"/>
    <col collapsed="false" customWidth="true" hidden="false" outlineLevel="0" max="30" min="30" style="0" width="16.71"/>
    <col collapsed="false" customWidth="true" hidden="false" outlineLevel="0" max="31" min="31" style="0" width="30.71"/>
    <col collapsed="false" customWidth="true" hidden="false" outlineLevel="0" max="32" min="32" style="0" width="11.61"/>
    <col collapsed="false" customWidth="true" hidden="false" outlineLevel="0" max="33" min="33" style="0" width="9.99"/>
    <col collapsed="false" customWidth="true" hidden="false" outlineLevel="0" max="34" min="34" style="0" width="12.86"/>
    <col collapsed="false" customWidth="true" hidden="true" outlineLevel="0" max="35" min="35" style="0" width="26.08"/>
    <col collapsed="false" customWidth="true" hidden="true" outlineLevel="0" max="36" min="36" style="0" width="12.44"/>
    <col collapsed="false" customWidth="true" hidden="false" outlineLevel="0" max="37" min="37" style="3" width="14.17"/>
    <col collapsed="false" customWidth="true" hidden="true" outlineLevel="0" max="38" min="38" style="3" width="11.35"/>
    <col collapsed="false" customWidth="true" hidden="true" outlineLevel="0" max="39" min="39" style="3" width="11.62"/>
    <col collapsed="false" customWidth="true" hidden="true" outlineLevel="0" max="41" min="40" style="3" width="6.35"/>
    <col collapsed="false" customWidth="true" hidden="false" outlineLevel="0" max="42" min="42" style="4" width="5.71"/>
    <col collapsed="false" customWidth="true" hidden="false" outlineLevel="0" max="43" min="43" style="4" width="9.11"/>
    <col collapsed="false" customWidth="true" hidden="false" outlineLevel="0" max="44" min="44" style="5" width="20.08"/>
    <col collapsed="false" customWidth="true" hidden="false" outlineLevel="0" max="45" min="45" style="5" width="5.99"/>
    <col collapsed="false" customWidth="true" hidden="false" outlineLevel="0" max="46" min="46" style="5" width="7.7"/>
    <col collapsed="false" customWidth="true" hidden="false" outlineLevel="0" max="47" min="47" style="5" width="14.25"/>
    <col collapsed="false" customWidth="true" hidden="false" outlineLevel="0" max="48" min="48" style="5" width="12.49"/>
    <col collapsed="false" customWidth="true" hidden="false" outlineLevel="0" max="49" min="49" style="6" width="10.49"/>
    <col collapsed="false" customWidth="true" hidden="false" outlineLevel="0" max="50" min="50" style="7" width="79.99"/>
    <col collapsed="false" customWidth="false" hidden="false" outlineLevel="0" max="51" min="51" style="6" width="8.99"/>
    <col collapsed="false" customWidth="true" hidden="false" outlineLevel="0" max="54" min="52" style="5" width="5.61"/>
    <col collapsed="false" customWidth="true" hidden="false" outlineLevel="0" max="55" min="55" style="6" width="10.36"/>
    <col collapsed="false" customWidth="true" hidden="false" outlineLevel="0" max="56" min="56" style="5" width="6.75"/>
    <col collapsed="false" customWidth="true" hidden="false" outlineLevel="0" max="57" min="57" style="5" width="11.49"/>
    <col collapsed="false" customWidth="true" hidden="false" outlineLevel="0" max="58" min="58" style="6" width="22.99"/>
    <col collapsed="false" customWidth="true" hidden="false" outlineLevel="0" max="59" min="59" style="5" width="11.12"/>
    <col collapsed="false" customWidth="true" hidden="false" outlineLevel="0" max="60" min="60" style="5" width="14.61"/>
    <col collapsed="false" customWidth="true" hidden="false" outlineLevel="0" max="64" min="64" style="0" width="13.17"/>
    <col collapsed="false" customWidth="true" hidden="false" outlineLevel="0" max="65" min="65" style="0" width="11.49"/>
    <col collapsed="false" customWidth="true" hidden="false" outlineLevel="0" max="67" min="67" style="0" width="13.49"/>
    <col collapsed="false" customWidth="true" hidden="false" outlineLevel="0" max="68" min="68" style="8" width="9.49"/>
    <col collapsed="false" customWidth="true" hidden="false" outlineLevel="0" max="69" min="69" style="9" width="29.25"/>
    <col collapsed="false" customWidth="true" hidden="false" outlineLevel="0" max="70" min="70" style="0" width="11.99"/>
    <col collapsed="false" customWidth="true" hidden="false" outlineLevel="0" max="71" min="71" style="9" width="9.11"/>
    <col collapsed="false" customWidth="true" hidden="false" outlineLevel="0" max="72" min="72" style="9" width="8.24"/>
    <col collapsed="false" customWidth="true" hidden="false" outlineLevel="0" max="74" min="74" style="0" width="21.36"/>
    <col collapsed="false" customWidth="true" hidden="false" outlineLevel="0" max="75" min="75" style="0" width="21.25"/>
    <col collapsed="false" customWidth="true" hidden="false" outlineLevel="0" max="77" min="76" style="0" width="6.12"/>
    <col collapsed="false" customWidth="true" hidden="false" outlineLevel="0" max="78" min="78" style="0" width="16.86"/>
    <col collapsed="false" customWidth="true" hidden="false" outlineLevel="0" max="82" min="82" style="0" width="16.61"/>
    <col collapsed="false" customWidth="true" hidden="false" outlineLevel="0" max="83" min="83" style="0" width="17.99"/>
    <col collapsed="false" customWidth="true" hidden="false" outlineLevel="0" max="84" min="84" style="0" width="11.25"/>
  </cols>
  <sheetData>
    <row r="1" customFormat="false" ht="39" hidden="false" customHeight="true" outlineLevel="0" collapsed="false">
      <c r="A1" s="10" t="s">
        <v>0</v>
      </c>
      <c r="B1" s="10"/>
      <c r="C1" s="10"/>
      <c r="D1" s="10"/>
      <c r="E1" s="10"/>
      <c r="F1" s="10"/>
      <c r="G1" s="10"/>
      <c r="H1" s="10"/>
      <c r="I1" s="10"/>
      <c r="J1" s="10"/>
      <c r="K1" s="10"/>
      <c r="L1" s="10"/>
      <c r="M1" s="10"/>
      <c r="N1" s="10"/>
      <c r="O1" s="10"/>
      <c r="P1" s="10"/>
      <c r="Q1" s="10"/>
      <c r="R1" s="10"/>
      <c r="S1" s="10"/>
      <c r="T1" s="10"/>
      <c r="U1" s="10"/>
      <c r="V1" s="10"/>
      <c r="W1" s="10"/>
      <c r="X1" s="10"/>
      <c r="Y1" s="10"/>
      <c r="Z1" s="10"/>
      <c r="AA1" s="10"/>
      <c r="AB1" s="10"/>
      <c r="AC1" s="10"/>
      <c r="AD1" s="10"/>
      <c r="AE1" s="10"/>
      <c r="AF1" s="10"/>
      <c r="AG1" s="10"/>
      <c r="AH1" s="10"/>
      <c r="AI1" s="10"/>
      <c r="AJ1" s="10"/>
      <c r="AK1" s="10"/>
      <c r="AL1" s="10"/>
      <c r="AM1" s="10"/>
      <c r="AN1" s="10"/>
      <c r="AO1" s="10"/>
      <c r="AP1" s="10"/>
      <c r="AQ1" s="10"/>
      <c r="AR1" s="10"/>
      <c r="AS1" s="10"/>
      <c r="AT1" s="10"/>
      <c r="AU1" s="10"/>
      <c r="AV1" s="10"/>
      <c r="AW1" s="10"/>
      <c r="AX1" s="10"/>
      <c r="AY1" s="10"/>
      <c r="AZ1" s="10"/>
      <c r="BA1" s="10"/>
      <c r="BB1" s="10"/>
      <c r="BC1" s="10"/>
      <c r="BD1" s="10"/>
      <c r="BE1" s="10"/>
      <c r="BF1" s="10"/>
      <c r="BG1" s="10"/>
      <c r="BH1" s="10"/>
    </row>
    <row r="2" customFormat="false" ht="46" hidden="false" customHeight="true" outlineLevel="0" collapsed="false">
      <c r="A2" s="11" t="s">
        <v>1</v>
      </c>
      <c r="B2" s="11"/>
      <c r="C2" s="11"/>
      <c r="D2" s="11"/>
      <c r="E2" s="11"/>
      <c r="F2" s="11"/>
      <c r="G2" s="11"/>
      <c r="H2" s="11"/>
      <c r="I2" s="11"/>
      <c r="J2" s="11"/>
      <c r="K2" s="11"/>
      <c r="L2" s="11"/>
      <c r="M2" s="11"/>
      <c r="N2" s="11"/>
      <c r="O2" s="11"/>
      <c r="P2" s="11"/>
      <c r="Q2" s="11"/>
      <c r="R2" s="11"/>
      <c r="S2" s="11"/>
      <c r="T2" s="11"/>
      <c r="U2" s="11"/>
      <c r="V2" s="11"/>
      <c r="W2" s="11"/>
      <c r="X2" s="11"/>
      <c r="Y2" s="11"/>
      <c r="Z2" s="11"/>
      <c r="AA2" s="11"/>
      <c r="AB2" s="11"/>
      <c r="AC2" s="11"/>
      <c r="AD2" s="11"/>
      <c r="AE2" s="11"/>
      <c r="AF2" s="11"/>
      <c r="AG2" s="11"/>
      <c r="AH2" s="11"/>
      <c r="AI2" s="11"/>
      <c r="AJ2" s="11"/>
      <c r="AK2" s="12"/>
      <c r="AL2" s="12"/>
      <c r="AM2" s="12"/>
      <c r="AN2" s="12"/>
      <c r="AO2" s="12"/>
      <c r="AP2" s="11" t="s">
        <v>2</v>
      </c>
      <c r="AQ2" s="11"/>
      <c r="AR2" s="11"/>
      <c r="AS2" s="11"/>
      <c r="AT2" s="11"/>
      <c r="AU2" s="11"/>
      <c r="AV2" s="11"/>
      <c r="AW2" s="11"/>
      <c r="AX2" s="11"/>
      <c r="AY2" s="11"/>
      <c r="AZ2" s="11"/>
      <c r="BA2" s="11"/>
      <c r="BB2" s="11"/>
      <c r="BC2" s="11"/>
      <c r="BD2" s="11"/>
      <c r="BE2" s="11"/>
      <c r="BF2" s="11"/>
      <c r="BG2" s="11"/>
      <c r="BH2" s="11"/>
      <c r="BI2" s="13"/>
      <c r="BJ2" s="13"/>
      <c r="BK2" s="13"/>
      <c r="BL2" s="13"/>
      <c r="BM2" s="13"/>
      <c r="BN2" s="13"/>
      <c r="BO2" s="13"/>
      <c r="BP2" s="14"/>
      <c r="BQ2" s="13"/>
      <c r="BR2" s="13"/>
      <c r="BS2" s="13"/>
      <c r="BT2" s="13"/>
      <c r="BU2" s="13"/>
      <c r="BV2" s="15" t="s">
        <v>3</v>
      </c>
      <c r="BW2" s="15"/>
      <c r="BX2" s="15"/>
      <c r="BY2" s="15"/>
      <c r="BZ2" s="15"/>
      <c r="CA2" s="15"/>
      <c r="CB2" s="15"/>
      <c r="CC2" s="15"/>
      <c r="CD2" s="15"/>
      <c r="CE2" s="15"/>
      <c r="CF2" s="15" t="s">
        <v>4</v>
      </c>
      <c r="CG2" s="16"/>
    </row>
    <row r="3" customFormat="false" ht="46" hidden="false" customHeight="true" outlineLevel="0" collapsed="false">
      <c r="A3" s="11"/>
      <c r="B3" s="11"/>
      <c r="C3" s="11"/>
      <c r="D3" s="11"/>
      <c r="E3" s="11"/>
      <c r="F3" s="11"/>
      <c r="G3" s="11"/>
      <c r="H3" s="11"/>
      <c r="I3" s="11"/>
      <c r="J3" s="11"/>
      <c r="K3" s="11"/>
      <c r="L3" s="11"/>
      <c r="M3" s="11"/>
      <c r="N3" s="11"/>
      <c r="O3" s="11"/>
      <c r="P3" s="11"/>
      <c r="Q3" s="11"/>
      <c r="R3" s="11"/>
      <c r="S3" s="11"/>
      <c r="T3" s="11"/>
      <c r="U3" s="17"/>
      <c r="V3" s="11"/>
      <c r="W3" s="11"/>
      <c r="X3" s="11"/>
      <c r="Y3" s="11"/>
      <c r="Z3" s="11"/>
      <c r="AA3" s="11"/>
      <c r="AB3" s="11"/>
      <c r="AC3" s="11"/>
      <c r="AD3" s="11"/>
      <c r="AE3" s="11"/>
      <c r="AF3" s="11"/>
      <c r="AG3" s="11"/>
      <c r="AH3" s="11"/>
      <c r="AI3" s="11"/>
      <c r="AJ3" s="11"/>
      <c r="AK3" s="12"/>
      <c r="AL3" s="12"/>
      <c r="AM3" s="12"/>
      <c r="AN3" s="12"/>
      <c r="AO3" s="12"/>
      <c r="AP3" s="11"/>
      <c r="AQ3" s="11"/>
      <c r="AR3" s="11" t="n">
        <v>1</v>
      </c>
      <c r="AS3" s="11" t="n">
        <v>2</v>
      </c>
      <c r="AT3" s="11" t="n">
        <v>3</v>
      </c>
      <c r="AU3" s="11" t="n">
        <v>4</v>
      </c>
      <c r="AV3" s="11" t="n">
        <v>5</v>
      </c>
      <c r="AW3" s="18" t="n">
        <v>6</v>
      </c>
      <c r="AX3" s="11" t="n">
        <v>7</v>
      </c>
      <c r="AY3" s="11" t="n">
        <v>8</v>
      </c>
      <c r="AZ3" s="11" t="n">
        <v>9</v>
      </c>
      <c r="BA3" s="11" t="n">
        <v>10</v>
      </c>
      <c r="BB3" s="11" t="n">
        <v>11</v>
      </c>
      <c r="BC3" s="11" t="n">
        <v>12</v>
      </c>
      <c r="BD3" s="11" t="n">
        <v>13</v>
      </c>
      <c r="BE3" s="11" t="n">
        <v>14</v>
      </c>
      <c r="BF3" s="11" t="n">
        <v>15</v>
      </c>
      <c r="BG3" s="11" t="n">
        <v>16</v>
      </c>
      <c r="BH3" s="11" t="n">
        <v>17</v>
      </c>
      <c r="BI3" s="11" t="n">
        <v>18</v>
      </c>
      <c r="BJ3" s="11" t="n">
        <v>19</v>
      </c>
      <c r="BK3" s="11" t="n">
        <v>20</v>
      </c>
      <c r="BL3" s="11" t="n">
        <v>21</v>
      </c>
      <c r="BM3" s="11" t="n">
        <v>22</v>
      </c>
      <c r="BN3" s="11" t="n">
        <v>23</v>
      </c>
      <c r="BO3" s="11" t="n">
        <v>24</v>
      </c>
      <c r="BP3" s="11" t="n">
        <v>25</v>
      </c>
      <c r="BQ3" s="11" t="n">
        <v>26</v>
      </c>
      <c r="BR3" s="11" t="n">
        <v>27</v>
      </c>
      <c r="BS3" s="18"/>
      <c r="BT3" s="18" t="n">
        <v>28</v>
      </c>
      <c r="BU3" s="11" t="n">
        <v>29</v>
      </c>
      <c r="BV3" s="11" t="n">
        <v>30</v>
      </c>
      <c r="BW3" s="11" t="n">
        <v>31</v>
      </c>
      <c r="BX3" s="11" t="n">
        <v>32</v>
      </c>
      <c r="BY3" s="11" t="n">
        <v>33</v>
      </c>
      <c r="BZ3" s="11" t="n">
        <v>34</v>
      </c>
      <c r="CA3" s="11" t="n">
        <v>35</v>
      </c>
      <c r="CB3" s="11" t="n">
        <v>36</v>
      </c>
      <c r="CC3" s="11" t="n">
        <v>37</v>
      </c>
      <c r="CD3" s="11" t="n">
        <v>38</v>
      </c>
      <c r="CE3" s="11" t="n">
        <v>39</v>
      </c>
      <c r="CF3" s="11" t="n">
        <v>40</v>
      </c>
      <c r="CG3" s="11" t="n">
        <v>41</v>
      </c>
    </row>
    <row r="4" customFormat="false" ht="38" hidden="false" customHeight="true" outlineLevel="0" collapsed="false">
      <c r="A4" s="19" t="s">
        <v>5</v>
      </c>
      <c r="B4" s="19" t="s">
        <v>6</v>
      </c>
      <c r="C4" s="19" t="s">
        <v>7</v>
      </c>
      <c r="D4" s="19" t="s">
        <v>8</v>
      </c>
      <c r="E4" s="19" t="s">
        <v>9</v>
      </c>
      <c r="F4" s="19" t="s">
        <v>10</v>
      </c>
      <c r="G4" s="19" t="s">
        <v>11</v>
      </c>
      <c r="H4" s="20" t="s">
        <v>12</v>
      </c>
      <c r="I4" s="19" t="s">
        <v>13</v>
      </c>
      <c r="J4" s="19" t="s">
        <v>14</v>
      </c>
      <c r="K4" s="19" t="s">
        <v>15</v>
      </c>
      <c r="L4" s="19" t="s">
        <v>16</v>
      </c>
      <c r="M4" s="19" t="s">
        <v>17</v>
      </c>
      <c r="N4" s="19" t="s">
        <v>18</v>
      </c>
      <c r="O4" s="19" t="s">
        <v>19</v>
      </c>
      <c r="P4" s="19" t="s">
        <v>20</v>
      </c>
      <c r="Q4" s="19" t="s">
        <v>21</v>
      </c>
      <c r="R4" s="19" t="s">
        <v>22</v>
      </c>
      <c r="S4" s="19" t="s">
        <v>23</v>
      </c>
      <c r="T4" s="19" t="s">
        <v>24</v>
      </c>
      <c r="U4" s="19" t="s">
        <v>25</v>
      </c>
      <c r="V4" s="19" t="s">
        <v>26</v>
      </c>
      <c r="W4" s="19" t="s">
        <v>27</v>
      </c>
      <c r="X4" s="19" t="s">
        <v>28</v>
      </c>
      <c r="Y4" s="19" t="s">
        <v>29</v>
      </c>
      <c r="Z4" s="19" t="s">
        <v>30</v>
      </c>
      <c r="AA4" s="19" t="s">
        <v>31</v>
      </c>
      <c r="AB4" s="19" t="s">
        <v>32</v>
      </c>
      <c r="AC4" s="19" t="s">
        <v>33</v>
      </c>
      <c r="AD4" s="19" t="s">
        <v>34</v>
      </c>
      <c r="AE4" s="19" t="s">
        <v>35</v>
      </c>
      <c r="AF4" s="21" t="s">
        <v>36</v>
      </c>
      <c r="AG4" s="19" t="s">
        <v>16</v>
      </c>
      <c r="AH4" s="19" t="s">
        <v>37</v>
      </c>
      <c r="AI4" s="19" t="s">
        <v>38</v>
      </c>
      <c r="AJ4" s="19"/>
      <c r="AK4" s="22" t="s">
        <v>39</v>
      </c>
      <c r="AL4" s="22" t="s">
        <v>40</v>
      </c>
      <c r="AM4" s="22" t="s">
        <v>41</v>
      </c>
      <c r="AN4" s="22"/>
      <c r="AO4" s="22"/>
      <c r="AP4" s="23" t="s">
        <v>42</v>
      </c>
      <c r="AQ4" s="23" t="s">
        <v>43</v>
      </c>
      <c r="AR4" s="24" t="s">
        <v>44</v>
      </c>
      <c r="AS4" s="25" t="s">
        <v>45</v>
      </c>
      <c r="AT4" s="24" t="s">
        <v>46</v>
      </c>
      <c r="AU4" s="24" t="s">
        <v>47</v>
      </c>
      <c r="AV4" s="24" t="s">
        <v>48</v>
      </c>
      <c r="AW4" s="24" t="s">
        <v>49</v>
      </c>
      <c r="AX4" s="24" t="s">
        <v>50</v>
      </c>
      <c r="AY4" s="25" t="s">
        <v>51</v>
      </c>
      <c r="AZ4" s="25" t="s">
        <v>52</v>
      </c>
      <c r="BA4" s="26" t="s">
        <v>53</v>
      </c>
      <c r="BB4" s="26" t="s">
        <v>54</v>
      </c>
      <c r="BC4" s="27" t="s">
        <v>55</v>
      </c>
      <c r="BD4" s="24" t="s">
        <v>56</v>
      </c>
      <c r="BE4" s="24" t="s">
        <v>57</v>
      </c>
      <c r="BF4" s="24" t="s">
        <v>58</v>
      </c>
      <c r="BG4" s="28" t="s">
        <v>59</v>
      </c>
      <c r="BH4" s="28" t="s">
        <v>60</v>
      </c>
      <c r="BI4" s="29" t="s">
        <v>61</v>
      </c>
      <c r="BJ4" s="29" t="s">
        <v>62</v>
      </c>
      <c r="BK4" s="30" t="s">
        <v>63</v>
      </c>
      <c r="BL4" s="30" t="s">
        <v>64</v>
      </c>
      <c r="BM4" s="31" t="s">
        <v>65</v>
      </c>
      <c r="BN4" s="31" t="s">
        <v>66</v>
      </c>
      <c r="BO4" s="30" t="s">
        <v>28</v>
      </c>
      <c r="BP4" s="30" t="s">
        <v>67</v>
      </c>
      <c r="BQ4" s="32" t="s">
        <v>68</v>
      </c>
      <c r="BR4" s="32" t="s">
        <v>69</v>
      </c>
      <c r="BS4" s="32" t="s">
        <v>70</v>
      </c>
      <c r="BT4" s="32" t="s">
        <v>71</v>
      </c>
      <c r="BU4" s="31" t="s">
        <v>72</v>
      </c>
      <c r="BV4" s="31" t="s">
        <v>73</v>
      </c>
      <c r="BW4" s="33" t="s">
        <v>74</v>
      </c>
      <c r="BX4" s="31" t="s">
        <v>75</v>
      </c>
      <c r="BY4" s="31" t="s">
        <v>76</v>
      </c>
      <c r="BZ4" s="31" t="s">
        <v>77</v>
      </c>
      <c r="CA4" s="31" t="s">
        <v>78</v>
      </c>
      <c r="CB4" s="31" t="s">
        <v>79</v>
      </c>
      <c r="CC4" s="31" t="s">
        <v>80</v>
      </c>
      <c r="CD4" s="31" t="s">
        <v>81</v>
      </c>
      <c r="CE4" s="31" t="s">
        <v>82</v>
      </c>
      <c r="CF4" s="31" t="s">
        <v>83</v>
      </c>
      <c r="CG4" s="34"/>
    </row>
    <row r="5" customFormat="false" ht="91" hidden="true" customHeight="false" outlineLevel="0" collapsed="false">
      <c r="A5" s="35" t="s">
        <v>84</v>
      </c>
      <c r="B5" s="36" t="s">
        <v>85</v>
      </c>
      <c r="C5" s="36" t="s">
        <v>86</v>
      </c>
      <c r="D5" s="36" t="s">
        <v>87</v>
      </c>
      <c r="E5" s="35" t="s">
        <v>88</v>
      </c>
      <c r="F5" s="35" t="s">
        <v>89</v>
      </c>
      <c r="G5" s="35" t="s">
        <v>90</v>
      </c>
      <c r="H5" s="35" t="s">
        <v>91</v>
      </c>
      <c r="I5" s="35" t="s">
        <v>92</v>
      </c>
      <c r="J5" s="35" t="s">
        <v>93</v>
      </c>
      <c r="K5" s="35" t="s">
        <v>94</v>
      </c>
      <c r="L5" s="35" t="s">
        <v>95</v>
      </c>
      <c r="M5" s="35" t="s">
        <v>96</v>
      </c>
      <c r="N5" s="35" t="s">
        <v>97</v>
      </c>
      <c r="O5" s="35" t="s">
        <v>98</v>
      </c>
      <c r="P5" s="35" t="s">
        <v>99</v>
      </c>
      <c r="Q5" s="35" t="s">
        <v>98</v>
      </c>
      <c r="R5" s="36" t="s">
        <v>100</v>
      </c>
      <c r="S5" s="36" t="s">
        <v>101</v>
      </c>
      <c r="T5" s="36" t="s">
        <v>102</v>
      </c>
      <c r="U5" s="35" t="s">
        <v>103</v>
      </c>
      <c r="V5" s="36" t="s">
        <v>104</v>
      </c>
      <c r="W5" s="35" t="s">
        <v>105</v>
      </c>
      <c r="X5" s="35" t="s">
        <v>106</v>
      </c>
      <c r="Y5" s="35" t="s">
        <v>107</v>
      </c>
      <c r="Z5" s="35" t="s">
        <v>108</v>
      </c>
      <c r="AA5" s="35" t="s">
        <v>109</v>
      </c>
      <c r="AB5" s="35" t="s">
        <v>110</v>
      </c>
      <c r="AC5" s="35" t="s">
        <v>111</v>
      </c>
      <c r="AD5" s="35" t="s">
        <v>112</v>
      </c>
      <c r="AE5" s="36" t="s">
        <v>113</v>
      </c>
      <c r="AF5" s="36" t="s">
        <v>114</v>
      </c>
      <c r="AG5" s="35" t="s">
        <v>115</v>
      </c>
      <c r="AH5" s="35" t="s">
        <v>116</v>
      </c>
      <c r="AK5" s="37" t="str">
        <f aca="false">AG5&amp;L5&amp;M5</f>
        <v>服务企业政策问题调整服务规范</v>
      </c>
      <c r="AP5" s="38" t="n">
        <v>1</v>
      </c>
      <c r="AQ5" s="39" t="n">
        <v>46023</v>
      </c>
      <c r="AR5" s="40" t="str">
        <f aca="false">IFERROR(LEFT(A5,FIND("（",A5)-1),A5)</f>
        <v>网络-251219-005951-3</v>
      </c>
      <c r="AS5" s="40" t="str">
        <f aca="false">J5</f>
        <v>诉求</v>
      </c>
      <c r="AT5" s="40" t="n">
        <f aca="false">IF(MID(AR5,1,2)="热线",12345)+IF(MID(AR5,1,2)="网络",12345)</f>
        <v>12345</v>
      </c>
      <c r="AU5" s="41" t="str">
        <f aca="false">IFERROR(LEFT(D5,FIND(" ",D5)-1),D5)</f>
        <v>2025-12-19</v>
      </c>
      <c r="AV5" s="40" t="str">
        <f aca="false">P5</f>
        <v>物管行政部</v>
      </c>
      <c r="AW5" s="42" t="str">
        <f aca="false">Q5</f>
        <v>西苑分中心</v>
      </c>
      <c r="AX5" s="7" t="str">
        <f aca="false">H5</f>
        <v>工单来源：微信服务号，此工单内容为网民留言时填写的标题及原文。 ============================= 留言标题：公交留言原文：公交车环境不好，味道太大了，建议及时通风。以及982和365线路有时候灯突然熄灭，也不再开启。整个车内漆黑一片，体验真的不好啊…市民填写的详细地址为：区、街道：海淀区上地街道详细地址：公交车内注：因不明具体公交信息，故回拨市民注：2025年12月19日08:48分13203回拨市民，询问具体公交信息，无法接听，2025年12月19日09:20分13203回拨市民，无人接听，2025年12月19日09:50分13203回拨市民，无人接听。</v>
      </c>
      <c r="AY5" s="42" t="str">
        <f aca="false">AG5</f>
        <v>服务</v>
      </c>
      <c r="AZ5" s="43" t="s">
        <v>116</v>
      </c>
      <c r="BA5" s="43" t="s">
        <v>116</v>
      </c>
      <c r="BB5" s="43" t="s">
        <v>116</v>
      </c>
      <c r="BC5" s="6" t="s">
        <v>117</v>
      </c>
      <c r="BD5" s="43" t="str">
        <f aca="false">U5</f>
        <v>结束</v>
      </c>
      <c r="BE5" s="43" t="str">
        <f aca="false">IFERROR(LEFT(T5,FIND(" ",T5)-1),T5)</f>
        <v>2025-12-24</v>
      </c>
      <c r="BF5" s="6" t="s">
        <v>118</v>
      </c>
      <c r="BG5" s="5" t="s">
        <v>99</v>
      </c>
      <c r="BH5" s="5" t="s">
        <v>98</v>
      </c>
      <c r="BI5" s="44"/>
      <c r="BJ5" s="44"/>
      <c r="BK5" s="44"/>
      <c r="BL5" s="44" t="str">
        <f aca="false">IF(BG5="物管行政部","侯旭、郑楠",IF(BG5="安保部","张耕",IF(BG5="工程设备部","华菲",IF(BG5="人力资源部","成琦",IF(BG5="党委工作部","阎鑫雨",IF(BG5="餐饮服务部","赵弘晨",IF(BG5="工会","郑欣",IF(BG5="办公室","董娜",""))))))))&amp;IF(BG5="纪检部","黄倩",IF(BG5="信息管理部","蔡浩然",""))</f>
        <v>侯旭、郑楠</v>
      </c>
      <c r="BM5" s="44" t="s">
        <v>119</v>
      </c>
      <c r="BN5" s="44"/>
      <c r="BO5" s="44"/>
      <c r="BP5" s="45" t="s">
        <v>120</v>
      </c>
      <c r="BQ5" s="46"/>
      <c r="BR5" s="44"/>
      <c r="BS5" s="46"/>
      <c r="BT5" s="46"/>
      <c r="BU5" s="44"/>
      <c r="BV5" s="44" t="str">
        <f aca="false">MID(AR5,1,16)</f>
        <v>网络-251219-005951</v>
      </c>
      <c r="BW5" s="44" t="s">
        <v>121</v>
      </c>
      <c r="BX5" s="45" t="str">
        <f aca="false">IF(COUNTIF(BV:BV,BV5)=1,"否","是")</f>
        <v>否</v>
      </c>
      <c r="BY5" s="45" t="str">
        <f aca="false">MID(AR5,18,1)</f>
        <v>3</v>
      </c>
      <c r="BZ5" s="47" t="s">
        <v>122</v>
      </c>
      <c r="CE5" s="48" t="s">
        <v>123</v>
      </c>
      <c r="CG5" s="47" t="str">
        <f aca="false">VLOOKUP(AR5,[1]市民意见信息导出!$AI$2:$AK$392,3,FALSE())</f>
        <v>结束</v>
      </c>
      <c r="CH5" s="0" t="str">
        <f aca="false">VLOOKUP(BV5,[2]Sheet1!$C$2:$AC$99,2,FALSE())</f>
        <v>1月</v>
      </c>
    </row>
    <row r="6" customFormat="false" ht="66" hidden="true" customHeight="true" outlineLevel="0" collapsed="false">
      <c r="A6" s="35" t="s">
        <v>124</v>
      </c>
      <c r="B6" s="36" t="s">
        <v>125</v>
      </c>
      <c r="C6" s="36" t="s">
        <v>126</v>
      </c>
      <c r="D6" s="36" t="s">
        <v>127</v>
      </c>
      <c r="E6" s="35" t="s">
        <v>128</v>
      </c>
      <c r="F6" s="35" t="s">
        <v>129</v>
      </c>
      <c r="G6" s="35" t="s">
        <v>130</v>
      </c>
      <c r="H6" s="35" t="s">
        <v>131</v>
      </c>
      <c r="I6" s="35" t="s">
        <v>92</v>
      </c>
      <c r="J6" s="35" t="s">
        <v>93</v>
      </c>
      <c r="K6" s="35" t="s">
        <v>132</v>
      </c>
      <c r="L6" s="35" t="s">
        <v>133</v>
      </c>
      <c r="M6" s="35" t="s">
        <v>134</v>
      </c>
      <c r="N6" s="35" t="s">
        <v>97</v>
      </c>
      <c r="O6" s="35" t="s">
        <v>135</v>
      </c>
      <c r="P6" s="35" t="s">
        <v>132</v>
      </c>
      <c r="Q6" s="35" t="s">
        <v>135</v>
      </c>
      <c r="R6" s="36" t="s">
        <v>136</v>
      </c>
      <c r="S6" s="36" t="s">
        <v>137</v>
      </c>
      <c r="T6" s="36" t="s">
        <v>138</v>
      </c>
      <c r="U6" s="35" t="s">
        <v>103</v>
      </c>
      <c r="V6" s="36" t="s">
        <v>139</v>
      </c>
      <c r="W6" s="35" t="s">
        <v>140</v>
      </c>
      <c r="X6" s="36" t="s">
        <v>141</v>
      </c>
      <c r="Y6" s="35" t="s">
        <v>142</v>
      </c>
      <c r="Z6" s="35" t="s">
        <v>142</v>
      </c>
      <c r="AA6" s="35" t="s">
        <v>143</v>
      </c>
      <c r="AB6" s="35" t="s">
        <v>140</v>
      </c>
      <c r="AC6" s="35" t="s">
        <v>111</v>
      </c>
      <c r="AD6" s="35" t="s">
        <v>112</v>
      </c>
      <c r="AE6" s="36" t="s">
        <v>144</v>
      </c>
      <c r="AF6" s="36" t="s">
        <v>145</v>
      </c>
      <c r="AG6" s="35" t="s">
        <v>115</v>
      </c>
      <c r="AH6" s="35" t="s">
        <v>116</v>
      </c>
      <c r="AK6" s="37" t="str">
        <f aca="false">AG6&amp;L6&amp;M6</f>
        <v>服务安保专业政策问题安保措施</v>
      </c>
      <c r="AP6" s="38" t="n">
        <v>2</v>
      </c>
      <c r="AQ6" s="39" t="n">
        <v>46023</v>
      </c>
      <c r="AR6" s="43" t="str">
        <f aca="false">IFERROR(LEFT(A6,FIND("（",A6)-1),A6)</f>
        <v>热线-251218-074256-2</v>
      </c>
      <c r="AS6" s="43" t="str">
        <f aca="false">J6</f>
        <v>诉求</v>
      </c>
      <c r="AT6" s="43" t="n">
        <f aca="false">IF(MID(AR6,1,2)="热线",12345)+IF(MID(AR6,1,2)="网络",12345)</f>
        <v>12345</v>
      </c>
      <c r="AU6" s="41" t="str">
        <f aca="false">IFERROR(LEFT(D6,FIND(" ",D6)-1),D6)</f>
        <v>2025-12-19</v>
      </c>
      <c r="AV6" s="43" t="str">
        <f aca="false">P6</f>
        <v>安保部（应急管理中心）</v>
      </c>
      <c r="AW6" s="42" t="str">
        <f aca="false">Q6</f>
        <v>东直门分中心</v>
      </c>
      <c r="AX6" s="7" t="str">
        <f aca="false">H6</f>
        <v>市民反映，自己有一个东西丢在了密云区北京公交第七客运公司，上该公司门口来领东西，女工作人员的态度特别横，自己给值班人员打电话对方态度也特别横 ，12月18日10:40自己打公交公司96166后，也未处理好此问题，来电反映北京公交第七客运公司工作人员态度恶劣等问题。</v>
      </c>
      <c r="AY6" s="42" t="str">
        <f aca="false">AG6</f>
        <v>服务</v>
      </c>
      <c r="AZ6" s="43" t="s">
        <v>116</v>
      </c>
      <c r="BA6" s="43" t="s">
        <v>116</v>
      </c>
      <c r="BB6" s="43" t="s">
        <v>116</v>
      </c>
      <c r="BC6" s="6" t="s">
        <v>146</v>
      </c>
      <c r="BD6" s="43" t="str">
        <f aca="false">U6</f>
        <v>结束</v>
      </c>
      <c r="BE6" s="43" t="str">
        <f aca="false">IFERROR(LEFT(T6,FIND(" ",T6)-1),T6)</f>
        <v>2025-12-23</v>
      </c>
      <c r="BF6" s="6" t="s">
        <v>147</v>
      </c>
      <c r="BG6" s="5" t="s">
        <v>148</v>
      </c>
      <c r="BH6" s="5" t="s">
        <v>135</v>
      </c>
      <c r="BI6" s="44"/>
      <c r="BJ6" s="44"/>
      <c r="BK6" s="44"/>
      <c r="BL6" s="44" t="str">
        <f aca="false">IF(BG6="物管行政部","侯旭、郑楠",IF(BG6="安保部","张耕",IF(BG6="工程设备部","华菲",IF(BG6="人力资源部","成琦",IF(BG6="党委工作部","阎鑫雨",IF(BG6="餐饮服务部","赵弘晨",IF(BG6="工会","郑欣",IF(BG6="办公室","董娜",""))))))))&amp;IF(BG6="纪检部","黄倩",IF(BG6="信息管理部","蔡浩然",""))</f>
        <v>张耕</v>
      </c>
      <c r="BM6" s="44" t="s">
        <v>119</v>
      </c>
      <c r="BN6" s="44"/>
      <c r="BO6" s="44"/>
      <c r="BP6" s="44" t="s">
        <v>120</v>
      </c>
      <c r="BQ6" s="46" t="s">
        <v>149</v>
      </c>
      <c r="BR6" s="44" t="s">
        <v>92</v>
      </c>
      <c r="BS6" s="46" t="s">
        <v>150</v>
      </c>
      <c r="BT6" s="46"/>
      <c r="BU6" s="44"/>
      <c r="BV6" s="44" t="str">
        <f aca="false">MID(AR6,1,16)</f>
        <v>热线-251218-074256</v>
      </c>
      <c r="BW6" s="44" t="s">
        <v>121</v>
      </c>
      <c r="BX6" s="45" t="str">
        <f aca="false">IF(COUNTIF(BV:BV,BV6)=1,"否","是")</f>
        <v>否</v>
      </c>
      <c r="BY6" s="45" t="str">
        <f aca="false">MID(AR6,18,1)</f>
        <v>2</v>
      </c>
      <c r="CG6" s="47" t="str">
        <f aca="false">VLOOKUP(AR6,[1]市民意见信息导出!$AI$2:$AK$392,3,FALSE())</f>
        <v>结束</v>
      </c>
      <c r="CH6" s="0" t="e">
        <f aca="false">VLOOKUP(BV6,[2]Sheet1!$C$2:$AC$99,2,FALSE())</f>
        <v>#N/A</v>
      </c>
    </row>
    <row r="7" customFormat="false" ht="61" hidden="true" customHeight="true" outlineLevel="0" collapsed="false">
      <c r="A7" s="35" t="s">
        <v>151</v>
      </c>
      <c r="B7" s="36" t="s">
        <v>152</v>
      </c>
      <c r="C7" s="36" t="s">
        <v>153</v>
      </c>
      <c r="D7" s="36" t="s">
        <v>154</v>
      </c>
      <c r="E7" s="35" t="s">
        <v>155</v>
      </c>
      <c r="F7" s="35" t="s">
        <v>89</v>
      </c>
      <c r="G7" s="35" t="s">
        <v>156</v>
      </c>
      <c r="H7" s="35" t="s">
        <v>157</v>
      </c>
      <c r="I7" s="35" t="s">
        <v>92</v>
      </c>
      <c r="J7" s="35" t="s">
        <v>93</v>
      </c>
      <c r="K7" s="35" t="s">
        <v>94</v>
      </c>
      <c r="L7" s="35" t="s">
        <v>95</v>
      </c>
      <c r="M7" s="35" t="s">
        <v>96</v>
      </c>
      <c r="N7" s="35" t="s">
        <v>97</v>
      </c>
      <c r="O7" s="35" t="s">
        <v>158</v>
      </c>
      <c r="P7" s="35" t="s">
        <v>99</v>
      </c>
      <c r="Q7" s="35" t="s">
        <v>158</v>
      </c>
      <c r="R7" s="36" t="s">
        <v>100</v>
      </c>
      <c r="S7" s="36" t="s">
        <v>101</v>
      </c>
      <c r="T7" s="36" t="s">
        <v>102</v>
      </c>
      <c r="U7" s="35" t="s">
        <v>103</v>
      </c>
      <c r="V7" s="36" t="s">
        <v>104</v>
      </c>
      <c r="W7" s="35" t="s">
        <v>159</v>
      </c>
      <c r="X7" s="35" t="s">
        <v>160</v>
      </c>
      <c r="Y7" s="35" t="s">
        <v>161</v>
      </c>
      <c r="Z7" s="35" t="s">
        <v>162</v>
      </c>
      <c r="AA7" s="35" t="s">
        <v>163</v>
      </c>
      <c r="AB7" s="35" t="s">
        <v>164</v>
      </c>
      <c r="AC7" s="35" t="s">
        <v>111</v>
      </c>
      <c r="AD7" s="35" t="s">
        <v>112</v>
      </c>
      <c r="AE7" s="36" t="s">
        <v>165</v>
      </c>
      <c r="AF7" s="36" t="s">
        <v>166</v>
      </c>
      <c r="AG7" s="35" t="s">
        <v>115</v>
      </c>
      <c r="AH7" s="35" t="s">
        <v>116</v>
      </c>
      <c r="AK7" s="37" t="str">
        <f aca="false">AG7&amp;L7&amp;M7</f>
        <v>服务企业政策问题调整服务规范</v>
      </c>
      <c r="AP7" s="38" t="n">
        <v>3</v>
      </c>
      <c r="AQ7" s="39" t="n">
        <v>46023</v>
      </c>
      <c r="AR7" s="43" t="str">
        <f aca="false">IFERROR(LEFT(A7,FIND("（",A7)-1),A7)</f>
        <v>热线-251219-045803</v>
      </c>
      <c r="AS7" s="43" t="str">
        <f aca="false">J7</f>
        <v>诉求</v>
      </c>
      <c r="AT7" s="43" t="n">
        <f aca="false">IF(MID(AR7,1,2)="热线",12345)+IF(MID(AR7,1,2)="网络",12345)</f>
        <v>12345</v>
      </c>
      <c r="AU7" s="41" t="str">
        <f aca="false">IFERROR(LEFT(D7,FIND(" ",D7)-1),D7)</f>
        <v>2025-12-19</v>
      </c>
      <c r="AV7" s="43" t="str">
        <f aca="false">P7</f>
        <v>物管行政部</v>
      </c>
      <c r="AW7" s="42" t="str">
        <f aca="false">Q7</f>
        <v>西客站分中心</v>
      </c>
      <c r="AX7" s="7" t="str">
        <f aca="false">H7</f>
        <v>市民反映，自己12月18日下午4点30分-5点期间在和平门公交站乘坐142路公交车，往丽泽桥方向行驶，乘车期间发现车窗上红色的小锤子以及窗框下面，很脏，落了一层灰尘，迟迟无人清理，后面也没有擦拭，都结成黑色的了，希望相关部门核实处理，来电反映希望142路及时清理车内卫生的问题。</v>
      </c>
      <c r="AY7" s="42" t="str">
        <f aca="false">AG7</f>
        <v>服务</v>
      </c>
      <c r="AZ7" s="43" t="s">
        <v>116</v>
      </c>
      <c r="BA7" s="43" t="s">
        <v>116</v>
      </c>
      <c r="BB7" s="43" t="s">
        <v>116</v>
      </c>
      <c r="BC7" s="6" t="s">
        <v>117</v>
      </c>
      <c r="BD7" s="43" t="str">
        <f aca="false">U7</f>
        <v>结束</v>
      </c>
      <c r="BE7" s="43" t="str">
        <f aca="false">IFERROR(LEFT(T7,FIND(" ",T7)-1),T7)</f>
        <v>2025-12-24</v>
      </c>
      <c r="BF7" s="6" t="s">
        <v>167</v>
      </c>
      <c r="BG7" s="5" t="s">
        <v>99</v>
      </c>
      <c r="BH7" s="5" t="s">
        <v>158</v>
      </c>
      <c r="BI7" s="44"/>
      <c r="BJ7" s="44"/>
      <c r="BK7" s="44"/>
      <c r="BL7" s="44" t="str">
        <f aca="false">IF(BG7="物管行政部","侯旭、郑楠",IF(BG7="安保部","张耕",IF(BG7="工程设备部","华菲",IF(BG7="人力资源部","成琦",IF(BG7="党委工作部","阎鑫雨",IF(BG7="餐饮服务部","赵弘晨",IF(BG7="工会","郑欣",IF(BG7="办公室","董娜",""))))))))&amp;IF(BG7="纪检部","黄倩",IF(BG7="信息管理部","蔡浩然",""))</f>
        <v>侯旭、郑楠</v>
      </c>
      <c r="BM7" s="44" t="s">
        <v>119</v>
      </c>
      <c r="BN7" s="44"/>
      <c r="BO7" s="44"/>
      <c r="BP7" s="45" t="s">
        <v>120</v>
      </c>
      <c r="BQ7" s="46"/>
      <c r="BR7" s="44"/>
      <c r="BS7" s="46"/>
      <c r="BT7" s="46"/>
      <c r="BU7" s="44"/>
      <c r="BV7" s="44" t="str">
        <f aca="false">MID(AR7,1,16)</f>
        <v>热线-251219-045803</v>
      </c>
      <c r="BW7" s="44" t="s">
        <v>121</v>
      </c>
      <c r="BX7" s="45" t="str">
        <f aca="false">IF(COUNTIF(BV:BV,BV7)=1,"否","是")</f>
        <v>否</v>
      </c>
      <c r="BY7" s="45" t="str">
        <f aca="false">MID(AR7,18,1)</f>
        <v/>
      </c>
      <c r="BZ7" s="47" t="s">
        <v>122</v>
      </c>
      <c r="CE7" s="48" t="s">
        <v>123</v>
      </c>
      <c r="CG7" s="47" t="str">
        <f aca="false">VLOOKUP(AR7,[1]市民意见信息导出!$AI$2:$AK$392,3,FALSE())</f>
        <v>结束</v>
      </c>
      <c r="CH7" s="0" t="str">
        <f aca="false">VLOOKUP(BV7,[2]Sheet1!$C$2:$AC$99,2,FALSE())</f>
        <v>1月</v>
      </c>
    </row>
    <row r="8" customFormat="false" ht="108" hidden="true" customHeight="true" outlineLevel="0" collapsed="false">
      <c r="A8" s="35" t="s">
        <v>168</v>
      </c>
      <c r="B8" s="36" t="s">
        <v>169</v>
      </c>
      <c r="C8" s="36" t="s">
        <v>170</v>
      </c>
      <c r="D8" s="36" t="s">
        <v>171</v>
      </c>
      <c r="E8" s="35" t="s">
        <v>128</v>
      </c>
      <c r="F8" s="35" t="s">
        <v>129</v>
      </c>
      <c r="G8" s="35" t="s">
        <v>130</v>
      </c>
      <c r="H8" s="35" t="s">
        <v>172</v>
      </c>
      <c r="I8" s="35" t="s">
        <v>92</v>
      </c>
      <c r="J8" s="35" t="s">
        <v>173</v>
      </c>
      <c r="K8" s="35" t="s">
        <v>132</v>
      </c>
      <c r="L8" s="35" t="s">
        <v>174</v>
      </c>
      <c r="M8" s="35" t="s">
        <v>175</v>
      </c>
      <c r="N8" s="35" t="s">
        <v>97</v>
      </c>
      <c r="O8" s="35" t="s">
        <v>135</v>
      </c>
      <c r="P8" s="35" t="s">
        <v>176</v>
      </c>
      <c r="Q8" s="35" t="s">
        <v>135</v>
      </c>
      <c r="R8" s="36" t="s">
        <v>100</v>
      </c>
      <c r="S8" s="36" t="s">
        <v>137</v>
      </c>
      <c r="T8" s="36" t="s">
        <v>102</v>
      </c>
      <c r="U8" s="35" t="s">
        <v>103</v>
      </c>
      <c r="V8" s="36" t="s">
        <v>104</v>
      </c>
      <c r="W8" s="35" t="s">
        <v>140</v>
      </c>
      <c r="X8" s="36" t="s">
        <v>141</v>
      </c>
      <c r="Y8" s="35" t="s">
        <v>142</v>
      </c>
      <c r="Z8" s="35" t="s">
        <v>142</v>
      </c>
      <c r="AA8" s="35" t="s">
        <v>143</v>
      </c>
      <c r="AB8" s="35" t="s">
        <v>140</v>
      </c>
      <c r="AC8" s="35" t="s">
        <v>111</v>
      </c>
      <c r="AD8" s="35" t="s">
        <v>112</v>
      </c>
      <c r="AE8" s="36" t="s">
        <v>177</v>
      </c>
      <c r="AF8" s="36" t="s">
        <v>145</v>
      </c>
      <c r="AG8" s="35" t="s">
        <v>115</v>
      </c>
      <c r="AH8" s="35" t="s">
        <v>116</v>
      </c>
      <c r="AK8" s="37" t="str">
        <f aca="false">AG8&amp;L8&amp;M8</f>
        <v>服务安保专业其他问题安保专业补充内容</v>
      </c>
      <c r="AP8" s="38" t="n">
        <v>4</v>
      </c>
      <c r="AQ8" s="39" t="n">
        <v>46023</v>
      </c>
      <c r="AR8" s="43" t="str">
        <f aca="false">IFERROR(LEFT(A8,FIND("（",A8)-1),A8)</f>
        <v>热线-251218-074442-2</v>
      </c>
      <c r="AS8" s="43" t="str">
        <f aca="false">J8</f>
        <v>其他</v>
      </c>
      <c r="AT8" s="43" t="n">
        <f aca="false">IF(MID(AR8,1,2)="热线",12345)+IF(MID(AR8,1,2)="网络",12345)</f>
        <v>12345</v>
      </c>
      <c r="AU8" s="41" t="str">
        <f aca="false">IFERROR(LEFT(D8,FIND(" ",D8)-1),D8)</f>
        <v>2025-12-19</v>
      </c>
      <c r="AV8" s="43" t="str">
        <f aca="false">P8</f>
        <v>安全保卫部（应急管理中心）</v>
      </c>
      <c r="AW8" s="42" t="str">
        <f aca="false">Q8</f>
        <v>东直门分中心</v>
      </c>
      <c r="AX8" s="7" t="str">
        <f aca="false">H8</f>
        <v>市民反映，密云区北京公交第七客运公司，2025年12月18日22:15自己丢东西了来这里找东西，门口的三个女的值班人员态度非常差，自己拨打值班电话89012827态度更加恶劣，短头发值班女士态度恶劣，8907值班男士态度不好，司机态度好，但是值班人员把责任往司机身上推，希望相关部门核实处理，从自己十点十分到这儿一直现在没有任何一个工作人员跟自己处理这个事情，职能部门使用私人电话18515596640回复自己，态度差，值班人员态度差，来电反映密云区北京公交第七客运公司值班人员态度差问题。注：市民要求2025年12月19日上午十点后回复。工单流转：密云区分中心退回：经与市民核实，北京公交第七客运公司属于公交集团监管，不属于密云区域公交监管范畴，请北京市公交集团处理市民诉求。对答复不满意</v>
      </c>
      <c r="AY8" s="42" t="str">
        <f aca="false">AG8</f>
        <v>服务</v>
      </c>
      <c r="AZ8" s="43" t="s">
        <v>116</v>
      </c>
      <c r="BA8" s="43" t="s">
        <v>116</v>
      </c>
      <c r="BB8" s="43" t="s">
        <v>116</v>
      </c>
      <c r="BC8" s="6" t="s">
        <v>146</v>
      </c>
      <c r="BD8" s="43" t="str">
        <f aca="false">U8</f>
        <v>结束</v>
      </c>
      <c r="BE8" s="43" t="str">
        <f aca="false">IFERROR(LEFT(T8,FIND(" ",T8)-1),T8)</f>
        <v>2025-12-24</v>
      </c>
      <c r="BF8" s="6" t="s">
        <v>147</v>
      </c>
      <c r="BG8" s="5" t="s">
        <v>148</v>
      </c>
      <c r="BH8" s="5" t="s">
        <v>135</v>
      </c>
      <c r="BI8" s="44"/>
      <c r="BJ8" s="44"/>
      <c r="BK8" s="44"/>
      <c r="BL8" s="44" t="str">
        <f aca="false">IF(BG8="物管行政部","侯旭、郑楠",IF(BG8="安保部","张耕",IF(BG8="工程设备部","华菲",IF(BG8="人力资源部","成琦",IF(BG8="党委工作部","阎鑫雨",IF(BG8="餐饮服务部","赵弘晨",IF(BG8="工会","郑欣",IF(BG8="办公室","董娜",""))))))))&amp;IF(BG8="纪检部","黄倩",IF(BG8="信息管理部","蔡浩然",""))</f>
        <v>张耕</v>
      </c>
      <c r="BM8" s="44" t="s">
        <v>119</v>
      </c>
      <c r="BN8" s="44"/>
      <c r="BO8" s="44"/>
      <c r="BP8" s="44" t="s">
        <v>120</v>
      </c>
      <c r="BQ8" s="46" t="s">
        <v>149</v>
      </c>
      <c r="BR8" s="44" t="s">
        <v>92</v>
      </c>
      <c r="BS8" s="46" t="s">
        <v>150</v>
      </c>
      <c r="BT8" s="46"/>
      <c r="BU8" s="44"/>
      <c r="BV8" s="44" t="str">
        <f aca="false">MID(AR8,1,16)</f>
        <v>热线-251218-074442</v>
      </c>
      <c r="BW8" s="44" t="s">
        <v>121</v>
      </c>
      <c r="BX8" s="45" t="str">
        <f aca="false">IF(COUNTIF(BV:BV,BV8)=1,"否","是")</f>
        <v>否</v>
      </c>
      <c r="BY8" s="45" t="str">
        <f aca="false">MID(AR8,18,1)</f>
        <v>2</v>
      </c>
      <c r="BZ8" s="47" t="s">
        <v>122</v>
      </c>
      <c r="CE8" s="48" t="s">
        <v>123</v>
      </c>
      <c r="CG8" s="47" t="str">
        <f aca="false">VLOOKUP(AR8,[1]市民意见信息导出!$AI$2:$AK$392,3,FALSE())</f>
        <v>结束</v>
      </c>
      <c r="CH8" s="0" t="str">
        <f aca="false">VLOOKUP(BV8,[2]Sheet1!$C$2:$AC$99,2,FALSE())</f>
        <v>1月</v>
      </c>
    </row>
    <row r="9" customFormat="false" ht="67" hidden="true" customHeight="true" outlineLevel="0" collapsed="false">
      <c r="A9" s="35" t="s">
        <v>178</v>
      </c>
      <c r="B9" s="36" t="s">
        <v>179</v>
      </c>
      <c r="C9" s="36" t="s">
        <v>180</v>
      </c>
      <c r="D9" s="36" t="s">
        <v>181</v>
      </c>
      <c r="E9" s="35" t="s">
        <v>182</v>
      </c>
      <c r="F9" s="35" t="s">
        <v>89</v>
      </c>
      <c r="G9" s="35" t="s">
        <v>182</v>
      </c>
      <c r="H9" s="35" t="s">
        <v>183</v>
      </c>
      <c r="I9" s="35" t="s">
        <v>92</v>
      </c>
      <c r="J9" s="35" t="s">
        <v>93</v>
      </c>
      <c r="K9" s="35" t="s">
        <v>94</v>
      </c>
      <c r="L9" s="35" t="s">
        <v>184</v>
      </c>
      <c r="M9" s="35" t="s">
        <v>185</v>
      </c>
      <c r="N9" s="35" t="s">
        <v>97</v>
      </c>
      <c r="O9" s="35" t="s">
        <v>186</v>
      </c>
      <c r="P9" s="35" t="s">
        <v>99</v>
      </c>
      <c r="Q9" s="35" t="s">
        <v>186</v>
      </c>
      <c r="R9" s="36" t="s">
        <v>187</v>
      </c>
      <c r="S9" s="36" t="s">
        <v>137</v>
      </c>
      <c r="T9" s="36" t="s">
        <v>188</v>
      </c>
      <c r="U9" s="35" t="s">
        <v>103</v>
      </c>
      <c r="V9" s="36" t="s">
        <v>104</v>
      </c>
      <c r="W9" s="35" t="s">
        <v>189</v>
      </c>
      <c r="X9" s="35" t="s">
        <v>190</v>
      </c>
      <c r="Y9" s="35" t="s">
        <v>191</v>
      </c>
      <c r="Z9" s="35" t="s">
        <v>192</v>
      </c>
      <c r="AA9" s="35" t="s">
        <v>163</v>
      </c>
      <c r="AB9" s="35" t="s">
        <v>193</v>
      </c>
      <c r="AC9" s="35" t="s">
        <v>111</v>
      </c>
      <c r="AD9" s="35" t="s">
        <v>112</v>
      </c>
      <c r="AE9" s="36" t="s">
        <v>194</v>
      </c>
      <c r="AF9" s="36" t="s">
        <v>195</v>
      </c>
      <c r="AG9" s="35" t="s">
        <v>115</v>
      </c>
      <c r="AH9" s="35" t="s">
        <v>116</v>
      </c>
      <c r="AK9" s="37" t="str">
        <f aca="false">AG9&amp;L9&amp;M9</f>
        <v>服务乘车环境问题车辆卫生</v>
      </c>
      <c r="AP9" s="38" t="n">
        <v>5</v>
      </c>
      <c r="AQ9" s="39" t="n">
        <v>46023</v>
      </c>
      <c r="AR9" s="43" t="str">
        <f aca="false">IFERROR(LEFT(A9,FIND("（",A9)-1),A9)</f>
        <v>网络-251220-031514</v>
      </c>
      <c r="AS9" s="43" t="str">
        <f aca="false">J9</f>
        <v>诉求</v>
      </c>
      <c r="AT9" s="43" t="n">
        <f aca="false">IF(MID(AR9,1,2)="热线",12345)+IF(MID(AR9,1,2)="网络",12345)</f>
        <v>12345</v>
      </c>
      <c r="AU9" s="41" t="str">
        <f aca="false">IFERROR(LEFT(D9,FIND(" ",D9)-1),D9)</f>
        <v>2025-12-20</v>
      </c>
      <c r="AV9" s="43" t="str">
        <f aca="false">P9</f>
        <v>物管行政部</v>
      </c>
      <c r="AW9" s="42" t="str">
        <f aca="false">Q9</f>
        <v>动物园分中心</v>
      </c>
      <c r="AX9" s="7" t="str">
        <f aca="false">H9</f>
        <v>工单来源：微信服务号，此工单内容为网民留言时填写的标题及原文。 ============================= 留言标题：120公交车辆卫生差留言原文：今早在天坛乘坐120公交车，发现车内卫生脏，座椅有灰尘，座椅缝隙全是垃圾。希望有关部门加强管理。市民填写的详细地址为：区、街道：东城区天坛街道详细地址：天桥120公交车辆卫生差问题</v>
      </c>
      <c r="AY9" s="42" t="str">
        <f aca="false">AG9</f>
        <v>服务</v>
      </c>
      <c r="AZ9" s="43" t="s">
        <v>116</v>
      </c>
      <c r="BA9" s="43" t="s">
        <v>116</v>
      </c>
      <c r="BB9" s="43" t="s">
        <v>116</v>
      </c>
      <c r="BC9" s="6" t="s">
        <v>117</v>
      </c>
      <c r="BD9" s="43" t="str">
        <f aca="false">U9</f>
        <v>结束</v>
      </c>
      <c r="BE9" s="43" t="str">
        <f aca="false">IFERROR(LEFT(T9,FIND(" ",T9)-1),T9)</f>
        <v>2025-12-25</v>
      </c>
      <c r="BF9" s="6" t="s">
        <v>196</v>
      </c>
      <c r="BG9" s="5" t="s">
        <v>99</v>
      </c>
      <c r="BH9" s="5" t="s">
        <v>186</v>
      </c>
      <c r="BI9" s="44"/>
      <c r="BJ9" s="44"/>
      <c r="BK9" s="44"/>
      <c r="BL9" s="44" t="str">
        <f aca="false">IF(BG9="物管行政部","侯旭、郑楠",IF(BG9="安保部","张耕",IF(BG9="工程设备部","华菲",IF(BG9="人力资源部","成琦",IF(BG9="党委工作部","阎鑫雨",IF(BG9="餐饮服务部","赵弘晨",IF(BG9="工会","郑欣",IF(BG9="办公室","董娜",""))))))))&amp;IF(BG9="纪检部","黄倩",IF(BG9="信息管理部","蔡浩然",""))</f>
        <v>侯旭、郑楠</v>
      </c>
      <c r="BM9" s="44" t="s">
        <v>119</v>
      </c>
      <c r="BN9" s="44"/>
      <c r="BO9" s="44"/>
      <c r="BP9" s="45" t="s">
        <v>120</v>
      </c>
      <c r="BQ9" s="46"/>
      <c r="BR9" s="44"/>
      <c r="BS9" s="46"/>
      <c r="BT9" s="46"/>
      <c r="BU9" s="44"/>
      <c r="BV9" s="44" t="str">
        <f aca="false">MID(AR9,1,16)</f>
        <v>网络-251220-031514</v>
      </c>
      <c r="BW9" s="44" t="s">
        <v>121</v>
      </c>
      <c r="BX9" s="45" t="str">
        <f aca="false">IF(COUNTIF(BV:BV,BV9)=1,"否","是")</f>
        <v>否</v>
      </c>
      <c r="BY9" s="45" t="str">
        <f aca="false">MID(AR9,18,1)</f>
        <v/>
      </c>
      <c r="CG9" s="47" t="str">
        <f aca="false">VLOOKUP(AR9,[1]市民意见信息导出!$AI$2:$AK$392,3,FALSE())</f>
        <v>结束</v>
      </c>
      <c r="CH9" s="0" t="e">
        <f aca="false">VLOOKUP(BV9,[2]Sheet1!$C$2:$AC$99,2,FALSE())</f>
        <v>#N/A</v>
      </c>
    </row>
    <row r="10" customFormat="false" ht="58" hidden="true" customHeight="true" outlineLevel="0" collapsed="false">
      <c r="A10" s="35" t="s">
        <v>197</v>
      </c>
      <c r="B10" s="36" t="s">
        <v>198</v>
      </c>
      <c r="C10" s="36" t="s">
        <v>199</v>
      </c>
      <c r="D10" s="36" t="s">
        <v>200</v>
      </c>
      <c r="E10" s="35" t="s">
        <v>182</v>
      </c>
      <c r="F10" s="35" t="s">
        <v>89</v>
      </c>
      <c r="G10" s="35" t="s">
        <v>182</v>
      </c>
      <c r="H10" s="35" t="s">
        <v>201</v>
      </c>
      <c r="I10" s="35" t="s">
        <v>92</v>
      </c>
      <c r="J10" s="35" t="s">
        <v>93</v>
      </c>
      <c r="K10" s="35" t="s">
        <v>94</v>
      </c>
      <c r="L10" s="35" t="s">
        <v>184</v>
      </c>
      <c r="M10" s="35" t="s">
        <v>185</v>
      </c>
      <c r="N10" s="35" t="s">
        <v>97</v>
      </c>
      <c r="O10" s="35" t="s">
        <v>186</v>
      </c>
      <c r="P10" s="35" t="s">
        <v>99</v>
      </c>
      <c r="Q10" s="35" t="s">
        <v>186</v>
      </c>
      <c r="R10" s="36" t="s">
        <v>202</v>
      </c>
      <c r="S10" s="36" t="s">
        <v>137</v>
      </c>
      <c r="T10" s="36" t="s">
        <v>203</v>
      </c>
      <c r="U10" s="35" t="s">
        <v>103</v>
      </c>
      <c r="V10" s="36" t="s">
        <v>104</v>
      </c>
      <c r="W10" s="35" t="s">
        <v>189</v>
      </c>
      <c r="X10" s="35" t="s">
        <v>190</v>
      </c>
      <c r="Y10" s="35" t="s">
        <v>204</v>
      </c>
      <c r="Z10" s="35" t="s">
        <v>205</v>
      </c>
      <c r="AA10" s="35" t="s">
        <v>163</v>
      </c>
      <c r="AB10" s="35" t="s">
        <v>193</v>
      </c>
      <c r="AC10" s="35" t="s">
        <v>111</v>
      </c>
      <c r="AD10" s="35" t="s">
        <v>112</v>
      </c>
      <c r="AE10" s="36" t="s">
        <v>206</v>
      </c>
      <c r="AF10" s="36" t="s">
        <v>195</v>
      </c>
      <c r="AG10" s="35" t="s">
        <v>115</v>
      </c>
      <c r="AH10" s="35" t="s">
        <v>116</v>
      </c>
      <c r="AK10" s="37" t="str">
        <f aca="false">AG10&amp;L10&amp;M10</f>
        <v>服务乘车环境问题车辆卫生</v>
      </c>
      <c r="AP10" s="38" t="n">
        <v>6</v>
      </c>
      <c r="AQ10" s="39" t="n">
        <v>46023</v>
      </c>
      <c r="AR10" s="43" t="str">
        <f aca="false">IFERROR(LEFT(A10,FIND("（",A10)-1),A10)</f>
        <v>网络-251221-010505</v>
      </c>
      <c r="AS10" s="43" t="str">
        <f aca="false">J10</f>
        <v>诉求</v>
      </c>
      <c r="AT10" s="43" t="n">
        <f aca="false">IF(MID(AR10,1,2)="热线",12345)+IF(MID(AR10,1,2)="网络",12345)</f>
        <v>12345</v>
      </c>
      <c r="AU10" s="41" t="str">
        <f aca="false">IFERROR(LEFT(D10,FIND(" ",D10)-1),D10)</f>
        <v>2025-12-21</v>
      </c>
      <c r="AV10" s="43" t="str">
        <f aca="false">P10</f>
        <v>物管行政部</v>
      </c>
      <c r="AW10" s="42" t="str">
        <f aca="false">Q10</f>
        <v>动物园分中心</v>
      </c>
      <c r="AX10" s="7" t="str">
        <f aca="false">H10</f>
        <v>工单来源：微信服务号，此工单内容为网民留言时填写的标题及原文。============================= 留言标题：362车卫生问题留言原文：今天下午从人民医院看完病在西直门南座362公交车,上车发现扶手又黑又脏,现在冬季传染病多车内卫生差.容易交叉感染。希望改正加强管理。市民填写的详细地址为：区、街道：海淀区花园路街道详细地址：西直门</v>
      </c>
      <c r="AY10" s="42" t="str">
        <f aca="false">AG10</f>
        <v>服务</v>
      </c>
      <c r="AZ10" s="43" t="s">
        <v>116</v>
      </c>
      <c r="BA10" s="43" t="s">
        <v>116</v>
      </c>
      <c r="BB10" s="43" t="s">
        <v>116</v>
      </c>
      <c r="BC10" s="6" t="s">
        <v>117</v>
      </c>
      <c r="BD10" s="43" t="str">
        <f aca="false">U10</f>
        <v>结束</v>
      </c>
      <c r="BE10" s="43" t="str">
        <f aca="false">IFERROR(LEFT(T10,FIND(" ",T10)-1),T10)</f>
        <v>2025-12-26</v>
      </c>
      <c r="BF10" s="6" t="s">
        <v>207</v>
      </c>
      <c r="BG10" s="5" t="s">
        <v>99</v>
      </c>
      <c r="BH10" s="5" t="s">
        <v>186</v>
      </c>
      <c r="BI10" s="44"/>
      <c r="BJ10" s="44"/>
      <c r="BK10" s="44"/>
      <c r="BL10" s="44" t="str">
        <f aca="false">IF(BG10="物管行政部","侯旭、郑楠",IF(BG10="安保部","张耕",IF(BG10="工程设备部","华菲",IF(BG10="人力资源部","成琦",IF(BG10="党委工作部","阎鑫雨",IF(BG10="餐饮服务部","赵弘晨",IF(BG10="工会","郑欣",IF(BG10="办公室","董娜",""))))))))&amp;IF(BG10="纪检部","黄倩",IF(BG10="信息管理部","蔡浩然",""))</f>
        <v>侯旭、郑楠</v>
      </c>
      <c r="BM10" s="44" t="s">
        <v>119</v>
      </c>
      <c r="BN10" s="44"/>
      <c r="BO10" s="44"/>
      <c r="BP10" s="45" t="s">
        <v>120</v>
      </c>
      <c r="BQ10" s="46"/>
      <c r="BR10" s="44"/>
      <c r="BS10" s="46"/>
      <c r="BT10" s="46"/>
      <c r="BU10" s="44"/>
      <c r="BV10" s="44" t="str">
        <f aca="false">MID(AR10,1,16)</f>
        <v>网络-251221-010505</v>
      </c>
      <c r="BW10" s="44" t="s">
        <v>121</v>
      </c>
      <c r="BX10" s="45" t="str">
        <f aca="false">IF(COUNTIF(BV:BV,BV10)=1,"否","是")</f>
        <v>否</v>
      </c>
      <c r="BY10" s="45" t="str">
        <f aca="false">MID(AR10,18,1)</f>
        <v/>
      </c>
      <c r="CG10" s="47" t="str">
        <f aca="false">VLOOKUP(AR10,[1]市民意见信息导出!$AI$2:$AK$392,3,FALSE())</f>
        <v>结束</v>
      </c>
      <c r="CH10" s="0" t="e">
        <f aca="false">VLOOKUP(BV10,[2]Sheet1!$C$2:$AC$99,2,FALSE())</f>
        <v>#N/A</v>
      </c>
    </row>
    <row r="11" customFormat="false" ht="95" hidden="true" customHeight="true" outlineLevel="0" collapsed="false">
      <c r="A11" s="35" t="s">
        <v>208</v>
      </c>
      <c r="B11" s="36" t="s">
        <v>209</v>
      </c>
      <c r="C11" s="36" t="s">
        <v>210</v>
      </c>
      <c r="D11" s="36" t="s">
        <v>211</v>
      </c>
      <c r="E11" s="35" t="s">
        <v>155</v>
      </c>
      <c r="F11" s="35" t="s">
        <v>89</v>
      </c>
      <c r="G11" s="35" t="s">
        <v>212</v>
      </c>
      <c r="H11" s="35" t="s">
        <v>213</v>
      </c>
      <c r="I11" s="35" t="s">
        <v>92</v>
      </c>
      <c r="J11" s="35" t="s">
        <v>93</v>
      </c>
      <c r="K11" s="35" t="s">
        <v>214</v>
      </c>
      <c r="L11" s="35" t="s">
        <v>215</v>
      </c>
      <c r="M11" s="35" t="s">
        <v>216</v>
      </c>
      <c r="N11" s="35" t="s">
        <v>97</v>
      </c>
      <c r="O11" s="35" t="s">
        <v>217</v>
      </c>
      <c r="P11" s="35" t="s">
        <v>217</v>
      </c>
      <c r="Q11" s="35" t="s">
        <v>218</v>
      </c>
      <c r="R11" s="36" t="s">
        <v>202</v>
      </c>
      <c r="S11" s="36" t="s">
        <v>137</v>
      </c>
      <c r="T11" s="36" t="s">
        <v>203</v>
      </c>
      <c r="U11" s="35" t="s">
        <v>103</v>
      </c>
      <c r="V11" s="36" t="s">
        <v>104</v>
      </c>
      <c r="W11" s="35" t="s">
        <v>219</v>
      </c>
      <c r="X11" s="35" t="s">
        <v>220</v>
      </c>
      <c r="Y11" s="35" t="s">
        <v>221</v>
      </c>
      <c r="Z11" s="35" t="s">
        <v>221</v>
      </c>
      <c r="AA11" s="35" t="s">
        <v>221</v>
      </c>
      <c r="AB11" s="35" t="s">
        <v>222</v>
      </c>
      <c r="AC11" s="35" t="s">
        <v>111</v>
      </c>
      <c r="AD11" s="35" t="s">
        <v>112</v>
      </c>
      <c r="AE11" s="36" t="s">
        <v>223</v>
      </c>
      <c r="AF11" s="36" t="s">
        <v>224</v>
      </c>
      <c r="AG11" s="35" t="s">
        <v>225</v>
      </c>
      <c r="AH11" s="35" t="s">
        <v>116</v>
      </c>
      <c r="AK11" s="37" t="str">
        <f aca="false">AG11&amp;L11&amp;M11</f>
        <v>劳动合同及用工管理领导干部问题领导行为不当</v>
      </c>
      <c r="AP11" s="38" t="n">
        <v>7</v>
      </c>
      <c r="AQ11" s="39" t="n">
        <v>46023</v>
      </c>
      <c r="AR11" s="43" t="str">
        <f aca="false">IFERROR(LEFT(A11,FIND("（",A11)-1),A11)</f>
        <v>热线-251221-020766-1</v>
      </c>
      <c r="AS11" s="43" t="str">
        <f aca="false">J11</f>
        <v>诉求</v>
      </c>
      <c r="AT11" s="43" t="n">
        <f aca="false">IF(MID(AR11,1,2)="热线",12345)+IF(MID(AR11,1,2)="网络",12345)</f>
        <v>12345</v>
      </c>
      <c r="AU11" s="41" t="str">
        <f aca="false">IFERROR(LEFT(D11,FIND(" ",D11)-1),D11)</f>
        <v>2025-12-21</v>
      </c>
      <c r="AV11" s="43" t="str">
        <f aca="false">P11</f>
        <v>党委工作部</v>
      </c>
      <c r="AW11" s="42" t="str">
        <f aca="false">Q11</f>
        <v>机关</v>
      </c>
      <c r="AX11" s="7" t="str">
        <f aca="false">H11</f>
        <v>市民反映，自己是北京公交集团鸿运承物业管理中心方庄分中心的职工，领导给自己发了一条通知要求12月上网课（匠心筑梦技能领航主题线上活动），没有说是自主学还是必须学，市民问领导该网课是否是必须上的，领导不予正面回复，问工会和党委书记不仅不答复市民还对市民大呼小叫，如果必须上的企业该给自己承担和网费，休息时间学要付加班费，注册地址：北京市西城区南礼士路44号，来电反映企业领导的指示不明确及工会和党委书记态度不好不作为问题。企业领导的指示不明确及工会和党委书记态度不好不作为问题企业领导的指示不明确及工会和党委书记态度不好不作为问题组织人力</v>
      </c>
      <c r="AY11" s="42" t="str">
        <f aca="false">AG11</f>
        <v>劳动合同及用工管理</v>
      </c>
      <c r="AZ11" s="43" t="s">
        <v>92</v>
      </c>
      <c r="BA11" s="43" t="s">
        <v>92</v>
      </c>
      <c r="BB11" s="43" t="s">
        <v>116</v>
      </c>
      <c r="BC11" s="6" t="s">
        <v>226</v>
      </c>
      <c r="BD11" s="43" t="str">
        <f aca="false">U11</f>
        <v>结束</v>
      </c>
      <c r="BE11" s="43" t="str">
        <f aca="false">IFERROR(LEFT(T11,FIND(" ",T11)-1),T11)</f>
        <v>2025-12-26</v>
      </c>
      <c r="BF11" s="6" t="s">
        <v>227</v>
      </c>
      <c r="BG11" s="5" t="s">
        <v>217</v>
      </c>
      <c r="BH11" s="5" t="s">
        <v>218</v>
      </c>
      <c r="BI11" s="44"/>
      <c r="BJ11" s="44"/>
      <c r="BK11" s="44"/>
      <c r="BL11" s="44" t="str">
        <f aca="false">IF(BG11="物管行政部","侯旭、郑楠",IF(BG11="安保部","张耕",IF(BG11="工程设备部","华菲",IF(BG11="人力资源部","成琦",IF(BG11="党委工作部","阎鑫雨",IF(BG11="餐饮服务部","赵弘晨",IF(BG11="工会","郑欣",IF(BG11="办公室","董娜",""))))))))&amp;IF(BG11="纪检部","黄倩",IF(BG11="信息管理部","蔡浩然",""))</f>
        <v>阎鑫雨</v>
      </c>
      <c r="BM11" s="44" t="s">
        <v>119</v>
      </c>
      <c r="BN11" s="44"/>
      <c r="BO11" s="44"/>
      <c r="BP11" s="45" t="s">
        <v>228</v>
      </c>
      <c r="BQ11" s="46" t="s">
        <v>229</v>
      </c>
      <c r="BR11" s="44"/>
      <c r="BS11" s="46"/>
      <c r="BT11" s="46" t="s">
        <v>230</v>
      </c>
      <c r="BU11" s="44"/>
      <c r="BV11" s="44" t="str">
        <f aca="false">MID(AR11,1,16)</f>
        <v>热线-251221-020766</v>
      </c>
      <c r="BW11" s="44" t="s">
        <v>231</v>
      </c>
      <c r="BX11" s="45" t="str">
        <f aca="false">IF(COUNTIF(BV:BV,BV11)=1,"否","是")</f>
        <v>是</v>
      </c>
      <c r="BY11" s="45" t="str">
        <f aca="false">MID(AR11,18,1)</f>
        <v>1</v>
      </c>
      <c r="BZ11" s="47" t="s">
        <v>122</v>
      </c>
      <c r="CE11" s="48" t="s">
        <v>123</v>
      </c>
      <c r="CG11" s="47" t="str">
        <f aca="false">VLOOKUP(AR11,[1]市民意见信息导出!$AI$2:$AK$392,3,FALSE())</f>
        <v>结束</v>
      </c>
      <c r="CH11" s="0" t="str">
        <f aca="false">VLOOKUP(BV11,[2]Sheet1!$C$2:$AC$99,2,FALSE())</f>
        <v>1月</v>
      </c>
    </row>
    <row r="12" customFormat="false" ht="102" hidden="true" customHeight="true" outlineLevel="0" collapsed="false">
      <c r="A12" s="35" t="s">
        <v>232</v>
      </c>
      <c r="B12" s="36" t="s">
        <v>209</v>
      </c>
      <c r="C12" s="36" t="s">
        <v>210</v>
      </c>
      <c r="D12" s="36" t="s">
        <v>233</v>
      </c>
      <c r="E12" s="35" t="s">
        <v>155</v>
      </c>
      <c r="F12" s="35" t="s">
        <v>89</v>
      </c>
      <c r="G12" s="35" t="s">
        <v>212</v>
      </c>
      <c r="H12" s="35" t="s">
        <v>213</v>
      </c>
      <c r="I12" s="35" t="s">
        <v>92</v>
      </c>
      <c r="J12" s="35" t="s">
        <v>93</v>
      </c>
      <c r="K12" s="35" t="s">
        <v>234</v>
      </c>
      <c r="L12" s="35" t="s">
        <v>235</v>
      </c>
      <c r="M12" s="35" t="s">
        <v>236</v>
      </c>
      <c r="N12" s="35" t="s">
        <v>97</v>
      </c>
      <c r="O12" s="35" t="s">
        <v>237</v>
      </c>
      <c r="P12" s="35" t="s">
        <v>238</v>
      </c>
      <c r="Q12" s="35" t="s">
        <v>237</v>
      </c>
      <c r="R12" s="36" t="s">
        <v>202</v>
      </c>
      <c r="S12" s="36" t="s">
        <v>137</v>
      </c>
      <c r="T12" s="36" t="s">
        <v>203</v>
      </c>
      <c r="U12" s="35" t="s">
        <v>103</v>
      </c>
      <c r="V12" s="36" t="s">
        <v>104</v>
      </c>
      <c r="W12" s="35" t="s">
        <v>239</v>
      </c>
      <c r="X12" s="36" t="s">
        <v>240</v>
      </c>
      <c r="Y12" s="36" t="s">
        <v>241</v>
      </c>
      <c r="Z12" s="35" t="s">
        <v>242</v>
      </c>
      <c r="AA12" s="35" t="s">
        <v>242</v>
      </c>
      <c r="AB12" s="36" t="s">
        <v>241</v>
      </c>
      <c r="AC12" s="35" t="s">
        <v>111</v>
      </c>
      <c r="AD12" s="35" t="s">
        <v>112</v>
      </c>
      <c r="AE12" s="36" t="s">
        <v>223</v>
      </c>
      <c r="AF12" s="36" t="s">
        <v>243</v>
      </c>
      <c r="AG12" s="35" t="s">
        <v>225</v>
      </c>
      <c r="AH12" s="35" t="s">
        <v>116</v>
      </c>
      <c r="AK12" s="37" t="str">
        <f aca="false">AG12&amp;L12&amp;M12</f>
        <v>劳动合同及用工管理培训及福利职工培训</v>
      </c>
      <c r="AP12" s="38" t="n">
        <v>8</v>
      </c>
      <c r="AQ12" s="39" t="n">
        <v>46023</v>
      </c>
      <c r="AR12" s="43" t="str">
        <f aca="false">IFERROR(LEFT(A12,FIND("（",A12)-1),A12)</f>
        <v>热线-251221-020766-2</v>
      </c>
      <c r="AS12" s="43" t="str">
        <f aca="false">J12</f>
        <v>诉求</v>
      </c>
      <c r="AT12" s="43" t="n">
        <f aca="false">IF(MID(AR12,1,2)="热线",12345)+IF(MID(AR12,1,2)="网络",12345)</f>
        <v>12345</v>
      </c>
      <c r="AU12" s="41" t="str">
        <f aca="false">IFERROR(LEFT(D12,FIND(" ",D12)-1),D12)</f>
        <v>2025-12-21</v>
      </c>
      <c r="AV12" s="43" t="str">
        <f aca="false">P12</f>
        <v>人力资源部</v>
      </c>
      <c r="AW12" s="42" t="str">
        <f aca="false">Q12</f>
        <v>方庄分中心</v>
      </c>
      <c r="AX12" s="7" t="str">
        <f aca="false">H12</f>
        <v>市民反映，自己是北京公交集团鸿运承物业管理中心方庄分中心的职工，领导给自己发了一条通知要求12月上网课（匠心筑梦技能领航主题线上活动），没有说是自主学还是必须学，市民问领导该网课是否是必须上的，领导不予正面回复，问工会和党委书记不仅不答复市民还对市民大呼小叫，如果必须上的企业该给自己承担和网费，休息时间学要付加班费，注册地址：北京市西城区南礼士路44号，来电反映企业领导的指示不明确及工会和党委书记态度不好不作为问题。企业领导的指示不明确及工会和党委书记态度不好不作为问题企业领导的指示不明确及工会和党委书记态度不好不作为问题组织人力</v>
      </c>
      <c r="AY12" s="42" t="str">
        <f aca="false">AG12</f>
        <v>劳动合同及用工管理</v>
      </c>
      <c r="AZ12" s="43" t="s">
        <v>92</v>
      </c>
      <c r="BA12" s="43" t="s">
        <v>92</v>
      </c>
      <c r="BB12" s="43" t="s">
        <v>116</v>
      </c>
      <c r="BC12" s="6" t="s">
        <v>226</v>
      </c>
      <c r="BD12" s="43" t="str">
        <f aca="false">U12</f>
        <v>结束</v>
      </c>
      <c r="BE12" s="43" t="str">
        <f aca="false">IFERROR(LEFT(T12,FIND(" ",T12)-1),T12)</f>
        <v>2025-12-26</v>
      </c>
      <c r="BF12" s="6" t="s">
        <v>244</v>
      </c>
      <c r="BG12" s="5" t="s">
        <v>238</v>
      </c>
      <c r="BH12" s="5" t="s">
        <v>237</v>
      </c>
      <c r="BI12" s="44"/>
      <c r="BJ12" s="44"/>
      <c r="BK12" s="44"/>
      <c r="BL12" s="44" t="str">
        <f aca="false">IF(BG12="物管行政部","侯旭、郑楠",IF(BG12="安保部","张耕",IF(BG12="工程设备部","华菲",IF(BG12="人力资源部","成琦",IF(BG12="党委工作部","阎鑫雨",IF(BG12="餐饮服务部","赵弘晨",IF(BG12="工会","郑欣",IF(BG12="办公室","董娜",""))))))))&amp;IF(BG12="纪检部","黄倩",IF(BG12="信息管理部","蔡浩然",""))</f>
        <v>成琦</v>
      </c>
      <c r="BM12" s="44" t="s">
        <v>119</v>
      </c>
      <c r="BN12" s="44"/>
      <c r="BO12" s="44"/>
      <c r="BP12" s="45" t="s">
        <v>228</v>
      </c>
      <c r="BQ12" s="46" t="s">
        <v>229</v>
      </c>
      <c r="BR12" s="44"/>
      <c r="BS12" s="46"/>
      <c r="BT12" s="46" t="s">
        <v>230</v>
      </c>
      <c r="BU12" s="44"/>
      <c r="BV12" s="44" t="str">
        <f aca="false">MID(AR12,1,16)</f>
        <v>热线-251221-020766</v>
      </c>
      <c r="BW12" s="44" t="s">
        <v>231</v>
      </c>
      <c r="BX12" s="45" t="str">
        <f aca="false">IF(COUNTIF(BV:BV,BV12)=1,"否","是")</f>
        <v>是</v>
      </c>
      <c r="BY12" s="45" t="str">
        <f aca="false">MID(AR12,18,1)</f>
        <v>2</v>
      </c>
      <c r="BZ12" s="47" t="s">
        <v>122</v>
      </c>
      <c r="CE12" s="48" t="s">
        <v>123</v>
      </c>
      <c r="CG12" s="47" t="str">
        <f aca="false">VLOOKUP(AR12,[1]市民意见信息导出!$AI$2:$AK$392,3,FALSE())</f>
        <v>结束</v>
      </c>
      <c r="CH12" s="0" t="str">
        <f aca="false">VLOOKUP(BV12,[2]Sheet1!$C$2:$AC$99,2,FALSE())</f>
        <v>1月</v>
      </c>
    </row>
    <row r="13" customFormat="false" ht="171" hidden="true" customHeight="true" outlineLevel="0" collapsed="false">
      <c r="A13" s="35" t="s">
        <v>245</v>
      </c>
      <c r="B13" s="36" t="s">
        <v>246</v>
      </c>
      <c r="C13" s="36" t="s">
        <v>247</v>
      </c>
      <c r="D13" s="36" t="s">
        <v>248</v>
      </c>
      <c r="E13" s="35" t="s">
        <v>249</v>
      </c>
      <c r="F13" s="35" t="s">
        <v>89</v>
      </c>
      <c r="G13" s="35" t="s">
        <v>250</v>
      </c>
      <c r="H13" s="35" t="s">
        <v>251</v>
      </c>
      <c r="I13" s="35" t="s">
        <v>92</v>
      </c>
      <c r="J13" s="35" t="s">
        <v>93</v>
      </c>
      <c r="K13" s="35" t="s">
        <v>234</v>
      </c>
      <c r="L13" s="35" t="s">
        <v>252</v>
      </c>
      <c r="M13" s="35" t="s">
        <v>253</v>
      </c>
      <c r="N13" s="35" t="s">
        <v>97</v>
      </c>
      <c r="O13" s="35" t="s">
        <v>254</v>
      </c>
      <c r="P13" s="35" t="s">
        <v>238</v>
      </c>
      <c r="Q13" s="35" t="s">
        <v>254</v>
      </c>
      <c r="R13" s="36" t="s">
        <v>255</v>
      </c>
      <c r="S13" s="36" t="s">
        <v>256</v>
      </c>
      <c r="T13" s="36" t="s">
        <v>257</v>
      </c>
      <c r="U13" s="35" t="s">
        <v>103</v>
      </c>
      <c r="V13" s="36" t="s">
        <v>139</v>
      </c>
      <c r="W13" s="35" t="s">
        <v>258</v>
      </c>
      <c r="X13" s="35" t="s">
        <v>259</v>
      </c>
      <c r="Y13" s="35" t="s">
        <v>260</v>
      </c>
      <c r="Z13" s="35" t="s">
        <v>242</v>
      </c>
      <c r="AA13" s="35" t="s">
        <v>242</v>
      </c>
      <c r="AB13" s="35" t="s">
        <v>261</v>
      </c>
      <c r="AC13" s="35" t="s">
        <v>111</v>
      </c>
      <c r="AD13" s="35" t="s">
        <v>112</v>
      </c>
      <c r="AE13" s="36" t="s">
        <v>262</v>
      </c>
      <c r="AF13" s="36" t="s">
        <v>263</v>
      </c>
      <c r="AG13" s="35" t="s">
        <v>264</v>
      </c>
      <c r="AH13" s="35" t="s">
        <v>116</v>
      </c>
      <c r="AK13" s="37" t="str">
        <f aca="false">AG13&amp;L13&amp;M13</f>
        <v>运营调度工资及五险二金工资方面</v>
      </c>
      <c r="AP13" s="38" t="n">
        <v>9</v>
      </c>
      <c r="AQ13" s="39" t="n">
        <v>46023</v>
      </c>
      <c r="AR13" s="43" t="str">
        <f aca="false">IFERROR(LEFT(A13,FIND("（",A13)-1),A13)</f>
        <v>热线-251222-018664</v>
      </c>
      <c r="AS13" s="43" t="str">
        <f aca="false">J13</f>
        <v>诉求</v>
      </c>
      <c r="AT13" s="43" t="n">
        <f aca="false">IF(MID(AR13,1,2)="热线",12345)+IF(MID(AR13,1,2)="网络",12345)</f>
        <v>12345</v>
      </c>
      <c r="AU13" s="41" t="str">
        <f aca="false">IFERROR(LEFT(D13,FIND(" ",D13)-1),D13)</f>
        <v>2025-12-22</v>
      </c>
      <c r="AV13" s="43" t="str">
        <f aca="false">P13</f>
        <v>人力资源部</v>
      </c>
      <c r="AW13" s="42" t="str">
        <f aca="false">Q13</f>
        <v>凌家庙分中心</v>
      </c>
      <c r="AX13" s="7" t="str">
        <f aca="false">H13</f>
        <v>市民反映，市民是公交集团鸿运承物业管理中心的职工，鸿运承物业管理中心作为公交集团的下属二级单位，从2022年7月1日至2023年8月，鸿运承物业管理中心违背北京公交集团下发的红头文件内容，违法给部分综合站务员B岗C岗职工转为综合站务员A岗，这些转岗人员并没有履行集团公司下发红头文件的综合站务员A岗岗位职责等内容，直接目的是为了追求A岗工资，这番操作直接浪费了公交集团大量资金，从而使综合站务员A岗人员杂乱不堪，以至于综合站务员A岗人员称呼多样，如老综A，旧综A，原综A，后转综A，现在又弄出新综A，从今年3月份开始，鸿运承在没有任何集团下发文件的前提下，把违规转岗的A岗职工保护起来，反而针对性给受红头文件保护的职工恶意调岗，共进行三次恶意调岗，性质特别恶劣，致使被针对职工，身心收到严重创伤，11月27日鸿运承人力资源部经理和工会主席，都承认此次改革是在没有集团公司相关书面文件前提下进行的，在我们坚持一切以劳动法为根基的基础上，他们承诺去和集团领导协商获取有效文件，并且还承诺一定会给职工明确答复，有录音为证，但现在在没有任何答复的前提下，12月26日已经停止排班，已下发排班表，我们职工真心不明白，身为下属二级单位领导，身为共产党干部，怎么会做出霸权主义的事情，敬请北京公交集团相关领导给予职工明确回复，职工姓名：胡亚静，来电反映敬请北京公交集团相关领导给予职工明确回复的问题。</v>
      </c>
      <c r="AY13" s="42" t="str">
        <f aca="false">AG13</f>
        <v>运营调度</v>
      </c>
      <c r="AZ13" s="43" t="s">
        <v>92</v>
      </c>
      <c r="BA13" s="43" t="s">
        <v>92</v>
      </c>
      <c r="BB13" s="43" t="s">
        <v>116</v>
      </c>
      <c r="BC13" s="6" t="s">
        <v>226</v>
      </c>
      <c r="BD13" s="43" t="str">
        <f aca="false">U13</f>
        <v>结束</v>
      </c>
      <c r="BE13" s="43" t="str">
        <f aca="false">IFERROR(LEFT(T13,FIND(" ",T13)-1),T13)</f>
        <v>2025-12-27</v>
      </c>
      <c r="BF13" s="6" t="s">
        <v>265</v>
      </c>
      <c r="BG13" s="5" t="s">
        <v>238</v>
      </c>
      <c r="BH13" s="5" t="s">
        <v>254</v>
      </c>
      <c r="BI13" s="44"/>
      <c r="BJ13" s="44"/>
      <c r="BK13" s="44"/>
      <c r="BL13" s="44" t="str">
        <f aca="false">IF(BG13="物管行政部","侯旭、郑楠",IF(BG13="安保部","张耕",IF(BG13="工程设备部","华菲",IF(BG13="人力资源部","成琦",IF(BG13="党委工作部","阎鑫雨",IF(BG13="餐饮服务部","赵弘晨",IF(BG13="工会","郑欣",IF(BG13="办公室","董娜",""))))))))&amp;IF(BG13="纪检部","黄倩",IF(BG13="信息管理部","蔡浩然",""))</f>
        <v>成琦</v>
      </c>
      <c r="BM13" s="44" t="s">
        <v>119</v>
      </c>
      <c r="BN13" s="44"/>
      <c r="BO13" s="44"/>
      <c r="BP13" s="45" t="s">
        <v>228</v>
      </c>
      <c r="BQ13" s="46" t="s">
        <v>266</v>
      </c>
      <c r="BR13" s="44" t="s">
        <v>92</v>
      </c>
      <c r="BS13" s="46" t="s">
        <v>150</v>
      </c>
      <c r="BT13" s="46"/>
      <c r="BU13" s="44"/>
      <c r="BV13" s="44" t="str">
        <f aca="false">MID(AR13,1,16)</f>
        <v>热线-251222-018664</v>
      </c>
      <c r="BW13" s="44" t="s">
        <v>121</v>
      </c>
      <c r="BX13" s="45" t="str">
        <f aca="false">IF(COUNTIF(BV:BV,BV13)=1,"否","是")</f>
        <v>否</v>
      </c>
      <c r="BY13" s="45" t="str">
        <f aca="false">MID(AR13,18,1)</f>
        <v/>
      </c>
      <c r="CG13" s="47" t="str">
        <f aca="false">VLOOKUP(AR13,[1]市民意见信息导出!$AI$2:$AK$392,3,FALSE())</f>
        <v>结束</v>
      </c>
      <c r="CH13" s="0" t="e">
        <f aca="false">VLOOKUP(BV13,[2]Sheet1!$C$2:$AC$99,2,FALSE())</f>
        <v>#N/A</v>
      </c>
    </row>
    <row r="14" customFormat="false" ht="304" hidden="true" customHeight="true" outlineLevel="0" collapsed="false">
      <c r="A14" s="35" t="s">
        <v>267</v>
      </c>
      <c r="B14" s="36" t="s">
        <v>268</v>
      </c>
      <c r="C14" s="36" t="s">
        <v>269</v>
      </c>
      <c r="D14" s="36" t="s">
        <v>248</v>
      </c>
      <c r="E14" s="35" t="s">
        <v>270</v>
      </c>
      <c r="F14" s="35" t="s">
        <v>129</v>
      </c>
      <c r="G14" s="35" t="s">
        <v>271</v>
      </c>
      <c r="H14" s="35" t="s">
        <v>272</v>
      </c>
      <c r="I14" s="35" t="s">
        <v>92</v>
      </c>
      <c r="J14" s="35" t="s">
        <v>93</v>
      </c>
      <c r="K14" s="35" t="s">
        <v>234</v>
      </c>
      <c r="L14" s="35" t="s">
        <v>252</v>
      </c>
      <c r="M14" s="35" t="s">
        <v>253</v>
      </c>
      <c r="N14" s="35" t="s">
        <v>97</v>
      </c>
      <c r="O14" s="35" t="s">
        <v>238</v>
      </c>
      <c r="P14" s="35" t="s">
        <v>238</v>
      </c>
      <c r="Q14" s="35" t="s">
        <v>218</v>
      </c>
      <c r="R14" s="36" t="s">
        <v>255</v>
      </c>
      <c r="S14" s="36" t="s">
        <v>273</v>
      </c>
      <c r="T14" s="36" t="s">
        <v>257</v>
      </c>
      <c r="U14" s="35" t="s">
        <v>103</v>
      </c>
      <c r="V14" s="36" t="s">
        <v>104</v>
      </c>
      <c r="W14" s="35" t="s">
        <v>274</v>
      </c>
      <c r="X14" s="35" t="s">
        <v>275</v>
      </c>
      <c r="Y14" s="36" t="s">
        <v>276</v>
      </c>
      <c r="Z14" s="35" t="s">
        <v>242</v>
      </c>
      <c r="AA14" s="35" t="s">
        <v>242</v>
      </c>
      <c r="AB14" s="35" t="s">
        <v>277</v>
      </c>
      <c r="AC14" s="35" t="s">
        <v>111</v>
      </c>
      <c r="AD14" s="35" t="s">
        <v>112</v>
      </c>
      <c r="AE14" s="36" t="s">
        <v>278</v>
      </c>
      <c r="AF14" s="36" t="s">
        <v>279</v>
      </c>
      <c r="AG14" s="35" t="s">
        <v>225</v>
      </c>
      <c r="AH14" s="35" t="s">
        <v>116</v>
      </c>
      <c r="AK14" s="37" t="str">
        <f aca="false">AG14&amp;L14&amp;M14</f>
        <v>劳动合同及用工管理工资及五险二金工资方面</v>
      </c>
      <c r="AP14" s="38" t="n">
        <v>10</v>
      </c>
      <c r="AQ14" s="39" t="n">
        <v>46023</v>
      </c>
      <c r="AR14" s="43" t="str">
        <f aca="false">IFERROR(LEFT(A14,FIND("（",A14)-1),A14)</f>
        <v>网络-251222-008037</v>
      </c>
      <c r="AS14" s="43" t="str">
        <f aca="false">J14</f>
        <v>诉求</v>
      </c>
      <c r="AT14" s="43" t="n">
        <f aca="false">IF(MID(AR14,1,2)="热线",12345)+IF(MID(AR14,1,2)="网络",12345)</f>
        <v>12345</v>
      </c>
      <c r="AU14" s="41" t="str">
        <f aca="false">IFERROR(LEFT(D14,FIND(" ",D14)-1),D14)</f>
        <v>2025-12-22</v>
      </c>
      <c r="AV14" s="43" t="str">
        <f aca="false">P14</f>
        <v>人力资源部</v>
      </c>
      <c r="AW14" s="42" t="str">
        <f aca="false">Q14</f>
        <v>机关</v>
      </c>
      <c r="AX14" s="7" t="str">
        <f aca="false">H14</f>
        <v>工单来源：微信服务号，此工单内容为网民留言时填写的标题及原文。 ============================= 留言标题：投诉公交集团压榨员工留言原文：尊敬的北京公交鸿运承物业管理有限公司领导 / 上级主管部门： 您好！ 我是贵公司的一名老员工的家属。我怀着非常沉重和无奈的心情，向您反映公司近期对我爱人进行的不合理调岗降薪问题。 一、 本人基本情况与工作履历我爱你自进入公交系统工作，至今已有31年工龄。其中，她在运营一线担任调度员长达20多年，积累了丰富的管理经验和业务能力。2022年，转岗至北京公交鸿运承物业管理有限公司，担任综合站务员A岗，至今已在该岗位稳定工作3年。 二、 投诉事由：不合理的“岗变薪变”与学历歧视近期，公司以持有“红头文件”为由，突然要求综合站务员A岗必须具备大专学历，并以此为由要求我爱人转岗降薪。我认为这一决定极不合理，理由如下： 1. 岗位实质未变，能力完全胜任：目前的综合站务员A岗，其岗位职责与我爱人过去三年所从事的工作基本一致。我爱人在公交系统工作31年，拥有20多年调度经验和3年A岗实操经验，我爱人的业务能力和工作表现完全能够胜任当前岗位。公司在我爱人已熟练掌握岗位技能的情况下，突然以“学历”卡人，属于典型的形式主义，忽视了员工的实际工作能力。​2. 临近退休，此举缺乏人文关怀：我爱人距离法定退休年龄仅剩两年多。在企业工作了大半辈子，临近退休却面临如此大幅度的降薪，这对我爱人的生活和精神造成了巨大打击。公司的这种做法，严重违背了《劳动合同法》中关于“在本单位连续工作满十五年且距法定退休年龄不足五年的，用人单位不得依照本法第四十条、第四十一条的规定解除劳动合同”的精神，虽然公司未直接解除合同，但通过降薪逼迫员工离职，性质同样恶劣。 三、 协商过程中的不公待遇在与公司协商过程中，公司给出了四项安置方案，实则是“霸王条款”： 1. 转岗至综合站务员C岗： 工资从原A岗的（岗资3700+绩效4720）降至（岗资3100+绩效2720），降幅超过30%，这是我无法接受的。​2. 转岗至巡检员： 同样面临降薪。​3. 买断工龄。​4. 如不选择以上方案，则视为“下岗代工”。 由于我爱人拒绝签字同意这种不合理的降薪，公司相关人员频繁找我爱人“约谈”。这种高频次的约谈已经严重干扰了我爱人的正常工作和生活，导致我爱人精神压力巨大，身心状态极差。 四、 诉求综上所述，我恳请公司： 1. 立即停止这种针对老员工的不合理调岗降薪行为，尊重我31年的工作贡献和实际业务能力。​2. 维持我爱人目前的综合站务员A岗待遇，直至退休。​3. 停止高频次的施压约谈，给老员工一个安稳的工作环境。 我希望公司能从实际出发，妥善解决我爱人的问题，不要让一名即将退休的老员工寒心。 此致敬礼   市民填写的详细地址为：区：朝阳区街道：不详详细地址：北京市公共交通有限公司鸿运城物业中心</v>
      </c>
      <c r="AY14" s="42" t="str">
        <f aca="false">AG14</f>
        <v>劳动合同及用工管理</v>
      </c>
      <c r="AZ14" s="43" t="s">
        <v>92</v>
      </c>
      <c r="BA14" s="43" t="s">
        <v>92</v>
      </c>
      <c r="BB14" s="43" t="s">
        <v>116</v>
      </c>
      <c r="BC14" s="6" t="s">
        <v>226</v>
      </c>
      <c r="BD14" s="43" t="str">
        <f aca="false">U14</f>
        <v>结束</v>
      </c>
      <c r="BE14" s="43" t="str">
        <f aca="false">IFERROR(LEFT(T14,FIND(" ",T14)-1),T14)</f>
        <v>2025-12-27</v>
      </c>
      <c r="BF14" s="6" t="s">
        <v>280</v>
      </c>
      <c r="BG14" s="5" t="s">
        <v>238</v>
      </c>
      <c r="BH14" s="5" t="s">
        <v>218</v>
      </c>
      <c r="BI14" s="44"/>
      <c r="BJ14" s="44"/>
      <c r="BK14" s="44"/>
      <c r="BL14" s="44" t="str">
        <f aca="false">IF(BG14="物管行政部","侯旭、郑楠",IF(BG14="安保部","张耕",IF(BG14="工程设备部","华菲",IF(BG14="人力资源部","成琦",IF(BG14="党委工作部","阎鑫雨",IF(BG14="餐饮服务部","赵弘晨",IF(BG14="工会","郑欣",IF(BG14="办公室","董娜",""))))))))&amp;IF(BG14="纪检部","黄倩",IF(BG14="信息管理部","蔡浩然",""))</f>
        <v>成琦</v>
      </c>
      <c r="BM14" s="44" t="s">
        <v>119</v>
      </c>
      <c r="BN14" s="44"/>
      <c r="BO14" s="44"/>
      <c r="BP14" s="45" t="s">
        <v>228</v>
      </c>
      <c r="BQ14" s="49" t="s">
        <v>281</v>
      </c>
      <c r="BR14" s="44" t="s">
        <v>92</v>
      </c>
      <c r="BS14" s="46"/>
      <c r="BT14" s="46"/>
      <c r="BU14" s="44"/>
      <c r="BV14" s="44" t="str">
        <f aca="false">MID(AR14,1,16)</f>
        <v>网络-251222-008037</v>
      </c>
      <c r="BW14" s="44" t="s">
        <v>231</v>
      </c>
      <c r="BX14" s="45" t="str">
        <f aca="false">IF(COUNTIF(BV:BV,BV14)=1,"否","是")</f>
        <v>否</v>
      </c>
      <c r="BY14" s="45" t="str">
        <f aca="false">MID(AR14,18,1)</f>
        <v/>
      </c>
      <c r="CG14" s="47" t="str">
        <f aca="false">VLOOKUP(AR14,[1]市民意见信息导出!$AI$2:$AK$392,3,FALSE())</f>
        <v>结束</v>
      </c>
      <c r="CH14" s="0" t="e">
        <f aca="false">VLOOKUP(BV14,[2]Sheet1!$C$2:$AC$99,2,FALSE())</f>
        <v>#N/A</v>
      </c>
    </row>
    <row r="15" customFormat="false" ht="111" hidden="true" customHeight="true" outlineLevel="0" collapsed="false">
      <c r="A15" s="35" t="s">
        <v>282</v>
      </c>
      <c r="B15" s="36" t="s">
        <v>283</v>
      </c>
      <c r="C15" s="36" t="s">
        <v>284</v>
      </c>
      <c r="D15" s="36" t="s">
        <v>285</v>
      </c>
      <c r="E15" s="35" t="s">
        <v>286</v>
      </c>
      <c r="F15" s="35" t="s">
        <v>89</v>
      </c>
      <c r="G15" s="35" t="s">
        <v>287</v>
      </c>
      <c r="H15" s="35" t="s">
        <v>288</v>
      </c>
      <c r="I15" s="35" t="s">
        <v>92</v>
      </c>
      <c r="J15" s="35" t="s">
        <v>93</v>
      </c>
      <c r="K15" s="35" t="s">
        <v>234</v>
      </c>
      <c r="L15" s="35" t="s">
        <v>252</v>
      </c>
      <c r="M15" s="35" t="s">
        <v>253</v>
      </c>
      <c r="N15" s="35" t="s">
        <v>97</v>
      </c>
      <c r="O15" s="35" t="s">
        <v>254</v>
      </c>
      <c r="P15" s="35" t="s">
        <v>238</v>
      </c>
      <c r="Q15" s="35" t="s">
        <v>254</v>
      </c>
      <c r="R15" s="36" t="s">
        <v>255</v>
      </c>
      <c r="S15" s="36" t="s">
        <v>256</v>
      </c>
      <c r="T15" s="36" t="s">
        <v>257</v>
      </c>
      <c r="U15" s="35" t="s">
        <v>103</v>
      </c>
      <c r="V15" s="36" t="s">
        <v>139</v>
      </c>
      <c r="W15" s="35" t="s">
        <v>289</v>
      </c>
      <c r="X15" s="35" t="s">
        <v>290</v>
      </c>
      <c r="Y15" s="35" t="s">
        <v>291</v>
      </c>
      <c r="Z15" s="35" t="s">
        <v>242</v>
      </c>
      <c r="AA15" s="35" t="s">
        <v>242</v>
      </c>
      <c r="AB15" s="35" t="s">
        <v>292</v>
      </c>
      <c r="AC15" s="35" t="s">
        <v>111</v>
      </c>
      <c r="AD15" s="35" t="s">
        <v>112</v>
      </c>
      <c r="AE15" s="36" t="s">
        <v>293</v>
      </c>
      <c r="AF15" s="36" t="s">
        <v>263</v>
      </c>
      <c r="AG15" s="35" t="s">
        <v>264</v>
      </c>
      <c r="AH15" s="35" t="s">
        <v>116</v>
      </c>
      <c r="AK15" s="37" t="str">
        <f aca="false">AG15&amp;L15&amp;M15</f>
        <v>运营调度工资及五险二金工资方面</v>
      </c>
      <c r="AP15" s="38" t="n">
        <v>11</v>
      </c>
      <c r="AQ15" s="39" t="n">
        <v>46023</v>
      </c>
      <c r="AR15" s="43" t="str">
        <f aca="false">IFERROR(LEFT(A15,FIND("（",A15)-1),A15)</f>
        <v>热线-251222-022648</v>
      </c>
      <c r="AS15" s="43" t="str">
        <f aca="false">J15</f>
        <v>诉求</v>
      </c>
      <c r="AT15" s="43" t="n">
        <f aca="false">IF(MID(AR15,1,2)="热线",12345)+IF(MID(AR15,1,2)="网络",12345)</f>
        <v>12345</v>
      </c>
      <c r="AU15" s="41" t="str">
        <f aca="false">IFERROR(LEFT(D15,FIND(" ",D15)-1),D15)</f>
        <v>2025-12-22</v>
      </c>
      <c r="AV15" s="43" t="str">
        <f aca="false">P15</f>
        <v>人力资源部</v>
      </c>
      <c r="AW15" s="42" t="str">
        <f aca="false">Q15</f>
        <v>凌家庙分中心</v>
      </c>
      <c r="AX15" s="7" t="str">
        <f aca="false">H15</f>
        <v>市民反映，自己是在北京公交集团的下属二级单位鸿运承物业管理中心职工，属于公交集团的下属二级单位，被所述下级公司恶意调岗，也向鸿运承物业管理中心公司的人力资源经理高强反馈过，公司承认是没有经过公交集团文件下发处理的，说沟通文件下发后给出回复，现在既没有回复，还直接没有任何排岗排班，市民现在岗位都是北京公交集团直接下发确认的岗位，都有红头文件，也从2025年3月开始变相调岗三次了，希望公交集团负责的领导给予处理回复，因为本次调岗是公交集团下属二级单位调岗操作，并不是公交集团进行处理的，故希望公交集团负责领导给出回复，姓名：姜长明，来电反映北京公交集团下属单位恶意调岗问题。</v>
      </c>
      <c r="AY15" s="42" t="str">
        <f aca="false">AG15</f>
        <v>运营调度</v>
      </c>
      <c r="AZ15" s="43" t="s">
        <v>92</v>
      </c>
      <c r="BA15" s="43" t="s">
        <v>92</v>
      </c>
      <c r="BB15" s="43" t="s">
        <v>116</v>
      </c>
      <c r="BC15" s="6" t="s">
        <v>226</v>
      </c>
      <c r="BD15" s="43" t="str">
        <f aca="false">U15</f>
        <v>结束</v>
      </c>
      <c r="BE15" s="43" t="str">
        <f aca="false">IFERROR(LEFT(T15,FIND(" ",T15)-1),T15)</f>
        <v>2025-12-27</v>
      </c>
      <c r="BF15" s="6" t="s">
        <v>294</v>
      </c>
      <c r="BG15" s="5" t="s">
        <v>238</v>
      </c>
      <c r="BH15" s="5" t="s">
        <v>254</v>
      </c>
      <c r="BI15" s="44"/>
      <c r="BJ15" s="44"/>
      <c r="BK15" s="44"/>
      <c r="BL15" s="44" t="str">
        <f aca="false">IF(BG15="物管行政部","侯旭、郑楠",IF(BG15="安保部","张耕",IF(BG15="工程设备部","华菲",IF(BG15="人力资源部","成琦",IF(BG15="党委工作部","阎鑫雨",IF(BG15="餐饮服务部","赵弘晨",IF(BG15="工会","郑欣",IF(BG15="办公室","董娜",""))))))))&amp;IF(BG15="纪检部","黄倩",IF(BG15="信息管理部","蔡浩然",""))</f>
        <v>成琦</v>
      </c>
      <c r="BM15" s="44" t="s">
        <v>119</v>
      </c>
      <c r="BN15" s="44"/>
      <c r="BO15" s="44"/>
      <c r="BP15" s="45" t="s">
        <v>228</v>
      </c>
      <c r="BQ15" s="46" t="s">
        <v>295</v>
      </c>
      <c r="BR15" s="44" t="s">
        <v>92</v>
      </c>
      <c r="BS15" s="46" t="s">
        <v>150</v>
      </c>
      <c r="BT15" s="46"/>
      <c r="BU15" s="44"/>
      <c r="BV15" s="44" t="str">
        <f aca="false">MID(AR15,1,16)</f>
        <v>热线-251222-022648</v>
      </c>
      <c r="BW15" s="44" t="s">
        <v>121</v>
      </c>
      <c r="BX15" s="45" t="str">
        <f aca="false">IF(COUNTIF(BV:BV,BV15)=1,"否","是")</f>
        <v>否</v>
      </c>
      <c r="BY15" s="45" t="str">
        <f aca="false">MID(AR15,18,1)</f>
        <v/>
      </c>
      <c r="CG15" s="47" t="str">
        <f aca="false">VLOOKUP(AR15,[1]市民意见信息导出!$AI$2:$AK$392,3,FALSE())</f>
        <v>结束</v>
      </c>
      <c r="CH15" s="0" t="e">
        <f aca="false">VLOOKUP(BV15,[2]Sheet1!$C$2:$AC$99,2,FALSE())</f>
        <v>#N/A</v>
      </c>
    </row>
    <row r="16" customFormat="false" ht="116" hidden="true" customHeight="true" outlineLevel="0" collapsed="false">
      <c r="A16" s="35" t="s">
        <v>296</v>
      </c>
      <c r="B16" s="36" t="s">
        <v>297</v>
      </c>
      <c r="C16" s="36" t="s">
        <v>298</v>
      </c>
      <c r="D16" s="36" t="s">
        <v>299</v>
      </c>
      <c r="E16" s="35" t="s">
        <v>300</v>
      </c>
      <c r="F16" s="35" t="s">
        <v>89</v>
      </c>
      <c r="G16" s="35" t="s">
        <v>301</v>
      </c>
      <c r="H16" s="35" t="s">
        <v>302</v>
      </c>
      <c r="I16" s="35" t="s">
        <v>92</v>
      </c>
      <c r="J16" s="35" t="s">
        <v>173</v>
      </c>
      <c r="K16" s="35" t="s">
        <v>234</v>
      </c>
      <c r="L16" s="35" t="s">
        <v>303</v>
      </c>
      <c r="M16" s="35" t="s">
        <v>304</v>
      </c>
      <c r="N16" s="35" t="s">
        <v>97</v>
      </c>
      <c r="O16" s="35" t="s">
        <v>305</v>
      </c>
      <c r="P16" s="35" t="s">
        <v>238</v>
      </c>
      <c r="Q16" s="35" t="s">
        <v>305</v>
      </c>
      <c r="R16" s="36" t="s">
        <v>255</v>
      </c>
      <c r="S16" s="36" t="s">
        <v>273</v>
      </c>
      <c r="T16" s="36" t="s">
        <v>257</v>
      </c>
      <c r="U16" s="35" t="s">
        <v>103</v>
      </c>
      <c r="V16" s="36" t="s">
        <v>104</v>
      </c>
      <c r="W16" s="35" t="s">
        <v>306</v>
      </c>
      <c r="X16" s="35" t="s">
        <v>307</v>
      </c>
      <c r="Y16" s="35" t="s">
        <v>242</v>
      </c>
      <c r="Z16" s="35" t="s">
        <v>242</v>
      </c>
      <c r="AA16" s="35" t="s">
        <v>242</v>
      </c>
      <c r="AB16" s="35" t="s">
        <v>308</v>
      </c>
      <c r="AC16" s="35" t="s">
        <v>111</v>
      </c>
      <c r="AD16" s="35" t="s">
        <v>112</v>
      </c>
      <c r="AE16" s="36" t="s">
        <v>309</v>
      </c>
      <c r="AF16" s="36" t="s">
        <v>310</v>
      </c>
      <c r="AG16" s="35" t="s">
        <v>225</v>
      </c>
      <c r="AH16" s="35" t="s">
        <v>116</v>
      </c>
      <c r="AK16" s="37" t="str">
        <f aca="false">AG16&amp;L16&amp;M16</f>
        <v>劳动合同及用工管理人力资源方面其他问题人力资源方面补充内容</v>
      </c>
      <c r="AP16" s="38" t="n">
        <v>12</v>
      </c>
      <c r="AQ16" s="39" t="n">
        <v>46023</v>
      </c>
      <c r="AR16" s="43" t="str">
        <f aca="false">IFERROR(LEFT(A16,FIND("（",A16)-1),A16)</f>
        <v>热线-251222-060978</v>
      </c>
      <c r="AS16" s="43" t="str">
        <f aca="false">J16</f>
        <v>其他</v>
      </c>
      <c r="AT16" s="43" t="n">
        <f aca="false">IF(MID(AR16,1,2)="热线",12345)+IF(MID(AR16,1,2)="网络",12345)</f>
        <v>12345</v>
      </c>
      <c r="AU16" s="41" t="str">
        <f aca="false">IFERROR(LEFT(D16,FIND(" ",D16)-1),D16)</f>
        <v>2025-12-22</v>
      </c>
      <c r="AV16" s="43" t="str">
        <f aca="false">P16</f>
        <v>人力资源部</v>
      </c>
      <c r="AW16" s="42" t="str">
        <f aca="false">Q16</f>
        <v>九龙分中心</v>
      </c>
      <c r="AX16" s="7" t="str">
        <f aca="false">H16</f>
        <v>市民反映，自己是肢体四级残疾人，一直在北京公交集团鸿运承物业九龙分中心工作，属于北京公交集团有限公司，今年49岁，是综合站务A岗，还有不到1年退休，之前因自己学历不够单位不让自己报名乘务巡查员，现在告知从1月15日起将对自己执行C岗工资，直降2600元，自己同意但是没有签字，期间劳人部门及工会主席，共给自己打9次电话及三次面谈，导致自己精神压力大现在患有焦虑症，姓名：何威涛， 希望单位不要再因此事联系自己，给自己造成精神压力导致病情加重，来电反映希望单位领导不要再给自己施加压力导致病情加重。注：另一问题见热线-251222-062831</v>
      </c>
      <c r="AY16" s="42" t="str">
        <f aca="false">AG16</f>
        <v>劳动合同及用工管理</v>
      </c>
      <c r="AZ16" s="43" t="s">
        <v>92</v>
      </c>
      <c r="BA16" s="43" t="s">
        <v>92</v>
      </c>
      <c r="BB16" s="43" t="s">
        <v>116</v>
      </c>
      <c r="BC16" s="6" t="s">
        <v>226</v>
      </c>
      <c r="BD16" s="43" t="str">
        <f aca="false">U16</f>
        <v>结束</v>
      </c>
      <c r="BE16" s="43" t="str">
        <f aca="false">IFERROR(LEFT(T16,FIND(" ",T16)-1),T16)</f>
        <v>2025-12-27</v>
      </c>
      <c r="BF16" s="6" t="s">
        <v>294</v>
      </c>
      <c r="BG16" s="5" t="s">
        <v>238</v>
      </c>
      <c r="BH16" s="5" t="s">
        <v>305</v>
      </c>
      <c r="BI16" s="44"/>
      <c r="BJ16" s="44"/>
      <c r="BK16" s="44"/>
      <c r="BL16" s="44" t="str">
        <f aca="false">IF(BG16="物管行政部","侯旭、郑楠",IF(BG16="安保部","张耕",IF(BG16="工程设备部","华菲",IF(BG16="人力资源部","成琦",IF(BG16="党委工作部","阎鑫雨",IF(BG16="餐饮服务部","赵弘晨",IF(BG16="工会","郑欣",IF(BG16="办公室","董娜",""))))))))&amp;IF(BG16="纪检部","黄倩",IF(BG16="信息管理部","蔡浩然",""))</f>
        <v>成琦</v>
      </c>
      <c r="BM16" s="44" t="s">
        <v>119</v>
      </c>
      <c r="BN16" s="44"/>
      <c r="BO16" s="44"/>
      <c r="BP16" s="45" t="s">
        <v>228</v>
      </c>
      <c r="BQ16" s="46"/>
      <c r="BR16" s="44"/>
      <c r="BS16" s="46"/>
      <c r="BT16" s="46"/>
      <c r="BU16" s="44"/>
      <c r="BV16" s="44" t="str">
        <f aca="false">MID(AR16,1,16)</f>
        <v>热线-251222-060978</v>
      </c>
      <c r="BW16" s="44" t="s">
        <v>231</v>
      </c>
      <c r="BX16" s="45" t="str">
        <f aca="false">IF(COUNTIF(BV:BV,BV16)=1,"否","是")</f>
        <v>否</v>
      </c>
      <c r="BY16" s="45" t="str">
        <f aca="false">MID(AR16,18,1)</f>
        <v/>
      </c>
      <c r="BZ16" s="47" t="s">
        <v>122</v>
      </c>
      <c r="CE16" s="48" t="s">
        <v>123</v>
      </c>
      <c r="CG16" s="47" t="str">
        <f aca="false">VLOOKUP(AR16,[1]市民意见信息导出!$AI$2:$AK$392,3,FALSE())</f>
        <v>结束</v>
      </c>
      <c r="CH16" s="0" t="str">
        <f aca="false">VLOOKUP(BV16,[2]Sheet1!$C$2:$AC$99,2,FALSE())</f>
        <v>1月</v>
      </c>
    </row>
    <row r="17" customFormat="false" ht="198" hidden="true" customHeight="true" outlineLevel="0" collapsed="false">
      <c r="A17" s="35" t="s">
        <v>311</v>
      </c>
      <c r="B17" s="36" t="s">
        <v>312</v>
      </c>
      <c r="C17" s="36" t="s">
        <v>313</v>
      </c>
      <c r="D17" s="36" t="s">
        <v>314</v>
      </c>
      <c r="E17" s="35" t="s">
        <v>249</v>
      </c>
      <c r="F17" s="35" t="s">
        <v>89</v>
      </c>
      <c r="G17" s="35" t="s">
        <v>250</v>
      </c>
      <c r="H17" s="35" t="s">
        <v>315</v>
      </c>
      <c r="I17" s="35" t="s">
        <v>92</v>
      </c>
      <c r="J17" s="35" t="s">
        <v>93</v>
      </c>
      <c r="K17" s="35" t="s">
        <v>234</v>
      </c>
      <c r="L17" s="35" t="s">
        <v>252</v>
      </c>
      <c r="M17" s="35" t="s">
        <v>253</v>
      </c>
      <c r="N17" s="35" t="s">
        <v>97</v>
      </c>
      <c r="O17" s="35" t="s">
        <v>254</v>
      </c>
      <c r="P17" s="35" t="s">
        <v>238</v>
      </c>
      <c r="Q17" s="35" t="s">
        <v>254</v>
      </c>
      <c r="R17" s="36" t="s">
        <v>316</v>
      </c>
      <c r="S17" s="36" t="s">
        <v>256</v>
      </c>
      <c r="T17" s="36" t="s">
        <v>317</v>
      </c>
      <c r="U17" s="35" t="s">
        <v>103</v>
      </c>
      <c r="V17" s="36" t="s">
        <v>139</v>
      </c>
      <c r="W17" s="35" t="s">
        <v>258</v>
      </c>
      <c r="X17" s="35" t="s">
        <v>259</v>
      </c>
      <c r="Y17" s="35" t="s">
        <v>260</v>
      </c>
      <c r="Z17" s="35" t="s">
        <v>242</v>
      </c>
      <c r="AA17" s="35" t="s">
        <v>242</v>
      </c>
      <c r="AB17" s="35" t="s">
        <v>261</v>
      </c>
      <c r="AC17" s="35" t="s">
        <v>111</v>
      </c>
      <c r="AD17" s="35" t="s">
        <v>112</v>
      </c>
      <c r="AE17" s="36" t="s">
        <v>318</v>
      </c>
      <c r="AF17" s="36" t="s">
        <v>263</v>
      </c>
      <c r="AG17" s="35" t="s">
        <v>264</v>
      </c>
      <c r="AH17" s="35" t="s">
        <v>116</v>
      </c>
      <c r="AK17" s="37" t="str">
        <f aca="false">AG17&amp;L17&amp;M17</f>
        <v>运营调度工资及五险二金工资方面</v>
      </c>
      <c r="AP17" s="38" t="n">
        <v>13</v>
      </c>
      <c r="AQ17" s="39" t="n">
        <v>46023</v>
      </c>
      <c r="AR17" s="43" t="str">
        <f aca="false">IFERROR(LEFT(A17,FIND("（",A17)-1),A17)</f>
        <v>热线-251223-016057</v>
      </c>
      <c r="AS17" s="43" t="str">
        <f aca="false">J17</f>
        <v>诉求</v>
      </c>
      <c r="AT17" s="43" t="n">
        <f aca="false">IF(MID(AR17,1,2)="热线",12345)+IF(MID(AR17,1,2)="网络",12345)</f>
        <v>12345</v>
      </c>
      <c r="AU17" s="41" t="str">
        <f aca="false">IFERROR(LEFT(D17,FIND(" ",D17)-1),D17)</f>
        <v>2025-12-23</v>
      </c>
      <c r="AV17" s="43" t="str">
        <f aca="false">P17</f>
        <v>人力资源部</v>
      </c>
      <c r="AW17" s="42" t="str">
        <f aca="false">Q17</f>
        <v>凌家庙分中心</v>
      </c>
      <c r="AX17" s="7" t="str">
        <f aca="false">H17</f>
        <v>市民反映，市民是公交集团鸿运承物业管理中心的职工，鸿运承物业管理中心作为公交集团的下属二级单位，从2022年7月1日至2023年8月，鸿运承物业管理中心违背北京公交集团下发的红头文件内容，违法给部分综合站务员B岗C岗职工转为综合站务员A岗，这些转岗人员并没有履行集团公司下发红头文件的综合站务员A岗岗位职责等内容，直接目的是为了追求A岗工资，这番操作直接浪费了公交集团大量资金，从而使综合站务员A岗人员杂乱不堪，以至于综合站务员A岗人员称呼多样，如老综A，旧综A，原综A，后转综A，现在又弄出新综A，从今年3月份开始，鸿运承在没有任何集团下发文件的前提下，把违规转岗的A岗职工保护起来，反而针对性给受红头文件保护的职工恶意调岗，共进行三次恶意调岗，性质特别恶劣，致使被针对职工，身心收到严重创伤，11月27日鸿运承人力资源部经理和工会主席，都承认此次改革是在没有集团公司相关书面文件前提下进行的，在我们坚持一切以劳动法为根基的基础上，他们承诺去和集团领导协商获取有效文件，并且还承诺一定会给职工明确答复，有录音为证，但现在在没有任何答复的前提下，12月26日已经停止排班，已下发排班表，我们职工真心不明白，身为下属二级单位领导，身为共产党干部，怎么会做出霸权主义的事情，敬请北京公交集团相关领导给予职工明确回复，职工姓名：胡亚静，自己来到了公交集团，但没有公交集团的人员来处理问题，来电反映敬请北京公交集团相关领导给予职工明确回复的问题。</v>
      </c>
      <c r="AY17" s="42" t="str">
        <f aca="false">AG17</f>
        <v>运营调度</v>
      </c>
      <c r="AZ17" s="43" t="s">
        <v>92</v>
      </c>
      <c r="BA17" s="43" t="s">
        <v>92</v>
      </c>
      <c r="BB17" s="43" t="s">
        <v>116</v>
      </c>
      <c r="BC17" s="6" t="s">
        <v>226</v>
      </c>
      <c r="BD17" s="43" t="str">
        <f aca="false">U17</f>
        <v>结束</v>
      </c>
      <c r="BE17" s="43" t="str">
        <f aca="false">IFERROR(LEFT(T17,FIND(" ",T17)-1),T17)</f>
        <v>2025-12-28</v>
      </c>
      <c r="BF17" s="6" t="s">
        <v>319</v>
      </c>
      <c r="BG17" s="5" t="s">
        <v>238</v>
      </c>
      <c r="BH17" s="5" t="s">
        <v>254</v>
      </c>
      <c r="BI17" s="44"/>
      <c r="BJ17" s="44"/>
      <c r="BK17" s="44"/>
      <c r="BL17" s="44" t="str">
        <f aca="false">IF(BG17="物管行政部","侯旭、郑楠",IF(BG17="安保部","张耕",IF(BG17="工程设备部","华菲",IF(BG17="人力资源部","成琦",IF(BG17="党委工作部","阎鑫雨",IF(BG17="餐饮服务部","赵弘晨",IF(BG17="工会","郑欣",IF(BG17="办公室","董娜",""))))))))&amp;IF(BG17="纪检部","黄倩",IF(BG17="信息管理部","蔡浩然",""))</f>
        <v>成琦</v>
      </c>
      <c r="BM17" s="44" t="s">
        <v>119</v>
      </c>
      <c r="BN17" s="44"/>
      <c r="BO17" s="44"/>
      <c r="BP17" s="45" t="s">
        <v>228</v>
      </c>
      <c r="BQ17" s="46" t="s">
        <v>320</v>
      </c>
      <c r="BR17" s="44" t="s">
        <v>92</v>
      </c>
      <c r="BS17" s="46" t="s">
        <v>150</v>
      </c>
      <c r="BT17" s="46"/>
      <c r="BU17" s="44"/>
      <c r="BV17" s="44" t="str">
        <f aca="false">MID(AR17,1,16)</f>
        <v>热线-251223-016057</v>
      </c>
      <c r="BW17" s="44" t="s">
        <v>121</v>
      </c>
      <c r="BX17" s="45" t="str">
        <f aca="false">IF(COUNTIF(BV:BV,BV17)=1,"否","是")</f>
        <v>否</v>
      </c>
      <c r="BY17" s="45" t="str">
        <f aca="false">MID(AR17,18,1)</f>
        <v/>
      </c>
      <c r="CG17" s="47" t="str">
        <f aca="false">VLOOKUP(AR17,[1]市民意见信息导出!$AI$2:$AK$392,3,FALSE())</f>
        <v>结束</v>
      </c>
      <c r="CH17" s="0" t="e">
        <f aca="false">VLOOKUP(BV17,[2]Sheet1!$C$2:$AC$99,2,FALSE())</f>
        <v>#N/A</v>
      </c>
    </row>
    <row r="18" customFormat="false" ht="326" hidden="true" customHeight="true" outlineLevel="0" collapsed="false">
      <c r="A18" s="35" t="s">
        <v>321</v>
      </c>
      <c r="B18" s="36" t="s">
        <v>322</v>
      </c>
      <c r="C18" s="36" t="s">
        <v>323</v>
      </c>
      <c r="D18" s="36" t="s">
        <v>324</v>
      </c>
      <c r="E18" s="35" t="s">
        <v>270</v>
      </c>
      <c r="F18" s="35" t="s">
        <v>129</v>
      </c>
      <c r="G18" s="35" t="s">
        <v>271</v>
      </c>
      <c r="H18" s="35" t="s">
        <v>325</v>
      </c>
      <c r="I18" s="35" t="s">
        <v>92</v>
      </c>
      <c r="J18" s="35" t="s">
        <v>93</v>
      </c>
      <c r="K18" s="35" t="s">
        <v>234</v>
      </c>
      <c r="L18" s="35" t="s">
        <v>252</v>
      </c>
      <c r="M18" s="35" t="s">
        <v>253</v>
      </c>
      <c r="N18" s="35" t="s">
        <v>97</v>
      </c>
      <c r="O18" s="35" t="s">
        <v>326</v>
      </c>
      <c r="P18" s="35" t="s">
        <v>238</v>
      </c>
      <c r="Q18" s="35" t="s">
        <v>326</v>
      </c>
      <c r="R18" s="36" t="s">
        <v>316</v>
      </c>
      <c r="S18" s="36" t="s">
        <v>256</v>
      </c>
      <c r="T18" s="36" t="s">
        <v>317</v>
      </c>
      <c r="U18" s="35" t="s">
        <v>103</v>
      </c>
      <c r="V18" s="36" t="s">
        <v>139</v>
      </c>
      <c r="W18" s="35" t="s">
        <v>327</v>
      </c>
      <c r="X18" s="35" t="s">
        <v>328</v>
      </c>
      <c r="Y18" s="35" t="s">
        <v>329</v>
      </c>
      <c r="Z18" s="35" t="s">
        <v>242</v>
      </c>
      <c r="AA18" s="35" t="s">
        <v>242</v>
      </c>
      <c r="AB18" s="35" t="s">
        <v>330</v>
      </c>
      <c r="AC18" s="35" t="s">
        <v>111</v>
      </c>
      <c r="AD18" s="35" t="s">
        <v>112</v>
      </c>
      <c r="AE18" s="36" t="s">
        <v>331</v>
      </c>
      <c r="AF18" s="36" t="s">
        <v>332</v>
      </c>
      <c r="AG18" s="35" t="s">
        <v>225</v>
      </c>
      <c r="AH18" s="35" t="s">
        <v>116</v>
      </c>
      <c r="AK18" s="37" t="str">
        <f aca="false">AG18&amp;L18&amp;M18</f>
        <v>劳动合同及用工管理工资及五险二金工资方面</v>
      </c>
      <c r="AP18" s="38" t="n">
        <v>14</v>
      </c>
      <c r="AQ18" s="39" t="n">
        <v>46023</v>
      </c>
      <c r="AR18" s="43" t="str">
        <f aca="false">IFERROR(LEFT(A18,FIND("（",A18)-1),A18)</f>
        <v>网络-251223-037876</v>
      </c>
      <c r="AS18" s="43" t="str">
        <f aca="false">J18</f>
        <v>诉求</v>
      </c>
      <c r="AT18" s="43" t="n">
        <f aca="false">IF(MID(AR18,1,2)="热线",12345)+IF(MID(AR18,1,2)="网络",12345)</f>
        <v>12345</v>
      </c>
      <c r="AU18" s="41" t="str">
        <f aca="false">IFERROR(LEFT(D18,FIND(" ",D18)-1),D18)</f>
        <v>2025-12-23</v>
      </c>
      <c r="AV18" s="43" t="str">
        <f aca="false">P18</f>
        <v>人力资源部</v>
      </c>
      <c r="AW18" s="42" t="str">
        <f aca="false">Q18</f>
        <v>单店分中心</v>
      </c>
      <c r="AX18" s="7" t="str">
        <f aca="false">H18</f>
        <v> 工单来源：微信服务号，此工单内容为网民留言时填写的标题及原文。 ============================= 留言标题：北京公交鸿运承物业管理有限公司不合理调岗降薪的投诉信留言原文： 尊敬的北京公共交通控股集团有限公司领导： 您好！ 我是贵公司下属北京公交鸿运承物业管理有限公司一名老员工的家属，怀着无奈与失望的心情，向您反映公司针对我爱人的不合理调岗降薪问题。 一、员工基本情况与工作履历 我爱人在公交系统工作长达31年，其中在运营一线担任调度员20多年，积累了丰富管理经验与业务能力。2022年转岗至北京公交鸿运承物业管理有限公司，任综合站务员A岗，至今已稳定工作3年。 二、投诉事由 （一）不合理的“岗变薪变”与学历歧视 1. 岗位实质与能力匹配：当前综合站务员A岗的岗位职责与我爱人过去3年从事的工作基本一致。她拥有31年公交系统工作经验，其中包括20多年调度经验和3年A岗实操经验，完全能够胜任岗位。公司此时以“学历”为由卡人，属于形式主义，忽视员工实际工作能力。​2. 临近退休缺乏人文关怀：我爱人距法定退休年龄仅剩两年多，在企业奉献大半辈子，临近退休却面临大幅降薪，这对其生活和精神造成巨大打击。公司此举违背了《劳动合同法》第四十二条规定，即“在本单位连续工作满十五年且距法定退休年龄不足五年的，用人单位不得依照本法第四十条、第四十一条的规定解除劳动合同”。虽公司未直接解除合同，但通过降薪逼迫员工离职，性质恶劣。 （二）协商过程中的不公待遇 在与公司协商过程中，公司给出的四项安置方案实为“霸王条款”： 1. 转岗至综合站务员C岗：工资从原A岗的（岗资3700 + 绩效4720）降至（岗资3100 + 绩效2720），降幅超30%，难以接受。​2. 转岗至巡检员：同样面临降薪。​3. 买断工龄。​4. **如不选择以上方案，则视为“下岗代工”。 因我爱人拒绝签字同意不合理降薪，公司相关人员频繁“约谈”，严重干扰其正常工作和生活，导致她精神压力巨大，身心状态极差。在录音中也可明确听到，我爱人明确表示不同意，但公司人员却歪曲事实，称其同意签字认可，这种行为极其不妥。 （三）内部反映无果 此前，我们已向北京公交鸿运承物业管理有限公司反映该问题，希望公司能重视员工权益，合理解决调岗降薪事宜。然而，公司反馈称其做法合理，并未对不合理之处进行纠正，这让我们深感失望。我们认为公司未能充分考虑员工实际情况和合法权益，处理方式有失公正。 三、诉求 综上所述，恳请贵集团： 1. 立即停止下属公司针对老员工的不合理调岗降薪行为，尊重我爱人31年的工作贡献和实际业务能力。​2. 督促北京公交鸿运承物业管理有限公司维持我爱人目前的综合站务员A岗待遇，直至退休。​3. 要求下属公司停止高频次的施压约谈，给予老员工安稳的工作环境。 希望贵集团能从实际出发，妥善解决问题，不要让为公交系统奉献多年的老员工寒心。 此致 敬礼！ 市民填写的详细地址为：区、街道：丰台区卢沟桥街道详细地址：北京公交集团</v>
      </c>
      <c r="AY18" s="42" t="str">
        <f aca="false">AG18</f>
        <v>劳动合同及用工管理</v>
      </c>
      <c r="AZ18" s="43" t="s">
        <v>92</v>
      </c>
      <c r="BA18" s="43" t="s">
        <v>92</v>
      </c>
      <c r="BB18" s="43" t="s">
        <v>116</v>
      </c>
      <c r="BC18" s="6" t="s">
        <v>226</v>
      </c>
      <c r="BD18" s="43" t="str">
        <f aca="false">U18</f>
        <v>结束</v>
      </c>
      <c r="BE18" s="43" t="str">
        <f aca="false">IFERROR(LEFT(T18,FIND(" ",T18)-1),T18)</f>
        <v>2025-12-28</v>
      </c>
      <c r="BF18" s="6" t="s">
        <v>280</v>
      </c>
      <c r="BG18" s="5" t="s">
        <v>238</v>
      </c>
      <c r="BH18" s="5" t="s">
        <v>326</v>
      </c>
      <c r="BI18" s="44"/>
      <c r="BJ18" s="44"/>
      <c r="BK18" s="44"/>
      <c r="BL18" s="44" t="str">
        <f aca="false">IF(BG18="物管行政部","侯旭、郑楠",IF(BG18="安保部","张耕",IF(BG18="工程设备部","华菲",IF(BG18="人力资源部","成琦",IF(BG18="党委工作部","阎鑫雨",IF(BG18="餐饮服务部","赵弘晨",IF(BG18="工会","郑欣",IF(BG18="办公室","董娜",""))))))))&amp;IF(BG18="纪检部","黄倩",IF(BG18="信息管理部","蔡浩然",""))</f>
        <v>成琦</v>
      </c>
      <c r="BM18" s="44" t="s">
        <v>119</v>
      </c>
      <c r="BN18" s="44"/>
      <c r="BO18" s="44"/>
      <c r="BP18" s="45" t="s">
        <v>228</v>
      </c>
      <c r="BQ18" s="49" t="s">
        <v>281</v>
      </c>
      <c r="BR18" s="44" t="s">
        <v>92</v>
      </c>
      <c r="BS18" s="46"/>
      <c r="BT18" s="46"/>
      <c r="BU18" s="44"/>
      <c r="BV18" s="44" t="str">
        <f aca="false">MID(AR18,1,16)</f>
        <v>网络-251223-037876</v>
      </c>
      <c r="BW18" s="44" t="s">
        <v>231</v>
      </c>
      <c r="BX18" s="45" t="str">
        <f aca="false">IF(COUNTIF(BV:BV,BV18)=1,"否","是")</f>
        <v>否</v>
      </c>
      <c r="BY18" s="45" t="str">
        <f aca="false">MID(AR18,18,1)</f>
        <v/>
      </c>
      <c r="BZ18" s="47" t="s">
        <v>122</v>
      </c>
      <c r="CE18" s="48" t="s">
        <v>123</v>
      </c>
      <c r="CG18" s="47" t="str">
        <f aca="false">VLOOKUP(AR18,[1]市民意见信息导出!$AI$2:$AK$392,3,FALSE())</f>
        <v>结束</v>
      </c>
      <c r="CH18" s="0" t="str">
        <f aca="false">VLOOKUP(BV18,[2]Sheet1!$C$2:$AC$99,2,FALSE())</f>
        <v>1月</v>
      </c>
    </row>
    <row r="19" customFormat="false" ht="102" hidden="true" customHeight="true" outlineLevel="0" collapsed="false">
      <c r="A19" s="35" t="s">
        <v>333</v>
      </c>
      <c r="B19" s="36" t="s">
        <v>334</v>
      </c>
      <c r="C19" s="36" t="s">
        <v>335</v>
      </c>
      <c r="D19" s="36" t="s">
        <v>336</v>
      </c>
      <c r="E19" s="35" t="s">
        <v>337</v>
      </c>
      <c r="F19" s="35" t="s">
        <v>129</v>
      </c>
      <c r="G19" s="35" t="s">
        <v>338</v>
      </c>
      <c r="H19" s="35" t="s">
        <v>339</v>
      </c>
      <c r="I19" s="35" t="s">
        <v>92</v>
      </c>
      <c r="J19" s="35" t="s">
        <v>93</v>
      </c>
      <c r="K19" s="35" t="s">
        <v>94</v>
      </c>
      <c r="L19" s="35" t="s">
        <v>95</v>
      </c>
      <c r="M19" s="35" t="s">
        <v>96</v>
      </c>
      <c r="N19" s="35" t="s">
        <v>97</v>
      </c>
      <c r="O19" s="35" t="s">
        <v>340</v>
      </c>
      <c r="P19" s="35" t="s">
        <v>99</v>
      </c>
      <c r="Q19" s="35" t="s">
        <v>340</v>
      </c>
      <c r="R19" s="36" t="s">
        <v>316</v>
      </c>
      <c r="S19" s="36" t="s">
        <v>341</v>
      </c>
      <c r="T19" s="36" t="s">
        <v>317</v>
      </c>
      <c r="U19" s="35" t="s">
        <v>103</v>
      </c>
      <c r="V19" s="36" t="s">
        <v>104</v>
      </c>
      <c r="W19" s="35" t="s">
        <v>342</v>
      </c>
      <c r="X19" s="35" t="s">
        <v>343</v>
      </c>
      <c r="Y19" s="35" t="s">
        <v>344</v>
      </c>
      <c r="Z19" s="35" t="s">
        <v>345</v>
      </c>
      <c r="AA19" s="35" t="s">
        <v>163</v>
      </c>
      <c r="AB19" s="35" t="s">
        <v>193</v>
      </c>
      <c r="AC19" s="35" t="s">
        <v>111</v>
      </c>
      <c r="AD19" s="35" t="s">
        <v>112</v>
      </c>
      <c r="AE19" s="36" t="s">
        <v>346</v>
      </c>
      <c r="AF19" s="36" t="s">
        <v>347</v>
      </c>
      <c r="AG19" s="35" t="s">
        <v>115</v>
      </c>
      <c r="AH19" s="35" t="s">
        <v>116</v>
      </c>
      <c r="AK19" s="37" t="str">
        <f aca="false">AG19&amp;L19&amp;M19</f>
        <v>服务企业政策问题调整服务规范</v>
      </c>
      <c r="AP19" s="38" t="n">
        <v>15</v>
      </c>
      <c r="AQ19" s="39" t="n">
        <v>46023</v>
      </c>
      <c r="AR19" s="43" t="str">
        <f aca="false">IFERROR(LEFT(A19,FIND("（",A19)-1),A19)</f>
        <v>网络-251223-042262-4</v>
      </c>
      <c r="AS19" s="43" t="str">
        <f aca="false">J19</f>
        <v>诉求</v>
      </c>
      <c r="AT19" s="43" t="n">
        <f aca="false">IF(MID(AR19,1,2)="热线",12345)+IF(MID(AR19,1,2)="网络",12345)</f>
        <v>12345</v>
      </c>
      <c r="AU19" s="41" t="str">
        <f aca="false">IFERROR(LEFT(D19,FIND(" ",D19)-1),D19)</f>
        <v>2025-12-23</v>
      </c>
      <c r="AV19" s="43" t="str">
        <f aca="false">P19</f>
        <v>物管行政部</v>
      </c>
      <c r="AW19" s="42" t="str">
        <f aca="false">Q19</f>
        <v>明月湾分中心</v>
      </c>
      <c r="AX19" s="7" t="str">
        <f aca="false">H19</f>
        <v>工单来源：微信服务号，此工单内容为网民留言时填写的标题及原文。 ============================= 留言标题：不雅.肮脏.懒政.失职的北京市599路公交车（当值随车保安和司机）留言原文：2025-12-16下午16：26本人在此车内，发现有许多区域肮脏.不雅.上座前还需本人自行清理（车号3628334），这又一次证明此车队人员不尽责；车队领导们不作为（书记王广宇13910701906；队长王璐女15910568188等数名责任人员）问题仍存在！急需整顿.治理.纠正和换人！望市民热线和上级职能部门做深入督查和惩处！还市民对北京市公共交道以信心！！！市民填写的详细地址为：区、街道：大兴区黄村镇详细地址：博兴六路公交场站，67834230/67656962。安服安保组织 鸿运承</v>
      </c>
      <c r="AY19" s="42" t="str">
        <f aca="false">AG19</f>
        <v>服务</v>
      </c>
      <c r="AZ19" s="43" t="s">
        <v>116</v>
      </c>
      <c r="BA19" s="43" t="s">
        <v>116</v>
      </c>
      <c r="BB19" s="43" t="s">
        <v>116</v>
      </c>
      <c r="BC19" s="6" t="s">
        <v>117</v>
      </c>
      <c r="BD19" s="43" t="str">
        <f aca="false">U19</f>
        <v>结束</v>
      </c>
      <c r="BE19" s="43" t="str">
        <f aca="false">IFERROR(LEFT(T19,FIND(" ",T19)-1),T19)</f>
        <v>2025-12-28</v>
      </c>
      <c r="BF19" s="6" t="s">
        <v>348</v>
      </c>
      <c r="BG19" s="5" t="s">
        <v>99</v>
      </c>
      <c r="BH19" s="5" t="s">
        <v>340</v>
      </c>
      <c r="BI19" s="44"/>
      <c r="BJ19" s="44"/>
      <c r="BK19" s="44"/>
      <c r="BL19" s="44" t="str">
        <f aca="false">IF(BG19="物管行政部","侯旭、郑楠",IF(BG19="安保部","张耕",IF(BG19="工程设备部","华菲",IF(BG19="人力资源部","成琦",IF(BG19="党委工作部","阎鑫雨",IF(BG19="餐饮服务部","赵弘晨",IF(BG19="工会","郑欣",IF(BG19="办公室","董娜",""))))))))&amp;IF(BG19="纪检部","黄倩",IF(BG19="信息管理部","蔡浩然",""))</f>
        <v>侯旭、郑楠</v>
      </c>
      <c r="BM19" s="44" t="s">
        <v>119</v>
      </c>
      <c r="BN19" s="44"/>
      <c r="BO19" s="44"/>
      <c r="BP19" s="45" t="s">
        <v>120</v>
      </c>
      <c r="BQ19" s="46" t="s">
        <v>349</v>
      </c>
      <c r="BR19" s="44" t="s">
        <v>92</v>
      </c>
      <c r="BS19" s="46" t="s">
        <v>350</v>
      </c>
      <c r="BT19" s="46"/>
      <c r="BU19" s="44"/>
      <c r="BV19" s="44" t="str">
        <f aca="false">MID(AR19,1,16)</f>
        <v>网络-251223-042262</v>
      </c>
      <c r="BW19" s="44" t="s">
        <v>121</v>
      </c>
      <c r="BX19" s="45" t="str">
        <f aca="false">IF(COUNTIF(BV:BV,BV19)=1,"否","是")</f>
        <v>否</v>
      </c>
      <c r="BY19" s="45" t="str">
        <f aca="false">MID(AR19,18,1)</f>
        <v>4</v>
      </c>
      <c r="CG19" s="47" t="str">
        <f aca="false">VLOOKUP(AR19,[1]市民意见信息导出!$AI$2:$AK$392,3,FALSE())</f>
        <v>结束</v>
      </c>
      <c r="CH19" s="0" t="e">
        <f aca="false">VLOOKUP(BV19,[2]Sheet1!$C$2:$AC$99,2,FALSE())</f>
        <v>#N/A</v>
      </c>
    </row>
    <row r="20" customFormat="false" ht="117" hidden="true" customHeight="true" outlineLevel="0" collapsed="false">
      <c r="A20" s="35" t="s">
        <v>351</v>
      </c>
      <c r="B20" s="36" t="s">
        <v>352</v>
      </c>
      <c r="C20" s="36" t="s">
        <v>353</v>
      </c>
      <c r="D20" s="36" t="s">
        <v>354</v>
      </c>
      <c r="E20" s="35" t="s">
        <v>355</v>
      </c>
      <c r="F20" s="35" t="s">
        <v>89</v>
      </c>
      <c r="G20" s="35" t="s">
        <v>356</v>
      </c>
      <c r="H20" s="35" t="s">
        <v>357</v>
      </c>
      <c r="I20" s="35" t="s">
        <v>92</v>
      </c>
      <c r="J20" s="35" t="s">
        <v>93</v>
      </c>
      <c r="K20" s="35" t="s">
        <v>234</v>
      </c>
      <c r="L20" s="35" t="s">
        <v>252</v>
      </c>
      <c r="M20" s="35" t="s">
        <v>253</v>
      </c>
      <c r="N20" s="35" t="s">
        <v>97</v>
      </c>
      <c r="O20" s="35" t="s">
        <v>254</v>
      </c>
      <c r="P20" s="35" t="s">
        <v>238</v>
      </c>
      <c r="Q20" s="35" t="s">
        <v>254</v>
      </c>
      <c r="R20" s="36" t="s">
        <v>316</v>
      </c>
      <c r="S20" s="36" t="s">
        <v>256</v>
      </c>
      <c r="T20" s="36" t="s">
        <v>317</v>
      </c>
      <c r="U20" s="35" t="s">
        <v>103</v>
      </c>
      <c r="V20" s="36" t="s">
        <v>139</v>
      </c>
      <c r="W20" s="35" t="s">
        <v>358</v>
      </c>
      <c r="X20" s="35" t="s">
        <v>359</v>
      </c>
      <c r="Y20" s="35" t="s">
        <v>360</v>
      </c>
      <c r="Z20" s="35" t="s">
        <v>242</v>
      </c>
      <c r="AA20" s="35" t="s">
        <v>242</v>
      </c>
      <c r="AB20" s="35" t="s">
        <v>361</v>
      </c>
      <c r="AC20" s="35" t="s">
        <v>111</v>
      </c>
      <c r="AD20" s="35" t="s">
        <v>112</v>
      </c>
      <c r="AE20" s="36" t="s">
        <v>362</v>
      </c>
      <c r="AF20" s="36" t="s">
        <v>263</v>
      </c>
      <c r="AG20" s="35" t="s">
        <v>225</v>
      </c>
      <c r="AH20" s="35" t="s">
        <v>116</v>
      </c>
      <c r="AK20" s="37" t="str">
        <f aca="false">AG20&amp;L20&amp;M20</f>
        <v>劳动合同及用工管理工资及五险二金工资方面</v>
      </c>
      <c r="AP20" s="38" t="n">
        <v>16</v>
      </c>
      <c r="AQ20" s="39" t="n">
        <v>46023</v>
      </c>
      <c r="AR20" s="43" t="str">
        <f aca="false">IFERROR(LEFT(A20,FIND("（",A20)-1),A20)</f>
        <v>热线-251222-074443</v>
      </c>
      <c r="AS20" s="43" t="str">
        <f aca="false">J20</f>
        <v>诉求</v>
      </c>
      <c r="AT20" s="43" t="n">
        <f aca="false">IF(MID(AR20,1,2)="热线",12345)+IF(MID(AR20,1,2)="网络",12345)</f>
        <v>12345</v>
      </c>
      <c r="AU20" s="41" t="str">
        <f aca="false">IFERROR(LEFT(D20,FIND(" ",D20)-1),D20)</f>
        <v>2025-12-23</v>
      </c>
      <c r="AV20" s="43" t="str">
        <f aca="false">P20</f>
        <v>人力资源部</v>
      </c>
      <c r="AW20" s="42" t="str">
        <f aca="false">Q20</f>
        <v>凌家庙分中心</v>
      </c>
      <c r="AX20" s="7" t="str">
        <f aca="false">H20</f>
        <v>市民反映，自己是公交集团（公司名称：北京公共交通控股（集团）有限公司，地址：西城区南礼士路44号）的员工，自己生育后回到公司，公司给自己安排的都是体力活，对此不认可，沟通后说让自己待岗三个月，每月1800元，来电反映公司安排工作不合理问题。工单流转：西城区分中心退回：经核实，诉求人反映北京公共交通控股（集团）有限公司鸿运承物业管理中心工作安排不合理的问题。市民表示其产假后返岗后在河北香河县工作，公司拟安排市民返回单位内部分配的B、C岗位或继续待岗，市民认为其市民身体情况不适宜B、C岗位，希望单位或上级单位能够重新考虑安排。经查，鸿运承物业管理中心上级单位为北京公共交通控股（集团）有限公司。工作人员告知市民希望与单位协商工作安排事宜属于单位内部管理问题，烦请市中心转上级单位北京公共交通控股（集团）有限公司进行协调。</v>
      </c>
      <c r="AY20" s="42" t="str">
        <f aca="false">AG20</f>
        <v>劳动合同及用工管理</v>
      </c>
      <c r="AZ20" s="43" t="s">
        <v>92</v>
      </c>
      <c r="BA20" s="43" t="s">
        <v>92</v>
      </c>
      <c r="BB20" s="43" t="s">
        <v>116</v>
      </c>
      <c r="BC20" s="6" t="s">
        <v>226</v>
      </c>
      <c r="BD20" s="43" t="str">
        <f aca="false">U20</f>
        <v>结束</v>
      </c>
      <c r="BE20" s="43" t="str">
        <f aca="false">IFERROR(LEFT(T20,FIND(" ",T20)-1),T20)</f>
        <v>2025-12-28</v>
      </c>
      <c r="BF20" s="6" t="s">
        <v>363</v>
      </c>
      <c r="BG20" s="5" t="s">
        <v>238</v>
      </c>
      <c r="BH20" s="5" t="s">
        <v>254</v>
      </c>
      <c r="BI20" s="44"/>
      <c r="BJ20" s="44"/>
      <c r="BK20" s="44"/>
      <c r="BL20" s="44" t="str">
        <f aca="false">IF(BG20="物管行政部","侯旭、郑楠",IF(BG20="安保部","张耕",IF(BG20="工程设备部","华菲",IF(BG20="人力资源部","成琦",IF(BG20="党委工作部","阎鑫雨",IF(BG20="餐饮服务部","赵弘晨",IF(BG20="工会","郑欣",IF(BG20="办公室","董娜",""))))))))&amp;IF(BG20="纪检部","黄倩",IF(BG20="信息管理部","蔡浩然",""))</f>
        <v>成琦</v>
      </c>
      <c r="BM20" s="44" t="s">
        <v>119</v>
      </c>
      <c r="BN20" s="44"/>
      <c r="BO20" s="44"/>
      <c r="BP20" s="45" t="s">
        <v>228</v>
      </c>
      <c r="BQ20" s="46"/>
      <c r="BR20" s="44"/>
      <c r="BS20" s="46"/>
      <c r="BT20" s="46"/>
      <c r="BU20" s="44"/>
      <c r="BV20" s="44" t="str">
        <f aca="false">MID(AR20,1,16)</f>
        <v>热线-251222-074443</v>
      </c>
      <c r="BW20" s="44" t="s">
        <v>231</v>
      </c>
      <c r="BX20" s="45" t="str">
        <f aca="false">IF(COUNTIF(BV:BV,BV20)=1,"否","是")</f>
        <v>否</v>
      </c>
      <c r="BY20" s="45" t="str">
        <f aca="false">MID(AR20,18,1)</f>
        <v/>
      </c>
      <c r="CG20" s="47" t="str">
        <f aca="false">VLOOKUP(AR20,[1]市民意见信息导出!$AI$2:$AK$392,3,FALSE())</f>
        <v>结束</v>
      </c>
      <c r="CH20" s="0" t="e">
        <f aca="false">VLOOKUP(BV20,[2]Sheet1!$C$2:$AC$99,2,FALSE())</f>
        <v>#N/A</v>
      </c>
    </row>
    <row r="21" customFormat="false" ht="66" hidden="true" customHeight="true" outlineLevel="0" collapsed="false">
      <c r="A21" s="35" t="s">
        <v>364</v>
      </c>
      <c r="B21" s="36" t="s">
        <v>365</v>
      </c>
      <c r="C21" s="36" t="s">
        <v>366</v>
      </c>
      <c r="D21" s="36" t="s">
        <v>367</v>
      </c>
      <c r="E21" s="35" t="s">
        <v>368</v>
      </c>
      <c r="F21" s="35" t="s">
        <v>129</v>
      </c>
      <c r="G21" s="35" t="s">
        <v>369</v>
      </c>
      <c r="H21" s="35" t="s">
        <v>370</v>
      </c>
      <c r="I21" s="35" t="s">
        <v>92</v>
      </c>
      <c r="J21" s="35" t="s">
        <v>93</v>
      </c>
      <c r="K21" s="35" t="s">
        <v>94</v>
      </c>
      <c r="L21" s="35" t="s">
        <v>95</v>
      </c>
      <c r="M21" s="35" t="s">
        <v>96</v>
      </c>
      <c r="N21" s="35" t="s">
        <v>97</v>
      </c>
      <c r="O21" s="35" t="s">
        <v>371</v>
      </c>
      <c r="P21" s="35" t="s">
        <v>99</v>
      </c>
      <c r="Q21" s="35" t="s">
        <v>371</v>
      </c>
      <c r="R21" s="36" t="s">
        <v>316</v>
      </c>
      <c r="S21" s="36" t="s">
        <v>341</v>
      </c>
      <c r="T21" s="36" t="s">
        <v>317</v>
      </c>
      <c r="U21" s="35" t="s">
        <v>103</v>
      </c>
      <c r="V21" s="36" t="s">
        <v>104</v>
      </c>
      <c r="W21" s="35" t="s">
        <v>372</v>
      </c>
      <c r="X21" s="35" t="s">
        <v>373</v>
      </c>
      <c r="Y21" s="35" t="s">
        <v>374</v>
      </c>
      <c r="Z21" s="35" t="s">
        <v>375</v>
      </c>
      <c r="AA21" s="35" t="s">
        <v>163</v>
      </c>
      <c r="AB21" s="35" t="s">
        <v>376</v>
      </c>
      <c r="AC21" s="35" t="s">
        <v>111</v>
      </c>
      <c r="AD21" s="35" t="s">
        <v>112</v>
      </c>
      <c r="AE21" s="36" t="s">
        <v>377</v>
      </c>
      <c r="AF21" s="36" t="s">
        <v>378</v>
      </c>
      <c r="AG21" s="35" t="s">
        <v>379</v>
      </c>
      <c r="AH21" s="35" t="s">
        <v>116</v>
      </c>
      <c r="AK21" s="37" t="str">
        <f aca="false">AG21&amp;L21&amp;M21</f>
        <v>设施设备企业政策问题调整服务规范</v>
      </c>
      <c r="AP21" s="38" t="n">
        <v>17</v>
      </c>
      <c r="AQ21" s="39" t="n">
        <v>46023</v>
      </c>
      <c r="AR21" s="43" t="str">
        <f aca="false">IFERROR(LEFT(A21,FIND("（",A21)-1),A21)</f>
        <v>热线-251223-071646-3</v>
      </c>
      <c r="AS21" s="43" t="str">
        <f aca="false">J21</f>
        <v>诉求</v>
      </c>
      <c r="AT21" s="43" t="n">
        <f aca="false">IF(MID(AR21,1,2)="热线",12345)+IF(MID(AR21,1,2)="网络",12345)</f>
        <v>12345</v>
      </c>
      <c r="AU21" s="41" t="str">
        <f aca="false">IFERROR(LEFT(D21,FIND(" ",D21)-1),D21)</f>
        <v>2025-12-23</v>
      </c>
      <c r="AV21" s="43" t="str">
        <f aca="false">P21</f>
        <v>物管行政部</v>
      </c>
      <c r="AW21" s="42" t="str">
        <f aca="false">Q21</f>
        <v>河滩分中心</v>
      </c>
      <c r="AX21" s="7" t="str">
        <f aca="false">H21</f>
        <v>市民反映，12月23号双峪车站（去往新桥方向）的992路公交车没有窗帘，而且车内还很脏乱，市民认为作为交通运输服务行业，窗帘是最基本的，原来反映过其他车队，给出回复说没钱，市民不认可，市民表示问题没有解决，来电反映公交车没有窗帘问题。科信 安服 鸿运承</v>
      </c>
      <c r="AY21" s="42" t="str">
        <f aca="false">AG21</f>
        <v>设施设备</v>
      </c>
      <c r="AZ21" s="43" t="s">
        <v>116</v>
      </c>
      <c r="BA21" s="43" t="s">
        <v>116</v>
      </c>
      <c r="BB21" s="43" t="s">
        <v>116</v>
      </c>
      <c r="BC21" s="6" t="s">
        <v>117</v>
      </c>
      <c r="BD21" s="43" t="str">
        <f aca="false">U21</f>
        <v>结束</v>
      </c>
      <c r="BE21" s="43" t="str">
        <f aca="false">IFERROR(LEFT(T21,FIND(" ",T21)-1),T21)</f>
        <v>2025-12-28</v>
      </c>
      <c r="BF21" s="6" t="s">
        <v>380</v>
      </c>
      <c r="BG21" s="5" t="s">
        <v>99</v>
      </c>
      <c r="BH21" s="5" t="s">
        <v>371</v>
      </c>
      <c r="BI21" s="44"/>
      <c r="BJ21" s="44"/>
      <c r="BK21" s="44"/>
      <c r="BL21" s="44" t="str">
        <f aca="false">IF(BG21="物管行政部","侯旭、郑楠",IF(BG21="安保部","张耕",IF(BG21="工程设备部","华菲",IF(BG21="人力资源部","成琦",IF(BG21="党委工作部","阎鑫雨",IF(BG21="餐饮服务部","赵弘晨",IF(BG21="工会","郑欣",IF(BG21="办公室","董娜",""))))))))&amp;IF(BG21="纪检部","黄倩",IF(BG21="信息管理部","蔡浩然",""))</f>
        <v>侯旭、郑楠</v>
      </c>
      <c r="BM21" s="44" t="s">
        <v>119</v>
      </c>
      <c r="BN21" s="44"/>
      <c r="BO21" s="44"/>
      <c r="BP21" s="45" t="s">
        <v>120</v>
      </c>
      <c r="BQ21" s="46"/>
      <c r="BR21" s="44"/>
      <c r="BS21" s="46"/>
      <c r="BT21" s="46"/>
      <c r="BU21" s="44"/>
      <c r="BV21" s="44" t="str">
        <f aca="false">MID(AR21,1,16)</f>
        <v>热线-251223-071646</v>
      </c>
      <c r="BW21" s="44" t="s">
        <v>121</v>
      </c>
      <c r="BX21" s="45" t="str">
        <f aca="false">IF(COUNTIF(BV:BV,BV21)=1,"否","是")</f>
        <v>否</v>
      </c>
      <c r="BY21" s="45" t="str">
        <f aca="false">MID(AR21,18,1)</f>
        <v>3</v>
      </c>
      <c r="CG21" s="47" t="str">
        <f aca="false">VLOOKUP(AR21,[1]市民意见信息导出!$AI$2:$AK$392,3,FALSE())</f>
        <v>结束</v>
      </c>
      <c r="CH21" s="0" t="e">
        <f aca="false">VLOOKUP(BV21,[2]Sheet1!$C$2:$AC$99,2,FALSE())</f>
        <v>#N/A</v>
      </c>
    </row>
    <row r="22" customFormat="false" ht="51" hidden="true" customHeight="true" outlineLevel="0" collapsed="false">
      <c r="A22" s="35" t="s">
        <v>381</v>
      </c>
      <c r="B22" s="36" t="s">
        <v>382</v>
      </c>
      <c r="C22" s="36" t="s">
        <v>383</v>
      </c>
      <c r="D22" s="36" t="s">
        <v>384</v>
      </c>
      <c r="E22" s="35" t="s">
        <v>385</v>
      </c>
      <c r="F22" s="35" t="s">
        <v>129</v>
      </c>
      <c r="G22" s="35" t="s">
        <v>386</v>
      </c>
      <c r="H22" s="35" t="s">
        <v>387</v>
      </c>
      <c r="I22" s="35" t="s">
        <v>92</v>
      </c>
      <c r="J22" s="35" t="s">
        <v>93</v>
      </c>
      <c r="K22" s="35" t="s">
        <v>132</v>
      </c>
      <c r="L22" s="35" t="s">
        <v>388</v>
      </c>
      <c r="M22" s="35" t="s">
        <v>389</v>
      </c>
      <c r="N22" s="35" t="s">
        <v>97</v>
      </c>
      <c r="O22" s="35" t="s">
        <v>390</v>
      </c>
      <c r="P22" s="35" t="s">
        <v>132</v>
      </c>
      <c r="Q22" s="35" t="s">
        <v>390</v>
      </c>
      <c r="R22" s="36" t="s">
        <v>316</v>
      </c>
      <c r="S22" s="36" t="s">
        <v>341</v>
      </c>
      <c r="T22" s="36" t="s">
        <v>317</v>
      </c>
      <c r="U22" s="35" t="s">
        <v>103</v>
      </c>
      <c r="V22" s="36" t="s">
        <v>104</v>
      </c>
      <c r="W22" s="35" t="s">
        <v>391</v>
      </c>
      <c r="X22" s="36" t="s">
        <v>392</v>
      </c>
      <c r="Y22" s="36" t="s">
        <v>393</v>
      </c>
      <c r="Z22" s="36" t="s">
        <v>394</v>
      </c>
      <c r="AA22" s="35" t="s">
        <v>395</v>
      </c>
      <c r="AB22" s="35" t="s">
        <v>391</v>
      </c>
      <c r="AC22" s="35" t="s">
        <v>111</v>
      </c>
      <c r="AD22" s="35" t="s">
        <v>112</v>
      </c>
      <c r="AE22" s="36" t="s">
        <v>396</v>
      </c>
      <c r="AF22" s="36" t="s">
        <v>397</v>
      </c>
      <c r="AG22" s="35" t="s">
        <v>115</v>
      </c>
      <c r="AH22" s="35" t="s">
        <v>116</v>
      </c>
      <c r="AK22" s="37" t="str">
        <f aca="false">AG22&amp;L22&amp;M22</f>
        <v>服务场站保安问题场站保安</v>
      </c>
      <c r="AP22" s="38" t="n">
        <v>18</v>
      </c>
      <c r="AQ22" s="39" t="n">
        <v>46023</v>
      </c>
      <c r="AR22" s="43" t="str">
        <f aca="false">IFERROR(LEFT(A22,FIND("（",A22)-1),A22)</f>
        <v>热线-251223-074632</v>
      </c>
      <c r="AS22" s="43" t="str">
        <f aca="false">J22</f>
        <v>诉求</v>
      </c>
      <c r="AT22" s="43" t="n">
        <f aca="false">IF(MID(AR22,1,2)="热线",12345)+IF(MID(AR22,1,2)="网络",12345)</f>
        <v>12345</v>
      </c>
      <c r="AU22" s="41" t="str">
        <f aca="false">IFERROR(LEFT(D22,FIND(" ",D22)-1),D22)</f>
        <v>2025-12-24</v>
      </c>
      <c r="AV22" s="43" t="str">
        <f aca="false">P22</f>
        <v>安保部（应急管理中心）</v>
      </c>
      <c r="AW22" s="42" t="str">
        <f aca="false">Q22</f>
        <v>小营分中心</v>
      </c>
      <c r="AX22" s="7" t="str">
        <f aca="false">H22</f>
        <v>市民反映，朝阳区朝阳五路居公交场站（117路与107路等车辆），门口保安人员向路侧建安东路停车人员主动索要停车费，不交费不让停车，市民表示公交场站门口建安东路路段是违停路段，属于非法索要停车费，要求核查，来电反映非法索要停车费问题。</v>
      </c>
      <c r="AY22" s="42" t="str">
        <f aca="false">AG22</f>
        <v>服务</v>
      </c>
      <c r="AZ22" s="43" t="s">
        <v>116</v>
      </c>
      <c r="BA22" s="43" t="s">
        <v>116</v>
      </c>
      <c r="BB22" s="43" t="s">
        <v>116</v>
      </c>
      <c r="BC22" s="6" t="s">
        <v>398</v>
      </c>
      <c r="BD22" s="43" t="str">
        <f aca="false">U22</f>
        <v>结束</v>
      </c>
      <c r="BE22" s="43" t="str">
        <f aca="false">IFERROR(LEFT(T22,FIND(" ",T22)-1),T22)</f>
        <v>2025-12-28</v>
      </c>
      <c r="BF22" s="6" t="s">
        <v>399</v>
      </c>
      <c r="BG22" s="5" t="s">
        <v>148</v>
      </c>
      <c r="BH22" s="5" t="s">
        <v>390</v>
      </c>
      <c r="BI22" s="44"/>
      <c r="BJ22" s="44"/>
      <c r="BK22" s="44"/>
      <c r="BL22" s="44" t="str">
        <f aca="false">IF(BG22="物管行政部","侯旭、郑楠",IF(BG22="安保部","张耕",IF(BG22="工程设备部","华菲",IF(BG22="人力资源部","成琦",IF(BG22="党委工作部","阎鑫雨",IF(BG22="餐饮服务部","赵弘晨",IF(BG22="工会","郑欣",IF(BG22="办公室","董娜",""))))))))&amp;IF(BG22="纪检部","黄倩",IF(BG22="信息管理部","蔡浩然",""))</f>
        <v>张耕</v>
      </c>
      <c r="BM22" s="44" t="s">
        <v>119</v>
      </c>
      <c r="BN22" s="44"/>
      <c r="BO22" s="44"/>
      <c r="BP22" s="45" t="s">
        <v>120</v>
      </c>
      <c r="BQ22" s="46"/>
      <c r="BR22" s="44"/>
      <c r="BS22" s="46"/>
      <c r="BT22" s="46"/>
      <c r="BU22" s="44"/>
      <c r="BV22" s="44" t="str">
        <f aca="false">MID(AR22,1,16)</f>
        <v>热线-251223-074632</v>
      </c>
      <c r="BW22" s="44" t="s">
        <v>121</v>
      </c>
      <c r="BX22" s="45" t="str">
        <f aca="false">IF(COUNTIF(BV:BV,BV22)=1,"否","是")</f>
        <v>否</v>
      </c>
      <c r="BY22" s="45" t="str">
        <f aca="false">MID(AR22,18,1)</f>
        <v/>
      </c>
      <c r="CG22" s="47" t="str">
        <f aca="false">VLOOKUP(AR22,[1]市民意见信息导出!$AI$2:$AK$392,3,FALSE())</f>
        <v>结束</v>
      </c>
      <c r="CH22" s="0" t="e">
        <f aca="false">VLOOKUP(BV22,[2]Sheet1!$C$2:$AC$99,2,FALSE())</f>
        <v>#N/A</v>
      </c>
    </row>
    <row r="23" customFormat="false" ht="159" hidden="true" customHeight="true" outlineLevel="0" collapsed="false">
      <c r="A23" s="35" t="s">
        <v>400</v>
      </c>
      <c r="B23" s="36" t="s">
        <v>401</v>
      </c>
      <c r="C23" s="36" t="s">
        <v>402</v>
      </c>
      <c r="D23" s="36" t="s">
        <v>403</v>
      </c>
      <c r="E23" s="35" t="s">
        <v>182</v>
      </c>
      <c r="F23" s="35" t="s">
        <v>89</v>
      </c>
      <c r="G23" s="35" t="s">
        <v>182</v>
      </c>
      <c r="H23" s="35" t="s">
        <v>404</v>
      </c>
      <c r="I23" s="35" t="s">
        <v>92</v>
      </c>
      <c r="J23" s="35" t="s">
        <v>173</v>
      </c>
      <c r="K23" s="35" t="s">
        <v>132</v>
      </c>
      <c r="L23" s="35" t="s">
        <v>174</v>
      </c>
      <c r="M23" s="35" t="s">
        <v>175</v>
      </c>
      <c r="N23" s="35" t="s">
        <v>97</v>
      </c>
      <c r="O23" s="35" t="s">
        <v>186</v>
      </c>
      <c r="P23" s="35" t="s">
        <v>176</v>
      </c>
      <c r="Q23" s="35" t="s">
        <v>186</v>
      </c>
      <c r="R23" s="36" t="s">
        <v>405</v>
      </c>
      <c r="S23" s="36" t="s">
        <v>256</v>
      </c>
      <c r="T23" s="36" t="s">
        <v>406</v>
      </c>
      <c r="U23" s="35" t="s">
        <v>103</v>
      </c>
      <c r="V23" s="36" t="s">
        <v>407</v>
      </c>
      <c r="W23" s="35" t="s">
        <v>408</v>
      </c>
      <c r="X23" s="35" t="s">
        <v>409</v>
      </c>
      <c r="Y23" s="35" t="s">
        <v>410</v>
      </c>
      <c r="Z23" s="35" t="s">
        <v>410</v>
      </c>
      <c r="AA23" s="35" t="s">
        <v>410</v>
      </c>
      <c r="AB23" s="35" t="s">
        <v>411</v>
      </c>
      <c r="AC23" s="35" t="s">
        <v>111</v>
      </c>
      <c r="AD23" s="35" t="s">
        <v>112</v>
      </c>
      <c r="AE23" s="36" t="s">
        <v>412</v>
      </c>
      <c r="AF23" s="36" t="s">
        <v>195</v>
      </c>
      <c r="AG23" s="35" t="s">
        <v>115</v>
      </c>
      <c r="AH23" s="35" t="s">
        <v>116</v>
      </c>
      <c r="AK23" s="37" t="str">
        <f aca="false">AG23&amp;L23&amp;M23</f>
        <v>服务安保专业其他问题安保专业补充内容</v>
      </c>
      <c r="AP23" s="38" t="n">
        <v>19</v>
      </c>
      <c r="AQ23" s="39" t="n">
        <v>46023</v>
      </c>
      <c r="AR23" s="43" t="str">
        <f aca="false">IFERROR(LEFT(A23,FIND("（",A23)-1),A23)</f>
        <v>网络-251224-000503</v>
      </c>
      <c r="AS23" s="43" t="str">
        <f aca="false">J23</f>
        <v>其他</v>
      </c>
      <c r="AT23" s="43" t="n">
        <f aca="false">IF(MID(AR23,1,2)="热线",12345)+IF(MID(AR23,1,2)="网络",12345)</f>
        <v>12345</v>
      </c>
      <c r="AU23" s="41" t="str">
        <f aca="false">IFERROR(LEFT(D23,FIND(" ",D23)-1),D23)</f>
        <v>2025-12-24</v>
      </c>
      <c r="AV23" s="43" t="str">
        <f aca="false">P23</f>
        <v>安全保卫部（应急管理中心）</v>
      </c>
      <c r="AW23" s="42" t="str">
        <f aca="false">Q23</f>
        <v>动物园分中心</v>
      </c>
      <c r="AX23" s="7" t="str">
        <f aca="false">H23</f>
        <v>工单来源：微信服务号，此工单内容为网民留言时填写的标题及原文。 ============================= 留言标题：动物园地下一层回复不满意。留言原文：就动物园枢纽换乘大厅一事回复不满意。原文回复内容如下。【北京公共交通控股（集团）有限公司回复反馈】:您好，关于您反映问题的办理情况，公交集团回复如下:经动物园分中心核实此情况，动物园公交枢纽的所有滚动扶梯已停用，并且枢纽地下公交IC卡充值点已撤点多年，枢纽地上能满足公交与地铁的换乘，并且动物园公交枢纽场站地下空间现在是公交区域调度、公交电车客运分公司车队和公交物业动物园分中心的办公场所和公交职工食堂，为了确保办公区域安全，关闭卷帘门。就动物园枢纽换乘大厅一事回复不满意。认为不调查，敷衍了事，原来动物园枢纽出了地铁就是地下一层换乘大厅，非常利于乘客方便换乘。现在成了职工食堂，运营车队办公室和物业办公室，这不是属于占用公共资源，不服务于人民。说滚动扶梯停用，这是方便乘客换乘，凭什么不使用。本身是服务于人民，方便于换乘，现成为单位的办公区域。希望领导重视，早日打开换乘大厅。市民填写的详细地址为：区、街道：海淀区甘家口街道详细地址：动物园公交枢纽地下一层    答复不满意</v>
      </c>
      <c r="AY23" s="42" t="str">
        <f aca="false">AG23</f>
        <v>服务</v>
      </c>
      <c r="AZ23" s="43" t="s">
        <v>116</v>
      </c>
      <c r="BA23" s="43" t="s">
        <v>116</v>
      </c>
      <c r="BB23" s="43" t="s">
        <v>116</v>
      </c>
      <c r="BC23" s="6" t="s">
        <v>398</v>
      </c>
      <c r="BD23" s="43" t="str">
        <f aca="false">U23</f>
        <v>结束</v>
      </c>
      <c r="BE23" s="43" t="str">
        <f aca="false">IFERROR(LEFT(T23,FIND(" ",T23)-1),T23)</f>
        <v>2025-12-29</v>
      </c>
      <c r="BF23" s="6" t="s">
        <v>413</v>
      </c>
      <c r="BG23" s="5" t="s">
        <v>148</v>
      </c>
      <c r="BH23" s="5" t="s">
        <v>186</v>
      </c>
      <c r="BI23" s="44"/>
      <c r="BJ23" s="44"/>
      <c r="BK23" s="44"/>
      <c r="BL23" s="44" t="str">
        <f aca="false">IF(BG23="物管行政部","侯旭、郑楠",IF(BG23="安保部","张耕",IF(BG23="工程设备部","华菲",IF(BG23="人力资源部","成琦",IF(BG23="党委工作部","阎鑫雨",IF(BG23="餐饮服务部","赵弘晨",IF(BG23="工会","郑欣",IF(BG23="办公室","董娜",""))))))))&amp;IF(BG23="纪检部","黄倩",IF(BG23="信息管理部","蔡浩然",""))</f>
        <v>张耕</v>
      </c>
      <c r="BM23" s="44" t="s">
        <v>119</v>
      </c>
      <c r="BN23" s="44"/>
      <c r="BO23" s="44"/>
      <c r="BP23" s="45" t="s">
        <v>228</v>
      </c>
      <c r="BQ23" s="46"/>
      <c r="BR23" s="44" t="s">
        <v>92</v>
      </c>
      <c r="BS23" s="46"/>
      <c r="BT23" s="46"/>
      <c r="BU23" s="44"/>
      <c r="BV23" s="44" t="str">
        <f aca="false">MID(AR23,1,16)</f>
        <v>网络-251224-000503</v>
      </c>
      <c r="BW23" s="44" t="s">
        <v>121</v>
      </c>
      <c r="BX23" s="45" t="str">
        <f aca="false">IF(COUNTIF(BV:BV,BV23)=1,"否","是")</f>
        <v>否</v>
      </c>
      <c r="BY23" s="45" t="str">
        <f aca="false">MID(AR23,18,1)</f>
        <v/>
      </c>
      <c r="CG23" s="47" t="str">
        <f aca="false">VLOOKUP(AR23,[1]市民意见信息导出!$AI$2:$AK$392,3,FALSE())</f>
        <v>结束</v>
      </c>
      <c r="CH23" s="0" t="e">
        <f aca="false">VLOOKUP(BV23,[2]Sheet1!$C$2:$AC$99,2,FALSE())</f>
        <v>#N/A</v>
      </c>
    </row>
    <row r="24" customFormat="false" ht="63" hidden="true" customHeight="true" outlineLevel="0" collapsed="false">
      <c r="A24" s="35" t="s">
        <v>414</v>
      </c>
      <c r="B24" s="36" t="s">
        <v>415</v>
      </c>
      <c r="C24" s="36" t="s">
        <v>416</v>
      </c>
      <c r="D24" s="36" t="s">
        <v>417</v>
      </c>
      <c r="E24" s="35" t="s">
        <v>128</v>
      </c>
      <c r="F24" s="35" t="s">
        <v>129</v>
      </c>
      <c r="G24" s="35" t="s">
        <v>418</v>
      </c>
      <c r="H24" s="35" t="s">
        <v>419</v>
      </c>
      <c r="I24" s="35" t="s">
        <v>92</v>
      </c>
      <c r="J24" s="35" t="s">
        <v>173</v>
      </c>
      <c r="K24" s="35" t="s">
        <v>234</v>
      </c>
      <c r="L24" s="35" t="s">
        <v>303</v>
      </c>
      <c r="M24" s="35" t="s">
        <v>304</v>
      </c>
      <c r="N24" s="35" t="s">
        <v>97</v>
      </c>
      <c r="O24" s="35" t="s">
        <v>305</v>
      </c>
      <c r="P24" s="35" t="s">
        <v>238</v>
      </c>
      <c r="Q24" s="35" t="s">
        <v>305</v>
      </c>
      <c r="R24" s="36" t="s">
        <v>405</v>
      </c>
      <c r="S24" s="36" t="s">
        <v>256</v>
      </c>
      <c r="T24" s="36" t="s">
        <v>406</v>
      </c>
      <c r="U24" s="35" t="s">
        <v>103</v>
      </c>
      <c r="V24" s="36" t="s">
        <v>139</v>
      </c>
      <c r="W24" s="35" t="s">
        <v>420</v>
      </c>
      <c r="X24" s="35" t="s">
        <v>421</v>
      </c>
      <c r="Y24" s="35" t="s">
        <v>422</v>
      </c>
      <c r="Z24" s="35" t="s">
        <v>242</v>
      </c>
      <c r="AA24" s="35" t="s">
        <v>242</v>
      </c>
      <c r="AB24" s="35" t="s">
        <v>423</v>
      </c>
      <c r="AC24" s="35" t="s">
        <v>111</v>
      </c>
      <c r="AD24" s="35" t="s">
        <v>112</v>
      </c>
      <c r="AE24" s="36" t="s">
        <v>424</v>
      </c>
      <c r="AF24" s="36" t="s">
        <v>310</v>
      </c>
      <c r="AG24" s="35" t="s">
        <v>115</v>
      </c>
      <c r="AH24" s="35" t="s">
        <v>116</v>
      </c>
      <c r="AK24" s="37" t="str">
        <f aca="false">AG24&amp;L24&amp;M24</f>
        <v>服务人力资源方面其他问题人力资源方面补充内容</v>
      </c>
      <c r="AP24" s="38" t="n">
        <v>20</v>
      </c>
      <c r="AQ24" s="39" t="n">
        <v>46023</v>
      </c>
      <c r="AR24" s="43" t="str">
        <f aca="false">IFERROR(LEFT(A24,FIND("（",A24)-1),A24)</f>
        <v>热线-251224-024222</v>
      </c>
      <c r="AS24" s="43" t="str">
        <f aca="false">J24</f>
        <v>其他</v>
      </c>
      <c r="AT24" s="43" t="n">
        <f aca="false">IF(MID(AR24,1,2)="热线",12345)+IF(MID(AR24,1,2)="网络",12345)</f>
        <v>12345</v>
      </c>
      <c r="AU24" s="41" t="str">
        <f aca="false">IFERROR(LEFT(D24,FIND(" ",D24)-1),D24)</f>
        <v>2025-12-24</v>
      </c>
      <c r="AV24" s="43" t="str">
        <f aca="false">P24</f>
        <v>人力资源部</v>
      </c>
      <c r="AW24" s="42" t="str">
        <f aca="false">Q24</f>
        <v>九龙分中心</v>
      </c>
      <c r="AX24" s="7" t="str">
        <f aca="false">H24</f>
        <v>市民举报，北京公共交通控股（集团）有限公司的售票员刘婷婷，这位工作人员涉嫌挪用单位公章，为自己开具虚假过高的收入证明材料，违反事业单位管理条例规定，在外参与金融借贷活动从中获利，违反了中华人民共和国政务处分法规定，售票员身份证号：110111198205082844，盖章单位：公共交通控股有限公司鸿运承物业管理中心，来电举报北京公共交通控股（集团）有限公司的售票员刘婷婷问题</v>
      </c>
      <c r="AY24" s="42" t="str">
        <f aca="false">AG24</f>
        <v>服务</v>
      </c>
      <c r="AZ24" s="43" t="s">
        <v>116</v>
      </c>
      <c r="BA24" s="43" t="s">
        <v>116</v>
      </c>
      <c r="BB24" s="43" t="s">
        <v>116</v>
      </c>
      <c r="BC24" s="6" t="s">
        <v>425</v>
      </c>
      <c r="BD24" s="43" t="str">
        <f aca="false">U24</f>
        <v>结束</v>
      </c>
      <c r="BE24" s="43" t="str">
        <f aca="false">IFERROR(LEFT(T24,FIND(" ",T24)-1),T24)</f>
        <v>2025-12-29</v>
      </c>
      <c r="BF24" s="6" t="s">
        <v>426</v>
      </c>
      <c r="BG24" s="5" t="s">
        <v>238</v>
      </c>
      <c r="BH24" s="5" t="s">
        <v>305</v>
      </c>
      <c r="BI24" s="44"/>
      <c r="BJ24" s="44"/>
      <c r="BK24" s="44"/>
      <c r="BL24" s="44" t="str">
        <f aca="false">IF(BG24="物管行政部","侯旭、郑楠",IF(BG24="安保部","张耕",IF(BG24="工程设备部","华菲",IF(BG24="人力资源部","成琦",IF(BG24="党委工作部","阎鑫雨",IF(BG24="餐饮服务部","赵弘晨",IF(BG24="工会","郑欣",IF(BG24="办公室","董娜",""))))))))&amp;IF(BG24="纪检部","黄倩",IF(BG24="信息管理部","蔡浩然",""))</f>
        <v>成琦</v>
      </c>
      <c r="BM24" s="44" t="s">
        <v>119</v>
      </c>
      <c r="BN24" s="44"/>
      <c r="BO24" s="44"/>
      <c r="BP24" s="45" t="s">
        <v>120</v>
      </c>
      <c r="BQ24" s="46"/>
      <c r="BR24" s="44"/>
      <c r="BS24" s="46"/>
      <c r="BT24" s="46"/>
      <c r="BU24" s="44"/>
      <c r="BV24" s="44" t="str">
        <f aca="false">MID(AR24,1,16)</f>
        <v>热线-251224-024222</v>
      </c>
      <c r="BW24" s="44" t="s">
        <v>121</v>
      </c>
      <c r="BX24" s="45" t="str">
        <f aca="false">IF(COUNTIF(BV:BV,BV24)=1,"否","是")</f>
        <v>否</v>
      </c>
      <c r="BY24" s="45" t="str">
        <f aca="false">MID(AR24,18,1)</f>
        <v/>
      </c>
      <c r="BZ24" s="47" t="s">
        <v>122</v>
      </c>
      <c r="CE24" s="48" t="s">
        <v>123</v>
      </c>
      <c r="CG24" s="47" t="str">
        <f aca="false">VLOOKUP(AR24,[1]市民意见信息导出!$AI$2:$AK$392,3,FALSE())</f>
        <v>结束</v>
      </c>
      <c r="CH24" s="0" t="str">
        <f aca="false">VLOOKUP(BV24,[2]Sheet1!$C$2:$AC$99,2,FALSE())</f>
        <v>1月</v>
      </c>
    </row>
    <row r="25" customFormat="false" ht="78" hidden="true" customHeight="true" outlineLevel="0" collapsed="false">
      <c r="A25" s="35" t="s">
        <v>427</v>
      </c>
      <c r="B25" s="36" t="s">
        <v>428</v>
      </c>
      <c r="C25" s="36" t="s">
        <v>429</v>
      </c>
      <c r="D25" s="36" t="s">
        <v>430</v>
      </c>
      <c r="E25" s="35" t="s">
        <v>431</v>
      </c>
      <c r="F25" s="35" t="s">
        <v>129</v>
      </c>
      <c r="G25" s="35" t="s">
        <v>432</v>
      </c>
      <c r="H25" s="35" t="s">
        <v>433</v>
      </c>
      <c r="I25" s="35" t="s">
        <v>92</v>
      </c>
      <c r="J25" s="35" t="s">
        <v>173</v>
      </c>
      <c r="K25" s="35" t="s">
        <v>434</v>
      </c>
      <c r="L25" s="35" t="s">
        <v>435</v>
      </c>
      <c r="M25" s="35" t="s">
        <v>436</v>
      </c>
      <c r="N25" s="35" t="s">
        <v>97</v>
      </c>
      <c r="O25" s="35" t="s">
        <v>437</v>
      </c>
      <c r="P25" s="35" t="s">
        <v>218</v>
      </c>
      <c r="Q25" s="35" t="s">
        <v>437</v>
      </c>
      <c r="R25" s="36" t="s">
        <v>405</v>
      </c>
      <c r="S25" s="36" t="s">
        <v>256</v>
      </c>
      <c r="T25" s="36" t="s">
        <v>406</v>
      </c>
      <c r="U25" s="35" t="s">
        <v>103</v>
      </c>
      <c r="V25" s="36" t="s">
        <v>139</v>
      </c>
      <c r="W25" s="35" t="s">
        <v>438</v>
      </c>
      <c r="X25" s="35" t="s">
        <v>439</v>
      </c>
      <c r="Y25" s="35" t="s">
        <v>440</v>
      </c>
      <c r="Z25" s="35" t="s">
        <v>441</v>
      </c>
      <c r="AA25" s="35" t="s">
        <v>242</v>
      </c>
      <c r="AB25" s="35" t="s">
        <v>442</v>
      </c>
      <c r="AC25" s="35" t="s">
        <v>111</v>
      </c>
      <c r="AD25" s="35" t="s">
        <v>112</v>
      </c>
      <c r="AE25" s="36" t="s">
        <v>443</v>
      </c>
      <c r="AF25" s="36" t="s">
        <v>444</v>
      </c>
      <c r="AG25" s="35" t="s">
        <v>445</v>
      </c>
      <c r="AH25" s="35" t="s">
        <v>116</v>
      </c>
      <c r="AK25" s="37" t="str">
        <f aca="false">AG25&amp;L25&amp;M25</f>
        <v>线路站点基建行政专业其他问题基建行政专业补充内容</v>
      </c>
      <c r="AP25" s="38" t="n">
        <v>21</v>
      </c>
      <c r="AQ25" s="39" t="n">
        <v>46023</v>
      </c>
      <c r="AR25" s="43" t="str">
        <f aca="false">IFERROR(LEFT(A25,FIND("（",A25)-1),A25)</f>
        <v>热线-251224-022346-1</v>
      </c>
      <c r="AS25" s="43" t="str">
        <f aca="false">J25</f>
        <v>其他</v>
      </c>
      <c r="AT25" s="43" t="n">
        <f aca="false">IF(MID(AR25,1,2)="热线",12345)+IF(MID(AR25,1,2)="网络",12345)</f>
        <v>12345</v>
      </c>
      <c r="AU25" s="41" t="str">
        <f aca="false">IFERROR(LEFT(D25,FIND(" ",D25)-1),D25)</f>
        <v>2025-12-24</v>
      </c>
      <c r="AV25" s="43" t="str">
        <f aca="false">P25</f>
        <v>机关</v>
      </c>
      <c r="AW25" s="42" t="str">
        <f aca="false">Q25</f>
        <v>南湖分中心</v>
      </c>
      <c r="AX25" s="7" t="str">
        <f aca="false">H25</f>
        <v>市民反映，朝阳区望京大西洋新城公交场站，场站内出口车道设置为靠左行，但是出口后立即和社会车辆交叉，存在较大的安全隐患，靠左行设置不合理，自己联系过公交集团，公交集团答复的是方便场内车辆调头运行，市民对此不认可，按照中国道路交通法规，应该靠右行驶，不知道在场站内设置为靠左行驶是否合理，来电反映核实大西洋新城公交场站内设置靠左行驶是否合理的问题。答复不满</v>
      </c>
      <c r="AY25" s="42" t="str">
        <f aca="false">AG25</f>
        <v>线路站点</v>
      </c>
      <c r="AZ25" s="43" t="s">
        <v>116</v>
      </c>
      <c r="BA25" s="43" t="s">
        <v>116</v>
      </c>
      <c r="BB25" s="43" t="s">
        <v>116</v>
      </c>
      <c r="BC25" s="6" t="s">
        <v>398</v>
      </c>
      <c r="BD25" s="43" t="str">
        <f aca="false">U25</f>
        <v>结束</v>
      </c>
      <c r="BE25" s="43" t="str">
        <f aca="false">IFERROR(LEFT(T25,FIND(" ",T25)-1),T25)</f>
        <v>2025-12-29</v>
      </c>
      <c r="BF25" s="6" t="s">
        <v>446</v>
      </c>
      <c r="BG25" s="5" t="s">
        <v>447</v>
      </c>
      <c r="BH25" s="5" t="s">
        <v>437</v>
      </c>
      <c r="BI25" s="44"/>
      <c r="BJ25" s="44"/>
      <c r="BK25" s="44"/>
      <c r="BL25" s="44" t="str">
        <f aca="false">IF(BG25="物管行政部","侯旭、郑楠",IF(BG25="安保部","张耕",IF(BG25="工程设备部","华菲",IF(BG25="人力资源部","成琦",IF(BG25="党委工作部","阎鑫雨",IF(BG25="餐饮服务部","赵弘晨",IF(BG25="工会","郑欣",IF(BG25="办公室","董娜",""))))))))&amp;IF(BG25="纪检部","黄倩",IF(BG25="信息管理部","蔡浩然",""))</f>
        <v>华菲</v>
      </c>
      <c r="BM25" s="44" t="s">
        <v>119</v>
      </c>
      <c r="BN25" s="44"/>
      <c r="BO25" s="44"/>
      <c r="BP25" s="45" t="s">
        <v>228</v>
      </c>
      <c r="BQ25" s="46" t="s">
        <v>448</v>
      </c>
      <c r="BR25" s="44" t="s">
        <v>92</v>
      </c>
      <c r="BS25" s="46" t="s">
        <v>150</v>
      </c>
      <c r="BT25" s="46"/>
      <c r="BU25" s="44"/>
      <c r="BV25" s="44" t="str">
        <f aca="false">MID(AR25,1,16)</f>
        <v>热线-251224-022346</v>
      </c>
      <c r="BW25" s="44" t="s">
        <v>121</v>
      </c>
      <c r="BX25" s="45" t="str">
        <f aca="false">IF(COUNTIF(BV:BV,BV25)=1,"否","是")</f>
        <v>否</v>
      </c>
      <c r="BY25" s="45" t="str">
        <f aca="false">MID(AR25,18,1)</f>
        <v>1</v>
      </c>
      <c r="BZ25" s="47" t="s">
        <v>122</v>
      </c>
      <c r="CE25" s="48" t="s">
        <v>123</v>
      </c>
      <c r="CG25" s="47" t="str">
        <f aca="false">VLOOKUP(AR25,[1]市民意见信息导出!$AI$2:$AK$392,3,FALSE())</f>
        <v>结束</v>
      </c>
      <c r="CH25" s="0" t="str">
        <f aca="false">VLOOKUP(BV25,[2]Sheet1!$C$2:$AC$99,2,FALSE())</f>
        <v>1月</v>
      </c>
    </row>
    <row r="26" customFormat="false" ht="48" hidden="true" customHeight="true" outlineLevel="0" collapsed="false">
      <c r="A26" s="35" t="s">
        <v>449</v>
      </c>
      <c r="B26" s="36" t="s">
        <v>450</v>
      </c>
      <c r="C26" s="36" t="s">
        <v>451</v>
      </c>
      <c r="D26" s="36" t="s">
        <v>452</v>
      </c>
      <c r="E26" s="35" t="s">
        <v>385</v>
      </c>
      <c r="F26" s="35" t="s">
        <v>129</v>
      </c>
      <c r="G26" s="35" t="s">
        <v>453</v>
      </c>
      <c r="H26" s="35" t="s">
        <v>454</v>
      </c>
      <c r="I26" s="35" t="s">
        <v>92</v>
      </c>
      <c r="J26" s="35" t="s">
        <v>93</v>
      </c>
      <c r="K26" s="35" t="s">
        <v>94</v>
      </c>
      <c r="L26" s="35" t="s">
        <v>95</v>
      </c>
      <c r="M26" s="35" t="s">
        <v>96</v>
      </c>
      <c r="N26" s="35" t="s">
        <v>97</v>
      </c>
      <c r="O26" s="35" t="s">
        <v>305</v>
      </c>
      <c r="P26" s="35" t="s">
        <v>99</v>
      </c>
      <c r="Q26" s="35" t="s">
        <v>305</v>
      </c>
      <c r="R26" s="36" t="s">
        <v>455</v>
      </c>
      <c r="S26" s="36" t="s">
        <v>456</v>
      </c>
      <c r="T26" s="36" t="s">
        <v>457</v>
      </c>
      <c r="U26" s="35" t="s">
        <v>103</v>
      </c>
      <c r="V26" s="36" t="s">
        <v>104</v>
      </c>
      <c r="W26" s="35" t="s">
        <v>458</v>
      </c>
      <c r="X26" s="35" t="s">
        <v>459</v>
      </c>
      <c r="Y26" s="35" t="s">
        <v>460</v>
      </c>
      <c r="Z26" s="35" t="s">
        <v>461</v>
      </c>
      <c r="AA26" s="35" t="s">
        <v>163</v>
      </c>
      <c r="AB26" s="35" t="s">
        <v>462</v>
      </c>
      <c r="AC26" s="35" t="s">
        <v>111</v>
      </c>
      <c r="AD26" s="35" t="s">
        <v>112</v>
      </c>
      <c r="AE26" s="36" t="s">
        <v>463</v>
      </c>
      <c r="AF26" s="36" t="s">
        <v>310</v>
      </c>
      <c r="AG26" s="35" t="s">
        <v>115</v>
      </c>
      <c r="AH26" s="35" t="s">
        <v>116</v>
      </c>
      <c r="AK26" s="37" t="str">
        <f aca="false">AG26&amp;L26&amp;M26</f>
        <v>服务企业政策问题调整服务规范</v>
      </c>
      <c r="AP26" s="38" t="n">
        <v>22</v>
      </c>
      <c r="AQ26" s="39" t="n">
        <v>46023</v>
      </c>
      <c r="AR26" s="43" t="str">
        <f aca="false">IFERROR(LEFT(A26,FIND("（",A26)-1),A26)</f>
        <v>热线-251225-059571</v>
      </c>
      <c r="AS26" s="43" t="str">
        <f aca="false">J26</f>
        <v>诉求</v>
      </c>
      <c r="AT26" s="43" t="n">
        <f aca="false">IF(MID(AR26,1,2)="热线",12345)+IF(MID(AR26,1,2)="网络",12345)</f>
        <v>12345</v>
      </c>
      <c r="AU26" s="41" t="str">
        <f aca="false">IFERROR(LEFT(D26,FIND(" ",D26)-1),D26)</f>
        <v>2025-12-25</v>
      </c>
      <c r="AV26" s="43" t="str">
        <f aca="false">P26</f>
        <v>物管行政部</v>
      </c>
      <c r="AW26" s="42" t="str">
        <f aca="false">Q26</f>
        <v>九龙分中心</v>
      </c>
      <c r="AX26" s="7" t="str">
        <f aca="false">H26</f>
        <v>市民反映，前几天自己乘坐2次896路公交车，公交车特别脏，车厢内有痰，还有唾沫，玻璃上有头油，没有人打扫，希望相关职能部门核实处理，来电反映协调公交集团打扫公交车内卫生问题</v>
      </c>
      <c r="AY26" s="42" t="str">
        <f aca="false">AG26</f>
        <v>服务</v>
      </c>
      <c r="AZ26" s="43" t="s">
        <v>116</v>
      </c>
      <c r="BA26" s="43" t="s">
        <v>116</v>
      </c>
      <c r="BB26" s="43" t="s">
        <v>116</v>
      </c>
      <c r="BC26" s="6" t="s">
        <v>117</v>
      </c>
      <c r="BD26" s="43" t="str">
        <f aca="false">U26</f>
        <v>结束</v>
      </c>
      <c r="BE26" s="43" t="str">
        <f aca="false">IFERROR(LEFT(T26,FIND(" ",T26)-1),T26)</f>
        <v>2025-12-30</v>
      </c>
      <c r="BF26" s="6" t="s">
        <v>348</v>
      </c>
      <c r="BG26" s="5" t="s">
        <v>99</v>
      </c>
      <c r="BH26" s="5" t="s">
        <v>305</v>
      </c>
      <c r="BI26" s="44"/>
      <c r="BJ26" s="44"/>
      <c r="BK26" s="44"/>
      <c r="BL26" s="44" t="str">
        <f aca="false">IF(BG26="物管行政部","侯旭、郑楠",IF(BG26="安保部","张耕",IF(BG26="工程设备部","华菲",IF(BG26="人力资源部","成琦",IF(BG26="党委工作部","阎鑫雨",IF(BG26="餐饮服务部","赵弘晨",IF(BG26="工会","郑欣",IF(BG26="办公室","董娜",""))))))))&amp;IF(BG26="纪检部","黄倩",IF(BG26="信息管理部","蔡浩然",""))</f>
        <v>侯旭、郑楠</v>
      </c>
      <c r="BM26" s="44" t="s">
        <v>119</v>
      </c>
      <c r="BN26" s="44"/>
      <c r="BO26" s="44"/>
      <c r="BP26" s="45" t="s">
        <v>120</v>
      </c>
      <c r="BQ26" s="46"/>
      <c r="BR26" s="44"/>
      <c r="BS26" s="46"/>
      <c r="BT26" s="46"/>
      <c r="BU26" s="44"/>
      <c r="BV26" s="44" t="str">
        <f aca="false">MID(AR26,1,16)</f>
        <v>热线-251225-059571</v>
      </c>
      <c r="BW26" s="44" t="s">
        <v>121</v>
      </c>
      <c r="BX26" s="45" t="str">
        <f aca="false">IF(COUNTIF(BV:BV,BV26)=1,"否","是")</f>
        <v>否</v>
      </c>
      <c r="BY26" s="45" t="str">
        <f aca="false">MID(AR26,18,1)</f>
        <v/>
      </c>
      <c r="BZ26" s="47" t="s">
        <v>122</v>
      </c>
      <c r="CE26" s="48" t="s">
        <v>123</v>
      </c>
      <c r="CG26" s="47" t="str">
        <f aca="false">VLOOKUP(AR26,[1]市民意见信息导出!$AI$2:$AK$392,3,FALSE())</f>
        <v>结束</v>
      </c>
      <c r="CH26" s="0" t="str">
        <f aca="false">VLOOKUP(BV26,[2]Sheet1!$C$2:$AC$99,2,FALSE())</f>
        <v>1月</v>
      </c>
    </row>
    <row r="27" customFormat="false" ht="130" hidden="true" customHeight="true" outlineLevel="0" collapsed="false">
      <c r="A27" s="35" t="s">
        <v>464</v>
      </c>
      <c r="B27" s="36" t="s">
        <v>465</v>
      </c>
      <c r="C27" s="36" t="s">
        <v>466</v>
      </c>
      <c r="D27" s="36" t="s">
        <v>467</v>
      </c>
      <c r="E27" s="35" t="s">
        <v>468</v>
      </c>
      <c r="F27" s="35" t="s">
        <v>89</v>
      </c>
      <c r="G27" s="35" t="s">
        <v>469</v>
      </c>
      <c r="H27" s="35" t="s">
        <v>470</v>
      </c>
      <c r="I27" s="35" t="s">
        <v>92</v>
      </c>
      <c r="J27" s="35" t="s">
        <v>173</v>
      </c>
      <c r="K27" s="35" t="s">
        <v>234</v>
      </c>
      <c r="L27" s="35" t="s">
        <v>303</v>
      </c>
      <c r="M27" s="35" t="s">
        <v>304</v>
      </c>
      <c r="N27" s="35" t="s">
        <v>97</v>
      </c>
      <c r="O27" s="35" t="s">
        <v>238</v>
      </c>
      <c r="P27" s="35" t="s">
        <v>238</v>
      </c>
      <c r="Q27" s="35" t="s">
        <v>218</v>
      </c>
      <c r="R27" s="36" t="s">
        <v>471</v>
      </c>
      <c r="S27" s="36" t="s">
        <v>472</v>
      </c>
      <c r="T27" s="36" t="s">
        <v>473</v>
      </c>
      <c r="U27" s="35" t="s">
        <v>103</v>
      </c>
      <c r="V27" s="36" t="s">
        <v>104</v>
      </c>
      <c r="W27" s="35" t="s">
        <v>474</v>
      </c>
      <c r="X27" s="35" t="s">
        <v>475</v>
      </c>
      <c r="Y27" s="35" t="s">
        <v>476</v>
      </c>
      <c r="Z27" s="35" t="s">
        <v>242</v>
      </c>
      <c r="AA27" s="35" t="s">
        <v>242</v>
      </c>
      <c r="AB27" s="35" t="s">
        <v>477</v>
      </c>
      <c r="AC27" s="35" t="s">
        <v>111</v>
      </c>
      <c r="AD27" s="35" t="s">
        <v>112</v>
      </c>
      <c r="AE27" s="36" t="s">
        <v>478</v>
      </c>
      <c r="AF27" s="36" t="s">
        <v>279</v>
      </c>
      <c r="AG27" s="35" t="s">
        <v>479</v>
      </c>
      <c r="AH27" s="35" t="s">
        <v>116</v>
      </c>
      <c r="AK27" s="37" t="str">
        <f aca="false">AG27&amp;L27&amp;M27</f>
        <v>退休人力资源方面其他问题人力资源方面补充内容</v>
      </c>
      <c r="AP27" s="38" t="n">
        <v>23</v>
      </c>
      <c r="AQ27" s="39" t="n">
        <v>46023</v>
      </c>
      <c r="AR27" s="43" t="str">
        <f aca="false">IFERROR(LEFT(A27,FIND("（",A27)-1),A27)</f>
        <v>热线-251226-040071</v>
      </c>
      <c r="AS27" s="43" t="str">
        <f aca="false">J27</f>
        <v>其他</v>
      </c>
      <c r="AT27" s="43" t="n">
        <f aca="false">IF(MID(AR27,1,2)="热线",12345)+IF(MID(AR27,1,2)="网络",12345)</f>
        <v>12345</v>
      </c>
      <c r="AU27" s="41" t="str">
        <f aca="false">IFERROR(LEFT(D27,FIND(" ",D27)-1),D27)</f>
        <v>2025-12-26</v>
      </c>
      <c r="AV27" s="43" t="str">
        <f aca="false">P27</f>
        <v>人力资源部</v>
      </c>
      <c r="AW27" s="42" t="str">
        <f aca="false">Q27</f>
        <v>机关</v>
      </c>
      <c r="AX27" s="7" t="str">
        <f aca="false">H27</f>
        <v>市民反映，自己1980年进入京华客车厂上班，地址：西城区右安门内大街，自己在37岁的时候被公司办理了退休，当时申请的是自己完全丧失劳动能力，公司申请了之后劳动局直接通过了这个申请，他们给自己办理完成离职之后自己也一直在这个公司，但是他们并没有给自己按照规定缴纳社保，这家公司在2010年被北京市公共交通控股（集团）有限公司合并了，现在自己的问题在由公交公司处理，姓名：陈莉，身份证：110104196403043026，单位给自己交但是工作地的劳动局不收，希望西城区劳动局进行处理，从1992年到现在没有上保险，没有退休费，7月28日自己也去了通州区城市副中心，保安拦着不让进，耽误了一个小时，1.37岁退休不对，法律没有规定37岁退休的；2.自己没有完全丧失劳动能力，3.从1992年-2014年都没有保险，市民称问题未解决，要求再次反映，希望尽快处理，来电反映协调公交集团尽快上保险问题。 注：市民要求回电至新增手机号码。</v>
      </c>
      <c r="AY27" s="42" t="str">
        <f aca="false">AG27</f>
        <v>退休</v>
      </c>
      <c r="AZ27" s="43" t="s">
        <v>92</v>
      </c>
      <c r="BA27" s="43" t="s">
        <v>92</v>
      </c>
      <c r="BB27" s="43" t="s">
        <v>116</v>
      </c>
      <c r="BC27" s="6" t="s">
        <v>480</v>
      </c>
      <c r="BD27" s="43" t="str">
        <f aca="false">U27</f>
        <v>结束</v>
      </c>
      <c r="BE27" s="43" t="str">
        <f aca="false">IFERROR(LEFT(T27,FIND(" ",T27)-1),T27)</f>
        <v>2025-12-31</v>
      </c>
      <c r="BF27" s="6" t="s">
        <v>481</v>
      </c>
      <c r="BG27" s="5" t="s">
        <v>238</v>
      </c>
      <c r="BH27" s="5" t="s">
        <v>218</v>
      </c>
      <c r="BI27" s="44"/>
      <c r="BJ27" s="44"/>
      <c r="BK27" s="44"/>
      <c r="BL27" s="44" t="str">
        <f aca="false">IF(BG27="物管行政部","侯旭、郑楠",IF(BG27="安保部","张耕",IF(BG27="工程设备部","华菲",IF(BG27="人力资源部","成琦",IF(BG27="党委工作部","阎鑫雨",IF(BG27="餐饮服务部","赵弘晨",IF(BG27="工会","郑欣",IF(BG27="办公室","董娜",""))))))))&amp;IF(BG27="纪检部","黄倩",IF(BG27="信息管理部","蔡浩然",""))</f>
        <v>成琦</v>
      </c>
      <c r="BM27" s="44" t="s">
        <v>119</v>
      </c>
      <c r="BN27" s="44"/>
      <c r="BO27" s="44"/>
      <c r="BP27" s="45" t="s">
        <v>228</v>
      </c>
      <c r="BQ27" s="46" t="s">
        <v>482</v>
      </c>
      <c r="BR27" s="44" t="s">
        <v>92</v>
      </c>
      <c r="BS27" s="46"/>
      <c r="BT27" s="46"/>
      <c r="BU27" s="44"/>
      <c r="BV27" s="44" t="str">
        <f aca="false">MID(AR27,1,16)</f>
        <v>热线-251226-040071</v>
      </c>
      <c r="BW27" s="44"/>
      <c r="BX27" s="45" t="str">
        <f aca="false">IF(COUNTIF(BV:BV,BV27)=1,"否","是")</f>
        <v>否</v>
      </c>
      <c r="BY27" s="45" t="str">
        <f aca="false">MID(AR27,18,1)</f>
        <v/>
      </c>
      <c r="CG27" s="47" t="str">
        <f aca="false">VLOOKUP(AR27,[1]市民意见信息导出!$AI$2:$AK$392,3,FALSE())</f>
        <v>结束</v>
      </c>
      <c r="CH27" s="0" t="e">
        <f aca="false">VLOOKUP(BV27,[2]Sheet1!$C$2:$AC$99,2,FALSE())</f>
        <v>#N/A</v>
      </c>
    </row>
    <row r="28" customFormat="false" ht="73" hidden="true" customHeight="true" outlineLevel="0" collapsed="false">
      <c r="A28" s="35" t="s">
        <v>483</v>
      </c>
      <c r="B28" s="36" t="s">
        <v>484</v>
      </c>
      <c r="C28" s="36" t="s">
        <v>485</v>
      </c>
      <c r="D28" s="36" t="s">
        <v>486</v>
      </c>
      <c r="E28" s="35" t="s">
        <v>487</v>
      </c>
      <c r="F28" s="35" t="s">
        <v>129</v>
      </c>
      <c r="G28" s="35" t="s">
        <v>488</v>
      </c>
      <c r="H28" s="35" t="s">
        <v>489</v>
      </c>
      <c r="I28" s="35" t="s">
        <v>92</v>
      </c>
      <c r="J28" s="35" t="s">
        <v>93</v>
      </c>
      <c r="K28" s="35" t="s">
        <v>434</v>
      </c>
      <c r="L28" s="35" t="s">
        <v>490</v>
      </c>
      <c r="M28" s="35" t="s">
        <v>491</v>
      </c>
      <c r="N28" s="35" t="s">
        <v>97</v>
      </c>
      <c r="O28" s="35" t="s">
        <v>447</v>
      </c>
      <c r="P28" s="35" t="s">
        <v>447</v>
      </c>
      <c r="Q28" s="35" t="s">
        <v>218</v>
      </c>
      <c r="R28" s="36" t="s">
        <v>471</v>
      </c>
      <c r="S28" s="36" t="s">
        <v>472</v>
      </c>
      <c r="T28" s="36" t="s">
        <v>473</v>
      </c>
      <c r="U28" s="35" t="s">
        <v>103</v>
      </c>
      <c r="V28" s="36" t="s">
        <v>104</v>
      </c>
      <c r="W28" s="35" t="s">
        <v>492</v>
      </c>
      <c r="X28" s="35" t="s">
        <v>493</v>
      </c>
      <c r="Y28" s="35" t="s">
        <v>494</v>
      </c>
      <c r="Z28" s="35" t="s">
        <v>494</v>
      </c>
      <c r="AA28" s="35" t="s">
        <v>242</v>
      </c>
      <c r="AB28" s="35" t="s">
        <v>495</v>
      </c>
      <c r="AC28" s="35" t="s">
        <v>111</v>
      </c>
      <c r="AD28" s="35" t="s">
        <v>112</v>
      </c>
      <c r="AE28" s="36" t="s">
        <v>496</v>
      </c>
      <c r="AF28" s="36" t="s">
        <v>497</v>
      </c>
      <c r="AG28" s="35" t="s">
        <v>379</v>
      </c>
      <c r="AH28" s="35" t="s">
        <v>116</v>
      </c>
      <c r="AK28" s="37" t="str">
        <f aca="false">AG28&amp;L28&amp;M28</f>
        <v>设施设备场站问题场站建设</v>
      </c>
      <c r="AP28" s="38" t="n">
        <v>24</v>
      </c>
      <c r="AQ28" s="39" t="n">
        <v>46023</v>
      </c>
      <c r="AR28" s="43" t="str">
        <f aca="false">IFERROR(LEFT(A28,FIND("（",A28)-1),A28)</f>
        <v>网络-251226-026269-1</v>
      </c>
      <c r="AS28" s="43" t="str">
        <f aca="false">J28</f>
        <v>诉求</v>
      </c>
      <c r="AT28" s="43" t="n">
        <f aca="false">IF(MID(AR28,1,2)="热线",12345)+IF(MID(AR28,1,2)="网络",12345)</f>
        <v>12345</v>
      </c>
      <c r="AU28" s="41" t="str">
        <f aca="false">IFERROR(LEFT(D28,FIND(" ",D28)-1),D28)</f>
        <v>2025-12-27</v>
      </c>
      <c r="AV28" s="43" t="str">
        <f aca="false">P28</f>
        <v>工程设备部</v>
      </c>
      <c r="AW28" s="42" t="str">
        <f aca="false">Q28</f>
        <v>机关</v>
      </c>
      <c r="AX28" s="7" t="str">
        <f aca="false">H28</f>
        <v>工单来源：微信服务号，此工单内容为网民留言时填写的标题及原文。 ============================= 留言标题：公交留言原文：骊龙园北侧、回龙园公园东侧的回龙观公交保养场及场站（立体公交场站，非综合枢纽），完工已经很长时间，截至2025年12月26日，仍未投运！为何？堵点在哪里？市民填写的详细地址为：区、街道：昌平区龙泽园街道详细地址：昌平区龙泽园街道，龙禧二街与育知路交叉口东南角，骊龙园北侧、回龙园公园东侧。</v>
      </c>
      <c r="AY28" s="42" t="str">
        <f aca="false">AG28</f>
        <v>设施设备</v>
      </c>
      <c r="AZ28" s="43" t="s">
        <v>116</v>
      </c>
      <c r="BA28" s="43" t="s">
        <v>116</v>
      </c>
      <c r="BB28" s="43" t="s">
        <v>116</v>
      </c>
      <c r="BC28" s="6" t="s">
        <v>121</v>
      </c>
      <c r="BD28" s="43" t="str">
        <f aca="false">U28</f>
        <v>结束</v>
      </c>
      <c r="BE28" s="43" t="str">
        <f aca="false">IFERROR(LEFT(T28,FIND(" ",T28)-1),T28)</f>
        <v>2025-12-31</v>
      </c>
      <c r="BF28" s="6" t="s">
        <v>498</v>
      </c>
      <c r="BG28" s="5" t="s">
        <v>447</v>
      </c>
      <c r="BH28" s="5" t="s">
        <v>499</v>
      </c>
      <c r="BI28" s="44"/>
      <c r="BJ28" s="44"/>
      <c r="BK28" s="44"/>
      <c r="BL28" s="44" t="str">
        <f aca="false">IF(BG28="物管行政部","侯旭、郑楠",IF(BG28="安保部","张耕",IF(BG28="工程设备部","华菲",IF(BG28="人力资源部","成琦",IF(BG28="党委工作部","阎鑫雨",IF(BG28="餐饮服务部","赵弘晨",IF(BG28="工会","郑欣",IF(BG28="办公室","董娜",""))))))))&amp;IF(BG28="纪检部","黄倩",IF(BG28="信息管理部","蔡浩然",""))</f>
        <v>华菲</v>
      </c>
      <c r="BM28" s="44" t="s">
        <v>119</v>
      </c>
      <c r="BN28" s="44"/>
      <c r="BO28" s="44"/>
      <c r="BP28" s="45" t="s">
        <v>228</v>
      </c>
      <c r="BQ28" s="46"/>
      <c r="BR28" s="44"/>
      <c r="BS28" s="46"/>
      <c r="BT28" s="46"/>
      <c r="BU28" s="44"/>
      <c r="BV28" s="44" t="str">
        <f aca="false">MID(AR28,1,16)</f>
        <v>网络-251226-026269</v>
      </c>
      <c r="BW28" s="44"/>
      <c r="BX28" s="45" t="str">
        <f aca="false">IF(COUNTIF(BV:BV,BV28)=1,"否","是")</f>
        <v>否</v>
      </c>
      <c r="BY28" s="45" t="str">
        <f aca="false">MID(AR28,18,1)</f>
        <v>1</v>
      </c>
      <c r="CG28" s="47" t="str">
        <f aca="false">VLOOKUP(AR28,[1]市民意见信息导出!$AI$2:$AK$392,3,FALSE())</f>
        <v>结束</v>
      </c>
      <c r="CH28" s="0" t="e">
        <f aca="false">VLOOKUP(BV28,[2]Sheet1!$C$2:$AC$99,2,FALSE())</f>
        <v>#N/A</v>
      </c>
    </row>
    <row r="29" customFormat="false" ht="84" hidden="true" customHeight="true" outlineLevel="0" collapsed="false">
      <c r="A29" s="35" t="s">
        <v>500</v>
      </c>
      <c r="B29" s="36" t="s">
        <v>501</v>
      </c>
      <c r="C29" s="36" t="s">
        <v>502</v>
      </c>
      <c r="D29" s="36" t="s">
        <v>503</v>
      </c>
      <c r="E29" s="35" t="s">
        <v>504</v>
      </c>
      <c r="F29" s="35" t="s">
        <v>89</v>
      </c>
      <c r="G29" s="35" t="s">
        <v>505</v>
      </c>
      <c r="H29" s="35" t="s">
        <v>506</v>
      </c>
      <c r="I29" s="35" t="s">
        <v>92</v>
      </c>
      <c r="J29" s="35" t="s">
        <v>93</v>
      </c>
      <c r="K29" s="35" t="s">
        <v>434</v>
      </c>
      <c r="L29" s="35" t="s">
        <v>490</v>
      </c>
      <c r="M29" s="35" t="s">
        <v>491</v>
      </c>
      <c r="N29" s="35" t="s">
        <v>97</v>
      </c>
      <c r="O29" s="35" t="s">
        <v>97</v>
      </c>
      <c r="P29" s="35" t="s">
        <v>434</v>
      </c>
      <c r="Q29" s="35" t="s">
        <v>507</v>
      </c>
      <c r="R29" s="36" t="s">
        <v>508</v>
      </c>
      <c r="S29" s="36" t="s">
        <v>472</v>
      </c>
      <c r="T29" s="36" t="s">
        <v>509</v>
      </c>
      <c r="U29" s="35" t="s">
        <v>103</v>
      </c>
      <c r="V29" s="36" t="s">
        <v>104</v>
      </c>
      <c r="W29" s="35" t="s">
        <v>510</v>
      </c>
      <c r="X29" s="35" t="s">
        <v>511</v>
      </c>
      <c r="Y29" s="35" t="s">
        <v>512</v>
      </c>
      <c r="Z29" s="35" t="s">
        <v>512</v>
      </c>
      <c r="AA29" s="35" t="s">
        <v>513</v>
      </c>
      <c r="AB29" s="35" t="s">
        <v>514</v>
      </c>
      <c r="AC29" s="35" t="s">
        <v>111</v>
      </c>
      <c r="AD29" s="35" t="s">
        <v>112</v>
      </c>
      <c r="AE29" s="36" t="s">
        <v>515</v>
      </c>
      <c r="AF29" s="36" t="s">
        <v>516</v>
      </c>
      <c r="AG29" s="35" t="s">
        <v>115</v>
      </c>
      <c r="AH29" s="35" t="s">
        <v>116</v>
      </c>
      <c r="AK29" s="37" t="str">
        <f aca="false">AG29&amp;L29&amp;M29</f>
        <v>服务场站问题场站建设</v>
      </c>
      <c r="AP29" s="38" t="n">
        <v>25</v>
      </c>
      <c r="AQ29" s="39" t="n">
        <v>46023</v>
      </c>
      <c r="AR29" s="43" t="str">
        <f aca="false">IFERROR(LEFT(A29,FIND("（",A29)-1),A29)</f>
        <v>热线-251227-018516-1</v>
      </c>
      <c r="AS29" s="43" t="str">
        <f aca="false">J29</f>
        <v>诉求</v>
      </c>
      <c r="AT29" s="43" t="n">
        <f aca="false">IF(MID(AR29,1,2)="热线",12345)+IF(MID(AR29,1,2)="网络",12345)</f>
        <v>12345</v>
      </c>
      <c r="AU29" s="41" t="str">
        <f aca="false">IFERROR(LEFT(D29,FIND(" ",D29)-1),D29)</f>
        <v>2025-12-27</v>
      </c>
      <c r="AV29" s="43" t="str">
        <f aca="false">P29</f>
        <v>基建行政部</v>
      </c>
      <c r="AW29" s="42" t="str">
        <f aca="false">Q29</f>
        <v>北京公共交通控股（集团）有限公司</v>
      </c>
      <c r="AX29" s="7" t="str">
        <f aca="false">H29</f>
        <v>市民反映，在朝阳区慧忠里公共汽车站，市民称要乘坐车，自己进站没有看到自己要乘坐的车，自己找了半天都没有找到，市民表示自己询问司机也不清楚，市民称觉得不合理称司机都不清楚也没有工作人员非常不不便民，没有指示牌，希望有关部门监管处理，来电反映公共汽车站没有指示牌问题。</v>
      </c>
      <c r="AY29" s="42" t="str">
        <f aca="false">AG29</f>
        <v>服务</v>
      </c>
      <c r="AZ29" s="43" t="s">
        <v>116</v>
      </c>
      <c r="BA29" s="43" t="s">
        <v>116</v>
      </c>
      <c r="BB29" s="43" t="s">
        <v>116</v>
      </c>
      <c r="BC29" s="6" t="s">
        <v>121</v>
      </c>
      <c r="BD29" s="43" t="str">
        <f aca="false">U29</f>
        <v>结束</v>
      </c>
      <c r="BE29" s="43" t="str">
        <f aca="false">IFERROR(LEFT(T29,FIND(" ",T29)-1),T29)</f>
        <v>2026-01-01</v>
      </c>
      <c r="BF29" s="6" t="s">
        <v>517</v>
      </c>
      <c r="BG29" s="5" t="s">
        <v>447</v>
      </c>
      <c r="BH29" s="5" t="s">
        <v>390</v>
      </c>
      <c r="BI29" s="44"/>
      <c r="BJ29" s="44"/>
      <c r="BK29" s="44"/>
      <c r="BL29" s="44" t="str">
        <f aca="false">IF(BG29="物管行政部","侯旭、郑楠",IF(BG29="安保部","张耕",IF(BG29="工程设备部","华菲",IF(BG29="人力资源部","成琦",IF(BG29="党委工作部","阎鑫雨",IF(BG29="餐饮服务部","赵弘晨",IF(BG29="工会","郑欣",IF(BG29="办公室","董娜",""))))))))&amp;IF(BG29="纪检部","黄倩",IF(BG29="信息管理部","蔡浩然",""))</f>
        <v>华菲</v>
      </c>
      <c r="BM29" s="44" t="s">
        <v>119</v>
      </c>
      <c r="BN29" s="44"/>
      <c r="BO29" s="44"/>
      <c r="BP29" s="45" t="s">
        <v>120</v>
      </c>
      <c r="BQ29" s="46"/>
      <c r="BR29" s="44" t="s">
        <v>92</v>
      </c>
      <c r="BS29" s="46"/>
      <c r="BT29" s="46"/>
      <c r="BU29" s="44"/>
      <c r="BV29" s="44" t="str">
        <f aca="false">MID(AR29,1,16)</f>
        <v>热线-251227-018516</v>
      </c>
      <c r="BW29" s="44" t="s">
        <v>121</v>
      </c>
      <c r="BX29" s="45" t="str">
        <f aca="false">IF(COUNTIF(BV:BV,BV29)=1,"否","是")</f>
        <v>否</v>
      </c>
      <c r="BY29" s="45" t="str">
        <f aca="false">MID(AR29,18,1)</f>
        <v>1</v>
      </c>
      <c r="CG29" s="47" t="str">
        <f aca="false">VLOOKUP(AR29,[1]市民意见信息导出!$AI$2:$AK$392,3,FALSE())</f>
        <v>结束</v>
      </c>
      <c r="CH29" s="0" t="e">
        <f aca="false">VLOOKUP(BV29,[2]Sheet1!$C$2:$AC$99,2,FALSE())</f>
        <v>#N/A</v>
      </c>
    </row>
    <row r="30" customFormat="false" ht="66" hidden="true" customHeight="true" outlineLevel="0" collapsed="false">
      <c r="A30" s="35" t="s">
        <v>518</v>
      </c>
      <c r="B30" s="36" t="s">
        <v>519</v>
      </c>
      <c r="C30" s="36" t="s">
        <v>520</v>
      </c>
      <c r="D30" s="36" t="s">
        <v>521</v>
      </c>
      <c r="E30" s="35" t="s">
        <v>368</v>
      </c>
      <c r="F30" s="35" t="s">
        <v>129</v>
      </c>
      <c r="G30" s="35" t="s">
        <v>522</v>
      </c>
      <c r="H30" s="35" t="s">
        <v>523</v>
      </c>
      <c r="I30" s="35" t="s">
        <v>92</v>
      </c>
      <c r="J30" s="35" t="s">
        <v>173</v>
      </c>
      <c r="K30" s="35" t="s">
        <v>434</v>
      </c>
      <c r="L30" s="35" t="s">
        <v>435</v>
      </c>
      <c r="M30" s="35" t="s">
        <v>436</v>
      </c>
      <c r="N30" s="35" t="s">
        <v>97</v>
      </c>
      <c r="O30" s="35" t="s">
        <v>99</v>
      </c>
      <c r="P30" s="35" t="s">
        <v>434</v>
      </c>
      <c r="Q30" s="35" t="s">
        <v>218</v>
      </c>
      <c r="R30" s="36" t="s">
        <v>508</v>
      </c>
      <c r="S30" s="36" t="s">
        <v>472</v>
      </c>
      <c r="T30" s="36" t="s">
        <v>509</v>
      </c>
      <c r="U30" s="35" t="s">
        <v>103</v>
      </c>
      <c r="V30" s="36" t="s">
        <v>104</v>
      </c>
      <c r="W30" s="35" t="s">
        <v>524</v>
      </c>
      <c r="X30" s="35" t="s">
        <v>525</v>
      </c>
      <c r="Y30" s="35" t="s">
        <v>526</v>
      </c>
      <c r="Z30" s="35" t="s">
        <v>242</v>
      </c>
      <c r="AA30" s="35" t="s">
        <v>242</v>
      </c>
      <c r="AB30" s="35" t="s">
        <v>527</v>
      </c>
      <c r="AC30" s="35" t="s">
        <v>111</v>
      </c>
      <c r="AD30" s="35" t="s">
        <v>112</v>
      </c>
      <c r="AE30" s="36" t="s">
        <v>528</v>
      </c>
      <c r="AF30" s="36" t="s">
        <v>529</v>
      </c>
      <c r="AG30" s="35" t="s">
        <v>115</v>
      </c>
      <c r="AH30" s="35" t="s">
        <v>116</v>
      </c>
      <c r="AK30" s="37" t="str">
        <f aca="false">AG30&amp;L30&amp;M30</f>
        <v>服务基建行政专业其他问题基建行政专业补充内容</v>
      </c>
      <c r="AP30" s="38" t="n">
        <v>26</v>
      </c>
      <c r="AQ30" s="39" t="n">
        <v>46023</v>
      </c>
      <c r="AR30" s="43" t="str">
        <f aca="false">IFERROR(LEFT(A30,FIND("（",A30)-1),A30)</f>
        <v>热线-251227-037858</v>
      </c>
      <c r="AS30" s="43" t="str">
        <f aca="false">J30</f>
        <v>其他</v>
      </c>
      <c r="AT30" s="43" t="n">
        <f aca="false">IF(MID(AR30,1,2)="热线",12345)+IF(MID(AR30,1,2)="网络",12345)</f>
        <v>12345</v>
      </c>
      <c r="AU30" s="41" t="str">
        <f aca="false">IFERROR(LEFT(D30,FIND(" ",D30)-1),D30)</f>
        <v>2025-12-27</v>
      </c>
      <c r="AV30" s="43" t="str">
        <f aca="false">P30</f>
        <v>基建行政部</v>
      </c>
      <c r="AW30" s="42" t="str">
        <f aca="false">Q30</f>
        <v>机关</v>
      </c>
      <c r="AX30" s="7" t="str">
        <f aca="false">H30</f>
        <v>市民反映，西城区阜成门内公交站，这里相当于一个小型交通枢纽，是公交车423路，121路，409路，601路总站，这里之前有一个调度室，现在把调度室取消了改成休息室了，市民认为不合理，因为这里乘车的人非常多，改成休息室非常不方便，来电反映调度室改成休息室不合理问题。调度室改成休息室不合理问题</v>
      </c>
      <c r="AY30" s="42" t="str">
        <f aca="false">AG30</f>
        <v>服务</v>
      </c>
      <c r="AZ30" s="43" t="s">
        <v>116</v>
      </c>
      <c r="BA30" s="43" t="s">
        <v>116</v>
      </c>
      <c r="BB30" s="43" t="s">
        <v>116</v>
      </c>
      <c r="BC30" s="6" t="s">
        <v>121</v>
      </c>
      <c r="BD30" s="43" t="str">
        <f aca="false">U30</f>
        <v>结束</v>
      </c>
      <c r="BE30" s="43" t="str">
        <f aca="false">IFERROR(LEFT(T30,FIND(" ",T30)-1),T30)</f>
        <v>2026-01-01</v>
      </c>
      <c r="BF30" s="6" t="s">
        <v>530</v>
      </c>
      <c r="BG30" s="5" t="s">
        <v>99</v>
      </c>
      <c r="BH30" s="5" t="s">
        <v>531</v>
      </c>
      <c r="BI30" s="44"/>
      <c r="BJ30" s="44"/>
      <c r="BK30" s="44"/>
      <c r="BL30" s="44" t="str">
        <f aca="false">IF(BG30="物管行政部","侯旭、郑楠",IF(BG30="安保部","张耕",IF(BG30="工程设备部","华菲",IF(BG30="人力资源部","成琦",IF(BG30="党委工作部","阎鑫雨",IF(BG30="餐饮服务部","赵弘晨",IF(BG30="工会","郑欣",IF(BG30="办公室","董娜",""))))))))&amp;IF(BG30="纪检部","黄倩",IF(BG30="信息管理部","蔡浩然",""))</f>
        <v>侯旭、郑楠</v>
      </c>
      <c r="BM30" s="44" t="s">
        <v>119</v>
      </c>
      <c r="BN30" s="44"/>
      <c r="BO30" s="44"/>
      <c r="BP30" s="45" t="s">
        <v>228</v>
      </c>
      <c r="BQ30" s="46"/>
      <c r="BR30" s="44"/>
      <c r="BS30" s="46"/>
      <c r="BT30" s="46"/>
      <c r="BU30" s="44"/>
      <c r="BV30" s="44" t="str">
        <f aca="false">MID(AR30,1,16)</f>
        <v>热线-251227-037858</v>
      </c>
      <c r="BW30" s="44" t="s">
        <v>121</v>
      </c>
      <c r="BX30" s="45" t="str">
        <f aca="false">IF(COUNTIF(BV:BV,BV30)=1,"否","是")</f>
        <v>否</v>
      </c>
      <c r="BY30" s="45" t="str">
        <f aca="false">MID(AR30,18,1)</f>
        <v/>
      </c>
      <c r="BZ30" s="47" t="s">
        <v>122</v>
      </c>
      <c r="CE30" s="48" t="s">
        <v>123</v>
      </c>
      <c r="CG30" s="47" t="str">
        <f aca="false">VLOOKUP(AR30,[1]市民意见信息导出!$AI$2:$AK$392,3,FALSE())</f>
        <v>结束</v>
      </c>
      <c r="CH30" s="0" t="str">
        <f aca="false">VLOOKUP(BV30,[2]Sheet1!$C$2:$AC$99,2,FALSE())</f>
        <v>1月</v>
      </c>
    </row>
    <row r="31" customFormat="false" ht="121" hidden="true" customHeight="true" outlineLevel="0" collapsed="false">
      <c r="A31" s="35" t="s">
        <v>532</v>
      </c>
      <c r="B31" s="36" t="s">
        <v>533</v>
      </c>
      <c r="C31" s="36" t="s">
        <v>534</v>
      </c>
      <c r="D31" s="36" t="s">
        <v>535</v>
      </c>
      <c r="E31" s="35" t="s">
        <v>536</v>
      </c>
      <c r="F31" s="35" t="s">
        <v>89</v>
      </c>
      <c r="G31" s="35" t="s">
        <v>537</v>
      </c>
      <c r="H31" s="35" t="s">
        <v>538</v>
      </c>
      <c r="I31" s="35" t="s">
        <v>92</v>
      </c>
      <c r="J31" s="35" t="s">
        <v>93</v>
      </c>
      <c r="K31" s="35" t="s">
        <v>132</v>
      </c>
      <c r="L31" s="35" t="s">
        <v>539</v>
      </c>
      <c r="M31" s="35" t="s">
        <v>540</v>
      </c>
      <c r="N31" s="35" t="s">
        <v>97</v>
      </c>
      <c r="O31" s="35" t="s">
        <v>158</v>
      </c>
      <c r="P31" s="35" t="s">
        <v>132</v>
      </c>
      <c r="Q31" s="35" t="s">
        <v>158</v>
      </c>
      <c r="R31" s="36" t="s">
        <v>508</v>
      </c>
      <c r="S31" s="36" t="s">
        <v>541</v>
      </c>
      <c r="T31" s="36" t="s">
        <v>509</v>
      </c>
      <c r="U31" s="35" t="s">
        <v>103</v>
      </c>
      <c r="V31" s="36" t="s">
        <v>104</v>
      </c>
      <c r="W31" s="35" t="s">
        <v>542</v>
      </c>
      <c r="X31" s="36" t="s">
        <v>543</v>
      </c>
      <c r="Y31" s="35" t="s">
        <v>544</v>
      </c>
      <c r="Z31" s="35" t="s">
        <v>242</v>
      </c>
      <c r="AA31" s="35" t="s">
        <v>242</v>
      </c>
      <c r="AB31" s="35" t="s">
        <v>544</v>
      </c>
      <c r="AC31" s="35" t="s">
        <v>111</v>
      </c>
      <c r="AD31" s="35" t="s">
        <v>112</v>
      </c>
      <c r="AE31" s="36" t="s">
        <v>545</v>
      </c>
      <c r="AF31" s="36" t="s">
        <v>166</v>
      </c>
      <c r="AG31" s="35" t="s">
        <v>115</v>
      </c>
      <c r="AH31" s="35" t="s">
        <v>116</v>
      </c>
      <c r="AK31" s="37" t="str">
        <f aca="false">AG31&amp;L31&amp;M31</f>
        <v>服务视频监控问题视频监控</v>
      </c>
      <c r="AP31" s="38" t="n">
        <v>27</v>
      </c>
      <c r="AQ31" s="39" t="n">
        <v>46023</v>
      </c>
      <c r="AR31" s="43" t="str">
        <f aca="false">IFERROR(LEFT(A31,FIND("（",A31)-1),A31)</f>
        <v>热线-251227-050756-3</v>
      </c>
      <c r="AS31" s="43" t="str">
        <f aca="false">J31</f>
        <v>诉求</v>
      </c>
      <c r="AT31" s="43" t="n">
        <f aca="false">IF(MID(AR31,1,2)="热线",12345)+IF(MID(AR31,1,2)="网络",12345)</f>
        <v>12345</v>
      </c>
      <c r="AU31" s="41" t="str">
        <f aca="false">IFERROR(LEFT(D31,FIND(" ",D31)-1),D31)</f>
        <v>2025-12-27</v>
      </c>
      <c r="AV31" s="43" t="str">
        <f aca="false">P31</f>
        <v>安保部（应急管理中心）</v>
      </c>
      <c r="AW31" s="42" t="str">
        <f aca="false">Q31</f>
        <v>西客站分中心</v>
      </c>
      <c r="AX31" s="7" t="str">
        <f aca="false">H31</f>
        <v>市民反映，自己12月26号下午坐312路公交车，在果园站下车，车号：32161，自己下车时间是15点10分38秒，但是自己的包忘在了车上，自己看监控是身穿黑色衣服带着格子围巾手里拿着黄色手提袋，自己的包里有现金银行卡和公司的U盾和硬盘，公司的硬盘设计公司的机密文件，自己联系派出所，但是公交公司没上班没办法去找，对方在新华联家园东上车再垂杨柳下车，都是在车的前门上下车的，然后对方坐57路公交车在六里桥东站下车进了莲花池长途汽车站，嫌疑人进了站内后再也没有出现，自己要求调取监控，物业工作人员表示需要民警配合，现在自己带着民警过来，对方表示下班了，找其他部门也不配合，自己现在需要查看监控，需要有具体负责人出面配合自己，确定嫌疑人是否已经坐车离开，来电反映协调公交集团找回个人物品问题。客二客四安服安保科技</v>
      </c>
      <c r="AY31" s="42" t="str">
        <f aca="false">AG31</f>
        <v>服务</v>
      </c>
      <c r="AZ31" s="43" t="s">
        <v>116</v>
      </c>
      <c r="BA31" s="43" t="s">
        <v>116</v>
      </c>
      <c r="BB31" s="43" t="s">
        <v>116</v>
      </c>
      <c r="BC31" s="6" t="s">
        <v>546</v>
      </c>
      <c r="BD31" s="43" t="str">
        <f aca="false">U31</f>
        <v>结束</v>
      </c>
      <c r="BE31" s="43" t="str">
        <f aca="false">IFERROR(LEFT(T31,FIND(" ",T31)-1),T31)</f>
        <v>2026-01-01</v>
      </c>
      <c r="BF31" s="6" t="s">
        <v>547</v>
      </c>
      <c r="BG31" s="5" t="s">
        <v>148</v>
      </c>
      <c r="BH31" s="5" t="s">
        <v>158</v>
      </c>
      <c r="BI31" s="44"/>
      <c r="BJ31" s="44"/>
      <c r="BK31" s="44"/>
      <c r="BL31" s="44" t="str">
        <f aca="false">IF(BG31="物管行政部","侯旭、郑楠",IF(BG31="安保部","张耕",IF(BG31="工程设备部","华菲",IF(BG31="人力资源部","成琦",IF(BG31="党委工作部","阎鑫雨",IF(BG31="餐饮服务部","赵弘晨",IF(BG31="工会","郑欣",IF(BG31="办公室","董娜",""))))))))&amp;IF(BG31="纪检部","黄倩",IF(BG31="信息管理部","蔡浩然",""))</f>
        <v>张耕</v>
      </c>
      <c r="BM31" s="44" t="s">
        <v>119</v>
      </c>
      <c r="BN31" s="44"/>
      <c r="BO31" s="44"/>
      <c r="BP31" s="45" t="s">
        <v>228</v>
      </c>
      <c r="BQ31" s="46"/>
      <c r="BR31" s="44"/>
      <c r="BS31" s="46"/>
      <c r="BT31" s="46"/>
      <c r="BU31" s="44"/>
      <c r="BV31" s="44" t="str">
        <f aca="false">MID(AR31,1,16)</f>
        <v>热线-251227-050756</v>
      </c>
      <c r="BW31" s="44" t="s">
        <v>121</v>
      </c>
      <c r="BX31" s="45" t="str">
        <f aca="false">IF(COUNTIF(BV:BV,BV31)=1,"否","是")</f>
        <v>否</v>
      </c>
      <c r="BY31" s="45" t="str">
        <f aca="false">MID(AR31,18,1)</f>
        <v>3</v>
      </c>
      <c r="CG31" s="47" t="str">
        <f aca="false">VLOOKUP(AR31,[1]市民意见信息导出!$AI$2:$AK$392,3,FALSE())</f>
        <v>结束</v>
      </c>
      <c r="CH31" s="0" t="e">
        <f aca="false">VLOOKUP(BV31,[2]Sheet1!$C$2:$AC$99,2,FALSE())</f>
        <v>#N/A</v>
      </c>
    </row>
    <row r="32" customFormat="false" ht="156" hidden="true" customHeight="false" outlineLevel="0" collapsed="false">
      <c r="A32" s="35" t="s">
        <v>548</v>
      </c>
      <c r="B32" s="36" t="s">
        <v>549</v>
      </c>
      <c r="C32" s="36" t="s">
        <v>550</v>
      </c>
      <c r="D32" s="36" t="s">
        <v>551</v>
      </c>
      <c r="E32" s="35" t="s">
        <v>182</v>
      </c>
      <c r="F32" s="35" t="s">
        <v>129</v>
      </c>
      <c r="G32" s="35" t="s">
        <v>182</v>
      </c>
      <c r="H32" s="35" t="s">
        <v>552</v>
      </c>
      <c r="I32" s="35" t="s">
        <v>92</v>
      </c>
      <c r="J32" s="35" t="s">
        <v>93</v>
      </c>
      <c r="K32" s="35" t="s">
        <v>434</v>
      </c>
      <c r="L32" s="35" t="s">
        <v>553</v>
      </c>
      <c r="M32" s="35" t="s">
        <v>554</v>
      </c>
      <c r="N32" s="35" t="s">
        <v>97</v>
      </c>
      <c r="O32" s="35" t="s">
        <v>447</v>
      </c>
      <c r="P32" s="35" t="s">
        <v>447</v>
      </c>
      <c r="Q32" s="35" t="s">
        <v>218</v>
      </c>
      <c r="R32" s="36" t="s">
        <v>555</v>
      </c>
      <c r="S32" s="36" t="s">
        <v>472</v>
      </c>
      <c r="T32" s="36" t="s">
        <v>556</v>
      </c>
      <c r="U32" s="35" t="s">
        <v>103</v>
      </c>
      <c r="V32" s="36" t="s">
        <v>104</v>
      </c>
      <c r="W32" s="35" t="s">
        <v>557</v>
      </c>
      <c r="X32" s="35" t="s">
        <v>558</v>
      </c>
      <c r="Y32" s="35" t="s">
        <v>559</v>
      </c>
      <c r="Z32" s="36" t="s">
        <v>560</v>
      </c>
      <c r="AA32" s="35" t="s">
        <v>561</v>
      </c>
      <c r="AB32" s="35" t="s">
        <v>562</v>
      </c>
      <c r="AC32" s="35" t="s">
        <v>111</v>
      </c>
      <c r="AD32" s="35" t="s">
        <v>112</v>
      </c>
      <c r="AE32" s="36" t="s">
        <v>563</v>
      </c>
      <c r="AF32" s="36" t="s">
        <v>497</v>
      </c>
      <c r="AG32" s="35" t="s">
        <v>379</v>
      </c>
      <c r="AH32" s="35" t="s">
        <v>116</v>
      </c>
      <c r="AK32" s="37" t="str">
        <f aca="false">AG32&amp;L32&amp;M32</f>
        <v>设施设备站务设施问题站台护栏问题</v>
      </c>
      <c r="AP32" s="38" t="n">
        <v>28</v>
      </c>
      <c r="AQ32" s="39" t="n">
        <v>46023</v>
      </c>
      <c r="AR32" s="43" t="str">
        <f aca="false">IFERROR(LEFT(A32,FIND("（",A32)-1),A32)</f>
        <v>网络-251229-006506</v>
      </c>
      <c r="AS32" s="43" t="str">
        <f aca="false">J32</f>
        <v>诉求</v>
      </c>
      <c r="AT32" s="43" t="n">
        <f aca="false">IF(MID(AR32,1,2)="热线",12345)+IF(MID(AR32,1,2)="网络",12345)</f>
        <v>12345</v>
      </c>
      <c r="AU32" s="41" t="str">
        <f aca="false">IFERROR(LEFT(D32,FIND(" ",D32)-1),D32)</f>
        <v>2025-12-29</v>
      </c>
      <c r="AV32" s="43" t="str">
        <f aca="false">P32</f>
        <v>工程设备部</v>
      </c>
      <c r="AW32" s="42" t="str">
        <f aca="false">Q32</f>
        <v>机关</v>
      </c>
      <c r="AX32" s="7" t="str">
        <f aca="false">H32</f>
        <v>工单来源：微信服务号，此工单内容为网民留言时填写的标题及原文。 ============================= 留言标题：希望增设公交站台护栏问题留言原文：12月27日下午，我在朝阳区侯庄路口北等409路公交车，这时候发现自称是公交物业的张姓工作人员，在测量站台的护栏，我于是询问他说他是公交集团物业公司的，上级让他看一下这个地方的护栏破损了，他重新布局一下。我和他反应除了这个侯庄站，附近还有南湖西园公交站护栏是遮挡公交车下车门的，广顺桥南的护栏破损了，大西洋新城和阜通地铁站没有护栏，特别是望京医院站，老年人上车都没有站台护栏能够扶一下子。这位张师傅听完我的建议后，立即开车拉着我前往了以上地点，按照我的意思画了个图。但是说按照要求他的上报公司领导后才能定，这个公交站决定装不装。我这次第一要表扬咱们公交集团物业公司负责站台护栏维修的张师傅，最后还给我送到了家门口，第二希望我以上说的几个公交站护栏问题尽快整改，提升望京地区的形象。上面的领导支持张师傅的工作，不要为难人家，真正让张师傅这样的好人为老百姓做点事。市民填写的详细地址为：区：朝阳区街道：不详详细地址：公交站台护栏</v>
      </c>
      <c r="AY32" s="42" t="str">
        <f aca="false">AG32</f>
        <v>设施设备</v>
      </c>
      <c r="AZ32" s="43" t="s">
        <v>116</v>
      </c>
      <c r="BA32" s="43" t="s">
        <v>116</v>
      </c>
      <c r="BB32" s="43" t="s">
        <v>116</v>
      </c>
      <c r="BC32" s="6" t="s">
        <v>121</v>
      </c>
      <c r="BD32" s="43" t="str">
        <f aca="false">U32</f>
        <v>结束</v>
      </c>
      <c r="BE32" s="43" t="str">
        <f aca="false">IFERROR(LEFT(T32,FIND(" ",T32)-1),T32)</f>
        <v>2026-01-03</v>
      </c>
      <c r="BF32" s="6" t="s">
        <v>564</v>
      </c>
      <c r="BG32" s="5" t="s">
        <v>447</v>
      </c>
      <c r="BH32" s="5" t="s">
        <v>218</v>
      </c>
      <c r="BI32" s="44"/>
      <c r="BJ32" s="44"/>
      <c r="BK32" s="44"/>
      <c r="BL32" s="44" t="str">
        <f aca="false">IF(BG32="物管行政部","侯旭、郑楠",IF(BG32="安保部","张耕",IF(BG32="工程设备部","华菲",IF(BG32="人力资源部","成琦",IF(BG32="党委工作部","阎鑫雨",IF(BG32="餐饮服务部","赵弘晨",IF(BG32="工会","郑欣",IF(BG32="办公室","董娜",""))))))))&amp;IF(BG32="纪检部","黄倩",IF(BG32="信息管理部","蔡浩然",""))</f>
        <v>华菲</v>
      </c>
      <c r="BM32" s="44" t="s">
        <v>119</v>
      </c>
      <c r="BN32" s="44"/>
      <c r="BO32" s="44"/>
      <c r="BP32" s="45" t="s">
        <v>228</v>
      </c>
      <c r="BQ32" s="46"/>
      <c r="BR32" s="44"/>
      <c r="BS32" s="46"/>
      <c r="BT32" s="46"/>
      <c r="BU32" s="44"/>
      <c r="BV32" s="44" t="str">
        <f aca="false">MID(AR32,1,16)</f>
        <v>网络-251229-006506</v>
      </c>
      <c r="BW32" s="44" t="s">
        <v>565</v>
      </c>
      <c r="BX32" s="45" t="str">
        <f aca="false">IF(COUNTIF(BV:BV,BV32)=1,"否","是")</f>
        <v>否</v>
      </c>
      <c r="BY32" s="45" t="str">
        <f aca="false">MID(AR32,18,1)</f>
        <v/>
      </c>
      <c r="CG32" s="47" t="str">
        <f aca="false">VLOOKUP(AR32,[1]市民意见信息导出!$AI$2:$AK$392,3,FALSE())</f>
        <v>结束</v>
      </c>
      <c r="CH32" s="0" t="e">
        <f aca="false">VLOOKUP(BV32,[2]Sheet1!$C$2:$AC$99,2,FALSE())</f>
        <v>#N/A</v>
      </c>
    </row>
    <row r="33" customFormat="false" ht="78" hidden="true" customHeight="false" outlineLevel="0" collapsed="false">
      <c r="A33" s="35" t="s">
        <v>566</v>
      </c>
      <c r="B33" s="36" t="s">
        <v>567</v>
      </c>
      <c r="C33" s="36" t="s">
        <v>568</v>
      </c>
      <c r="D33" s="36" t="s">
        <v>569</v>
      </c>
      <c r="E33" s="35" t="s">
        <v>570</v>
      </c>
      <c r="F33" s="35" t="s">
        <v>89</v>
      </c>
      <c r="G33" s="35" t="s">
        <v>571</v>
      </c>
      <c r="H33" s="35" t="s">
        <v>572</v>
      </c>
      <c r="I33" s="35" t="s">
        <v>92</v>
      </c>
      <c r="J33" s="35" t="s">
        <v>93</v>
      </c>
      <c r="K33" s="35" t="s">
        <v>94</v>
      </c>
      <c r="L33" s="35" t="s">
        <v>184</v>
      </c>
      <c r="M33" s="35" t="s">
        <v>185</v>
      </c>
      <c r="N33" s="35" t="s">
        <v>97</v>
      </c>
      <c r="O33" s="35" t="s">
        <v>573</v>
      </c>
      <c r="P33" s="35" t="s">
        <v>99</v>
      </c>
      <c r="Q33" s="35" t="s">
        <v>573</v>
      </c>
      <c r="R33" s="36" t="s">
        <v>555</v>
      </c>
      <c r="S33" s="36" t="s">
        <v>541</v>
      </c>
      <c r="T33" s="36" t="s">
        <v>556</v>
      </c>
      <c r="U33" s="35" t="s">
        <v>103</v>
      </c>
      <c r="V33" s="36" t="s">
        <v>104</v>
      </c>
      <c r="W33" s="35" t="s">
        <v>574</v>
      </c>
      <c r="X33" s="35" t="s">
        <v>575</v>
      </c>
      <c r="Y33" s="35" t="s">
        <v>576</v>
      </c>
      <c r="Z33" s="35" t="s">
        <v>577</v>
      </c>
      <c r="AA33" s="35" t="s">
        <v>163</v>
      </c>
      <c r="AB33" s="35" t="s">
        <v>193</v>
      </c>
      <c r="AC33" s="35" t="s">
        <v>111</v>
      </c>
      <c r="AD33" s="35" t="s">
        <v>112</v>
      </c>
      <c r="AE33" s="36" t="s">
        <v>578</v>
      </c>
      <c r="AF33" s="36" t="s">
        <v>579</v>
      </c>
      <c r="AG33" s="35" t="s">
        <v>379</v>
      </c>
      <c r="AH33" s="35" t="s">
        <v>116</v>
      </c>
      <c r="AK33" s="37" t="str">
        <f aca="false">AG33&amp;L33&amp;M33</f>
        <v>设施设备乘车环境问题车辆卫生</v>
      </c>
      <c r="AP33" s="38" t="n">
        <v>29</v>
      </c>
      <c r="AQ33" s="39" t="n">
        <v>46023</v>
      </c>
      <c r="AR33" s="43" t="str">
        <f aca="false">IFERROR(LEFT(A33,FIND("（",A33)-1),A33)</f>
        <v>网络-251229-041813</v>
      </c>
      <c r="AS33" s="43" t="str">
        <f aca="false">J33</f>
        <v>诉求</v>
      </c>
      <c r="AT33" s="43" t="n">
        <f aca="false">IF(MID(AR33,1,2)="热线",12345)+IF(MID(AR33,1,2)="网络",12345)</f>
        <v>12345</v>
      </c>
      <c r="AU33" s="41" t="str">
        <f aca="false">IFERROR(LEFT(D33,FIND(" ",D33)-1),D33)</f>
        <v>2025-12-29</v>
      </c>
      <c r="AV33" s="43" t="str">
        <f aca="false">P33</f>
        <v>物管行政部</v>
      </c>
      <c r="AW33" s="42" t="str">
        <f aca="false">Q33</f>
        <v>天宫院分中心</v>
      </c>
      <c r="AX33" s="7" t="str">
        <f aca="false">H33</f>
        <v>工单来源：微信服务号，此工单内容为网民留言时填写的标题及原文。 ============================= 留言标题：公交留言原文：12月28日20点02分至26分乘坐631快公交车，从六里桥南站上车，20点26分从洪村站下车，车上靠近前车门一侧第二个座位右侧扶手上有黑色类似油漆的粘稠物质，粘到我的羽绒服和手上，羽绒服上粘的擦不掉，手上的也基本上擦不掉，衣服被弄脏污物无法清除，要求赔偿。市民填写的详细地址为：区、街道：丰台区六里桥街道详细地址：丰台区六里桥南公交站至洪村站区间</v>
      </c>
      <c r="AY33" s="42" t="str">
        <f aca="false">AG33</f>
        <v>设施设备</v>
      </c>
      <c r="AZ33" s="43" t="s">
        <v>116</v>
      </c>
      <c r="BA33" s="43" t="s">
        <v>116</v>
      </c>
      <c r="BB33" s="43" t="s">
        <v>116</v>
      </c>
      <c r="BC33" s="6" t="s">
        <v>117</v>
      </c>
      <c r="BD33" s="43" t="str">
        <f aca="false">U33</f>
        <v>结束</v>
      </c>
      <c r="BE33" s="43" t="str">
        <f aca="false">IFERROR(LEFT(T33,FIND(" ",T33)-1),T33)</f>
        <v>2026-01-03</v>
      </c>
      <c r="BF33" s="6" t="s">
        <v>580</v>
      </c>
      <c r="BG33" s="5" t="s">
        <v>99</v>
      </c>
      <c r="BH33" s="5" t="s">
        <v>573</v>
      </c>
      <c r="BI33" s="44"/>
      <c r="BJ33" s="44"/>
      <c r="BK33" s="44"/>
      <c r="BL33" s="44" t="str">
        <f aca="false">IF(BG33="物管行政部","侯旭、郑楠",IF(BG33="安保部","张耕",IF(BG33="工程设备部","华菲",IF(BG33="人力资源部","成琦",IF(BG33="党委工作部","阎鑫雨",IF(BG33="餐饮服务部","赵弘晨",IF(BG33="工会","郑欣",IF(BG33="办公室","董娜",""))))))))&amp;IF(BG33="纪检部","黄倩",IF(BG33="信息管理部","蔡浩然",""))</f>
        <v>侯旭、郑楠</v>
      </c>
      <c r="BM33" s="44" t="s">
        <v>119</v>
      </c>
      <c r="BN33" s="44"/>
      <c r="BO33" s="44"/>
      <c r="BP33" s="45" t="s">
        <v>120</v>
      </c>
      <c r="BQ33" s="46"/>
      <c r="BR33" s="44"/>
      <c r="BS33" s="46"/>
      <c r="BT33" s="46"/>
      <c r="BU33" s="44"/>
      <c r="BV33" s="44" t="str">
        <f aca="false">MID(AR33,1,16)</f>
        <v>网络-251229-041813</v>
      </c>
      <c r="BW33" s="44"/>
      <c r="BX33" s="45" t="str">
        <f aca="false">IF(COUNTIF(BV:BV,BV33)=1,"否","是")</f>
        <v>否</v>
      </c>
      <c r="BY33" s="45" t="str">
        <f aca="false">MID(AR33,18,1)</f>
        <v/>
      </c>
      <c r="CG33" s="47" t="str">
        <f aca="false">VLOOKUP(AR33,[1]市民意见信息导出!$AI$2:$AK$392,3,FALSE())</f>
        <v>结束</v>
      </c>
      <c r="CH33" s="0" t="e">
        <f aca="false">VLOOKUP(BV33,[2]Sheet1!$C$2:$AC$99,2,FALSE())</f>
        <v>#N/A</v>
      </c>
    </row>
    <row r="34" customFormat="false" ht="66" hidden="true" customHeight="true" outlineLevel="0" collapsed="false">
      <c r="A34" s="35" t="s">
        <v>581</v>
      </c>
      <c r="B34" s="36" t="s">
        <v>582</v>
      </c>
      <c r="C34" s="36" t="s">
        <v>583</v>
      </c>
      <c r="D34" s="36" t="s">
        <v>584</v>
      </c>
      <c r="E34" s="35" t="s">
        <v>585</v>
      </c>
      <c r="F34" s="35" t="s">
        <v>89</v>
      </c>
      <c r="G34" s="35" t="s">
        <v>586</v>
      </c>
      <c r="H34" s="35" t="s">
        <v>587</v>
      </c>
      <c r="I34" s="35" t="s">
        <v>92</v>
      </c>
      <c r="J34" s="35" t="s">
        <v>588</v>
      </c>
      <c r="K34" s="35" t="s">
        <v>132</v>
      </c>
      <c r="L34" s="35" t="s">
        <v>589</v>
      </c>
      <c r="M34" s="35" t="s">
        <v>590</v>
      </c>
      <c r="N34" s="35" t="s">
        <v>97</v>
      </c>
      <c r="O34" s="35" t="s">
        <v>591</v>
      </c>
      <c r="P34" s="35" t="s">
        <v>176</v>
      </c>
      <c r="Q34" s="35" t="s">
        <v>591</v>
      </c>
      <c r="R34" s="35"/>
      <c r="S34" s="36" t="s">
        <v>541</v>
      </c>
      <c r="T34" s="36" t="s">
        <v>556</v>
      </c>
      <c r="U34" s="35" t="s">
        <v>103</v>
      </c>
      <c r="V34" s="36" t="s">
        <v>104</v>
      </c>
      <c r="W34" s="35" t="s">
        <v>592</v>
      </c>
      <c r="X34" s="35" t="s">
        <v>593</v>
      </c>
      <c r="Y34" s="35" t="s">
        <v>594</v>
      </c>
      <c r="Z34" s="35" t="s">
        <v>242</v>
      </c>
      <c r="AA34" s="35" t="s">
        <v>242</v>
      </c>
      <c r="AB34" s="35" t="s">
        <v>594</v>
      </c>
      <c r="AC34" s="35" t="s">
        <v>111</v>
      </c>
      <c r="AD34" s="35" t="s">
        <v>112</v>
      </c>
      <c r="AE34" s="36" t="s">
        <v>595</v>
      </c>
      <c r="AF34" s="36" t="s">
        <v>596</v>
      </c>
      <c r="AG34" s="35" t="s">
        <v>597</v>
      </c>
      <c r="AH34" s="35" t="s">
        <v>92</v>
      </c>
      <c r="AK34" s="37" t="str">
        <f aca="false">AG34&amp;L34&amp;M34</f>
        <v>办事效率安保专业服务意识方面表扬表扬保安人员</v>
      </c>
      <c r="AP34" s="38" t="n">
        <v>30</v>
      </c>
      <c r="AQ34" s="39" t="n">
        <v>46023</v>
      </c>
      <c r="AR34" s="43" t="str">
        <f aca="false">IFERROR(LEFT(A34,FIND("（",A34)-1),A34)</f>
        <v>热线-251229-054242-2</v>
      </c>
      <c r="AS34" s="43" t="str">
        <f aca="false">J34</f>
        <v>表扬</v>
      </c>
      <c r="AT34" s="43" t="n">
        <f aca="false">IF(MID(AR34,1,2)="热线",12345)+IF(MID(AR34,1,2)="网络",12345)</f>
        <v>12345</v>
      </c>
      <c r="AU34" s="41" t="str">
        <f aca="false">IFERROR(LEFT(D34,FIND(" ",D34)-1),D34)</f>
        <v>2025-12-29</v>
      </c>
      <c r="AV34" s="43" t="str">
        <f aca="false">P34</f>
        <v>安全保卫部（应急管理中心）</v>
      </c>
      <c r="AW34" s="42" t="str">
        <f aca="false">Q34</f>
        <v>史各庄分中心</v>
      </c>
      <c r="AX34" s="7" t="str">
        <f aca="false">H34</f>
        <v>市民表扬，自己父母2025年12月29日乘坐462路公交车，不慎将包裹遗留在公交车上，市民拨打96166公交集团热线，接线人员认真负责，426车队及时响应，不到半个小时就迅速找到了背包，还有昌平区二拨子村462总站的值班保安，尽职尽责，非常感动，来电表扬462路车队及公交热线接线人员。</v>
      </c>
      <c r="AY34" s="42" t="str">
        <f aca="false">AG34</f>
        <v>办事效率</v>
      </c>
      <c r="AZ34" s="43" t="s">
        <v>116</v>
      </c>
      <c r="BA34" s="43" t="s">
        <v>116</v>
      </c>
      <c r="BB34" s="43" t="s">
        <v>116</v>
      </c>
      <c r="BC34" s="6" t="s">
        <v>546</v>
      </c>
      <c r="BD34" s="43" t="str">
        <f aca="false">U34</f>
        <v>结束</v>
      </c>
      <c r="BE34" s="43" t="str">
        <f aca="false">IFERROR(LEFT(T34,FIND(" ",T34)-1),T34)</f>
        <v>2026-01-03</v>
      </c>
      <c r="BF34" s="6" t="s">
        <v>598</v>
      </c>
      <c r="BG34" s="5" t="s">
        <v>148</v>
      </c>
      <c r="BH34" s="5" t="s">
        <v>591</v>
      </c>
      <c r="BI34" s="44"/>
      <c r="BJ34" s="44"/>
      <c r="BK34" s="44"/>
      <c r="BL34" s="44" t="str">
        <f aca="false">IF(BG34="物管行政部","侯旭、郑楠",IF(BG34="安保部","张耕",IF(BG34="工程设备部","华菲",IF(BG34="人力资源部","成琦",IF(BG34="党委工作部","阎鑫雨",IF(BG34="餐饮服务部","赵弘晨",IF(BG34="工会","郑欣",IF(BG34="办公室","董娜",""))))))))&amp;IF(BG34="纪检部","黄倩",IF(BG34="信息管理部","蔡浩然",""))</f>
        <v>张耕</v>
      </c>
      <c r="BM34" s="44"/>
      <c r="BN34" s="44" t="s">
        <v>588</v>
      </c>
      <c r="BO34" s="44"/>
      <c r="BP34" s="45" t="s">
        <v>120</v>
      </c>
      <c r="BQ34" s="46"/>
      <c r="BR34" s="44"/>
      <c r="BS34" s="46"/>
      <c r="BT34" s="46"/>
      <c r="BU34" s="44"/>
      <c r="BV34" s="44" t="str">
        <f aca="false">MID(AR34,1,16)</f>
        <v>热线-251229-054242</v>
      </c>
      <c r="BW34" s="44"/>
      <c r="BX34" s="45" t="str">
        <f aca="false">IF(COUNTIF(BV:BV,BV34)=1,"否","是")</f>
        <v>否</v>
      </c>
      <c r="BY34" s="45" t="str">
        <f aca="false">MID(AR34,18,1)</f>
        <v>2</v>
      </c>
      <c r="CG34" s="47" t="str">
        <f aca="false">VLOOKUP(AR34,[1]市民意见信息导出!$AI$2:$AK$392,3,FALSE())</f>
        <v>结束</v>
      </c>
      <c r="CH34" s="0" t="e">
        <f aca="false">VLOOKUP(BV34,[2]Sheet1!$C$2:$AC$99,2,FALSE())</f>
        <v>#N/A</v>
      </c>
    </row>
    <row r="35" customFormat="false" ht="377" hidden="true" customHeight="false" outlineLevel="0" collapsed="false">
      <c r="A35" s="35" t="s">
        <v>599</v>
      </c>
      <c r="B35" s="36" t="s">
        <v>600</v>
      </c>
      <c r="C35" s="36" t="s">
        <v>601</v>
      </c>
      <c r="D35" s="36" t="s">
        <v>602</v>
      </c>
      <c r="E35" s="35" t="s">
        <v>270</v>
      </c>
      <c r="F35" s="35" t="s">
        <v>129</v>
      </c>
      <c r="G35" s="35" t="s">
        <v>271</v>
      </c>
      <c r="H35" s="35" t="s">
        <v>603</v>
      </c>
      <c r="I35" s="35" t="s">
        <v>92</v>
      </c>
      <c r="J35" s="35" t="s">
        <v>93</v>
      </c>
      <c r="K35" s="35" t="s">
        <v>234</v>
      </c>
      <c r="L35" s="35" t="s">
        <v>252</v>
      </c>
      <c r="M35" s="35" t="s">
        <v>253</v>
      </c>
      <c r="N35" s="35" t="s">
        <v>97</v>
      </c>
      <c r="O35" s="35" t="s">
        <v>326</v>
      </c>
      <c r="P35" s="35" t="s">
        <v>238</v>
      </c>
      <c r="Q35" s="35" t="s">
        <v>326</v>
      </c>
      <c r="R35" s="36" t="s">
        <v>604</v>
      </c>
      <c r="S35" s="36" t="s">
        <v>541</v>
      </c>
      <c r="T35" s="36" t="s">
        <v>605</v>
      </c>
      <c r="U35" s="35" t="s">
        <v>103</v>
      </c>
      <c r="V35" s="36" t="s">
        <v>104</v>
      </c>
      <c r="W35" s="35" t="s">
        <v>606</v>
      </c>
      <c r="X35" s="35" t="s">
        <v>607</v>
      </c>
      <c r="Y35" s="35" t="s">
        <v>608</v>
      </c>
      <c r="Z35" s="35" t="s">
        <v>242</v>
      </c>
      <c r="AA35" s="35" t="s">
        <v>242</v>
      </c>
      <c r="AB35" s="35" t="s">
        <v>609</v>
      </c>
      <c r="AC35" s="35" t="s">
        <v>111</v>
      </c>
      <c r="AD35" s="35" t="s">
        <v>112</v>
      </c>
      <c r="AE35" s="36" t="s">
        <v>610</v>
      </c>
      <c r="AF35" s="36" t="s">
        <v>332</v>
      </c>
      <c r="AG35" s="35" t="s">
        <v>225</v>
      </c>
      <c r="AH35" s="35" t="s">
        <v>116</v>
      </c>
      <c r="AK35" s="37" t="str">
        <f aca="false">AG35&amp;L35&amp;M35</f>
        <v>劳动合同及用工管理工资及五险二金工资方面</v>
      </c>
      <c r="AP35" s="38" t="n">
        <v>31</v>
      </c>
      <c r="AQ35" s="39" t="n">
        <v>46023</v>
      </c>
      <c r="AR35" s="43" t="str">
        <f aca="false">IFERROR(LEFT(A35,FIND("（",A35)-1),A35)</f>
        <v>网络-251230-035268</v>
      </c>
      <c r="AS35" s="43" t="str">
        <f aca="false">J35</f>
        <v>诉求</v>
      </c>
      <c r="AT35" s="43" t="n">
        <f aca="false">IF(MID(AR35,1,2)="热线",12345)+IF(MID(AR35,1,2)="网络",12345)</f>
        <v>12345</v>
      </c>
      <c r="AU35" s="41" t="str">
        <f aca="false">IFERROR(LEFT(D35,FIND(" ",D35)-1),D35)</f>
        <v>2025-12-30</v>
      </c>
      <c r="AV35" s="43" t="str">
        <f aca="false">P35</f>
        <v>人力资源部</v>
      </c>
      <c r="AW35" s="42" t="str">
        <f aca="false">Q35</f>
        <v>单店分中心</v>
      </c>
      <c r="AX35" s="7" t="str">
        <f aca="false">H35</f>
        <v>工单来源：微信服务号，此工单内容为网民留言时填写的标题及原文。 ============================= 留言标题： 北京公共交通有限公司不合理给员工变岗降薪留言原文：关于北京公交集团鸿运承物业管理有限公司不合理调岗降薪等问题的投诉信 尊敬的国资委领导： 您好！ 我是北京公交集团鸿运承物业管理有限公司一名老员工的家属，此前就我爱人的调岗降薪问题向北京公共交通控股集团有限公司投诉，但下属公司的回复强词夺理，问题未得到妥善解决，故向贵单位再次反映，恳请关注。 一、员工基本情况与工作履历 我爱人在公交系统工作长达31年，其中20多年在运营一线担任调度员，积累了丰富管理经验与业务能力。2022年转岗至北京公交鸿运承物业管理有限公司任综合站务员A岗，至今已稳定工作3年。 二、不合理调岗降薪及相关问题详述 （一）岗位实质未变却强行“岗变薪变”与学历歧视 1. 目前综合站务员A岗的岗位职责与我爱人过去3年从事的工作基本一致。她凭借31年公交系统工作经验，包括20多年调度经验和3年A岗实操经验，完全胜任岗位。公司以“学历”为由卡人，是形式主义，严重忽视员工实际工作能力。​2. 我爱人距法定退休年龄仅剩两年多，为企业奉献大半辈子，临近退休却面临大幅降薪，这对其生活和精神造成巨大打击。公司虽未直接解除合同，但通过降薪逼迫员工离职，违背了《劳动合同法》第四十二条规定。 （二）协商过程存在诸多不公 1. 公司给出的四项安置方案实为“霸王条款”：​- 转岗至综合站务员C岗，工资从原A岗的（岗资3700 + 绩效4720）降至（岗资3100 + 绩效2720），降幅超30%，令人难以接受。​- 转岗至巡检员同样面临降薪。​- 提出买断工龄。​- 如不选择以上方案，则视为“下岗代工”，这种做法严重损害员工权益，且在当下是不被允许的。​2. 因我爱人拒绝签字同意不合理降薪，公司相关人员频繁“约谈”，严重干扰其正常工作和生活，导致她精神压力巨大，身心状态极差。公司人员还歪曲事实，称其同意签字认可，行为极其不妥。 （三）薪资调整的不公平性 公司在对基层员工进行调岗降薪时，中高层薪资待遇却未见变化。这种只削减基层工人工资，以维持中高层薪资的做法，有剥削工人之嫌，凸显公司决策的不合理与不公正。同时，众多员工迫于压力签字同意，并非真实意愿，这反映出公司处理方式给员工带来极大困扰。 三、诉求 1. 责令北京公交鸿运承物业管理有限公司立即停止针对老员工的不合理调岗降薪行为，尊重我爱人31年的工作贡献和实际业务能力。​2. 督促该公司维持我爱人目前的综合站务员A岗待遇，直至退休。​3. 要求公司停止高频次的施压约谈，给予老员工安稳的工作环境。​4. 对公司中高层薪资情况进行审查，要求薪资公开透明，确保决策公平公正，杜绝类似不合理剥削员工利益的情况再次发生。 希望贵单位能重视此事，从实际出发，妥善解决问题，不要让为公交系统奉献多年的老员工寒心。 市民填写的详细地址为：区、街道：通州区潞源街道详细地址：北京市人民政府国有资产监督管理委员会，负责</v>
      </c>
      <c r="AY35" s="42" t="str">
        <f aca="false">AG35</f>
        <v>劳动合同及用工管理</v>
      </c>
      <c r="AZ35" s="43" t="s">
        <v>116</v>
      </c>
      <c r="BA35" s="43" t="s">
        <v>116</v>
      </c>
      <c r="BB35" s="43" t="s">
        <v>116</v>
      </c>
      <c r="BC35" s="6" t="s">
        <v>226</v>
      </c>
      <c r="BD35" s="43" t="str">
        <f aca="false">U35</f>
        <v>结束</v>
      </c>
      <c r="BE35" s="43" t="str">
        <f aca="false">IFERROR(LEFT(T35,FIND(" ",T35)-1),T35)</f>
        <v>2026-01-04</v>
      </c>
      <c r="BF35" s="6" t="s">
        <v>294</v>
      </c>
      <c r="BG35" s="5" t="s">
        <v>238</v>
      </c>
      <c r="BH35" s="5" t="s">
        <v>326</v>
      </c>
      <c r="BI35" s="44"/>
      <c r="BJ35" s="44"/>
      <c r="BK35" s="44"/>
      <c r="BL35" s="44" t="str">
        <f aca="false">IF(BG35="物管行政部","侯旭、郑楠",IF(BG35="安保部","张耕",IF(BG35="工程设备部","华菲",IF(BG35="人力资源部","成琦",IF(BG35="党委工作部","阎鑫雨",IF(BG35="餐饮服务部","赵弘晨",IF(BG35="工会","郑欣",IF(BG35="办公室","董娜",""))))))))&amp;IF(BG35="纪检部","黄倩",IF(BG35="信息管理部","蔡浩然",""))</f>
        <v>成琦</v>
      </c>
      <c r="BM35" s="44" t="s">
        <v>119</v>
      </c>
      <c r="BN35" s="44"/>
      <c r="BO35" s="44"/>
      <c r="BP35" s="45" t="s">
        <v>228</v>
      </c>
      <c r="BQ35" s="49" t="s">
        <v>611</v>
      </c>
      <c r="BR35" s="44" t="s">
        <v>92</v>
      </c>
      <c r="BS35" s="46"/>
      <c r="BT35" s="46"/>
      <c r="BU35" s="44"/>
      <c r="BV35" s="44" t="str">
        <f aca="false">MID(AR35,1,16)</f>
        <v>网络-251230-035268</v>
      </c>
      <c r="BW35" s="44" t="s">
        <v>231</v>
      </c>
      <c r="BX35" s="45" t="str">
        <f aca="false">IF(COUNTIF(BV:BV,BV35)=1,"否","是")</f>
        <v>否</v>
      </c>
      <c r="BY35" s="45" t="str">
        <f aca="false">MID(AR35,18,1)</f>
        <v/>
      </c>
      <c r="BZ35" s="47" t="s">
        <v>122</v>
      </c>
      <c r="CE35" s="48" t="s">
        <v>123</v>
      </c>
      <c r="CG35" s="47" t="str">
        <f aca="false">VLOOKUP(AR35,[1]市民意见信息导出!$AI$2:$AK$392,3,FALSE())</f>
        <v>结束</v>
      </c>
      <c r="CH35" s="0" t="str">
        <f aca="false">VLOOKUP(BV35,[2]Sheet1!$C$2:$AC$99,2,FALSE())</f>
        <v>1月</v>
      </c>
    </row>
    <row r="36" customFormat="false" ht="52" hidden="true" customHeight="false" outlineLevel="0" collapsed="false">
      <c r="A36" s="35" t="s">
        <v>612</v>
      </c>
      <c r="B36" s="36" t="s">
        <v>613</v>
      </c>
      <c r="C36" s="36" t="s">
        <v>614</v>
      </c>
      <c r="D36" s="36" t="s">
        <v>615</v>
      </c>
      <c r="E36" s="35" t="s">
        <v>616</v>
      </c>
      <c r="F36" s="35" t="s">
        <v>129</v>
      </c>
      <c r="G36" s="35" t="s">
        <v>617</v>
      </c>
      <c r="H36" s="35" t="s">
        <v>618</v>
      </c>
      <c r="I36" s="35" t="s">
        <v>92</v>
      </c>
      <c r="J36" s="35" t="s">
        <v>93</v>
      </c>
      <c r="K36" s="35" t="s">
        <v>132</v>
      </c>
      <c r="L36" s="35" t="s">
        <v>388</v>
      </c>
      <c r="M36" s="35" t="s">
        <v>389</v>
      </c>
      <c r="N36" s="35" t="s">
        <v>97</v>
      </c>
      <c r="O36" s="35" t="s">
        <v>237</v>
      </c>
      <c r="P36" s="35" t="s">
        <v>176</v>
      </c>
      <c r="Q36" s="35" t="s">
        <v>237</v>
      </c>
      <c r="R36" s="36" t="s">
        <v>604</v>
      </c>
      <c r="S36" s="36" t="s">
        <v>619</v>
      </c>
      <c r="T36" s="36" t="s">
        <v>605</v>
      </c>
      <c r="U36" s="35" t="s">
        <v>103</v>
      </c>
      <c r="V36" s="36" t="s">
        <v>104</v>
      </c>
      <c r="W36" s="35" t="s">
        <v>620</v>
      </c>
      <c r="X36" s="35" t="s">
        <v>621</v>
      </c>
      <c r="Y36" s="35" t="s">
        <v>620</v>
      </c>
      <c r="Z36" s="35" t="s">
        <v>620</v>
      </c>
      <c r="AA36" s="35" t="s">
        <v>620</v>
      </c>
      <c r="AB36" s="35" t="s">
        <v>622</v>
      </c>
      <c r="AC36" s="35" t="s">
        <v>111</v>
      </c>
      <c r="AD36" s="35" t="s">
        <v>112</v>
      </c>
      <c r="AE36" s="36" t="s">
        <v>623</v>
      </c>
      <c r="AF36" s="36" t="s">
        <v>243</v>
      </c>
      <c r="AG36" s="35" t="s">
        <v>115</v>
      </c>
      <c r="AH36" s="35" t="s">
        <v>116</v>
      </c>
      <c r="AK36" s="37" t="str">
        <f aca="false">AG36&amp;L36&amp;M36</f>
        <v>服务场站保安问题场站保安</v>
      </c>
      <c r="AP36" s="38" t="n">
        <v>32</v>
      </c>
      <c r="AQ36" s="39" t="n">
        <v>46023</v>
      </c>
      <c r="AR36" s="43" t="str">
        <f aca="false">IFERROR(LEFT(A36,FIND("（",A36)-1),A36)</f>
        <v>热线-251230-036223</v>
      </c>
      <c r="AS36" s="43" t="str">
        <f aca="false">J36</f>
        <v>诉求</v>
      </c>
      <c r="AT36" s="43" t="n">
        <f aca="false">IF(MID(AR36,1,2)="热线",12345)+IF(MID(AR36,1,2)="网络",12345)</f>
        <v>12345</v>
      </c>
      <c r="AU36" s="41" t="str">
        <f aca="false">IFERROR(LEFT(D36,FIND(" ",D36)-1),D36)</f>
        <v>2025-12-30</v>
      </c>
      <c r="AV36" s="43" t="str">
        <f aca="false">P36</f>
        <v>安全保卫部（应急管理中心）</v>
      </c>
      <c r="AW36" s="42" t="str">
        <f aca="false">Q36</f>
        <v>方庄分中心</v>
      </c>
      <c r="AX36" s="7" t="str">
        <f aca="false">H36</f>
        <v>市民反映，朝阳区东大桥东北角处有一个公交车的内部停车场，市民不清楚是多少路的总站，里面有很多公交车，该停车场看门的工作人员态度非常差，自己不小心走错了，走到停车场里面了，对方辱骂自己，还要打自己，市民不认可，市民表示该停车场属公交公司管辖，来电反映公交内部停车场看门人员态度问题。</v>
      </c>
      <c r="AY36" s="42" t="str">
        <f aca="false">AG36</f>
        <v>服务</v>
      </c>
      <c r="AZ36" s="43" t="s">
        <v>116</v>
      </c>
      <c r="BA36" s="43" t="s">
        <v>116</v>
      </c>
      <c r="BB36" s="43" t="s">
        <v>116</v>
      </c>
      <c r="BC36" s="6" t="s">
        <v>546</v>
      </c>
      <c r="BD36" s="43" t="str">
        <f aca="false">U36</f>
        <v>结束</v>
      </c>
      <c r="BE36" s="43" t="str">
        <f aca="false">IFERROR(LEFT(T36,FIND(" ",T36)-1),T36)</f>
        <v>2026-01-04</v>
      </c>
      <c r="BF36" s="6" t="s">
        <v>624</v>
      </c>
      <c r="BG36" s="5" t="s">
        <v>148</v>
      </c>
      <c r="BH36" s="5" t="s">
        <v>237</v>
      </c>
      <c r="BI36" s="44"/>
      <c r="BJ36" s="44"/>
      <c r="BK36" s="44"/>
      <c r="BL36" s="44" t="str">
        <f aca="false">IF(BG36="物管行政部","侯旭、郑楠",IF(BG36="安保部","张耕",IF(BG36="工程设备部","华菲",IF(BG36="人力资源部","成琦",IF(BG36="党委工作部","阎鑫雨",IF(BG36="餐饮服务部","赵弘晨",IF(BG36="工会","郑欣",IF(BG36="办公室","董娜",""))))))))&amp;IF(BG36="纪检部","黄倩",IF(BG36="信息管理部","蔡浩然",""))</f>
        <v>张耕</v>
      </c>
      <c r="BM36" s="44" t="s">
        <v>119</v>
      </c>
      <c r="BN36" s="44"/>
      <c r="BO36" s="44"/>
      <c r="BP36" s="45" t="s">
        <v>120</v>
      </c>
      <c r="BQ36" s="46"/>
      <c r="BR36" s="44"/>
      <c r="BS36" s="46"/>
      <c r="BT36" s="46"/>
      <c r="BU36" s="44"/>
      <c r="BV36" s="44" t="str">
        <f aca="false">MID(AR36,1,16)</f>
        <v>热线-251230-036223</v>
      </c>
      <c r="BW36" s="44" t="s">
        <v>121</v>
      </c>
      <c r="BX36" s="45" t="str">
        <f aca="false">IF(COUNTIF(BV:BV,BV36)=1,"否","是")</f>
        <v>否</v>
      </c>
      <c r="BY36" s="45" t="str">
        <f aca="false">MID(AR36,18,1)</f>
        <v/>
      </c>
      <c r="CG36" s="47" t="str">
        <f aca="false">VLOOKUP(AR36,[1]市民意见信息导出!$AI$2:$AK$392,3,FALSE())</f>
        <v>结束</v>
      </c>
      <c r="CH36" s="0" t="e">
        <f aca="false">VLOOKUP(BV36,[2]Sheet1!$C$2:$AC$99,2,FALSE())</f>
        <v>#N/A</v>
      </c>
    </row>
    <row r="37" customFormat="false" ht="52" hidden="true" customHeight="false" outlineLevel="0" collapsed="false">
      <c r="A37" s="35" t="s">
        <v>625</v>
      </c>
      <c r="B37" s="36" t="s">
        <v>626</v>
      </c>
      <c r="C37" s="36" t="s">
        <v>627</v>
      </c>
      <c r="D37" s="36" t="s">
        <v>628</v>
      </c>
      <c r="E37" s="35" t="s">
        <v>629</v>
      </c>
      <c r="F37" s="35" t="s">
        <v>129</v>
      </c>
      <c r="G37" s="35" t="s">
        <v>630</v>
      </c>
      <c r="H37" s="35" t="s">
        <v>631</v>
      </c>
      <c r="I37" s="35" t="s">
        <v>92</v>
      </c>
      <c r="J37" s="35" t="s">
        <v>93</v>
      </c>
      <c r="K37" s="35" t="s">
        <v>94</v>
      </c>
      <c r="L37" s="35" t="s">
        <v>95</v>
      </c>
      <c r="M37" s="35" t="s">
        <v>96</v>
      </c>
      <c r="N37" s="35" t="s">
        <v>97</v>
      </c>
      <c r="O37" s="35" t="s">
        <v>390</v>
      </c>
      <c r="P37" s="35" t="s">
        <v>99</v>
      </c>
      <c r="Q37" s="35" t="s">
        <v>390</v>
      </c>
      <c r="R37" s="36" t="s">
        <v>632</v>
      </c>
      <c r="S37" s="36" t="s">
        <v>619</v>
      </c>
      <c r="T37" s="36" t="s">
        <v>633</v>
      </c>
      <c r="U37" s="35" t="s">
        <v>103</v>
      </c>
      <c r="V37" s="36" t="s">
        <v>104</v>
      </c>
      <c r="W37" s="35" t="s">
        <v>634</v>
      </c>
      <c r="X37" s="35" t="s">
        <v>635</v>
      </c>
      <c r="Y37" s="35" t="s">
        <v>636</v>
      </c>
      <c r="Z37" s="35" t="s">
        <v>637</v>
      </c>
      <c r="AA37" s="35" t="s">
        <v>163</v>
      </c>
      <c r="AB37" s="35" t="s">
        <v>638</v>
      </c>
      <c r="AC37" s="35" t="s">
        <v>111</v>
      </c>
      <c r="AD37" s="35" t="s">
        <v>112</v>
      </c>
      <c r="AE37" s="36" t="s">
        <v>639</v>
      </c>
      <c r="AF37" s="36" t="s">
        <v>397</v>
      </c>
      <c r="AG37" s="35" t="s">
        <v>115</v>
      </c>
      <c r="AH37" s="35" t="s">
        <v>116</v>
      </c>
      <c r="AK37" s="37" t="str">
        <f aca="false">AG37&amp;L37&amp;M37</f>
        <v>服务企业政策问题调整服务规范</v>
      </c>
      <c r="AP37" s="38" t="n">
        <v>33</v>
      </c>
      <c r="AQ37" s="39" t="n">
        <v>46023</v>
      </c>
      <c r="AR37" s="43" t="str">
        <f aca="false">IFERROR(LEFT(A37,FIND("（",A37)-1),A37)</f>
        <v>网络-251231-007653</v>
      </c>
      <c r="AS37" s="43" t="str">
        <f aca="false">J37</f>
        <v>诉求</v>
      </c>
      <c r="AT37" s="43" t="n">
        <f aca="false">IF(MID(AR37,1,2)="热线",12345)+IF(MID(AR37,1,2)="网络",12345)</f>
        <v>12345</v>
      </c>
      <c r="AU37" s="41" t="str">
        <f aca="false">IFERROR(LEFT(D37,FIND(" ",D37)-1),D37)</f>
        <v>2025-12-31</v>
      </c>
      <c r="AV37" s="43" t="str">
        <f aca="false">P37</f>
        <v>物管行政部</v>
      </c>
      <c r="AW37" s="42" t="str">
        <f aca="false">Q37</f>
        <v>小营分中心</v>
      </c>
      <c r="AX37" s="7" t="str">
        <f aca="false">H37</f>
        <v>工单来源：微信服务号，此工单内容为网民留言时填写的标题及原文。 ============================= 留言标题：公交留言原文：今天我在乘坐387路1835717于4.33在六里桥北里站在倒数第二排座椅下面发现零食残渣并未打扫 市民填写的详细地址为：区、街道：丰台区六里桥街道详细地址：六里桥北里</v>
      </c>
      <c r="AY37" s="42" t="str">
        <f aca="false">AG37</f>
        <v>服务</v>
      </c>
      <c r="AZ37" s="43" t="s">
        <v>116</v>
      </c>
      <c r="BA37" s="43" t="s">
        <v>116</v>
      </c>
      <c r="BB37" s="43" t="s">
        <v>116</v>
      </c>
      <c r="BC37" s="6" t="s">
        <v>117</v>
      </c>
      <c r="BD37" s="43" t="str">
        <f aca="false">U37</f>
        <v>结束</v>
      </c>
      <c r="BE37" s="43" t="str">
        <f aca="false">IFERROR(LEFT(T37,FIND(" ",T37)-1),T37)</f>
        <v>2026-01-05</v>
      </c>
      <c r="BF37" s="6" t="s">
        <v>640</v>
      </c>
      <c r="BG37" s="5" t="s">
        <v>99</v>
      </c>
      <c r="BH37" s="5" t="s">
        <v>390</v>
      </c>
      <c r="BI37" s="44"/>
      <c r="BJ37" s="44"/>
      <c r="BK37" s="44"/>
      <c r="BL37" s="44" t="str">
        <f aca="false">IF(BG37="物管行政部","侯旭、郑楠",IF(BG37="安保部","张耕",IF(BG37="工程设备部","华菲",IF(BG37="人力资源部","成琦",IF(BG37="党委工作部","阎鑫雨",IF(BG37="餐饮服务部","赵弘晨",IF(BG37="工会","郑欣",IF(BG37="办公室","董娜",""))))))))&amp;IF(BG37="纪检部","黄倩",IF(BG37="信息管理部","蔡浩然",""))</f>
        <v>侯旭、郑楠</v>
      </c>
      <c r="BM37" s="44" t="s">
        <v>119</v>
      </c>
      <c r="BN37" s="44"/>
      <c r="BO37" s="44"/>
      <c r="BP37" s="45" t="s">
        <v>120</v>
      </c>
      <c r="BQ37" s="46"/>
      <c r="BR37" s="44"/>
      <c r="BS37" s="46"/>
      <c r="BT37" s="46"/>
      <c r="BU37" s="44"/>
      <c r="BV37" s="44" t="str">
        <f aca="false">MID(AR37,1,16)</f>
        <v>网络-251231-007653</v>
      </c>
      <c r="BW37" s="44" t="s">
        <v>121</v>
      </c>
      <c r="BX37" s="45" t="str">
        <f aca="false">IF(COUNTIF(BV:BV,BV37)=1,"否","是")</f>
        <v>否</v>
      </c>
      <c r="BY37" s="45" t="str">
        <f aca="false">MID(AR37,18,1)</f>
        <v/>
      </c>
      <c r="BZ37" s="47" t="s">
        <v>122</v>
      </c>
      <c r="CE37" s="48" t="s">
        <v>123</v>
      </c>
      <c r="CG37" s="47" t="str">
        <f aca="false">VLOOKUP(AR37,[1]市民意见信息导出!$AI$2:$AK$392,3,FALSE())</f>
        <v>结束</v>
      </c>
      <c r="CH37" s="0" t="str">
        <f aca="false">VLOOKUP(BV37,[2]Sheet1!$C$2:$AC$99,2,FALSE())</f>
        <v>1月</v>
      </c>
    </row>
    <row r="38" customFormat="false" ht="55" hidden="true" customHeight="true" outlineLevel="0" collapsed="false">
      <c r="A38" s="35" t="s">
        <v>641</v>
      </c>
      <c r="B38" s="36" t="s">
        <v>642</v>
      </c>
      <c r="C38" s="36" t="s">
        <v>643</v>
      </c>
      <c r="D38" s="36" t="s">
        <v>644</v>
      </c>
      <c r="E38" s="35" t="s">
        <v>585</v>
      </c>
      <c r="F38" s="35" t="s">
        <v>89</v>
      </c>
      <c r="G38" s="35" t="s">
        <v>645</v>
      </c>
      <c r="H38" s="35" t="s">
        <v>646</v>
      </c>
      <c r="I38" s="35" t="s">
        <v>92</v>
      </c>
      <c r="J38" s="35" t="s">
        <v>93</v>
      </c>
      <c r="K38" s="35" t="s">
        <v>132</v>
      </c>
      <c r="L38" s="35" t="s">
        <v>133</v>
      </c>
      <c r="M38" s="35" t="s">
        <v>134</v>
      </c>
      <c r="N38" s="35" t="s">
        <v>97</v>
      </c>
      <c r="O38" s="35" t="s">
        <v>390</v>
      </c>
      <c r="P38" s="35" t="s">
        <v>176</v>
      </c>
      <c r="Q38" s="35" t="s">
        <v>390</v>
      </c>
      <c r="R38" s="36" t="s">
        <v>632</v>
      </c>
      <c r="S38" s="36" t="s">
        <v>619</v>
      </c>
      <c r="T38" s="36" t="s">
        <v>633</v>
      </c>
      <c r="U38" s="35" t="s">
        <v>103</v>
      </c>
      <c r="V38" s="36" t="s">
        <v>104</v>
      </c>
      <c r="W38" s="35" t="s">
        <v>647</v>
      </c>
      <c r="X38" s="35" t="s">
        <v>648</v>
      </c>
      <c r="Y38" s="35" t="s">
        <v>649</v>
      </c>
      <c r="Z38" s="35" t="s">
        <v>650</v>
      </c>
      <c r="AA38" s="35" t="s">
        <v>242</v>
      </c>
      <c r="AB38" s="35" t="s">
        <v>651</v>
      </c>
      <c r="AC38" s="35" t="s">
        <v>111</v>
      </c>
      <c r="AD38" s="35" t="s">
        <v>112</v>
      </c>
      <c r="AE38" s="36" t="s">
        <v>652</v>
      </c>
      <c r="AF38" s="36" t="s">
        <v>397</v>
      </c>
      <c r="AG38" s="35" t="s">
        <v>379</v>
      </c>
      <c r="AH38" s="35" t="s">
        <v>116</v>
      </c>
      <c r="AK38" s="37" t="str">
        <f aca="false">AG38&amp;L38&amp;M38</f>
        <v>设施设备安保专业政策问题安保措施</v>
      </c>
      <c r="AP38" s="38" t="n">
        <v>34</v>
      </c>
      <c r="AQ38" s="39" t="n">
        <v>46023</v>
      </c>
      <c r="AR38" s="43" t="str">
        <f aca="false">IFERROR(LEFT(A38,FIND("（",A38)-1),A38)</f>
        <v>热线-251231-006369-2</v>
      </c>
      <c r="AS38" s="43" t="str">
        <f aca="false">J38</f>
        <v>诉求</v>
      </c>
      <c r="AT38" s="43" t="n">
        <f aca="false">IF(MID(AR38,1,2)="热线",12345)+IF(MID(AR38,1,2)="网络",12345)</f>
        <v>12345</v>
      </c>
      <c r="AU38" s="41" t="str">
        <f aca="false">IFERROR(LEFT(D38,FIND(" ",D38)-1),D38)</f>
        <v>2025-12-31</v>
      </c>
      <c r="AV38" s="43" t="str">
        <f aca="false">P38</f>
        <v>安全保卫部（应急管理中心）</v>
      </c>
      <c r="AW38" s="42" t="str">
        <f aca="false">Q38</f>
        <v>小营分中心</v>
      </c>
      <c r="AX38" s="7" t="str">
        <f aca="false">H38</f>
        <v>市民反映，北京市朝阳区大屯街道慧忠里汽车总站（63路公交车），市民表示在慧忠里汽车总站路南有三个铁栅栏门，但是2号门一直没有开放，导致去到站内还要绕远，对此不认可，希望可以开放，来电反映协调车站开放栅栏门问题。注：此工单为拆分工单，录音详见热线-251231-005745。</v>
      </c>
      <c r="AY38" s="42" t="str">
        <f aca="false">AG38</f>
        <v>设施设备</v>
      </c>
      <c r="AZ38" s="43" t="s">
        <v>116</v>
      </c>
      <c r="BA38" s="43" t="s">
        <v>116</v>
      </c>
      <c r="BB38" s="43" t="s">
        <v>116</v>
      </c>
      <c r="BC38" s="6" t="s">
        <v>546</v>
      </c>
      <c r="BD38" s="43" t="str">
        <f aca="false">U38</f>
        <v>结束</v>
      </c>
      <c r="BE38" s="43" t="str">
        <f aca="false">IFERROR(LEFT(T38,FIND(" ",T38)-1),T38)</f>
        <v>2026-01-05</v>
      </c>
      <c r="BF38" s="6" t="s">
        <v>653</v>
      </c>
      <c r="BG38" s="5" t="s">
        <v>148</v>
      </c>
      <c r="BH38" s="5" t="s">
        <v>390</v>
      </c>
      <c r="BI38" s="44"/>
      <c r="BJ38" s="44"/>
      <c r="BK38" s="44"/>
      <c r="BL38" s="44" t="str">
        <f aca="false">IF(BG38="物管行政部","侯旭、郑楠",IF(BG38="安保部","张耕",IF(BG38="工程设备部","华菲",IF(BG38="人力资源部","成琦",IF(BG38="党委工作部","阎鑫雨",IF(BG38="餐饮服务部","赵弘晨",IF(BG38="工会","郑欣",IF(BG38="办公室","董娜",""))))))))&amp;IF(BG38="纪检部","黄倩",IF(BG38="信息管理部","蔡浩然",""))</f>
        <v>张耕</v>
      </c>
      <c r="BM38" s="44" t="s">
        <v>119</v>
      </c>
      <c r="BN38" s="44"/>
      <c r="BO38" s="44"/>
      <c r="BP38" s="45" t="s">
        <v>120</v>
      </c>
      <c r="BQ38" s="46"/>
      <c r="BR38" s="44"/>
      <c r="BS38" s="46"/>
      <c r="BT38" s="46"/>
      <c r="BU38" s="44"/>
      <c r="BV38" s="44" t="str">
        <f aca="false">MID(AR38,1,16)</f>
        <v>热线-251231-006369</v>
      </c>
      <c r="BW38" s="44" t="s">
        <v>121</v>
      </c>
      <c r="BX38" s="45" t="str">
        <f aca="false">IF(COUNTIF(BV:BV,BV38)=1,"否","是")</f>
        <v>否</v>
      </c>
      <c r="BY38" s="45" t="str">
        <f aca="false">MID(AR38,18,1)</f>
        <v>2</v>
      </c>
      <c r="BZ38" s="47" t="s">
        <v>122</v>
      </c>
      <c r="CE38" s="48" t="s">
        <v>123</v>
      </c>
      <c r="CG38" s="47" t="str">
        <f aca="false">VLOOKUP(AR38,[1]市民意见信息导出!$AI$2:$AK$392,3,FALSE())</f>
        <v>结束</v>
      </c>
      <c r="CH38" s="0" t="str">
        <f aca="false">VLOOKUP(BV38,[2]Sheet1!$C$2:$AC$99,2,FALSE())</f>
        <v>1月</v>
      </c>
    </row>
    <row r="39" customFormat="false" ht="42" hidden="true" customHeight="false" outlineLevel="0" collapsed="false">
      <c r="A39" s="35" t="s">
        <v>654</v>
      </c>
      <c r="B39" s="36" t="s">
        <v>655</v>
      </c>
      <c r="C39" s="36" t="s">
        <v>656</v>
      </c>
      <c r="D39" s="36" t="s">
        <v>657</v>
      </c>
      <c r="E39" s="35" t="s">
        <v>182</v>
      </c>
      <c r="F39" s="35" t="s">
        <v>89</v>
      </c>
      <c r="G39" s="35" t="s">
        <v>182</v>
      </c>
      <c r="H39" s="35" t="s">
        <v>658</v>
      </c>
      <c r="I39" s="35" t="s">
        <v>92</v>
      </c>
      <c r="J39" s="35" t="s">
        <v>93</v>
      </c>
      <c r="K39" s="35" t="s">
        <v>234</v>
      </c>
      <c r="L39" s="35" t="s">
        <v>659</v>
      </c>
      <c r="M39" s="35" t="s">
        <v>660</v>
      </c>
      <c r="N39" s="35" t="s">
        <v>97</v>
      </c>
      <c r="O39" s="35" t="s">
        <v>573</v>
      </c>
      <c r="P39" s="35" t="s">
        <v>238</v>
      </c>
      <c r="Q39" s="35" t="s">
        <v>573</v>
      </c>
      <c r="R39" s="36" t="s">
        <v>632</v>
      </c>
      <c r="S39" s="36" t="s">
        <v>661</v>
      </c>
      <c r="T39" s="36" t="s">
        <v>633</v>
      </c>
      <c r="U39" s="35" t="s">
        <v>103</v>
      </c>
      <c r="V39" s="36" t="s">
        <v>104</v>
      </c>
      <c r="W39" s="35" t="s">
        <v>662</v>
      </c>
      <c r="X39" s="35" t="s">
        <v>663</v>
      </c>
      <c r="Y39" s="35" t="s">
        <v>664</v>
      </c>
      <c r="Z39" s="35" t="s">
        <v>242</v>
      </c>
      <c r="AA39" s="35" t="s">
        <v>665</v>
      </c>
      <c r="AB39" s="35" t="s">
        <v>666</v>
      </c>
      <c r="AC39" s="35" t="s">
        <v>111</v>
      </c>
      <c r="AD39" s="35" t="s">
        <v>112</v>
      </c>
      <c r="AE39" s="36" t="s">
        <v>667</v>
      </c>
      <c r="AF39" s="36" t="s">
        <v>579</v>
      </c>
      <c r="AG39" s="35" t="s">
        <v>115</v>
      </c>
      <c r="AH39" s="35" t="s">
        <v>116</v>
      </c>
      <c r="AK39" s="37" t="str">
        <f aca="false">AG39&amp;L39&amp;M39</f>
        <v>服务劳动用工劳动工时</v>
      </c>
      <c r="AP39" s="38" t="n">
        <v>35</v>
      </c>
      <c r="AQ39" s="39" t="n">
        <v>46023</v>
      </c>
      <c r="AR39" s="43" t="str">
        <f aca="false">IFERROR(LEFT(A39,FIND("（",A39)-1),A39)</f>
        <v>热线-251231-023645</v>
      </c>
      <c r="AS39" s="43" t="str">
        <f aca="false">J39</f>
        <v>诉求</v>
      </c>
      <c r="AT39" s="43" t="n">
        <f aca="false">IF(MID(AR39,1,2)="热线",12345)+IF(MID(AR39,1,2)="网络",12345)</f>
        <v>12345</v>
      </c>
      <c r="AU39" s="41" t="str">
        <f aca="false">IFERROR(LEFT(D39,FIND(" ",D39)-1),D39)</f>
        <v>2025-12-31</v>
      </c>
      <c r="AV39" s="43" t="str">
        <f aca="false">P39</f>
        <v>人力资源部</v>
      </c>
      <c r="AW39" s="42" t="str">
        <f aca="false">Q39</f>
        <v>天宫院分中心</v>
      </c>
      <c r="AX39" s="7" t="str">
        <f aca="false">H39</f>
        <v>市民反映，大兴区公交集团鸿运城天宫院分中心，中A综合站务岗位无人看守酒测，车队和综合站务员说明了，但还是没有人看守，属于迟到，希望对综合站务员按照公司考核制度扣罚，来电反映协调对综合站务员进行处理问题。注：要求保密来电人信息（已解释）。</v>
      </c>
      <c r="AY39" s="42" t="str">
        <f aca="false">AG39</f>
        <v>服务</v>
      </c>
      <c r="AZ39" s="43" t="s">
        <v>92</v>
      </c>
      <c r="BA39" s="43" t="s">
        <v>92</v>
      </c>
      <c r="BB39" s="43" t="s">
        <v>116</v>
      </c>
      <c r="BC39" s="6" t="s">
        <v>226</v>
      </c>
      <c r="BD39" s="43" t="str">
        <f aca="false">U39</f>
        <v>结束</v>
      </c>
      <c r="BE39" s="43" t="str">
        <f aca="false">IFERROR(LEFT(T39,FIND(" ",T39)-1),T39)</f>
        <v>2026-01-05</v>
      </c>
      <c r="BF39" s="6" t="s">
        <v>668</v>
      </c>
      <c r="BG39" s="5" t="s">
        <v>238</v>
      </c>
      <c r="BH39" s="5" t="s">
        <v>573</v>
      </c>
      <c r="BI39" s="44"/>
      <c r="BJ39" s="44"/>
      <c r="BK39" s="44"/>
      <c r="BL39" s="44" t="str">
        <f aca="false">IF(BG39="物管行政部","侯旭、郑楠",IF(BG39="安保部","张耕",IF(BG39="工程设备部","华菲",IF(BG39="人力资源部","成琦",IF(BG39="党委工作部","阎鑫雨",IF(BG39="餐饮服务部","赵弘晨",IF(BG39="工会","郑欣",IF(BG39="办公室","董娜",""))))))))&amp;IF(BG39="纪检部","黄倩",IF(BG39="信息管理部","蔡浩然",""))</f>
        <v>成琦</v>
      </c>
      <c r="BM39" s="44" t="s">
        <v>119</v>
      </c>
      <c r="BN39" s="44"/>
      <c r="BO39" s="44"/>
      <c r="BP39" s="45" t="s">
        <v>228</v>
      </c>
      <c r="BQ39" s="46"/>
      <c r="BR39" s="44"/>
      <c r="BS39" s="46"/>
      <c r="BT39" s="46"/>
      <c r="BU39" s="44"/>
      <c r="BV39" s="44" t="str">
        <f aca="false">MID(AR39,1,16)</f>
        <v>热线-251231-023645</v>
      </c>
      <c r="BW39" s="44" t="s">
        <v>121</v>
      </c>
      <c r="BX39" s="45" t="str">
        <f aca="false">IF(COUNTIF(BV:BV,BV39)=1,"否","是")</f>
        <v>否</v>
      </c>
      <c r="BY39" s="45" t="str">
        <f aca="false">MID(AR39,18,1)</f>
        <v/>
      </c>
      <c r="CG39" s="47" t="str">
        <f aca="false">VLOOKUP(AR39,[1]市民意见信息导出!$AI$2:$AK$392,3,FALSE())</f>
        <v>结束</v>
      </c>
      <c r="CH39" s="0" t="e">
        <f aca="false">VLOOKUP(BV39,[2]Sheet1!$C$2:$AC$99,2,FALSE())</f>
        <v>#N/A</v>
      </c>
    </row>
    <row r="40" customFormat="false" ht="91" hidden="true" customHeight="false" outlineLevel="0" collapsed="false">
      <c r="A40" s="35" t="s">
        <v>669</v>
      </c>
      <c r="B40" s="36" t="s">
        <v>670</v>
      </c>
      <c r="C40" s="36" t="s">
        <v>671</v>
      </c>
      <c r="D40" s="36" t="s">
        <v>672</v>
      </c>
      <c r="E40" s="35" t="s">
        <v>673</v>
      </c>
      <c r="F40" s="35" t="s">
        <v>89</v>
      </c>
      <c r="G40" s="35" t="s">
        <v>674</v>
      </c>
      <c r="H40" s="35" t="s">
        <v>675</v>
      </c>
      <c r="I40" s="35" t="s">
        <v>92</v>
      </c>
      <c r="J40" s="35" t="s">
        <v>93</v>
      </c>
      <c r="K40" s="35" t="s">
        <v>676</v>
      </c>
      <c r="L40" s="35" t="s">
        <v>677</v>
      </c>
      <c r="M40" s="35" t="s">
        <v>678</v>
      </c>
      <c r="N40" s="35" t="s">
        <v>97</v>
      </c>
      <c r="O40" s="35" t="s">
        <v>676</v>
      </c>
      <c r="P40" s="35" t="s">
        <v>676</v>
      </c>
      <c r="Q40" s="35" t="s">
        <v>218</v>
      </c>
      <c r="R40" s="36" t="s">
        <v>632</v>
      </c>
      <c r="S40" s="36" t="s">
        <v>661</v>
      </c>
      <c r="T40" s="36" t="s">
        <v>633</v>
      </c>
      <c r="U40" s="35" t="s">
        <v>103</v>
      </c>
      <c r="V40" s="36" t="s">
        <v>104</v>
      </c>
      <c r="W40" s="35" t="s">
        <v>679</v>
      </c>
      <c r="X40" s="35" t="s">
        <v>680</v>
      </c>
      <c r="Y40" s="35" t="s">
        <v>681</v>
      </c>
      <c r="Z40" s="35" t="s">
        <v>682</v>
      </c>
      <c r="AA40" s="35" t="s">
        <v>683</v>
      </c>
      <c r="AB40" s="35" t="s">
        <v>684</v>
      </c>
      <c r="AC40" s="35" t="s">
        <v>111</v>
      </c>
      <c r="AD40" s="35" t="s">
        <v>112</v>
      </c>
      <c r="AE40" s="36" t="s">
        <v>685</v>
      </c>
      <c r="AF40" s="36" t="s">
        <v>686</v>
      </c>
      <c r="AG40" s="35" t="s">
        <v>225</v>
      </c>
      <c r="AH40" s="35" t="s">
        <v>116</v>
      </c>
      <c r="AK40" s="37" t="str">
        <f aca="false">AG40&amp;L40&amp;M40</f>
        <v>劳动合同及用工管理职工福利帮扶问题职工福利</v>
      </c>
      <c r="AP40" s="38" t="n">
        <v>36</v>
      </c>
      <c r="AQ40" s="39" t="n">
        <v>46023</v>
      </c>
      <c r="AR40" s="43" t="str">
        <f aca="false">IFERROR(LEFT(A40,FIND("（",A40)-1),A40)</f>
        <v>网络-251231-040038</v>
      </c>
      <c r="AS40" s="43" t="str">
        <f aca="false">J40</f>
        <v>诉求</v>
      </c>
      <c r="AT40" s="43" t="n">
        <f aca="false">IF(MID(AR40,1,2)="热线",12345)+IF(MID(AR40,1,2)="网络",12345)</f>
        <v>12345</v>
      </c>
      <c r="AU40" s="41" t="str">
        <f aca="false">IFERROR(LEFT(D40,FIND(" ",D40)-1),D40)</f>
        <v>2025-12-31</v>
      </c>
      <c r="AV40" s="43" t="str">
        <f aca="false">P40</f>
        <v>工会</v>
      </c>
      <c r="AW40" s="42" t="str">
        <f aca="false">Q40</f>
        <v>机关</v>
      </c>
      <c r="AX40" s="7" t="str">
        <f aca="false">H40</f>
        <v>工单来源：微信服务号，此工单内容为网民留言时填写的标题及原文。 ============================= 留言标题：公交集团鸿运承物业管理中心天宫院分中心给我公园年票办错了留言原文：我要求办理市属公园年票，分中心给办错了，我要求尽快纠正。耽误我元旦假期。市民填写的详细地址为：区、街道：大兴区天宫院街道详细地址：天宫院注：因留言中缺少问题详细情况，故回拨市民。2025年12月31日14:38分14305号回拨市民，经与市民沟通，市民称单位给员工办理公园年票时候办错了，向公交集团鸿运承物业管理中心天宫院分中心反映没有收到回复，故希望将问题反映至公交集团帮助协调解决公园年票问题。</v>
      </c>
      <c r="AY40" s="42" t="str">
        <f aca="false">AG40</f>
        <v>劳动合同及用工管理</v>
      </c>
      <c r="AZ40" s="43" t="s">
        <v>92</v>
      </c>
      <c r="BA40" s="43" t="s">
        <v>92</v>
      </c>
      <c r="BB40" s="43" t="s">
        <v>116</v>
      </c>
      <c r="BC40" s="6" t="s">
        <v>226</v>
      </c>
      <c r="BD40" s="43" t="str">
        <f aca="false">U40</f>
        <v>结束</v>
      </c>
      <c r="BE40" s="43" t="str">
        <f aca="false">IFERROR(LEFT(T40,FIND(" ",T40)-1),T40)</f>
        <v>2026-01-05</v>
      </c>
      <c r="BF40" s="6" t="s">
        <v>687</v>
      </c>
      <c r="BG40" s="5" t="s">
        <v>676</v>
      </c>
      <c r="BH40" s="5" t="s">
        <v>573</v>
      </c>
      <c r="BI40" s="44"/>
      <c r="BJ40" s="44"/>
      <c r="BK40" s="44"/>
      <c r="BL40" s="44" t="str">
        <f aca="false">IF(BG40="物管行政部","侯旭、郑楠",IF(BG40="安保部","张耕",IF(BG40="工程设备部","华菲",IF(BG40="人力资源部","成琦",IF(BG40="党委工作部","阎鑫雨",IF(BG40="餐饮服务部","赵弘晨",IF(BG40="工会","郑欣",IF(BG40="办公室","董娜",""))))))))&amp;IF(BG40="纪检部","黄倩",IF(BG40="信息管理部","蔡浩然",""))</f>
        <v>郑欣</v>
      </c>
      <c r="BM40" s="44" t="s">
        <v>119</v>
      </c>
      <c r="BN40" s="44"/>
      <c r="BO40" s="44"/>
      <c r="BP40" s="45" t="s">
        <v>228</v>
      </c>
      <c r="BQ40" s="46" t="s">
        <v>688</v>
      </c>
      <c r="BR40" s="44" t="s">
        <v>92</v>
      </c>
      <c r="BS40" s="46"/>
      <c r="BT40" s="46"/>
      <c r="BU40" s="44"/>
      <c r="BV40" s="44" t="str">
        <f aca="false">MID(AR40,1,16)</f>
        <v>网络-251231-040038</v>
      </c>
      <c r="BW40" s="44" t="s">
        <v>231</v>
      </c>
      <c r="BX40" s="45" t="str">
        <f aca="false">IF(COUNTIF(BV:BV,BV40)=1,"否","是")</f>
        <v>否</v>
      </c>
      <c r="BY40" s="45" t="str">
        <f aca="false">MID(AR40,18,1)</f>
        <v/>
      </c>
      <c r="CG40" s="47" t="str">
        <f aca="false">VLOOKUP(AR40,[1]市民意见信息导出!$AI$2:$AK$392,3,FALSE())</f>
        <v>结束</v>
      </c>
      <c r="CH40" s="0" t="e">
        <f aca="false">VLOOKUP(BV40,[2]Sheet1!$C$2:$AC$99,2,FALSE())</f>
        <v>#N/A</v>
      </c>
    </row>
    <row r="41" customFormat="false" ht="130" hidden="true" customHeight="false" outlineLevel="0" collapsed="false">
      <c r="A41" s="35" t="s">
        <v>689</v>
      </c>
      <c r="B41" s="36" t="s">
        <v>690</v>
      </c>
      <c r="C41" s="36" t="s">
        <v>691</v>
      </c>
      <c r="D41" s="36" t="s">
        <v>692</v>
      </c>
      <c r="E41" s="35" t="s">
        <v>693</v>
      </c>
      <c r="F41" s="35" t="s">
        <v>89</v>
      </c>
      <c r="G41" s="35" t="s">
        <v>674</v>
      </c>
      <c r="H41" s="35" t="s">
        <v>694</v>
      </c>
      <c r="I41" s="35" t="s">
        <v>92</v>
      </c>
      <c r="J41" s="35" t="s">
        <v>93</v>
      </c>
      <c r="K41" s="35" t="s">
        <v>676</v>
      </c>
      <c r="L41" s="35" t="s">
        <v>677</v>
      </c>
      <c r="M41" s="35" t="s">
        <v>678</v>
      </c>
      <c r="N41" s="35" t="s">
        <v>97</v>
      </c>
      <c r="O41" s="35" t="s">
        <v>676</v>
      </c>
      <c r="P41" s="35" t="s">
        <v>676</v>
      </c>
      <c r="Q41" s="35" t="s">
        <v>218</v>
      </c>
      <c r="R41" s="36" t="s">
        <v>632</v>
      </c>
      <c r="S41" s="36" t="s">
        <v>661</v>
      </c>
      <c r="T41" s="36" t="s">
        <v>633</v>
      </c>
      <c r="U41" s="35" t="s">
        <v>103</v>
      </c>
      <c r="V41" s="36" t="s">
        <v>104</v>
      </c>
      <c r="W41" s="35" t="s">
        <v>679</v>
      </c>
      <c r="X41" s="35" t="s">
        <v>695</v>
      </c>
      <c r="Y41" s="35" t="s">
        <v>696</v>
      </c>
      <c r="Z41" s="35" t="s">
        <v>682</v>
      </c>
      <c r="AA41" s="35" t="s">
        <v>683</v>
      </c>
      <c r="AB41" s="35" t="s">
        <v>684</v>
      </c>
      <c r="AC41" s="35" t="s">
        <v>111</v>
      </c>
      <c r="AD41" s="35" t="s">
        <v>112</v>
      </c>
      <c r="AE41" s="36" t="s">
        <v>697</v>
      </c>
      <c r="AF41" s="36" t="s">
        <v>686</v>
      </c>
      <c r="AG41" s="35" t="s">
        <v>225</v>
      </c>
      <c r="AH41" s="35" t="s">
        <v>116</v>
      </c>
      <c r="AK41" s="37" t="str">
        <f aca="false">AG41&amp;L41&amp;M41</f>
        <v>劳动合同及用工管理职工福利帮扶问题职工福利</v>
      </c>
      <c r="AP41" s="38" t="n">
        <v>37</v>
      </c>
      <c r="AQ41" s="39" t="n">
        <v>46023</v>
      </c>
      <c r="AR41" s="43" t="str">
        <f aca="false">IFERROR(LEFT(A41,FIND("（",A41)-1),A41)</f>
        <v>热线-251231-006944</v>
      </c>
      <c r="AS41" s="43" t="str">
        <f aca="false">J41</f>
        <v>诉求</v>
      </c>
      <c r="AT41" s="43" t="n">
        <f aca="false">IF(MID(AR41,1,2)="热线",12345)+IF(MID(AR41,1,2)="网络",12345)</f>
        <v>12345</v>
      </c>
      <c r="AU41" s="41" t="str">
        <f aca="false">IFERROR(LEFT(D41,FIND(" ",D41)-1),D41)</f>
        <v>2025-12-31</v>
      </c>
      <c r="AV41" s="43" t="str">
        <f aca="false">P41</f>
        <v>工会</v>
      </c>
      <c r="AW41" s="42" t="str">
        <f aca="false">Q41</f>
        <v>机关</v>
      </c>
      <c r="AX41" s="7" t="str">
        <f aca="false">H41</f>
        <v>市民反映，自己公司是北京公交集团鸿运城物业管理中心（地址：北京市西城区核桃园东街3号），当时公司承诺每年会为市民办理市属公园年票，但是今年公司突然通知办理的是城市文化年票。市民认为不合理，影响到了自己的生活计划，希望相关部门协调企业按照约定提供市属公园年票。来电反映要求公司按照约定办理年票问题。工单流转，西城区退回：经核实，诉求人为北京公交集团鸿运城物业管理中心下属分中心员工，反映公司办理公园年票福利待遇问题。我院工作人员告知诉求人其反映的问题属于单位内部福利待遇问题，不属于用人单位与员工的劳动争议，不属于劳动仲裁受案范围，也不涉及劳动违法问题，应当积极与单位协商处理。经查与核实，北京公交集团鸿运城物业管理中心的上级单位为北京公共交通控股（集团）有限公司，该单位为北京市属国企，工作人员就该问题进行解释，并告知诉求人该问题将转至北京公共交通控股（集团）有限公司答复处理，诉求人表示清楚。因此，建议退至北京公共交通控股（集团）有限公司。</v>
      </c>
      <c r="AY41" s="42" t="str">
        <f aca="false">AG41</f>
        <v>劳动合同及用工管理</v>
      </c>
      <c r="AZ41" s="43" t="s">
        <v>92</v>
      </c>
      <c r="BA41" s="43" t="s">
        <v>92</v>
      </c>
      <c r="BB41" s="43" t="s">
        <v>116</v>
      </c>
      <c r="BC41" s="6" t="s">
        <v>226</v>
      </c>
      <c r="BD41" s="43" t="str">
        <f aca="false">U41</f>
        <v>结束</v>
      </c>
      <c r="BE41" s="43" t="str">
        <f aca="false">IFERROR(LEFT(T41,FIND(" ",T41)-1),T41)</f>
        <v>2026-01-05</v>
      </c>
      <c r="BF41" s="6" t="s">
        <v>687</v>
      </c>
      <c r="BG41" s="5" t="s">
        <v>676</v>
      </c>
      <c r="BH41" s="5" t="s">
        <v>573</v>
      </c>
      <c r="BI41" s="44"/>
      <c r="BJ41" s="44"/>
      <c r="BK41" s="44"/>
      <c r="BL41" s="44" t="str">
        <f aca="false">IF(BG41="物管行政部","侯旭、郑楠",IF(BG41="安保部","张耕",IF(BG41="工程设备部","华菲",IF(BG41="人力资源部","成琦",IF(BG41="党委工作部","阎鑫雨",IF(BG41="餐饮服务部","赵弘晨",IF(BG41="工会","郑欣",IF(BG41="办公室","董娜",""))))))))&amp;IF(BG41="纪检部","黄倩",IF(BG41="信息管理部","蔡浩然",""))</f>
        <v>郑欣</v>
      </c>
      <c r="BM41" s="44" t="s">
        <v>119</v>
      </c>
      <c r="BN41" s="44"/>
      <c r="BO41" s="44"/>
      <c r="BP41" s="45" t="s">
        <v>228</v>
      </c>
      <c r="BQ41" s="46" t="s">
        <v>688</v>
      </c>
      <c r="BR41" s="44" t="s">
        <v>92</v>
      </c>
      <c r="BS41" s="46"/>
      <c r="BT41" s="46"/>
      <c r="BU41" s="44"/>
      <c r="BV41" s="44" t="str">
        <f aca="false">MID(AR41,1,16)</f>
        <v>热线-251231-006944</v>
      </c>
      <c r="BW41" s="44" t="s">
        <v>231</v>
      </c>
      <c r="BX41" s="45" t="str">
        <f aca="false">IF(COUNTIF(BV:BV,BV41)=1,"否","是")</f>
        <v>否</v>
      </c>
      <c r="BY41" s="45" t="str">
        <f aca="false">MID(AR41,18,1)</f>
        <v/>
      </c>
      <c r="CG41" s="47" t="str">
        <f aca="false">VLOOKUP(AR41,[1]市民意见信息导出!$AI$2:$AK$392,3,FALSE())</f>
        <v>结束</v>
      </c>
      <c r="CH41" s="0" t="e">
        <f aca="false">VLOOKUP(BV41,[2]Sheet1!$C$2:$AC$99,2,FALSE())</f>
        <v>#N/A</v>
      </c>
    </row>
    <row r="42" customFormat="false" ht="65" hidden="true" customHeight="false" outlineLevel="0" collapsed="false">
      <c r="A42" s="35" t="s">
        <v>698</v>
      </c>
      <c r="B42" s="36" t="s">
        <v>699</v>
      </c>
      <c r="C42" s="36" t="s">
        <v>700</v>
      </c>
      <c r="D42" s="36" t="s">
        <v>701</v>
      </c>
      <c r="E42" s="35" t="s">
        <v>182</v>
      </c>
      <c r="F42" s="35" t="s">
        <v>89</v>
      </c>
      <c r="G42" s="35" t="s">
        <v>182</v>
      </c>
      <c r="H42" s="35" t="s">
        <v>702</v>
      </c>
      <c r="I42" s="35" t="s">
        <v>92</v>
      </c>
      <c r="J42" s="35" t="s">
        <v>93</v>
      </c>
      <c r="K42" s="35" t="s">
        <v>94</v>
      </c>
      <c r="L42" s="35" t="s">
        <v>95</v>
      </c>
      <c r="M42" s="35" t="s">
        <v>96</v>
      </c>
      <c r="N42" s="35" t="s">
        <v>97</v>
      </c>
      <c r="O42" s="35" t="s">
        <v>186</v>
      </c>
      <c r="P42" s="35" t="s">
        <v>99</v>
      </c>
      <c r="Q42" s="35" t="s">
        <v>186</v>
      </c>
      <c r="R42" s="36" t="s">
        <v>703</v>
      </c>
      <c r="S42" s="36" t="s">
        <v>704</v>
      </c>
      <c r="T42" s="36" t="s">
        <v>705</v>
      </c>
      <c r="U42" s="35" t="s">
        <v>103</v>
      </c>
      <c r="V42" s="36" t="s">
        <v>104</v>
      </c>
      <c r="W42" s="35" t="s">
        <v>189</v>
      </c>
      <c r="X42" s="35" t="s">
        <v>190</v>
      </c>
      <c r="Y42" s="35" t="s">
        <v>706</v>
      </c>
      <c r="Z42" s="35" t="s">
        <v>707</v>
      </c>
      <c r="AA42" s="35" t="s">
        <v>163</v>
      </c>
      <c r="AB42" s="35" t="s">
        <v>708</v>
      </c>
      <c r="AC42" s="35" t="s">
        <v>111</v>
      </c>
      <c r="AD42" s="35" t="s">
        <v>112</v>
      </c>
      <c r="AE42" s="36" t="s">
        <v>709</v>
      </c>
      <c r="AF42" s="36" t="s">
        <v>195</v>
      </c>
      <c r="AG42" s="35" t="s">
        <v>115</v>
      </c>
      <c r="AH42" s="35" t="s">
        <v>116</v>
      </c>
      <c r="AK42" s="37" t="str">
        <f aca="false">AG42&amp;L42&amp;M42</f>
        <v>服务企业政策问题调整服务规范</v>
      </c>
      <c r="AP42" s="38" t="n">
        <v>38</v>
      </c>
      <c r="AQ42" s="39" t="n">
        <v>46023</v>
      </c>
      <c r="AR42" s="43" t="str">
        <f aca="false">IFERROR(LEFT(A42,FIND("（",A42)-1),A42)</f>
        <v>网络-260102-004649</v>
      </c>
      <c r="AS42" s="43" t="str">
        <f aca="false">J42</f>
        <v>诉求</v>
      </c>
      <c r="AT42" s="43" t="n">
        <f aca="false">IF(MID(AR42,1,2)="热线",12345)+IF(MID(AR42,1,2)="网络",12345)</f>
        <v>12345</v>
      </c>
      <c r="AU42" s="41" t="str">
        <f aca="false">IFERROR(LEFT(D42,FIND(" ",D42)-1),D42)</f>
        <v>2026-01-02</v>
      </c>
      <c r="AV42" s="43" t="str">
        <f aca="false">P42</f>
        <v>物管行政部</v>
      </c>
      <c r="AW42" s="42" t="str">
        <f aca="false">Q42</f>
        <v>动物园分中心</v>
      </c>
      <c r="AX42" s="7" t="str">
        <f aca="false">H42</f>
        <v>工单来源：微信服务号，此工单内容为网民留言时填写的标题及原文。 ============================= 留言标题：107车辆卫生差留言原文：今下午三点多从天文馆出来坐107公交车，发现车里卫生很差，扶手杆黑，坐位上有土。过节期间这样真是不好，影响北京公交形象。公交领导多检查看看。市民填写的详细地址为：区、街道：海淀区学院路街道详细地址：白石桥</v>
      </c>
      <c r="AY42" s="42" t="str">
        <f aca="false">AG42</f>
        <v>服务</v>
      </c>
      <c r="AZ42" s="43" t="s">
        <v>116</v>
      </c>
      <c r="BA42" s="43" t="s">
        <v>116</v>
      </c>
      <c r="BB42" s="43" t="s">
        <v>116</v>
      </c>
      <c r="BC42" s="6" t="s">
        <v>117</v>
      </c>
      <c r="BD42" s="43" t="str">
        <f aca="false">U42</f>
        <v>结束</v>
      </c>
      <c r="BE42" s="43" t="str">
        <f aca="false">IFERROR(LEFT(T42,FIND(" ",T42)-1),T42)</f>
        <v>2026-01-07</v>
      </c>
      <c r="BF42" s="6" t="s">
        <v>710</v>
      </c>
      <c r="BG42" s="5" t="s">
        <v>99</v>
      </c>
      <c r="BH42" s="5" t="s">
        <v>186</v>
      </c>
      <c r="BI42" s="44"/>
      <c r="BJ42" s="44"/>
      <c r="BK42" s="44"/>
      <c r="BL42" s="44" t="str">
        <f aca="false">IF(BG42="物管行政部","侯旭、郑楠",IF(BG42="安保部","张耕",IF(BG42="工程设备部","华菲",IF(BG42="人力资源部","成琦",IF(BG42="党委工作部","阎鑫雨",IF(BG42="餐饮服务部","赵弘晨",IF(BG42="工会","郑欣",IF(BG42="办公室","董娜",""))))))))&amp;IF(BG42="纪检部","黄倩",IF(BG42="信息管理部","蔡浩然",""))</f>
        <v>侯旭、郑楠</v>
      </c>
      <c r="BM42" s="44" t="s">
        <v>119</v>
      </c>
      <c r="BN42" s="44"/>
      <c r="BO42" s="44"/>
      <c r="BP42" s="45" t="s">
        <v>120</v>
      </c>
      <c r="BQ42" s="46"/>
      <c r="BR42" s="44"/>
      <c r="BS42" s="46"/>
      <c r="BT42" s="46"/>
      <c r="BU42" s="44"/>
      <c r="BV42" s="44" t="str">
        <f aca="false">MID(AR42,1,16)</f>
        <v>网络-260102-004649</v>
      </c>
      <c r="BW42" s="44" t="s">
        <v>121</v>
      </c>
      <c r="BX42" s="45" t="str">
        <f aca="false">IF(COUNTIF(BV:BV,BV42)=1,"否","是")</f>
        <v>否</v>
      </c>
      <c r="BY42" s="45" t="str">
        <f aca="false">MID(AR42,18,1)</f>
        <v/>
      </c>
      <c r="CG42" s="47" t="str">
        <f aca="false">VLOOKUP(AR42,[1]市民意见信息导出!$AI$2:$AK$392,3,FALSE())</f>
        <v>结束</v>
      </c>
      <c r="CH42" s="0" t="e">
        <f aca="false">VLOOKUP(BV42,[2]Sheet1!$C$2:$AC$99,2,FALSE())</f>
        <v>#N/A</v>
      </c>
    </row>
    <row r="43" customFormat="false" ht="28" hidden="true" customHeight="false" outlineLevel="0" collapsed="false">
      <c r="A43" s="35" t="s">
        <v>711</v>
      </c>
      <c r="B43" s="36" t="s">
        <v>712</v>
      </c>
      <c r="C43" s="36" t="s">
        <v>713</v>
      </c>
      <c r="D43" s="36" t="s">
        <v>714</v>
      </c>
      <c r="E43" s="35" t="s">
        <v>128</v>
      </c>
      <c r="F43" s="35" t="s">
        <v>129</v>
      </c>
      <c r="G43" s="35" t="s">
        <v>715</v>
      </c>
      <c r="H43" s="35" t="s">
        <v>716</v>
      </c>
      <c r="I43" s="35" t="s">
        <v>92</v>
      </c>
      <c r="J43" s="35" t="s">
        <v>93</v>
      </c>
      <c r="K43" s="35" t="s">
        <v>94</v>
      </c>
      <c r="L43" s="35" t="s">
        <v>184</v>
      </c>
      <c r="M43" s="35" t="s">
        <v>185</v>
      </c>
      <c r="N43" s="35" t="s">
        <v>97</v>
      </c>
      <c r="O43" s="35" t="s">
        <v>591</v>
      </c>
      <c r="P43" s="35" t="s">
        <v>99</v>
      </c>
      <c r="Q43" s="35" t="s">
        <v>591</v>
      </c>
      <c r="R43" s="36" t="s">
        <v>703</v>
      </c>
      <c r="S43" s="36" t="s">
        <v>704</v>
      </c>
      <c r="T43" s="36" t="s">
        <v>705</v>
      </c>
      <c r="U43" s="35" t="s">
        <v>103</v>
      </c>
      <c r="V43" s="36" t="s">
        <v>104</v>
      </c>
      <c r="W43" s="35" t="s">
        <v>717</v>
      </c>
      <c r="X43" s="35" t="s">
        <v>718</v>
      </c>
      <c r="Y43" s="35" t="s">
        <v>719</v>
      </c>
      <c r="Z43" s="35" t="s">
        <v>720</v>
      </c>
      <c r="AA43" s="35" t="s">
        <v>163</v>
      </c>
      <c r="AB43" s="35" t="s">
        <v>721</v>
      </c>
      <c r="AC43" s="35" t="s">
        <v>111</v>
      </c>
      <c r="AD43" s="35" t="s">
        <v>112</v>
      </c>
      <c r="AE43" s="36" t="s">
        <v>722</v>
      </c>
      <c r="AF43" s="36" t="s">
        <v>596</v>
      </c>
      <c r="AG43" s="35" t="s">
        <v>115</v>
      </c>
      <c r="AH43" s="35" t="s">
        <v>116</v>
      </c>
      <c r="AK43" s="37" t="str">
        <f aca="false">AG43&amp;L43&amp;M43</f>
        <v>服务乘车环境问题车辆卫生</v>
      </c>
      <c r="AP43" s="38" t="n">
        <v>39</v>
      </c>
      <c r="AQ43" s="39" t="n">
        <v>46023</v>
      </c>
      <c r="AR43" s="43" t="str">
        <f aca="false">IFERROR(LEFT(A43,FIND("（",A43)-1),A43)</f>
        <v>热线-260102-015903</v>
      </c>
      <c r="AS43" s="43" t="str">
        <f aca="false">J43</f>
        <v>诉求</v>
      </c>
      <c r="AT43" s="43" t="n">
        <f aca="false">IF(MID(AR43,1,2)="热线",12345)+IF(MID(AR43,1,2)="网络",12345)</f>
        <v>12345</v>
      </c>
      <c r="AU43" s="41" t="str">
        <f aca="false">IFERROR(LEFT(D43,FIND(" ",D43)-1),D43)</f>
        <v>2026-01-02</v>
      </c>
      <c r="AV43" s="43" t="str">
        <f aca="false">P43</f>
        <v>物管行政部</v>
      </c>
      <c r="AW43" s="42" t="str">
        <f aca="false">Q43</f>
        <v>史各庄分中心</v>
      </c>
      <c r="AX43" s="7" t="str">
        <f aca="false">H43</f>
        <v>市民举报，883路（德胜门西-南口西站），870路（南口西-兴寿北），887路（南口北-回龙观）公交车卫生脏乱差，来电反映883路和870路以及887路公交车卫生脏乱差问题。</v>
      </c>
      <c r="AY43" s="42" t="str">
        <f aca="false">AG43</f>
        <v>服务</v>
      </c>
      <c r="AZ43" s="43" t="s">
        <v>116</v>
      </c>
      <c r="BA43" s="43" t="s">
        <v>116</v>
      </c>
      <c r="BB43" s="43" t="s">
        <v>116</v>
      </c>
      <c r="BC43" s="6" t="s">
        <v>117</v>
      </c>
      <c r="BD43" s="43" t="str">
        <f aca="false">U43</f>
        <v>结束</v>
      </c>
      <c r="BE43" s="43" t="str">
        <f aca="false">IFERROR(LEFT(T43,FIND(" ",T43)-1),T43)</f>
        <v>2026-01-07</v>
      </c>
      <c r="BF43" s="6" t="s">
        <v>640</v>
      </c>
      <c r="BG43" s="5" t="s">
        <v>99</v>
      </c>
      <c r="BH43" s="5" t="s">
        <v>591</v>
      </c>
      <c r="BI43" s="44"/>
      <c r="BJ43" s="44"/>
      <c r="BK43" s="44"/>
      <c r="BL43" s="44" t="str">
        <f aca="false">IF(BG43="物管行政部","侯旭、郑楠",IF(BG43="安保部","张耕",IF(BG43="工程设备部","华菲",IF(BG43="人力资源部","成琦",IF(BG43="党委工作部","阎鑫雨",IF(BG43="餐饮服务部","赵弘晨",IF(BG43="工会","郑欣",IF(BG43="办公室","董娜",""))))))))&amp;IF(BG43="纪检部","黄倩",IF(BG43="信息管理部","蔡浩然",""))</f>
        <v>侯旭、郑楠</v>
      </c>
      <c r="BM43" s="44" t="s">
        <v>119</v>
      </c>
      <c r="BN43" s="44"/>
      <c r="BO43" s="44"/>
      <c r="BP43" s="45" t="s">
        <v>120</v>
      </c>
      <c r="BQ43" s="46" t="s">
        <v>723</v>
      </c>
      <c r="BR43" s="44" t="s">
        <v>92</v>
      </c>
      <c r="BS43" s="46"/>
      <c r="BT43" s="46"/>
      <c r="BU43" s="44" t="s">
        <v>724</v>
      </c>
      <c r="BV43" s="44" t="str">
        <f aca="false">MID(AR43,1,16)</f>
        <v>热线-260102-015903</v>
      </c>
      <c r="BW43" s="44" t="s">
        <v>121</v>
      </c>
      <c r="BX43" s="45" t="str">
        <f aca="false">IF(COUNTIF(BV:BV,BV43)=1,"否","是")</f>
        <v>否</v>
      </c>
      <c r="BY43" s="45" t="str">
        <f aca="false">MID(AR43,18,1)</f>
        <v/>
      </c>
      <c r="BZ43" s="47" t="s">
        <v>122</v>
      </c>
      <c r="CE43" s="48" t="s">
        <v>123</v>
      </c>
      <c r="CG43" s="47" t="str">
        <f aca="false">VLOOKUP(AR43,[1]市民意见信息导出!$AI$2:$AK$392,3,FALSE())</f>
        <v>结束</v>
      </c>
      <c r="CH43" s="0" t="str">
        <f aca="false">VLOOKUP(BV43,[2]Sheet1!$C$2:$AC$99,2,FALSE())</f>
        <v>1月</v>
      </c>
    </row>
    <row r="44" customFormat="false" ht="43" hidden="true" customHeight="true" outlineLevel="0" collapsed="false">
      <c r="A44" s="35" t="s">
        <v>725</v>
      </c>
      <c r="B44" s="36" t="s">
        <v>726</v>
      </c>
      <c r="C44" s="36" t="s">
        <v>727</v>
      </c>
      <c r="D44" s="36" t="s">
        <v>728</v>
      </c>
      <c r="E44" s="35" t="s">
        <v>729</v>
      </c>
      <c r="F44" s="35" t="s">
        <v>89</v>
      </c>
      <c r="G44" s="35" t="s">
        <v>730</v>
      </c>
      <c r="H44" s="35" t="s">
        <v>731</v>
      </c>
      <c r="I44" s="35" t="s">
        <v>92</v>
      </c>
      <c r="J44" s="35" t="s">
        <v>93</v>
      </c>
      <c r="K44" s="35" t="s">
        <v>132</v>
      </c>
      <c r="L44" s="35" t="s">
        <v>388</v>
      </c>
      <c r="M44" s="35" t="s">
        <v>389</v>
      </c>
      <c r="N44" s="35" t="s">
        <v>97</v>
      </c>
      <c r="O44" s="35" t="s">
        <v>326</v>
      </c>
      <c r="P44" s="35" t="s">
        <v>176</v>
      </c>
      <c r="Q44" s="35" t="s">
        <v>326</v>
      </c>
      <c r="R44" s="36" t="s">
        <v>732</v>
      </c>
      <c r="S44" s="36" t="s">
        <v>661</v>
      </c>
      <c r="T44" s="36" t="s">
        <v>733</v>
      </c>
      <c r="U44" s="35" t="s">
        <v>103</v>
      </c>
      <c r="V44" s="36" t="s">
        <v>104</v>
      </c>
      <c r="W44" s="35" t="s">
        <v>734</v>
      </c>
      <c r="X44" s="35" t="s">
        <v>735</v>
      </c>
      <c r="Y44" s="35" t="s">
        <v>734</v>
      </c>
      <c r="Z44" s="35" t="s">
        <v>736</v>
      </c>
      <c r="AA44" s="35" t="s">
        <v>736</v>
      </c>
      <c r="AB44" s="35" t="s">
        <v>736</v>
      </c>
      <c r="AC44" s="35" t="s">
        <v>111</v>
      </c>
      <c r="AD44" s="35" t="s">
        <v>112</v>
      </c>
      <c r="AE44" s="36" t="s">
        <v>737</v>
      </c>
      <c r="AF44" s="36" t="s">
        <v>332</v>
      </c>
      <c r="AG44" s="35" t="s">
        <v>115</v>
      </c>
      <c r="AH44" s="35" t="s">
        <v>116</v>
      </c>
      <c r="AK44" s="37" t="str">
        <f aca="false">AG44&amp;L44&amp;M44</f>
        <v>服务场站保安问题场站保安</v>
      </c>
      <c r="AP44" s="38" t="n">
        <v>40</v>
      </c>
      <c r="AQ44" s="39" t="n">
        <v>46023</v>
      </c>
      <c r="AR44" s="43" t="str">
        <f aca="false">IFERROR(LEFT(A44,FIND("（",A44)-1),A44)</f>
        <v>热线-260103-039044-1</v>
      </c>
      <c r="AS44" s="43" t="str">
        <f aca="false">J44</f>
        <v>诉求</v>
      </c>
      <c r="AT44" s="43" t="n">
        <f aca="false">IF(MID(AR44,1,2)="热线",12345)+IF(MID(AR44,1,2)="网络",12345)</f>
        <v>12345</v>
      </c>
      <c r="AU44" s="41" t="str">
        <f aca="false">IFERROR(LEFT(D44,FIND(" ",D44)-1),D44)</f>
        <v>2026-01-03</v>
      </c>
      <c r="AV44" s="43" t="str">
        <f aca="false">P44</f>
        <v>安全保卫部（应急管理中心）</v>
      </c>
      <c r="AW44" s="42" t="str">
        <f aca="false">Q44</f>
        <v>单店分中心</v>
      </c>
      <c r="AX44" s="7" t="str">
        <f aca="false">H44</f>
        <v>市民反映，投诉北京市朝阳区公交车总站，地址：温榆河公园21号门，自己想要借用洗手间，问了两次，对方不能对外借，自己走过去的，自己想要乘坐857路公交车，并且自己询问857几点发车，不能清晰的告诉自己，天气很冷，来电反映投诉北京市朝阳区公交车总站问题。安保基建</v>
      </c>
      <c r="AY44" s="42" t="str">
        <f aca="false">AG44</f>
        <v>服务</v>
      </c>
      <c r="AZ44" s="43" t="s">
        <v>116</v>
      </c>
      <c r="BA44" s="43" t="s">
        <v>116</v>
      </c>
      <c r="BB44" s="43" t="s">
        <v>116</v>
      </c>
      <c r="BC44" s="6" t="s">
        <v>546</v>
      </c>
      <c r="BD44" s="43" t="str">
        <f aca="false">U44</f>
        <v>结束</v>
      </c>
      <c r="BE44" s="43" t="str">
        <f aca="false">IFERROR(LEFT(T44,FIND(" ",T44)-1),T44)</f>
        <v>2026-01-08</v>
      </c>
      <c r="BF44" s="6" t="s">
        <v>738</v>
      </c>
      <c r="BG44" s="5" t="s">
        <v>148</v>
      </c>
      <c r="BH44" s="5" t="s">
        <v>437</v>
      </c>
      <c r="BI44" s="44"/>
      <c r="BJ44" s="44"/>
      <c r="BK44" s="44"/>
      <c r="BL44" s="44" t="str">
        <f aca="false">IF(BG44="物管行政部","侯旭、郑楠",IF(BG44="安保部","张耕",IF(BG44="工程设备部","华菲",IF(BG44="人力资源部","成琦",IF(BG44="党委工作部","阎鑫雨",IF(BG44="餐饮服务部","赵弘晨",IF(BG44="工会","郑欣",IF(BG44="办公室","董娜",""))))))))&amp;IF(BG44="纪检部","黄倩",IF(BG44="信息管理部","蔡浩然",""))</f>
        <v>张耕</v>
      </c>
      <c r="BM44" s="44" t="s">
        <v>119</v>
      </c>
      <c r="BN44" s="44"/>
      <c r="BO44" s="44"/>
      <c r="BP44" s="45" t="s">
        <v>120</v>
      </c>
      <c r="BQ44" s="46"/>
      <c r="BR44" s="44"/>
      <c r="BS44" s="46"/>
      <c r="BT44" s="46"/>
      <c r="BU44" s="44"/>
      <c r="BV44" s="44" t="str">
        <f aca="false">MID(AR44,1,16)</f>
        <v>热线-260103-039044</v>
      </c>
      <c r="BW44" s="44" t="s">
        <v>121</v>
      </c>
      <c r="BX44" s="45" t="str">
        <f aca="false">IF(COUNTIF(BV:BV,BV44)=1,"否","是")</f>
        <v>是</v>
      </c>
      <c r="BY44" s="45" t="str">
        <f aca="false">MID(AR44,18,1)</f>
        <v>1</v>
      </c>
      <c r="CG44" s="47" t="str">
        <f aca="false">VLOOKUP(AR44,[1]市民意见信息导出!$AI$2:$AK$392,3,FALSE())</f>
        <v>结束</v>
      </c>
      <c r="CH44" s="0" t="e">
        <f aca="false">VLOOKUP(BV44,[2]Sheet1!$C$2:$AC$99,2,FALSE())</f>
        <v>#N/A</v>
      </c>
    </row>
    <row r="45" customFormat="false" ht="62" hidden="true" customHeight="true" outlineLevel="0" collapsed="false">
      <c r="A45" s="35" t="s">
        <v>739</v>
      </c>
      <c r="B45" s="36" t="s">
        <v>726</v>
      </c>
      <c r="C45" s="36" t="s">
        <v>727</v>
      </c>
      <c r="D45" s="36" t="s">
        <v>740</v>
      </c>
      <c r="E45" s="35" t="s">
        <v>729</v>
      </c>
      <c r="F45" s="35" t="s">
        <v>89</v>
      </c>
      <c r="G45" s="35" t="s">
        <v>730</v>
      </c>
      <c r="H45" s="35" t="s">
        <v>731</v>
      </c>
      <c r="I45" s="35" t="s">
        <v>92</v>
      </c>
      <c r="J45" s="35" t="s">
        <v>93</v>
      </c>
      <c r="K45" s="35" t="s">
        <v>434</v>
      </c>
      <c r="L45" s="35" t="s">
        <v>490</v>
      </c>
      <c r="M45" s="35" t="s">
        <v>741</v>
      </c>
      <c r="N45" s="35" t="s">
        <v>97</v>
      </c>
      <c r="O45" s="35" t="s">
        <v>99</v>
      </c>
      <c r="P45" s="35" t="s">
        <v>99</v>
      </c>
      <c r="Q45" s="35" t="s">
        <v>218</v>
      </c>
      <c r="R45" s="36" t="s">
        <v>732</v>
      </c>
      <c r="S45" s="36" t="s">
        <v>661</v>
      </c>
      <c r="T45" s="36" t="s">
        <v>733</v>
      </c>
      <c r="U45" s="35" t="s">
        <v>103</v>
      </c>
      <c r="V45" s="36" t="s">
        <v>104</v>
      </c>
      <c r="W45" s="35" t="s">
        <v>742</v>
      </c>
      <c r="X45" s="35" t="s">
        <v>743</v>
      </c>
      <c r="Y45" s="35" t="s">
        <v>744</v>
      </c>
      <c r="Z45" s="35" t="s">
        <v>745</v>
      </c>
      <c r="AA45" s="35" t="s">
        <v>242</v>
      </c>
      <c r="AB45" s="35" t="s">
        <v>746</v>
      </c>
      <c r="AC45" s="35" t="s">
        <v>111</v>
      </c>
      <c r="AD45" s="35" t="s">
        <v>112</v>
      </c>
      <c r="AE45" s="36" t="s">
        <v>737</v>
      </c>
      <c r="AF45" s="36" t="s">
        <v>529</v>
      </c>
      <c r="AG45" s="35" t="s">
        <v>115</v>
      </c>
      <c r="AH45" s="35" t="s">
        <v>116</v>
      </c>
      <c r="AK45" s="37" t="str">
        <f aca="false">AG45&amp;L45&amp;M45</f>
        <v>服务场站问题场站生活设施问题</v>
      </c>
      <c r="AP45" s="38" t="n">
        <v>41</v>
      </c>
      <c r="AQ45" s="39" t="n">
        <v>46023</v>
      </c>
      <c r="AR45" s="43" t="str">
        <f aca="false">IFERROR(LEFT(A45,FIND("（",A45)-1),A45)</f>
        <v>热线-260103-039044-2</v>
      </c>
      <c r="AS45" s="43" t="str">
        <f aca="false">J45</f>
        <v>诉求</v>
      </c>
      <c r="AT45" s="43" t="n">
        <f aca="false">IF(MID(AR45,1,2)="热线",12345)+IF(MID(AR45,1,2)="网络",12345)</f>
        <v>12345</v>
      </c>
      <c r="AU45" s="41" t="str">
        <f aca="false">IFERROR(LEFT(D45,FIND(" ",D45)-1),D45)</f>
        <v>2026-01-03</v>
      </c>
      <c r="AV45" s="43" t="str">
        <f aca="false">P45</f>
        <v>物管行政部</v>
      </c>
      <c r="AW45" s="42" t="str">
        <f aca="false">Q45</f>
        <v>机关</v>
      </c>
      <c r="AX45" s="7" t="str">
        <f aca="false">H45</f>
        <v>市民反映，投诉北京市朝阳区公交车总站，地址：温榆河公园21号门，自己想要借用洗手间，问了两次，对方不能对外借，自己走过去的，自己想要乘坐857路公交车，并且自己询问857几点发车，不能清晰的告诉自己，天气很冷，来电反映投诉北京市朝阳区公交车总站问题。安保基建</v>
      </c>
      <c r="AY45" s="42" t="str">
        <f aca="false">AG45</f>
        <v>服务</v>
      </c>
      <c r="AZ45" s="43" t="s">
        <v>116</v>
      </c>
      <c r="BA45" s="43" t="s">
        <v>116</v>
      </c>
      <c r="BB45" s="43" t="s">
        <v>116</v>
      </c>
      <c r="BC45" s="6" t="s">
        <v>546</v>
      </c>
      <c r="BD45" s="43" t="str">
        <f aca="false">U45</f>
        <v>结束</v>
      </c>
      <c r="BE45" s="43" t="str">
        <f aca="false">IFERROR(LEFT(T45,FIND(" ",T45)-1),T45)</f>
        <v>2026-01-08</v>
      </c>
      <c r="BF45" s="6" t="s">
        <v>747</v>
      </c>
      <c r="BG45" s="5" t="s">
        <v>99</v>
      </c>
      <c r="BH45" s="5" t="s">
        <v>437</v>
      </c>
      <c r="BI45" s="44"/>
      <c r="BJ45" s="44"/>
      <c r="BK45" s="44"/>
      <c r="BL45" s="44" t="str">
        <f aca="false">IF(BG45="物管行政部","侯旭、郑楠",IF(BG45="安保部","张耕",IF(BG45="工程设备部","华菲",IF(BG45="人力资源部","成琦",IF(BG45="党委工作部","阎鑫雨",IF(BG45="餐饮服务部","赵弘晨",IF(BG45="工会","郑欣",IF(BG45="办公室","董娜",""))))))))&amp;IF(BG45="纪检部","黄倩",IF(BG45="信息管理部","蔡浩然",""))</f>
        <v>侯旭、郑楠</v>
      </c>
      <c r="BM45" s="44" t="s">
        <v>119</v>
      </c>
      <c r="BN45" s="44"/>
      <c r="BO45" s="44"/>
      <c r="BP45" s="45" t="s">
        <v>120</v>
      </c>
      <c r="BQ45" s="46"/>
      <c r="BR45" s="44"/>
      <c r="BS45" s="46"/>
      <c r="BT45" s="46"/>
      <c r="BU45" s="44"/>
      <c r="BV45" s="44" t="str">
        <f aca="false">MID(AR45,1,16)</f>
        <v>热线-260103-039044</v>
      </c>
      <c r="BW45" s="44" t="s">
        <v>121</v>
      </c>
      <c r="BX45" s="45" t="str">
        <f aca="false">IF(COUNTIF(BV:BV,BV45)=1,"否","是")</f>
        <v>是</v>
      </c>
      <c r="BY45" s="45" t="str">
        <f aca="false">MID(AR45,18,1)</f>
        <v>2</v>
      </c>
      <c r="CG45" s="47" t="str">
        <f aca="false">VLOOKUP(AR45,[1]市民意见信息导出!$AI$2:$AK$392,3,FALSE())</f>
        <v>结束</v>
      </c>
      <c r="CH45" s="0" t="e">
        <f aca="false">VLOOKUP(BV45,[2]Sheet1!$C$2:$AC$99,2,FALSE())</f>
        <v>#N/A</v>
      </c>
    </row>
    <row r="46" customFormat="false" ht="116" hidden="true" customHeight="true" outlineLevel="0" collapsed="false">
      <c r="A46" s="35" t="s">
        <v>748</v>
      </c>
      <c r="B46" s="36" t="s">
        <v>749</v>
      </c>
      <c r="C46" s="36" t="s">
        <v>750</v>
      </c>
      <c r="D46" s="36" t="s">
        <v>751</v>
      </c>
      <c r="E46" s="35" t="s">
        <v>182</v>
      </c>
      <c r="F46" s="35" t="s">
        <v>89</v>
      </c>
      <c r="G46" s="35" t="s">
        <v>182</v>
      </c>
      <c r="H46" s="35" t="s">
        <v>752</v>
      </c>
      <c r="I46" s="35" t="s">
        <v>92</v>
      </c>
      <c r="J46" s="35" t="s">
        <v>173</v>
      </c>
      <c r="K46" s="35" t="s">
        <v>434</v>
      </c>
      <c r="L46" s="35" t="s">
        <v>435</v>
      </c>
      <c r="M46" s="35" t="s">
        <v>436</v>
      </c>
      <c r="N46" s="35" t="s">
        <v>97</v>
      </c>
      <c r="O46" s="35" t="s">
        <v>99</v>
      </c>
      <c r="P46" s="35" t="s">
        <v>99</v>
      </c>
      <c r="Q46" s="35" t="s">
        <v>218</v>
      </c>
      <c r="R46" s="36" t="s">
        <v>732</v>
      </c>
      <c r="S46" s="36" t="s">
        <v>753</v>
      </c>
      <c r="T46" s="36" t="s">
        <v>733</v>
      </c>
      <c r="U46" s="35" t="s">
        <v>103</v>
      </c>
      <c r="V46" s="36" t="s">
        <v>139</v>
      </c>
      <c r="W46" s="35" t="s">
        <v>754</v>
      </c>
      <c r="X46" s="35" t="s">
        <v>755</v>
      </c>
      <c r="Y46" s="35" t="s">
        <v>756</v>
      </c>
      <c r="Z46" s="35" t="s">
        <v>242</v>
      </c>
      <c r="AA46" s="35" t="s">
        <v>242</v>
      </c>
      <c r="AB46" s="35" t="s">
        <v>757</v>
      </c>
      <c r="AC46" s="35" t="s">
        <v>111</v>
      </c>
      <c r="AD46" s="35" t="s">
        <v>112</v>
      </c>
      <c r="AE46" s="36" t="s">
        <v>758</v>
      </c>
      <c r="AF46" s="36" t="s">
        <v>529</v>
      </c>
      <c r="AG46" s="35" t="s">
        <v>115</v>
      </c>
      <c r="AH46" s="35" t="s">
        <v>116</v>
      </c>
      <c r="AK46" s="37" t="str">
        <f aca="false">AG46&amp;L46&amp;M46</f>
        <v>服务基建行政专业其他问题基建行政专业补充内容</v>
      </c>
      <c r="AP46" s="38" t="n">
        <v>42</v>
      </c>
      <c r="AQ46" s="39" t="n">
        <v>46023</v>
      </c>
      <c r="AR46" s="43" t="str">
        <f aca="false">IFERROR(LEFT(A46,FIND("（",A46)-1),A46)</f>
        <v>网络-260103-048481-2</v>
      </c>
      <c r="AS46" s="43" t="str">
        <f aca="false">J46</f>
        <v>其他</v>
      </c>
      <c r="AT46" s="43" t="n">
        <f aca="false">IF(MID(AR46,1,2)="热线",12345)+IF(MID(AR46,1,2)="网络",12345)</f>
        <v>12345</v>
      </c>
      <c r="AU46" s="41" t="str">
        <f aca="false">IFERROR(LEFT(D46,FIND(" ",D46)-1),D46)</f>
        <v>2026-01-04</v>
      </c>
      <c r="AV46" s="43" t="str">
        <f aca="false">P46</f>
        <v>物管行政部</v>
      </c>
      <c r="AW46" s="42" t="str">
        <f aca="false">Q46</f>
        <v>机关</v>
      </c>
      <c r="AX46" s="7" t="str">
        <f aca="false">H46</f>
        <v>工单来源：微信服务号，此工单内容为网民留言时填写的标题及原文。 ============================= 留言标题： 公交动物园枢纽回复不满意。留言原文：公交动物园枢纽地下一层回复不满意。动物园分中心核实情况不正确，敷衍了事。强烈要求打开地铁与公交的换乘大厅的卷帘门。重新使用换乘大厅。原来从换乘大厅过马路，上楼坐公交都非常的方便。现在成了公交办公地点了。公交枢纽就是为了方便乘客使用的。设计的四通八达现在公交单位使用属于占用公共资源。公共设施是为人民方便服务的不是为了个别单位办公所用。要求上级领导核实情况，回复。市民填写的详细地址为：区、街道：海淀区甘家口街道详细地址：动物园公交枢纽安保基建</v>
      </c>
      <c r="AY46" s="42" t="str">
        <f aca="false">AG46</f>
        <v>服务</v>
      </c>
      <c r="AZ46" s="43" t="s">
        <v>116</v>
      </c>
      <c r="BA46" s="43" t="s">
        <v>116</v>
      </c>
      <c r="BB46" s="43" t="s">
        <v>116</v>
      </c>
      <c r="BC46" s="6" t="s">
        <v>546</v>
      </c>
      <c r="BD46" s="43" t="str">
        <f aca="false">U46</f>
        <v>结束</v>
      </c>
      <c r="BE46" s="43" t="str">
        <f aca="false">IFERROR(LEFT(T46,FIND(" ",T46)-1),T46)</f>
        <v>2026-01-08</v>
      </c>
      <c r="BF46" s="6" t="s">
        <v>759</v>
      </c>
      <c r="BG46" s="5" t="s">
        <v>99</v>
      </c>
      <c r="BH46" s="5" t="s">
        <v>186</v>
      </c>
      <c r="BI46" s="44"/>
      <c r="BJ46" s="44"/>
      <c r="BK46" s="44"/>
      <c r="BL46" s="44" t="str">
        <f aca="false">IF(BG46="物管行政部","侯旭、郑楠",IF(BG46="安保部","张耕",IF(BG46="工程设备部","华菲",IF(BG46="人力资源部","成琦",IF(BG46="党委工作部","阎鑫雨",IF(BG46="餐饮服务部","赵弘晨",IF(BG46="工会","郑欣",IF(BG46="办公室","董娜",""))))))))&amp;IF(BG46="纪检部","黄倩",IF(BG46="信息管理部","蔡浩然",""))</f>
        <v>侯旭、郑楠</v>
      </c>
      <c r="BM46" s="44" t="s">
        <v>119</v>
      </c>
      <c r="BN46" s="44"/>
      <c r="BO46" s="44"/>
      <c r="BP46" s="45" t="s">
        <v>228</v>
      </c>
      <c r="BQ46" s="46" t="s">
        <v>760</v>
      </c>
      <c r="BR46" s="44" t="s">
        <v>92</v>
      </c>
      <c r="BS46" s="46"/>
      <c r="BT46" s="46"/>
      <c r="BU46" s="44"/>
      <c r="BV46" s="44" t="str">
        <f aca="false">MID(AR46,1,16)</f>
        <v>网络-260103-048481</v>
      </c>
      <c r="BW46" s="44" t="s">
        <v>121</v>
      </c>
      <c r="BX46" s="45" t="str">
        <f aca="false">IF(COUNTIF(BV:BV,BV46)=1,"否","是")</f>
        <v>是</v>
      </c>
      <c r="BY46" s="45" t="str">
        <f aca="false">MID(AR46,18,1)</f>
        <v>2</v>
      </c>
      <c r="CG46" s="47" t="str">
        <f aca="false">VLOOKUP(AR46,[1]市民意见信息导出!$AI$2:$AK$392,3,FALSE())</f>
        <v>结束</v>
      </c>
      <c r="CH46" s="0" t="e">
        <f aca="false">VLOOKUP(BV46,[2]Sheet1!$C$2:$AC$99,2,FALSE())</f>
        <v>#N/A</v>
      </c>
    </row>
    <row r="47" customFormat="false" ht="116" hidden="true" customHeight="true" outlineLevel="0" collapsed="false">
      <c r="A47" s="35" t="s">
        <v>761</v>
      </c>
      <c r="B47" s="36" t="s">
        <v>749</v>
      </c>
      <c r="C47" s="36" t="s">
        <v>750</v>
      </c>
      <c r="D47" s="36" t="s">
        <v>751</v>
      </c>
      <c r="E47" s="35" t="s">
        <v>182</v>
      </c>
      <c r="F47" s="35" t="s">
        <v>89</v>
      </c>
      <c r="G47" s="35" t="s">
        <v>182</v>
      </c>
      <c r="H47" s="35" t="s">
        <v>752</v>
      </c>
      <c r="I47" s="35" t="s">
        <v>92</v>
      </c>
      <c r="J47" s="35" t="s">
        <v>173</v>
      </c>
      <c r="K47" s="35" t="s">
        <v>132</v>
      </c>
      <c r="L47" s="35" t="s">
        <v>174</v>
      </c>
      <c r="M47" s="35" t="s">
        <v>175</v>
      </c>
      <c r="N47" s="35" t="s">
        <v>97</v>
      </c>
      <c r="O47" s="35" t="s">
        <v>186</v>
      </c>
      <c r="P47" s="35" t="s">
        <v>176</v>
      </c>
      <c r="Q47" s="35" t="s">
        <v>186</v>
      </c>
      <c r="R47" s="36" t="s">
        <v>732</v>
      </c>
      <c r="S47" s="36" t="s">
        <v>762</v>
      </c>
      <c r="T47" s="36" t="s">
        <v>733</v>
      </c>
      <c r="U47" s="35" t="s">
        <v>103</v>
      </c>
      <c r="V47" s="36" t="s">
        <v>104</v>
      </c>
      <c r="W47" s="35" t="s">
        <v>763</v>
      </c>
      <c r="X47" s="35" t="s">
        <v>764</v>
      </c>
      <c r="Y47" s="35" t="s">
        <v>410</v>
      </c>
      <c r="Z47" s="35" t="s">
        <v>410</v>
      </c>
      <c r="AA47" s="35" t="s">
        <v>410</v>
      </c>
      <c r="AB47" s="35" t="s">
        <v>765</v>
      </c>
      <c r="AC47" s="35" t="s">
        <v>111</v>
      </c>
      <c r="AD47" s="35" t="s">
        <v>112</v>
      </c>
      <c r="AE47" s="36" t="s">
        <v>758</v>
      </c>
      <c r="AF47" s="36" t="s">
        <v>195</v>
      </c>
      <c r="AG47" s="35" t="s">
        <v>115</v>
      </c>
      <c r="AH47" s="35" t="s">
        <v>116</v>
      </c>
      <c r="AK47" s="37" t="str">
        <f aca="false">AG47&amp;L47&amp;M47</f>
        <v>服务安保专业其他问题安保专业补充内容</v>
      </c>
      <c r="AP47" s="38" t="n">
        <v>43</v>
      </c>
      <c r="AQ47" s="39" t="n">
        <v>46023</v>
      </c>
      <c r="AR47" s="43" t="str">
        <f aca="false">IFERROR(LEFT(A47,FIND("（",A47)-1),A47)</f>
        <v>网络-260103-048481-1</v>
      </c>
      <c r="AS47" s="43" t="str">
        <f aca="false">J47</f>
        <v>其他</v>
      </c>
      <c r="AT47" s="43" t="n">
        <f aca="false">IF(MID(AR47,1,2)="热线",12345)+IF(MID(AR47,1,2)="网络",12345)</f>
        <v>12345</v>
      </c>
      <c r="AU47" s="41" t="str">
        <f aca="false">IFERROR(LEFT(D47,FIND(" ",D47)-1),D47)</f>
        <v>2026-01-04</v>
      </c>
      <c r="AV47" s="43" t="str">
        <f aca="false">P47</f>
        <v>安全保卫部（应急管理中心）</v>
      </c>
      <c r="AW47" s="42" t="str">
        <f aca="false">Q47</f>
        <v>动物园分中心</v>
      </c>
      <c r="AX47" s="7" t="str">
        <f aca="false">H47</f>
        <v>工单来源：微信服务号，此工单内容为网民留言时填写的标题及原文。 ============================= 留言标题： 公交动物园枢纽回复不满意。留言原文：公交动物园枢纽地下一层回复不满意。动物园分中心核实情况不正确，敷衍了事。强烈要求打开地铁与公交的换乘大厅的卷帘门。重新使用换乘大厅。原来从换乘大厅过马路，上楼坐公交都非常的方便。现在成了公交办公地点了。公交枢纽就是为了方便乘客使用的。设计的四通八达现在公交单位使用属于占用公共资源。公共设施是为人民方便服务的不是为了个别单位办公所用。要求上级领导核实情况，回复。市民填写的详细地址为：区、街道：海淀区甘家口街道详细地址：动物园公交枢纽安保基建</v>
      </c>
      <c r="AY47" s="42" t="str">
        <f aca="false">AG47</f>
        <v>服务</v>
      </c>
      <c r="AZ47" s="43" t="s">
        <v>116</v>
      </c>
      <c r="BA47" s="43" t="s">
        <v>116</v>
      </c>
      <c r="BB47" s="43" t="s">
        <v>116</v>
      </c>
      <c r="BC47" s="6" t="s">
        <v>546</v>
      </c>
      <c r="BD47" s="43" t="str">
        <f aca="false">U47</f>
        <v>结束</v>
      </c>
      <c r="BE47" s="43" t="str">
        <f aca="false">IFERROR(LEFT(T47,FIND(" ",T47)-1),T47)</f>
        <v>2026-01-08</v>
      </c>
      <c r="BF47" s="6" t="s">
        <v>759</v>
      </c>
      <c r="BG47" s="5" t="s">
        <v>148</v>
      </c>
      <c r="BH47" s="5" t="s">
        <v>186</v>
      </c>
      <c r="BI47" s="44"/>
      <c r="BJ47" s="44"/>
      <c r="BK47" s="44"/>
      <c r="BL47" s="44" t="str">
        <f aca="false">IF(BG47="物管行政部","侯旭、郑楠",IF(BG47="安保部","张耕",IF(BG47="工程设备部","华菲",IF(BG47="人力资源部","成琦",IF(BG47="党委工作部","阎鑫雨",IF(BG47="餐饮服务部","赵弘晨",IF(BG47="工会","郑欣",IF(BG47="办公室","董娜",""))))))))&amp;IF(BG47="纪检部","黄倩",IF(BG47="信息管理部","蔡浩然",""))</f>
        <v>张耕</v>
      </c>
      <c r="BM47" s="44" t="s">
        <v>119</v>
      </c>
      <c r="BN47" s="44"/>
      <c r="BO47" s="44"/>
      <c r="BP47" s="45" t="s">
        <v>228</v>
      </c>
      <c r="BQ47" s="46" t="s">
        <v>760</v>
      </c>
      <c r="BR47" s="44" t="s">
        <v>92</v>
      </c>
      <c r="BS47" s="46"/>
      <c r="BT47" s="46"/>
      <c r="BU47" s="44"/>
      <c r="BV47" s="44" t="str">
        <f aca="false">MID(AR47,1,16)</f>
        <v>网络-260103-048481</v>
      </c>
      <c r="BW47" s="44" t="s">
        <v>121</v>
      </c>
      <c r="BX47" s="45" t="str">
        <f aca="false">IF(COUNTIF(BV:BV,BV47)=1,"否","是")</f>
        <v>是</v>
      </c>
      <c r="BY47" s="45" t="str">
        <f aca="false">MID(AR47,18,1)</f>
        <v>1</v>
      </c>
      <c r="CG47" s="47" t="str">
        <f aca="false">VLOOKUP(AR47,[1]市民意见信息导出!$AI$2:$AK$392,3,FALSE())</f>
        <v>结束</v>
      </c>
      <c r="CH47" s="0" t="e">
        <f aca="false">VLOOKUP(BV47,[2]Sheet1!$C$2:$AC$99,2,FALSE())</f>
        <v>#N/A</v>
      </c>
    </row>
    <row r="48" customFormat="false" ht="73" hidden="true" customHeight="true" outlineLevel="0" collapsed="false">
      <c r="A48" s="35" t="s">
        <v>766</v>
      </c>
      <c r="B48" s="36" t="s">
        <v>767</v>
      </c>
      <c r="C48" s="36" t="s">
        <v>768</v>
      </c>
      <c r="D48" s="36" t="s">
        <v>769</v>
      </c>
      <c r="E48" s="35" t="s">
        <v>770</v>
      </c>
      <c r="F48" s="35" t="s">
        <v>129</v>
      </c>
      <c r="G48" s="35" t="s">
        <v>771</v>
      </c>
      <c r="H48" s="35" t="s">
        <v>772</v>
      </c>
      <c r="I48" s="35" t="s">
        <v>92</v>
      </c>
      <c r="J48" s="35" t="s">
        <v>93</v>
      </c>
      <c r="K48" s="35" t="s">
        <v>132</v>
      </c>
      <c r="L48" s="35" t="s">
        <v>388</v>
      </c>
      <c r="M48" s="35" t="s">
        <v>389</v>
      </c>
      <c r="N48" s="35" t="s">
        <v>97</v>
      </c>
      <c r="O48" s="35" t="s">
        <v>437</v>
      </c>
      <c r="P48" s="35" t="s">
        <v>132</v>
      </c>
      <c r="Q48" s="35" t="s">
        <v>437</v>
      </c>
      <c r="R48" s="36" t="s">
        <v>773</v>
      </c>
      <c r="S48" s="36" t="s">
        <v>762</v>
      </c>
      <c r="T48" s="36" t="s">
        <v>774</v>
      </c>
      <c r="U48" s="35" t="s">
        <v>103</v>
      </c>
      <c r="V48" s="36" t="s">
        <v>104</v>
      </c>
      <c r="W48" s="35" t="s">
        <v>775</v>
      </c>
      <c r="X48" s="36" t="s">
        <v>776</v>
      </c>
      <c r="Y48" s="35" t="s">
        <v>777</v>
      </c>
      <c r="Z48" s="35" t="s">
        <v>778</v>
      </c>
      <c r="AA48" s="35" t="s">
        <v>777</v>
      </c>
      <c r="AB48" s="35" t="s">
        <v>778</v>
      </c>
      <c r="AC48" s="35" t="s">
        <v>111</v>
      </c>
      <c r="AD48" s="35" t="s">
        <v>112</v>
      </c>
      <c r="AE48" s="36" t="s">
        <v>779</v>
      </c>
      <c r="AF48" s="36" t="s">
        <v>444</v>
      </c>
      <c r="AG48" s="35" t="s">
        <v>115</v>
      </c>
      <c r="AH48" s="35" t="s">
        <v>116</v>
      </c>
      <c r="AK48" s="37" t="str">
        <f aca="false">AG48&amp;L48&amp;M48</f>
        <v>服务场站保安问题场站保安</v>
      </c>
      <c r="AP48" s="38" t="n">
        <v>44</v>
      </c>
      <c r="AQ48" s="39" t="n">
        <v>46023</v>
      </c>
      <c r="AR48" s="43" t="str">
        <f aca="false">IFERROR(LEFT(A48,FIND("（",A48)-1),A48)</f>
        <v>热线-260104-031911</v>
      </c>
      <c r="AS48" s="43" t="str">
        <f aca="false">J48</f>
        <v>诉求</v>
      </c>
      <c r="AT48" s="43" t="n">
        <f aca="false">IF(MID(AR48,1,2)="热线",12345)+IF(MID(AR48,1,2)="网络",12345)</f>
        <v>12345</v>
      </c>
      <c r="AU48" s="41" t="str">
        <f aca="false">IFERROR(LEFT(D48,FIND(" ",D48)-1),D48)</f>
        <v>2026-01-04</v>
      </c>
      <c r="AV48" s="43" t="str">
        <f aca="false">P48</f>
        <v>安保部（应急管理中心）</v>
      </c>
      <c r="AW48" s="42" t="str">
        <f aca="false">Q48</f>
        <v>南湖分中心</v>
      </c>
      <c r="AX48" s="7" t="str">
        <f aca="false">H48</f>
        <v>市民反映，自己走到北京公交集团南湖公交场站，自己因为手机没电了自己没法做公交车回家，自己找门口的保安借用一下充电器，但是保安说公交公司有规定充电器不外借，而且自己觉得这个保安还神智不清，自己觉得这个保安酗酒，自己要求公交集团的领导进行调查，来电反映公交集团保安不借充电器问题。</v>
      </c>
      <c r="AY48" s="42" t="str">
        <f aca="false">AG48</f>
        <v>服务</v>
      </c>
      <c r="AZ48" s="43" t="s">
        <v>116</v>
      </c>
      <c r="BA48" s="43" t="s">
        <v>116</v>
      </c>
      <c r="BB48" s="43" t="s">
        <v>116</v>
      </c>
      <c r="BC48" s="6" t="s">
        <v>546</v>
      </c>
      <c r="BD48" s="43" t="str">
        <f aca="false">U48</f>
        <v>结束</v>
      </c>
      <c r="BE48" s="43" t="str">
        <f aca="false">IFERROR(LEFT(T48,FIND(" ",T48)-1),T48)</f>
        <v>2026-01-09</v>
      </c>
      <c r="BF48" s="6" t="s">
        <v>780</v>
      </c>
      <c r="BG48" s="5" t="s">
        <v>148</v>
      </c>
      <c r="BH48" s="5" t="s">
        <v>437</v>
      </c>
      <c r="BI48" s="44"/>
      <c r="BJ48" s="44"/>
      <c r="BK48" s="44"/>
      <c r="BL48" s="44" t="str">
        <f aca="false">IF(BG48="物管行政部","侯旭、郑楠",IF(BG48="安保部","张耕",IF(BG48="工程设备部","华菲",IF(BG48="人力资源部","成琦",IF(BG48="党委工作部","阎鑫雨",IF(BG48="餐饮服务部","赵弘晨",IF(BG48="工会","郑欣",IF(BG48="办公室","董娜",""))))))))&amp;IF(BG48="纪检部","黄倩",IF(BG48="信息管理部","蔡浩然",""))</f>
        <v>张耕</v>
      </c>
      <c r="BM48" s="44" t="s">
        <v>119</v>
      </c>
      <c r="BN48" s="44"/>
      <c r="BO48" s="44"/>
      <c r="BP48" s="45" t="s">
        <v>120</v>
      </c>
      <c r="BQ48" s="46"/>
      <c r="BR48" s="44"/>
      <c r="BS48" s="46"/>
      <c r="BT48" s="46"/>
      <c r="BU48" s="44"/>
      <c r="BV48" s="44" t="str">
        <f aca="false">MID(AR48,1,16)</f>
        <v>热线-260104-031911</v>
      </c>
      <c r="BW48" s="44" t="s">
        <v>121</v>
      </c>
      <c r="BX48" s="45" t="str">
        <f aca="false">IF(COUNTIF(BV:BV,BV48)=1,"否","是")</f>
        <v>否</v>
      </c>
      <c r="BY48" s="45" t="str">
        <f aca="false">MID(AR48,18,1)</f>
        <v/>
      </c>
      <c r="CG48" s="47" t="str">
        <f aca="false">VLOOKUP(AR48,[1]市民意见信息导出!$AI$2:$AK$392,3,FALSE())</f>
        <v>结束</v>
      </c>
      <c r="CH48" s="0" t="e">
        <f aca="false">VLOOKUP(BV48,[2]Sheet1!$C$2:$AC$99,2,FALSE())</f>
        <v>#N/A</v>
      </c>
    </row>
    <row r="49" customFormat="false" ht="74" hidden="true" customHeight="true" outlineLevel="0" collapsed="false">
      <c r="A49" s="35" t="s">
        <v>781</v>
      </c>
      <c r="B49" s="36" t="s">
        <v>782</v>
      </c>
      <c r="C49" s="36" t="s">
        <v>783</v>
      </c>
      <c r="D49" s="36" t="s">
        <v>784</v>
      </c>
      <c r="E49" s="35" t="s">
        <v>785</v>
      </c>
      <c r="F49" s="35" t="s">
        <v>89</v>
      </c>
      <c r="G49" s="35" t="s">
        <v>786</v>
      </c>
      <c r="H49" s="35" t="s">
        <v>787</v>
      </c>
      <c r="I49" s="35" t="s">
        <v>92</v>
      </c>
      <c r="J49" s="35" t="s">
        <v>93</v>
      </c>
      <c r="K49" s="35" t="s">
        <v>132</v>
      </c>
      <c r="L49" s="35" t="s">
        <v>133</v>
      </c>
      <c r="M49" s="35" t="s">
        <v>134</v>
      </c>
      <c r="N49" s="35" t="s">
        <v>97</v>
      </c>
      <c r="O49" s="35" t="s">
        <v>237</v>
      </c>
      <c r="P49" s="35" t="s">
        <v>176</v>
      </c>
      <c r="Q49" s="35" t="s">
        <v>237</v>
      </c>
      <c r="R49" s="36" t="s">
        <v>773</v>
      </c>
      <c r="S49" s="36" t="s">
        <v>762</v>
      </c>
      <c r="T49" s="36" t="s">
        <v>774</v>
      </c>
      <c r="U49" s="35" t="s">
        <v>103</v>
      </c>
      <c r="V49" s="36" t="s">
        <v>104</v>
      </c>
      <c r="W49" s="35" t="s">
        <v>788</v>
      </c>
      <c r="X49" s="36" t="s">
        <v>789</v>
      </c>
      <c r="Y49" s="35" t="s">
        <v>790</v>
      </c>
      <c r="Z49" s="35" t="s">
        <v>790</v>
      </c>
      <c r="AA49" s="35" t="s">
        <v>790</v>
      </c>
      <c r="AB49" s="35" t="s">
        <v>791</v>
      </c>
      <c r="AC49" s="35" t="s">
        <v>111</v>
      </c>
      <c r="AD49" s="35" t="s">
        <v>112</v>
      </c>
      <c r="AE49" s="36" t="s">
        <v>792</v>
      </c>
      <c r="AF49" s="36" t="s">
        <v>243</v>
      </c>
      <c r="AG49" s="35" t="s">
        <v>793</v>
      </c>
      <c r="AH49" s="35" t="s">
        <v>116</v>
      </c>
      <c r="AK49" s="37" t="str">
        <f aca="false">AG49&amp;L49&amp;M49</f>
        <v>公共厕所安保专业政策问题安保措施</v>
      </c>
      <c r="AP49" s="38" t="n">
        <v>45</v>
      </c>
      <c r="AQ49" s="39" t="n">
        <v>46023</v>
      </c>
      <c r="AR49" s="43" t="str">
        <f aca="false">IFERROR(LEFT(A49,FIND("（",A49)-1),A49)</f>
        <v>热线-260104-041011-2</v>
      </c>
      <c r="AS49" s="43" t="str">
        <f aca="false">J49</f>
        <v>诉求</v>
      </c>
      <c r="AT49" s="43" t="n">
        <f aca="false">IF(MID(AR49,1,2)="热线",12345)+IF(MID(AR49,1,2)="网络",12345)</f>
        <v>12345</v>
      </c>
      <c r="AU49" s="41" t="str">
        <f aca="false">IFERROR(LEFT(D49,FIND(" ",D49)-1),D49)</f>
        <v>2026-01-04</v>
      </c>
      <c r="AV49" s="43" t="str">
        <f aca="false">P49</f>
        <v>安全保卫部（应急管理中心）</v>
      </c>
      <c r="AW49" s="42" t="str">
        <f aca="false">Q49</f>
        <v>方庄分中心</v>
      </c>
      <c r="AX49" s="7" t="str">
        <f aca="false">H49</f>
        <v>市民反映，在丰台区玉泉营街道300内快总站草桥公交站，附近没有公共卫生间，市民无法正常上厕所，市民听说在北京公共交通控股（集团）有限公司客一分公司场站内有卫生间，不知道外部人员是否可以使用，市民表示附近没有公共卫生间，来电反映核实北京公共交通控股（集团）有限公司客一分公司场站内卫生间外部人员是否可以使用。客一基建 鸿运承安保</v>
      </c>
      <c r="AY49" s="42" t="str">
        <f aca="false">AG49</f>
        <v>公共厕所</v>
      </c>
      <c r="AZ49" s="43" t="s">
        <v>116</v>
      </c>
      <c r="BA49" s="43" t="s">
        <v>116</v>
      </c>
      <c r="BB49" s="43" t="s">
        <v>116</v>
      </c>
      <c r="BC49" s="6" t="s">
        <v>121</v>
      </c>
      <c r="BD49" s="43" t="str">
        <f aca="false">U49</f>
        <v>结束</v>
      </c>
      <c r="BE49" s="43" t="str">
        <f aca="false">IFERROR(LEFT(T49,FIND(" ",T49)-1),T49)</f>
        <v>2026-01-09</v>
      </c>
      <c r="BF49" s="6" t="s">
        <v>738</v>
      </c>
      <c r="BG49" s="5" t="s">
        <v>148</v>
      </c>
      <c r="BH49" s="5" t="s">
        <v>237</v>
      </c>
      <c r="BI49" s="44"/>
      <c r="BJ49" s="44"/>
      <c r="BK49" s="44"/>
      <c r="BL49" s="44" t="str">
        <f aca="false">IF(BG49="物管行政部","侯旭、郑楠",IF(BG49="安保部","张耕",IF(BG49="工程设备部","华菲",IF(BG49="人力资源部","成琦",IF(BG49="党委工作部","阎鑫雨",IF(BG49="餐饮服务部","赵弘晨",IF(BG49="工会","郑欣",IF(BG49="办公室","董娜",""))))))))&amp;IF(BG49="纪检部","黄倩",IF(BG49="信息管理部","蔡浩然",""))</f>
        <v>张耕</v>
      </c>
      <c r="BM49" s="44" t="s">
        <v>119</v>
      </c>
      <c r="BN49" s="44"/>
      <c r="BO49" s="44"/>
      <c r="BP49" s="45" t="s">
        <v>120</v>
      </c>
      <c r="BQ49" s="46"/>
      <c r="BR49" s="44"/>
      <c r="BS49" s="46"/>
      <c r="BT49" s="46"/>
      <c r="BU49" s="44"/>
      <c r="BV49" s="44" t="str">
        <f aca="false">MID(AR49,1,16)</f>
        <v>热线-260104-041011</v>
      </c>
      <c r="BW49" s="44" t="s">
        <v>117</v>
      </c>
      <c r="BX49" s="45" t="str">
        <f aca="false">IF(COUNTIF(BV:BV,BV49)=1,"否","是")</f>
        <v>否</v>
      </c>
      <c r="BY49" s="45" t="str">
        <f aca="false">MID(AR49,18,1)</f>
        <v>2</v>
      </c>
      <c r="CG49" s="47" t="str">
        <f aca="false">VLOOKUP(AR49,[1]市民意见信息导出!$AI$2:$AK$392,3,FALSE())</f>
        <v>结束</v>
      </c>
      <c r="CH49" s="0" t="e">
        <f aca="false">VLOOKUP(BV49,[2]Sheet1!$C$2:$AC$99,2,FALSE())</f>
        <v>#N/A</v>
      </c>
    </row>
    <row r="50" customFormat="false" ht="136" hidden="true" customHeight="true" outlineLevel="0" collapsed="false">
      <c r="A50" s="35" t="s">
        <v>794</v>
      </c>
      <c r="B50" s="36" t="s">
        <v>795</v>
      </c>
      <c r="C50" s="36" t="s">
        <v>796</v>
      </c>
      <c r="D50" s="36" t="s">
        <v>797</v>
      </c>
      <c r="E50" s="35" t="s">
        <v>798</v>
      </c>
      <c r="F50" s="35" t="s">
        <v>129</v>
      </c>
      <c r="G50" s="35" t="s">
        <v>799</v>
      </c>
      <c r="H50" s="35" t="s">
        <v>800</v>
      </c>
      <c r="I50" s="35" t="s">
        <v>92</v>
      </c>
      <c r="J50" s="35" t="s">
        <v>93</v>
      </c>
      <c r="K50" s="35" t="s">
        <v>132</v>
      </c>
      <c r="L50" s="35" t="s">
        <v>133</v>
      </c>
      <c r="M50" s="35" t="s">
        <v>801</v>
      </c>
      <c r="N50" s="35" t="s">
        <v>97</v>
      </c>
      <c r="O50" s="35" t="s">
        <v>371</v>
      </c>
      <c r="P50" s="35" t="s">
        <v>176</v>
      </c>
      <c r="Q50" s="35" t="s">
        <v>371</v>
      </c>
      <c r="R50" s="36" t="s">
        <v>773</v>
      </c>
      <c r="S50" s="36" t="s">
        <v>762</v>
      </c>
      <c r="T50" s="36" t="s">
        <v>774</v>
      </c>
      <c r="U50" s="35" t="s">
        <v>103</v>
      </c>
      <c r="V50" s="36" t="s">
        <v>104</v>
      </c>
      <c r="W50" s="35" t="s">
        <v>802</v>
      </c>
      <c r="X50" s="35" t="s">
        <v>803</v>
      </c>
      <c r="Y50" s="35" t="s">
        <v>804</v>
      </c>
      <c r="Z50" s="35" t="s">
        <v>805</v>
      </c>
      <c r="AA50" s="35" t="s">
        <v>806</v>
      </c>
      <c r="AB50" s="35" t="s">
        <v>807</v>
      </c>
      <c r="AC50" s="35" t="s">
        <v>111</v>
      </c>
      <c r="AD50" s="35" t="s">
        <v>112</v>
      </c>
      <c r="AE50" s="36" t="s">
        <v>808</v>
      </c>
      <c r="AF50" s="36" t="s">
        <v>378</v>
      </c>
      <c r="AG50" s="35" t="s">
        <v>809</v>
      </c>
      <c r="AH50" s="35" t="s">
        <v>116</v>
      </c>
      <c r="AK50" s="37" t="str">
        <f aca="false">AG50&amp;L50&amp;M50</f>
        <v>消防安全违法行为安保专业政策问题安保监查</v>
      </c>
      <c r="AP50" s="38" t="n">
        <v>46</v>
      </c>
      <c r="AQ50" s="39" t="n">
        <v>46023</v>
      </c>
      <c r="AR50" s="43" t="str">
        <f aca="false">IFERROR(LEFT(A50,FIND("（",A50)-1),A50)</f>
        <v>热线-260104-013011-1</v>
      </c>
      <c r="AS50" s="43" t="str">
        <f aca="false">J50</f>
        <v>诉求</v>
      </c>
      <c r="AT50" s="43" t="n">
        <f aca="false">IF(MID(AR50,1,2)="热线",12345)+IF(MID(AR50,1,2)="网络",12345)</f>
        <v>12345</v>
      </c>
      <c r="AU50" s="41" t="str">
        <f aca="false">IFERROR(LEFT(D50,FIND(" ",D50)-1),D50)</f>
        <v>2026-01-04</v>
      </c>
      <c r="AV50" s="43" t="str">
        <f aca="false">P50</f>
        <v>安全保卫部（应急管理中心）</v>
      </c>
      <c r="AW50" s="42" t="str">
        <f aca="false">Q50</f>
        <v>河滩分中心</v>
      </c>
      <c r="AX50" s="7" t="str">
        <f aca="false">H50</f>
        <v>市民举报，延庆区延庆停保中心场站，市民称该场站消防操作员人手不够，按理来讲应该有10多人，但是只配备了3个人，把这方面活交给厨师做，然后还不给这方面的工钱，并且消防隐患特别大，要求整改以及支付这方面工资，希望相关工作人员尽快帮助核实或帮助解决，来电反映延庆区延庆停保中心场站消防操作员人手不够问题。注：市民同时反映拖欠工资问题，已建新工单，详见热线-260104-013562工单流转：延庆区分中心退回：区交通局:1月4日，我单位接收停保中心场站消防操作人手不够问题工单，经核实，反映人为公交集团第八客运分公司公交场站第三方外聘人员，公交公司指派物业公司负责站区内消防工作，物业公司因人手不够为由，又要求第三方外聘人员协助处理相关消防工作，且没有任何工资，涉及公交集团检查时，还需承担相关责任，此问题已超出我局职责范围，建议退单至公交集团，由公交集团客八分公司答复  安保人力</v>
      </c>
      <c r="AY50" s="42" t="str">
        <f aca="false">AG50</f>
        <v>消防安全违法行为</v>
      </c>
      <c r="AZ50" s="43" t="s">
        <v>92</v>
      </c>
      <c r="BA50" s="43" t="s">
        <v>92</v>
      </c>
      <c r="BB50" s="43" t="s">
        <v>116</v>
      </c>
      <c r="BC50" s="6" t="s">
        <v>425</v>
      </c>
      <c r="BD50" s="43" t="str">
        <f aca="false">U50</f>
        <v>结束</v>
      </c>
      <c r="BE50" s="43" t="str">
        <f aca="false">IFERROR(LEFT(T50,FIND(" ",T50)-1),T50)</f>
        <v>2026-01-09</v>
      </c>
      <c r="BF50" s="6" t="s">
        <v>810</v>
      </c>
      <c r="BG50" s="5" t="s">
        <v>148</v>
      </c>
      <c r="BH50" s="5" t="s">
        <v>371</v>
      </c>
      <c r="BI50" s="44"/>
      <c r="BJ50" s="44"/>
      <c r="BK50" s="44"/>
      <c r="BL50" s="44" t="str">
        <f aca="false">IF(BG50="物管行政部","侯旭、郑楠",IF(BG50="安保部","张耕",IF(BG50="工程设备部","华菲",IF(BG50="人力资源部","成琦",IF(BG50="党委工作部","阎鑫雨",IF(BG50="餐饮服务部","赵弘晨",IF(BG50="工会","郑欣",IF(BG50="办公室","董娜",""))))))))&amp;IF(BG50="纪检部","黄倩",IF(BG50="信息管理部","蔡浩然",""))</f>
        <v>张耕</v>
      </c>
      <c r="BM50" s="44" t="s">
        <v>119</v>
      </c>
      <c r="BN50" s="44"/>
      <c r="BO50" s="44"/>
      <c r="BP50" s="45" t="s">
        <v>228</v>
      </c>
      <c r="BQ50" s="46"/>
      <c r="BR50" s="44"/>
      <c r="BS50" s="46"/>
      <c r="BT50" s="46"/>
      <c r="BU50" s="44"/>
      <c r="BV50" s="44" t="str">
        <f aca="false">MID(AR50,1,16)</f>
        <v>热线-260104-013011</v>
      </c>
      <c r="BW50" s="44" t="s">
        <v>811</v>
      </c>
      <c r="BX50" s="45" t="str">
        <f aca="false">IF(COUNTIF(BV:BV,BV50)=1,"否","是")</f>
        <v>否</v>
      </c>
      <c r="BY50" s="45" t="str">
        <f aca="false">MID(AR50,18,1)</f>
        <v>1</v>
      </c>
      <c r="CG50" s="47" t="str">
        <f aca="false">VLOOKUP(AR50,[1]市民意见信息导出!$AI$2:$AK$392,3,FALSE())</f>
        <v>结束</v>
      </c>
      <c r="CH50" s="0" t="e">
        <f aca="false">VLOOKUP(BV50,[2]Sheet1!$C$2:$AC$99,2,FALSE())</f>
        <v>#N/A</v>
      </c>
    </row>
    <row r="51" customFormat="false" ht="45" hidden="true" customHeight="true" outlineLevel="0" collapsed="false">
      <c r="A51" s="35" t="s">
        <v>812</v>
      </c>
      <c r="B51" s="36" t="s">
        <v>813</v>
      </c>
      <c r="C51" s="36" t="s">
        <v>814</v>
      </c>
      <c r="D51" s="36" t="s">
        <v>815</v>
      </c>
      <c r="E51" s="35" t="s">
        <v>816</v>
      </c>
      <c r="F51" s="35" t="s">
        <v>129</v>
      </c>
      <c r="G51" s="35" t="s">
        <v>817</v>
      </c>
      <c r="H51" s="35" t="s">
        <v>818</v>
      </c>
      <c r="I51" s="35" t="s">
        <v>92</v>
      </c>
      <c r="J51" s="35" t="s">
        <v>588</v>
      </c>
      <c r="K51" s="35" t="s">
        <v>94</v>
      </c>
      <c r="L51" s="35" t="s">
        <v>819</v>
      </c>
      <c r="M51" s="35" t="s">
        <v>820</v>
      </c>
      <c r="N51" s="35" t="s">
        <v>97</v>
      </c>
      <c r="O51" s="35" t="s">
        <v>340</v>
      </c>
      <c r="P51" s="35" t="s">
        <v>99</v>
      </c>
      <c r="Q51" s="35" t="s">
        <v>340</v>
      </c>
      <c r="R51" s="35"/>
      <c r="S51" s="36" t="s">
        <v>753</v>
      </c>
      <c r="T51" s="36" t="s">
        <v>821</v>
      </c>
      <c r="U51" s="35" t="s">
        <v>103</v>
      </c>
      <c r="V51" s="36" t="s">
        <v>104</v>
      </c>
      <c r="W51" s="35" t="s">
        <v>822</v>
      </c>
      <c r="X51" s="35" t="s">
        <v>823</v>
      </c>
      <c r="Y51" s="35" t="s">
        <v>824</v>
      </c>
      <c r="Z51" s="35" t="s">
        <v>825</v>
      </c>
      <c r="AA51" s="35" t="s">
        <v>826</v>
      </c>
      <c r="AB51" s="35" t="s">
        <v>827</v>
      </c>
      <c r="AC51" s="35" t="s">
        <v>111</v>
      </c>
      <c r="AD51" s="35" t="s">
        <v>112</v>
      </c>
      <c r="AE51" s="36" t="s">
        <v>828</v>
      </c>
      <c r="AF51" s="36" t="s">
        <v>347</v>
      </c>
      <c r="AG51" s="35" t="s">
        <v>829</v>
      </c>
      <c r="AH51" s="35" t="s">
        <v>92</v>
      </c>
      <c r="AK51" s="37" t="str">
        <f aca="false">AG51&amp;L51&amp;M51</f>
        <v>服务态度车厢服务意识方面表扬执行规范</v>
      </c>
      <c r="AP51" s="38" t="n">
        <v>47</v>
      </c>
      <c r="AQ51" s="39" t="n">
        <v>46023</v>
      </c>
      <c r="AR51" s="43" t="str">
        <f aca="false">IFERROR(LEFT(A51,FIND("（",A51)-1),A51)</f>
        <v>热线-260105-038505-2</v>
      </c>
      <c r="AS51" s="43" t="str">
        <f aca="false">J51</f>
        <v>表扬</v>
      </c>
      <c r="AT51" s="43" t="n">
        <f aca="false">IF(MID(AR51,1,2)="热线",12345)+IF(MID(AR51,1,2)="网络",12345)</f>
        <v>12345</v>
      </c>
      <c r="AU51" s="41" t="str">
        <f aca="false">IFERROR(LEFT(D51,FIND(" ",D51)-1),D51)</f>
        <v>2026-01-05</v>
      </c>
      <c r="AV51" s="43" t="str">
        <f aca="false">P51</f>
        <v>物管行政部</v>
      </c>
      <c r="AW51" s="42" t="str">
        <f aca="false">Q51</f>
        <v>明月湾分中心</v>
      </c>
      <c r="AX51" s="7" t="str">
        <f aca="false">H51</f>
        <v>市民表扬，352路司机，车号3644480，在2026年1月日13点40分，市民称朝阳法院第二执行庭上车，到分钟寺下车，司机帮助老弱病残找座位，并且车内干净卫生，要求车队回复（已作出解释）。来电表扬公交司机的问题。客三物业</v>
      </c>
      <c r="AY51" s="42" t="str">
        <f aca="false">AG51</f>
        <v>服务态度</v>
      </c>
      <c r="AZ51" s="43" t="s">
        <v>116</v>
      </c>
      <c r="BA51" s="43" t="s">
        <v>116</v>
      </c>
      <c r="BB51" s="43" t="s">
        <v>116</v>
      </c>
      <c r="BC51" s="6" t="s">
        <v>117</v>
      </c>
      <c r="BD51" s="43" t="str">
        <f aca="false">U51</f>
        <v>结束</v>
      </c>
      <c r="BE51" s="43" t="str">
        <f aca="false">IFERROR(LEFT(T51,FIND(" ",T51)-1),T51)</f>
        <v>2026-01-10</v>
      </c>
      <c r="BF51" s="6" t="s">
        <v>830</v>
      </c>
      <c r="BG51" s="5" t="s">
        <v>99</v>
      </c>
      <c r="BH51" s="5" t="s">
        <v>340</v>
      </c>
      <c r="BI51" s="44"/>
      <c r="BJ51" s="44"/>
      <c r="BK51" s="44"/>
      <c r="BL51" s="44" t="str">
        <f aca="false">IF(BG51="物管行政部","侯旭、郑楠",IF(BG51="安保部","张耕",IF(BG51="工程设备部","华菲",IF(BG51="人力资源部","成琦",IF(BG51="党委工作部","阎鑫雨",IF(BG51="餐饮服务部","赵弘晨",IF(BG51="工会","郑欣",IF(BG51="办公室","董娜",""))))))))&amp;IF(BG51="纪检部","黄倩",IF(BG51="信息管理部","蔡浩然",""))</f>
        <v>侯旭、郑楠</v>
      </c>
      <c r="BM51" s="44"/>
      <c r="BN51" s="44" t="s">
        <v>588</v>
      </c>
      <c r="BO51" s="44"/>
      <c r="BP51" s="45" t="s">
        <v>120</v>
      </c>
      <c r="BQ51" s="46" t="s">
        <v>349</v>
      </c>
      <c r="BR51" s="44" t="s">
        <v>92</v>
      </c>
      <c r="BS51" s="46" t="s">
        <v>350</v>
      </c>
      <c r="BT51" s="46"/>
      <c r="BU51" s="44"/>
      <c r="BV51" s="44" t="str">
        <f aca="false">MID(AR51,1,16)</f>
        <v>热线-260105-038505</v>
      </c>
      <c r="BW51" s="44"/>
      <c r="BX51" s="45" t="str">
        <f aca="false">IF(COUNTIF(BV:BV,BV51)=1,"否","是")</f>
        <v>否</v>
      </c>
      <c r="BY51" s="45" t="str">
        <f aca="false">MID(AR51,18,1)</f>
        <v>2</v>
      </c>
      <c r="CG51" s="47" t="str">
        <f aca="false">VLOOKUP(AR51,[1]市民意见信息导出!$AI$2:$AK$392,3,FALSE())</f>
        <v>结束</v>
      </c>
      <c r="CH51" s="0" t="e">
        <f aca="false">VLOOKUP(BV51,[2]Sheet1!$C$2:$AC$99,2,FALSE())</f>
        <v>#N/A</v>
      </c>
    </row>
    <row r="52" customFormat="false" ht="52" hidden="true" customHeight="false" outlineLevel="0" collapsed="false">
      <c r="A52" s="35" t="s">
        <v>831</v>
      </c>
      <c r="B52" s="36" t="s">
        <v>832</v>
      </c>
      <c r="C52" s="36" t="s">
        <v>833</v>
      </c>
      <c r="D52" s="36" t="s">
        <v>834</v>
      </c>
      <c r="E52" s="35" t="s">
        <v>835</v>
      </c>
      <c r="F52" s="35" t="s">
        <v>89</v>
      </c>
      <c r="G52" s="35" t="s">
        <v>836</v>
      </c>
      <c r="H52" s="35" t="s">
        <v>837</v>
      </c>
      <c r="I52" s="35" t="s">
        <v>92</v>
      </c>
      <c r="J52" s="35" t="s">
        <v>588</v>
      </c>
      <c r="K52" s="35" t="s">
        <v>234</v>
      </c>
      <c r="L52" s="35" t="s">
        <v>838</v>
      </c>
      <c r="M52" s="35" t="s">
        <v>838</v>
      </c>
      <c r="N52" s="35" t="s">
        <v>97</v>
      </c>
      <c r="O52" s="35" t="s">
        <v>238</v>
      </c>
      <c r="P52" s="35" t="s">
        <v>238</v>
      </c>
      <c r="Q52" s="35" t="s">
        <v>218</v>
      </c>
      <c r="R52" s="35"/>
      <c r="S52" s="36" t="s">
        <v>839</v>
      </c>
      <c r="T52" s="36" t="s">
        <v>821</v>
      </c>
      <c r="U52" s="35" t="s">
        <v>103</v>
      </c>
      <c r="V52" s="36" t="s">
        <v>104</v>
      </c>
      <c r="W52" s="35" t="s">
        <v>840</v>
      </c>
      <c r="X52" s="35" t="s">
        <v>841</v>
      </c>
      <c r="Y52" s="36" t="s">
        <v>842</v>
      </c>
      <c r="Z52" s="35" t="s">
        <v>242</v>
      </c>
      <c r="AA52" s="35" t="s">
        <v>242</v>
      </c>
      <c r="AB52" s="35" t="s">
        <v>843</v>
      </c>
      <c r="AC52" s="35" t="s">
        <v>111</v>
      </c>
      <c r="AD52" s="35" t="s">
        <v>112</v>
      </c>
      <c r="AE52" s="36" t="s">
        <v>844</v>
      </c>
      <c r="AF52" s="36" t="s">
        <v>279</v>
      </c>
      <c r="AG52" s="35" t="s">
        <v>845</v>
      </c>
      <c r="AH52" s="35" t="s">
        <v>92</v>
      </c>
      <c r="AK52" s="37" t="str">
        <f aca="false">AG52&amp;L52&amp;M52</f>
        <v>工作质量人力资源方面其他表扬人力资源方面其他表扬</v>
      </c>
      <c r="AP52" s="38" t="n">
        <v>48</v>
      </c>
      <c r="AQ52" s="39" t="n">
        <v>46023</v>
      </c>
      <c r="AR52" s="43" t="str">
        <f aca="false">IFERROR(LEFT(A52,FIND("（",A52)-1),A52)</f>
        <v>热线-260105-071626</v>
      </c>
      <c r="AS52" s="43" t="str">
        <f aca="false">J52</f>
        <v>表扬</v>
      </c>
      <c r="AT52" s="43" t="n">
        <f aca="false">IF(MID(AR52,1,2)="热线",12345)+IF(MID(AR52,1,2)="网络",12345)</f>
        <v>12345</v>
      </c>
      <c r="AU52" s="41" t="str">
        <f aca="false">IFERROR(LEFT(D52,FIND(" ",D52)-1),D52)</f>
        <v>2026-01-06</v>
      </c>
      <c r="AV52" s="43" t="str">
        <f aca="false">P52</f>
        <v>人力资源部</v>
      </c>
      <c r="AW52" s="42" t="str">
        <f aca="false">Q52</f>
        <v>机关</v>
      </c>
      <c r="AX52" s="7" t="str">
        <f aca="false">H52</f>
        <v>市民表扬，自己要表扬西城区北京公交集团鸿运承物业管理有限公司的刘雪娇，自己有些问题拨打电话咨询了，一个小时给自己回复了，服务态度非常好，对此提出表扬，来电表扬公交集团工作人员的问题。物业物管退回：已沟通，请转人力，谢谢。</v>
      </c>
      <c r="AY52" s="42" t="str">
        <f aca="false">AG52</f>
        <v>工作质量</v>
      </c>
      <c r="AZ52" s="43" t="s">
        <v>92</v>
      </c>
      <c r="BA52" s="43" t="s">
        <v>116</v>
      </c>
      <c r="BB52" s="43" t="s">
        <v>116</v>
      </c>
      <c r="BC52" s="6" t="s">
        <v>425</v>
      </c>
      <c r="BD52" s="43" t="str">
        <f aca="false">U52</f>
        <v>结束</v>
      </c>
      <c r="BE52" s="43" t="str">
        <f aca="false">IFERROR(LEFT(T52,FIND(" ",T52)-1),T52)</f>
        <v>2026-01-10</v>
      </c>
      <c r="BF52" s="6" t="s">
        <v>846</v>
      </c>
      <c r="BG52" s="5" t="s">
        <v>238</v>
      </c>
      <c r="BH52" s="5" t="s">
        <v>218</v>
      </c>
      <c r="BI52" s="44"/>
      <c r="BJ52" s="44"/>
      <c r="BK52" s="44"/>
      <c r="BL52" s="44" t="str">
        <f aca="false">IF(BG52="物管行政部","侯旭、郑楠",IF(BG52="安保部","张耕",IF(BG52="工程设备部","华菲",IF(BG52="人力资源部","成琦",IF(BG52="党委工作部","阎鑫雨",IF(BG52="餐饮服务部","赵弘晨",IF(BG52="工会","郑欣",IF(BG52="办公室","董娜",""))))))))&amp;IF(BG52="纪检部","黄倩",IF(BG52="信息管理部","蔡浩然",""))</f>
        <v>成琦</v>
      </c>
      <c r="BM52" s="44"/>
      <c r="BN52" s="44" t="s">
        <v>588</v>
      </c>
      <c r="BO52" s="44"/>
      <c r="BP52" s="45" t="s">
        <v>120</v>
      </c>
      <c r="BQ52" s="46"/>
      <c r="BR52" s="44"/>
      <c r="BS52" s="46"/>
      <c r="BT52" s="46"/>
      <c r="BU52" s="44"/>
      <c r="BV52" s="44" t="str">
        <f aca="false">MID(AR52,1,16)</f>
        <v>热线-260105-071626</v>
      </c>
      <c r="BW52" s="44"/>
      <c r="BX52" s="45" t="str">
        <f aca="false">IF(COUNTIF(BV:BV,BV52)=1,"否","是")</f>
        <v>否</v>
      </c>
      <c r="BY52" s="45" t="str">
        <f aca="false">MID(AR52,18,1)</f>
        <v/>
      </c>
      <c r="CG52" s="47" t="str">
        <f aca="false">VLOOKUP(AR52,[1]市民意见信息导出!$AI$2:$AK$392,3,FALSE())</f>
        <v>结束</v>
      </c>
      <c r="CH52" s="0" t="e">
        <f aca="false">VLOOKUP(BV52,[2]Sheet1!$C$2:$AC$99,2,FALSE())</f>
        <v>#N/A</v>
      </c>
    </row>
    <row r="53" customFormat="false" ht="56" hidden="true" customHeight="false" outlineLevel="0" collapsed="false">
      <c r="A53" s="35" t="s">
        <v>847</v>
      </c>
      <c r="B53" s="36" t="s">
        <v>848</v>
      </c>
      <c r="C53" s="36" t="s">
        <v>849</v>
      </c>
      <c r="D53" s="36" t="s">
        <v>850</v>
      </c>
      <c r="E53" s="35" t="s">
        <v>851</v>
      </c>
      <c r="F53" s="35" t="s">
        <v>129</v>
      </c>
      <c r="G53" s="35" t="s">
        <v>852</v>
      </c>
      <c r="H53" s="35" t="s">
        <v>853</v>
      </c>
      <c r="I53" s="35" t="s">
        <v>92</v>
      </c>
      <c r="J53" s="35" t="s">
        <v>93</v>
      </c>
      <c r="K53" s="35" t="s">
        <v>132</v>
      </c>
      <c r="L53" s="35" t="s">
        <v>388</v>
      </c>
      <c r="M53" s="35" t="s">
        <v>389</v>
      </c>
      <c r="N53" s="35" t="s">
        <v>97</v>
      </c>
      <c r="O53" s="35" t="s">
        <v>326</v>
      </c>
      <c r="P53" s="35" t="s">
        <v>176</v>
      </c>
      <c r="Q53" s="35" t="s">
        <v>326</v>
      </c>
      <c r="R53" s="36" t="s">
        <v>854</v>
      </c>
      <c r="S53" s="36" t="s">
        <v>855</v>
      </c>
      <c r="T53" s="36" t="s">
        <v>856</v>
      </c>
      <c r="U53" s="35" t="s">
        <v>103</v>
      </c>
      <c r="V53" s="36" t="s">
        <v>104</v>
      </c>
      <c r="W53" s="35" t="s">
        <v>857</v>
      </c>
      <c r="X53" s="35" t="s">
        <v>858</v>
      </c>
      <c r="Y53" s="35" t="s">
        <v>858</v>
      </c>
      <c r="Z53" s="35" t="s">
        <v>858</v>
      </c>
      <c r="AA53" s="35" t="s">
        <v>858</v>
      </c>
      <c r="AB53" s="35" t="s">
        <v>858</v>
      </c>
      <c r="AC53" s="35" t="s">
        <v>111</v>
      </c>
      <c r="AD53" s="35" t="s">
        <v>112</v>
      </c>
      <c r="AE53" s="36" t="s">
        <v>859</v>
      </c>
      <c r="AF53" s="36" t="s">
        <v>332</v>
      </c>
      <c r="AG53" s="35" t="s">
        <v>860</v>
      </c>
      <c r="AH53" s="35" t="s">
        <v>116</v>
      </c>
      <c r="AK53" s="37" t="str">
        <f aca="false">AG53&amp;L53&amp;M53</f>
        <v>违反交通标线场站保安问题场站保安</v>
      </c>
      <c r="AP53" s="38" t="n">
        <v>49</v>
      </c>
      <c r="AQ53" s="39" t="n">
        <v>46023</v>
      </c>
      <c r="AR53" s="43" t="str">
        <f aca="false">IFERROR(LEFT(A53,FIND("（",A53)-1),A53)</f>
        <v>热线-260106-027290</v>
      </c>
      <c r="AS53" s="43" t="str">
        <f aca="false">J53</f>
        <v>诉求</v>
      </c>
      <c r="AT53" s="43" t="n">
        <f aca="false">IF(MID(AR53,1,2)="热线",12345)+IF(MID(AR53,1,2)="网络",12345)</f>
        <v>12345</v>
      </c>
      <c r="AU53" s="41" t="str">
        <f aca="false">IFERROR(LEFT(D53,FIND(" ",D53)-1),D53)</f>
        <v>2026-01-06</v>
      </c>
      <c r="AV53" s="43" t="str">
        <f aca="false">P53</f>
        <v>安全保卫部（应急管理中心）</v>
      </c>
      <c r="AW53" s="42" t="str">
        <f aca="false">Q53</f>
        <v>单店分中心</v>
      </c>
      <c r="AX53" s="7" t="str">
        <f aca="false">H53</f>
        <v>市民反映，公交集团第二分公司403环形场站允许外卖车辆进入场站，市民表示场站工作人员管理不善，需要书面答复，来电反映公交场站工作人员管理不善问题。</v>
      </c>
      <c r="AY53" s="42" t="str">
        <f aca="false">AG53</f>
        <v>违反交通标线</v>
      </c>
      <c r="AZ53" s="43" t="s">
        <v>92</v>
      </c>
      <c r="BA53" s="43" t="s">
        <v>116</v>
      </c>
      <c r="BB53" s="43" t="s">
        <v>116</v>
      </c>
      <c r="BC53" s="6" t="s">
        <v>546</v>
      </c>
      <c r="BD53" s="43" t="str">
        <f aca="false">U53</f>
        <v>结束</v>
      </c>
      <c r="BE53" s="43" t="str">
        <f aca="false">IFERROR(LEFT(T53,FIND(" ",T53)-1),T53)</f>
        <v>2026-01-11</v>
      </c>
      <c r="BF53" s="6" t="s">
        <v>861</v>
      </c>
      <c r="BG53" s="5" t="s">
        <v>148</v>
      </c>
      <c r="BH53" s="5" t="s">
        <v>326</v>
      </c>
      <c r="BI53" s="44"/>
      <c r="BJ53" s="44"/>
      <c r="BK53" s="44"/>
      <c r="BL53" s="44" t="str">
        <f aca="false">IF(BG53="物管行政部","侯旭、郑楠",IF(BG53="安保部","张耕",IF(BG53="工程设备部","华菲",IF(BG53="人力资源部","成琦",IF(BG53="党委工作部","阎鑫雨",IF(BG53="餐饮服务部","赵弘晨",IF(BG53="工会","郑欣",IF(BG53="办公室","董娜",""))))))))&amp;IF(BG53="纪检部","黄倩",IF(BG53="信息管理部","蔡浩然",""))</f>
        <v>张耕</v>
      </c>
      <c r="BM53" s="44" t="s">
        <v>119</v>
      </c>
      <c r="BN53" s="44"/>
      <c r="BO53" s="44"/>
      <c r="BP53" s="45" t="s">
        <v>120</v>
      </c>
      <c r="BQ53" s="46" t="s">
        <v>862</v>
      </c>
      <c r="BR53" s="44" t="s">
        <v>92</v>
      </c>
      <c r="BS53" s="46"/>
      <c r="BT53" s="46"/>
      <c r="BU53" s="44" t="s">
        <v>863</v>
      </c>
      <c r="BV53" s="44" t="str">
        <f aca="false">MID(AR53,1,16)</f>
        <v>热线-260106-027290</v>
      </c>
      <c r="BW53" s="44"/>
      <c r="BX53" s="45" t="str">
        <f aca="false">IF(COUNTIF(BV:BV,BV53)=1,"否","是")</f>
        <v>否</v>
      </c>
      <c r="BY53" s="45" t="str">
        <f aca="false">MID(AR53,18,1)</f>
        <v/>
      </c>
      <c r="BZ53" s="47" t="s">
        <v>122</v>
      </c>
      <c r="CE53" s="48" t="s">
        <v>123</v>
      </c>
      <c r="CG53" s="47" t="str">
        <f aca="false">VLOOKUP(AR53,[1]市民意见信息导出!$AI$2:$AK$392,3,FALSE())</f>
        <v>结束</v>
      </c>
      <c r="CH53" s="0" t="str">
        <f aca="false">VLOOKUP(BV53,[2]Sheet1!$C$2:$AC$99,2,FALSE())</f>
        <v>1月</v>
      </c>
    </row>
    <row r="54" customFormat="false" ht="54" hidden="true" customHeight="true" outlineLevel="0" collapsed="false">
      <c r="A54" s="35" t="s">
        <v>864</v>
      </c>
      <c r="B54" s="36" t="s">
        <v>865</v>
      </c>
      <c r="C54" s="36" t="s">
        <v>866</v>
      </c>
      <c r="D54" s="36" t="s">
        <v>867</v>
      </c>
      <c r="E54" s="35" t="s">
        <v>816</v>
      </c>
      <c r="F54" s="35" t="s">
        <v>129</v>
      </c>
      <c r="G54" s="35" t="s">
        <v>868</v>
      </c>
      <c r="H54" s="35" t="s">
        <v>869</v>
      </c>
      <c r="I54" s="35" t="s">
        <v>92</v>
      </c>
      <c r="J54" s="35" t="s">
        <v>93</v>
      </c>
      <c r="K54" s="35" t="s">
        <v>132</v>
      </c>
      <c r="L54" s="35" t="s">
        <v>388</v>
      </c>
      <c r="M54" s="35" t="s">
        <v>389</v>
      </c>
      <c r="N54" s="35" t="s">
        <v>97</v>
      </c>
      <c r="O54" s="35" t="s">
        <v>390</v>
      </c>
      <c r="P54" s="35" t="s">
        <v>176</v>
      </c>
      <c r="Q54" s="35" t="s">
        <v>390</v>
      </c>
      <c r="R54" s="36" t="s">
        <v>854</v>
      </c>
      <c r="S54" s="36" t="s">
        <v>753</v>
      </c>
      <c r="T54" s="36" t="s">
        <v>856</v>
      </c>
      <c r="U54" s="35" t="s">
        <v>103</v>
      </c>
      <c r="V54" s="36" t="s">
        <v>104</v>
      </c>
      <c r="W54" s="35" t="s">
        <v>870</v>
      </c>
      <c r="X54" s="35" t="s">
        <v>871</v>
      </c>
      <c r="Y54" s="35" t="s">
        <v>872</v>
      </c>
      <c r="Z54" s="35" t="s">
        <v>873</v>
      </c>
      <c r="AA54" s="35" t="s">
        <v>874</v>
      </c>
      <c r="AB54" s="35" t="s">
        <v>875</v>
      </c>
      <c r="AC54" s="35" t="s">
        <v>111</v>
      </c>
      <c r="AD54" s="35" t="s">
        <v>112</v>
      </c>
      <c r="AE54" s="36" t="s">
        <v>876</v>
      </c>
      <c r="AF54" s="36" t="s">
        <v>397</v>
      </c>
      <c r="AG54" s="35" t="s">
        <v>877</v>
      </c>
      <c r="AH54" s="35" t="s">
        <v>116</v>
      </c>
      <c r="AK54" s="37" t="str">
        <f aca="false">AG54&amp;L54&amp;M54</f>
        <v>停车场乱收费场站保安问题场站保安</v>
      </c>
      <c r="AP54" s="38" t="n">
        <v>50</v>
      </c>
      <c r="AQ54" s="39" t="n">
        <v>46023</v>
      </c>
      <c r="AR54" s="43" t="str">
        <f aca="false">IFERROR(LEFT(A54,FIND("（",A54)-1),A54)</f>
        <v>热线-260106-028313</v>
      </c>
      <c r="AS54" s="43" t="str">
        <f aca="false">J54</f>
        <v>诉求</v>
      </c>
      <c r="AT54" s="43" t="n">
        <f aca="false">IF(MID(AR54,1,2)="热线",12345)+IF(MID(AR54,1,2)="网络",12345)</f>
        <v>12345</v>
      </c>
      <c r="AU54" s="41" t="str">
        <f aca="false">IFERROR(LEFT(D54,FIND(" ",D54)-1),D54)</f>
        <v>2026-01-06</v>
      </c>
      <c r="AV54" s="43" t="str">
        <f aca="false">P54</f>
        <v>安全保卫部（应急管理中心）</v>
      </c>
      <c r="AW54" s="42" t="str">
        <f aca="false">Q54</f>
        <v>小营分中心</v>
      </c>
      <c r="AX54" s="7" t="str">
        <f aca="false">H54</f>
        <v>市民反映，在海淀区西二旗公交站旁的公交场站，市民称里面的安保人员私自收取社会车辆停车费，穿黑色颜色的保安服装，保安人员姓马，希望有关部门监管处理，来电反映保安人员私自收取停车费问题。</v>
      </c>
      <c r="AY54" s="42" t="str">
        <f aca="false">AG54</f>
        <v>停车场乱收费</v>
      </c>
      <c r="AZ54" s="43" t="s">
        <v>116</v>
      </c>
      <c r="BA54" s="43" t="s">
        <v>116</v>
      </c>
      <c r="BB54" s="43" t="s">
        <v>116</v>
      </c>
      <c r="BC54" s="6" t="s">
        <v>398</v>
      </c>
      <c r="BD54" s="43" t="str">
        <f aca="false">U54</f>
        <v>结束</v>
      </c>
      <c r="BE54" s="43" t="str">
        <f aca="false">IFERROR(LEFT(T54,FIND(" ",T54)-1),T54)</f>
        <v>2026-01-11</v>
      </c>
      <c r="BF54" s="6" t="s">
        <v>399</v>
      </c>
      <c r="BG54" s="5" t="s">
        <v>148</v>
      </c>
      <c r="BH54" s="5" t="s">
        <v>390</v>
      </c>
      <c r="BI54" s="44"/>
      <c r="BJ54" s="44"/>
      <c r="BK54" s="44"/>
      <c r="BL54" s="44" t="str">
        <f aca="false">IF(BG54="物管行政部","侯旭、郑楠",IF(BG54="安保部","张耕",IF(BG54="工程设备部","华菲",IF(BG54="人力资源部","成琦",IF(BG54="党委工作部","阎鑫雨",IF(BG54="餐饮服务部","赵弘晨",IF(BG54="工会","郑欣",IF(BG54="办公室","董娜",""))))))))&amp;IF(BG54="纪检部","黄倩",IF(BG54="信息管理部","蔡浩然",""))</f>
        <v>张耕</v>
      </c>
      <c r="BM54" s="44" t="s">
        <v>119</v>
      </c>
      <c r="BN54" s="44"/>
      <c r="BO54" s="44"/>
      <c r="BP54" s="45" t="s">
        <v>120</v>
      </c>
      <c r="BQ54" s="46"/>
      <c r="BR54" s="44"/>
      <c r="BS54" s="46"/>
      <c r="BT54" s="46"/>
      <c r="BU54" s="44"/>
      <c r="BV54" s="44" t="str">
        <f aca="false">MID(AR54,1,16)</f>
        <v>热线-260106-028313</v>
      </c>
      <c r="BW54" s="44"/>
      <c r="BX54" s="45" t="str">
        <f aca="false">IF(COUNTIF(BV:BV,BV54)=1,"否","是")</f>
        <v>否</v>
      </c>
      <c r="BY54" s="45" t="str">
        <f aca="false">MID(AR54,18,1)</f>
        <v/>
      </c>
      <c r="BZ54" s="47" t="s">
        <v>122</v>
      </c>
      <c r="CE54" s="48" t="s">
        <v>123</v>
      </c>
      <c r="CG54" s="47" t="str">
        <f aca="false">VLOOKUP(AR54,[1]市民意见信息导出!$AI$2:$AK$392,3,FALSE())</f>
        <v>结束</v>
      </c>
      <c r="CH54" s="0" t="str">
        <f aca="false">VLOOKUP(BV54,[2]Sheet1!$C$2:$AC$99,2,FALSE())</f>
        <v>1月</v>
      </c>
    </row>
    <row r="55" customFormat="false" ht="39" hidden="true" customHeight="false" outlineLevel="0" collapsed="false">
      <c r="A55" s="35" t="s">
        <v>878</v>
      </c>
      <c r="B55" s="36" t="s">
        <v>879</v>
      </c>
      <c r="C55" s="36" t="s">
        <v>880</v>
      </c>
      <c r="D55" s="36" t="s">
        <v>881</v>
      </c>
      <c r="E55" s="35" t="s">
        <v>882</v>
      </c>
      <c r="F55" s="35" t="s">
        <v>129</v>
      </c>
      <c r="G55" s="35" t="s">
        <v>817</v>
      </c>
      <c r="H55" s="35" t="s">
        <v>883</v>
      </c>
      <c r="I55" s="35" t="s">
        <v>92</v>
      </c>
      <c r="J55" s="35" t="s">
        <v>588</v>
      </c>
      <c r="K55" s="35" t="s">
        <v>94</v>
      </c>
      <c r="L55" s="35" t="s">
        <v>819</v>
      </c>
      <c r="M55" s="35" t="s">
        <v>820</v>
      </c>
      <c r="N55" s="35" t="s">
        <v>97</v>
      </c>
      <c r="O55" s="35" t="s">
        <v>499</v>
      </c>
      <c r="P55" s="35" t="s">
        <v>99</v>
      </c>
      <c r="Q55" s="35" t="s">
        <v>499</v>
      </c>
      <c r="R55" s="35"/>
      <c r="S55" s="36" t="s">
        <v>855</v>
      </c>
      <c r="T55" s="36" t="s">
        <v>884</v>
      </c>
      <c r="U55" s="35" t="s">
        <v>103</v>
      </c>
      <c r="V55" s="36" t="s">
        <v>104</v>
      </c>
      <c r="W55" s="35" t="s">
        <v>885</v>
      </c>
      <c r="X55" s="35" t="s">
        <v>886</v>
      </c>
      <c r="Y55" s="35" t="s">
        <v>887</v>
      </c>
      <c r="Z55" s="35" t="s">
        <v>825</v>
      </c>
      <c r="AA55" s="35" t="s">
        <v>826</v>
      </c>
      <c r="AB55" s="35" t="s">
        <v>888</v>
      </c>
      <c r="AC55" s="35" t="s">
        <v>111</v>
      </c>
      <c r="AD55" s="35" t="s">
        <v>112</v>
      </c>
      <c r="AE55" s="36" t="s">
        <v>889</v>
      </c>
      <c r="AF55" s="36" t="s">
        <v>890</v>
      </c>
      <c r="AG55" s="35" t="s">
        <v>829</v>
      </c>
      <c r="AH55" s="35" t="s">
        <v>92</v>
      </c>
      <c r="AK55" s="37" t="str">
        <f aca="false">AG55&amp;L55&amp;M55</f>
        <v>服务态度车厢服务意识方面表扬执行规范</v>
      </c>
      <c r="AP55" s="38" t="n">
        <v>51</v>
      </c>
      <c r="AQ55" s="39" t="n">
        <v>46023</v>
      </c>
      <c r="AR55" s="43" t="str">
        <f aca="false">IFERROR(LEFT(A55,FIND("（",A55)-1),A55)</f>
        <v>热线-260107-005722-2</v>
      </c>
      <c r="AS55" s="43" t="str">
        <f aca="false">J55</f>
        <v>表扬</v>
      </c>
      <c r="AT55" s="43" t="n">
        <f aca="false">IF(MID(AR55,1,2)="热线",12345)+IF(MID(AR55,1,2)="网络",12345)</f>
        <v>12345</v>
      </c>
      <c r="AU55" s="41" t="str">
        <f aca="false">IFERROR(LEFT(D55,FIND(" ",D55)-1),D55)</f>
        <v>2026-01-07</v>
      </c>
      <c r="AV55" s="43" t="str">
        <f aca="false">P55</f>
        <v>物管行政部</v>
      </c>
      <c r="AW55" s="42" t="str">
        <f aca="false">Q55</f>
        <v>回龙观分中心</v>
      </c>
      <c r="AX55" s="7" t="str">
        <f aca="false">H55</f>
        <v>市民表扬，621路公交车司机，帮助老病残找座位，车干净卫生服务到位，要求回复（已解释），编号：1631349，来电反映表扬公交车司机。</v>
      </c>
      <c r="AY55" s="42" t="str">
        <f aca="false">AG55</f>
        <v>服务态度</v>
      </c>
      <c r="AZ55" s="43" t="s">
        <v>116</v>
      </c>
      <c r="BA55" s="43" t="s">
        <v>116</v>
      </c>
      <c r="BB55" s="43" t="s">
        <v>116</v>
      </c>
      <c r="BC55" s="6" t="s">
        <v>117</v>
      </c>
      <c r="BD55" s="43" t="str">
        <f aca="false">U55</f>
        <v>结束</v>
      </c>
      <c r="BE55" s="43" t="str">
        <f aca="false">IFERROR(LEFT(T55,FIND(" ",T55)-1),T55)</f>
        <v>2026-01-12</v>
      </c>
      <c r="BF55" s="6" t="s">
        <v>830</v>
      </c>
      <c r="BG55" s="5" t="s">
        <v>99</v>
      </c>
      <c r="BH55" s="5" t="s">
        <v>499</v>
      </c>
      <c r="BI55" s="44"/>
      <c r="BJ55" s="44"/>
      <c r="BK55" s="44"/>
      <c r="BL55" s="44" t="str">
        <f aca="false">IF(BG55="物管行政部","侯旭、郑楠",IF(BG55="安保部","张耕",IF(BG55="工程设备部","华菲",IF(BG55="人力资源部","成琦",IF(BG55="党委工作部","阎鑫雨",IF(BG55="餐饮服务部","赵弘晨",IF(BG55="工会","郑欣",IF(BG55="办公室","董娜",""))))))))&amp;IF(BG55="纪检部","黄倩",IF(BG55="信息管理部","蔡浩然",""))</f>
        <v>侯旭、郑楠</v>
      </c>
      <c r="BM55" s="44"/>
      <c r="BN55" s="44" t="s">
        <v>588</v>
      </c>
      <c r="BO55" s="44"/>
      <c r="BP55" s="45" t="s">
        <v>120</v>
      </c>
      <c r="BQ55" s="46"/>
      <c r="BR55" s="44"/>
      <c r="BS55" s="46"/>
      <c r="BT55" s="46"/>
      <c r="BU55" s="44"/>
      <c r="BV55" s="44" t="str">
        <f aca="false">MID(AR55,1,16)</f>
        <v>热线-260107-005722</v>
      </c>
      <c r="BW55" s="44"/>
      <c r="BX55" s="45" t="str">
        <f aca="false">IF(COUNTIF(BV:BV,BV55)=1,"否","是")</f>
        <v>否</v>
      </c>
      <c r="BY55" s="45" t="str">
        <f aca="false">MID(AR55,18,1)</f>
        <v>2</v>
      </c>
      <c r="CG55" s="47" t="str">
        <f aca="false">VLOOKUP(AR55,[1]市民意见信息导出!$AI$2:$AK$392,3,FALSE())</f>
        <v>结束</v>
      </c>
      <c r="CH55" s="0" t="e">
        <f aca="false">VLOOKUP(BV55,[2]Sheet1!$C$2:$AC$99,2,FALSE())</f>
        <v>#N/A</v>
      </c>
    </row>
    <row r="56" customFormat="false" ht="156" hidden="true" customHeight="false" outlineLevel="0" collapsed="false">
      <c r="A56" s="35" t="s">
        <v>891</v>
      </c>
      <c r="B56" s="36" t="s">
        <v>892</v>
      </c>
      <c r="C56" s="36" t="s">
        <v>893</v>
      </c>
      <c r="D56" s="36" t="s">
        <v>894</v>
      </c>
      <c r="E56" s="35" t="s">
        <v>182</v>
      </c>
      <c r="F56" s="35" t="s">
        <v>89</v>
      </c>
      <c r="G56" s="35" t="s">
        <v>182</v>
      </c>
      <c r="H56" s="35" t="s">
        <v>895</v>
      </c>
      <c r="I56" s="35" t="s">
        <v>92</v>
      </c>
      <c r="J56" s="35" t="s">
        <v>93</v>
      </c>
      <c r="K56" s="35" t="s">
        <v>434</v>
      </c>
      <c r="L56" s="35" t="s">
        <v>490</v>
      </c>
      <c r="M56" s="35" t="s">
        <v>741</v>
      </c>
      <c r="N56" s="35" t="s">
        <v>97</v>
      </c>
      <c r="O56" s="35" t="s">
        <v>186</v>
      </c>
      <c r="P56" s="35" t="s">
        <v>99</v>
      </c>
      <c r="Q56" s="35" t="s">
        <v>186</v>
      </c>
      <c r="R56" s="36" t="s">
        <v>896</v>
      </c>
      <c r="S56" s="36" t="s">
        <v>839</v>
      </c>
      <c r="T56" s="36" t="s">
        <v>884</v>
      </c>
      <c r="U56" s="35" t="s">
        <v>103</v>
      </c>
      <c r="V56" s="36" t="s">
        <v>104</v>
      </c>
      <c r="W56" s="35" t="s">
        <v>897</v>
      </c>
      <c r="X56" s="35" t="s">
        <v>898</v>
      </c>
      <c r="Y56" s="35" t="s">
        <v>899</v>
      </c>
      <c r="Z56" s="35" t="s">
        <v>899</v>
      </c>
      <c r="AA56" s="35" t="s">
        <v>900</v>
      </c>
      <c r="AB56" s="35" t="s">
        <v>901</v>
      </c>
      <c r="AC56" s="35" t="s">
        <v>111</v>
      </c>
      <c r="AD56" s="35" t="s">
        <v>112</v>
      </c>
      <c r="AE56" s="36" t="s">
        <v>902</v>
      </c>
      <c r="AF56" s="36" t="s">
        <v>195</v>
      </c>
      <c r="AG56" s="35" t="s">
        <v>903</v>
      </c>
      <c r="AH56" s="35" t="s">
        <v>116</v>
      </c>
      <c r="AK56" s="37" t="str">
        <f aca="false">AG56&amp;L56&amp;M56</f>
        <v>市政路灯场站问题场站生活设施问题</v>
      </c>
      <c r="AP56" s="38" t="n">
        <v>52</v>
      </c>
      <c r="AQ56" s="39" t="n">
        <v>46023</v>
      </c>
      <c r="AR56" s="43" t="str">
        <f aca="false">IFERROR(LEFT(A56,FIND("（",A56)-1),A56)</f>
        <v>热线-260107-002903-3</v>
      </c>
      <c r="AS56" s="43" t="str">
        <f aca="false">J56</f>
        <v>诉求</v>
      </c>
      <c r="AT56" s="43" t="n">
        <f aca="false">IF(MID(AR56,1,2)="热线",12345)+IF(MID(AR56,1,2)="网络",12345)</f>
        <v>12345</v>
      </c>
      <c r="AU56" s="41" t="str">
        <f aca="false">IFERROR(LEFT(D56,FIND(" ",D56)-1),D56)</f>
        <v>2026-01-07</v>
      </c>
      <c r="AV56" s="43" t="str">
        <f aca="false">P56</f>
        <v>物管行政部</v>
      </c>
      <c r="AW56" s="42" t="str">
        <f aca="false">Q56</f>
        <v>动物园分中心</v>
      </c>
      <c r="AX56" s="7" t="str">
        <f aca="false">H56</f>
        <v>市民反映，海淀区积水潭地铁出来是公交枢纽总站，现在（2026年1月7日07:55）天已经亮了，车站里面的路灯还在亮着，希望可以按照正常时间调节，来电反映公交站路灯长时间亮问题。注：来电人要求保密个人信息（已解释）工单流转：海淀区分中心退回：来信人您好，您反映的信件，城管委进行了调查，并答复如下：于2026-01-07 08:19:25海淀区城市管理委员会接到市中心热线-260107-002903工单。因诉求人联系电话保密，无法联系诉求人，根据工单内容，诉求人反映积水潭地铁站出口公交场站路灯亮灯时间调整问题。经确认，诉求人反映的点位为德胜门西公交场站，位于西城区德胜门西大街北侧。该点位位于西城区范围，非海淀辖区。经确认此工单已超出海淀区受理范围，此工单为保密件，无法联系诉求人。此工单应由西城区有关部门协调处理，请市中心转派。工单流转：西城区分中心退回：西城区城市管理委街景管理科工作人员接此案件后现场核实关于西城区积水潭地铁出来是公交枢纽总站，现在（2026年1月7日07:55）天已经亮了，车站里面的路灯还在亮着，希望可以按照正常时间调节，来电反映公交站路灯长时间亮问题。经核实此处路灯属于公交集团内部灯光，烦请市中心转北京公交集团核实处理。客一客八鸿运承</v>
      </c>
      <c r="AY56" s="42" t="str">
        <f aca="false">AG56</f>
        <v>市政路灯</v>
      </c>
      <c r="AZ56" s="43" t="s">
        <v>116</v>
      </c>
      <c r="BA56" s="43" t="s">
        <v>116</v>
      </c>
      <c r="BB56" s="43" t="s">
        <v>116</v>
      </c>
      <c r="BC56" s="6" t="s">
        <v>398</v>
      </c>
      <c r="BD56" s="43" t="str">
        <f aca="false">U56</f>
        <v>结束</v>
      </c>
      <c r="BE56" s="43" t="str">
        <f aca="false">IFERROR(LEFT(T56,FIND(" ",T56)-1),T56)</f>
        <v>2026-01-12</v>
      </c>
      <c r="BF56" s="6" t="s">
        <v>904</v>
      </c>
      <c r="BG56" s="5" t="s">
        <v>447</v>
      </c>
      <c r="BH56" s="5" t="s">
        <v>186</v>
      </c>
      <c r="BI56" s="44"/>
      <c r="BJ56" s="44"/>
      <c r="BK56" s="44"/>
      <c r="BL56" s="44" t="str">
        <f aca="false">IF(BG56="物管行政部","侯旭、郑楠",IF(BG56="安保部","张耕",IF(BG56="工程设备部","华菲",IF(BG56="人力资源部","成琦",IF(BG56="党委工作部","阎鑫雨",IF(BG56="餐饮服务部","赵弘晨",IF(BG56="工会","郑欣",IF(BG56="办公室","董娜",""))))))))&amp;IF(BG56="纪检部","黄倩",IF(BG56="信息管理部","蔡浩然",""))</f>
        <v>华菲</v>
      </c>
      <c r="BM56" s="44" t="s">
        <v>119</v>
      </c>
      <c r="BN56" s="44"/>
      <c r="BO56" s="44"/>
      <c r="BP56" s="45" t="s">
        <v>228</v>
      </c>
      <c r="BQ56" s="46"/>
      <c r="BR56" s="44"/>
      <c r="BS56" s="46"/>
      <c r="BT56" s="46"/>
      <c r="BU56" s="44"/>
      <c r="BV56" s="44" t="str">
        <f aca="false">MID(AR56,1,16)</f>
        <v>热线-260107-002903</v>
      </c>
      <c r="BW56" s="44" t="s">
        <v>121</v>
      </c>
      <c r="BX56" s="45" t="str">
        <f aca="false">IF(COUNTIF(BV:BV,BV56)=1,"否","是")</f>
        <v>否</v>
      </c>
      <c r="BY56" s="45" t="str">
        <f aca="false">MID(AR56,18,1)</f>
        <v>3</v>
      </c>
      <c r="CG56" s="47" t="str">
        <f aca="false">VLOOKUP(AR56,[1]市民意见信息导出!$AI$2:$AK$392,3,FALSE())</f>
        <v>结束</v>
      </c>
      <c r="CH56" s="0" t="e">
        <f aca="false">VLOOKUP(BV56,[2]Sheet1!$C$2:$AC$99,2,FALSE())</f>
        <v>#N/A</v>
      </c>
    </row>
    <row r="57" customFormat="false" ht="221" hidden="true" customHeight="false" outlineLevel="0" collapsed="false">
      <c r="A57" s="35" t="s">
        <v>905</v>
      </c>
      <c r="B57" s="36" t="s">
        <v>906</v>
      </c>
      <c r="C57" s="36" t="s">
        <v>907</v>
      </c>
      <c r="D57" s="36" t="s">
        <v>908</v>
      </c>
      <c r="E57" s="35" t="s">
        <v>182</v>
      </c>
      <c r="F57" s="35" t="s">
        <v>89</v>
      </c>
      <c r="G57" s="35" t="s">
        <v>182</v>
      </c>
      <c r="H57" s="35" t="s">
        <v>909</v>
      </c>
      <c r="I57" s="35" t="s">
        <v>92</v>
      </c>
      <c r="J57" s="35" t="s">
        <v>93</v>
      </c>
      <c r="K57" s="35" t="s">
        <v>434</v>
      </c>
      <c r="L57" s="35" t="s">
        <v>910</v>
      </c>
      <c r="M57" s="35" t="s">
        <v>911</v>
      </c>
      <c r="N57" s="35" t="s">
        <v>97</v>
      </c>
      <c r="O57" s="35" t="s">
        <v>390</v>
      </c>
      <c r="P57" s="35" t="s">
        <v>912</v>
      </c>
      <c r="Q57" s="35" t="s">
        <v>390</v>
      </c>
      <c r="R57" s="36" t="s">
        <v>913</v>
      </c>
      <c r="S57" s="36" t="s">
        <v>914</v>
      </c>
      <c r="T57" s="36" t="s">
        <v>915</v>
      </c>
      <c r="U57" s="35" t="s">
        <v>103</v>
      </c>
      <c r="V57" s="36" t="s">
        <v>104</v>
      </c>
      <c r="W57" s="35" t="s">
        <v>916</v>
      </c>
      <c r="X57" s="35" t="s">
        <v>917</v>
      </c>
      <c r="Y57" s="35" t="s">
        <v>918</v>
      </c>
      <c r="Z57" s="35" t="s">
        <v>919</v>
      </c>
      <c r="AA57" s="35" t="s">
        <v>920</v>
      </c>
      <c r="AB57" s="35" t="s">
        <v>921</v>
      </c>
      <c r="AC57" s="35" t="s">
        <v>111</v>
      </c>
      <c r="AD57" s="35" t="s">
        <v>112</v>
      </c>
      <c r="AE57" s="36" t="s">
        <v>922</v>
      </c>
      <c r="AF57" s="36" t="s">
        <v>397</v>
      </c>
      <c r="AG57" s="35" t="s">
        <v>923</v>
      </c>
      <c r="AH57" s="35" t="s">
        <v>116</v>
      </c>
      <c r="AK57" s="37" t="str">
        <f aca="false">AG57&amp;L57&amp;M57</f>
        <v>餐饮企业环境卫生差后勤保障食堂问题</v>
      </c>
      <c r="AP57" s="38" t="n">
        <v>53</v>
      </c>
      <c r="AQ57" s="39" t="n">
        <v>46023</v>
      </c>
      <c r="AR57" s="43" t="str">
        <f aca="false">IFERROR(LEFT(A57,FIND("（",A57)-1),A57)</f>
        <v>网络-260108-018300</v>
      </c>
      <c r="AS57" s="43" t="str">
        <f aca="false">J57</f>
        <v>诉求</v>
      </c>
      <c r="AT57" s="43" t="n">
        <f aca="false">IF(MID(AR57,1,2)="热线",12345)+IF(MID(AR57,1,2)="网络",12345)</f>
        <v>12345</v>
      </c>
      <c r="AU57" s="41" t="str">
        <f aca="false">IFERROR(LEFT(D57,FIND(" ",D57)-1),D57)</f>
        <v>2026-01-08</v>
      </c>
      <c r="AV57" s="43" t="str">
        <f aca="false">P57</f>
        <v>餐饮服务部</v>
      </c>
      <c r="AW57" s="42" t="str">
        <f aca="false">Q57</f>
        <v>小营分中心</v>
      </c>
      <c r="AX57" s="7" t="str">
        <f aca="false">H57</f>
        <v>工单来源：微信服务号，此工单内容为网民留言时填写的标题及原文。 ============================= 留言标题：反馈北京公交北四环东路小营场站食堂问题留言原文：反馈北京公交北四环东路小营场站食堂价格贵菜品味道难吃人员素质低下卫生差。我是长期在食堂买早餐，晚餐的司机。自从早上没有了早餐大姐后，就只剩一个厨子，一个包子3元，一杯长期盛不满的粥或者汤就1.5元，要知道场站门口的包子也才1.5元，场站对面的早餐套餐(豆腐脑，油饼，鸡蛋)也才6.9元，公交场站的食堂两个包子加上一杯不多的粥或者汤，就7.5元了，这个算价合理吗？我们司机之间多次反映，但是这个厨师也是说这是领导定的，他只管卖。还有晚餐经常是中午没卖完的菜，晚上接着卖！一开始我还不信，后来厨师自己说的，中午剩的，理解卖不完，晚上继续卖，可是价格还是那么贵！这个厨师是穷疯了吗？公交食堂按理来说就应该是公交一线内部食堂，主要为司机提供后勤保障的，不应该以赚钱为目的，这个食堂可是倒好，有一种宰一个是一个的嫌疑，我粗略算了一下，我早上基本上7.5到9元之间，晚上十一二左右！不是怕贵，而是价格对不起这个质量！最后一个就是厨师的素质低下问题，长期不佩戴口罩，一聊天脏话长期挂嘴边，这是说给我们司机听的？还是怎么？我也不知道！最后我希望有管负责人能把这个现有姓谢的厨师调离这个场站，不希望从他嘴里散布一些负能量，不希望他做出的饭菜永远那么难吃，不希望他还吃着公交饭骂我们公交行业。我所说皆可从这个食堂内部的探头查看，包括刷卡机和他本人的微信收款记录查询。望领导重视！谢谢市民填写的详细地址为：区、街道：朝阳区小关街道详细地址：北四环东路104号公交场站</v>
      </c>
      <c r="AY57" s="42" t="str">
        <f aca="false">AG57</f>
        <v>餐饮企业环境卫生差</v>
      </c>
      <c r="AZ57" s="43" t="s">
        <v>92</v>
      </c>
      <c r="BA57" s="43" t="s">
        <v>116</v>
      </c>
      <c r="BB57" s="43" t="s">
        <v>116</v>
      </c>
      <c r="BC57" s="6" t="s">
        <v>425</v>
      </c>
      <c r="BD57" s="43" t="str">
        <f aca="false">U57</f>
        <v>结束</v>
      </c>
      <c r="BE57" s="43" t="str">
        <f aca="false">IFERROR(LEFT(T57,FIND(" ",T57)-1),T57)</f>
        <v>2026-01-13</v>
      </c>
      <c r="BF57" s="6" t="s">
        <v>924</v>
      </c>
      <c r="BG57" s="5" t="s">
        <v>912</v>
      </c>
      <c r="BH57" s="5" t="s">
        <v>390</v>
      </c>
      <c r="BI57" s="44"/>
      <c r="BJ57" s="44"/>
      <c r="BK57" s="44"/>
      <c r="BL57" s="44" t="str">
        <f aca="false">IF(BG57="物管行政部","侯旭、郑楠",IF(BG57="安保部","张耕",IF(BG57="工程设备部","华菲",IF(BG57="人力资源部","成琦",IF(BG57="党委工作部","阎鑫雨",IF(BG57="餐饮服务部","赵弘晨",IF(BG57="工会","郑欣",IF(BG57="办公室","董娜",""))))))))&amp;IF(BG57="纪检部","黄倩",IF(BG57="信息管理部","蔡浩然",""))</f>
        <v>赵弘晨</v>
      </c>
      <c r="BM57" s="44" t="s">
        <v>119</v>
      </c>
      <c r="BN57" s="44"/>
      <c r="BO57" s="44"/>
      <c r="BP57" s="45" t="s">
        <v>120</v>
      </c>
      <c r="BQ57" s="46" t="s">
        <v>925</v>
      </c>
      <c r="BR57" s="44" t="s">
        <v>92</v>
      </c>
      <c r="BS57" s="46"/>
      <c r="BT57" s="46"/>
      <c r="BU57" s="44" t="s">
        <v>926</v>
      </c>
      <c r="BV57" s="44" t="str">
        <f aca="false">MID(AR57,1,16)</f>
        <v>网络-260108-018300</v>
      </c>
      <c r="BW57" s="44" t="s">
        <v>927</v>
      </c>
      <c r="BX57" s="45" t="str">
        <f aca="false">IF(COUNTIF(BV:BV,BV57)=1,"否","是")</f>
        <v>否</v>
      </c>
      <c r="BY57" s="45" t="str">
        <f aca="false">MID(AR57,18,1)</f>
        <v/>
      </c>
      <c r="CG57" s="47" t="str">
        <f aca="false">VLOOKUP(AR57,[1]市民意见信息导出!$AI$2:$AK$392,3,FALSE())</f>
        <v>结束</v>
      </c>
      <c r="CH57" s="0" t="e">
        <f aca="false">VLOOKUP(BV57,[2]Sheet1!$C$2:$AC$99,2,FALSE())</f>
        <v>#N/A</v>
      </c>
    </row>
    <row r="58" customFormat="false" ht="52" hidden="true" customHeight="false" outlineLevel="0" collapsed="false">
      <c r="A58" s="35" t="s">
        <v>928</v>
      </c>
      <c r="B58" s="36" t="s">
        <v>929</v>
      </c>
      <c r="C58" s="36" t="s">
        <v>930</v>
      </c>
      <c r="D58" s="36" t="s">
        <v>931</v>
      </c>
      <c r="E58" s="35" t="s">
        <v>182</v>
      </c>
      <c r="F58" s="35" t="s">
        <v>129</v>
      </c>
      <c r="G58" s="35" t="s">
        <v>182</v>
      </c>
      <c r="H58" s="35" t="s">
        <v>932</v>
      </c>
      <c r="I58" s="35" t="s">
        <v>92</v>
      </c>
      <c r="J58" s="35" t="s">
        <v>93</v>
      </c>
      <c r="K58" s="35" t="s">
        <v>94</v>
      </c>
      <c r="L58" s="35" t="s">
        <v>95</v>
      </c>
      <c r="M58" s="35" t="s">
        <v>96</v>
      </c>
      <c r="N58" s="35" t="s">
        <v>97</v>
      </c>
      <c r="O58" s="35" t="s">
        <v>186</v>
      </c>
      <c r="P58" s="35" t="s">
        <v>99</v>
      </c>
      <c r="Q58" s="35" t="s">
        <v>186</v>
      </c>
      <c r="R58" s="36" t="s">
        <v>913</v>
      </c>
      <c r="S58" s="36" t="s">
        <v>839</v>
      </c>
      <c r="T58" s="36" t="s">
        <v>915</v>
      </c>
      <c r="U58" s="35" t="s">
        <v>103</v>
      </c>
      <c r="V58" s="36" t="s">
        <v>104</v>
      </c>
      <c r="W58" s="35" t="s">
        <v>189</v>
      </c>
      <c r="X58" s="35" t="s">
        <v>190</v>
      </c>
      <c r="Y58" s="35" t="s">
        <v>933</v>
      </c>
      <c r="Z58" s="35" t="s">
        <v>934</v>
      </c>
      <c r="AA58" s="35" t="s">
        <v>163</v>
      </c>
      <c r="AB58" s="35" t="s">
        <v>935</v>
      </c>
      <c r="AC58" s="35" t="s">
        <v>111</v>
      </c>
      <c r="AD58" s="35" t="s">
        <v>112</v>
      </c>
      <c r="AE58" s="36" t="s">
        <v>936</v>
      </c>
      <c r="AF58" s="36" t="s">
        <v>195</v>
      </c>
      <c r="AG58" s="35" t="s">
        <v>115</v>
      </c>
      <c r="AH58" s="35" t="s">
        <v>116</v>
      </c>
      <c r="AK58" s="37" t="str">
        <f aca="false">AG58&amp;L58&amp;M58</f>
        <v>服务企业政策问题调整服务规范</v>
      </c>
      <c r="AP58" s="38" t="n">
        <v>54</v>
      </c>
      <c r="AQ58" s="39" t="n">
        <v>46023</v>
      </c>
      <c r="AR58" s="43" t="str">
        <f aca="false">IFERROR(LEFT(A58,FIND("（",A58)-1),A58)</f>
        <v>网络-260108-037140-1</v>
      </c>
      <c r="AS58" s="43" t="str">
        <f aca="false">J58</f>
        <v>诉求</v>
      </c>
      <c r="AT58" s="43" t="n">
        <f aca="false">IF(MID(AR58,1,2)="热线",12345)+IF(MID(AR58,1,2)="网络",12345)</f>
        <v>12345</v>
      </c>
      <c r="AU58" s="41" t="str">
        <f aca="false">IFERROR(LEFT(D58,FIND(" ",D58)-1),D58)</f>
        <v>2026-01-08</v>
      </c>
      <c r="AV58" s="43" t="str">
        <f aca="false">P58</f>
        <v>物管行政部</v>
      </c>
      <c r="AW58" s="42" t="str">
        <f aca="false">Q58</f>
        <v>动物园分中心</v>
      </c>
      <c r="AX58" s="7" t="str">
        <f aca="false">H58</f>
        <v>工单来源：微信服务号，此工单内容为网民留言时填写的标题及原文。 ============================= 留言标题：公交车上又脏又臭还不让开窗户留言原文：在传染病高发的季节，公交车上卫生糟糕，乘务员还坚决不让开窗。到底是有多怕冷？还是车快冻坏了不好意思告诉乘客？市民填写的详细地址为：区、街道：朝阳区望京街道详细地址：536公交车上</v>
      </c>
      <c r="AY58" s="42" t="str">
        <f aca="false">AG58</f>
        <v>服务</v>
      </c>
      <c r="AZ58" s="43" t="s">
        <v>116</v>
      </c>
      <c r="BA58" s="43" t="s">
        <v>116</v>
      </c>
      <c r="BB58" s="43" t="s">
        <v>116</v>
      </c>
      <c r="BC58" s="6" t="s">
        <v>117</v>
      </c>
      <c r="BD58" s="43" t="str">
        <f aca="false">U58</f>
        <v>结束</v>
      </c>
      <c r="BE58" s="43" t="str">
        <f aca="false">IFERROR(LEFT(T58,FIND(" ",T58)-1),T58)</f>
        <v>2026-01-13</v>
      </c>
      <c r="BF58" s="6" t="s">
        <v>348</v>
      </c>
      <c r="BG58" s="5" t="s">
        <v>99</v>
      </c>
      <c r="BH58" s="5" t="s">
        <v>186</v>
      </c>
      <c r="BI58" s="44"/>
      <c r="BJ58" s="44"/>
      <c r="BK58" s="44"/>
      <c r="BL58" s="44" t="str">
        <f aca="false">IF(BG58="物管行政部","侯旭、郑楠",IF(BG58="安保部","张耕",IF(BG58="工程设备部","华菲",IF(BG58="人力资源部","成琦",IF(BG58="党委工作部","阎鑫雨",IF(BG58="餐饮服务部","赵弘晨",IF(BG58="工会","郑欣",IF(BG58="办公室","董娜",""))))))))&amp;IF(BG58="纪检部","黄倩",IF(BG58="信息管理部","蔡浩然",""))</f>
        <v>侯旭、郑楠</v>
      </c>
      <c r="BM58" s="44" t="s">
        <v>937</v>
      </c>
      <c r="BN58" s="44"/>
      <c r="BO58" s="44"/>
      <c r="BP58" s="45" t="s">
        <v>120</v>
      </c>
      <c r="BQ58" s="46"/>
      <c r="BR58" s="44"/>
      <c r="BS58" s="46"/>
      <c r="BT58" s="46"/>
      <c r="BU58" s="44"/>
      <c r="BV58" s="44" t="str">
        <f aca="false">MID(AR58,1,16)</f>
        <v>网络-260108-037140</v>
      </c>
      <c r="BW58" s="44" t="s">
        <v>121</v>
      </c>
      <c r="BX58" s="45" t="str">
        <f aca="false">IF(COUNTIF(BV:BV,BV58)=1,"否","是")</f>
        <v>否</v>
      </c>
      <c r="BY58" s="45" t="str">
        <f aca="false">MID(AR58,18,1)</f>
        <v>1</v>
      </c>
      <c r="CG58" s="47" t="str">
        <f aca="false">VLOOKUP(AR58,[1]市民意见信息导出!$AI$2:$AK$392,3,FALSE())</f>
        <v>结束</v>
      </c>
      <c r="CH58" s="0" t="e">
        <f aca="false">VLOOKUP(BV58,[2]Sheet1!$C$2:$AC$99,2,FALSE())</f>
        <v>#N/A</v>
      </c>
    </row>
    <row r="59" customFormat="false" ht="39" hidden="true" customHeight="false" outlineLevel="0" collapsed="false">
      <c r="A59" s="35" t="s">
        <v>938</v>
      </c>
      <c r="B59" s="36" t="s">
        <v>939</v>
      </c>
      <c r="C59" s="36" t="s">
        <v>940</v>
      </c>
      <c r="D59" s="36" t="s">
        <v>941</v>
      </c>
      <c r="E59" s="35" t="s">
        <v>942</v>
      </c>
      <c r="F59" s="35" t="s">
        <v>89</v>
      </c>
      <c r="G59" s="35" t="s">
        <v>943</v>
      </c>
      <c r="H59" s="35" t="s">
        <v>944</v>
      </c>
      <c r="I59" s="35" t="s">
        <v>92</v>
      </c>
      <c r="J59" s="35" t="s">
        <v>93</v>
      </c>
      <c r="K59" s="35" t="s">
        <v>94</v>
      </c>
      <c r="L59" s="35" t="s">
        <v>95</v>
      </c>
      <c r="M59" s="35" t="s">
        <v>96</v>
      </c>
      <c r="N59" s="35" t="s">
        <v>97</v>
      </c>
      <c r="O59" s="35" t="s">
        <v>945</v>
      </c>
      <c r="P59" s="35" t="s">
        <v>99</v>
      </c>
      <c r="Q59" s="35" t="s">
        <v>945</v>
      </c>
      <c r="R59" s="36" t="s">
        <v>946</v>
      </c>
      <c r="S59" s="36" t="s">
        <v>914</v>
      </c>
      <c r="T59" s="36" t="s">
        <v>947</v>
      </c>
      <c r="U59" s="35" t="s">
        <v>103</v>
      </c>
      <c r="V59" s="36" t="s">
        <v>104</v>
      </c>
      <c r="W59" s="35" t="s">
        <v>948</v>
      </c>
      <c r="X59" s="35" t="s">
        <v>949</v>
      </c>
      <c r="Y59" s="35" t="s">
        <v>950</v>
      </c>
      <c r="Z59" s="35" t="s">
        <v>951</v>
      </c>
      <c r="AA59" s="35" t="s">
        <v>163</v>
      </c>
      <c r="AB59" s="35" t="s">
        <v>952</v>
      </c>
      <c r="AC59" s="35" t="s">
        <v>111</v>
      </c>
      <c r="AD59" s="35" t="s">
        <v>112</v>
      </c>
      <c r="AE59" s="36" t="s">
        <v>953</v>
      </c>
      <c r="AF59" s="36" t="s">
        <v>954</v>
      </c>
      <c r="AG59" s="35" t="s">
        <v>379</v>
      </c>
      <c r="AH59" s="35" t="s">
        <v>116</v>
      </c>
      <c r="AK59" s="37" t="str">
        <f aca="false">AG59&amp;L59&amp;M59</f>
        <v>设施设备企业政策问题调整服务规范</v>
      </c>
      <c r="AP59" s="38" t="n">
        <v>55</v>
      </c>
      <c r="AQ59" s="39" t="n">
        <v>46023</v>
      </c>
      <c r="AR59" s="43" t="str">
        <f aca="false">IFERROR(LEFT(A59,FIND("（",A59)-1),A59)</f>
        <v>热线-260109-024500-2</v>
      </c>
      <c r="AS59" s="43" t="str">
        <f aca="false">J59</f>
        <v>诉求</v>
      </c>
      <c r="AT59" s="43" t="n">
        <f aca="false">IF(MID(AR59,1,2)="热线",12345)+IF(MID(AR59,1,2)="网络",12345)</f>
        <v>12345</v>
      </c>
      <c r="AU59" s="41" t="str">
        <f aca="false">IFERROR(LEFT(D59,FIND(" ",D59)-1),D59)</f>
        <v>2026-01-09</v>
      </c>
      <c r="AV59" s="43" t="str">
        <f aca="false">P59</f>
        <v>物管行政部</v>
      </c>
      <c r="AW59" s="42" t="str">
        <f aca="false">Q59</f>
        <v>田顺庄分中心</v>
      </c>
      <c r="AX59" s="7" t="str">
        <f aca="false">H59</f>
        <v>市民反映，2026年1月9日11:39分在1路公交车公主坟站，车辆后面的台子上有蟑螂，已经录视频了（没有记车牌号），四惠东-公主坟方向，希望尽快核实解决，来电反映1路公交车有蟑螂问题客四鸿运承安服</v>
      </c>
      <c r="AY59" s="42" t="str">
        <f aca="false">AG59</f>
        <v>设施设备</v>
      </c>
      <c r="AZ59" s="43" t="s">
        <v>116</v>
      </c>
      <c r="BA59" s="43" t="s">
        <v>116</v>
      </c>
      <c r="BB59" s="43" t="s">
        <v>116</v>
      </c>
      <c r="BC59" s="6" t="s">
        <v>117</v>
      </c>
      <c r="BD59" s="43" t="str">
        <f aca="false">U59</f>
        <v>结束</v>
      </c>
      <c r="BE59" s="43" t="str">
        <f aca="false">IFERROR(LEFT(T59,FIND(" ",T59)-1),T59)</f>
        <v>2026-01-14</v>
      </c>
      <c r="BF59" s="6" t="s">
        <v>955</v>
      </c>
      <c r="BG59" s="5" t="s">
        <v>99</v>
      </c>
      <c r="BH59" s="5" t="s">
        <v>945</v>
      </c>
      <c r="BI59" s="44"/>
      <c r="BJ59" s="44"/>
      <c r="BK59" s="44"/>
      <c r="BL59" s="44" t="str">
        <f aca="false">IF(BG59="物管行政部","侯旭、郑楠",IF(BG59="安保部","张耕",IF(BG59="工程设备部","华菲",IF(BG59="人力资源部","成琦",IF(BG59="党委工作部","阎鑫雨",IF(BG59="餐饮服务部","赵弘晨",IF(BG59="工会","郑欣",IF(BG59="办公室","董娜",""))))))))&amp;IF(BG59="纪检部","黄倩",IF(BG59="信息管理部","蔡浩然",""))</f>
        <v>侯旭、郑楠</v>
      </c>
      <c r="BM59" s="44" t="s">
        <v>119</v>
      </c>
      <c r="BN59" s="44"/>
      <c r="BO59" s="44"/>
      <c r="BP59" s="45" t="s">
        <v>120</v>
      </c>
      <c r="BQ59" s="46"/>
      <c r="BR59" s="44"/>
      <c r="BS59" s="46"/>
      <c r="BT59" s="46"/>
      <c r="BU59" s="44"/>
      <c r="BV59" s="44" t="str">
        <f aca="false">MID(AR59,1,16)</f>
        <v>热线-260109-024500</v>
      </c>
      <c r="BW59" s="44" t="s">
        <v>121</v>
      </c>
      <c r="BX59" s="45" t="str">
        <f aca="false">IF(COUNTIF(BV:BV,BV59)=1,"否","是")</f>
        <v>否</v>
      </c>
      <c r="BY59" s="45" t="str">
        <f aca="false">MID(AR59,18,1)</f>
        <v>2</v>
      </c>
      <c r="CG59" s="47" t="str">
        <f aca="false">VLOOKUP(AR59,[1]市民意见信息导出!$AI$2:$AK$392,3,FALSE())</f>
        <v>结束</v>
      </c>
      <c r="CH59" s="0" t="e">
        <f aca="false">VLOOKUP(BV59,[2]Sheet1!$C$2:$AC$99,2,FALSE())</f>
        <v>#N/A</v>
      </c>
    </row>
    <row r="60" customFormat="false" ht="66" hidden="true" customHeight="true" outlineLevel="0" collapsed="false">
      <c r="A60" s="35" t="s">
        <v>956</v>
      </c>
      <c r="B60" s="36" t="s">
        <v>957</v>
      </c>
      <c r="C60" s="36" t="s">
        <v>958</v>
      </c>
      <c r="D60" s="36" t="s">
        <v>959</v>
      </c>
      <c r="E60" s="35" t="s">
        <v>770</v>
      </c>
      <c r="F60" s="35" t="s">
        <v>129</v>
      </c>
      <c r="G60" s="35" t="s">
        <v>960</v>
      </c>
      <c r="H60" s="35" t="s">
        <v>961</v>
      </c>
      <c r="I60" s="35" t="s">
        <v>92</v>
      </c>
      <c r="J60" s="35" t="s">
        <v>93</v>
      </c>
      <c r="K60" s="35" t="s">
        <v>234</v>
      </c>
      <c r="L60" s="35" t="s">
        <v>659</v>
      </c>
      <c r="M60" s="35" t="s">
        <v>962</v>
      </c>
      <c r="N60" s="35" t="s">
        <v>97</v>
      </c>
      <c r="O60" s="35" t="s">
        <v>238</v>
      </c>
      <c r="P60" s="35" t="s">
        <v>238</v>
      </c>
      <c r="Q60" s="35" t="s">
        <v>218</v>
      </c>
      <c r="R60" s="36" t="s">
        <v>946</v>
      </c>
      <c r="S60" s="36" t="s">
        <v>963</v>
      </c>
      <c r="T60" s="36" t="s">
        <v>947</v>
      </c>
      <c r="U60" s="35" t="s">
        <v>103</v>
      </c>
      <c r="V60" s="36" t="s">
        <v>104</v>
      </c>
      <c r="W60" s="35" t="s">
        <v>964</v>
      </c>
      <c r="X60" s="35" t="s">
        <v>965</v>
      </c>
      <c r="Y60" s="36" t="s">
        <v>966</v>
      </c>
      <c r="Z60" s="35" t="s">
        <v>242</v>
      </c>
      <c r="AA60" s="35" t="s">
        <v>242</v>
      </c>
      <c r="AB60" s="35" t="s">
        <v>967</v>
      </c>
      <c r="AC60" s="35" t="s">
        <v>111</v>
      </c>
      <c r="AD60" s="35" t="s">
        <v>112</v>
      </c>
      <c r="AE60" s="36" t="s">
        <v>968</v>
      </c>
      <c r="AF60" s="36" t="s">
        <v>279</v>
      </c>
      <c r="AG60" s="35" t="s">
        <v>225</v>
      </c>
      <c r="AH60" s="35" t="s">
        <v>116</v>
      </c>
      <c r="AK60" s="37" t="str">
        <f aca="false">AG60&amp;L60&amp;M60</f>
        <v>劳动合同及用工管理劳动用工劳动合同</v>
      </c>
      <c r="AP60" s="38" t="n">
        <v>56</v>
      </c>
      <c r="AQ60" s="39" t="n">
        <v>46023</v>
      </c>
      <c r="AR60" s="43" t="str">
        <f aca="false">IFERROR(LEFT(A60,FIND("（",A60)-1),A60)</f>
        <v>热线-260109-043939-1</v>
      </c>
      <c r="AS60" s="43" t="str">
        <f aca="false">J60</f>
        <v>诉求</v>
      </c>
      <c r="AT60" s="43" t="n">
        <f aca="false">IF(MID(AR60,1,2)="热线",12345)+IF(MID(AR60,1,2)="网络",12345)</f>
        <v>12345</v>
      </c>
      <c r="AU60" s="41" t="str">
        <f aca="false">IFERROR(LEFT(D60,FIND(" ",D60)-1),D60)</f>
        <v>2026-01-09</v>
      </c>
      <c r="AV60" s="43" t="str">
        <f aca="false">P60</f>
        <v>人力资源部</v>
      </c>
      <c r="AW60" s="42" t="str">
        <f aca="false">Q60</f>
        <v>机关</v>
      </c>
      <c r="AX60" s="7" t="str">
        <f aca="false">H60</f>
        <v>市民反映，自己被北京公共交通控股集团有限公司鸿运承物业管理中心开除，开除原因为企业说自己为管理人员，自己对此不认可，自己与企业签订的劳动合同为工人岗位，要求企业拿出管理自己人员的证据，地址：北京市西城区广安门内核桃园1号，来电反映要求北京公共交通控股集团有限公司鸿运承物业管理中心拿出自己是管理人员的证据的问题。要求北京公共交通控股集团有限公司鸿运承物业管理中心拿出自己是管理人员的证据的问题人力组织部</v>
      </c>
      <c r="AY60" s="42" t="str">
        <f aca="false">AG60</f>
        <v>劳动合同及用工管理</v>
      </c>
      <c r="AZ60" s="43" t="s">
        <v>92</v>
      </c>
      <c r="BA60" s="43" t="s">
        <v>92</v>
      </c>
      <c r="BB60" s="43" t="s">
        <v>116</v>
      </c>
      <c r="BC60" s="6" t="s">
        <v>226</v>
      </c>
      <c r="BD60" s="43" t="str">
        <f aca="false">U60</f>
        <v>结束</v>
      </c>
      <c r="BE60" s="43" t="str">
        <f aca="false">IFERROR(LEFT(T60,FIND(" ",T60)-1),T60)</f>
        <v>2026-01-14</v>
      </c>
      <c r="BF60" s="6" t="s">
        <v>969</v>
      </c>
      <c r="BG60" s="5" t="s">
        <v>238</v>
      </c>
      <c r="BH60" s="50" t="s">
        <v>218</v>
      </c>
      <c r="BI60" s="44"/>
      <c r="BJ60" s="44"/>
      <c r="BK60" s="44"/>
      <c r="BL60" s="44" t="str">
        <f aca="false">IF(BG60="物管行政部","侯旭、郑楠",IF(BG60="安保部","张耕",IF(BG60="工程设备部","华菲",IF(BG60="人力资源部","成琦",IF(BG60="党委工作部","阎鑫雨",IF(BG60="餐饮服务部","赵弘晨",IF(BG60="工会","郑欣",IF(BG60="办公室","董娜",""))))))))&amp;IF(BG60="纪检部","黄倩",IF(BG60="信息管理部","蔡浩然",""))</f>
        <v>成琦</v>
      </c>
      <c r="BM60" s="44" t="s">
        <v>119</v>
      </c>
      <c r="BN60" s="44"/>
      <c r="BO60" s="44"/>
      <c r="BP60" s="45" t="s">
        <v>970</v>
      </c>
      <c r="BQ60" s="46" t="s">
        <v>971</v>
      </c>
      <c r="BR60" s="44" t="s">
        <v>92</v>
      </c>
      <c r="BS60" s="46"/>
      <c r="BT60" s="46"/>
      <c r="BU60" s="44"/>
      <c r="BV60" s="44" t="str">
        <f aca="false">MID(AR60,1,16)</f>
        <v>热线-260109-043939</v>
      </c>
      <c r="BW60" s="44" t="s">
        <v>231</v>
      </c>
      <c r="BX60" s="45" t="str">
        <f aca="false">IF(COUNTIF(BV:BV,BV60)=1,"否","是")</f>
        <v>是</v>
      </c>
      <c r="BY60" s="45" t="str">
        <f aca="false">MID(AR60,18,1)</f>
        <v>1</v>
      </c>
      <c r="BZ60" s="47" t="s">
        <v>122</v>
      </c>
      <c r="CE60" s="48" t="s">
        <v>123</v>
      </c>
      <c r="CG60" s="47" t="str">
        <f aca="false">VLOOKUP(AR60,[1]市民意见信息导出!$AI$2:$AK$392,3,FALSE())</f>
        <v>结束</v>
      </c>
      <c r="CH60" s="0" t="str">
        <f aca="false">VLOOKUP(BV60,[2]Sheet1!$C$2:$AC$99,2,FALSE())</f>
        <v>1月</v>
      </c>
    </row>
    <row r="61" customFormat="false" ht="65" hidden="true" customHeight="false" outlineLevel="0" collapsed="false">
      <c r="A61" s="35" t="s">
        <v>972</v>
      </c>
      <c r="B61" s="36" t="s">
        <v>957</v>
      </c>
      <c r="C61" s="36" t="s">
        <v>958</v>
      </c>
      <c r="D61" s="36" t="s">
        <v>959</v>
      </c>
      <c r="E61" s="35" t="s">
        <v>770</v>
      </c>
      <c r="F61" s="35" t="s">
        <v>129</v>
      </c>
      <c r="G61" s="35" t="s">
        <v>960</v>
      </c>
      <c r="H61" s="35" t="s">
        <v>961</v>
      </c>
      <c r="I61" s="35" t="s">
        <v>92</v>
      </c>
      <c r="J61" s="35" t="s">
        <v>173</v>
      </c>
      <c r="K61" s="35" t="s">
        <v>214</v>
      </c>
      <c r="L61" s="35" t="s">
        <v>973</v>
      </c>
      <c r="M61" s="35" t="s">
        <v>974</v>
      </c>
      <c r="N61" s="35" t="s">
        <v>97</v>
      </c>
      <c r="O61" s="35" t="s">
        <v>217</v>
      </c>
      <c r="P61" s="35" t="s">
        <v>217</v>
      </c>
      <c r="Q61" s="35" t="s">
        <v>218</v>
      </c>
      <c r="R61" s="36" t="s">
        <v>946</v>
      </c>
      <c r="S61" s="36" t="s">
        <v>963</v>
      </c>
      <c r="T61" s="36" t="s">
        <v>947</v>
      </c>
      <c r="U61" s="35" t="s">
        <v>103</v>
      </c>
      <c r="V61" s="36" t="s">
        <v>104</v>
      </c>
      <c r="W61" s="35" t="s">
        <v>219</v>
      </c>
      <c r="X61" s="35" t="s">
        <v>975</v>
      </c>
      <c r="Y61" s="35" t="s">
        <v>221</v>
      </c>
      <c r="Z61" s="35" t="s">
        <v>221</v>
      </c>
      <c r="AA61" s="35" t="s">
        <v>221</v>
      </c>
      <c r="AB61" s="35" t="s">
        <v>976</v>
      </c>
      <c r="AC61" s="35" t="s">
        <v>111</v>
      </c>
      <c r="AD61" s="35" t="s">
        <v>112</v>
      </c>
      <c r="AE61" s="36" t="s">
        <v>968</v>
      </c>
      <c r="AF61" s="36" t="s">
        <v>224</v>
      </c>
      <c r="AG61" s="35" t="s">
        <v>225</v>
      </c>
      <c r="AH61" s="35" t="s">
        <v>116</v>
      </c>
      <c r="AK61" s="37" t="str">
        <f aca="false">AG61&amp;L61&amp;M61</f>
        <v>劳动合同及用工管理组织方面其他问题组织方面补充内容</v>
      </c>
      <c r="AP61" s="38" t="n">
        <v>57</v>
      </c>
      <c r="AQ61" s="39" t="n">
        <v>46023</v>
      </c>
      <c r="AR61" s="43" t="str">
        <f aca="false">IFERROR(LEFT(A61,FIND("（",A61)-1),A61)</f>
        <v>热线-260109-043939-2</v>
      </c>
      <c r="AS61" s="43" t="str">
        <f aca="false">J61</f>
        <v>其他</v>
      </c>
      <c r="AT61" s="43" t="n">
        <f aca="false">IF(MID(AR61,1,2)="热线",12345)+IF(MID(AR61,1,2)="网络",12345)</f>
        <v>12345</v>
      </c>
      <c r="AU61" s="41" t="str">
        <f aca="false">IFERROR(LEFT(D61,FIND(" ",D61)-1),D61)</f>
        <v>2026-01-09</v>
      </c>
      <c r="AV61" s="43" t="str">
        <f aca="false">P61</f>
        <v>党委工作部</v>
      </c>
      <c r="AW61" s="42" t="str">
        <f aca="false">Q61</f>
        <v>机关</v>
      </c>
      <c r="AX61" s="7" t="str">
        <f aca="false">H61</f>
        <v>市民反映，自己被北京公共交通控股集团有限公司鸿运承物业管理中心开除，开除原因为企业说自己为管理人员，自己对此不认可，自己与企业签订的劳动合同为工人岗位，要求企业拿出管理自己人员的证据，地址：北京市西城区广安门内核桃园1号，来电反映要求北京公共交通控股集团有限公司鸿运承物业管理中心拿出自己是管理人员的证据的问题。要求北京公共交通控股集团有限公司鸿运承物业管理中心拿出自己是管理人员的证据的问题人力组织部</v>
      </c>
      <c r="AY61" s="42" t="str">
        <f aca="false">AG61</f>
        <v>劳动合同及用工管理</v>
      </c>
      <c r="AZ61" s="43" t="s">
        <v>92</v>
      </c>
      <c r="BA61" s="43" t="s">
        <v>116</v>
      </c>
      <c r="BB61" s="43" t="s">
        <v>116</v>
      </c>
      <c r="BC61" s="6" t="s">
        <v>226</v>
      </c>
      <c r="BD61" s="43" t="str">
        <f aca="false">U61</f>
        <v>结束</v>
      </c>
      <c r="BE61" s="43" t="str">
        <f aca="false">IFERROR(LEFT(T61,FIND(" ",T61)-1),T61)</f>
        <v>2026-01-14</v>
      </c>
      <c r="BF61" s="6" t="s">
        <v>977</v>
      </c>
      <c r="BG61" s="5" t="s">
        <v>217</v>
      </c>
      <c r="BH61" s="50" t="s">
        <v>218</v>
      </c>
      <c r="BI61" s="44"/>
      <c r="BJ61" s="44"/>
      <c r="BK61" s="44"/>
      <c r="BL61" s="44" t="str">
        <f aca="false">IF(BG61="物管行政部","侯旭、郑楠",IF(BG61="安保部","张耕",IF(BG61="工程设备部","华菲",IF(BG61="人力资源部","成琦",IF(BG61="党委工作部","阎鑫雨",IF(BG61="餐饮服务部","赵弘晨",IF(BG61="工会","郑欣",IF(BG61="办公室","董娜",""))))))))&amp;IF(BG61="纪检部","黄倩",IF(BG61="信息管理部","蔡浩然",""))</f>
        <v>阎鑫雨</v>
      </c>
      <c r="BM61" s="44" t="s">
        <v>119</v>
      </c>
      <c r="BN61" s="44"/>
      <c r="BO61" s="44"/>
      <c r="BP61" s="45" t="s">
        <v>970</v>
      </c>
      <c r="BQ61" s="46" t="s">
        <v>971</v>
      </c>
      <c r="BR61" s="44" t="s">
        <v>92</v>
      </c>
      <c r="BS61" s="46"/>
      <c r="BT61" s="46"/>
      <c r="BU61" s="44"/>
      <c r="BV61" s="44" t="str">
        <f aca="false">MID(AR61,1,16)</f>
        <v>热线-260109-043939</v>
      </c>
      <c r="BW61" s="44" t="s">
        <v>231</v>
      </c>
      <c r="BX61" s="45" t="str">
        <f aca="false">IF(COUNTIF(BV:BV,BV61)=1,"否","是")</f>
        <v>是</v>
      </c>
      <c r="BY61" s="45" t="str">
        <f aca="false">MID(AR61,18,1)</f>
        <v>2</v>
      </c>
      <c r="BZ61" s="47" t="s">
        <v>122</v>
      </c>
      <c r="CE61" s="48" t="s">
        <v>123</v>
      </c>
      <c r="CG61" s="47" t="str">
        <f aca="false">VLOOKUP(AR61,[1]市民意见信息导出!$AI$2:$AK$392,3,FALSE())</f>
        <v>结束</v>
      </c>
      <c r="CH61" s="0" t="str">
        <f aca="false">VLOOKUP(BV61,[2]Sheet1!$C$2:$AC$99,2,FALSE())</f>
        <v>1月</v>
      </c>
    </row>
    <row r="62" customFormat="false" ht="103" hidden="true" customHeight="true" outlineLevel="0" collapsed="false">
      <c r="A62" s="35" t="s">
        <v>978</v>
      </c>
      <c r="B62" s="36" t="s">
        <v>979</v>
      </c>
      <c r="C62" s="36" t="s">
        <v>980</v>
      </c>
      <c r="D62" s="36" t="s">
        <v>981</v>
      </c>
      <c r="E62" s="35" t="s">
        <v>337</v>
      </c>
      <c r="F62" s="35" t="s">
        <v>129</v>
      </c>
      <c r="G62" s="35" t="s">
        <v>338</v>
      </c>
      <c r="H62" s="35" t="s">
        <v>982</v>
      </c>
      <c r="I62" s="35" t="s">
        <v>92</v>
      </c>
      <c r="J62" s="35" t="s">
        <v>173</v>
      </c>
      <c r="K62" s="35" t="s">
        <v>234</v>
      </c>
      <c r="L62" s="35" t="s">
        <v>303</v>
      </c>
      <c r="M62" s="35" t="s">
        <v>304</v>
      </c>
      <c r="N62" s="35" t="s">
        <v>97</v>
      </c>
      <c r="O62" s="35" t="s">
        <v>238</v>
      </c>
      <c r="P62" s="35" t="s">
        <v>238</v>
      </c>
      <c r="Q62" s="35" t="s">
        <v>218</v>
      </c>
      <c r="R62" s="36" t="s">
        <v>946</v>
      </c>
      <c r="S62" s="36" t="s">
        <v>963</v>
      </c>
      <c r="T62" s="36" t="s">
        <v>947</v>
      </c>
      <c r="U62" s="35" t="s">
        <v>103</v>
      </c>
      <c r="V62" s="36" t="s">
        <v>104</v>
      </c>
      <c r="W62" s="35" t="s">
        <v>983</v>
      </c>
      <c r="X62" s="35" t="s">
        <v>984</v>
      </c>
      <c r="Y62" s="35" t="s">
        <v>985</v>
      </c>
      <c r="Z62" s="35" t="s">
        <v>242</v>
      </c>
      <c r="AA62" s="35" t="s">
        <v>242</v>
      </c>
      <c r="AB62" s="35" t="s">
        <v>986</v>
      </c>
      <c r="AC62" s="35" t="s">
        <v>111</v>
      </c>
      <c r="AD62" s="35" t="s">
        <v>112</v>
      </c>
      <c r="AE62" s="36" t="s">
        <v>987</v>
      </c>
      <c r="AF62" s="36" t="s">
        <v>279</v>
      </c>
      <c r="AG62" s="35" t="s">
        <v>115</v>
      </c>
      <c r="AH62" s="35" t="s">
        <v>116</v>
      </c>
      <c r="AK62" s="37" t="str">
        <f aca="false">AG62&amp;L62&amp;M62</f>
        <v>服务人力资源方面其他问题人力资源方面补充内容</v>
      </c>
      <c r="AP62" s="38" t="n">
        <v>58</v>
      </c>
      <c r="AQ62" s="39" t="n">
        <v>46023</v>
      </c>
      <c r="AR62" s="43" t="str">
        <f aca="false">IFERROR(LEFT(A62,FIND("（",A62)-1),A62)</f>
        <v>网络-260109-053098-2</v>
      </c>
      <c r="AS62" s="43" t="str">
        <f aca="false">J62</f>
        <v>其他</v>
      </c>
      <c r="AT62" s="43" t="n">
        <f aca="false">IF(MID(AR62,1,2)="热线",12345)+IF(MID(AR62,1,2)="网络",12345)</f>
        <v>12345</v>
      </c>
      <c r="AU62" s="41" t="str">
        <f aca="false">IFERROR(LEFT(D62,FIND(" ",D62)-1),D62)</f>
        <v>2026-01-12</v>
      </c>
      <c r="AV62" s="43" t="str">
        <f aca="false">P62</f>
        <v>人力资源部</v>
      </c>
      <c r="AW62" s="42" t="str">
        <f aca="false">Q62</f>
        <v>机关</v>
      </c>
      <c r="AX62" s="7" t="str">
        <f aca="false">H62</f>
        <v>工单来源：微信服务号，此工单内容为网民留言时填写的标题及原文。 ============================= 留言标题：诓骗.糊弄.不作为.不称职的负责人吴岩（男13391623361）留言原文：他是北京市公交集团明悅湾分公司的负责人，主管599路公交车辆的卫生工作。在2025-12-23上午11：27/599路3628334车内内卫生状况差被乘客投诉，之后他称已打击完成。可是在2026-1-7下午16：30投诉方人员在此车内发现情况依旧！这充分证明他在说谎；且清洁工作并未完全彻底地完全，另书面道歉信至今未见到，误了我方在网络发布的工作开展！望市民热线做进一步敦促其和公司全面改进和整顿工作！！！令市民和政府放心！市民填写的详细地址为：区、街道：大兴区旧宫镇详细地址：南小街五福堂北路一号2号院。分公司内。</v>
      </c>
      <c r="AY62" s="42" t="str">
        <f aca="false">AG62</f>
        <v>服务</v>
      </c>
      <c r="AZ62" s="43" t="s">
        <v>116</v>
      </c>
      <c r="BA62" s="43" t="s">
        <v>116</v>
      </c>
      <c r="BB62" s="43" t="s">
        <v>116</v>
      </c>
      <c r="BC62" s="6" t="s">
        <v>117</v>
      </c>
      <c r="BD62" s="43" t="str">
        <f aca="false">U62</f>
        <v>结束</v>
      </c>
      <c r="BE62" s="43" t="str">
        <f aca="false">IFERROR(LEFT(T62,FIND(" ",T62)-1),T62)</f>
        <v>2026-01-14</v>
      </c>
      <c r="BF62" s="6" t="s">
        <v>988</v>
      </c>
      <c r="BG62" s="5" t="s">
        <v>217</v>
      </c>
      <c r="BH62" s="50" t="s">
        <v>218</v>
      </c>
      <c r="BI62" s="44"/>
      <c r="BJ62" s="44"/>
      <c r="BK62" s="44"/>
      <c r="BL62" s="44" t="str">
        <f aca="false">IF(BG62="物管行政部","侯旭、郑楠",IF(BG62="安保部","张耕",IF(BG62="工程设备部","华菲",IF(BG62="人力资源部","成琦",IF(BG62="党委工作部","阎鑫雨",IF(BG62="餐饮服务部","赵弘晨",IF(BG62="工会","郑欣",IF(BG62="办公室","董娜",""))))))))&amp;IF(BG62="纪检部","黄倩",IF(BG62="信息管理部","蔡浩然",""))</f>
        <v>阎鑫雨</v>
      </c>
      <c r="BM62" s="44" t="s">
        <v>119</v>
      </c>
      <c r="BN62" s="44"/>
      <c r="BO62" s="44"/>
      <c r="BP62" s="45" t="s">
        <v>120</v>
      </c>
      <c r="BQ62" s="46" t="s">
        <v>989</v>
      </c>
      <c r="BR62" s="44" t="s">
        <v>92</v>
      </c>
      <c r="BS62" s="46"/>
      <c r="BT62" s="46"/>
      <c r="BU62" s="44"/>
      <c r="BV62" s="44" t="str">
        <f aca="false">MID(AR62,1,16)</f>
        <v>网络-260109-053098</v>
      </c>
      <c r="BW62" s="44" t="s">
        <v>121</v>
      </c>
      <c r="BX62" s="45" t="str">
        <f aca="false">IF(COUNTIF(BV:BV,BV62)=1,"否","是")</f>
        <v>是</v>
      </c>
      <c r="BY62" s="45" t="str">
        <f aca="false">MID(AR62,18,1)</f>
        <v>2</v>
      </c>
      <c r="BZ62" s="47" t="s">
        <v>122</v>
      </c>
      <c r="CE62" s="48" t="s">
        <v>123</v>
      </c>
      <c r="CG62" s="47" t="str">
        <f aca="false">VLOOKUP(AR62,[1]市民意见信息导出!$AI$2:$AK$392,3,FALSE())</f>
        <v>结束</v>
      </c>
      <c r="CH62" s="0" t="str">
        <f aca="false">VLOOKUP(BV62,[2]Sheet1!$C$2:$AC$99,2,FALSE())</f>
        <v>1月</v>
      </c>
    </row>
    <row r="63" customFormat="false" ht="98" hidden="true" customHeight="true" outlineLevel="0" collapsed="false">
      <c r="A63" s="35" t="s">
        <v>990</v>
      </c>
      <c r="B63" s="36" t="s">
        <v>979</v>
      </c>
      <c r="C63" s="36" t="s">
        <v>980</v>
      </c>
      <c r="D63" s="36" t="s">
        <v>991</v>
      </c>
      <c r="E63" s="35" t="s">
        <v>337</v>
      </c>
      <c r="F63" s="35" t="s">
        <v>129</v>
      </c>
      <c r="G63" s="35" t="s">
        <v>338</v>
      </c>
      <c r="H63" s="35" t="s">
        <v>982</v>
      </c>
      <c r="I63" s="35" t="s">
        <v>92</v>
      </c>
      <c r="J63" s="35" t="s">
        <v>93</v>
      </c>
      <c r="K63" s="35" t="s">
        <v>94</v>
      </c>
      <c r="L63" s="35" t="s">
        <v>184</v>
      </c>
      <c r="M63" s="35" t="s">
        <v>185</v>
      </c>
      <c r="N63" s="35" t="s">
        <v>97</v>
      </c>
      <c r="O63" s="35" t="s">
        <v>340</v>
      </c>
      <c r="P63" s="35" t="s">
        <v>99</v>
      </c>
      <c r="Q63" s="35" t="s">
        <v>340</v>
      </c>
      <c r="R63" s="36" t="s">
        <v>946</v>
      </c>
      <c r="S63" s="36" t="s">
        <v>992</v>
      </c>
      <c r="T63" s="36" t="s">
        <v>947</v>
      </c>
      <c r="U63" s="35" t="s">
        <v>103</v>
      </c>
      <c r="V63" s="36" t="s">
        <v>104</v>
      </c>
      <c r="W63" s="35" t="s">
        <v>342</v>
      </c>
      <c r="X63" s="35" t="s">
        <v>993</v>
      </c>
      <c r="Y63" s="35" t="s">
        <v>994</v>
      </c>
      <c r="Z63" s="35" t="s">
        <v>345</v>
      </c>
      <c r="AA63" s="35" t="s">
        <v>163</v>
      </c>
      <c r="AB63" s="35" t="s">
        <v>995</v>
      </c>
      <c r="AC63" s="35" t="s">
        <v>111</v>
      </c>
      <c r="AD63" s="35" t="s">
        <v>112</v>
      </c>
      <c r="AE63" s="36" t="s">
        <v>987</v>
      </c>
      <c r="AF63" s="36" t="s">
        <v>347</v>
      </c>
      <c r="AG63" s="35" t="s">
        <v>115</v>
      </c>
      <c r="AH63" s="35" t="s">
        <v>116</v>
      </c>
      <c r="AK63" s="37" t="str">
        <f aca="false">AG63&amp;L63&amp;M63</f>
        <v>服务乘车环境问题车辆卫生</v>
      </c>
      <c r="AP63" s="38" t="n">
        <v>59</v>
      </c>
      <c r="AQ63" s="39" t="n">
        <v>46023</v>
      </c>
      <c r="AR63" s="43" t="str">
        <f aca="false">IFERROR(LEFT(A63,FIND("（",A63)-1),A63)</f>
        <v>网络-260109-053098-1</v>
      </c>
      <c r="AS63" s="43" t="str">
        <f aca="false">J63</f>
        <v>诉求</v>
      </c>
      <c r="AT63" s="43" t="n">
        <f aca="false">IF(MID(AR63,1,2)="热线",12345)+IF(MID(AR63,1,2)="网络",12345)</f>
        <v>12345</v>
      </c>
      <c r="AU63" s="41" t="str">
        <f aca="false">IFERROR(LEFT(D63,FIND(" ",D63)-1),D63)</f>
        <v>2026-01-09</v>
      </c>
      <c r="AV63" s="43" t="str">
        <f aca="false">P63</f>
        <v>物管行政部</v>
      </c>
      <c r="AW63" s="42" t="str">
        <f aca="false">Q63</f>
        <v>明月湾分中心</v>
      </c>
      <c r="AX63" s="7" t="str">
        <f aca="false">H63</f>
        <v>工单来源：微信服务号，此工单内容为网民留言时填写的标题及原文。 ============================= 留言标题：诓骗.糊弄.不作为.不称职的负责人吴岩（男13391623361）留言原文：他是北京市公交集团明悅湾分公司的负责人，主管599路公交车辆的卫生工作。在2025-12-23上午11：27/599路3628334车内内卫生状况差被乘客投诉，之后他称已打击完成。可是在2026-1-7下午16：30投诉方人员在此车内发现情况依旧！这充分证明他在说谎；且清洁工作并未完全彻底地完全，另书面道歉信至今未见到，误了我方在网络发布的工作开展！望市民热线做进一步敦促其和公司全面改进和整顿工作！！！令市民和政府放心！市民填写的详细地址为：区、街道：大兴区旧宫镇详细地址：南小街五福堂北路一号2号院。分公司内。</v>
      </c>
      <c r="AY63" s="42" t="str">
        <f aca="false">AG63</f>
        <v>服务</v>
      </c>
      <c r="AZ63" s="43" t="s">
        <v>116</v>
      </c>
      <c r="BA63" s="43" t="s">
        <v>116</v>
      </c>
      <c r="BB63" s="43" t="s">
        <v>116</v>
      </c>
      <c r="BC63" s="6" t="s">
        <v>117</v>
      </c>
      <c r="BD63" s="43" t="str">
        <f aca="false">U63</f>
        <v>结束</v>
      </c>
      <c r="BE63" s="43" t="str">
        <f aca="false">IFERROR(LEFT(T63,FIND(" ",T63)-1),T63)</f>
        <v>2026-01-14</v>
      </c>
      <c r="BF63" s="6" t="s">
        <v>348</v>
      </c>
      <c r="BG63" s="5" t="s">
        <v>99</v>
      </c>
      <c r="BH63" s="5" t="s">
        <v>340</v>
      </c>
      <c r="BI63" s="44"/>
      <c r="BJ63" s="44"/>
      <c r="BK63" s="44"/>
      <c r="BL63" s="44" t="str">
        <f aca="false">IF(BG63="物管行政部","侯旭、郑楠",IF(BG63="安保部","张耕",IF(BG63="工程设备部","华菲",IF(BG63="人力资源部","成琦",IF(BG63="党委工作部","阎鑫雨",IF(BG63="餐饮服务部","赵弘晨",IF(BG63="工会","郑欣",IF(BG63="办公室","董娜",""))))))))&amp;IF(BG63="纪检部","黄倩",IF(BG63="信息管理部","蔡浩然",""))</f>
        <v>侯旭、郑楠</v>
      </c>
      <c r="BM63" s="44" t="s">
        <v>119</v>
      </c>
      <c r="BN63" s="44"/>
      <c r="BO63" s="44"/>
      <c r="BP63" s="45" t="s">
        <v>120</v>
      </c>
      <c r="BQ63" s="46" t="s">
        <v>349</v>
      </c>
      <c r="BR63" s="44" t="s">
        <v>92</v>
      </c>
      <c r="BS63" s="46" t="s">
        <v>350</v>
      </c>
      <c r="BT63" s="46"/>
      <c r="BU63" s="44"/>
      <c r="BV63" s="44" t="str">
        <f aca="false">MID(AR63,1,16)</f>
        <v>网络-260109-053098</v>
      </c>
      <c r="BW63" s="44" t="s">
        <v>121</v>
      </c>
      <c r="BX63" s="45" t="str">
        <f aca="false">IF(COUNTIF(BV:BV,BV63)=1,"否","是")</f>
        <v>是</v>
      </c>
      <c r="BY63" s="45" t="str">
        <f aca="false">MID(AR63,18,1)</f>
        <v>1</v>
      </c>
      <c r="BZ63" s="47" t="s">
        <v>122</v>
      </c>
      <c r="CE63" s="48" t="s">
        <v>123</v>
      </c>
      <c r="CG63" s="47" t="str">
        <f aca="false">VLOOKUP(AR63,[1]市民意见信息导出!$AI$2:$AK$392,3,FALSE())</f>
        <v>结束</v>
      </c>
      <c r="CH63" s="0" t="str">
        <f aca="false">VLOOKUP(BV63,[2]Sheet1!$C$2:$AC$99,2,FALSE())</f>
        <v>1月</v>
      </c>
    </row>
    <row r="64" customFormat="false" ht="115" hidden="true" customHeight="true" outlineLevel="0" collapsed="false">
      <c r="A64" s="35" t="s">
        <v>996</v>
      </c>
      <c r="B64" s="36" t="s">
        <v>997</v>
      </c>
      <c r="C64" s="36" t="s">
        <v>998</v>
      </c>
      <c r="D64" s="36" t="s">
        <v>999</v>
      </c>
      <c r="E64" s="35" t="s">
        <v>1000</v>
      </c>
      <c r="F64" s="35" t="s">
        <v>129</v>
      </c>
      <c r="G64" s="35" t="s">
        <v>1001</v>
      </c>
      <c r="H64" s="35" t="s">
        <v>1002</v>
      </c>
      <c r="I64" s="35" t="s">
        <v>92</v>
      </c>
      <c r="J64" s="35" t="s">
        <v>93</v>
      </c>
      <c r="K64" s="35" t="s">
        <v>434</v>
      </c>
      <c r="L64" s="35" t="s">
        <v>553</v>
      </c>
      <c r="M64" s="35" t="s">
        <v>554</v>
      </c>
      <c r="N64" s="35" t="s">
        <v>97</v>
      </c>
      <c r="O64" s="35" t="s">
        <v>447</v>
      </c>
      <c r="P64" s="35" t="s">
        <v>447</v>
      </c>
      <c r="Q64" s="35" t="s">
        <v>218</v>
      </c>
      <c r="R64" s="36" t="s">
        <v>946</v>
      </c>
      <c r="S64" s="36" t="s">
        <v>1003</v>
      </c>
      <c r="T64" s="36" t="s">
        <v>947</v>
      </c>
      <c r="U64" s="35" t="s">
        <v>103</v>
      </c>
      <c r="V64" s="36" t="s">
        <v>104</v>
      </c>
      <c r="W64" s="35" t="s">
        <v>1004</v>
      </c>
      <c r="X64" s="35" t="s">
        <v>1005</v>
      </c>
      <c r="Y64" s="35" t="s">
        <v>1006</v>
      </c>
      <c r="Z64" s="35" t="s">
        <v>1007</v>
      </c>
      <c r="AA64" s="35" t="s">
        <v>561</v>
      </c>
      <c r="AB64" s="35" t="s">
        <v>1008</v>
      </c>
      <c r="AC64" s="35" t="s">
        <v>111</v>
      </c>
      <c r="AD64" s="35" t="s">
        <v>112</v>
      </c>
      <c r="AE64" s="36" t="s">
        <v>1009</v>
      </c>
      <c r="AF64" s="36" t="s">
        <v>497</v>
      </c>
      <c r="AG64" s="35" t="s">
        <v>1010</v>
      </c>
      <c r="AH64" s="35" t="s">
        <v>116</v>
      </c>
      <c r="AK64" s="37" t="str">
        <f aca="false">AG64&amp;L64&amp;M64</f>
        <v>交通护栏站务设施问题站台护栏问题</v>
      </c>
      <c r="AP64" s="38" t="n">
        <v>60</v>
      </c>
      <c r="AQ64" s="39" t="n">
        <v>46023</v>
      </c>
      <c r="AR64" s="43" t="str">
        <f aca="false">IFERROR(LEFT(A64,FIND("（",A64)-1),A64)</f>
        <v>热线-260109-028234</v>
      </c>
      <c r="AS64" s="43" t="str">
        <f aca="false">J64</f>
        <v>诉求</v>
      </c>
      <c r="AT64" s="43" t="n">
        <f aca="false">IF(MID(AR64,1,2)="热线",12345)+IF(MID(AR64,1,2)="网络",12345)</f>
        <v>12345</v>
      </c>
      <c r="AU64" s="41" t="str">
        <f aca="false">IFERROR(LEFT(D64,FIND(" ",D64)-1),D64)</f>
        <v>2026-01-10</v>
      </c>
      <c r="AV64" s="43" t="str">
        <f aca="false">P64</f>
        <v>工程设备部</v>
      </c>
      <c r="AW64" s="42" t="str">
        <f aca="false">Q64</f>
        <v>机关</v>
      </c>
      <c r="AX64" s="7" t="str">
        <f aca="false">H64</f>
        <v>市民反映，西城区新文化街西口公交车站，新设的栏杆非常不合理，站台的人行横道非常窄，设置的护栏把盲道给占上了，影响行人通行，行人下车只能从底下走，非常容易发生剐蹭，要求职能部门到现场取证，希望尽快拆除护栏，来电反映希望拆除公交车站的护栏问题。工单流转退回：针对群众反映的问题，经我局西城交通支队秩序管理大队核实，群众反映的问题为新文化街西口公交车站台护拦设置问题，该护拦非我局管辖的交通设施，经核实，该护拦位于公交站台内，由北京公交集团公司设置维护，建议此件转北京公交集团公司办理答复。2026年01月09日15时02分，我局西城交通支队秩序管理大队电话联系群众，针对其诉求的管辖问题进行了沟通，此件转北京公交集团公司办理。希望拆除公交车站的护栏问题</v>
      </c>
      <c r="AY64" s="42" t="str">
        <f aca="false">AG64</f>
        <v>交通护栏</v>
      </c>
      <c r="AZ64" s="43" t="s">
        <v>116</v>
      </c>
      <c r="BA64" s="43" t="s">
        <v>116</v>
      </c>
      <c r="BB64" s="43" t="s">
        <v>116</v>
      </c>
      <c r="BC64" s="6" t="s">
        <v>121</v>
      </c>
      <c r="BD64" s="43" t="str">
        <f aca="false">U64</f>
        <v>结束</v>
      </c>
      <c r="BE64" s="43" t="str">
        <f aca="false">IFERROR(LEFT(T64,FIND(" ",T64)-1),T64)</f>
        <v>2026-01-14</v>
      </c>
      <c r="BF64" s="6" t="s">
        <v>564</v>
      </c>
      <c r="BG64" s="5" t="s">
        <v>447</v>
      </c>
      <c r="BH64" s="5" t="s">
        <v>218</v>
      </c>
      <c r="BI64" s="44"/>
      <c r="BJ64" s="44"/>
      <c r="BK64" s="44"/>
      <c r="BL64" s="44" t="str">
        <f aca="false">IF(BG64="物管行政部","侯旭、郑楠",IF(BG64="安保部","张耕",IF(BG64="工程设备部","华菲",IF(BG64="人力资源部","成琦",IF(BG64="党委工作部","阎鑫雨",IF(BG64="餐饮服务部","赵弘晨",IF(BG64="工会","郑欣",IF(BG64="办公室","董娜",""))))))))&amp;IF(BG64="纪检部","黄倩",IF(BG64="信息管理部","蔡浩然",""))</f>
        <v>华菲</v>
      </c>
      <c r="BM64" s="44" t="s">
        <v>119</v>
      </c>
      <c r="BN64" s="44"/>
      <c r="BO64" s="44"/>
      <c r="BP64" s="45" t="s">
        <v>228</v>
      </c>
      <c r="BQ64" s="46"/>
      <c r="BR64" s="44"/>
      <c r="BS64" s="46"/>
      <c r="BT64" s="46"/>
      <c r="BU64" s="44"/>
      <c r="BV64" s="44" t="str">
        <f aca="false">MID(AR64,1,16)</f>
        <v>热线-260109-028234</v>
      </c>
      <c r="BW64" s="44" t="s">
        <v>565</v>
      </c>
      <c r="BX64" s="45" t="str">
        <f aca="false">IF(COUNTIF(BV:BV,BV64)=1,"否","是")</f>
        <v>否</v>
      </c>
      <c r="BY64" s="45" t="str">
        <f aca="false">MID(AR64,18,1)</f>
        <v/>
      </c>
      <c r="CG64" s="47" t="str">
        <f aca="false">VLOOKUP(AR64,[1]市民意见信息导出!$AI$2:$AK$392,3,FALSE())</f>
        <v>结束</v>
      </c>
      <c r="CH64" s="0" t="e">
        <f aca="false">VLOOKUP(BV64,[2]Sheet1!$C$2:$AC$99,2,FALSE())</f>
        <v>#N/A</v>
      </c>
    </row>
    <row r="65" customFormat="false" ht="66" hidden="true" customHeight="true" outlineLevel="0" collapsed="false">
      <c r="A65" s="35" t="s">
        <v>1011</v>
      </c>
      <c r="B65" s="36" t="s">
        <v>1012</v>
      </c>
      <c r="C65" s="36" t="s">
        <v>1013</v>
      </c>
      <c r="D65" s="36" t="s">
        <v>1014</v>
      </c>
      <c r="E65" s="35" t="s">
        <v>182</v>
      </c>
      <c r="F65" s="35" t="s">
        <v>89</v>
      </c>
      <c r="G65" s="35" t="s">
        <v>182</v>
      </c>
      <c r="H65" s="35" t="s">
        <v>1015</v>
      </c>
      <c r="I65" s="35" t="s">
        <v>92</v>
      </c>
      <c r="J65" s="35" t="s">
        <v>93</v>
      </c>
      <c r="K65" s="35" t="s">
        <v>94</v>
      </c>
      <c r="L65" s="35" t="s">
        <v>95</v>
      </c>
      <c r="M65" s="35" t="s">
        <v>96</v>
      </c>
      <c r="N65" s="35" t="s">
        <v>97</v>
      </c>
      <c r="O65" s="35" t="s">
        <v>186</v>
      </c>
      <c r="P65" s="35" t="s">
        <v>99</v>
      </c>
      <c r="Q65" s="35" t="s">
        <v>186</v>
      </c>
      <c r="R65" s="36" t="s">
        <v>1016</v>
      </c>
      <c r="S65" s="36" t="s">
        <v>1017</v>
      </c>
      <c r="T65" s="36" t="s">
        <v>1018</v>
      </c>
      <c r="U65" s="35" t="s">
        <v>103</v>
      </c>
      <c r="V65" s="36" t="s">
        <v>104</v>
      </c>
      <c r="W65" s="35" t="s">
        <v>189</v>
      </c>
      <c r="X65" s="35" t="s">
        <v>190</v>
      </c>
      <c r="Y65" s="35" t="s">
        <v>1019</v>
      </c>
      <c r="Z65" s="35" t="s">
        <v>1020</v>
      </c>
      <c r="AA65" s="35" t="s">
        <v>163</v>
      </c>
      <c r="AB65" s="35" t="s">
        <v>1021</v>
      </c>
      <c r="AC65" s="35" t="s">
        <v>111</v>
      </c>
      <c r="AD65" s="35" t="s">
        <v>112</v>
      </c>
      <c r="AE65" s="36" t="s">
        <v>1022</v>
      </c>
      <c r="AF65" s="36" t="s">
        <v>195</v>
      </c>
      <c r="AG65" s="35" t="s">
        <v>115</v>
      </c>
      <c r="AH65" s="35" t="s">
        <v>116</v>
      </c>
      <c r="AK65" s="37" t="str">
        <f aca="false">AG65&amp;L65&amp;M65</f>
        <v>服务企业政策问题调整服务规范</v>
      </c>
      <c r="AP65" s="38" t="n">
        <v>61</v>
      </c>
      <c r="AQ65" s="39" t="n">
        <v>46023</v>
      </c>
      <c r="AR65" s="43" t="str">
        <f aca="false">IFERROR(LEFT(A65,FIND("（",A65)-1),A65)</f>
        <v>网络-260110-041791-2</v>
      </c>
      <c r="AS65" s="43" t="str">
        <f aca="false">J65</f>
        <v>诉求</v>
      </c>
      <c r="AT65" s="43" t="n">
        <f aca="false">IF(MID(AR65,1,2)="热线",12345)+IF(MID(AR65,1,2)="网络",12345)</f>
        <v>12345</v>
      </c>
      <c r="AU65" s="41" t="str">
        <f aca="false">IFERROR(LEFT(D65,FIND(" ",D65)-1),D65)</f>
        <v>2026-01-10</v>
      </c>
      <c r="AV65" s="43" t="str">
        <f aca="false">P65</f>
        <v>物管行政部</v>
      </c>
      <c r="AW65" s="42" t="str">
        <f aca="false">Q65</f>
        <v>动物园分中心</v>
      </c>
      <c r="AX65" s="7" t="str">
        <f aca="false">H65</f>
        <v>工单来源：微信服务号，此工单内容为网民留言时填写的标题及原文。============================= 留言标题：车辆卫生留言原文：今日到西直门坐362车发现车厢里面没有垃圾桶，卫生很差，车厢内都是垃圾。天气冷，空气不流通，车厢卫生脏，影响乘车环境市民填写的详细地址为：区、街道：西城区展览路街道详细地址：西直门  客四鸿运城</v>
      </c>
      <c r="AY65" s="42" t="str">
        <f aca="false">AG65</f>
        <v>服务</v>
      </c>
      <c r="AZ65" s="43" t="s">
        <v>116</v>
      </c>
      <c r="BA65" s="43" t="s">
        <v>116</v>
      </c>
      <c r="BB65" s="43" t="s">
        <v>116</v>
      </c>
      <c r="BC65" s="6" t="s">
        <v>117</v>
      </c>
      <c r="BD65" s="43" t="str">
        <f aca="false">U65</f>
        <v>结束</v>
      </c>
      <c r="BE65" s="43" t="str">
        <f aca="false">IFERROR(LEFT(T65,FIND(" ",T65)-1),T65)</f>
        <v>2026-01-15</v>
      </c>
      <c r="BF65" s="6" t="s">
        <v>1023</v>
      </c>
      <c r="BG65" s="5" t="s">
        <v>99</v>
      </c>
      <c r="BH65" s="5" t="s">
        <v>186</v>
      </c>
      <c r="BI65" s="44"/>
      <c r="BJ65" s="44"/>
      <c r="BK65" s="44"/>
      <c r="BL65" s="44" t="str">
        <f aca="false">IF(BG65="物管行政部","侯旭、郑楠",IF(BG65="安保部","张耕",IF(BG65="工程设备部","华菲",IF(BG65="人力资源部","成琦",IF(BG65="党委工作部","阎鑫雨",IF(BG65="餐饮服务部","赵弘晨",IF(BG65="工会","郑欣",IF(BG65="办公室","董娜",""))))))))&amp;IF(BG65="纪检部","黄倩",IF(BG65="信息管理部","蔡浩然",""))</f>
        <v>侯旭、郑楠</v>
      </c>
      <c r="BM65" s="44" t="s">
        <v>119</v>
      </c>
      <c r="BN65" s="44"/>
      <c r="BO65" s="44"/>
      <c r="BP65" s="45" t="s">
        <v>120</v>
      </c>
      <c r="BQ65" s="46"/>
      <c r="BR65" s="44"/>
      <c r="BS65" s="46"/>
      <c r="BT65" s="46"/>
      <c r="BU65" s="44"/>
      <c r="BV65" s="44" t="str">
        <f aca="false">MID(AR65,1,16)</f>
        <v>网络-260110-041791</v>
      </c>
      <c r="BW65" s="44" t="s">
        <v>121</v>
      </c>
      <c r="BX65" s="45" t="str">
        <f aca="false">IF(COUNTIF(BV:BV,BV65)=1,"否","是")</f>
        <v>否</v>
      </c>
      <c r="BY65" s="45" t="str">
        <f aca="false">MID(AR65,18,1)</f>
        <v>2</v>
      </c>
      <c r="CG65" s="47" t="str">
        <f aca="false">VLOOKUP(AR65,[1]市民意见信息导出!$AI$2:$AK$392,3,FALSE())</f>
        <v>结束</v>
      </c>
      <c r="CH65" s="0" t="e">
        <f aca="false">VLOOKUP(BV65,[2]Sheet1!$C$2:$AC$99,2,FALSE())</f>
        <v>#N/A</v>
      </c>
    </row>
    <row r="66" customFormat="false" ht="286" hidden="true" customHeight="false" outlineLevel="0" collapsed="false">
      <c r="A66" s="35" t="s">
        <v>1024</v>
      </c>
      <c r="B66" s="36" t="s">
        <v>1025</v>
      </c>
      <c r="C66" s="36" t="s">
        <v>1026</v>
      </c>
      <c r="D66" s="36" t="s">
        <v>1027</v>
      </c>
      <c r="E66" s="35" t="s">
        <v>182</v>
      </c>
      <c r="F66" s="35" t="s">
        <v>129</v>
      </c>
      <c r="G66" s="35" t="s">
        <v>182</v>
      </c>
      <c r="H66" s="35" t="s">
        <v>1028</v>
      </c>
      <c r="I66" s="35" t="s">
        <v>92</v>
      </c>
      <c r="J66" s="35" t="s">
        <v>93</v>
      </c>
      <c r="K66" s="35" t="s">
        <v>234</v>
      </c>
      <c r="L66" s="35" t="s">
        <v>659</v>
      </c>
      <c r="M66" s="35" t="s">
        <v>1029</v>
      </c>
      <c r="N66" s="35" t="s">
        <v>97</v>
      </c>
      <c r="O66" s="35" t="s">
        <v>238</v>
      </c>
      <c r="P66" s="35" t="s">
        <v>234</v>
      </c>
      <c r="Q66" s="35" t="s">
        <v>218</v>
      </c>
      <c r="R66" s="36" t="s">
        <v>1016</v>
      </c>
      <c r="S66" s="36" t="s">
        <v>963</v>
      </c>
      <c r="T66" s="36" t="s">
        <v>1018</v>
      </c>
      <c r="U66" s="35" t="s">
        <v>103</v>
      </c>
      <c r="V66" s="36" t="s">
        <v>104</v>
      </c>
      <c r="W66" s="35" t="s">
        <v>1030</v>
      </c>
      <c r="X66" s="35" t="s">
        <v>1031</v>
      </c>
      <c r="Y66" s="35" t="s">
        <v>1032</v>
      </c>
      <c r="Z66" s="35" t="s">
        <v>242</v>
      </c>
      <c r="AA66" s="35" t="s">
        <v>242</v>
      </c>
      <c r="AB66" s="35" t="s">
        <v>1033</v>
      </c>
      <c r="AC66" s="35" t="s">
        <v>111</v>
      </c>
      <c r="AD66" s="35" t="s">
        <v>112</v>
      </c>
      <c r="AE66" s="36" t="s">
        <v>1034</v>
      </c>
      <c r="AF66" s="36" t="s">
        <v>279</v>
      </c>
      <c r="AG66" s="35" t="s">
        <v>225</v>
      </c>
      <c r="AH66" s="35" t="s">
        <v>116</v>
      </c>
      <c r="AK66" s="37" t="str">
        <f aca="false">AG66&amp;L66&amp;M66</f>
        <v>劳动合同及用工管理劳动用工人员配备</v>
      </c>
      <c r="AP66" s="38" t="n">
        <v>62</v>
      </c>
      <c r="AQ66" s="39" t="n">
        <v>46023</v>
      </c>
      <c r="AR66" s="43" t="str">
        <f aca="false">IFERROR(LEFT(A66,FIND("（",A66)-1),A66)</f>
        <v>网络-260109-036136-1</v>
      </c>
      <c r="AS66" s="43" t="str">
        <f aca="false">J66</f>
        <v>诉求</v>
      </c>
      <c r="AT66" s="43" t="n">
        <f aca="false">IF(MID(AR66,1,2)="热线",12345)+IF(MID(AR66,1,2)="网络",12345)</f>
        <v>12345</v>
      </c>
      <c r="AU66" s="41" t="str">
        <f aca="false">IFERROR(LEFT(D66,FIND(" ",D66)-1),D66)</f>
        <v>2026-01-10</v>
      </c>
      <c r="AV66" s="43" t="str">
        <f aca="false">P66</f>
        <v>人力资源部（人力资源发展中心）</v>
      </c>
      <c r="AW66" s="42" t="str">
        <f aca="false">Q66</f>
        <v>机关</v>
      </c>
      <c r="AX66" s="7" t="str">
        <f aca="false">H66</f>
        <v>工单来源：微信服务号，此工单内容为网民留言时填写的标题及原文。=============================留言标题：投诉北京公交鸿运承物业管理中心人力部门留言原文：投诉北京公交鸿运承物业管理中心人力部门！1，我们夫妻俩是下属两个不同分中心的基层职工，我们长期被不同的分中心人力要求抽班，要求少工日，多问就是公司安排！这种要求合理吗？2，我们也去过管我们分中心办事地点，发现很多工人管理，一般管理就是玩手机，玩游戏，中午的时候甚至还在办公室里做饭，一直不让我们基层使用大功率，领导就能带头吗？管理合理吗？3，探听过关于刷卡的消息，说只要求我们工人每天必须刷卡，工人管理，一般管理，甚至正副主任都不用刷卡？劳动行为规范就是给我们基层职工制定的？工人管理一般管理不属于物业的职工？还是他们有特权？没有证据我们不会乱说，希望看到物业管理中心解决此事的态度，让我们看到公平公正，不要说工人管理一般管理是管理，是有不同的规范约束！我们看到的，都是职工，都是物业的一员，就应该按照物业管理规定执行，不能有特权！我们要看到公平的处理态度，不然我们将继续收集证据进行上报到底！违规克扣员工工日，造成工资下降！违法！管理人员不能按时上下班搞特权，违规！有些管理人员行为不检点，跟女同事暧昧，马上过节暗示职工送礼，违纪！市民填写的详细地址为：区、街道：西城区广内街道详细地址：北京公共交通控股(集团)有限公司鸿运承物业管理中心--------------------------------------------------工单流转【西城区】：诉求人反映投诉北京公交鸿运承物业管理中心人力部门违规克扣员工工日问题。经查，鸿运承物业管理中心上级单位为北京公共交通控股（集团）有限公司。市民来件中反映抽班、少工日属于对工作安排不认可。公司管理人员玩手机，玩游戏、使用大功率电器、上下班不刷卡等特权，还存在行为不检点，跟女同事暧昧，过节暗示职工送礼等行为，属于对公司管理不认可。以上问题均属于单位内部管理问题，不涉及劳动违法，不属于劳动监察及劳动争议仲裁受理范围。关于单位内部管理制度问题应转北京公交集团协调鸿运承物业中心进一步处理。北京公共交通控股（集团）有限公司为市属46家国企，烦请市中心转北京公共交通控股（集团）有限公司进一步帮助市民处理。人力组织部纪检</v>
      </c>
      <c r="AY66" s="42" t="str">
        <f aca="false">AG66</f>
        <v>劳动合同及用工管理</v>
      </c>
      <c r="AZ66" s="43" t="s">
        <v>92</v>
      </c>
      <c r="BA66" s="43" t="s">
        <v>92</v>
      </c>
      <c r="BB66" s="43" t="s">
        <v>92</v>
      </c>
      <c r="BC66" s="6" t="s">
        <v>226</v>
      </c>
      <c r="BD66" s="43" t="str">
        <f aca="false">U66</f>
        <v>结束</v>
      </c>
      <c r="BE66" s="43" t="str">
        <f aca="false">IFERROR(LEFT(T66,FIND(" ",T66)-1),T66)</f>
        <v>2026-01-15</v>
      </c>
      <c r="BF66" s="6" t="s">
        <v>988</v>
      </c>
      <c r="BG66" s="5" t="s">
        <v>238</v>
      </c>
      <c r="BH66" s="5" t="s">
        <v>218</v>
      </c>
      <c r="BI66" s="44"/>
      <c r="BJ66" s="44"/>
      <c r="BK66" s="44"/>
      <c r="BL66" s="44" t="str">
        <f aca="false">IF(BG66="物管行政部","侯旭、郑楠",IF(BG66="安保部","张耕",IF(BG66="工程设备部","华菲",IF(BG66="人力资源部","成琦",IF(BG66="党委工作部","阎鑫雨",IF(BG66="餐饮服务部","赵弘晨",IF(BG66="工会","郑欣",IF(BG66="办公室","董娜",""))))))))&amp;IF(BG66="纪检部","黄倩",IF(BG66="信息管理部","蔡浩然",""))</f>
        <v>成琦</v>
      </c>
      <c r="BM66" s="44" t="s">
        <v>119</v>
      </c>
      <c r="BN66" s="44"/>
      <c r="BO66" s="44"/>
      <c r="BP66" s="45" t="s">
        <v>228</v>
      </c>
      <c r="BQ66" s="46"/>
      <c r="BR66" s="44"/>
      <c r="BS66" s="46"/>
      <c r="BT66" s="46"/>
      <c r="BU66" s="44"/>
      <c r="BV66" s="44" t="str">
        <f aca="false">MID(AR66,1,16)</f>
        <v>网络-260109-036136</v>
      </c>
      <c r="BW66" s="44" t="s">
        <v>231</v>
      </c>
      <c r="BX66" s="45" t="str">
        <f aca="false">IF(COUNTIF(BV:BV,BV66)=1,"否","是")</f>
        <v>是</v>
      </c>
      <c r="BY66" s="45" t="str">
        <f aca="false">MID(AR66,18,1)</f>
        <v>1</v>
      </c>
      <c r="CG66" s="47" t="str">
        <f aca="false">VLOOKUP(AR66,[1]市民意见信息导出!$AI$2:$AK$392,3,FALSE())</f>
        <v>结束</v>
      </c>
      <c r="CH66" s="0" t="e">
        <f aca="false">VLOOKUP(BV66,[2]Sheet1!$C$2:$AC$99,2,FALSE())</f>
        <v>#N/A</v>
      </c>
    </row>
    <row r="67" customFormat="false" ht="307" hidden="true" customHeight="true" outlineLevel="0" collapsed="false">
      <c r="A67" s="35" t="s">
        <v>1035</v>
      </c>
      <c r="B67" s="36" t="s">
        <v>1025</v>
      </c>
      <c r="C67" s="36" t="s">
        <v>1026</v>
      </c>
      <c r="D67" s="36" t="s">
        <v>1027</v>
      </c>
      <c r="E67" s="35" t="s">
        <v>182</v>
      </c>
      <c r="F67" s="35" t="s">
        <v>129</v>
      </c>
      <c r="G67" s="35" t="s">
        <v>182</v>
      </c>
      <c r="H67" s="35" t="s">
        <v>1028</v>
      </c>
      <c r="I67" s="35" t="s">
        <v>92</v>
      </c>
      <c r="J67" s="35" t="s">
        <v>93</v>
      </c>
      <c r="K67" s="35" t="s">
        <v>214</v>
      </c>
      <c r="L67" s="35" t="s">
        <v>215</v>
      </c>
      <c r="M67" s="35" t="s">
        <v>216</v>
      </c>
      <c r="N67" s="35" t="s">
        <v>97</v>
      </c>
      <c r="O67" s="35" t="s">
        <v>217</v>
      </c>
      <c r="P67" s="35" t="s">
        <v>214</v>
      </c>
      <c r="Q67" s="35" t="s">
        <v>218</v>
      </c>
      <c r="R67" s="36" t="s">
        <v>1016</v>
      </c>
      <c r="S67" s="36" t="s">
        <v>1017</v>
      </c>
      <c r="T67" s="36" t="s">
        <v>1018</v>
      </c>
      <c r="U67" s="35" t="s">
        <v>103</v>
      </c>
      <c r="V67" s="36" t="s">
        <v>104</v>
      </c>
      <c r="W67" s="35" t="s">
        <v>219</v>
      </c>
      <c r="X67" s="35" t="s">
        <v>1036</v>
      </c>
      <c r="Y67" s="35" t="s">
        <v>221</v>
      </c>
      <c r="Z67" s="35" t="s">
        <v>221</v>
      </c>
      <c r="AA67" s="35" t="s">
        <v>221</v>
      </c>
      <c r="AB67" s="35" t="s">
        <v>1037</v>
      </c>
      <c r="AC67" s="35" t="s">
        <v>111</v>
      </c>
      <c r="AD67" s="35" t="s">
        <v>112</v>
      </c>
      <c r="AE67" s="36" t="s">
        <v>1034</v>
      </c>
      <c r="AF67" s="36" t="s">
        <v>224</v>
      </c>
      <c r="AG67" s="35" t="s">
        <v>225</v>
      </c>
      <c r="AH67" s="35" t="s">
        <v>116</v>
      </c>
      <c r="AK67" s="37" t="str">
        <f aca="false">AG67&amp;L67&amp;M67</f>
        <v>劳动合同及用工管理领导干部问题领导行为不当</v>
      </c>
      <c r="AP67" s="38" t="n">
        <v>63</v>
      </c>
      <c r="AQ67" s="39" t="n">
        <v>46023</v>
      </c>
      <c r="AR67" s="43" t="str">
        <f aca="false">IFERROR(LEFT(A67,FIND("（",A67)-1),A67)</f>
        <v>网络-260109-036136-2</v>
      </c>
      <c r="AS67" s="43" t="str">
        <f aca="false">J67</f>
        <v>诉求</v>
      </c>
      <c r="AT67" s="43" t="n">
        <f aca="false">IF(MID(AR67,1,2)="热线",12345)+IF(MID(AR67,1,2)="网络",12345)</f>
        <v>12345</v>
      </c>
      <c r="AU67" s="41" t="str">
        <f aca="false">IFERROR(LEFT(D67,FIND(" ",D67)-1),D67)</f>
        <v>2026-01-10</v>
      </c>
      <c r="AV67" s="43" t="str">
        <f aca="false">P67</f>
        <v>党委组织部（统战部）</v>
      </c>
      <c r="AW67" s="42" t="str">
        <f aca="false">Q67</f>
        <v>机关</v>
      </c>
      <c r="AX67" s="7" t="str">
        <f aca="false">H67</f>
        <v>工单来源：微信服务号，此工单内容为网民留言时填写的标题及原文。=============================留言标题：投诉北京公交鸿运承物业管理中心人力部门留言原文：投诉北京公交鸿运承物业管理中心人力部门！1，我们夫妻俩是下属两个不同分中心的基层职工，我们长期被不同的分中心人力要求抽班，要求少工日，多问就是公司安排！这种要求合理吗？2，我们也去过管我们分中心办事地点，发现很多工人管理，一般管理就是玩手机，玩游戏，中午的时候甚至还在办公室里做饭，一直不让我们基层使用大功率，领导就能带头吗？管理合理吗？3，探听过关于刷卡的消息，说只要求我们工人每天必须刷卡，工人管理，一般管理，甚至正副主任都不用刷卡？劳动行为规范就是给我们基层职工制定的？工人管理一般管理不属于物业的职工？还是他们有特权？没有证据我们不会乱说，希望看到物业管理中心解决此事的态度，让我们看到公平公正，不要说工人管理一般管理是管理，是有不同的规范约束！我们看到的，都是职工，都是物业的一员，就应该按照物业管理规定执行，不能有特权！我们要看到公平的处理态度，不然我们将继续收集证据进行上报到底！违规克扣员工工日，造成工资下降！违法！管理人员不能按时上下班搞特权，违规！有些管理人员行为不检点，跟女同事暧昧，马上过节暗示职工送礼，违纪！市民填写的详细地址为：区、街道：西城区广内街道详细地址：北京公共交通控股(集团)有限公司鸿运承物业管理中心--------------------------------------------------工单流转【西城区】：诉求人反映投诉北京公交鸿运承物业管理中心人力部门违规克扣员工工日问题。经查，鸿运承物业管理中心上级单位为北京公共交通控股（集团）有限公司。市民来件中反映抽班、少工日属于对工作安排不认可。公司管理人员玩手机，玩游戏、使用大功率电器、上下班不刷卡等特权，还存在行为不检点，跟女同事暧昧，过节暗示职工送礼等行为，属于对公司管理不认可。以上问题均属于单位内部管理问题，不涉及劳动违法，不属于劳动监察及劳动争议仲裁受理范围。关于单位内部管理制度问题应转北京公交集团协调鸿运承物业中心进一步处理。北京公共交通控股（集团）有限公司为市属46家国企，烦请市中心转北京公共交通控股（集团）有限公司进一步帮助市民处理。人力组织部纪检</v>
      </c>
      <c r="AY67" s="42" t="str">
        <f aca="false">AG67</f>
        <v>劳动合同及用工管理</v>
      </c>
      <c r="AZ67" s="43" t="s">
        <v>92</v>
      </c>
      <c r="BA67" s="43" t="s">
        <v>92</v>
      </c>
      <c r="BB67" s="43" t="s">
        <v>92</v>
      </c>
      <c r="BC67" s="6" t="s">
        <v>226</v>
      </c>
      <c r="BD67" s="43" t="str">
        <f aca="false">U67</f>
        <v>结束</v>
      </c>
      <c r="BE67" s="43" t="str">
        <f aca="false">IFERROR(LEFT(T67,FIND(" ",T67)-1),T67)</f>
        <v>2026-01-15</v>
      </c>
      <c r="BF67" s="6" t="s">
        <v>988</v>
      </c>
      <c r="BG67" s="5" t="s">
        <v>217</v>
      </c>
      <c r="BH67" s="5" t="s">
        <v>218</v>
      </c>
      <c r="BI67" s="44"/>
      <c r="BJ67" s="44"/>
      <c r="BK67" s="44"/>
      <c r="BL67" s="44" t="str">
        <f aca="false">IF(BG67="物管行政部","侯旭、郑楠",IF(BG67="安保部","张耕",IF(BG67="工程设备部","华菲",IF(BG67="人力资源部","成琦",IF(BG67="党委工作部","阎鑫雨",IF(BG67="餐饮服务部","赵弘晨",IF(BG67="工会","郑欣",IF(BG67="办公室","董娜",""))))))))&amp;IF(BG67="纪检部","黄倩",IF(BG67="信息管理部","蔡浩然",""))</f>
        <v>阎鑫雨</v>
      </c>
      <c r="BM67" s="44" t="s">
        <v>119</v>
      </c>
      <c r="BN67" s="44"/>
      <c r="BO67" s="44"/>
      <c r="BP67" s="45" t="s">
        <v>228</v>
      </c>
      <c r="BQ67" s="46"/>
      <c r="BR67" s="44"/>
      <c r="BS67" s="46"/>
      <c r="BT67" s="46"/>
      <c r="BU67" s="44"/>
      <c r="BV67" s="44" t="str">
        <f aca="false">MID(AR67,1,16)</f>
        <v>网络-260109-036136</v>
      </c>
      <c r="BW67" s="44" t="s">
        <v>231</v>
      </c>
      <c r="BX67" s="45" t="str">
        <f aca="false">IF(COUNTIF(BV:BV,BV67)=1,"否","是")</f>
        <v>是</v>
      </c>
      <c r="BY67" s="45" t="str">
        <f aca="false">MID(AR67,18,1)</f>
        <v>2</v>
      </c>
      <c r="CG67" s="47" t="str">
        <f aca="false">VLOOKUP(AR67,[1]市民意见信息导出!$AI$2:$AK$392,3,FALSE())</f>
        <v>结束</v>
      </c>
      <c r="CH67" s="0" t="e">
        <f aca="false">VLOOKUP(BV67,[2]Sheet1!$C$2:$AC$99,2,FALSE())</f>
        <v>#N/A</v>
      </c>
    </row>
    <row r="68" customFormat="false" ht="50" hidden="true" customHeight="true" outlineLevel="0" collapsed="false">
      <c r="A68" s="35" t="s">
        <v>1038</v>
      </c>
      <c r="B68" s="36" t="s">
        <v>1039</v>
      </c>
      <c r="C68" s="36" t="s">
        <v>1040</v>
      </c>
      <c r="D68" s="36" t="s">
        <v>1041</v>
      </c>
      <c r="E68" s="35" t="s">
        <v>1042</v>
      </c>
      <c r="F68" s="35" t="s">
        <v>129</v>
      </c>
      <c r="G68" s="35" t="s">
        <v>1043</v>
      </c>
      <c r="H68" s="35" t="s">
        <v>1044</v>
      </c>
      <c r="I68" s="35" t="s">
        <v>92</v>
      </c>
      <c r="J68" s="35" t="s">
        <v>173</v>
      </c>
      <c r="K68" s="35" t="s">
        <v>234</v>
      </c>
      <c r="L68" s="35" t="s">
        <v>303</v>
      </c>
      <c r="M68" s="35" t="s">
        <v>304</v>
      </c>
      <c r="N68" s="35" t="s">
        <v>97</v>
      </c>
      <c r="O68" s="35" t="s">
        <v>1045</v>
      </c>
      <c r="P68" s="35" t="s">
        <v>238</v>
      </c>
      <c r="Q68" s="35" t="s">
        <v>1045</v>
      </c>
      <c r="R68" s="36" t="s">
        <v>1046</v>
      </c>
      <c r="S68" s="36" t="s">
        <v>963</v>
      </c>
      <c r="T68" s="36" t="s">
        <v>1047</v>
      </c>
      <c r="U68" s="35" t="s">
        <v>103</v>
      </c>
      <c r="V68" s="36" t="s">
        <v>104</v>
      </c>
      <c r="W68" s="35" t="s">
        <v>1048</v>
      </c>
      <c r="X68" s="35" t="s">
        <v>1049</v>
      </c>
      <c r="Y68" s="35" t="s">
        <v>1050</v>
      </c>
      <c r="Z68" s="35" t="s">
        <v>242</v>
      </c>
      <c r="AA68" s="35" t="s">
        <v>242</v>
      </c>
      <c r="AB68" s="35" t="s">
        <v>1050</v>
      </c>
      <c r="AC68" s="35" t="s">
        <v>111</v>
      </c>
      <c r="AD68" s="35" t="s">
        <v>112</v>
      </c>
      <c r="AE68" s="36" t="s">
        <v>1051</v>
      </c>
      <c r="AF68" s="36" t="s">
        <v>1052</v>
      </c>
      <c r="AG68" s="35" t="s">
        <v>115</v>
      </c>
      <c r="AH68" s="35" t="s">
        <v>116</v>
      </c>
      <c r="AK68" s="37" t="str">
        <f aca="false">AG68&amp;L68&amp;M68</f>
        <v>服务人力资源方面其他问题人力资源方面补充内容</v>
      </c>
      <c r="AP68" s="38" t="n">
        <v>64</v>
      </c>
      <c r="AQ68" s="39" t="n">
        <v>46023</v>
      </c>
      <c r="AR68" s="43" t="str">
        <f aca="false">IFERROR(LEFT(A68,FIND("（",A68)-1),A68)</f>
        <v>热线-260111-023626-2</v>
      </c>
      <c r="AS68" s="43" t="str">
        <f aca="false">J68</f>
        <v>其他</v>
      </c>
      <c r="AT68" s="43" t="n">
        <f aca="false">IF(MID(AR68,1,2)="热线",12345)+IF(MID(AR68,1,2)="网络",12345)</f>
        <v>12345</v>
      </c>
      <c r="AU68" s="41" t="str">
        <f aca="false">IFERROR(LEFT(D68,FIND(" ",D68)-1),D68)</f>
        <v>2026-01-12</v>
      </c>
      <c r="AV68" s="43" t="str">
        <f aca="false">P68</f>
        <v>人力资源部</v>
      </c>
      <c r="AW68" s="42" t="str">
        <f aca="false">Q68</f>
        <v>土桥分中心</v>
      </c>
      <c r="AX68" s="7" t="str">
        <f aca="false">H68</f>
        <v>市民反映，北京客5分公司的物业刷车人员上班酒气冲天，就是今天上午这辆车，该人员走路都走不稳，名字应该是刘芳女士。希望处理一下。来电反映客5公交车工作人员上班喝酒问题。</v>
      </c>
      <c r="AY68" s="42" t="str">
        <f aca="false">AG68</f>
        <v>服务</v>
      </c>
      <c r="AZ68" s="43" t="s">
        <v>116</v>
      </c>
      <c r="BA68" s="43" t="s">
        <v>116</v>
      </c>
      <c r="BB68" s="43" t="s">
        <v>116</v>
      </c>
      <c r="BC68" s="6" t="s">
        <v>226</v>
      </c>
      <c r="BD68" s="43" t="str">
        <f aca="false">U68</f>
        <v>结束</v>
      </c>
      <c r="BE68" s="43" t="str">
        <f aca="false">IFERROR(LEFT(T68,FIND(" ",T68)-1),T68)</f>
        <v>2026-01-16</v>
      </c>
      <c r="BF68" s="6" t="s">
        <v>1053</v>
      </c>
      <c r="BG68" s="5" t="s">
        <v>238</v>
      </c>
      <c r="BH68" s="5" t="s">
        <v>1045</v>
      </c>
      <c r="BI68" s="44"/>
      <c r="BJ68" s="44"/>
      <c r="BK68" s="44"/>
      <c r="BL68" s="44" t="str">
        <f aca="false">IF(BG68="物管行政部","侯旭、郑楠",IF(BG68="安保部","张耕",IF(BG68="工程设备部","华菲",IF(BG68="人力资源部","成琦",IF(BG68="党委工作部","阎鑫雨",IF(BG68="餐饮服务部","赵弘晨",IF(BG68="工会","郑欣",IF(BG68="办公室","董娜",""))))))))&amp;IF(BG68="纪检部","黄倩",IF(BG68="信息管理部","蔡浩然",""))</f>
        <v>成琦</v>
      </c>
      <c r="BM68" s="44" t="s">
        <v>119</v>
      </c>
      <c r="BN68" s="44"/>
      <c r="BO68" s="44"/>
      <c r="BP68" s="45" t="s">
        <v>120</v>
      </c>
      <c r="BQ68" s="46"/>
      <c r="BR68" s="44"/>
      <c r="BS68" s="46"/>
      <c r="BT68" s="46"/>
      <c r="BU68" s="44"/>
      <c r="BV68" s="44" t="str">
        <f aca="false">MID(AR68,1,16)</f>
        <v>热线-260111-023626</v>
      </c>
      <c r="BW68" s="44"/>
      <c r="BX68" s="45" t="str">
        <f aca="false">IF(COUNTIF(BV:BV,BV68)=1,"否","是")</f>
        <v>是</v>
      </c>
      <c r="BY68" s="45" t="str">
        <f aca="false">MID(AR68,18,1)</f>
        <v>2</v>
      </c>
      <c r="CG68" s="47" t="str">
        <f aca="false">VLOOKUP(AR68,[1]市民意见信息导出!$AI$2:$AK$392,3,FALSE())</f>
        <v>结束</v>
      </c>
      <c r="CH68" s="0" t="e">
        <f aca="false">VLOOKUP(BV68,[2]Sheet1!$C$2:$AC$99,2,FALSE())</f>
        <v>#N/A</v>
      </c>
    </row>
    <row r="69" customFormat="false" ht="48" hidden="true" customHeight="true" outlineLevel="0" collapsed="false">
      <c r="A69" s="35" t="s">
        <v>1054</v>
      </c>
      <c r="B69" s="36" t="s">
        <v>1055</v>
      </c>
      <c r="C69" s="36" t="s">
        <v>1056</v>
      </c>
      <c r="D69" s="36" t="s">
        <v>1057</v>
      </c>
      <c r="E69" s="35" t="s">
        <v>1058</v>
      </c>
      <c r="F69" s="35" t="s">
        <v>129</v>
      </c>
      <c r="G69" s="35" t="s">
        <v>1059</v>
      </c>
      <c r="H69" s="35" t="s">
        <v>1060</v>
      </c>
      <c r="I69" s="35" t="s">
        <v>92</v>
      </c>
      <c r="J69" s="35" t="s">
        <v>93</v>
      </c>
      <c r="K69" s="35" t="s">
        <v>94</v>
      </c>
      <c r="L69" s="35" t="s">
        <v>95</v>
      </c>
      <c r="M69" s="35" t="s">
        <v>96</v>
      </c>
      <c r="N69" s="35" t="s">
        <v>97</v>
      </c>
      <c r="O69" s="35" t="s">
        <v>237</v>
      </c>
      <c r="P69" s="35" t="s">
        <v>99</v>
      </c>
      <c r="Q69" s="35" t="s">
        <v>237</v>
      </c>
      <c r="R69" s="36" t="s">
        <v>1061</v>
      </c>
      <c r="S69" s="36" t="s">
        <v>1017</v>
      </c>
      <c r="T69" s="36" t="s">
        <v>1062</v>
      </c>
      <c r="U69" s="35" t="s">
        <v>103</v>
      </c>
      <c r="V69" s="36" t="s">
        <v>104</v>
      </c>
      <c r="W69" s="35" t="s">
        <v>1063</v>
      </c>
      <c r="X69" s="35" t="s">
        <v>1064</v>
      </c>
      <c r="Y69" s="35" t="s">
        <v>1065</v>
      </c>
      <c r="Z69" s="35" t="s">
        <v>1066</v>
      </c>
      <c r="AA69" s="35" t="s">
        <v>163</v>
      </c>
      <c r="AB69" s="35" t="s">
        <v>1067</v>
      </c>
      <c r="AC69" s="35" t="s">
        <v>111</v>
      </c>
      <c r="AD69" s="35" t="s">
        <v>112</v>
      </c>
      <c r="AE69" s="36" t="s">
        <v>1068</v>
      </c>
      <c r="AF69" s="36" t="s">
        <v>243</v>
      </c>
      <c r="AG69" s="35" t="s">
        <v>115</v>
      </c>
      <c r="AH69" s="35" t="s">
        <v>116</v>
      </c>
      <c r="AK69" s="37" t="str">
        <f aca="false">AG69&amp;L69&amp;M69</f>
        <v>服务企业政策问题调整服务规范</v>
      </c>
      <c r="AP69" s="38" t="n">
        <v>65</v>
      </c>
      <c r="AQ69" s="39" t="n">
        <v>46023</v>
      </c>
      <c r="AR69" s="43" t="str">
        <f aca="false">IFERROR(LEFT(A69,FIND("（",A69)-1),A69)</f>
        <v>网络-260112-006217-3</v>
      </c>
      <c r="AS69" s="43" t="str">
        <f aca="false">J69</f>
        <v>诉求</v>
      </c>
      <c r="AT69" s="43" t="n">
        <f aca="false">IF(MID(AR69,1,2)="热线",12345)+IF(MID(AR69,1,2)="网络",12345)</f>
        <v>12345</v>
      </c>
      <c r="AU69" s="41" t="str">
        <f aca="false">IFERROR(LEFT(D69,FIND(" ",D69)-1),D69)</f>
        <v>2026-01-12</v>
      </c>
      <c r="AV69" s="43" t="str">
        <f aca="false">P69</f>
        <v>物管行政部</v>
      </c>
      <c r="AW69" s="42" t="str">
        <f aca="false">Q69</f>
        <v>方庄分中心</v>
      </c>
      <c r="AX69" s="7" t="str">
        <f aca="false">H69</f>
        <v>工单来源：新浪微博，此工单内容为网民原文。  =======================================留言原文：投诉北京公交7路，发车太慢，始发站第二站等待17分钟，寒风凛冽，老人无法忍耐，屡教不改，车厢内更无人打扫，脏乱差是否加V ：否微博链接：无</v>
      </c>
      <c r="AY69" s="42" t="str">
        <f aca="false">AG69</f>
        <v>服务</v>
      </c>
      <c r="AZ69" s="43" t="s">
        <v>116</v>
      </c>
      <c r="BA69" s="43" t="s">
        <v>116</v>
      </c>
      <c r="BB69" s="43" t="s">
        <v>116</v>
      </c>
      <c r="BC69" s="6" t="s">
        <v>117</v>
      </c>
      <c r="BD69" s="43" t="str">
        <f aca="false">U69</f>
        <v>结束</v>
      </c>
      <c r="BE69" s="43" t="str">
        <f aca="false">IFERROR(LEFT(T69,FIND(" ",T69)-1),T69)</f>
        <v>2026-01-17</v>
      </c>
      <c r="BF69" s="6" t="s">
        <v>1069</v>
      </c>
      <c r="BG69" s="5" t="s">
        <v>99</v>
      </c>
      <c r="BH69" s="5" t="s">
        <v>237</v>
      </c>
      <c r="BI69" s="44"/>
      <c r="BJ69" s="44"/>
      <c r="BK69" s="44"/>
      <c r="BL69" s="44" t="str">
        <f aca="false">IF(BG69="物管行政部","侯旭、郑楠",IF(BG69="安保部","张耕",IF(BG69="工程设备部","华菲",IF(BG69="人力资源部","成琦",IF(BG69="党委工作部","阎鑫雨",IF(BG69="餐饮服务部","赵弘晨",IF(BG69="工会","郑欣",IF(BG69="办公室","董娜",""))))))))&amp;IF(BG69="纪检部","黄倩",IF(BG69="信息管理部","蔡浩然",""))</f>
        <v>侯旭、郑楠</v>
      </c>
      <c r="BM69" s="44" t="s">
        <v>119</v>
      </c>
      <c r="BN69" s="44"/>
      <c r="BO69" s="44"/>
      <c r="BP69" s="45" t="s">
        <v>120</v>
      </c>
      <c r="BQ69" s="46"/>
      <c r="BR69" s="44"/>
      <c r="BS69" s="46"/>
      <c r="BT69" s="46"/>
      <c r="BU69" s="44"/>
      <c r="BV69" s="44" t="str">
        <f aca="false">MID(AR69,1,16)</f>
        <v>网络-260112-006217</v>
      </c>
      <c r="BW69" s="44" t="s">
        <v>121</v>
      </c>
      <c r="BX69" s="45" t="str">
        <f aca="false">IF(COUNTIF(BV:BV,BV69)=1,"否","是")</f>
        <v>否</v>
      </c>
      <c r="BY69" s="45" t="str">
        <f aca="false">MID(AR69,18,1)</f>
        <v>3</v>
      </c>
      <c r="CG69" s="47" t="str">
        <f aca="false">VLOOKUP(AR69,[1]市民意见信息导出!$AI$2:$AK$392,3,FALSE())</f>
        <v>结束</v>
      </c>
      <c r="CH69" s="0" t="e">
        <f aca="false">VLOOKUP(BV69,[2]Sheet1!$C$2:$AC$99,2,FALSE())</f>
        <v>#N/A</v>
      </c>
    </row>
    <row r="70" customFormat="false" ht="61" hidden="true" customHeight="true" outlineLevel="0" collapsed="false">
      <c r="A70" s="35" t="s">
        <v>1070</v>
      </c>
      <c r="B70" s="36" t="s">
        <v>1039</v>
      </c>
      <c r="C70" s="36" t="s">
        <v>1040</v>
      </c>
      <c r="D70" s="36" t="s">
        <v>1071</v>
      </c>
      <c r="E70" s="35" t="s">
        <v>1042</v>
      </c>
      <c r="F70" s="35" t="s">
        <v>129</v>
      </c>
      <c r="G70" s="35" t="s">
        <v>1043</v>
      </c>
      <c r="H70" s="35" t="s">
        <v>1044</v>
      </c>
      <c r="I70" s="35" t="s">
        <v>92</v>
      </c>
      <c r="J70" s="35" t="s">
        <v>173</v>
      </c>
      <c r="K70" s="35" t="s">
        <v>94</v>
      </c>
      <c r="L70" s="35" t="s">
        <v>1072</v>
      </c>
      <c r="M70" s="35" t="s">
        <v>1073</v>
      </c>
      <c r="N70" s="35" t="s">
        <v>97</v>
      </c>
      <c r="O70" s="35" t="s">
        <v>1045</v>
      </c>
      <c r="P70" s="35" t="s">
        <v>99</v>
      </c>
      <c r="Q70" s="35" t="s">
        <v>1045</v>
      </c>
      <c r="R70" s="36" t="s">
        <v>1046</v>
      </c>
      <c r="S70" s="36" t="s">
        <v>1074</v>
      </c>
      <c r="T70" s="36" t="s">
        <v>1047</v>
      </c>
      <c r="U70" s="35" t="s">
        <v>103</v>
      </c>
      <c r="V70" s="36" t="s">
        <v>104</v>
      </c>
      <c r="W70" s="35" t="s">
        <v>1048</v>
      </c>
      <c r="X70" s="35" t="s">
        <v>1049</v>
      </c>
      <c r="Y70" s="35" t="s">
        <v>1050</v>
      </c>
      <c r="Z70" s="35" t="s">
        <v>242</v>
      </c>
      <c r="AA70" s="35" t="s">
        <v>242</v>
      </c>
      <c r="AB70" s="35" t="s">
        <v>1075</v>
      </c>
      <c r="AC70" s="35" t="s">
        <v>111</v>
      </c>
      <c r="AD70" s="35" t="s">
        <v>112</v>
      </c>
      <c r="AE70" s="36" t="s">
        <v>1051</v>
      </c>
      <c r="AF70" s="36" t="s">
        <v>1052</v>
      </c>
      <c r="AG70" s="35" t="s">
        <v>115</v>
      </c>
      <c r="AH70" s="35" t="s">
        <v>116</v>
      </c>
      <c r="AK70" s="37" t="str">
        <f aca="false">AG70&amp;L70&amp;M70</f>
        <v>服务安全服务专业其他问题安全服务专业补充内容</v>
      </c>
      <c r="AP70" s="38" t="n">
        <v>66</v>
      </c>
      <c r="AQ70" s="39" t="n">
        <v>46023</v>
      </c>
      <c r="AR70" s="43" t="str">
        <f aca="false">IFERROR(LEFT(A70,FIND("（",A70)-1),A70)</f>
        <v>热线-260111-023626-1</v>
      </c>
      <c r="AS70" s="43" t="str">
        <f aca="false">J70</f>
        <v>其他</v>
      </c>
      <c r="AT70" s="43" t="n">
        <f aca="false">IF(MID(AR70,1,2)="热线",12345)+IF(MID(AR70,1,2)="网络",12345)</f>
        <v>12345</v>
      </c>
      <c r="AU70" s="41" t="str">
        <f aca="false">IFERROR(LEFT(D70,FIND(" ",D70)-1),D70)</f>
        <v>2026-01-13</v>
      </c>
      <c r="AV70" s="43" t="str">
        <f aca="false">P70</f>
        <v>物管行政部</v>
      </c>
      <c r="AW70" s="42" t="str">
        <f aca="false">Q70</f>
        <v>土桥分中心</v>
      </c>
      <c r="AX70" s="7" t="str">
        <f aca="false">H70</f>
        <v>市民反映，北京客5分公司的物业刷车人员上班酒气冲天，就是今天上午这辆车，该人员走路都走不稳，名字应该是刘芳女士。希望处理一下。来电反映客5公交车工作人员上班喝酒问题。</v>
      </c>
      <c r="AY70" s="42" t="str">
        <f aca="false">AG70</f>
        <v>服务</v>
      </c>
      <c r="AZ70" s="43" t="s">
        <v>116</v>
      </c>
      <c r="BA70" s="43" t="s">
        <v>116</v>
      </c>
      <c r="BB70" s="43" t="s">
        <v>116</v>
      </c>
      <c r="BC70" s="6" t="s">
        <v>226</v>
      </c>
      <c r="BD70" s="43" t="str">
        <f aca="false">U70</f>
        <v>结束</v>
      </c>
      <c r="BE70" s="43" t="str">
        <f aca="false">IFERROR(LEFT(T70,FIND(" ",T70)-1),T70)</f>
        <v>2026-01-16</v>
      </c>
      <c r="BF70" s="6" t="s">
        <v>1053</v>
      </c>
      <c r="BG70" s="5" t="s">
        <v>99</v>
      </c>
      <c r="BH70" s="5" t="s">
        <v>1045</v>
      </c>
      <c r="BI70" s="44"/>
      <c r="BJ70" s="44"/>
      <c r="BK70" s="44"/>
      <c r="BL70" s="44" t="str">
        <f aca="false">IF(BG70="物管行政部","侯旭、郑楠",IF(BG70="安保部","张耕",IF(BG70="工程设备部","华菲",IF(BG70="人力资源部","成琦",IF(BG70="党委工作部","阎鑫雨",IF(BG70="餐饮服务部","赵弘晨",IF(BG70="工会","郑欣",IF(BG70="办公室","董娜",""))))))))&amp;IF(BG70="纪检部","黄倩",IF(BG70="信息管理部","蔡浩然",""))</f>
        <v>侯旭、郑楠</v>
      </c>
      <c r="BM70" s="44" t="s">
        <v>119</v>
      </c>
      <c r="BN70" s="44"/>
      <c r="BO70" s="44"/>
      <c r="BP70" s="45" t="s">
        <v>120</v>
      </c>
      <c r="BQ70" s="46"/>
      <c r="BR70" s="44"/>
      <c r="BS70" s="46"/>
      <c r="BT70" s="46"/>
      <c r="BU70" s="44"/>
      <c r="BV70" s="44" t="str">
        <f aca="false">MID(AR70,1,16)</f>
        <v>热线-260111-023626</v>
      </c>
      <c r="BW70" s="44"/>
      <c r="BX70" s="45" t="str">
        <f aca="false">IF(COUNTIF(BV:BV,BV70)=1,"否","是")</f>
        <v>是</v>
      </c>
      <c r="BY70" s="45" t="str">
        <f aca="false">MID(AR70,18,1)</f>
        <v>1</v>
      </c>
      <c r="CG70" s="47" t="str">
        <f aca="false">VLOOKUP(AR70,[1]市民意见信息导出!$AI$2:$AK$392,3,FALSE())</f>
        <v>结束</v>
      </c>
      <c r="CH70" s="0" t="e">
        <f aca="false">VLOOKUP(BV70,[2]Sheet1!$C$2:$AC$99,2,FALSE())</f>
        <v>#N/A</v>
      </c>
    </row>
    <row r="71" customFormat="false" ht="64" hidden="true" customHeight="true" outlineLevel="0" collapsed="false">
      <c r="A71" s="35" t="s">
        <v>1076</v>
      </c>
      <c r="B71" s="36" t="s">
        <v>1077</v>
      </c>
      <c r="C71" s="36" t="s">
        <v>1078</v>
      </c>
      <c r="D71" s="36" t="s">
        <v>1079</v>
      </c>
      <c r="E71" s="35" t="s">
        <v>1080</v>
      </c>
      <c r="F71" s="35" t="s">
        <v>89</v>
      </c>
      <c r="G71" s="35" t="s">
        <v>1081</v>
      </c>
      <c r="H71" s="35" t="s">
        <v>1082</v>
      </c>
      <c r="I71" s="35" t="s">
        <v>92</v>
      </c>
      <c r="J71" s="35" t="s">
        <v>93</v>
      </c>
      <c r="K71" s="35" t="s">
        <v>94</v>
      </c>
      <c r="L71" s="35" t="s">
        <v>95</v>
      </c>
      <c r="M71" s="35" t="s">
        <v>96</v>
      </c>
      <c r="N71" s="35" t="s">
        <v>97</v>
      </c>
      <c r="O71" s="35" t="s">
        <v>98</v>
      </c>
      <c r="P71" s="35" t="s">
        <v>99</v>
      </c>
      <c r="Q71" s="35" t="s">
        <v>98</v>
      </c>
      <c r="R71" s="36" t="s">
        <v>1061</v>
      </c>
      <c r="S71" s="36" t="s">
        <v>1017</v>
      </c>
      <c r="T71" s="36" t="s">
        <v>1062</v>
      </c>
      <c r="U71" s="35" t="s">
        <v>103</v>
      </c>
      <c r="V71" s="36" t="s">
        <v>104</v>
      </c>
      <c r="W71" s="35" t="s">
        <v>105</v>
      </c>
      <c r="X71" s="35" t="s">
        <v>1083</v>
      </c>
      <c r="Y71" s="35" t="s">
        <v>1084</v>
      </c>
      <c r="Z71" s="35" t="s">
        <v>1085</v>
      </c>
      <c r="AA71" s="35" t="s">
        <v>163</v>
      </c>
      <c r="AB71" s="35" t="s">
        <v>1086</v>
      </c>
      <c r="AC71" s="35" t="s">
        <v>111</v>
      </c>
      <c r="AD71" s="35" t="s">
        <v>112</v>
      </c>
      <c r="AE71" s="36" t="s">
        <v>1087</v>
      </c>
      <c r="AF71" s="36" t="s">
        <v>114</v>
      </c>
      <c r="AG71" s="35" t="s">
        <v>379</v>
      </c>
      <c r="AH71" s="35" t="s">
        <v>116</v>
      </c>
      <c r="AK71" s="37" t="str">
        <f aca="false">AG71&amp;L71&amp;M71</f>
        <v>设施设备企业政策问题调整服务规范</v>
      </c>
      <c r="AP71" s="38" t="n">
        <v>67</v>
      </c>
      <c r="AQ71" s="39" t="n">
        <v>46023</v>
      </c>
      <c r="AR71" s="43" t="str">
        <f aca="false">IFERROR(LEFT(A71,FIND("（",A71)-1),A71)</f>
        <v>热线-260112-004858-3</v>
      </c>
      <c r="AS71" s="43" t="str">
        <f aca="false">J71</f>
        <v>诉求</v>
      </c>
      <c r="AT71" s="43" t="n">
        <f aca="false">IF(MID(AR71,1,2)="热线",12345)+IF(MID(AR71,1,2)="网络",12345)</f>
        <v>12345</v>
      </c>
      <c r="AU71" s="41" t="str">
        <f aca="false">IFERROR(LEFT(D71,FIND(" ",D71)-1),D71)</f>
        <v>2026-01-12</v>
      </c>
      <c r="AV71" s="43" t="str">
        <f aca="false">P71</f>
        <v>物管行政部</v>
      </c>
      <c r="AW71" s="42" t="str">
        <f aca="false">Q71</f>
        <v>西苑分中心</v>
      </c>
      <c r="AX71" s="7" t="str">
        <f aca="false">H71</f>
        <v>市民反映，每辆的575公交车，车内没有热风空调， 民向司机反映过，司机表示电车带不动，每次下车的时候手脚非常的冷，还有车内的卫生也不好，市民不认可，来电反映公交车不开热风不合理问题。</v>
      </c>
      <c r="AY71" s="42" t="str">
        <f aca="false">AG71</f>
        <v>设施设备</v>
      </c>
      <c r="AZ71" s="43" t="s">
        <v>116</v>
      </c>
      <c r="BA71" s="43" t="s">
        <v>116</v>
      </c>
      <c r="BB71" s="43" t="s">
        <v>116</v>
      </c>
      <c r="BC71" s="6" t="s">
        <v>117</v>
      </c>
      <c r="BD71" s="43" t="str">
        <f aca="false">U71</f>
        <v>结束</v>
      </c>
      <c r="BE71" s="43" t="str">
        <f aca="false">IFERROR(LEFT(T71,FIND(" ",T71)-1),T71)</f>
        <v>2026-01-17</v>
      </c>
      <c r="BF71" s="6" t="s">
        <v>1069</v>
      </c>
      <c r="BG71" s="5" t="s">
        <v>99</v>
      </c>
      <c r="BH71" s="5" t="s">
        <v>98</v>
      </c>
      <c r="BI71" s="44"/>
      <c r="BJ71" s="44"/>
      <c r="BK71" s="44"/>
      <c r="BL71" s="44" t="str">
        <f aca="false">IF(BG71="物管行政部","侯旭、郑楠",IF(BG71="安保部","张耕",IF(BG71="工程设备部","华菲",IF(BG71="人力资源部","成琦",IF(BG71="党委工作部","阎鑫雨",IF(BG71="餐饮服务部","赵弘晨",IF(BG71="工会","郑欣",IF(BG71="办公室","董娜",""))))))))&amp;IF(BG71="纪检部","黄倩",IF(BG71="信息管理部","蔡浩然",""))</f>
        <v>侯旭、郑楠</v>
      </c>
      <c r="BM71" s="44" t="s">
        <v>119</v>
      </c>
      <c r="BN71" s="44"/>
      <c r="BO71" s="44"/>
      <c r="BP71" s="45" t="s">
        <v>120</v>
      </c>
      <c r="BQ71" s="46"/>
      <c r="BR71" s="44"/>
      <c r="BS71" s="46"/>
      <c r="BT71" s="46"/>
      <c r="BU71" s="44"/>
      <c r="BV71" s="44" t="str">
        <f aca="false">MID(AR71,1,16)</f>
        <v>热线-260112-004858</v>
      </c>
      <c r="BW71" s="44" t="s">
        <v>121</v>
      </c>
      <c r="BX71" s="45" t="str">
        <f aca="false">IF(COUNTIF(BV:BV,BV71)=1,"否","是")</f>
        <v>否</v>
      </c>
      <c r="BY71" s="45" t="str">
        <f aca="false">MID(AR71,18,1)</f>
        <v>3</v>
      </c>
      <c r="CG71" s="47" t="str">
        <f aca="false">VLOOKUP(AR71,[1]市民意见信息导出!$AI$2:$AK$392,3,FALSE())</f>
        <v>结束</v>
      </c>
      <c r="CH71" s="0" t="e">
        <f aca="false">VLOOKUP(BV71,[2]Sheet1!$C$2:$AC$99,2,FALSE())</f>
        <v>#N/A</v>
      </c>
    </row>
    <row r="72" customFormat="false" ht="45" hidden="true" customHeight="true" outlineLevel="0" collapsed="false">
      <c r="A72" s="35" t="s">
        <v>1088</v>
      </c>
      <c r="B72" s="36" t="s">
        <v>1089</v>
      </c>
      <c r="C72" s="36" t="s">
        <v>1090</v>
      </c>
      <c r="D72" s="36" t="s">
        <v>1091</v>
      </c>
      <c r="E72" s="35" t="s">
        <v>1092</v>
      </c>
      <c r="F72" s="35" t="s">
        <v>89</v>
      </c>
      <c r="G72" s="35" t="s">
        <v>1093</v>
      </c>
      <c r="H72" s="35" t="s">
        <v>1094</v>
      </c>
      <c r="I72" s="35" t="s">
        <v>92</v>
      </c>
      <c r="J72" s="35" t="s">
        <v>93</v>
      </c>
      <c r="K72" s="35" t="s">
        <v>94</v>
      </c>
      <c r="L72" s="35" t="s">
        <v>184</v>
      </c>
      <c r="M72" s="35" t="s">
        <v>185</v>
      </c>
      <c r="N72" s="35" t="s">
        <v>97</v>
      </c>
      <c r="O72" s="35" t="s">
        <v>98</v>
      </c>
      <c r="P72" s="35" t="s">
        <v>99</v>
      </c>
      <c r="Q72" s="35" t="s">
        <v>98</v>
      </c>
      <c r="R72" s="36" t="s">
        <v>1095</v>
      </c>
      <c r="S72" s="36" t="s">
        <v>963</v>
      </c>
      <c r="T72" s="36" t="s">
        <v>1096</v>
      </c>
      <c r="U72" s="35" t="s">
        <v>103</v>
      </c>
      <c r="V72" s="36" t="s">
        <v>104</v>
      </c>
      <c r="W72" s="35" t="s">
        <v>105</v>
      </c>
      <c r="X72" s="35" t="s">
        <v>1097</v>
      </c>
      <c r="Y72" s="35" t="s">
        <v>1098</v>
      </c>
      <c r="Z72" s="35" t="s">
        <v>1099</v>
      </c>
      <c r="AA72" s="35" t="s">
        <v>163</v>
      </c>
      <c r="AB72" s="35" t="s">
        <v>1100</v>
      </c>
      <c r="AC72" s="35" t="s">
        <v>111</v>
      </c>
      <c r="AD72" s="35" t="s">
        <v>112</v>
      </c>
      <c r="AE72" s="36" t="s">
        <v>1101</v>
      </c>
      <c r="AF72" s="36" t="s">
        <v>114</v>
      </c>
      <c r="AG72" s="35" t="s">
        <v>115</v>
      </c>
      <c r="AH72" s="35" t="s">
        <v>116</v>
      </c>
      <c r="AK72" s="37" t="str">
        <f aca="false">AG72&amp;L72&amp;M72</f>
        <v>服务乘车环境问题车辆卫生</v>
      </c>
      <c r="AP72" s="38" t="n">
        <v>68</v>
      </c>
      <c r="AQ72" s="39" t="n">
        <v>46023</v>
      </c>
      <c r="AR72" s="43" t="str">
        <f aca="false">IFERROR(LEFT(A72,FIND("（",A72)-1),A72)</f>
        <v>网络-260113-005463</v>
      </c>
      <c r="AS72" s="43" t="str">
        <f aca="false">J72</f>
        <v>诉求</v>
      </c>
      <c r="AT72" s="43" t="n">
        <f aca="false">IF(MID(AR72,1,2)="热线",12345)+IF(MID(AR72,1,2)="网络",12345)</f>
        <v>12345</v>
      </c>
      <c r="AU72" s="41" t="str">
        <f aca="false">IFERROR(LEFT(D72,FIND(" ",D72)-1),D72)</f>
        <v>2026-01-13</v>
      </c>
      <c r="AV72" s="43" t="str">
        <f aca="false">P72</f>
        <v>物管行政部</v>
      </c>
      <c r="AW72" s="42" t="str">
        <f aca="false">Q72</f>
        <v>西苑分中心</v>
      </c>
      <c r="AX72" s="7" t="str">
        <f aca="false">H72</f>
        <v> 工单来源：微信服务号，此工单内容为网民留言时填写的标题及原文。 ============================= 留言标题：公交留言原文：今天做一辆539比较脏！市民填写的详细地址为：区、街道：海淀区海淀街道详细地址：万柳中路注：具体见附件</v>
      </c>
      <c r="AY72" s="42" t="str">
        <f aca="false">AG72</f>
        <v>服务</v>
      </c>
      <c r="AZ72" s="43" t="s">
        <v>116</v>
      </c>
      <c r="BA72" s="43" t="s">
        <v>116</v>
      </c>
      <c r="BB72" s="43" t="s">
        <v>116</v>
      </c>
      <c r="BC72" s="6" t="s">
        <v>117</v>
      </c>
      <c r="BD72" s="43" t="str">
        <f aca="false">U72</f>
        <v>结束</v>
      </c>
      <c r="BE72" s="43" t="str">
        <f aca="false">IFERROR(LEFT(T72,FIND(" ",T72)-1),T72)</f>
        <v>2026-01-18</v>
      </c>
      <c r="BF72" s="6" t="s">
        <v>1069</v>
      </c>
      <c r="BG72" s="5" t="s">
        <v>99</v>
      </c>
      <c r="BH72" s="5" t="s">
        <v>98</v>
      </c>
      <c r="BI72" s="44"/>
      <c r="BJ72" s="44"/>
      <c r="BK72" s="44"/>
      <c r="BL72" s="44" t="str">
        <f aca="false">IF(BG72="物管行政部","侯旭、郑楠",IF(BG72="安保部","张耕",IF(BG72="工程设备部","华菲",IF(BG72="人力资源部","成琦",IF(BG72="党委工作部","阎鑫雨",IF(BG72="餐饮服务部","赵弘晨",IF(BG72="工会","郑欣",IF(BG72="办公室","董娜",""))))))))&amp;IF(BG72="纪检部","黄倩",IF(BG72="信息管理部","蔡浩然",""))</f>
        <v>侯旭、郑楠</v>
      </c>
      <c r="BM72" s="44" t="s">
        <v>119</v>
      </c>
      <c r="BN72" s="44"/>
      <c r="BO72" s="44"/>
      <c r="BP72" s="45" t="s">
        <v>120</v>
      </c>
      <c r="BQ72" s="51" t="s">
        <v>1102</v>
      </c>
      <c r="BR72" s="44"/>
      <c r="BS72" s="46"/>
      <c r="BT72" s="46"/>
      <c r="BU72" s="52" t="s">
        <v>1103</v>
      </c>
      <c r="BV72" s="44" t="str">
        <f aca="false">MID(AR72,1,16)</f>
        <v>网络-260113-005463</v>
      </c>
      <c r="BW72" s="44" t="s">
        <v>121</v>
      </c>
      <c r="BX72" s="45" t="str">
        <f aca="false">IF(COUNTIF(BV:BV,BV72)=1,"否","是")</f>
        <v>否</v>
      </c>
      <c r="BY72" s="45" t="str">
        <f aca="false">MID(AR72,18,1)</f>
        <v/>
      </c>
      <c r="BZ72" s="47" t="s">
        <v>122</v>
      </c>
      <c r="CE72" s="48" t="s">
        <v>1104</v>
      </c>
      <c r="CG72" s="47" t="str">
        <f aca="false">VLOOKUP(AR72,[1]市民意见信息导出!$AI$2:$AK$392,3,FALSE())</f>
        <v>结束</v>
      </c>
      <c r="CH72" s="0" t="str">
        <f aca="false">VLOOKUP(BV72,[2]Sheet1!$C$2:$AC$99,2,FALSE())</f>
        <v>2月</v>
      </c>
    </row>
    <row r="73" customFormat="false" ht="84" hidden="true" customHeight="false" outlineLevel="0" collapsed="false">
      <c r="A73" s="35" t="s">
        <v>1105</v>
      </c>
      <c r="B73" s="36" t="s">
        <v>1106</v>
      </c>
      <c r="C73" s="36" t="s">
        <v>1107</v>
      </c>
      <c r="D73" s="36" t="s">
        <v>1108</v>
      </c>
      <c r="E73" s="35" t="s">
        <v>770</v>
      </c>
      <c r="F73" s="35" t="s">
        <v>129</v>
      </c>
      <c r="G73" s="35" t="s">
        <v>960</v>
      </c>
      <c r="H73" s="35" t="s">
        <v>1109</v>
      </c>
      <c r="I73" s="35" t="s">
        <v>92</v>
      </c>
      <c r="J73" s="35" t="s">
        <v>93</v>
      </c>
      <c r="K73" s="35" t="s">
        <v>234</v>
      </c>
      <c r="L73" s="35" t="s">
        <v>659</v>
      </c>
      <c r="M73" s="35" t="s">
        <v>962</v>
      </c>
      <c r="N73" s="35" t="s">
        <v>97</v>
      </c>
      <c r="O73" s="35" t="s">
        <v>238</v>
      </c>
      <c r="P73" s="35" t="s">
        <v>238</v>
      </c>
      <c r="Q73" s="35" t="s">
        <v>218</v>
      </c>
      <c r="R73" s="36" t="s">
        <v>1095</v>
      </c>
      <c r="S73" s="36" t="s">
        <v>1110</v>
      </c>
      <c r="T73" s="36" t="s">
        <v>1096</v>
      </c>
      <c r="U73" s="35" t="s">
        <v>103</v>
      </c>
      <c r="V73" s="36" t="s">
        <v>104</v>
      </c>
      <c r="W73" s="35" t="s">
        <v>1111</v>
      </c>
      <c r="X73" s="35" t="s">
        <v>1112</v>
      </c>
      <c r="Y73" s="35" t="s">
        <v>1113</v>
      </c>
      <c r="Z73" s="35" t="s">
        <v>242</v>
      </c>
      <c r="AA73" s="35" t="s">
        <v>242</v>
      </c>
      <c r="AB73" s="35" t="s">
        <v>1114</v>
      </c>
      <c r="AC73" s="35" t="s">
        <v>111</v>
      </c>
      <c r="AD73" s="35" t="s">
        <v>112</v>
      </c>
      <c r="AE73" s="36" t="s">
        <v>1115</v>
      </c>
      <c r="AF73" s="36" t="s">
        <v>279</v>
      </c>
      <c r="AG73" s="35" t="s">
        <v>225</v>
      </c>
      <c r="AH73" s="35" t="s">
        <v>116</v>
      </c>
      <c r="AK73" s="37" t="str">
        <f aca="false">AG73&amp;L73&amp;M73</f>
        <v>劳动合同及用工管理劳动用工劳动合同</v>
      </c>
      <c r="AP73" s="38" t="n">
        <v>69</v>
      </c>
      <c r="AQ73" s="39" t="n">
        <v>46023</v>
      </c>
      <c r="AR73" s="43" t="str">
        <f aca="false">IFERROR(LEFT(A73,FIND("（",A73)-1),A73)</f>
        <v>热线-260113-007090-1</v>
      </c>
      <c r="AS73" s="43" t="str">
        <f aca="false">J73</f>
        <v>诉求</v>
      </c>
      <c r="AT73" s="43" t="n">
        <f aca="false">IF(MID(AR73,1,2)="热线",12345)+IF(MID(AR73,1,2)="网络",12345)</f>
        <v>12345</v>
      </c>
      <c r="AU73" s="41" t="str">
        <f aca="false">IFERROR(LEFT(D73,FIND(" ",D73)-1),D73)</f>
        <v>2026-01-13</v>
      </c>
      <c r="AV73" s="43" t="str">
        <f aca="false">P73</f>
        <v>人力资源部</v>
      </c>
      <c r="AW73" s="42" t="str">
        <f aca="false">Q73</f>
        <v>机关</v>
      </c>
      <c r="AX73" s="7" t="str">
        <f aca="false">H73</f>
        <v>市民反映，自己被北京公共交通控股集团有限公司鸿运承物业管理中心开除，开除原因为企业说自己为管理人员，自己对此不认可，自己与企业签订的劳动合同为工人岗位，要求企业拿出管理自己人员的证据，地址：北京市西城区广安门内核桃园1号，公司说自己应该接收纪委的检查，自己不是党员，不是管理人员，为什么要政务处分自己，来电反映要求北京公共交通控股集团有限公司鸿运承物业管理中心拿出自己是管理人员的证据的问题。</v>
      </c>
      <c r="AY73" s="42" t="str">
        <f aca="false">AG73</f>
        <v>劳动合同及用工管理</v>
      </c>
      <c r="AZ73" s="43" t="s">
        <v>92</v>
      </c>
      <c r="BA73" s="43" t="s">
        <v>92</v>
      </c>
      <c r="BB73" s="43" t="s">
        <v>116</v>
      </c>
      <c r="BC73" s="6" t="s">
        <v>226</v>
      </c>
      <c r="BD73" s="43" t="str">
        <f aca="false">U73</f>
        <v>结束</v>
      </c>
      <c r="BE73" s="43" t="str">
        <f aca="false">IFERROR(LEFT(T73,FIND(" ",T73)-1),T73)</f>
        <v>2026-01-18</v>
      </c>
      <c r="BF73" s="6" t="s">
        <v>977</v>
      </c>
      <c r="BG73" s="5" t="s">
        <v>238</v>
      </c>
      <c r="BH73" s="50" t="s">
        <v>218</v>
      </c>
      <c r="BI73" s="44"/>
      <c r="BJ73" s="44"/>
      <c r="BK73" s="44"/>
      <c r="BL73" s="44" t="str">
        <f aca="false">IF(BG73="物管行政部","侯旭、郑楠",IF(BG73="安保部","张耕",IF(BG73="工程设备部","华菲",IF(BG73="人力资源部","张浩宇",IF(BG73="党委工作部","阎鑫雨",IF(BG73="餐饮服务部","赵弘晨",IF(BG73="工会","郑欣",IF(BG73="办公室","董娜",""))))))))&amp;IF(BG73="纪检部","黄倩",IF(BG73="信息管理部","蔡浩然",""))</f>
        <v>张浩宇</v>
      </c>
      <c r="BM73" s="44" t="s">
        <v>119</v>
      </c>
      <c r="BN73" s="44"/>
      <c r="BO73" s="44"/>
      <c r="BP73" s="45" t="s">
        <v>970</v>
      </c>
      <c r="BQ73" s="46" t="s">
        <v>971</v>
      </c>
      <c r="BR73" s="44" t="s">
        <v>92</v>
      </c>
      <c r="BS73" s="46"/>
      <c r="BT73" s="46" t="s">
        <v>1116</v>
      </c>
      <c r="BU73" s="44"/>
      <c r="BV73" s="44" t="str">
        <f aca="false">MID(AR73,1,16)</f>
        <v>热线-260113-007090</v>
      </c>
      <c r="BW73" s="44" t="s">
        <v>231</v>
      </c>
      <c r="BX73" s="45" t="str">
        <f aca="false">IF(COUNTIF(BV:BV,BV73)=1,"否","是")</f>
        <v>是</v>
      </c>
      <c r="BY73" s="45" t="str">
        <f aca="false">MID(AR73,18,1)</f>
        <v>1</v>
      </c>
      <c r="BZ73" s="47" t="s">
        <v>122</v>
      </c>
      <c r="CE73" s="48" t="s">
        <v>1104</v>
      </c>
      <c r="CG73" s="47" t="str">
        <f aca="false">VLOOKUP(AR73,[1]市民意见信息导出!$AI$2:$AK$392,3,FALSE())</f>
        <v>结束</v>
      </c>
      <c r="CH73" s="0" t="str">
        <f aca="false">VLOOKUP(BV73,[2]Sheet1!$C$2:$AC$99,2,FALSE())</f>
        <v>2月</v>
      </c>
    </row>
    <row r="74" customFormat="false" ht="84" hidden="true" customHeight="false" outlineLevel="0" collapsed="false">
      <c r="A74" s="35" t="s">
        <v>1117</v>
      </c>
      <c r="B74" s="36" t="s">
        <v>1106</v>
      </c>
      <c r="C74" s="36" t="s">
        <v>1107</v>
      </c>
      <c r="D74" s="36" t="s">
        <v>1118</v>
      </c>
      <c r="E74" s="35" t="s">
        <v>770</v>
      </c>
      <c r="F74" s="35" t="s">
        <v>129</v>
      </c>
      <c r="G74" s="35" t="s">
        <v>960</v>
      </c>
      <c r="H74" s="35" t="s">
        <v>1109</v>
      </c>
      <c r="I74" s="35" t="s">
        <v>92</v>
      </c>
      <c r="J74" s="35" t="s">
        <v>173</v>
      </c>
      <c r="K74" s="35" t="s">
        <v>214</v>
      </c>
      <c r="L74" s="35" t="s">
        <v>973</v>
      </c>
      <c r="M74" s="35" t="s">
        <v>974</v>
      </c>
      <c r="N74" s="35" t="s">
        <v>97</v>
      </c>
      <c r="O74" s="35" t="s">
        <v>217</v>
      </c>
      <c r="P74" s="35" t="s">
        <v>217</v>
      </c>
      <c r="Q74" s="35" t="s">
        <v>218</v>
      </c>
      <c r="R74" s="36" t="s">
        <v>1095</v>
      </c>
      <c r="S74" s="36" t="s">
        <v>1110</v>
      </c>
      <c r="T74" s="36" t="s">
        <v>1096</v>
      </c>
      <c r="U74" s="35" t="s">
        <v>103</v>
      </c>
      <c r="V74" s="36" t="s">
        <v>104</v>
      </c>
      <c r="W74" s="35" t="s">
        <v>219</v>
      </c>
      <c r="X74" s="35" t="s">
        <v>1119</v>
      </c>
      <c r="Y74" s="35" t="s">
        <v>221</v>
      </c>
      <c r="Z74" s="35" t="s">
        <v>221</v>
      </c>
      <c r="AA74" s="35" t="s">
        <v>221</v>
      </c>
      <c r="AB74" s="35" t="s">
        <v>1114</v>
      </c>
      <c r="AC74" s="35" t="s">
        <v>111</v>
      </c>
      <c r="AD74" s="35" t="s">
        <v>112</v>
      </c>
      <c r="AE74" s="36" t="s">
        <v>1115</v>
      </c>
      <c r="AF74" s="36" t="s">
        <v>224</v>
      </c>
      <c r="AG74" s="35" t="s">
        <v>225</v>
      </c>
      <c r="AH74" s="35" t="s">
        <v>116</v>
      </c>
      <c r="AK74" s="37" t="str">
        <f aca="false">AG74&amp;L74&amp;M74</f>
        <v>劳动合同及用工管理组织方面其他问题组织方面补充内容</v>
      </c>
      <c r="AP74" s="38" t="n">
        <v>70</v>
      </c>
      <c r="AQ74" s="39" t="n">
        <v>46023</v>
      </c>
      <c r="AR74" s="43" t="str">
        <f aca="false">IFERROR(LEFT(A74,FIND("（",A74)-1),A74)</f>
        <v>热线-260113-007090-2</v>
      </c>
      <c r="AS74" s="43" t="str">
        <f aca="false">J74</f>
        <v>其他</v>
      </c>
      <c r="AT74" s="43" t="n">
        <f aca="false">IF(MID(AR74,1,2)="热线",12345)+IF(MID(AR74,1,2)="网络",12345)</f>
        <v>12345</v>
      </c>
      <c r="AU74" s="41" t="str">
        <f aca="false">IFERROR(LEFT(D74,FIND(" ",D74)-1),D74)</f>
        <v>2026-01-13</v>
      </c>
      <c r="AV74" s="43" t="str">
        <f aca="false">P74</f>
        <v>党委工作部</v>
      </c>
      <c r="AW74" s="42" t="str">
        <f aca="false">Q74</f>
        <v>机关</v>
      </c>
      <c r="AX74" s="7" t="str">
        <f aca="false">H74</f>
        <v>市民反映，自己被北京公共交通控股集团有限公司鸿运承物业管理中心开除，开除原因为企业说自己为管理人员，自己对此不认可，自己与企业签订的劳动合同为工人岗位，要求企业拿出管理自己人员的证据，地址：北京市西城区广安门内核桃园1号，公司说自己应该接收纪委的检查，自己不是党员，不是管理人员，为什么要政务处分自己，来电反映要求北京公共交通控股集团有限公司鸿运承物业管理中心拿出自己是管理人员的证据的问题。</v>
      </c>
      <c r="AY74" s="42" t="str">
        <f aca="false">AG74</f>
        <v>劳动合同及用工管理</v>
      </c>
      <c r="AZ74" s="43" t="s">
        <v>92</v>
      </c>
      <c r="BA74" s="43" t="s">
        <v>92</v>
      </c>
      <c r="BB74" s="43" t="s">
        <v>116</v>
      </c>
      <c r="BC74" s="6" t="s">
        <v>226</v>
      </c>
      <c r="BD74" s="43" t="str">
        <f aca="false">U74</f>
        <v>结束</v>
      </c>
      <c r="BE74" s="43" t="str">
        <f aca="false">IFERROR(LEFT(T74,FIND(" ",T74)-1),T74)</f>
        <v>2026-01-18</v>
      </c>
      <c r="BF74" s="6" t="s">
        <v>977</v>
      </c>
      <c r="BG74" s="5" t="s">
        <v>217</v>
      </c>
      <c r="BH74" s="50" t="s">
        <v>218</v>
      </c>
      <c r="BI74" s="44"/>
      <c r="BJ74" s="44"/>
      <c r="BK74" s="44"/>
      <c r="BL74" s="44" t="str">
        <f aca="false">IF(BG74="物管行政部","侯旭、郑楠",IF(BG74="安保部","张耕",IF(BG74="工程设备部","华菲",IF(BG74="人力资源部","张浩宇",IF(BG74="党委工作部","阎鑫雨",IF(BG74="餐饮服务部","赵弘晨",IF(BG74="工会","郑欣",IF(BG74="办公室","董娜",""))))))))&amp;IF(BG74="纪检部","黄倩",IF(BG74="信息管理部","蔡浩然",""))</f>
        <v>阎鑫雨</v>
      </c>
      <c r="BM74" s="44" t="s">
        <v>119</v>
      </c>
      <c r="BN74" s="44"/>
      <c r="BO74" s="44"/>
      <c r="BP74" s="45" t="s">
        <v>970</v>
      </c>
      <c r="BQ74" s="46" t="s">
        <v>971</v>
      </c>
      <c r="BR74" s="44" t="s">
        <v>92</v>
      </c>
      <c r="BS74" s="46"/>
      <c r="BT74" s="46" t="s">
        <v>1116</v>
      </c>
      <c r="BU74" s="44"/>
      <c r="BV74" s="44" t="str">
        <f aca="false">MID(AR74,1,16)</f>
        <v>热线-260113-007090</v>
      </c>
      <c r="BW74" s="44" t="s">
        <v>231</v>
      </c>
      <c r="BX74" s="45" t="str">
        <f aca="false">IF(COUNTIF(BV:BV,BV74)=1,"否","是")</f>
        <v>是</v>
      </c>
      <c r="BY74" s="45" t="str">
        <f aca="false">MID(AR74,18,1)</f>
        <v>2</v>
      </c>
      <c r="BZ74" s="47" t="s">
        <v>122</v>
      </c>
      <c r="CE74" s="48" t="s">
        <v>1104</v>
      </c>
      <c r="CG74" s="47" t="str">
        <f aca="false">VLOOKUP(AR74,[1]市民意见信息导出!$AI$2:$AK$392,3,FALSE())</f>
        <v>结束</v>
      </c>
      <c r="CH74" s="0" t="str">
        <f aca="false">VLOOKUP(BV74,[2]Sheet1!$C$2:$AC$99,2,FALSE())</f>
        <v>2月</v>
      </c>
    </row>
    <row r="75" customFormat="false" ht="56" hidden="true" customHeight="false" outlineLevel="0" collapsed="false">
      <c r="A75" s="35" t="s">
        <v>1120</v>
      </c>
      <c r="B75" s="36" t="s">
        <v>1121</v>
      </c>
      <c r="C75" s="36" t="s">
        <v>1122</v>
      </c>
      <c r="D75" s="36" t="s">
        <v>1123</v>
      </c>
      <c r="E75" s="35" t="s">
        <v>1124</v>
      </c>
      <c r="F75" s="35" t="s">
        <v>129</v>
      </c>
      <c r="G75" s="35" t="s">
        <v>852</v>
      </c>
      <c r="H75" s="35" t="s">
        <v>1125</v>
      </c>
      <c r="I75" s="35" t="s">
        <v>92</v>
      </c>
      <c r="J75" s="35" t="s">
        <v>93</v>
      </c>
      <c r="K75" s="35" t="s">
        <v>132</v>
      </c>
      <c r="L75" s="35" t="s">
        <v>388</v>
      </c>
      <c r="M75" s="35" t="s">
        <v>389</v>
      </c>
      <c r="N75" s="35" t="s">
        <v>97</v>
      </c>
      <c r="O75" s="35" t="s">
        <v>326</v>
      </c>
      <c r="P75" s="35" t="s">
        <v>176</v>
      </c>
      <c r="Q75" s="35" t="s">
        <v>326</v>
      </c>
      <c r="R75" s="36" t="s">
        <v>1095</v>
      </c>
      <c r="S75" s="36" t="s">
        <v>1126</v>
      </c>
      <c r="T75" s="36" t="s">
        <v>1096</v>
      </c>
      <c r="U75" s="35" t="s">
        <v>103</v>
      </c>
      <c r="V75" s="36" t="s">
        <v>104</v>
      </c>
      <c r="W75" s="35" t="s">
        <v>1127</v>
      </c>
      <c r="X75" s="35" t="s">
        <v>1128</v>
      </c>
      <c r="Y75" s="35" t="s">
        <v>1129</v>
      </c>
      <c r="Z75" s="35" t="s">
        <v>1130</v>
      </c>
      <c r="AA75" s="35" t="s">
        <v>1131</v>
      </c>
      <c r="AB75" s="35" t="s">
        <v>1128</v>
      </c>
      <c r="AC75" s="35" t="s">
        <v>111</v>
      </c>
      <c r="AD75" s="35" t="s">
        <v>112</v>
      </c>
      <c r="AE75" s="36" t="s">
        <v>1132</v>
      </c>
      <c r="AF75" s="36" t="s">
        <v>332</v>
      </c>
      <c r="AG75" s="35" t="s">
        <v>809</v>
      </c>
      <c r="AH75" s="35" t="s">
        <v>116</v>
      </c>
      <c r="AK75" s="37" t="str">
        <f aca="false">AG75&amp;L75&amp;M75</f>
        <v>消防安全违法行为场站保安问题场站保安</v>
      </c>
      <c r="AP75" s="38" t="n">
        <v>71</v>
      </c>
      <c r="AQ75" s="39" t="n">
        <v>46023</v>
      </c>
      <c r="AR75" s="43" t="str">
        <f aca="false">IFERROR(LEFT(A75,FIND("（",A75)-1),A75)</f>
        <v>热线-260113-009666-1</v>
      </c>
      <c r="AS75" s="43" t="str">
        <f aca="false">J75</f>
        <v>诉求</v>
      </c>
      <c r="AT75" s="43" t="n">
        <f aca="false">IF(MID(AR75,1,2)="热线",12345)+IF(MID(AR75,1,2)="网络",12345)</f>
        <v>12345</v>
      </c>
      <c r="AU75" s="41" t="str">
        <f aca="false">IFERROR(LEFT(D75,FIND(" ",D75)-1),D75)</f>
        <v>2026-01-13</v>
      </c>
      <c r="AV75" s="43" t="str">
        <f aca="false">P75</f>
        <v>安全保卫部（应急管理中心）</v>
      </c>
      <c r="AW75" s="42" t="str">
        <f aca="false">Q75</f>
        <v>单店分中心</v>
      </c>
      <c r="AX75" s="7" t="str">
        <f aca="false">H75</f>
        <v>市民反映，朝阳区公交集团客二分公司403公交场站内有外卖电动车乱窜，存在安全隐患，17队安全隐患不重视。希望职能部门核实情况尽快处理，2026年1月13日是党员干部肖子旭（音译）进行接去，违反国务院安全会生产月坛实施办法试行情况规定，来电反映外卖电动车乱窜存在安全隐患问题。</v>
      </c>
      <c r="AY75" s="42" t="str">
        <f aca="false">AG75</f>
        <v>消防安全违法行为</v>
      </c>
      <c r="AZ75" s="43" t="s">
        <v>92</v>
      </c>
      <c r="BA75" s="43" t="s">
        <v>116</v>
      </c>
      <c r="BB75" s="43" t="s">
        <v>116</v>
      </c>
      <c r="BC75" s="6" t="s">
        <v>546</v>
      </c>
      <c r="BD75" s="43" t="str">
        <f aca="false">U75</f>
        <v>结束</v>
      </c>
      <c r="BE75" s="43" t="str">
        <f aca="false">IFERROR(LEFT(T75,FIND(" ",T75)-1),T75)</f>
        <v>2026-01-18</v>
      </c>
      <c r="BF75" s="6" t="s">
        <v>1133</v>
      </c>
      <c r="BG75" s="5" t="s">
        <v>148</v>
      </c>
      <c r="BH75" s="5" t="s">
        <v>326</v>
      </c>
      <c r="BI75" s="44"/>
      <c r="BJ75" s="44"/>
      <c r="BK75" s="44"/>
      <c r="BL75" s="44" t="str">
        <f aca="false">IF(BG75="物管行政部","侯旭、郑楠",IF(BG75="安保部","张耕",IF(BG75="工程设备部","华菲",IF(BG75="人力资源部","张浩宇",IF(BG75="党委工作部","阎鑫雨",IF(BG75="餐饮服务部","赵弘晨",IF(BG75="工会","郑欣",IF(BG75="办公室","董娜",""))))))))&amp;IF(BG75="纪检部","黄倩",IF(BG75="信息管理部","蔡浩然",""))</f>
        <v>张耕</v>
      </c>
      <c r="BM75" s="44" t="s">
        <v>119</v>
      </c>
      <c r="BN75" s="44"/>
      <c r="BO75" s="44"/>
      <c r="BP75" s="45" t="s">
        <v>120</v>
      </c>
      <c r="BQ75" s="46" t="s">
        <v>862</v>
      </c>
      <c r="BR75" s="44" t="s">
        <v>92</v>
      </c>
      <c r="BS75" s="46"/>
      <c r="BT75" s="46"/>
      <c r="BU75" s="44" t="s">
        <v>863</v>
      </c>
      <c r="BV75" s="44" t="str">
        <f aca="false">MID(AR75,1,16)</f>
        <v>热线-260113-009666</v>
      </c>
      <c r="BW75" s="44" t="s">
        <v>927</v>
      </c>
      <c r="BX75" s="45" t="str">
        <f aca="false">IF(COUNTIF(BV:BV,BV75)=1,"否","是")</f>
        <v>否</v>
      </c>
      <c r="BY75" s="45" t="str">
        <f aca="false">MID(AR75,18,1)</f>
        <v>1</v>
      </c>
      <c r="CG75" s="47" t="str">
        <f aca="false">VLOOKUP(AR75,[1]市民意见信息导出!$AI$2:$AK$392,3,FALSE())</f>
        <v>结束</v>
      </c>
      <c r="CH75" s="0" t="e">
        <f aca="false">VLOOKUP(BV75,[2]Sheet1!$C$2:$AC$99,2,FALSE())</f>
        <v>#N/A</v>
      </c>
    </row>
    <row r="76" customFormat="false" ht="78" hidden="true" customHeight="false" outlineLevel="0" collapsed="false">
      <c r="A76" s="35" t="s">
        <v>1134</v>
      </c>
      <c r="B76" s="36" t="s">
        <v>1135</v>
      </c>
      <c r="C76" s="36" t="s">
        <v>1136</v>
      </c>
      <c r="D76" s="36" t="s">
        <v>1137</v>
      </c>
      <c r="E76" s="35" t="s">
        <v>770</v>
      </c>
      <c r="F76" s="35" t="s">
        <v>129</v>
      </c>
      <c r="G76" s="35" t="s">
        <v>960</v>
      </c>
      <c r="H76" s="35" t="s">
        <v>1138</v>
      </c>
      <c r="I76" s="35" t="s">
        <v>92</v>
      </c>
      <c r="J76" s="35" t="s">
        <v>93</v>
      </c>
      <c r="K76" s="35" t="s">
        <v>234</v>
      </c>
      <c r="L76" s="35" t="s">
        <v>659</v>
      </c>
      <c r="M76" s="35" t="s">
        <v>962</v>
      </c>
      <c r="N76" s="35" t="s">
        <v>97</v>
      </c>
      <c r="O76" s="35" t="s">
        <v>238</v>
      </c>
      <c r="P76" s="35" t="s">
        <v>238</v>
      </c>
      <c r="Q76" s="35" t="s">
        <v>218</v>
      </c>
      <c r="R76" s="36" t="s">
        <v>1095</v>
      </c>
      <c r="S76" s="36" t="s">
        <v>1110</v>
      </c>
      <c r="T76" s="36" t="s">
        <v>1096</v>
      </c>
      <c r="U76" s="35" t="s">
        <v>103</v>
      </c>
      <c r="V76" s="36" t="s">
        <v>104</v>
      </c>
      <c r="W76" s="35" t="s">
        <v>1111</v>
      </c>
      <c r="X76" s="35" t="s">
        <v>1139</v>
      </c>
      <c r="Y76" s="35" t="s">
        <v>1113</v>
      </c>
      <c r="Z76" s="35" t="s">
        <v>242</v>
      </c>
      <c r="AA76" s="35" t="s">
        <v>242</v>
      </c>
      <c r="AB76" s="35" t="s">
        <v>1114</v>
      </c>
      <c r="AC76" s="35" t="s">
        <v>111</v>
      </c>
      <c r="AD76" s="35" t="s">
        <v>112</v>
      </c>
      <c r="AE76" s="36" t="s">
        <v>1140</v>
      </c>
      <c r="AF76" s="36" t="s">
        <v>279</v>
      </c>
      <c r="AG76" s="35" t="s">
        <v>225</v>
      </c>
      <c r="AH76" s="35" t="s">
        <v>116</v>
      </c>
      <c r="AK76" s="37" t="str">
        <f aca="false">AG76&amp;L76&amp;M76</f>
        <v>劳动合同及用工管理劳动用工劳动合同</v>
      </c>
      <c r="AP76" s="38" t="n">
        <v>72</v>
      </c>
      <c r="AQ76" s="39" t="n">
        <v>46023</v>
      </c>
      <c r="AR76" s="43" t="str">
        <f aca="false">IFERROR(LEFT(A76,FIND("（",A76)-1),A76)</f>
        <v>热线-260113-028565-1</v>
      </c>
      <c r="AS76" s="43" t="str">
        <f aca="false">J76</f>
        <v>诉求</v>
      </c>
      <c r="AT76" s="43" t="n">
        <f aca="false">IF(MID(AR76,1,2)="热线",12345)+IF(MID(AR76,1,2)="网络",12345)</f>
        <v>12345</v>
      </c>
      <c r="AU76" s="41" t="str">
        <f aca="false">IFERROR(LEFT(D76,FIND(" ",D76)-1),D76)</f>
        <v>2026-01-13</v>
      </c>
      <c r="AV76" s="43" t="str">
        <f aca="false">P76</f>
        <v>人力资源部</v>
      </c>
      <c r="AW76" s="42" t="str">
        <f aca="false">Q76</f>
        <v>机关</v>
      </c>
      <c r="AX76" s="7" t="str">
        <f aca="false">H76</f>
        <v>市民反映，自己被北京公共交通控股集团有限公司鸿运承物业管理中心开除，开除原因为企业说自己为管理人员，自己对此不认可，自己与企业签订的劳动合同为工人岗位，要求企业拿出管理自己人员的证据，地址：北京市西城区广安门内核桃园1号，公司不是管理人员，但是合同上是工人，对方反问自己是否属于工人管理岗位，但是自己认为岗位司公司给了，处理是依据上级单位文件按照姓名处理的，公司内部规定工人管理岗位监察对象，公司态度恶劣，来电反映要求北京公共交通控股集团有限公司鸿运承物业管理中心拿出自己是管理人员的证据的问题。</v>
      </c>
      <c r="AY76" s="42" t="str">
        <f aca="false">AG76</f>
        <v>劳动合同及用工管理</v>
      </c>
      <c r="AZ76" s="43" t="s">
        <v>92</v>
      </c>
      <c r="BA76" s="43" t="s">
        <v>92</v>
      </c>
      <c r="BB76" s="43" t="s">
        <v>116</v>
      </c>
      <c r="BC76" s="6" t="s">
        <v>226</v>
      </c>
      <c r="BD76" s="43" t="str">
        <f aca="false">U76</f>
        <v>结束</v>
      </c>
      <c r="BE76" s="43" t="str">
        <f aca="false">IFERROR(LEFT(T76,FIND(" ",T76)-1),T76)</f>
        <v>2026-01-18</v>
      </c>
      <c r="BF76" s="6" t="s">
        <v>977</v>
      </c>
      <c r="BG76" s="5" t="s">
        <v>238</v>
      </c>
      <c r="BH76" s="50" t="s">
        <v>218</v>
      </c>
      <c r="BI76" s="44"/>
      <c r="BJ76" s="44"/>
      <c r="BK76" s="44"/>
      <c r="BL76" s="44" t="str">
        <f aca="false">IF(BG76="物管行政部","侯旭、郑楠",IF(BG76="安保部","张耕",IF(BG76="工程设备部","华菲",IF(BG76="人力资源部","张浩宇",IF(BG76="党委工作部","阎鑫雨",IF(BG76="餐饮服务部","赵弘晨",IF(BG76="工会","郑欣",IF(BG76="办公室","董娜",""))))))))&amp;IF(BG76="纪检部","黄倩",IF(BG76="信息管理部","蔡浩然",""))</f>
        <v>张浩宇</v>
      </c>
      <c r="BM76" s="44" t="s">
        <v>937</v>
      </c>
      <c r="BN76" s="44"/>
      <c r="BO76" s="44"/>
      <c r="BP76" s="45" t="s">
        <v>970</v>
      </c>
      <c r="BQ76" s="46" t="s">
        <v>971</v>
      </c>
      <c r="BR76" s="44" t="s">
        <v>92</v>
      </c>
      <c r="BS76" s="46"/>
      <c r="BT76" s="46"/>
      <c r="BU76" s="44"/>
      <c r="BV76" s="44" t="str">
        <f aca="false">MID(AR76,1,16)</f>
        <v>热线-260113-028565</v>
      </c>
      <c r="BW76" s="44" t="s">
        <v>231</v>
      </c>
      <c r="BX76" s="45" t="str">
        <f aca="false">IF(COUNTIF(BV:BV,BV76)=1,"否","是")</f>
        <v>是</v>
      </c>
      <c r="BY76" s="45" t="str">
        <f aca="false">MID(AR76,18,1)</f>
        <v>1</v>
      </c>
      <c r="CG76" s="47" t="str">
        <f aca="false">VLOOKUP(AR76,[1]市民意见信息导出!$AI$2:$AK$392,3,FALSE())</f>
        <v>结束</v>
      </c>
      <c r="CH76" s="0" t="e">
        <f aca="false">VLOOKUP(BV76,[2]Sheet1!$C$2:$AC$99,2,FALSE())</f>
        <v>#N/A</v>
      </c>
    </row>
    <row r="77" customFormat="false" ht="78" hidden="true" customHeight="false" outlineLevel="0" collapsed="false">
      <c r="A77" s="35" t="s">
        <v>1141</v>
      </c>
      <c r="B77" s="36" t="s">
        <v>1135</v>
      </c>
      <c r="C77" s="36" t="s">
        <v>1136</v>
      </c>
      <c r="D77" s="36" t="s">
        <v>1137</v>
      </c>
      <c r="E77" s="35" t="s">
        <v>770</v>
      </c>
      <c r="F77" s="35" t="s">
        <v>129</v>
      </c>
      <c r="G77" s="35" t="s">
        <v>960</v>
      </c>
      <c r="H77" s="35" t="s">
        <v>1138</v>
      </c>
      <c r="I77" s="35" t="s">
        <v>92</v>
      </c>
      <c r="J77" s="35" t="s">
        <v>173</v>
      </c>
      <c r="K77" s="35" t="s">
        <v>214</v>
      </c>
      <c r="L77" s="35" t="s">
        <v>973</v>
      </c>
      <c r="M77" s="35" t="s">
        <v>974</v>
      </c>
      <c r="N77" s="35" t="s">
        <v>97</v>
      </c>
      <c r="O77" s="35" t="s">
        <v>217</v>
      </c>
      <c r="P77" s="35" t="s">
        <v>217</v>
      </c>
      <c r="Q77" s="35" t="s">
        <v>218</v>
      </c>
      <c r="R77" s="36" t="s">
        <v>1095</v>
      </c>
      <c r="S77" s="36" t="s">
        <v>1110</v>
      </c>
      <c r="T77" s="36" t="s">
        <v>1096</v>
      </c>
      <c r="U77" s="35" t="s">
        <v>103</v>
      </c>
      <c r="V77" s="36" t="s">
        <v>104</v>
      </c>
      <c r="W77" s="35" t="s">
        <v>219</v>
      </c>
      <c r="X77" s="35" t="s">
        <v>1119</v>
      </c>
      <c r="Y77" s="35" t="s">
        <v>221</v>
      </c>
      <c r="Z77" s="35" t="s">
        <v>221</v>
      </c>
      <c r="AA77" s="35" t="s">
        <v>221</v>
      </c>
      <c r="AB77" s="35" t="s">
        <v>1114</v>
      </c>
      <c r="AC77" s="35" t="s">
        <v>111</v>
      </c>
      <c r="AD77" s="35" t="s">
        <v>112</v>
      </c>
      <c r="AE77" s="36" t="s">
        <v>1140</v>
      </c>
      <c r="AF77" s="36" t="s">
        <v>224</v>
      </c>
      <c r="AG77" s="35" t="s">
        <v>225</v>
      </c>
      <c r="AH77" s="35" t="s">
        <v>116</v>
      </c>
      <c r="AK77" s="37" t="str">
        <f aca="false">AG77&amp;L77&amp;M77</f>
        <v>劳动合同及用工管理组织方面其他问题组织方面补充内容</v>
      </c>
      <c r="AP77" s="38" t="n">
        <v>73</v>
      </c>
      <c r="AQ77" s="39" t="n">
        <v>46023</v>
      </c>
      <c r="AR77" s="43" t="str">
        <f aca="false">IFERROR(LEFT(A77,FIND("（",A77)-1),A77)</f>
        <v>热线-260113-028565-2</v>
      </c>
      <c r="AS77" s="43" t="str">
        <f aca="false">J77</f>
        <v>其他</v>
      </c>
      <c r="AT77" s="43" t="n">
        <f aca="false">IF(MID(AR77,1,2)="热线",12345)+IF(MID(AR77,1,2)="网络",12345)</f>
        <v>12345</v>
      </c>
      <c r="AU77" s="41" t="str">
        <f aca="false">IFERROR(LEFT(D77,FIND(" ",D77)-1),D77)</f>
        <v>2026-01-13</v>
      </c>
      <c r="AV77" s="43" t="str">
        <f aca="false">P77</f>
        <v>党委工作部</v>
      </c>
      <c r="AW77" s="42" t="str">
        <f aca="false">Q77</f>
        <v>机关</v>
      </c>
      <c r="AX77" s="7" t="str">
        <f aca="false">H77</f>
        <v>市民反映，自己被北京公共交通控股集团有限公司鸿运承物业管理中心开除，开除原因为企业说自己为管理人员，自己对此不认可，自己与企业签订的劳动合同为工人岗位，要求企业拿出管理自己人员的证据，地址：北京市西城区广安门内核桃园1号，公司不是管理人员，但是合同上是工人，对方反问自己是否属于工人管理岗位，但是自己认为岗位司公司给了，处理是依据上级单位文件按照姓名处理的，公司内部规定工人管理岗位监察对象，公司态度恶劣，来电反映要求北京公共交通控股集团有限公司鸿运承物业管理中心拿出自己是管理人员的证据的问题。</v>
      </c>
      <c r="AY77" s="42" t="str">
        <f aca="false">AG77</f>
        <v>劳动合同及用工管理</v>
      </c>
      <c r="AZ77" s="43" t="s">
        <v>92</v>
      </c>
      <c r="BA77" s="43" t="s">
        <v>92</v>
      </c>
      <c r="BB77" s="43" t="s">
        <v>116</v>
      </c>
      <c r="BC77" s="6" t="s">
        <v>226</v>
      </c>
      <c r="BD77" s="43" t="str">
        <f aca="false">U77</f>
        <v>结束</v>
      </c>
      <c r="BE77" s="43" t="str">
        <f aca="false">IFERROR(LEFT(T77,FIND(" ",T77)-1),T77)</f>
        <v>2026-01-18</v>
      </c>
      <c r="BF77" s="6" t="s">
        <v>977</v>
      </c>
      <c r="BG77" s="5" t="s">
        <v>217</v>
      </c>
      <c r="BH77" s="50" t="s">
        <v>218</v>
      </c>
      <c r="BI77" s="44"/>
      <c r="BJ77" s="44"/>
      <c r="BK77" s="44"/>
      <c r="BL77" s="44" t="str">
        <f aca="false">IF(BG77="物管行政部","侯旭、郑楠",IF(BG77="安保部","张耕",IF(BG77="工程设备部","华菲",IF(BG77="人力资源部","张浩宇",IF(BG77="党委工作部","阎鑫雨",IF(BG77="餐饮服务部","赵弘晨",IF(BG77="工会","郑欣",IF(BG77="办公室","董娜",""))))))))&amp;IF(BG77="纪检部","黄倩",IF(BG77="信息管理部","蔡浩然",""))</f>
        <v>阎鑫雨</v>
      </c>
      <c r="BM77" s="44" t="s">
        <v>937</v>
      </c>
      <c r="BN77" s="44"/>
      <c r="BO77" s="44"/>
      <c r="BP77" s="45" t="s">
        <v>970</v>
      </c>
      <c r="BQ77" s="46" t="s">
        <v>971</v>
      </c>
      <c r="BR77" s="44" t="s">
        <v>92</v>
      </c>
      <c r="BS77" s="46"/>
      <c r="BT77" s="46"/>
      <c r="BU77" s="44"/>
      <c r="BV77" s="44" t="str">
        <f aca="false">MID(AR77,1,16)</f>
        <v>热线-260113-028565</v>
      </c>
      <c r="BW77" s="44" t="s">
        <v>231</v>
      </c>
      <c r="BX77" s="45" t="str">
        <f aca="false">IF(COUNTIF(BV:BV,BV77)=1,"否","是")</f>
        <v>是</v>
      </c>
      <c r="BY77" s="45" t="str">
        <f aca="false">MID(AR77,18,1)</f>
        <v>2</v>
      </c>
      <c r="CG77" s="47" t="str">
        <f aca="false">VLOOKUP(AR77,[1]市民意见信息导出!$AI$2:$AK$392,3,FALSE())</f>
        <v>结束</v>
      </c>
      <c r="CH77" s="0" t="e">
        <f aca="false">VLOOKUP(BV77,[2]Sheet1!$C$2:$AC$99,2,FALSE())</f>
        <v>#N/A</v>
      </c>
    </row>
    <row r="78" customFormat="false" ht="65" hidden="true" customHeight="false" outlineLevel="0" collapsed="false">
      <c r="A78" s="35" t="s">
        <v>1142</v>
      </c>
      <c r="B78" s="36" t="s">
        <v>1143</v>
      </c>
      <c r="C78" s="36" t="s">
        <v>1144</v>
      </c>
      <c r="D78" s="36" t="s">
        <v>1145</v>
      </c>
      <c r="E78" s="35" t="s">
        <v>1146</v>
      </c>
      <c r="F78" s="35" t="s">
        <v>89</v>
      </c>
      <c r="G78" s="35" t="s">
        <v>1147</v>
      </c>
      <c r="H78" s="35" t="s">
        <v>1148</v>
      </c>
      <c r="I78" s="35" t="s">
        <v>92</v>
      </c>
      <c r="J78" s="35" t="s">
        <v>93</v>
      </c>
      <c r="K78" s="35" t="s">
        <v>94</v>
      </c>
      <c r="L78" s="35" t="s">
        <v>95</v>
      </c>
      <c r="M78" s="35" t="s">
        <v>96</v>
      </c>
      <c r="N78" s="35" t="s">
        <v>97</v>
      </c>
      <c r="O78" s="35" t="s">
        <v>1149</v>
      </c>
      <c r="P78" s="35" t="s">
        <v>99</v>
      </c>
      <c r="Q78" s="35" t="s">
        <v>1149</v>
      </c>
      <c r="R78" s="36" t="s">
        <v>1095</v>
      </c>
      <c r="S78" s="36" t="s">
        <v>963</v>
      </c>
      <c r="T78" s="36" t="s">
        <v>1096</v>
      </c>
      <c r="U78" s="35" t="s">
        <v>103</v>
      </c>
      <c r="V78" s="36" t="s">
        <v>104</v>
      </c>
      <c r="W78" s="35" t="s">
        <v>1150</v>
      </c>
      <c r="X78" s="35" t="s">
        <v>1151</v>
      </c>
      <c r="Y78" s="35" t="s">
        <v>1152</v>
      </c>
      <c r="Z78" s="35" t="s">
        <v>1153</v>
      </c>
      <c r="AA78" s="35" t="s">
        <v>163</v>
      </c>
      <c r="AB78" s="35" t="s">
        <v>193</v>
      </c>
      <c r="AC78" s="35" t="s">
        <v>111</v>
      </c>
      <c r="AD78" s="35" t="s">
        <v>112</v>
      </c>
      <c r="AE78" s="36" t="s">
        <v>1154</v>
      </c>
      <c r="AF78" s="36" t="s">
        <v>1155</v>
      </c>
      <c r="AG78" s="35" t="s">
        <v>115</v>
      </c>
      <c r="AH78" s="35" t="s">
        <v>116</v>
      </c>
      <c r="AK78" s="37" t="str">
        <f aca="false">AG78&amp;L78&amp;M78</f>
        <v>服务企业政策问题调整服务规范</v>
      </c>
      <c r="AP78" s="38" t="n">
        <v>74</v>
      </c>
      <c r="AQ78" s="39" t="n">
        <v>46023</v>
      </c>
      <c r="AR78" s="43" t="str">
        <f aca="false">IFERROR(LEFT(A78,FIND("（",A78)-1),A78)</f>
        <v>网络-260113-040011-1</v>
      </c>
      <c r="AS78" s="43" t="str">
        <f aca="false">J78</f>
        <v>诉求</v>
      </c>
      <c r="AT78" s="43" t="n">
        <f aca="false">IF(MID(AR78,1,2)="热线",12345)+IF(MID(AR78,1,2)="网络",12345)</f>
        <v>12345</v>
      </c>
      <c r="AU78" s="41" t="str">
        <f aca="false">IFERROR(LEFT(D78,FIND(" ",D78)-1),D78)</f>
        <v>2026-01-13</v>
      </c>
      <c r="AV78" s="43" t="str">
        <f aca="false">P78</f>
        <v>物管行政部</v>
      </c>
      <c r="AW78" s="42" t="str">
        <f aca="false">Q78</f>
        <v>四惠分中心</v>
      </c>
      <c r="AX78" s="7" t="str">
        <f aca="false">H78</f>
        <v>工单来源：微信服务号，此工单内容为网民留言时填写的标题及原文。 ============================= 留言标题：公共交通留言原文：我给四惠交通交通枢纽专167车队提个建议，让司机把公交车打扫打扫，有的车里边那么脏，车里不知道一股啥味，坐个车胳膊衣服一层灰，文字回复就可以，不方便接电话。市民填写的详细地址为：区、街道：朝阳区高碑店地区详细地址：朝阳区高碑店乡四惠</v>
      </c>
      <c r="AY78" s="42" t="str">
        <f aca="false">AG78</f>
        <v>服务</v>
      </c>
      <c r="AZ78" s="43" t="s">
        <v>116</v>
      </c>
      <c r="BA78" s="43" t="s">
        <v>116</v>
      </c>
      <c r="BB78" s="43" t="s">
        <v>116</v>
      </c>
      <c r="BC78" s="6" t="s">
        <v>117</v>
      </c>
      <c r="BD78" s="43" t="str">
        <f aca="false">U78</f>
        <v>结束</v>
      </c>
      <c r="BE78" s="43" t="str">
        <f aca="false">IFERROR(LEFT(T78,FIND(" ",T78)-1),T78)</f>
        <v>2026-01-18</v>
      </c>
      <c r="BF78" s="6" t="s">
        <v>640</v>
      </c>
      <c r="BG78" s="5" t="s">
        <v>99</v>
      </c>
      <c r="BH78" s="5" t="s">
        <v>1149</v>
      </c>
      <c r="BI78" s="44"/>
      <c r="BJ78" s="44"/>
      <c r="BK78" s="44"/>
      <c r="BL78" s="44" t="str">
        <f aca="false">IF(BG78="物管行政部","侯旭、郑楠",IF(BG78="安保部","张耕",IF(BG78="工程设备部","华菲",IF(BG78="人力资源部","张浩宇",IF(BG78="党委工作部","阎鑫雨",IF(BG78="餐饮服务部","赵弘晨",IF(BG78="工会","郑欣",IF(BG78="办公室","董娜",""))))))))&amp;IF(BG78="纪检部","黄倩",IF(BG78="信息管理部","蔡浩然",""))</f>
        <v>侯旭、郑楠</v>
      </c>
      <c r="BM78" s="44" t="s">
        <v>937</v>
      </c>
      <c r="BN78" s="44"/>
      <c r="BO78" s="44"/>
      <c r="BP78" s="45" t="s">
        <v>120</v>
      </c>
      <c r="BQ78" s="46"/>
      <c r="BR78" s="44"/>
      <c r="BS78" s="46"/>
      <c r="BT78" s="46"/>
      <c r="BU78" s="44"/>
      <c r="BV78" s="44" t="str">
        <f aca="false">MID(AR78,1,16)</f>
        <v>网络-260113-040011</v>
      </c>
      <c r="BW78" s="44" t="s">
        <v>121</v>
      </c>
      <c r="BX78" s="45" t="str">
        <f aca="false">IF(COUNTIF(BV:BV,BV78)=1,"否","是")</f>
        <v>否</v>
      </c>
      <c r="BY78" s="45" t="str">
        <f aca="false">MID(AR78,18,1)</f>
        <v>1</v>
      </c>
      <c r="CG78" s="47" t="str">
        <f aca="false">VLOOKUP(AR78,[1]市民意见信息导出!$AI$2:$AK$392,3,FALSE())</f>
        <v>结束</v>
      </c>
      <c r="CH78" s="0" t="e">
        <f aca="false">VLOOKUP(BV78,[2]Sheet1!$C$2:$AC$99,2,FALSE())</f>
        <v>#N/A</v>
      </c>
    </row>
    <row r="79" customFormat="false" ht="60" hidden="true" customHeight="false" outlineLevel="0" collapsed="false">
      <c r="A79" s="35" t="s">
        <v>1156</v>
      </c>
      <c r="B79" s="36" t="s">
        <v>1157</v>
      </c>
      <c r="C79" s="36" t="s">
        <v>1158</v>
      </c>
      <c r="D79" s="36" t="s">
        <v>1159</v>
      </c>
      <c r="E79" s="35" t="s">
        <v>851</v>
      </c>
      <c r="F79" s="35" t="s">
        <v>129</v>
      </c>
      <c r="G79" s="35" t="s">
        <v>1160</v>
      </c>
      <c r="H79" s="35" t="s">
        <v>1161</v>
      </c>
      <c r="I79" s="35" t="s">
        <v>92</v>
      </c>
      <c r="J79" s="35" t="s">
        <v>173</v>
      </c>
      <c r="K79" s="35" t="s">
        <v>234</v>
      </c>
      <c r="L79" s="35" t="s">
        <v>303</v>
      </c>
      <c r="M79" s="35" t="s">
        <v>304</v>
      </c>
      <c r="N79" s="35" t="s">
        <v>97</v>
      </c>
      <c r="O79" s="35" t="s">
        <v>1149</v>
      </c>
      <c r="P79" s="35" t="s">
        <v>238</v>
      </c>
      <c r="Q79" s="35" t="s">
        <v>1149</v>
      </c>
      <c r="R79" s="36" t="s">
        <v>1095</v>
      </c>
      <c r="S79" s="36" t="s">
        <v>1126</v>
      </c>
      <c r="T79" s="36" t="s">
        <v>1096</v>
      </c>
      <c r="U79" s="35" t="s">
        <v>103</v>
      </c>
      <c r="V79" s="36" t="s">
        <v>104</v>
      </c>
      <c r="W79" s="35" t="s">
        <v>1162</v>
      </c>
      <c r="X79" s="35" t="s">
        <v>1162</v>
      </c>
      <c r="Y79" s="35" t="s">
        <v>1163</v>
      </c>
      <c r="Z79" s="35" t="s">
        <v>1163</v>
      </c>
      <c r="AA79" s="35" t="s">
        <v>1163</v>
      </c>
      <c r="AB79" s="35" t="s">
        <v>1164</v>
      </c>
      <c r="AC79" s="35" t="s">
        <v>111</v>
      </c>
      <c r="AD79" s="35" t="s">
        <v>112</v>
      </c>
      <c r="AE79" s="36" t="s">
        <v>1165</v>
      </c>
      <c r="AF79" s="36" t="s">
        <v>1155</v>
      </c>
      <c r="AG79" s="35" t="s">
        <v>115</v>
      </c>
      <c r="AH79" s="35" t="s">
        <v>116</v>
      </c>
      <c r="AK79" s="37" t="str">
        <f aca="false">AG79&amp;L79&amp;M79</f>
        <v>服务人力资源方面其他问题人力资源方面补充内容</v>
      </c>
      <c r="AP79" s="38" t="n">
        <v>75</v>
      </c>
      <c r="AQ79" s="39" t="n">
        <v>46023</v>
      </c>
      <c r="AR79" s="43" t="str">
        <f aca="false">IFERROR(LEFT(A79,FIND("（",A79)-1),A79)</f>
        <v>热线-260113-048837</v>
      </c>
      <c r="AS79" s="43" t="str">
        <f aca="false">J79</f>
        <v>其他</v>
      </c>
      <c r="AT79" s="43" t="n">
        <f aca="false">IF(MID(AR79,1,2)="热线",12345)+IF(MID(AR79,1,2)="网络",12345)</f>
        <v>12345</v>
      </c>
      <c r="AU79" s="41" t="str">
        <f aca="false">IFERROR(LEFT(D79,FIND(" ",D79)-1),D79)</f>
        <v>2026-01-13</v>
      </c>
      <c r="AV79" s="43" t="str">
        <f aca="false">P79</f>
        <v>人力资源部</v>
      </c>
      <c r="AW79" s="42" t="str">
        <f aca="false">Q79</f>
        <v>四惠分中心</v>
      </c>
      <c r="AX79" s="7" t="str">
        <f aca="false">H79</f>
        <v>市民反映，自己想要到公交集团应聘，自己联系对方客服电话，工作人员不耐烦，言语上侮辱自己，市民就挂断了，然后对方用私人手机号码给市民打电话对市民进行辱骂，已经报警了，对方拒不道歉，对方电话：13718500016,，希望公交集团进行监管，来电反映要求公交集团工作人员道歉的问题。</v>
      </c>
      <c r="AY79" s="42" t="str">
        <f aca="false">AG79</f>
        <v>服务</v>
      </c>
      <c r="AZ79" s="43" t="s">
        <v>116</v>
      </c>
      <c r="BA79" s="43" t="s">
        <v>116</v>
      </c>
      <c r="BB79" s="43" t="s">
        <v>116</v>
      </c>
      <c r="BC79" s="6" t="s">
        <v>121</v>
      </c>
      <c r="BD79" s="43" t="str">
        <f aca="false">U79</f>
        <v>结束</v>
      </c>
      <c r="BE79" s="43" t="str">
        <f aca="false">IFERROR(LEFT(T79,FIND(" ",T79)-1),T79)</f>
        <v>2026-01-18</v>
      </c>
      <c r="BF79" s="6" t="s">
        <v>1166</v>
      </c>
      <c r="BG79" s="5" t="s">
        <v>238</v>
      </c>
      <c r="BH79" s="5" t="s">
        <v>1149</v>
      </c>
      <c r="BI79" s="44"/>
      <c r="BJ79" s="44"/>
      <c r="BK79" s="44"/>
      <c r="BL79" s="44" t="str">
        <f aca="false">IF(BG79="物管行政部","侯旭、郑楠",IF(BG79="安保部","张耕",IF(BG79="工程设备部","华菲",IF(BG79="人力资源部","张浩宇",IF(BG79="党委工作部","阎鑫雨",IF(BG79="餐饮服务部","赵弘晨",IF(BG79="工会","郑欣",IF(BG79="办公室","董娜",""))))))))&amp;IF(BG79="纪检部","黄倩",IF(BG79="信息管理部","蔡浩然",""))</f>
        <v>张浩宇</v>
      </c>
      <c r="BM79" s="44" t="s">
        <v>119</v>
      </c>
      <c r="BN79" s="44"/>
      <c r="BO79" s="44"/>
      <c r="BP79" s="44" t="s">
        <v>228</v>
      </c>
      <c r="BQ79" s="51" t="s">
        <v>1167</v>
      </c>
      <c r="BR79" s="44" t="s">
        <v>92</v>
      </c>
      <c r="BS79" s="46" t="s">
        <v>150</v>
      </c>
      <c r="BT79" s="46"/>
      <c r="BU79" s="44"/>
      <c r="BV79" s="44" t="str">
        <f aca="false">MID(AR79,1,16)</f>
        <v>热线-260113-048837</v>
      </c>
      <c r="BW79" s="44" t="s">
        <v>121</v>
      </c>
      <c r="BX79" s="45" t="str">
        <f aca="false">IF(COUNTIF(BV:BV,BV79)=1,"否","是")</f>
        <v>否</v>
      </c>
      <c r="BY79" s="45" t="str">
        <f aca="false">MID(AR79,18,1)</f>
        <v/>
      </c>
      <c r="BZ79" s="47" t="s">
        <v>122</v>
      </c>
      <c r="CE79" s="48" t="s">
        <v>1104</v>
      </c>
      <c r="CG79" s="47" t="str">
        <f aca="false">VLOOKUP(AR79,[1]市民意见信息导出!$AI$2:$AK$392,3,FALSE())</f>
        <v>结束</v>
      </c>
      <c r="CH79" s="0" t="str">
        <f aca="false">VLOOKUP(BV79,[2]Sheet1!$C$2:$AC$99,2,FALSE())</f>
        <v>2月</v>
      </c>
    </row>
    <row r="80" customFormat="false" ht="65" hidden="true" customHeight="false" outlineLevel="0" collapsed="false">
      <c r="A80" s="35" t="s">
        <v>1168</v>
      </c>
      <c r="B80" s="36" t="s">
        <v>1169</v>
      </c>
      <c r="C80" s="36" t="s">
        <v>1170</v>
      </c>
      <c r="D80" s="36" t="s">
        <v>1171</v>
      </c>
      <c r="E80" s="35" t="s">
        <v>585</v>
      </c>
      <c r="F80" s="35" t="s">
        <v>89</v>
      </c>
      <c r="G80" s="35" t="s">
        <v>1172</v>
      </c>
      <c r="H80" s="35" t="s">
        <v>1173</v>
      </c>
      <c r="I80" s="35" t="s">
        <v>92</v>
      </c>
      <c r="J80" s="35" t="s">
        <v>588</v>
      </c>
      <c r="K80" s="35" t="s">
        <v>132</v>
      </c>
      <c r="L80" s="35" t="s">
        <v>589</v>
      </c>
      <c r="M80" s="35" t="s">
        <v>590</v>
      </c>
      <c r="N80" s="35" t="s">
        <v>97</v>
      </c>
      <c r="O80" s="35" t="s">
        <v>1045</v>
      </c>
      <c r="P80" s="35" t="s">
        <v>176</v>
      </c>
      <c r="Q80" s="35" t="s">
        <v>1045</v>
      </c>
      <c r="R80" s="35"/>
      <c r="S80" s="36" t="s">
        <v>1126</v>
      </c>
      <c r="T80" s="36" t="s">
        <v>1174</v>
      </c>
      <c r="U80" s="35" t="s">
        <v>103</v>
      </c>
      <c r="V80" s="36" t="s">
        <v>104</v>
      </c>
      <c r="W80" s="35" t="s">
        <v>1173</v>
      </c>
      <c r="X80" s="36" t="s">
        <v>1175</v>
      </c>
      <c r="Y80" s="35" t="s">
        <v>1176</v>
      </c>
      <c r="Z80" s="35" t="s">
        <v>242</v>
      </c>
      <c r="AA80" s="35" t="s">
        <v>242</v>
      </c>
      <c r="AB80" s="35" t="s">
        <v>1177</v>
      </c>
      <c r="AC80" s="35" t="s">
        <v>111</v>
      </c>
      <c r="AD80" s="35" t="s">
        <v>112</v>
      </c>
      <c r="AE80" s="36" t="s">
        <v>1178</v>
      </c>
      <c r="AF80" s="36" t="s">
        <v>1052</v>
      </c>
      <c r="AG80" s="35" t="s">
        <v>829</v>
      </c>
      <c r="AH80" s="35" t="s">
        <v>92</v>
      </c>
      <c r="AK80" s="37" t="str">
        <f aca="false">AG80&amp;L80&amp;M80</f>
        <v>服务态度安保专业服务意识方面表扬表扬保安人员</v>
      </c>
      <c r="AP80" s="38" t="n">
        <v>76</v>
      </c>
      <c r="AQ80" s="39" t="n">
        <v>46023</v>
      </c>
      <c r="AR80" s="43" t="str">
        <f aca="false">IFERROR(LEFT(A80,FIND("（",A80)-1),A80)</f>
        <v>热线-260114-013275-2</v>
      </c>
      <c r="AS80" s="43" t="str">
        <f aca="false">J80</f>
        <v>表扬</v>
      </c>
      <c r="AT80" s="43" t="n">
        <f aca="false">IF(MID(AR80,1,2)="热线",12345)+IF(MID(AR80,1,2)="网络",12345)</f>
        <v>12345</v>
      </c>
      <c r="AU80" s="41" t="str">
        <f aca="false">IFERROR(LEFT(D80,FIND(" ",D80)-1),D80)</f>
        <v>2026-01-14</v>
      </c>
      <c r="AV80" s="43" t="str">
        <f aca="false">P80</f>
        <v>安全保卫部（应急管理中心）</v>
      </c>
      <c r="AW80" s="42" t="str">
        <f aca="false">Q80</f>
        <v>土桥分中心</v>
      </c>
      <c r="AX80" s="7" t="str">
        <f aca="false">H80</f>
        <v>市民表扬，2026年1月3日，早上7点半左右接到北京公交土桥物业张朋先生的电话，紧急通知我父亲走失到通州区615北刘庄场站。张朋接到老人后，就把老人送到场站，张鹏以及门口保卫人员把老人搀扶进屋，还有屋内打扫人员给老人递上热水以及询问身体状况，和自己沟通后，大家搀扶老人送上回程的公交车，表扬张朋和扫地的大姐，如大家不能及时发现和帮助，可能会造成更严重的后果，老人特意叮嘱感谢大家，来电表扬北京公交工作人员张朋及扫地的工作人员。</v>
      </c>
      <c r="AY80" s="42" t="str">
        <f aca="false">AG80</f>
        <v>服务态度</v>
      </c>
      <c r="AZ80" s="43" t="s">
        <v>116</v>
      </c>
      <c r="BA80" s="43" t="s">
        <v>116</v>
      </c>
      <c r="BB80" s="43" t="s">
        <v>116</v>
      </c>
      <c r="BC80" s="6" t="s">
        <v>121</v>
      </c>
      <c r="BD80" s="43" t="str">
        <f aca="false">U80</f>
        <v>结束</v>
      </c>
      <c r="BE80" s="43" t="str">
        <f aca="false">IFERROR(LEFT(T80,FIND(" ",T80)-1),T80)</f>
        <v>2026-01-19</v>
      </c>
      <c r="BF80" s="6" t="s">
        <v>1179</v>
      </c>
      <c r="BG80" s="5" t="s">
        <v>148</v>
      </c>
      <c r="BH80" s="5" t="s">
        <v>1045</v>
      </c>
      <c r="BI80" s="44"/>
      <c r="BJ80" s="44"/>
      <c r="BK80" s="44"/>
      <c r="BL80" s="44" t="str">
        <f aca="false">IF(BG80="物管行政部","侯旭、郑楠",IF(BG80="安保部","张耕",IF(BG80="工程设备部","华菲",IF(BG80="人力资源部","张浩宇",IF(BG80="党委工作部","阎鑫雨",IF(BG80="餐饮服务部","赵弘晨",IF(BG80="工会","郑欣",IF(BG80="办公室","董娜",""))))))))&amp;IF(BG80="纪检部","黄倩",IF(BG80="信息管理部","蔡浩然",""))</f>
        <v>张耕</v>
      </c>
      <c r="BM80" s="44"/>
      <c r="BN80" s="44" t="s">
        <v>588</v>
      </c>
      <c r="BO80" s="44"/>
      <c r="BP80" s="45" t="s">
        <v>120</v>
      </c>
      <c r="BQ80" s="46"/>
      <c r="BR80" s="44"/>
      <c r="BS80" s="46"/>
      <c r="BT80" s="46"/>
      <c r="BU80" s="44"/>
      <c r="BV80" s="44" t="str">
        <f aca="false">MID(AR80,1,16)</f>
        <v>热线-260114-013275</v>
      </c>
      <c r="BW80" s="44"/>
      <c r="BX80" s="45" t="str">
        <f aca="false">IF(COUNTIF(BV:BV,BV80)=1,"否","是")</f>
        <v>是</v>
      </c>
      <c r="BY80" s="45" t="str">
        <f aca="false">MID(AR80,18,1)</f>
        <v>2</v>
      </c>
      <c r="CG80" s="47" t="str">
        <f aca="false">VLOOKUP(AR80,[1]市民意见信息导出!$AI$2:$AK$392,3,FALSE())</f>
        <v>结束</v>
      </c>
      <c r="CH80" s="0" t="e">
        <f aca="false">VLOOKUP(BV80,[2]Sheet1!$C$2:$AC$99,2,FALSE())</f>
        <v>#N/A</v>
      </c>
    </row>
    <row r="81" customFormat="false" ht="65" hidden="true" customHeight="false" outlineLevel="0" collapsed="false">
      <c r="A81" s="35" t="s">
        <v>1180</v>
      </c>
      <c r="B81" s="36" t="s">
        <v>1169</v>
      </c>
      <c r="C81" s="36" t="s">
        <v>1170</v>
      </c>
      <c r="D81" s="36" t="s">
        <v>1171</v>
      </c>
      <c r="E81" s="35" t="s">
        <v>585</v>
      </c>
      <c r="F81" s="35" t="s">
        <v>89</v>
      </c>
      <c r="G81" s="35" t="s">
        <v>1172</v>
      </c>
      <c r="H81" s="35" t="s">
        <v>1173</v>
      </c>
      <c r="I81" s="35" t="s">
        <v>92</v>
      </c>
      <c r="J81" s="35" t="s">
        <v>588</v>
      </c>
      <c r="K81" s="35" t="s">
        <v>434</v>
      </c>
      <c r="L81" s="35" t="s">
        <v>1181</v>
      </c>
      <c r="M81" s="35" t="s">
        <v>1181</v>
      </c>
      <c r="N81" s="35" t="s">
        <v>97</v>
      </c>
      <c r="O81" s="35" t="s">
        <v>99</v>
      </c>
      <c r="P81" s="35" t="s">
        <v>99</v>
      </c>
      <c r="Q81" s="35" t="s">
        <v>218</v>
      </c>
      <c r="R81" s="35"/>
      <c r="S81" s="36" t="s">
        <v>1074</v>
      </c>
      <c r="T81" s="36" t="s">
        <v>1174</v>
      </c>
      <c r="U81" s="35" t="s">
        <v>103</v>
      </c>
      <c r="V81" s="36" t="s">
        <v>104</v>
      </c>
      <c r="W81" s="35" t="s">
        <v>1182</v>
      </c>
      <c r="X81" s="35" t="s">
        <v>1183</v>
      </c>
      <c r="Y81" s="35" t="s">
        <v>1184</v>
      </c>
      <c r="Z81" s="35" t="s">
        <v>242</v>
      </c>
      <c r="AA81" s="35" t="s">
        <v>242</v>
      </c>
      <c r="AB81" s="35" t="s">
        <v>1185</v>
      </c>
      <c r="AC81" s="35" t="s">
        <v>111</v>
      </c>
      <c r="AD81" s="35" t="s">
        <v>112</v>
      </c>
      <c r="AE81" s="36" t="s">
        <v>1178</v>
      </c>
      <c r="AF81" s="36" t="s">
        <v>529</v>
      </c>
      <c r="AG81" s="35" t="s">
        <v>829</v>
      </c>
      <c r="AH81" s="35" t="s">
        <v>92</v>
      </c>
      <c r="AK81" s="37" t="str">
        <f aca="false">AG81&amp;L81&amp;M81</f>
        <v>服务态度基建行政专业其他表扬基建行政专业其他表扬</v>
      </c>
      <c r="AP81" s="38" t="n">
        <v>77</v>
      </c>
      <c r="AQ81" s="39" t="n">
        <v>46023</v>
      </c>
      <c r="AR81" s="43" t="str">
        <f aca="false">IFERROR(LEFT(A81,FIND("（",A81)-1),A81)</f>
        <v>热线-260114-013275-1</v>
      </c>
      <c r="AS81" s="43" t="str">
        <f aca="false">J81</f>
        <v>表扬</v>
      </c>
      <c r="AT81" s="43" t="n">
        <f aca="false">IF(MID(AR81,1,2)="热线",12345)+IF(MID(AR81,1,2)="网络",12345)</f>
        <v>12345</v>
      </c>
      <c r="AU81" s="41" t="str">
        <f aca="false">IFERROR(LEFT(D81,FIND(" ",D81)-1),D81)</f>
        <v>2026-01-14</v>
      </c>
      <c r="AV81" s="43" t="str">
        <f aca="false">P81</f>
        <v>物管行政部</v>
      </c>
      <c r="AW81" s="42" t="str">
        <f aca="false">Q81</f>
        <v>机关</v>
      </c>
      <c r="AX81" s="7" t="str">
        <f aca="false">H81</f>
        <v>市民表扬，2026年1月3日，早上7点半左右接到北京公交土桥物业张朋先生的电话，紧急通知我父亲走失到通州区615北刘庄场站。张朋接到老人后，就把老人送到场站，张鹏以及门口保卫人员把老人搀扶进屋，还有屋内打扫人员给老人递上热水以及询问身体状况，和自己沟通后，大家搀扶老人送上回程的公交车，表扬张朋和扫地的大姐，如大家不能及时发现和帮助，可能会造成更严重的后果，老人特意叮嘱感谢大家，来电表扬北京公交工作人员张朋及扫地的工作人员。</v>
      </c>
      <c r="AY81" s="42" t="str">
        <f aca="false">AG81</f>
        <v>服务态度</v>
      </c>
      <c r="AZ81" s="43" t="s">
        <v>116</v>
      </c>
      <c r="BA81" s="43" t="s">
        <v>116</v>
      </c>
      <c r="BB81" s="43" t="s">
        <v>116</v>
      </c>
      <c r="BC81" s="6" t="s">
        <v>121</v>
      </c>
      <c r="BD81" s="43" t="str">
        <f aca="false">U81</f>
        <v>结束</v>
      </c>
      <c r="BE81" s="43" t="str">
        <f aca="false">IFERROR(LEFT(T81,FIND(" ",T81)-1),T81)</f>
        <v>2026-01-19</v>
      </c>
      <c r="BF81" s="6" t="s">
        <v>1179</v>
      </c>
      <c r="BG81" s="5" t="s">
        <v>99</v>
      </c>
      <c r="BH81" s="5" t="s">
        <v>218</v>
      </c>
      <c r="BI81" s="44"/>
      <c r="BJ81" s="44"/>
      <c r="BK81" s="44"/>
      <c r="BL81" s="44" t="str">
        <f aca="false">IF(BG81="物管行政部","侯旭、郑楠",IF(BG81="安保部","张耕",IF(BG81="工程设备部","华菲",IF(BG81="人力资源部","张浩宇",IF(BG81="党委工作部","阎鑫雨",IF(BG81="餐饮服务部","赵弘晨",IF(BG81="工会","郑欣",IF(BG81="办公室","董娜",""))))))))&amp;IF(BG81="纪检部","黄倩",IF(BG81="信息管理部","蔡浩然",""))</f>
        <v>侯旭、郑楠</v>
      </c>
      <c r="BM81" s="44"/>
      <c r="BN81" s="44" t="s">
        <v>588</v>
      </c>
      <c r="BO81" s="44"/>
      <c r="BP81" s="45" t="s">
        <v>120</v>
      </c>
      <c r="BQ81" s="46"/>
      <c r="BR81" s="44"/>
      <c r="BS81" s="46"/>
      <c r="BT81" s="46"/>
      <c r="BU81" s="44"/>
      <c r="BV81" s="44" t="str">
        <f aca="false">MID(AR81,1,16)</f>
        <v>热线-260114-013275</v>
      </c>
      <c r="BW81" s="44"/>
      <c r="BX81" s="45" t="str">
        <f aca="false">IF(COUNTIF(BV:BV,BV81)=1,"否","是")</f>
        <v>是</v>
      </c>
      <c r="BY81" s="45" t="str">
        <f aca="false">MID(AR81,18,1)</f>
        <v>1</v>
      </c>
      <c r="CG81" s="47" t="str">
        <f aca="false">VLOOKUP(AR81,[1]市民意见信息导出!$AI$2:$AK$392,3,FALSE())</f>
        <v>结束</v>
      </c>
      <c r="CH81" s="0" t="e">
        <f aca="false">VLOOKUP(BV81,[2]Sheet1!$C$2:$AC$99,2,FALSE())</f>
        <v>#N/A</v>
      </c>
    </row>
    <row r="82" customFormat="false" ht="39" hidden="true" customHeight="false" outlineLevel="0" collapsed="false">
      <c r="A82" s="35" t="s">
        <v>1186</v>
      </c>
      <c r="B82" s="36" t="s">
        <v>1187</v>
      </c>
      <c r="C82" s="36" t="s">
        <v>1188</v>
      </c>
      <c r="D82" s="36" t="s">
        <v>1189</v>
      </c>
      <c r="E82" s="35" t="s">
        <v>155</v>
      </c>
      <c r="F82" s="35" t="s">
        <v>89</v>
      </c>
      <c r="G82" s="35" t="s">
        <v>1190</v>
      </c>
      <c r="H82" s="35" t="s">
        <v>1191</v>
      </c>
      <c r="I82" s="35" t="s">
        <v>92</v>
      </c>
      <c r="J82" s="35" t="s">
        <v>588</v>
      </c>
      <c r="K82" s="35" t="s">
        <v>94</v>
      </c>
      <c r="L82" s="35" t="s">
        <v>819</v>
      </c>
      <c r="M82" s="35" t="s">
        <v>1192</v>
      </c>
      <c r="N82" s="35" t="s">
        <v>97</v>
      </c>
      <c r="O82" s="35" t="s">
        <v>99</v>
      </c>
      <c r="P82" s="35" t="s">
        <v>99</v>
      </c>
      <c r="Q82" s="35" t="s">
        <v>218</v>
      </c>
      <c r="R82" s="35"/>
      <c r="S82" s="36" t="s">
        <v>1126</v>
      </c>
      <c r="T82" s="36" t="s">
        <v>1174</v>
      </c>
      <c r="U82" s="35" t="s">
        <v>103</v>
      </c>
      <c r="V82" s="36" t="s">
        <v>104</v>
      </c>
      <c r="W82" s="35" t="s">
        <v>1193</v>
      </c>
      <c r="X82" s="35" t="s">
        <v>1194</v>
      </c>
      <c r="Y82" s="35" t="s">
        <v>1195</v>
      </c>
      <c r="Z82" s="35" t="s">
        <v>242</v>
      </c>
      <c r="AA82" s="35" t="s">
        <v>242</v>
      </c>
      <c r="AB82" s="35" t="s">
        <v>1196</v>
      </c>
      <c r="AC82" s="35" t="s">
        <v>111</v>
      </c>
      <c r="AD82" s="35" t="s">
        <v>112</v>
      </c>
      <c r="AE82" s="36" t="s">
        <v>1197</v>
      </c>
      <c r="AF82" s="36" t="s">
        <v>529</v>
      </c>
      <c r="AG82" s="35" t="s">
        <v>829</v>
      </c>
      <c r="AH82" s="35" t="s">
        <v>92</v>
      </c>
      <c r="AK82" s="37" t="str">
        <f aca="false">AG82&amp;L82&amp;M82</f>
        <v>服务态度车厢服务意识方面表扬拾金不昧</v>
      </c>
      <c r="AP82" s="38" t="n">
        <v>78</v>
      </c>
      <c r="AQ82" s="39" t="n">
        <v>46023</v>
      </c>
      <c r="AR82" s="43" t="str">
        <f aca="false">IFERROR(LEFT(A82,FIND("（",A82)-1),A82)</f>
        <v>热线-260114-069370</v>
      </c>
      <c r="AS82" s="43" t="str">
        <f aca="false">J82</f>
        <v>表扬</v>
      </c>
      <c r="AT82" s="43" t="n">
        <f aca="false">IF(MID(AR82,1,2)="热线",12345)+IF(MID(AR82,1,2)="网络",12345)</f>
        <v>12345</v>
      </c>
      <c r="AU82" s="41" t="str">
        <f aca="false">IFERROR(LEFT(D82,FIND(" ",D82)-1),D82)</f>
        <v>2026-01-14</v>
      </c>
      <c r="AV82" s="43" t="str">
        <f aca="false">P82</f>
        <v>物管行政部</v>
      </c>
      <c r="AW82" s="42" t="str">
        <f aca="false">Q82</f>
        <v>机关</v>
      </c>
      <c r="AX82" s="7" t="str">
        <f aca="false">H82</f>
        <v>市民表扬，在公联枢纽宋家庄枢纽站，公交站台的保洁员：陈全统，拾到了自己的文件，及时归还了自己，文件对于自己非常重要，非常感谢保洁员的热情帮助和工作态度，来电表扬公交集团保洁员的拾金不昧问题。</v>
      </c>
      <c r="AY82" s="42" t="str">
        <f aca="false">AG82</f>
        <v>服务态度</v>
      </c>
      <c r="AZ82" s="43" t="s">
        <v>116</v>
      </c>
      <c r="BA82" s="43" t="s">
        <v>116</v>
      </c>
      <c r="BB82" s="43" t="s">
        <v>116</v>
      </c>
      <c r="BC82" s="6" t="s">
        <v>121</v>
      </c>
      <c r="BD82" s="43" t="str">
        <f aca="false">U82</f>
        <v>结束</v>
      </c>
      <c r="BE82" s="43" t="str">
        <f aca="false">IFERROR(LEFT(T82,FIND(" ",T82)-1),T82)</f>
        <v>2026-01-19</v>
      </c>
      <c r="BF82" s="6" t="s">
        <v>598</v>
      </c>
      <c r="BG82" s="5" t="s">
        <v>99</v>
      </c>
      <c r="BH82" s="5" t="s">
        <v>218</v>
      </c>
      <c r="BI82" s="44"/>
      <c r="BJ82" s="44"/>
      <c r="BK82" s="44"/>
      <c r="BL82" s="44" t="str">
        <f aca="false">IF(BG82="物管行政部","侯旭、郑楠",IF(BG82="安保部","张耕",IF(BG82="工程设备部","华菲",IF(BG82="人力资源部","张浩宇",IF(BG82="党委工作部","阎鑫雨",IF(BG82="餐饮服务部","赵弘晨",IF(BG82="工会","郑欣",IF(BG82="办公室","董娜",""))))))))&amp;IF(BG82="纪检部","黄倩",IF(BG82="信息管理部","蔡浩然",""))</f>
        <v>侯旭、郑楠</v>
      </c>
      <c r="BM82" s="44"/>
      <c r="BN82" s="44" t="s">
        <v>588</v>
      </c>
      <c r="BO82" s="44"/>
      <c r="BP82" s="45" t="s">
        <v>120</v>
      </c>
      <c r="BQ82" s="46"/>
      <c r="BR82" s="44"/>
      <c r="BS82" s="46"/>
      <c r="BT82" s="46"/>
      <c r="BU82" s="44"/>
      <c r="BV82" s="44" t="str">
        <f aca="false">MID(AR82,1,16)</f>
        <v>热线-260114-069370</v>
      </c>
      <c r="BW82" s="44"/>
      <c r="BX82" s="45" t="str">
        <f aca="false">IF(COUNTIF(BV:BV,BV82)=1,"否","是")</f>
        <v>否</v>
      </c>
      <c r="BY82" s="45" t="str">
        <f aca="false">MID(AR82,18,1)</f>
        <v/>
      </c>
      <c r="CG82" s="47" t="str">
        <f aca="false">VLOOKUP(AR82,[1]市民意见信息导出!$AI$2:$AK$392,3,FALSE())</f>
        <v>结束</v>
      </c>
      <c r="CH82" s="0" t="e">
        <f aca="false">VLOOKUP(BV82,[2]Sheet1!$C$2:$AC$99,2,FALSE())</f>
        <v>#N/A</v>
      </c>
    </row>
    <row r="83" customFormat="false" ht="52" hidden="true" customHeight="false" outlineLevel="0" collapsed="false">
      <c r="A83" s="35" t="s">
        <v>1198</v>
      </c>
      <c r="B83" s="36" t="s">
        <v>1199</v>
      </c>
      <c r="C83" s="36" t="s">
        <v>1200</v>
      </c>
      <c r="D83" s="36" t="s">
        <v>1201</v>
      </c>
      <c r="E83" s="35" t="s">
        <v>1202</v>
      </c>
      <c r="F83" s="35" t="s">
        <v>129</v>
      </c>
      <c r="G83" s="35" t="s">
        <v>1203</v>
      </c>
      <c r="H83" s="35" t="s">
        <v>1204</v>
      </c>
      <c r="I83" s="35" t="s">
        <v>92</v>
      </c>
      <c r="J83" s="35" t="s">
        <v>93</v>
      </c>
      <c r="K83" s="35" t="s">
        <v>94</v>
      </c>
      <c r="L83" s="35" t="s">
        <v>184</v>
      </c>
      <c r="M83" s="35" t="s">
        <v>185</v>
      </c>
      <c r="N83" s="35" t="s">
        <v>97</v>
      </c>
      <c r="O83" s="35" t="s">
        <v>98</v>
      </c>
      <c r="P83" s="35" t="s">
        <v>99</v>
      </c>
      <c r="Q83" s="35" t="s">
        <v>98</v>
      </c>
      <c r="R83" s="36" t="s">
        <v>1205</v>
      </c>
      <c r="S83" s="36" t="s">
        <v>1126</v>
      </c>
      <c r="T83" s="36" t="s">
        <v>1206</v>
      </c>
      <c r="U83" s="35" t="s">
        <v>103</v>
      </c>
      <c r="V83" s="36" t="s">
        <v>104</v>
      </c>
      <c r="W83" s="35" t="s">
        <v>105</v>
      </c>
      <c r="X83" s="35" t="s">
        <v>1207</v>
      </c>
      <c r="Y83" s="35" t="s">
        <v>1208</v>
      </c>
      <c r="Z83" s="35" t="s">
        <v>1209</v>
      </c>
      <c r="AA83" s="35" t="s">
        <v>163</v>
      </c>
      <c r="AB83" s="35" t="s">
        <v>193</v>
      </c>
      <c r="AC83" s="35" t="s">
        <v>111</v>
      </c>
      <c r="AD83" s="35" t="s">
        <v>112</v>
      </c>
      <c r="AE83" s="36" t="s">
        <v>1210</v>
      </c>
      <c r="AF83" s="36" t="s">
        <v>114</v>
      </c>
      <c r="AG83" s="35" t="s">
        <v>379</v>
      </c>
      <c r="AH83" s="35" t="s">
        <v>116</v>
      </c>
      <c r="AK83" s="37" t="str">
        <f aca="false">AG83&amp;L83&amp;M83</f>
        <v>设施设备乘车环境问题车辆卫生</v>
      </c>
      <c r="AP83" s="38" t="n">
        <v>79</v>
      </c>
      <c r="AQ83" s="39" t="n">
        <v>46023</v>
      </c>
      <c r="AR83" s="43" t="str">
        <f aca="false">IFERROR(LEFT(A83,FIND("（",A83)-1),A83)</f>
        <v>网络-260115-006849</v>
      </c>
      <c r="AS83" s="43" t="str">
        <f aca="false">J83</f>
        <v>诉求</v>
      </c>
      <c r="AT83" s="43" t="n">
        <f aca="false">IF(MID(AR83,1,2)="热线",12345)+IF(MID(AR83,1,2)="网络",12345)</f>
        <v>12345</v>
      </c>
      <c r="AU83" s="41" t="str">
        <f aca="false">IFERROR(LEFT(D83,FIND(" ",D83)-1),D83)</f>
        <v>2026-01-15</v>
      </c>
      <c r="AV83" s="43" t="str">
        <f aca="false">P83</f>
        <v>物管行政部</v>
      </c>
      <c r="AW83" s="42" t="str">
        <f aca="false">Q83</f>
        <v>西苑分中心</v>
      </c>
      <c r="AX83" s="7" t="str">
        <f aca="false">H83</f>
        <v>工单来源：微信服务号，此工单内容为网民留言时填写的标题及原文。 ============================= 留言标题：公交留言原文：公交车575路和512路，车内扶手脏，刚戴的新手套下车就黑了。扶手黏手。建议及时保持车内卫生。市民填写的详细地址为：区、街道：海淀区上庄镇详细地址：上庄</v>
      </c>
      <c r="AY83" s="42" t="str">
        <f aca="false">AG83</f>
        <v>设施设备</v>
      </c>
      <c r="AZ83" s="43" t="s">
        <v>116</v>
      </c>
      <c r="BA83" s="43" t="s">
        <v>116</v>
      </c>
      <c r="BB83" s="43" t="s">
        <v>116</v>
      </c>
      <c r="BC83" s="6" t="s">
        <v>117</v>
      </c>
      <c r="BD83" s="43" t="str">
        <f aca="false">U83</f>
        <v>结束</v>
      </c>
      <c r="BE83" s="43" t="str">
        <f aca="false">IFERROR(LEFT(T83,FIND(" ",T83)-1),T83)</f>
        <v>2026-01-20</v>
      </c>
      <c r="BF83" s="6" t="s">
        <v>207</v>
      </c>
      <c r="BG83" s="5" t="s">
        <v>99</v>
      </c>
      <c r="BH83" s="5" t="s">
        <v>98</v>
      </c>
      <c r="BI83" s="44"/>
      <c r="BJ83" s="44"/>
      <c r="BK83" s="44"/>
      <c r="BL83" s="44" t="str">
        <f aca="false">IF(BG83="物管行政部","侯旭、郑楠",IF(BG83="安保部","张耕",IF(BG83="工程设备部","华菲",IF(BG83="人力资源部","张浩宇",IF(BG83="党委工作部","阎鑫雨",IF(BG83="餐饮服务部","赵弘晨",IF(BG83="工会","郑欣",IF(BG83="办公室","董娜",""))))))))&amp;IF(BG83="纪检部","黄倩",IF(BG83="信息管理部","蔡浩然",""))</f>
        <v>侯旭、郑楠</v>
      </c>
      <c r="BM83" s="44" t="s">
        <v>119</v>
      </c>
      <c r="BN83" s="44"/>
      <c r="BO83" s="44"/>
      <c r="BP83" s="45" t="s">
        <v>120</v>
      </c>
      <c r="BQ83" s="46"/>
      <c r="BR83" s="44"/>
      <c r="BS83" s="46"/>
      <c r="BT83" s="46"/>
      <c r="BU83" s="44"/>
      <c r="BV83" s="44" t="str">
        <f aca="false">MID(AR83,1,16)</f>
        <v>网络-260115-006849</v>
      </c>
      <c r="BW83" s="44"/>
      <c r="BX83" s="45" t="str">
        <f aca="false">IF(COUNTIF(BV:BV,BV83)=1,"否","是")</f>
        <v>否</v>
      </c>
      <c r="BY83" s="45" t="str">
        <f aca="false">MID(AR83,18,1)</f>
        <v/>
      </c>
      <c r="BZ83" s="47" t="s">
        <v>122</v>
      </c>
      <c r="CE83" s="48" t="s">
        <v>1104</v>
      </c>
      <c r="CG83" s="47" t="str">
        <f aca="false">VLOOKUP(AR83,[1]市民意见信息导出!$AI$2:$AK$392,3,FALSE())</f>
        <v>结束</v>
      </c>
      <c r="CH83" s="0" t="str">
        <f aca="false">VLOOKUP(BV83,[2]Sheet1!$C$2:$AC$99,2,FALSE())</f>
        <v>2月</v>
      </c>
    </row>
    <row r="84" customFormat="false" ht="104" hidden="true" customHeight="true" outlineLevel="0" collapsed="false">
      <c r="A84" s="35" t="s">
        <v>1211</v>
      </c>
      <c r="B84" s="36" t="s">
        <v>1212</v>
      </c>
      <c r="C84" s="36" t="s">
        <v>1213</v>
      </c>
      <c r="D84" s="36" t="s">
        <v>1214</v>
      </c>
      <c r="E84" s="35" t="s">
        <v>182</v>
      </c>
      <c r="F84" s="35" t="s">
        <v>129</v>
      </c>
      <c r="G84" s="35" t="s">
        <v>182</v>
      </c>
      <c r="H84" s="35" t="s">
        <v>1215</v>
      </c>
      <c r="I84" s="35" t="s">
        <v>92</v>
      </c>
      <c r="J84" s="35" t="s">
        <v>93</v>
      </c>
      <c r="K84" s="35" t="s">
        <v>434</v>
      </c>
      <c r="L84" s="35" t="s">
        <v>553</v>
      </c>
      <c r="M84" s="35" t="s">
        <v>554</v>
      </c>
      <c r="N84" s="35" t="s">
        <v>97</v>
      </c>
      <c r="O84" s="35" t="s">
        <v>447</v>
      </c>
      <c r="P84" s="35" t="s">
        <v>447</v>
      </c>
      <c r="Q84" s="35" t="s">
        <v>218</v>
      </c>
      <c r="R84" s="36" t="s">
        <v>1205</v>
      </c>
      <c r="S84" s="36" t="s">
        <v>1110</v>
      </c>
      <c r="T84" s="36" t="s">
        <v>1206</v>
      </c>
      <c r="U84" s="35" t="s">
        <v>103</v>
      </c>
      <c r="V84" s="36" t="s">
        <v>104</v>
      </c>
      <c r="W84" s="35" t="s">
        <v>1216</v>
      </c>
      <c r="X84" s="35" t="s">
        <v>558</v>
      </c>
      <c r="Y84" s="35" t="s">
        <v>1217</v>
      </c>
      <c r="Z84" s="35" t="s">
        <v>1218</v>
      </c>
      <c r="AA84" s="35" t="s">
        <v>561</v>
      </c>
      <c r="AB84" s="35" t="s">
        <v>1219</v>
      </c>
      <c r="AC84" s="35" t="s">
        <v>111</v>
      </c>
      <c r="AD84" s="35" t="s">
        <v>112</v>
      </c>
      <c r="AE84" s="36" t="s">
        <v>1220</v>
      </c>
      <c r="AF84" s="36" t="s">
        <v>497</v>
      </c>
      <c r="AG84" s="35" t="s">
        <v>1010</v>
      </c>
      <c r="AH84" s="35" t="s">
        <v>116</v>
      </c>
      <c r="AK84" s="37" t="str">
        <f aca="false">AG84&amp;L84&amp;M84</f>
        <v>交通护栏站务设施问题站台护栏问题</v>
      </c>
      <c r="AP84" s="38" t="n">
        <v>80</v>
      </c>
      <c r="AQ84" s="39" t="n">
        <v>46023</v>
      </c>
      <c r="AR84" s="43" t="str">
        <f aca="false">IFERROR(LEFT(A84,FIND("（",A84)-1),A84)</f>
        <v>网络-260115-010588</v>
      </c>
      <c r="AS84" s="43" t="str">
        <f aca="false">J84</f>
        <v>诉求</v>
      </c>
      <c r="AT84" s="43" t="n">
        <f aca="false">IF(MID(AR84,1,2)="热线",12345)+IF(MID(AR84,1,2)="网络",12345)</f>
        <v>12345</v>
      </c>
      <c r="AU84" s="41" t="str">
        <f aca="false">IFERROR(LEFT(D84,FIND(" ",D84)-1),D84)</f>
        <v>2026-01-15</v>
      </c>
      <c r="AV84" s="43" t="str">
        <f aca="false">P84</f>
        <v>工程设备部</v>
      </c>
      <c r="AW84" s="42" t="str">
        <f aca="false">Q84</f>
        <v>机关</v>
      </c>
      <c r="AX84" s="7" t="str">
        <f aca="false">H84</f>
        <v>工单来源：微信服务号，此工单内容为网民留言时填写的标题及原文。 ============================= 留言标题：公交站台护栏问题留言原文：西城区阜成门-阜成门外-展览路-阜外西口-白堆子这一沿线马路两边的公交站台排队护栏，已经多年没有人进行管理了。我记得大天意还在的时候设立的，现在是破损严重，锈迹斑斑，非常影响形象。摸了摸是不锈钢的，这玩意坏成这样想必是几年没有管了。个人建议根据现在进站的车，重新规划一下排队护栏，有的护栏空排队没车，有的护栏有需要车不在那停，然后好好处理一下，弄点新护栏，别再拿旧的糊弄了。市民填写的详细地址为：区：西城区街道：不详详细地址：公交站台护栏</v>
      </c>
      <c r="AY84" s="42" t="str">
        <f aca="false">AG84</f>
        <v>交通护栏</v>
      </c>
      <c r="AZ84" s="43" t="s">
        <v>116</v>
      </c>
      <c r="BA84" s="43" t="s">
        <v>116</v>
      </c>
      <c r="BB84" s="43" t="s">
        <v>116</v>
      </c>
      <c r="BC84" s="6" t="s">
        <v>121</v>
      </c>
      <c r="BD84" s="43" t="str">
        <f aca="false">U84</f>
        <v>结束</v>
      </c>
      <c r="BE84" s="43" t="str">
        <f aca="false">IFERROR(LEFT(T84,FIND(" ",T84)-1),T84)</f>
        <v>2026-01-20</v>
      </c>
      <c r="BF84" s="6" t="s">
        <v>564</v>
      </c>
      <c r="BG84" s="5" t="s">
        <v>447</v>
      </c>
      <c r="BH84" s="5" t="s">
        <v>218</v>
      </c>
      <c r="BI84" s="44"/>
      <c r="BJ84" s="44"/>
      <c r="BK84" s="44"/>
      <c r="BL84" s="44" t="str">
        <f aca="false">IF(BG84="物管行政部","侯旭、郑楠",IF(BG84="安保部","张耕",IF(BG84="工程设备部","华菲",IF(BG84="人力资源部","张浩宇",IF(BG84="党委工作部","阎鑫雨",IF(BG84="餐饮服务部","赵弘晨",IF(BG84="工会","郑欣",IF(BG84="办公室","董娜",""))))))))&amp;IF(BG84="纪检部","黄倩",IF(BG84="信息管理部","蔡浩然",""))</f>
        <v>华菲</v>
      </c>
      <c r="BM84" s="44" t="s">
        <v>119</v>
      </c>
      <c r="BN84" s="44"/>
      <c r="BO84" s="44"/>
      <c r="BP84" s="45" t="s">
        <v>228</v>
      </c>
      <c r="BQ84" s="46"/>
      <c r="BR84" s="44"/>
      <c r="BS84" s="46"/>
      <c r="BT84" s="46"/>
      <c r="BU84" s="44"/>
      <c r="BV84" s="44" t="str">
        <f aca="false">MID(AR84,1,16)</f>
        <v>网络-260115-010588</v>
      </c>
      <c r="BW84" s="44" t="s">
        <v>565</v>
      </c>
      <c r="BX84" s="45" t="str">
        <f aca="false">IF(COUNTIF(BV:BV,BV84)=1,"否","是")</f>
        <v>否</v>
      </c>
      <c r="BY84" s="45" t="str">
        <f aca="false">MID(AR84,18,1)</f>
        <v/>
      </c>
      <c r="CG84" s="47" t="str">
        <f aca="false">VLOOKUP(AR84,[1]市民意见信息导出!$AI$2:$AK$392,3,FALSE())</f>
        <v>结束</v>
      </c>
      <c r="CH84" s="0" t="e">
        <f aca="false">VLOOKUP(BV84,[2]Sheet1!$C$2:$AC$99,2,FALSE())</f>
        <v>#N/A</v>
      </c>
    </row>
    <row r="85" customFormat="false" ht="52" hidden="true" customHeight="false" outlineLevel="0" collapsed="false">
      <c r="A85" s="35" t="s">
        <v>1221</v>
      </c>
      <c r="B85" s="36" t="s">
        <v>1222</v>
      </c>
      <c r="C85" s="36" t="s">
        <v>1223</v>
      </c>
      <c r="D85" s="36" t="s">
        <v>1224</v>
      </c>
      <c r="E85" s="35" t="s">
        <v>1225</v>
      </c>
      <c r="F85" s="35" t="s">
        <v>129</v>
      </c>
      <c r="G85" s="35" t="s">
        <v>1226</v>
      </c>
      <c r="H85" s="35" t="s">
        <v>1227</v>
      </c>
      <c r="I85" s="35" t="s">
        <v>92</v>
      </c>
      <c r="J85" s="35" t="s">
        <v>93</v>
      </c>
      <c r="K85" s="35" t="s">
        <v>94</v>
      </c>
      <c r="L85" s="35" t="s">
        <v>184</v>
      </c>
      <c r="M85" s="35" t="s">
        <v>185</v>
      </c>
      <c r="N85" s="35" t="s">
        <v>97</v>
      </c>
      <c r="O85" s="35" t="s">
        <v>237</v>
      </c>
      <c r="P85" s="35" t="s">
        <v>99</v>
      </c>
      <c r="Q85" s="35" t="s">
        <v>237</v>
      </c>
      <c r="R85" s="36" t="s">
        <v>1205</v>
      </c>
      <c r="S85" s="36" t="s">
        <v>1126</v>
      </c>
      <c r="T85" s="36" t="s">
        <v>1206</v>
      </c>
      <c r="U85" s="35" t="s">
        <v>103</v>
      </c>
      <c r="V85" s="36" t="s">
        <v>104</v>
      </c>
      <c r="W85" s="35" t="s">
        <v>1063</v>
      </c>
      <c r="X85" s="35" t="s">
        <v>1228</v>
      </c>
      <c r="Y85" s="35" t="s">
        <v>1229</v>
      </c>
      <c r="Z85" s="35" t="s">
        <v>1230</v>
      </c>
      <c r="AA85" s="35" t="s">
        <v>1231</v>
      </c>
      <c r="AB85" s="35" t="s">
        <v>1232</v>
      </c>
      <c r="AC85" s="35" t="s">
        <v>111</v>
      </c>
      <c r="AD85" s="35" t="s">
        <v>112</v>
      </c>
      <c r="AE85" s="36" t="s">
        <v>1233</v>
      </c>
      <c r="AF85" s="36" t="s">
        <v>243</v>
      </c>
      <c r="AG85" s="35" t="s">
        <v>115</v>
      </c>
      <c r="AH85" s="35" t="s">
        <v>116</v>
      </c>
      <c r="AK85" s="37" t="str">
        <f aca="false">AG85&amp;L85&amp;M85</f>
        <v>服务乘车环境问题车辆卫生</v>
      </c>
      <c r="AP85" s="38" t="n">
        <v>81</v>
      </c>
      <c r="AQ85" s="39" t="n">
        <v>46023</v>
      </c>
      <c r="AR85" s="43" t="str">
        <f aca="false">IFERROR(LEFT(A85,FIND("（",A85)-1),A85)</f>
        <v>网络-260115-015646</v>
      </c>
      <c r="AS85" s="43" t="str">
        <f aca="false">J85</f>
        <v>诉求</v>
      </c>
      <c r="AT85" s="43" t="n">
        <f aca="false">IF(MID(AR85,1,2)="热线",12345)+IF(MID(AR85,1,2)="网络",12345)</f>
        <v>12345</v>
      </c>
      <c r="AU85" s="41" t="str">
        <f aca="false">IFERROR(LEFT(D85,FIND(" ",D85)-1),D85)</f>
        <v>2026-01-15</v>
      </c>
      <c r="AV85" s="43" t="str">
        <f aca="false">P85</f>
        <v>物管行政部</v>
      </c>
      <c r="AW85" s="42" t="str">
        <f aca="false">Q85</f>
        <v>方庄分中心</v>
      </c>
      <c r="AX85" s="7" t="str">
        <f aca="false">H85</f>
        <v>工单来源：微信服务号，此工单内容为网民留言时填写的标题及原文。 ============================= 留言标题：公交留言原文：车号1226541.早晨6点18分草桥始发站，车内卫生没有打扫，要求处罚当事保洁公司，对工作敷衍了事，监督不到位，扣减下次投标分数，全集团通报！市民填写的详细地址为：区、街道：丰台区花乡街道详细地址：草桥</v>
      </c>
      <c r="AY85" s="42" t="str">
        <f aca="false">AG85</f>
        <v>服务</v>
      </c>
      <c r="AZ85" s="43" t="s">
        <v>116</v>
      </c>
      <c r="BA85" s="43" t="s">
        <v>116</v>
      </c>
      <c r="BB85" s="43" t="s">
        <v>116</v>
      </c>
      <c r="BC85" s="6" t="s">
        <v>117</v>
      </c>
      <c r="BD85" s="43" t="str">
        <f aca="false">U85</f>
        <v>结束</v>
      </c>
      <c r="BE85" s="43" t="str">
        <f aca="false">IFERROR(LEFT(T85,FIND(" ",T85)-1),T85)</f>
        <v>2026-01-20</v>
      </c>
      <c r="BF85" s="6" t="s">
        <v>640</v>
      </c>
      <c r="BG85" s="5" t="s">
        <v>99</v>
      </c>
      <c r="BH85" s="5" t="s">
        <v>237</v>
      </c>
      <c r="BI85" s="44"/>
      <c r="BJ85" s="44"/>
      <c r="BK85" s="44"/>
      <c r="BL85" s="44" t="str">
        <f aca="false">IF(BG85="物管行政部","侯旭、郑楠",IF(BG85="安保部","张耕",IF(BG85="工程设备部","华菲",IF(BG85="人力资源部","张浩宇",IF(BG85="党委工作部","阎鑫雨",IF(BG85="餐饮服务部","赵弘晨",IF(BG85="工会","郑欣",IF(BG85="办公室","董娜",""))))))))&amp;IF(BG85="纪检部","黄倩",IF(BG85="信息管理部","蔡浩然",""))</f>
        <v>侯旭、郑楠</v>
      </c>
      <c r="BM85" s="44" t="s">
        <v>119</v>
      </c>
      <c r="BN85" s="44"/>
      <c r="BO85" s="44"/>
      <c r="BP85" s="45" t="s">
        <v>120</v>
      </c>
      <c r="BQ85" s="46"/>
      <c r="BR85" s="44"/>
      <c r="BS85" s="46"/>
      <c r="BT85" s="46"/>
      <c r="BU85" s="44"/>
      <c r="BV85" s="44" t="str">
        <f aca="false">MID(AR85,1,16)</f>
        <v>网络-260115-015646</v>
      </c>
      <c r="BW85" s="44"/>
      <c r="BX85" s="45" t="str">
        <f aca="false">IF(COUNTIF(BV:BV,BV85)=1,"否","是")</f>
        <v>否</v>
      </c>
      <c r="BY85" s="45" t="str">
        <f aca="false">MID(AR85,18,1)</f>
        <v/>
      </c>
      <c r="CG85" s="47" t="str">
        <f aca="false">VLOOKUP(AR85,[1]市民意见信息导出!$AI$2:$AK$392,3,FALSE())</f>
        <v>结束</v>
      </c>
      <c r="CH85" s="0" t="e">
        <f aca="false">VLOOKUP(BV85,[2]Sheet1!$C$2:$AC$99,2,FALSE())</f>
        <v>#N/A</v>
      </c>
    </row>
    <row r="86" customFormat="false" ht="65" hidden="true" customHeight="false" outlineLevel="0" collapsed="false">
      <c r="A86" s="35" t="s">
        <v>1234</v>
      </c>
      <c r="B86" s="36" t="s">
        <v>1235</v>
      </c>
      <c r="C86" s="36" t="s">
        <v>1236</v>
      </c>
      <c r="D86" s="36" t="s">
        <v>1237</v>
      </c>
      <c r="E86" s="35" t="s">
        <v>1124</v>
      </c>
      <c r="F86" s="35" t="s">
        <v>129</v>
      </c>
      <c r="G86" s="35" t="s">
        <v>852</v>
      </c>
      <c r="H86" s="35" t="s">
        <v>1238</v>
      </c>
      <c r="I86" s="35" t="s">
        <v>92</v>
      </c>
      <c r="J86" s="35" t="s">
        <v>93</v>
      </c>
      <c r="K86" s="35" t="s">
        <v>132</v>
      </c>
      <c r="L86" s="35" t="s">
        <v>388</v>
      </c>
      <c r="M86" s="35" t="s">
        <v>389</v>
      </c>
      <c r="N86" s="35" t="s">
        <v>97</v>
      </c>
      <c r="O86" s="35" t="s">
        <v>326</v>
      </c>
      <c r="P86" s="35" t="s">
        <v>132</v>
      </c>
      <c r="Q86" s="35" t="s">
        <v>326</v>
      </c>
      <c r="R86" s="36" t="s">
        <v>1205</v>
      </c>
      <c r="S86" s="36" t="s">
        <v>1110</v>
      </c>
      <c r="T86" s="36" t="s">
        <v>1206</v>
      </c>
      <c r="U86" s="35" t="s">
        <v>103</v>
      </c>
      <c r="V86" s="36" t="s">
        <v>139</v>
      </c>
      <c r="W86" s="35" t="s">
        <v>1239</v>
      </c>
      <c r="X86" s="35" t="s">
        <v>1240</v>
      </c>
      <c r="Y86" s="35" t="s">
        <v>1241</v>
      </c>
      <c r="Z86" s="35" t="s">
        <v>1242</v>
      </c>
      <c r="AA86" s="35" t="s">
        <v>1243</v>
      </c>
      <c r="AB86" s="35" t="s">
        <v>1244</v>
      </c>
      <c r="AC86" s="35" t="s">
        <v>111</v>
      </c>
      <c r="AD86" s="35" t="s">
        <v>112</v>
      </c>
      <c r="AE86" s="36" t="s">
        <v>1245</v>
      </c>
      <c r="AF86" s="36" t="s">
        <v>332</v>
      </c>
      <c r="AG86" s="35" t="s">
        <v>809</v>
      </c>
      <c r="AH86" s="35" t="s">
        <v>116</v>
      </c>
      <c r="AK86" s="37" t="str">
        <f aca="false">AG86&amp;L86&amp;M86</f>
        <v>消防安全违法行为场站保安问题场站保安</v>
      </c>
      <c r="AP86" s="38" t="n">
        <v>82</v>
      </c>
      <c r="AQ86" s="39" t="n">
        <v>46023</v>
      </c>
      <c r="AR86" s="43" t="str">
        <f aca="false">IFERROR(LEFT(A86,FIND("（",A86)-1),A86)</f>
        <v>热线-260115-060154-1</v>
      </c>
      <c r="AS86" s="43" t="str">
        <f aca="false">J86</f>
        <v>诉求</v>
      </c>
      <c r="AT86" s="43" t="n">
        <f aca="false">IF(MID(AR86,1,2)="热线",12345)+IF(MID(AR86,1,2)="网络",12345)</f>
        <v>12345</v>
      </c>
      <c r="AU86" s="41" t="str">
        <f aca="false">IFERROR(LEFT(D86,FIND(" ",D86)-1),D86)</f>
        <v>2026-01-15</v>
      </c>
      <c r="AV86" s="43" t="str">
        <f aca="false">P86</f>
        <v>安保部（应急管理中心）</v>
      </c>
      <c r="AW86" s="42" t="str">
        <f aca="false">Q86</f>
        <v>单店分中心</v>
      </c>
      <c r="AX86" s="7" t="str">
        <f aca="false">H86</f>
        <v>市民反映，朝阳区公交集团客二分公司403公交场站内有外卖电动车乱窜，存在安全隐患，17队安全隐患不重视，希望职能部门核实情况尽快处理，2026年1月13日是党员干部肖子旭（音译）进行接去，违反国务院安全会生产月坛实施办法试行情况规定，市民表示自己反映的问题给的口头答复是没有，自己主动提交证据也不接受，场站录像探头不少却没有核实，来电反映外卖电动车乱窜存在安全隐患问题。安保组织部基建</v>
      </c>
      <c r="AY86" s="42" t="str">
        <f aca="false">AG86</f>
        <v>消防安全违法行为</v>
      </c>
      <c r="AZ86" s="43" t="s">
        <v>92</v>
      </c>
      <c r="BA86" s="43" t="s">
        <v>116</v>
      </c>
      <c r="BB86" s="43" t="s">
        <v>116</v>
      </c>
      <c r="BC86" s="6" t="s">
        <v>546</v>
      </c>
      <c r="BD86" s="43" t="str">
        <f aca="false">U86</f>
        <v>结束</v>
      </c>
      <c r="BE86" s="43" t="str">
        <f aca="false">IFERROR(LEFT(T86,FIND(" ",T86)-1),T86)</f>
        <v>2026-01-20</v>
      </c>
      <c r="BF86" s="6" t="s">
        <v>1246</v>
      </c>
      <c r="BG86" s="5" t="s">
        <v>148</v>
      </c>
      <c r="BH86" s="5" t="s">
        <v>326</v>
      </c>
      <c r="BI86" s="44"/>
      <c r="BJ86" s="44"/>
      <c r="BK86" s="44"/>
      <c r="BL86" s="44" t="str">
        <f aca="false">IF(BG86="物管行政部","侯旭、郑楠",IF(BG86="安保部","张耕",IF(BG86="工程设备部","华菲",IF(BG86="人力资源部","张浩宇",IF(BG86="党委工作部","阎鑫雨",IF(BG86="餐饮服务部","赵弘晨",IF(BG86="工会","郑欣",IF(BG86="办公室","董娜",""))))))))&amp;IF(BG86="纪检部","黄倩",IF(BG86="信息管理部","蔡浩然",""))</f>
        <v>张耕</v>
      </c>
      <c r="BM86" s="44" t="s">
        <v>119</v>
      </c>
      <c r="BN86" s="44"/>
      <c r="BO86" s="44"/>
      <c r="BP86" s="45" t="s">
        <v>120</v>
      </c>
      <c r="BQ86" s="46" t="s">
        <v>862</v>
      </c>
      <c r="BR86" s="44" t="s">
        <v>92</v>
      </c>
      <c r="BS86" s="46"/>
      <c r="BT86" s="46"/>
      <c r="BU86" s="44" t="s">
        <v>863</v>
      </c>
      <c r="BV86" s="44" t="str">
        <f aca="false">MID(AR86,1,16)</f>
        <v>热线-260115-060154</v>
      </c>
      <c r="BW86" s="44" t="s">
        <v>927</v>
      </c>
      <c r="BX86" s="45" t="str">
        <f aca="false">IF(COUNTIF(BV:BV,BV86)=1,"否","是")</f>
        <v>否</v>
      </c>
      <c r="BY86" s="45" t="str">
        <f aca="false">MID(AR86,18,1)</f>
        <v>1</v>
      </c>
      <c r="BZ86" s="47" t="s">
        <v>122</v>
      </c>
      <c r="CE86" s="48" t="s">
        <v>1104</v>
      </c>
      <c r="CG86" s="47" t="str">
        <f aca="false">VLOOKUP(AR86,[1]市民意见信息导出!$AI$2:$AK$392,3,FALSE())</f>
        <v>结束</v>
      </c>
      <c r="CH86" s="0" t="str">
        <f aca="false">VLOOKUP(BV86,[2]Sheet1!$C$2:$AC$99,2,FALSE())</f>
        <v>2月</v>
      </c>
    </row>
    <row r="87" customFormat="false" ht="92" hidden="true" customHeight="true" outlineLevel="0" collapsed="false">
      <c r="A87" s="35" t="s">
        <v>1247</v>
      </c>
      <c r="B87" s="36" t="s">
        <v>1248</v>
      </c>
      <c r="C87" s="36" t="s">
        <v>1249</v>
      </c>
      <c r="D87" s="36" t="s">
        <v>1250</v>
      </c>
      <c r="E87" s="35" t="s">
        <v>155</v>
      </c>
      <c r="F87" s="35" t="s">
        <v>89</v>
      </c>
      <c r="G87" s="35" t="s">
        <v>1251</v>
      </c>
      <c r="H87" s="35" t="s">
        <v>1252</v>
      </c>
      <c r="I87" s="35" t="s">
        <v>92</v>
      </c>
      <c r="J87" s="35" t="s">
        <v>93</v>
      </c>
      <c r="K87" s="35" t="s">
        <v>94</v>
      </c>
      <c r="L87" s="35" t="s">
        <v>95</v>
      </c>
      <c r="M87" s="35" t="s">
        <v>96</v>
      </c>
      <c r="N87" s="35" t="s">
        <v>97</v>
      </c>
      <c r="O87" s="35" t="s">
        <v>158</v>
      </c>
      <c r="P87" s="35" t="s">
        <v>99</v>
      </c>
      <c r="Q87" s="35" t="s">
        <v>158</v>
      </c>
      <c r="R87" s="36" t="s">
        <v>1205</v>
      </c>
      <c r="S87" s="36" t="s">
        <v>1110</v>
      </c>
      <c r="T87" s="36" t="s">
        <v>1206</v>
      </c>
      <c r="U87" s="35" t="s">
        <v>103</v>
      </c>
      <c r="V87" s="36" t="s">
        <v>104</v>
      </c>
      <c r="W87" s="35" t="s">
        <v>159</v>
      </c>
      <c r="X87" s="35" t="s">
        <v>1253</v>
      </c>
      <c r="Y87" s="35" t="s">
        <v>1254</v>
      </c>
      <c r="Z87" s="35" t="s">
        <v>162</v>
      </c>
      <c r="AA87" s="35" t="s">
        <v>163</v>
      </c>
      <c r="AB87" s="35" t="s">
        <v>1255</v>
      </c>
      <c r="AC87" s="35" t="s">
        <v>111</v>
      </c>
      <c r="AD87" s="35" t="s">
        <v>112</v>
      </c>
      <c r="AE87" s="36" t="s">
        <v>1256</v>
      </c>
      <c r="AF87" s="36" t="s">
        <v>166</v>
      </c>
      <c r="AG87" s="35" t="s">
        <v>115</v>
      </c>
      <c r="AH87" s="35" t="s">
        <v>116</v>
      </c>
      <c r="AK87" s="37" t="str">
        <f aca="false">AG87&amp;L87&amp;M87</f>
        <v>服务企业政策问题调整服务规范</v>
      </c>
      <c r="AP87" s="38" t="n">
        <v>83</v>
      </c>
      <c r="AQ87" s="39" t="n">
        <v>46023</v>
      </c>
      <c r="AR87" s="43" t="str">
        <f aca="false">IFERROR(LEFT(A87,FIND("（",A87)-1),A87)</f>
        <v>热线-260115-059319-2</v>
      </c>
      <c r="AS87" s="43" t="str">
        <f aca="false">J87</f>
        <v>诉求</v>
      </c>
      <c r="AT87" s="43" t="n">
        <f aca="false">IF(MID(AR87,1,2)="热线",12345)+IF(MID(AR87,1,2)="网络",12345)</f>
        <v>12345</v>
      </c>
      <c r="AU87" s="41" t="str">
        <f aca="false">IFERROR(LEFT(D87,FIND(" ",D87)-1),D87)</f>
        <v>2026-01-15</v>
      </c>
      <c r="AV87" s="43" t="str">
        <f aca="false">P87</f>
        <v>物管行政部</v>
      </c>
      <c r="AW87" s="42" t="str">
        <f aca="false">Q87</f>
        <v>西客站分中心</v>
      </c>
      <c r="AX87" s="7" t="str">
        <f aca="false">H87</f>
        <v>市民反映，自己投诉142路公交车，车牌尾号：6275F，公交车开的极其慢，一路上10多迈速度，错过了好几个红绿灯，17:35分进入北京西站的时候一辆出租车在下乘客，乘客走了出租车不走，该公交车也不按喇叭，就在那等着，车厢非常脏，行李架特别脏，142路公交车之前一位姓周的主管，他让外包公司（姓穆)的人联系自己，还命令自己，说有问题直接联系我就行，自己不认可，来电反映投诉142路公交车问题安服鸿运城</v>
      </c>
      <c r="AY87" s="42" t="str">
        <f aca="false">AG87</f>
        <v>服务</v>
      </c>
      <c r="AZ87" s="43" t="s">
        <v>116</v>
      </c>
      <c r="BA87" s="43" t="s">
        <v>116</v>
      </c>
      <c r="BB87" s="43" t="s">
        <v>116</v>
      </c>
      <c r="BC87" s="6" t="s">
        <v>117</v>
      </c>
      <c r="BD87" s="43" t="str">
        <f aca="false">U87</f>
        <v>结束</v>
      </c>
      <c r="BE87" s="43" t="str">
        <f aca="false">IFERROR(LEFT(T87,FIND(" ",T87)-1),T87)</f>
        <v>2026-01-20</v>
      </c>
      <c r="BF87" s="6" t="s">
        <v>1257</v>
      </c>
      <c r="BG87" s="5" t="s">
        <v>99</v>
      </c>
      <c r="BH87" s="5" t="s">
        <v>158</v>
      </c>
      <c r="BI87" s="44"/>
      <c r="BJ87" s="44"/>
      <c r="BK87" s="44"/>
      <c r="BL87" s="44" t="str">
        <f aca="false">IF(BG87="物管行政部","侯旭、郑楠",IF(BG87="安保部","张耕",IF(BG87="工程设备部","华菲",IF(BG87="人力资源部","张浩宇",IF(BG87="党委工作部","阎鑫雨",IF(BG87="餐饮服务部","赵弘晨",IF(BG87="工会","郑欣",IF(BG87="办公室","董娜",""))))))))&amp;IF(BG87="纪检部","黄倩",IF(BG87="信息管理部","蔡浩然",""))</f>
        <v>侯旭、郑楠</v>
      </c>
      <c r="BM87" s="44" t="s">
        <v>119</v>
      </c>
      <c r="BN87" s="44"/>
      <c r="BO87" s="44"/>
      <c r="BP87" s="45" t="s">
        <v>120</v>
      </c>
      <c r="BQ87" s="46" t="s">
        <v>1258</v>
      </c>
      <c r="BR87" s="44" t="s">
        <v>92</v>
      </c>
      <c r="BS87" s="46"/>
      <c r="BT87" s="46"/>
      <c r="BU87" s="44"/>
      <c r="BV87" s="44" t="str">
        <f aca="false">MID(AR87,1,16)</f>
        <v>热线-260115-059319</v>
      </c>
      <c r="BW87" s="44" t="s">
        <v>121</v>
      </c>
      <c r="BX87" s="45" t="str">
        <f aca="false">IF(COUNTIF(BV:BV,BV87)=1,"否","是")</f>
        <v>否</v>
      </c>
      <c r="BY87" s="45" t="str">
        <f aca="false">MID(AR87,18,1)</f>
        <v>2</v>
      </c>
      <c r="BZ87" s="47" t="s">
        <v>122</v>
      </c>
      <c r="CE87" s="48" t="s">
        <v>1104</v>
      </c>
      <c r="CG87" s="47" t="str">
        <f aca="false">VLOOKUP(AR87,[1]市民意见信息导出!$AI$2:$AK$392,3,FALSE())</f>
        <v>结束</v>
      </c>
      <c r="CH87" s="0" t="str">
        <f aca="false">VLOOKUP(BV87,[2]Sheet1!$C$2:$AC$99,2,FALSE())</f>
        <v>2月</v>
      </c>
    </row>
    <row r="88" customFormat="false" ht="50" hidden="true" customHeight="true" outlineLevel="0" collapsed="false">
      <c r="A88" s="35" t="s">
        <v>1259</v>
      </c>
      <c r="B88" s="36" t="s">
        <v>1260</v>
      </c>
      <c r="C88" s="36" t="s">
        <v>1261</v>
      </c>
      <c r="D88" s="36" t="s">
        <v>1262</v>
      </c>
      <c r="E88" s="35" t="s">
        <v>182</v>
      </c>
      <c r="F88" s="35" t="s">
        <v>89</v>
      </c>
      <c r="G88" s="35" t="s">
        <v>182</v>
      </c>
      <c r="H88" s="35" t="s">
        <v>1263</v>
      </c>
      <c r="I88" s="35" t="s">
        <v>92</v>
      </c>
      <c r="J88" s="35" t="s">
        <v>93</v>
      </c>
      <c r="K88" s="35" t="s">
        <v>132</v>
      </c>
      <c r="L88" s="35" t="s">
        <v>133</v>
      </c>
      <c r="M88" s="35" t="s">
        <v>134</v>
      </c>
      <c r="N88" s="35" t="s">
        <v>97</v>
      </c>
      <c r="O88" s="35" t="s">
        <v>573</v>
      </c>
      <c r="P88" s="35" t="s">
        <v>176</v>
      </c>
      <c r="Q88" s="35" t="s">
        <v>573</v>
      </c>
      <c r="R88" s="36" t="s">
        <v>1264</v>
      </c>
      <c r="S88" s="36" t="s">
        <v>1265</v>
      </c>
      <c r="T88" s="36" t="s">
        <v>1266</v>
      </c>
      <c r="U88" s="35" t="s">
        <v>103</v>
      </c>
      <c r="V88" s="36" t="s">
        <v>104</v>
      </c>
      <c r="W88" s="35" t="s">
        <v>1267</v>
      </c>
      <c r="X88" s="35" t="s">
        <v>1268</v>
      </c>
      <c r="Y88" s="35" t="s">
        <v>1269</v>
      </c>
      <c r="Z88" s="35" t="s">
        <v>242</v>
      </c>
      <c r="AA88" s="35" t="s">
        <v>1270</v>
      </c>
      <c r="AB88" s="35" t="s">
        <v>1271</v>
      </c>
      <c r="AC88" s="35" t="s">
        <v>111</v>
      </c>
      <c r="AD88" s="35" t="s">
        <v>112</v>
      </c>
      <c r="AE88" s="36" t="s">
        <v>1272</v>
      </c>
      <c r="AF88" s="36" t="s">
        <v>579</v>
      </c>
      <c r="AG88" s="35" t="s">
        <v>115</v>
      </c>
      <c r="AH88" s="35" t="s">
        <v>116</v>
      </c>
      <c r="AK88" s="37" t="str">
        <f aca="false">AG88&amp;L88&amp;M88</f>
        <v>服务安保专业政策问题安保措施</v>
      </c>
      <c r="AP88" s="38" t="n">
        <v>84</v>
      </c>
      <c r="AQ88" s="39" t="n">
        <v>46023</v>
      </c>
      <c r="AR88" s="43" t="str">
        <f aca="false">IFERROR(LEFT(A88,FIND("（",A88)-1),A88)</f>
        <v>热线-260116-050326-2</v>
      </c>
      <c r="AS88" s="43" t="str">
        <f aca="false">J88</f>
        <v>诉求</v>
      </c>
      <c r="AT88" s="43" t="n">
        <f aca="false">IF(MID(AR88,1,2)="热线",12345)+IF(MID(AR88,1,2)="网络",12345)</f>
        <v>12345</v>
      </c>
      <c r="AU88" s="41" t="str">
        <f aca="false">IFERROR(LEFT(D88,FIND(" ",D88)-1),D88)</f>
        <v>2026-01-16</v>
      </c>
      <c r="AV88" s="43" t="str">
        <f aca="false">P88</f>
        <v>安全保卫部（应急管理中心）</v>
      </c>
      <c r="AW88" s="42" t="str">
        <f aca="false">Q88</f>
        <v>天宫院分中心</v>
      </c>
      <c r="AX88" s="7" t="str">
        <f aca="false">H88</f>
        <v>市民反映，大兴区丽园路公交场站员工迟到早退，在办公室抽烟，不穿工服等问题，公交集团鸿运城物业天宫院分中心（公交集团下属）的领导不作为，对职工没有监管，要求相关部门进行监管，来电反映公交集团领导不作为问题。注：来电人要求信息保密（已解释）人力安保组织部</v>
      </c>
      <c r="AY88" s="42" t="str">
        <f aca="false">AG88</f>
        <v>服务</v>
      </c>
      <c r="AZ88" s="43" t="s">
        <v>92</v>
      </c>
      <c r="BA88" s="43" t="s">
        <v>92</v>
      </c>
      <c r="BB88" s="43" t="s">
        <v>116</v>
      </c>
      <c r="BC88" s="6" t="s">
        <v>546</v>
      </c>
      <c r="BD88" s="43" t="str">
        <f aca="false">U88</f>
        <v>结束</v>
      </c>
      <c r="BE88" s="43" t="str">
        <f aca="false">IFERROR(LEFT(T88,FIND(" ",T88)-1),T88)</f>
        <v>2026-01-21</v>
      </c>
      <c r="BF88" s="6" t="s">
        <v>1273</v>
      </c>
      <c r="BG88" s="5" t="s">
        <v>148</v>
      </c>
      <c r="BH88" s="5" t="s">
        <v>573</v>
      </c>
      <c r="BI88" s="44"/>
      <c r="BJ88" s="44"/>
      <c r="BK88" s="44"/>
      <c r="BL88" s="44" t="str">
        <f aca="false">IF(BG88="物管行政部","侯旭、郑楠",IF(BG88="安保部","张耕",IF(BG88="工程设备部","华菲",IF(BG88="人力资源部","张浩宇",IF(BG88="党委工作部","阎鑫雨",IF(BG88="餐饮服务部","赵弘晨",IF(BG88="工会","郑欣",IF(BG88="办公室","董娜",""))))))))&amp;IF(BG88="纪检部","黄倩",IF(BG88="信息管理部","蔡浩然",""))</f>
        <v>张耕</v>
      </c>
      <c r="BM88" s="44" t="s">
        <v>119</v>
      </c>
      <c r="BN88" s="44"/>
      <c r="BO88" s="44"/>
      <c r="BP88" s="45" t="s">
        <v>120</v>
      </c>
      <c r="BQ88" s="46" t="s">
        <v>1274</v>
      </c>
      <c r="BR88" s="44" t="s">
        <v>92</v>
      </c>
      <c r="BS88" s="46"/>
      <c r="BT88" s="46"/>
      <c r="BU88" s="44" t="s">
        <v>1275</v>
      </c>
      <c r="BV88" s="44" t="str">
        <f aca="false">MID(AR88,1,16)</f>
        <v>热线-260116-050326</v>
      </c>
      <c r="BW88" s="44" t="s">
        <v>121</v>
      </c>
      <c r="BX88" s="45" t="str">
        <f aca="false">IF(COUNTIF(BV:BV,BV88)=1,"否","是")</f>
        <v>是</v>
      </c>
      <c r="BY88" s="45" t="str">
        <f aca="false">MID(AR88,18,1)</f>
        <v>2</v>
      </c>
      <c r="CG88" s="47" t="str">
        <f aca="false">VLOOKUP(AR88,[1]市民意见信息导出!$AI$2:$AK$392,3,FALSE())</f>
        <v>结束</v>
      </c>
      <c r="CH88" s="0" t="e">
        <f aca="false">VLOOKUP(BV88,[2]Sheet1!$C$2:$AC$99,2,FALSE())</f>
        <v>#N/A</v>
      </c>
    </row>
    <row r="89" customFormat="false" ht="53" hidden="true" customHeight="true" outlineLevel="0" collapsed="false">
      <c r="A89" s="35" t="s">
        <v>1276</v>
      </c>
      <c r="B89" s="36" t="s">
        <v>1260</v>
      </c>
      <c r="C89" s="36" t="s">
        <v>1261</v>
      </c>
      <c r="D89" s="36" t="s">
        <v>1277</v>
      </c>
      <c r="E89" s="35" t="s">
        <v>182</v>
      </c>
      <c r="F89" s="35" t="s">
        <v>89</v>
      </c>
      <c r="G89" s="35" t="s">
        <v>182</v>
      </c>
      <c r="H89" s="35" t="s">
        <v>1263</v>
      </c>
      <c r="I89" s="35" t="s">
        <v>92</v>
      </c>
      <c r="J89" s="35" t="s">
        <v>93</v>
      </c>
      <c r="K89" s="35" t="s">
        <v>234</v>
      </c>
      <c r="L89" s="35" t="s">
        <v>659</v>
      </c>
      <c r="M89" s="35" t="s">
        <v>660</v>
      </c>
      <c r="N89" s="35" t="s">
        <v>97</v>
      </c>
      <c r="O89" s="35" t="s">
        <v>573</v>
      </c>
      <c r="P89" s="35" t="s">
        <v>238</v>
      </c>
      <c r="Q89" s="35" t="s">
        <v>573</v>
      </c>
      <c r="R89" s="36" t="s">
        <v>1264</v>
      </c>
      <c r="S89" s="36" t="s">
        <v>1265</v>
      </c>
      <c r="T89" s="36" t="s">
        <v>1266</v>
      </c>
      <c r="U89" s="35" t="s">
        <v>103</v>
      </c>
      <c r="V89" s="36" t="s">
        <v>104</v>
      </c>
      <c r="W89" s="35" t="s">
        <v>1278</v>
      </c>
      <c r="X89" s="35" t="s">
        <v>1278</v>
      </c>
      <c r="Y89" s="35" t="s">
        <v>1279</v>
      </c>
      <c r="Z89" s="35" t="s">
        <v>1279</v>
      </c>
      <c r="AA89" s="35" t="s">
        <v>1279</v>
      </c>
      <c r="AB89" s="35" t="s">
        <v>1279</v>
      </c>
      <c r="AC89" s="35" t="s">
        <v>111</v>
      </c>
      <c r="AD89" s="35" t="s">
        <v>112</v>
      </c>
      <c r="AE89" s="36" t="s">
        <v>1272</v>
      </c>
      <c r="AF89" s="36" t="s">
        <v>579</v>
      </c>
      <c r="AG89" s="35" t="s">
        <v>115</v>
      </c>
      <c r="AH89" s="35" t="s">
        <v>116</v>
      </c>
      <c r="AK89" s="37" t="str">
        <f aca="false">AG89&amp;L89&amp;M89</f>
        <v>服务劳动用工劳动工时</v>
      </c>
      <c r="AP89" s="38" t="n">
        <v>85</v>
      </c>
      <c r="AQ89" s="39" t="n">
        <v>46023</v>
      </c>
      <c r="AR89" s="43" t="str">
        <f aca="false">IFERROR(LEFT(A89,FIND("（",A89)-1),A89)</f>
        <v>热线-260116-050326-1</v>
      </c>
      <c r="AS89" s="43" t="str">
        <f aca="false">J89</f>
        <v>诉求</v>
      </c>
      <c r="AT89" s="43" t="n">
        <f aca="false">IF(MID(AR89,1,2)="热线",12345)+IF(MID(AR89,1,2)="网络",12345)</f>
        <v>12345</v>
      </c>
      <c r="AU89" s="41" t="str">
        <f aca="false">IFERROR(LEFT(D89,FIND(" ",D89)-1),D89)</f>
        <v>2026-01-16</v>
      </c>
      <c r="AV89" s="43" t="str">
        <f aca="false">P89</f>
        <v>人力资源部</v>
      </c>
      <c r="AW89" s="42" t="str">
        <f aca="false">Q89</f>
        <v>天宫院分中心</v>
      </c>
      <c r="AX89" s="7" t="str">
        <f aca="false">H89</f>
        <v>市民反映，大兴区丽园路公交场站员工迟到早退，在办公室抽烟，不穿工服等问题，公交集团鸿运城物业天宫院分中心（公交集团下属）的领导不作为，对职工没有监管，要求相关部门进行监管，来电反映公交集团领导不作为问题。注：来电人要求信息保密（已解释）人力安保组织部</v>
      </c>
      <c r="AY89" s="42" t="str">
        <f aca="false">AG89</f>
        <v>服务</v>
      </c>
      <c r="AZ89" s="43" t="s">
        <v>92</v>
      </c>
      <c r="BA89" s="43" t="s">
        <v>92</v>
      </c>
      <c r="BB89" s="43" t="s">
        <v>116</v>
      </c>
      <c r="BC89" s="6" t="s">
        <v>546</v>
      </c>
      <c r="BD89" s="43" t="str">
        <f aca="false">U89</f>
        <v>结束</v>
      </c>
      <c r="BE89" s="43" t="str">
        <f aca="false">IFERROR(LEFT(T89,FIND(" ",T89)-1),T89)</f>
        <v>2026-01-21</v>
      </c>
      <c r="BF89" s="6" t="s">
        <v>1273</v>
      </c>
      <c r="BG89" s="5" t="s">
        <v>238</v>
      </c>
      <c r="BH89" s="5" t="s">
        <v>573</v>
      </c>
      <c r="BI89" s="44"/>
      <c r="BJ89" s="44"/>
      <c r="BK89" s="44"/>
      <c r="BL89" s="44" t="str">
        <f aca="false">IF(BG89="物管行政部","侯旭、郑楠",IF(BG89="安保部","张耕",IF(BG89="工程设备部","华菲",IF(BG89="人力资源部","张浩宇",IF(BG89="党委工作部","阎鑫雨",IF(BG89="餐饮服务部","赵弘晨",IF(BG89="工会","郑欣",IF(BG89="办公室","董娜",""))))))))&amp;IF(BG89="纪检部","黄倩",IF(BG89="信息管理部","蔡浩然",""))</f>
        <v>张浩宇</v>
      </c>
      <c r="BM89" s="44" t="s">
        <v>119</v>
      </c>
      <c r="BN89" s="44"/>
      <c r="BO89" s="44"/>
      <c r="BP89" s="45" t="s">
        <v>120</v>
      </c>
      <c r="BQ89" s="46" t="s">
        <v>1274</v>
      </c>
      <c r="BR89" s="44" t="s">
        <v>92</v>
      </c>
      <c r="BS89" s="46"/>
      <c r="BT89" s="46"/>
      <c r="BU89" s="44" t="s">
        <v>1275</v>
      </c>
      <c r="BV89" s="44" t="str">
        <f aca="false">MID(AR89,1,16)</f>
        <v>热线-260116-050326</v>
      </c>
      <c r="BW89" s="44" t="s">
        <v>121</v>
      </c>
      <c r="BX89" s="45" t="str">
        <f aca="false">IF(COUNTIF(BV:BV,BV89)=1,"否","是")</f>
        <v>是</v>
      </c>
      <c r="BY89" s="45" t="str">
        <f aca="false">MID(AR89,18,1)</f>
        <v>1</v>
      </c>
      <c r="CG89" s="47" t="str">
        <f aca="false">VLOOKUP(AR89,[1]市民意见信息导出!$AI$2:$AK$392,3,FALSE())</f>
        <v>结束</v>
      </c>
      <c r="CH89" s="0" t="e">
        <f aca="false">VLOOKUP(BV89,[2]Sheet1!$C$2:$AC$99,2,FALSE())</f>
        <v>#N/A</v>
      </c>
    </row>
    <row r="90" customFormat="false" ht="42" hidden="true" customHeight="false" outlineLevel="0" collapsed="false">
      <c r="A90" s="35" t="s">
        <v>1280</v>
      </c>
      <c r="B90" s="36" t="s">
        <v>1260</v>
      </c>
      <c r="C90" s="36" t="s">
        <v>1261</v>
      </c>
      <c r="D90" s="36" t="s">
        <v>1262</v>
      </c>
      <c r="E90" s="35" t="s">
        <v>182</v>
      </c>
      <c r="F90" s="35" t="s">
        <v>89</v>
      </c>
      <c r="G90" s="35" t="s">
        <v>182</v>
      </c>
      <c r="H90" s="35" t="s">
        <v>1263</v>
      </c>
      <c r="I90" s="35" t="s">
        <v>92</v>
      </c>
      <c r="J90" s="35" t="s">
        <v>173</v>
      </c>
      <c r="K90" s="35" t="s">
        <v>214</v>
      </c>
      <c r="L90" s="35" t="s">
        <v>973</v>
      </c>
      <c r="M90" s="35" t="s">
        <v>974</v>
      </c>
      <c r="N90" s="35" t="s">
        <v>97</v>
      </c>
      <c r="O90" s="35" t="s">
        <v>217</v>
      </c>
      <c r="P90" s="35" t="s">
        <v>217</v>
      </c>
      <c r="Q90" s="35" t="s">
        <v>218</v>
      </c>
      <c r="R90" s="36" t="s">
        <v>1264</v>
      </c>
      <c r="S90" s="36" t="s">
        <v>1281</v>
      </c>
      <c r="T90" s="36" t="s">
        <v>1266</v>
      </c>
      <c r="U90" s="35" t="s">
        <v>103</v>
      </c>
      <c r="V90" s="36" t="s">
        <v>104</v>
      </c>
      <c r="W90" s="35" t="s">
        <v>1282</v>
      </c>
      <c r="X90" s="35" t="s">
        <v>221</v>
      </c>
      <c r="Y90" s="35" t="s">
        <v>1283</v>
      </c>
      <c r="Z90" s="35" t="s">
        <v>221</v>
      </c>
      <c r="AA90" s="35" t="s">
        <v>221</v>
      </c>
      <c r="AB90" s="35" t="s">
        <v>1284</v>
      </c>
      <c r="AC90" s="35" t="s">
        <v>111</v>
      </c>
      <c r="AD90" s="35" t="s">
        <v>112</v>
      </c>
      <c r="AE90" s="36" t="s">
        <v>1272</v>
      </c>
      <c r="AF90" s="36" t="s">
        <v>224</v>
      </c>
      <c r="AG90" s="35" t="s">
        <v>115</v>
      </c>
      <c r="AH90" s="35" t="s">
        <v>116</v>
      </c>
      <c r="AK90" s="37" t="str">
        <f aca="false">AG90&amp;L90&amp;M90</f>
        <v>服务组织方面其他问题组织方面补充内容</v>
      </c>
      <c r="AP90" s="38" t="n">
        <v>86</v>
      </c>
      <c r="AQ90" s="39" t="n">
        <v>46023</v>
      </c>
      <c r="AR90" s="43" t="str">
        <f aca="false">IFERROR(LEFT(A90,FIND("（",A90)-1),A90)</f>
        <v>热线-260116-050326-3</v>
      </c>
      <c r="AS90" s="43" t="str">
        <f aca="false">J90</f>
        <v>其他</v>
      </c>
      <c r="AT90" s="43" t="n">
        <f aca="false">IF(MID(AR90,1,2)="热线",12345)+IF(MID(AR90,1,2)="网络",12345)</f>
        <v>12345</v>
      </c>
      <c r="AU90" s="41" t="str">
        <f aca="false">IFERROR(LEFT(D90,FIND(" ",D90)-1),D90)</f>
        <v>2026-01-16</v>
      </c>
      <c r="AV90" s="43" t="str">
        <f aca="false">P90</f>
        <v>党委工作部</v>
      </c>
      <c r="AW90" s="42" t="str">
        <f aca="false">Q90</f>
        <v>机关</v>
      </c>
      <c r="AX90" s="7" t="str">
        <f aca="false">H90</f>
        <v>市民反映，大兴区丽园路公交场站员工迟到早退，在办公室抽烟，不穿工服等问题，公交集团鸿运城物业天宫院分中心（公交集团下属）的领导不作为，对职工没有监管，要求相关部门进行监管，来电反映公交集团领导不作为问题。注：来电人要求信息保密（已解释）人力安保组织部</v>
      </c>
      <c r="AY90" s="42" t="str">
        <f aca="false">AG90</f>
        <v>服务</v>
      </c>
      <c r="AZ90" s="43" t="s">
        <v>92</v>
      </c>
      <c r="BA90" s="43" t="s">
        <v>116</v>
      </c>
      <c r="BB90" s="43" t="s">
        <v>116</v>
      </c>
      <c r="BC90" s="6" t="s">
        <v>546</v>
      </c>
      <c r="BD90" s="43" t="str">
        <f aca="false">U90</f>
        <v>结束</v>
      </c>
      <c r="BE90" s="43" t="str">
        <f aca="false">IFERROR(LEFT(T90,FIND(" ",T90)-1),T90)</f>
        <v>2026-01-21</v>
      </c>
      <c r="BF90" s="6" t="s">
        <v>1273</v>
      </c>
      <c r="BG90" s="5" t="s">
        <v>217</v>
      </c>
      <c r="BH90" s="5" t="s">
        <v>218</v>
      </c>
      <c r="BI90" s="44"/>
      <c r="BJ90" s="44"/>
      <c r="BK90" s="44"/>
      <c r="BL90" s="44" t="str">
        <f aca="false">IF(BG90="物管行政部","侯旭、郑楠",IF(BG90="安保部","张耕",IF(BG90="工程设备部","华菲",IF(BG90="人力资源部","张浩宇",IF(BG90="党委工作部","阎鑫雨",IF(BG90="餐饮服务部","赵弘晨",IF(BG90="工会","郑欣",IF(BG90="办公室","董娜",""))))))))&amp;IF(BG90="纪检部","黄倩",IF(BG90="信息管理部","蔡浩然",""))</f>
        <v>阎鑫雨</v>
      </c>
      <c r="BM90" s="44" t="s">
        <v>119</v>
      </c>
      <c r="BN90" s="44"/>
      <c r="BO90" s="44"/>
      <c r="BP90" s="45" t="s">
        <v>120</v>
      </c>
      <c r="BQ90" s="46" t="s">
        <v>1274</v>
      </c>
      <c r="BR90" s="44" t="s">
        <v>92</v>
      </c>
      <c r="BS90" s="46"/>
      <c r="BT90" s="46"/>
      <c r="BU90" s="44"/>
      <c r="BV90" s="44" t="str">
        <f aca="false">MID(AR90,1,16)</f>
        <v>热线-260116-050326</v>
      </c>
      <c r="BW90" s="44" t="s">
        <v>121</v>
      </c>
      <c r="BX90" s="45" t="str">
        <f aca="false">IF(COUNTIF(BV:BV,BV90)=1,"否","是")</f>
        <v>是</v>
      </c>
      <c r="BY90" s="45" t="str">
        <f aca="false">MID(AR90,18,1)</f>
        <v>3</v>
      </c>
      <c r="CG90" s="47" t="str">
        <f aca="false">VLOOKUP(AR90,[1]市民意见信息导出!$AI$2:$AK$392,3,FALSE())</f>
        <v>结束</v>
      </c>
      <c r="CH90" s="0" t="e">
        <f aca="false">VLOOKUP(BV90,[2]Sheet1!$C$2:$AC$99,2,FALSE())</f>
        <v>#N/A</v>
      </c>
    </row>
    <row r="91" customFormat="false" ht="54" hidden="true" customHeight="true" outlineLevel="0" collapsed="false">
      <c r="A91" s="35" t="s">
        <v>1285</v>
      </c>
      <c r="B91" s="36" t="s">
        <v>1286</v>
      </c>
      <c r="C91" s="36" t="s">
        <v>1287</v>
      </c>
      <c r="D91" s="36" t="s">
        <v>1288</v>
      </c>
      <c r="E91" s="35" t="s">
        <v>182</v>
      </c>
      <c r="F91" s="35" t="s">
        <v>89</v>
      </c>
      <c r="G91" s="35" t="s">
        <v>182</v>
      </c>
      <c r="H91" s="35" t="s">
        <v>1289</v>
      </c>
      <c r="I91" s="35" t="s">
        <v>92</v>
      </c>
      <c r="J91" s="35" t="s">
        <v>93</v>
      </c>
      <c r="K91" s="35" t="s">
        <v>132</v>
      </c>
      <c r="L91" s="35" t="s">
        <v>133</v>
      </c>
      <c r="M91" s="35" t="s">
        <v>134</v>
      </c>
      <c r="N91" s="35" t="s">
        <v>97</v>
      </c>
      <c r="O91" s="35" t="s">
        <v>573</v>
      </c>
      <c r="P91" s="35" t="s">
        <v>176</v>
      </c>
      <c r="Q91" s="35" t="s">
        <v>573</v>
      </c>
      <c r="R91" s="36" t="s">
        <v>1264</v>
      </c>
      <c r="S91" s="36" t="s">
        <v>1265</v>
      </c>
      <c r="T91" s="36" t="s">
        <v>1266</v>
      </c>
      <c r="U91" s="35" t="s">
        <v>103</v>
      </c>
      <c r="V91" s="36" t="s">
        <v>104</v>
      </c>
      <c r="W91" s="35" t="s">
        <v>1290</v>
      </c>
      <c r="X91" s="35" t="s">
        <v>1291</v>
      </c>
      <c r="Y91" s="35" t="s">
        <v>1292</v>
      </c>
      <c r="Z91" s="35" t="s">
        <v>1293</v>
      </c>
      <c r="AA91" s="35" t="s">
        <v>1294</v>
      </c>
      <c r="AB91" s="35" t="s">
        <v>1290</v>
      </c>
      <c r="AC91" s="35" t="s">
        <v>111</v>
      </c>
      <c r="AD91" s="35" t="s">
        <v>112</v>
      </c>
      <c r="AE91" s="36" t="s">
        <v>1295</v>
      </c>
      <c r="AF91" s="36" t="s">
        <v>579</v>
      </c>
      <c r="AG91" s="35" t="s">
        <v>1296</v>
      </c>
      <c r="AH91" s="35" t="s">
        <v>116</v>
      </c>
      <c r="AK91" s="37" t="str">
        <f aca="false">AG91&amp;L91&amp;M91</f>
        <v>违规和处罚安保专业政策问题安保措施</v>
      </c>
      <c r="AP91" s="38" t="n">
        <v>87</v>
      </c>
      <c r="AQ91" s="39" t="n">
        <v>46023</v>
      </c>
      <c r="AR91" s="43" t="str">
        <f aca="false">IFERROR(LEFT(A91,FIND("（",A91)-1),A91)</f>
        <v>热线-260116-042574</v>
      </c>
      <c r="AS91" s="43" t="str">
        <f aca="false">J91</f>
        <v>诉求</v>
      </c>
      <c r="AT91" s="43" t="n">
        <f aca="false">IF(MID(AR91,1,2)="热线",12345)+IF(MID(AR91,1,2)="网络",12345)</f>
        <v>12345</v>
      </c>
      <c r="AU91" s="41" t="str">
        <f aca="false">IFERROR(LEFT(D91,FIND(" ",D91)-1),D91)</f>
        <v>2026-01-16</v>
      </c>
      <c r="AV91" s="43" t="str">
        <f aca="false">P91</f>
        <v>安全保卫部（应急管理中心）</v>
      </c>
      <c r="AW91" s="42" t="str">
        <f aca="false">Q91</f>
        <v>天宫院分中心</v>
      </c>
      <c r="AX91" s="7" t="str">
        <f aca="false">H91</f>
        <v>市民反映，大兴区丽园公交场站，1月14号中午物业班组长在办公室抽烟，来电反映办公室抽烟问题。注：市民要求保密个人信息（已解释）</v>
      </c>
      <c r="AY91" s="42" t="str">
        <f aca="false">AG91</f>
        <v>违规和处罚</v>
      </c>
      <c r="AZ91" s="43" t="s">
        <v>92</v>
      </c>
      <c r="BA91" s="43" t="s">
        <v>92</v>
      </c>
      <c r="BB91" s="43" t="s">
        <v>116</v>
      </c>
      <c r="BC91" s="6" t="s">
        <v>546</v>
      </c>
      <c r="BD91" s="43" t="str">
        <f aca="false">U91</f>
        <v>结束</v>
      </c>
      <c r="BE91" s="43" t="str">
        <f aca="false">IFERROR(LEFT(T91,FIND(" ",T91)-1),T91)</f>
        <v>2026-01-21</v>
      </c>
      <c r="BF91" s="6" t="s">
        <v>1297</v>
      </c>
      <c r="BG91" s="5" t="s">
        <v>148</v>
      </c>
      <c r="BH91" s="5" t="s">
        <v>573</v>
      </c>
      <c r="BI91" s="44"/>
      <c r="BJ91" s="44"/>
      <c r="BK91" s="44"/>
      <c r="BL91" s="44" t="str">
        <f aca="false">IF(BG91="物管行政部","侯旭、郑楠",IF(BG91="安保部","张耕",IF(BG91="工程设备部","华菲",IF(BG91="人力资源部","张浩宇",IF(BG91="党委工作部","阎鑫雨",IF(BG91="餐饮服务部","赵弘晨",IF(BG91="工会","郑欣",IF(BG91="办公室","董娜",""))))))))&amp;IF(BG91="纪检部","黄倩",IF(BG91="信息管理部","蔡浩然",""))</f>
        <v>张耕</v>
      </c>
      <c r="BM91" s="44" t="s">
        <v>119</v>
      </c>
      <c r="BN91" s="44"/>
      <c r="BO91" s="44"/>
      <c r="BP91" s="45" t="s">
        <v>120</v>
      </c>
      <c r="BQ91" s="46" t="s">
        <v>1274</v>
      </c>
      <c r="BR91" s="44" t="s">
        <v>92</v>
      </c>
      <c r="BS91" s="46"/>
      <c r="BT91" s="46"/>
      <c r="BU91" s="44" t="s">
        <v>1275</v>
      </c>
      <c r="BV91" s="44" t="str">
        <f aca="false">MID(AR91,1,16)</f>
        <v>热线-260116-042574</v>
      </c>
      <c r="BW91" s="44"/>
      <c r="BX91" s="45" t="str">
        <f aca="false">IF(COUNTIF(BV:BV,BV91)=1,"否","是")</f>
        <v>否</v>
      </c>
      <c r="BY91" s="45" t="str">
        <f aca="false">MID(AR91,18,1)</f>
        <v/>
      </c>
      <c r="CG91" s="47" t="str">
        <f aca="false">VLOOKUP(AR91,[1]市民意见信息导出!$AI$2:$AK$392,3,FALSE())</f>
        <v>结束</v>
      </c>
      <c r="CH91" s="0" t="e">
        <f aca="false">VLOOKUP(BV91,[2]Sheet1!$C$2:$AC$99,2,FALSE())</f>
        <v>#N/A</v>
      </c>
    </row>
    <row r="92" customFormat="false" ht="46" hidden="true" customHeight="true" outlineLevel="0" collapsed="false">
      <c r="A92" s="35" t="s">
        <v>1298</v>
      </c>
      <c r="B92" s="36" t="s">
        <v>1299</v>
      </c>
      <c r="C92" s="36" t="s">
        <v>1300</v>
      </c>
      <c r="D92" s="36" t="s">
        <v>1301</v>
      </c>
      <c r="E92" s="35" t="s">
        <v>1302</v>
      </c>
      <c r="F92" s="35" t="s">
        <v>129</v>
      </c>
      <c r="G92" s="35" t="s">
        <v>1303</v>
      </c>
      <c r="H92" s="35" t="s">
        <v>1304</v>
      </c>
      <c r="I92" s="35" t="s">
        <v>92</v>
      </c>
      <c r="J92" s="35" t="s">
        <v>93</v>
      </c>
      <c r="K92" s="35" t="s">
        <v>434</v>
      </c>
      <c r="L92" s="35" t="s">
        <v>910</v>
      </c>
      <c r="M92" s="35" t="s">
        <v>911</v>
      </c>
      <c r="N92" s="35" t="s">
        <v>97</v>
      </c>
      <c r="O92" s="35" t="s">
        <v>98</v>
      </c>
      <c r="P92" s="35" t="s">
        <v>912</v>
      </c>
      <c r="Q92" s="35" t="s">
        <v>98</v>
      </c>
      <c r="R92" s="36" t="s">
        <v>1305</v>
      </c>
      <c r="S92" s="36" t="s">
        <v>1265</v>
      </c>
      <c r="T92" s="36" t="s">
        <v>1306</v>
      </c>
      <c r="U92" s="35" t="s">
        <v>103</v>
      </c>
      <c r="V92" s="36" t="s">
        <v>104</v>
      </c>
      <c r="W92" s="35" t="s">
        <v>1307</v>
      </c>
      <c r="X92" s="35" t="s">
        <v>1308</v>
      </c>
      <c r="Y92" s="35" t="s">
        <v>1309</v>
      </c>
      <c r="Z92" s="35" t="s">
        <v>1310</v>
      </c>
      <c r="AA92" s="35" t="s">
        <v>1311</v>
      </c>
      <c r="AB92" s="35" t="s">
        <v>1312</v>
      </c>
      <c r="AC92" s="35" t="s">
        <v>111</v>
      </c>
      <c r="AD92" s="35" t="s">
        <v>112</v>
      </c>
      <c r="AE92" s="36" t="s">
        <v>1313</v>
      </c>
      <c r="AF92" s="36" t="s">
        <v>114</v>
      </c>
      <c r="AG92" s="35" t="s">
        <v>115</v>
      </c>
      <c r="AH92" s="35" t="s">
        <v>116</v>
      </c>
      <c r="AK92" s="37" t="str">
        <f aca="false">AG92&amp;L92&amp;M92</f>
        <v>服务后勤保障食堂问题</v>
      </c>
      <c r="AP92" s="38" t="n">
        <v>88</v>
      </c>
      <c r="AQ92" s="39" t="n">
        <v>46023</v>
      </c>
      <c r="AR92" s="43" t="str">
        <f aca="false">IFERROR(LEFT(A92,FIND("（",A92)-1),A92)</f>
        <v>热线-260117-002404</v>
      </c>
      <c r="AS92" s="43" t="str">
        <f aca="false">J92</f>
        <v>诉求</v>
      </c>
      <c r="AT92" s="43" t="n">
        <f aca="false">IF(MID(AR92,1,2)="热线",12345)+IF(MID(AR92,1,2)="网络",12345)</f>
        <v>12345</v>
      </c>
      <c r="AU92" s="41" t="str">
        <f aca="false">IFERROR(LEFT(D92,FIND(" ",D92)-1),D92)</f>
        <v>2026-01-17</v>
      </c>
      <c r="AV92" s="43" t="str">
        <f aca="false">P92</f>
        <v>餐饮服务部</v>
      </c>
      <c r="AW92" s="42" t="str">
        <f aca="false">Q92</f>
        <v>西苑分中心</v>
      </c>
      <c r="AX92" s="7" t="str">
        <f aca="false">H92</f>
        <v>市民反映，在海淀区西园枢纽公交食堂，市民称里面的鸡蛋汤是有味道的，自己更换别的也不给更换，自己扔了之后还说自己没事找事服务态度恶劣，来电反映食堂鸡蛋汤有异味问题。</v>
      </c>
      <c r="AY92" s="42" t="str">
        <f aca="false">AG92</f>
        <v>服务</v>
      </c>
      <c r="AZ92" s="43" t="s">
        <v>92</v>
      </c>
      <c r="BA92" s="43" t="s">
        <v>116</v>
      </c>
      <c r="BB92" s="43" t="s">
        <v>116</v>
      </c>
      <c r="BC92" s="6" t="s">
        <v>546</v>
      </c>
      <c r="BD92" s="43" t="str">
        <f aca="false">U92</f>
        <v>结束</v>
      </c>
      <c r="BE92" s="43" t="str">
        <f aca="false">IFERROR(LEFT(T92,FIND(" ",T92)-1),T92)</f>
        <v>2026-01-22</v>
      </c>
      <c r="BF92" s="6" t="s">
        <v>1314</v>
      </c>
      <c r="BG92" s="5" t="s">
        <v>912</v>
      </c>
      <c r="BH92" s="5" t="s">
        <v>98</v>
      </c>
      <c r="BI92" s="44"/>
      <c r="BJ92" s="44"/>
      <c r="BK92" s="44"/>
      <c r="BL92" s="44" t="str">
        <f aca="false">IF(BG92="物管行政部","侯旭、郑楠",IF(BG92="安保部","张耕",IF(BG92="工程设备部","华菲",IF(BG92="人力资源部","张浩宇",IF(BG92="党委工作部","阎鑫雨",IF(BG92="餐饮服务部","赵弘晨",IF(BG92="工会","郑欣",IF(BG92="办公室","董娜",""))))))))&amp;IF(BG92="纪检部","黄倩",IF(BG92="信息管理部","蔡浩然",""))</f>
        <v>赵弘晨</v>
      </c>
      <c r="BM92" s="44" t="s">
        <v>119</v>
      </c>
      <c r="BN92" s="44"/>
      <c r="BO92" s="44"/>
      <c r="BP92" s="45" t="s">
        <v>120</v>
      </c>
      <c r="BQ92" s="46"/>
      <c r="BR92" s="44"/>
      <c r="BS92" s="46"/>
      <c r="BT92" s="46"/>
      <c r="BU92" s="44"/>
      <c r="BV92" s="44" t="str">
        <f aca="false">MID(AR92,1,16)</f>
        <v>热线-260117-002404</v>
      </c>
      <c r="BW92" s="44" t="s">
        <v>121</v>
      </c>
      <c r="BX92" s="45" t="str">
        <f aca="false">IF(COUNTIF(BV:BV,BV92)=1,"否","是")</f>
        <v>否</v>
      </c>
      <c r="BY92" s="45" t="str">
        <f aca="false">MID(AR92,18,1)</f>
        <v/>
      </c>
      <c r="BZ92" s="47" t="s">
        <v>122</v>
      </c>
      <c r="CE92" s="48" t="s">
        <v>1104</v>
      </c>
      <c r="CG92" s="47" t="str">
        <f aca="false">VLOOKUP(AR92,[1]市民意见信息导出!$AI$2:$AK$392,3,FALSE())</f>
        <v>结束</v>
      </c>
      <c r="CH92" s="0" t="str">
        <f aca="false">VLOOKUP(BV92,[2]Sheet1!$C$2:$AC$99,2,FALSE())</f>
        <v>2月</v>
      </c>
    </row>
    <row r="93" customFormat="false" ht="52" hidden="true" customHeight="false" outlineLevel="0" collapsed="false">
      <c r="A93" s="35" t="s">
        <v>1315</v>
      </c>
      <c r="B93" s="36" t="s">
        <v>1316</v>
      </c>
      <c r="C93" s="36" t="s">
        <v>1317</v>
      </c>
      <c r="D93" s="36" t="s">
        <v>1301</v>
      </c>
      <c r="E93" s="35" t="s">
        <v>385</v>
      </c>
      <c r="F93" s="35" t="s">
        <v>129</v>
      </c>
      <c r="G93" s="35" t="s">
        <v>1318</v>
      </c>
      <c r="H93" s="35" t="s">
        <v>1319</v>
      </c>
      <c r="I93" s="35" t="s">
        <v>92</v>
      </c>
      <c r="J93" s="35" t="s">
        <v>93</v>
      </c>
      <c r="K93" s="35" t="s">
        <v>94</v>
      </c>
      <c r="L93" s="35" t="s">
        <v>95</v>
      </c>
      <c r="M93" s="35" t="s">
        <v>96</v>
      </c>
      <c r="N93" s="35" t="s">
        <v>97</v>
      </c>
      <c r="O93" s="35" t="s">
        <v>1320</v>
      </c>
      <c r="P93" s="35" t="s">
        <v>99</v>
      </c>
      <c r="Q93" s="35" t="s">
        <v>1320</v>
      </c>
      <c r="R93" s="36" t="s">
        <v>1305</v>
      </c>
      <c r="S93" s="36" t="s">
        <v>1321</v>
      </c>
      <c r="T93" s="36" t="s">
        <v>1306</v>
      </c>
      <c r="U93" s="35" t="s">
        <v>103</v>
      </c>
      <c r="V93" s="36" t="s">
        <v>104</v>
      </c>
      <c r="W93" s="35" t="s">
        <v>1322</v>
      </c>
      <c r="X93" s="35" t="s">
        <v>1323</v>
      </c>
      <c r="Y93" s="36" t="s">
        <v>1324</v>
      </c>
      <c r="Z93" s="35" t="s">
        <v>1325</v>
      </c>
      <c r="AA93" s="35" t="s">
        <v>1326</v>
      </c>
      <c r="AB93" s="35" t="s">
        <v>1327</v>
      </c>
      <c r="AC93" s="35" t="s">
        <v>111</v>
      </c>
      <c r="AD93" s="35" t="s">
        <v>112</v>
      </c>
      <c r="AE93" s="36" t="s">
        <v>1328</v>
      </c>
      <c r="AF93" s="36" t="s">
        <v>1329</v>
      </c>
      <c r="AG93" s="35" t="s">
        <v>115</v>
      </c>
      <c r="AH93" s="35" t="s">
        <v>116</v>
      </c>
      <c r="AK93" s="37" t="str">
        <f aca="false">AG93&amp;L93&amp;M93</f>
        <v>服务企业政策问题调整服务规范</v>
      </c>
      <c r="AP93" s="38" t="n">
        <v>89</v>
      </c>
      <c r="AQ93" s="39" t="n">
        <v>46023</v>
      </c>
      <c r="AR93" s="43" t="str">
        <f aca="false">IFERROR(LEFT(A93,FIND("（",A93)-1),A93)</f>
        <v>热线-260117-002038</v>
      </c>
      <c r="AS93" s="43" t="str">
        <f aca="false">J93</f>
        <v>诉求</v>
      </c>
      <c r="AT93" s="43" t="n">
        <f aca="false">IF(MID(AR93,1,2)="热线",12345)+IF(MID(AR93,1,2)="网络",12345)</f>
        <v>12345</v>
      </c>
      <c r="AU93" s="41" t="str">
        <f aca="false">IFERROR(LEFT(D93,FIND(" ",D93)-1),D93)</f>
        <v>2026-01-17</v>
      </c>
      <c r="AV93" s="43" t="str">
        <f aca="false">P93</f>
        <v>物管行政部</v>
      </c>
      <c r="AW93" s="42" t="str">
        <f aca="false">Q93</f>
        <v>城南嘉园分中心</v>
      </c>
      <c r="AX93" s="7" t="str">
        <f aca="false">H93</f>
        <v>市民反映，17路公交车终点站（没有汉字和字母），石榴园公交场站的刷车保洁员，把热水都接走了，司机早上起来都喝不上热水，热水才五十多度，那现在天还没亮呢，接热水刷车也结冰，自己不认可，希望相关部门尽快核实处理，把这个人开除调走，希望尽快解决，来电反映公交刷车保洁员问题。注：市民下午三点之后方便联系。</v>
      </c>
      <c r="AY93" s="42" t="str">
        <f aca="false">AG93</f>
        <v>服务</v>
      </c>
      <c r="AZ93" s="43" t="s">
        <v>92</v>
      </c>
      <c r="BA93" s="43" t="s">
        <v>116</v>
      </c>
      <c r="BB93" s="43" t="s">
        <v>116</v>
      </c>
      <c r="BC93" s="6" t="s">
        <v>1330</v>
      </c>
      <c r="BD93" s="43" t="str">
        <f aca="false">U93</f>
        <v>结束</v>
      </c>
      <c r="BE93" s="43" t="str">
        <f aca="false">IFERROR(LEFT(T93,FIND(" ",T93)-1),T93)</f>
        <v>2026-01-22</v>
      </c>
      <c r="BF93" s="6" t="s">
        <v>1331</v>
      </c>
      <c r="BG93" s="5" t="s">
        <v>99</v>
      </c>
      <c r="BH93" s="5" t="s">
        <v>1320</v>
      </c>
      <c r="BI93" s="44"/>
      <c r="BJ93" s="44"/>
      <c r="BK93" s="44"/>
      <c r="BL93" s="44" t="str">
        <f aca="false">IF(BG93="物管行政部","侯旭、郑楠",IF(BG93="安保部","张耕",IF(BG93="工程设备部","华菲",IF(BG93="人力资源部","张浩宇",IF(BG93="党委工作部","阎鑫雨",IF(BG93="餐饮服务部","赵弘晨",IF(BG93="工会","郑欣",IF(BG93="办公室","董娜",""))))))))&amp;IF(BG93="纪检部","黄倩",IF(BG93="信息管理部","蔡浩然",""))</f>
        <v>侯旭、郑楠</v>
      </c>
      <c r="BM93" s="44" t="s">
        <v>119</v>
      </c>
      <c r="BN93" s="44"/>
      <c r="BO93" s="44"/>
      <c r="BP93" s="45" t="s">
        <v>120</v>
      </c>
      <c r="BQ93" s="46"/>
      <c r="BR93" s="44"/>
      <c r="BS93" s="46"/>
      <c r="BT93" s="46"/>
      <c r="BU93" s="44"/>
      <c r="BV93" s="44" t="str">
        <f aca="false">MID(AR93,1,16)</f>
        <v>热线-260117-002038</v>
      </c>
      <c r="BW93" s="44" t="s">
        <v>121</v>
      </c>
      <c r="BX93" s="45" t="str">
        <f aca="false">IF(COUNTIF(BV:BV,BV93)=1,"否","是")</f>
        <v>否</v>
      </c>
      <c r="BY93" s="45" t="str">
        <f aca="false">MID(AR93,18,1)</f>
        <v/>
      </c>
      <c r="CG93" s="47" t="str">
        <f aca="false">VLOOKUP(AR93,[1]市民意见信息导出!$AI$2:$AK$392,3,FALSE())</f>
        <v>结束</v>
      </c>
      <c r="CH93" s="0" t="e">
        <f aca="false">VLOOKUP(BV93,[2]Sheet1!$C$2:$AC$99,2,FALSE())</f>
        <v>#N/A</v>
      </c>
    </row>
    <row r="94" customFormat="false" ht="111" hidden="true" customHeight="true" outlineLevel="0" collapsed="false">
      <c r="A94" s="35" t="s">
        <v>1332</v>
      </c>
      <c r="B94" s="36" t="s">
        <v>1333</v>
      </c>
      <c r="C94" s="36" t="s">
        <v>1334</v>
      </c>
      <c r="D94" s="36" t="s">
        <v>1335</v>
      </c>
      <c r="E94" s="35" t="s">
        <v>182</v>
      </c>
      <c r="F94" s="35" t="s">
        <v>89</v>
      </c>
      <c r="G94" s="35" t="s">
        <v>182</v>
      </c>
      <c r="H94" s="35" t="s">
        <v>1336</v>
      </c>
      <c r="I94" s="35" t="s">
        <v>92</v>
      </c>
      <c r="J94" s="35" t="s">
        <v>93</v>
      </c>
      <c r="K94" s="35" t="s">
        <v>434</v>
      </c>
      <c r="L94" s="35" t="s">
        <v>910</v>
      </c>
      <c r="M94" s="35" t="s">
        <v>911</v>
      </c>
      <c r="N94" s="35" t="s">
        <v>97</v>
      </c>
      <c r="O94" s="35" t="s">
        <v>390</v>
      </c>
      <c r="P94" s="35" t="s">
        <v>912</v>
      </c>
      <c r="Q94" s="35" t="s">
        <v>390</v>
      </c>
      <c r="R94" s="36" t="s">
        <v>1305</v>
      </c>
      <c r="S94" s="36" t="s">
        <v>1265</v>
      </c>
      <c r="T94" s="36" t="s">
        <v>1306</v>
      </c>
      <c r="U94" s="35" t="s">
        <v>103</v>
      </c>
      <c r="V94" s="36" t="s">
        <v>104</v>
      </c>
      <c r="W94" s="35" t="s">
        <v>1337</v>
      </c>
      <c r="X94" s="35" t="s">
        <v>917</v>
      </c>
      <c r="Y94" s="35" t="s">
        <v>1338</v>
      </c>
      <c r="Z94" s="35" t="s">
        <v>1339</v>
      </c>
      <c r="AA94" s="35" t="s">
        <v>920</v>
      </c>
      <c r="AB94" s="35" t="s">
        <v>1340</v>
      </c>
      <c r="AC94" s="35" t="s">
        <v>111</v>
      </c>
      <c r="AD94" s="35" t="s">
        <v>112</v>
      </c>
      <c r="AE94" s="36" t="s">
        <v>1341</v>
      </c>
      <c r="AF94" s="36" t="s">
        <v>397</v>
      </c>
      <c r="AG94" s="35" t="s">
        <v>115</v>
      </c>
      <c r="AH94" s="35" t="s">
        <v>116</v>
      </c>
      <c r="AK94" s="37" t="str">
        <f aca="false">AG94&amp;L94&amp;M94</f>
        <v>服务后勤保障食堂问题</v>
      </c>
      <c r="AP94" s="38" t="n">
        <v>90</v>
      </c>
      <c r="AQ94" s="39" t="n">
        <v>46023</v>
      </c>
      <c r="AR94" s="43" t="str">
        <f aca="false">IFERROR(LEFT(A94,FIND("（",A94)-1),A94)</f>
        <v>网络-260117-035766</v>
      </c>
      <c r="AS94" s="43" t="str">
        <f aca="false">J94</f>
        <v>诉求</v>
      </c>
      <c r="AT94" s="43" t="n">
        <f aca="false">IF(MID(AR94,1,2)="热线",12345)+IF(MID(AR94,1,2)="网络",12345)</f>
        <v>12345</v>
      </c>
      <c r="AU94" s="41" t="str">
        <f aca="false">IFERROR(LEFT(D94,FIND(" ",D94)-1),D94)</f>
        <v>2026-01-17</v>
      </c>
      <c r="AV94" s="43" t="str">
        <f aca="false">P94</f>
        <v>餐饮服务部</v>
      </c>
      <c r="AW94" s="42" t="str">
        <f aca="false">Q94</f>
        <v>小营分中心</v>
      </c>
      <c r="AX94" s="7" t="str">
        <f aca="false">H94</f>
        <v> 工单来源：微信服务号，此工单内容为网民留言时填写的标题及原文。 ============================= 留言标题：北京公交北四环东路小营场站食堂问题留言原文：之前反馈过公交北四环东路小营场站食堂菜价贵，味道差，价格贵，谢厨师态度不好等问题，到现在食品味道，价格也不见有所改善，最重要的是，他还是在这个场站食堂，如果我们一两个司机反馈举报没有用，说明物业根本不重视我们一线职工的切身感受，也不关注我们一线职工日常后勤保障，那我们就只能联名并上报分公司了，我们的诉求很简单，价格合理，3块钱的一个包子合理吗？皮那么厚，陷那么少，而且大冬天居然不是热的，诉求就是把这个姓谢的工作人员调走，改菜品价格，切实为我们一线驾驶员服务，而不是厨师拿出一副恶心的嘴脸，来恶心我们市民填写的详细地址为：区、街道：朝阳区小关街道详细地址：北四环东路小营公交场站</v>
      </c>
      <c r="AY94" s="42" t="str">
        <f aca="false">AG94</f>
        <v>服务</v>
      </c>
      <c r="AZ94" s="43" t="s">
        <v>92</v>
      </c>
      <c r="BA94" s="43" t="s">
        <v>116</v>
      </c>
      <c r="BB94" s="43" t="s">
        <v>116</v>
      </c>
      <c r="BC94" s="6" t="s">
        <v>546</v>
      </c>
      <c r="BD94" s="43" t="str">
        <f aca="false">U94</f>
        <v>结束</v>
      </c>
      <c r="BE94" s="43" t="str">
        <f aca="false">IFERROR(LEFT(T94,FIND(" ",T94)-1),T94)</f>
        <v>2026-01-22</v>
      </c>
      <c r="BF94" s="6" t="s">
        <v>1342</v>
      </c>
      <c r="BG94" s="5" t="s">
        <v>912</v>
      </c>
      <c r="BH94" s="5" t="s">
        <v>390</v>
      </c>
      <c r="BI94" s="44"/>
      <c r="BJ94" s="44"/>
      <c r="BK94" s="44"/>
      <c r="BL94" s="44" t="str">
        <f aca="false">IF(BG94="物管行政部","侯旭、郑楠",IF(BG94="安保部","张耕",IF(BG94="工程设备部","华菲",IF(BG94="人力资源部","张浩宇",IF(BG94="党委工作部","阎鑫雨",IF(BG94="餐饮服务部","赵弘晨",IF(BG94="工会","郑欣",IF(BG94="办公室","董娜",""))))))))&amp;IF(BG94="纪检部","黄倩",IF(BG94="信息管理部","蔡浩然",""))</f>
        <v>赵弘晨</v>
      </c>
      <c r="BM94" s="44" t="s">
        <v>937</v>
      </c>
      <c r="BN94" s="44"/>
      <c r="BO94" s="44"/>
      <c r="BP94" s="45" t="s">
        <v>120</v>
      </c>
      <c r="BQ94" s="46" t="s">
        <v>925</v>
      </c>
      <c r="BR94" s="44" t="s">
        <v>92</v>
      </c>
      <c r="BS94" s="46"/>
      <c r="BT94" s="46"/>
      <c r="BU94" s="44" t="s">
        <v>926</v>
      </c>
      <c r="BV94" s="44" t="str">
        <f aca="false">MID(AR94,1,16)</f>
        <v>网络-260117-035766</v>
      </c>
      <c r="BW94" s="44" t="s">
        <v>121</v>
      </c>
      <c r="BX94" s="45" t="str">
        <f aca="false">IF(COUNTIF(BV:BV,BV94)=1,"否","是")</f>
        <v>否</v>
      </c>
      <c r="BY94" s="45" t="str">
        <f aca="false">MID(AR94,18,1)</f>
        <v/>
      </c>
      <c r="CG94" s="47" t="str">
        <f aca="false">VLOOKUP(AR94,[1]市民意见信息导出!$AI$2:$AK$392,3,FALSE())</f>
        <v>结束</v>
      </c>
      <c r="CH94" s="0" t="e">
        <f aca="false">VLOOKUP(BV94,[2]Sheet1!$C$2:$AC$99,2,FALSE())</f>
        <v>#N/A</v>
      </c>
    </row>
    <row r="95" customFormat="false" ht="84" hidden="true" customHeight="true" outlineLevel="0" collapsed="false">
      <c r="A95" s="35" t="s">
        <v>1343</v>
      </c>
      <c r="B95" s="36" t="s">
        <v>1344</v>
      </c>
      <c r="C95" s="36" t="s">
        <v>1345</v>
      </c>
      <c r="D95" s="36" t="s">
        <v>1346</v>
      </c>
      <c r="E95" s="35" t="s">
        <v>182</v>
      </c>
      <c r="F95" s="35"/>
      <c r="G95" s="35" t="s">
        <v>182</v>
      </c>
      <c r="H95" s="35" t="s">
        <v>1347</v>
      </c>
      <c r="I95" s="35" t="s">
        <v>92</v>
      </c>
      <c r="J95" s="35" t="s">
        <v>93</v>
      </c>
      <c r="K95" s="35" t="s">
        <v>94</v>
      </c>
      <c r="L95" s="35" t="s">
        <v>95</v>
      </c>
      <c r="M95" s="35" t="s">
        <v>96</v>
      </c>
      <c r="N95" s="35" t="s">
        <v>97</v>
      </c>
      <c r="O95" s="35" t="s">
        <v>98</v>
      </c>
      <c r="P95" s="35" t="s">
        <v>99</v>
      </c>
      <c r="Q95" s="35" t="s">
        <v>98</v>
      </c>
      <c r="R95" s="36" t="s">
        <v>1348</v>
      </c>
      <c r="S95" s="36" t="s">
        <v>1321</v>
      </c>
      <c r="T95" s="36" t="s">
        <v>1349</v>
      </c>
      <c r="U95" s="35" t="s">
        <v>103</v>
      </c>
      <c r="V95" s="36" t="s">
        <v>104</v>
      </c>
      <c r="W95" s="35" t="s">
        <v>105</v>
      </c>
      <c r="X95" s="35" t="s">
        <v>1350</v>
      </c>
      <c r="Y95" s="35" t="s">
        <v>1351</v>
      </c>
      <c r="Z95" s="35" t="s">
        <v>1085</v>
      </c>
      <c r="AA95" s="35" t="s">
        <v>163</v>
      </c>
      <c r="AB95" s="35" t="s">
        <v>1352</v>
      </c>
      <c r="AC95" s="35" t="s">
        <v>111</v>
      </c>
      <c r="AD95" s="35" t="s">
        <v>112</v>
      </c>
      <c r="AE95" s="36" t="s">
        <v>1353</v>
      </c>
      <c r="AF95" s="36" t="s">
        <v>114</v>
      </c>
      <c r="AG95" s="35" t="s">
        <v>379</v>
      </c>
      <c r="AH95" s="35" t="s">
        <v>116</v>
      </c>
      <c r="AK95" s="37" t="str">
        <f aca="false">AG95&amp;L95&amp;M95</f>
        <v>设施设备企业政策问题调整服务规范</v>
      </c>
      <c r="AP95" s="38" t="n">
        <v>91</v>
      </c>
      <c r="AQ95" s="39" t="n">
        <v>46023</v>
      </c>
      <c r="AR95" s="43" t="str">
        <f aca="false">IFERROR(LEFT(A95,FIND("（",A95)-1),A95)</f>
        <v>网络-260118-022824-3</v>
      </c>
      <c r="AS95" s="43" t="str">
        <f aca="false">J95</f>
        <v>诉求</v>
      </c>
      <c r="AT95" s="43" t="n">
        <f aca="false">IF(MID(AR95,1,2)="热线",12345)+IF(MID(AR95,1,2)="网络",12345)</f>
        <v>12345</v>
      </c>
      <c r="AU95" s="41" t="str">
        <f aca="false">IFERROR(LEFT(D95,FIND(" ",D95)-1),D95)</f>
        <v>2026-01-18</v>
      </c>
      <c r="AV95" s="43" t="str">
        <f aca="false">P95</f>
        <v>物管行政部</v>
      </c>
      <c r="AW95" s="42" t="str">
        <f aca="false">Q95</f>
        <v>西苑分中心</v>
      </c>
      <c r="AX95" s="7" t="str">
        <f aca="false">H95</f>
        <v>工单来源：市政府门户网站互动交流平台，此工单内容为网民留言时填写的标题及原文。 ============================= 留言标题：投诉575路4727566车留言原文：2026年1月17日17:08我在梅园乘坐575路4727566双层车，该车LCD屏显示的线路站名表标识中，圆明园西路北口/永丰路南口上面只显示16号线换乘标，但是没有显示18号线换乘标，实际上575路在上述两站可以换乘16号线和18号线马连洼站，在此投诉电子屏中换乘信息不齐全，请尽快联系智达重新录制换乘信息齐全的站名表。该车驾驶室屏蔽门粘贴的96166热线标识下方有明显胶印，请尽快除胶确保车容清洁。谢谢市民填写的详细地址为：详细地址：不详科技安服</v>
      </c>
      <c r="AY95" s="42" t="str">
        <f aca="false">AG95</f>
        <v>设施设备</v>
      </c>
      <c r="AZ95" s="43" t="s">
        <v>116</v>
      </c>
      <c r="BA95" s="43" t="s">
        <v>116</v>
      </c>
      <c r="BB95" s="43" t="s">
        <v>116</v>
      </c>
      <c r="BC95" s="6" t="s">
        <v>1354</v>
      </c>
      <c r="BD95" s="43" t="str">
        <f aca="false">U95</f>
        <v>结束</v>
      </c>
      <c r="BE95" s="43" t="str">
        <f aca="false">IFERROR(LEFT(T95,FIND(" ",T95)-1),T95)</f>
        <v>2026-01-23</v>
      </c>
      <c r="BF95" s="6" t="s">
        <v>1355</v>
      </c>
      <c r="BG95" s="5" t="s">
        <v>99</v>
      </c>
      <c r="BH95" s="5" t="s">
        <v>98</v>
      </c>
      <c r="BI95" s="44"/>
      <c r="BJ95" s="44"/>
      <c r="BK95" s="44"/>
      <c r="BL95" s="44" t="str">
        <f aca="false">IF(BG95="物管行政部","侯旭、郑楠",IF(BG95="安保部","张耕",IF(BG95="工程设备部","华菲",IF(BG95="人力资源部","张浩宇",IF(BG95="党委工作部","阎鑫雨",IF(BG95="餐饮服务部","赵弘晨",IF(BG95="工会","郑欣",IF(BG95="办公室","董娜",""))))))))&amp;IF(BG95="纪检部","黄倩",IF(BG95="信息管理部","蔡浩然",""))</f>
        <v>侯旭、郑楠</v>
      </c>
      <c r="BM95" s="44" t="s">
        <v>937</v>
      </c>
      <c r="BN95" s="44"/>
      <c r="BO95" s="44"/>
      <c r="BP95" s="45" t="s">
        <v>120</v>
      </c>
      <c r="BQ95" s="46"/>
      <c r="BR95" s="44"/>
      <c r="BS95" s="46"/>
      <c r="BT95" s="46"/>
      <c r="BU95" s="44"/>
      <c r="BV95" s="44" t="str">
        <f aca="false">MID(AR95,1,16)</f>
        <v>网络-260118-022824</v>
      </c>
      <c r="BW95" s="44"/>
      <c r="BX95" s="45" t="str">
        <f aca="false">IF(COUNTIF(BV:BV,BV95)=1,"否","是")</f>
        <v>否</v>
      </c>
      <c r="BY95" s="45" t="str">
        <f aca="false">MID(AR95,18,1)</f>
        <v>3</v>
      </c>
      <c r="CG95" s="47" t="str">
        <f aca="false">VLOOKUP(AR95,[1]市民意见信息导出!$AI$2:$AK$392,3,FALSE())</f>
        <v>结束</v>
      </c>
      <c r="CH95" s="0" t="e">
        <f aca="false">VLOOKUP(BV95,[2]Sheet1!$C$2:$AC$99,2,FALSE())</f>
        <v>#N/A</v>
      </c>
    </row>
    <row r="96" customFormat="false" ht="244" hidden="true" customHeight="true" outlineLevel="0" collapsed="false">
      <c r="A96" s="35" t="s">
        <v>1356</v>
      </c>
      <c r="B96" s="36" t="s">
        <v>1357</v>
      </c>
      <c r="C96" s="36" t="s">
        <v>1358</v>
      </c>
      <c r="D96" s="36" t="s">
        <v>1359</v>
      </c>
      <c r="E96" s="35" t="s">
        <v>155</v>
      </c>
      <c r="F96" s="35" t="s">
        <v>89</v>
      </c>
      <c r="G96" s="35" t="s">
        <v>1251</v>
      </c>
      <c r="H96" s="35" t="s">
        <v>1360</v>
      </c>
      <c r="I96" s="35" t="s">
        <v>92</v>
      </c>
      <c r="J96" s="35" t="s">
        <v>173</v>
      </c>
      <c r="K96" s="35" t="s">
        <v>94</v>
      </c>
      <c r="L96" s="35" t="s">
        <v>1072</v>
      </c>
      <c r="M96" s="35" t="s">
        <v>1073</v>
      </c>
      <c r="N96" s="35" t="s">
        <v>97</v>
      </c>
      <c r="O96" s="35" t="s">
        <v>158</v>
      </c>
      <c r="P96" s="35" t="s">
        <v>99</v>
      </c>
      <c r="Q96" s="35" t="s">
        <v>158</v>
      </c>
      <c r="R96" s="36" t="s">
        <v>1361</v>
      </c>
      <c r="S96" s="36" t="s">
        <v>1362</v>
      </c>
      <c r="T96" s="36" t="s">
        <v>1363</v>
      </c>
      <c r="U96" s="35" t="s">
        <v>103</v>
      </c>
      <c r="V96" s="36" t="s">
        <v>104</v>
      </c>
      <c r="W96" s="35" t="s">
        <v>159</v>
      </c>
      <c r="X96" s="35" t="s">
        <v>1364</v>
      </c>
      <c r="Y96" s="35" t="s">
        <v>1365</v>
      </c>
      <c r="Z96" s="35" t="s">
        <v>1366</v>
      </c>
      <c r="AA96" s="35" t="s">
        <v>163</v>
      </c>
      <c r="AB96" s="35" t="s">
        <v>1367</v>
      </c>
      <c r="AC96" s="35" t="s">
        <v>111</v>
      </c>
      <c r="AD96" s="35" t="s">
        <v>112</v>
      </c>
      <c r="AE96" s="36" t="s">
        <v>1368</v>
      </c>
      <c r="AF96" s="36" t="s">
        <v>166</v>
      </c>
      <c r="AG96" s="35" t="s">
        <v>115</v>
      </c>
      <c r="AH96" s="35" t="s">
        <v>116</v>
      </c>
      <c r="AK96" s="37" t="str">
        <f aca="false">AG96&amp;L96&amp;M96</f>
        <v>服务安全服务专业其他问题安全服务专业补充内容</v>
      </c>
      <c r="AP96" s="38" t="n">
        <v>92</v>
      </c>
      <c r="AQ96" s="39" t="n">
        <v>46054</v>
      </c>
      <c r="AR96" s="43" t="str">
        <f aca="false">IFERROR(LEFT(A96,FIND("（",A96)-1),A96)</f>
        <v>热线-260119-017520-2</v>
      </c>
      <c r="AS96" s="43" t="str">
        <f aca="false">J96</f>
        <v>其他</v>
      </c>
      <c r="AT96" s="43" t="n">
        <f aca="false">IF(MID(AR96,1,2)="热线",12345)+IF(MID(AR96,1,2)="网络",12345)</f>
        <v>12345</v>
      </c>
      <c r="AU96" s="41" t="str">
        <f aca="false">IFERROR(LEFT(D96,FIND(" ",D96)-1),D96)</f>
        <v>2026-01-19</v>
      </c>
      <c r="AV96" s="43" t="str">
        <f aca="false">P96</f>
        <v>物管行政部</v>
      </c>
      <c r="AW96" s="42" t="str">
        <f aca="false">Q96</f>
        <v>西客站分中心</v>
      </c>
      <c r="AX96" s="7" t="str">
        <f aca="false">H96</f>
        <v>市民投诉，自己投诉142路公交车，车牌尾号：6275F，公交车开的极其慢，一路上10多迈速度，错过了好几个红绿灯，17:35分进入北京西站的时候一辆出租车在下乘客，乘客走了出租车不走，该公交车也不按喇叭，就在那等着，车厢非常脏，行李架特别脏，142路公交车之前一位姓周的主管，他让外包公司（姓穆)的人联系自己，还命令自己，说有问题直接联系我就行，自己不认可，因为天黑自己近视，自己看的不是特别清楚，自己当时准确告诉了具体几点几分进站，车牌号百分之八十的准确，公交集团在已经调取车辆信息的情况下，给自己打电话故意涮自己，之前还有个保洁的事情，保洁公司的人已经联系自己，说已经知道具体哪辆车了，确实是脏，保洁公司都已经通过他们公司都已经知道这个车牌号了，结果公交集团还在刁难自己，手机号：17801267323，这个电话联系自己，故意刁难自己，故意涮自己，让自己在回忆一下，说没找到这辆车，认为公交集团没有认真的去核实问题，故意刁难自己，第一次自己就算了，今天（2026年1月19日）又给自己打电话了，又说了一大串，给自己念了一堆投诉单号，问自己具体是哪个项目，还在刁难自己，跟自己说他们查了，自己说错了，自己下车的地方是一个站，进站的时候出租车在那儿没开走，那个是长春街站，在没问自己的情况下，自己去查的，等于事实没弄清楚又灰头土脸的情况下，又给自己打了第二个电话，认为还是没有认真的查询他们的问题，有一种跟自己比他要赢，赢不了就涮你，不然就把这趟水搅黄，模棱两可说自己让他们司机开快车，自己根本没有要求司机开快车，自己说了两点问题，第一个在路上车速十多迈，全程的公交车都超过此车，自己认为此公交车开的过于慢了，进站的时候一辆出租车进站接完乘客的情况下，出租车在停留不走，司机没按喇叭也没闪灯，等了一分钟，认为不应该，市民称在9-10月份的时候，有一个17810717753，姓周的一位女士，打电话跟自己吵架，好像是服务，但是具体是哪方面记不清了，所有自己对142路公交车整体的印象都不好，来电投诉142路公交车问题。答复不满</v>
      </c>
      <c r="AY96" s="42" t="str">
        <f aca="false">AG96</f>
        <v>服务</v>
      </c>
      <c r="AZ96" s="43" t="s">
        <v>116</v>
      </c>
      <c r="BA96" s="43" t="s">
        <v>116</v>
      </c>
      <c r="BB96" s="43" t="s">
        <v>116</v>
      </c>
      <c r="BC96" s="6" t="s">
        <v>117</v>
      </c>
      <c r="BD96" s="43" t="str">
        <f aca="false">U96</f>
        <v>结束</v>
      </c>
      <c r="BE96" s="43" t="str">
        <f aca="false">IFERROR(LEFT(T96,FIND(" ",T96)-1),T96)</f>
        <v>2026-01-24</v>
      </c>
      <c r="BF96" s="6" t="s">
        <v>1257</v>
      </c>
      <c r="BG96" s="5" t="s">
        <v>99</v>
      </c>
      <c r="BH96" s="5" t="s">
        <v>158</v>
      </c>
      <c r="BI96" s="44"/>
      <c r="BJ96" s="44"/>
      <c r="BK96" s="44"/>
      <c r="BL96" s="44" t="str">
        <f aca="false">IF(BG96="物管行政部","侯旭、郑楠",IF(BG96="安保部","张耕",IF(BG96="工程设备部","华菲",IF(BG96="人力资源部","张浩宇",IF(BG96="党委工作部","阎鑫雨",IF(BG96="餐饮服务部","赵弘晨",IF(BG96="工会","郑欣",IF(BG96="办公室","董娜",""))))))))&amp;IF(BG96="纪检部","黄倩",IF(BG96="信息管理部","蔡浩然",""))</f>
        <v>侯旭、郑楠</v>
      </c>
      <c r="BM96" s="44" t="s">
        <v>119</v>
      </c>
      <c r="BN96" s="44"/>
      <c r="BO96" s="44"/>
      <c r="BP96" s="45" t="s">
        <v>120</v>
      </c>
      <c r="BQ96" s="46" t="s">
        <v>1258</v>
      </c>
      <c r="BR96" s="44" t="s">
        <v>92</v>
      </c>
      <c r="BS96" s="46"/>
      <c r="BT96" s="46"/>
      <c r="BU96" s="44"/>
      <c r="BV96" s="44" t="str">
        <f aca="false">MID(AR96,1,16)</f>
        <v>热线-260119-017520</v>
      </c>
      <c r="BW96" s="44" t="s">
        <v>121</v>
      </c>
      <c r="BX96" s="45" t="str">
        <f aca="false">IF(COUNTIF(BV:BV,BV96)=1,"否","是")</f>
        <v>否</v>
      </c>
      <c r="BY96" s="45" t="str">
        <f aca="false">MID(AR96,18,1)</f>
        <v>2</v>
      </c>
      <c r="BZ96" s="47" t="s">
        <v>122</v>
      </c>
      <c r="CA96" s="47"/>
      <c r="CB96" s="47"/>
      <c r="CC96" s="47"/>
      <c r="CD96" s="48" t="s">
        <v>1369</v>
      </c>
      <c r="CE96" s="47"/>
      <c r="CF96" s="47"/>
      <c r="CG96" s="47" t="str">
        <f aca="false">VLOOKUP(AR96,[1]市民意见信息导出!$AI$2:$AK$392,3,FALSE())</f>
        <v>结束</v>
      </c>
      <c r="CH96" s="0" t="str">
        <f aca="false">VLOOKUP(BV96,[2]Sheet1!$C$2:$AC$99,2,FALSE())</f>
        <v>2月</v>
      </c>
    </row>
    <row r="97" customFormat="false" ht="46" hidden="true" customHeight="true" outlineLevel="0" collapsed="false">
      <c r="A97" s="35" t="s">
        <v>1370</v>
      </c>
      <c r="B97" s="36" t="s">
        <v>1371</v>
      </c>
      <c r="C97" s="36" t="s">
        <v>1372</v>
      </c>
      <c r="D97" s="36" t="s">
        <v>1373</v>
      </c>
      <c r="E97" s="35" t="s">
        <v>1374</v>
      </c>
      <c r="F97" s="35" t="s">
        <v>89</v>
      </c>
      <c r="G97" s="35" t="s">
        <v>1375</v>
      </c>
      <c r="H97" s="35" t="s">
        <v>1376</v>
      </c>
      <c r="I97" s="35" t="s">
        <v>92</v>
      </c>
      <c r="J97" s="35" t="s">
        <v>93</v>
      </c>
      <c r="K97" s="35" t="s">
        <v>1377</v>
      </c>
      <c r="L97" s="35" t="s">
        <v>1378</v>
      </c>
      <c r="M97" s="35" t="s">
        <v>1379</v>
      </c>
      <c r="N97" s="35" t="s">
        <v>97</v>
      </c>
      <c r="O97" s="35" t="s">
        <v>1380</v>
      </c>
      <c r="P97" s="35" t="s">
        <v>1380</v>
      </c>
      <c r="Q97" s="35" t="s">
        <v>218</v>
      </c>
      <c r="R97" s="36" t="s">
        <v>1381</v>
      </c>
      <c r="S97" s="36" t="s">
        <v>1281</v>
      </c>
      <c r="T97" s="36" t="s">
        <v>1382</v>
      </c>
      <c r="U97" s="35" t="s">
        <v>103</v>
      </c>
      <c r="V97" s="36" t="s">
        <v>104</v>
      </c>
      <c r="W97" s="35" t="s">
        <v>1383</v>
      </c>
      <c r="X97" s="35" t="s">
        <v>1384</v>
      </c>
      <c r="Y97" s="35" t="s">
        <v>1385</v>
      </c>
      <c r="Z97" s="35" t="s">
        <v>1386</v>
      </c>
      <c r="AA97" s="35" t="s">
        <v>1387</v>
      </c>
      <c r="AB97" s="35" t="s">
        <v>1386</v>
      </c>
      <c r="AC97" s="35" t="s">
        <v>111</v>
      </c>
      <c r="AD97" s="35" t="s">
        <v>112</v>
      </c>
      <c r="AE97" s="36" t="s">
        <v>1388</v>
      </c>
      <c r="AF97" s="36" t="s">
        <v>1389</v>
      </c>
      <c r="AG97" s="35" t="s">
        <v>1390</v>
      </c>
      <c r="AH97" s="35" t="s">
        <v>116</v>
      </c>
      <c r="AK97" s="37" t="str">
        <f aca="false">AG97&amp;L97&amp;M97</f>
        <v>公交卡系统问题刷卡机具系统问题</v>
      </c>
      <c r="AP97" s="38" t="n">
        <v>93</v>
      </c>
      <c r="AQ97" s="39" t="n">
        <v>46054</v>
      </c>
      <c r="AR97" s="43" t="str">
        <f aca="false">IFERROR(LEFT(A97,FIND("（",A97)-1),A97)</f>
        <v>热线-260120-020085</v>
      </c>
      <c r="AS97" s="43" t="str">
        <f aca="false">J97</f>
        <v>诉求</v>
      </c>
      <c r="AT97" s="43" t="n">
        <f aca="false">IF(MID(AR97,1,2)="热线",12345)+IF(MID(AR97,1,2)="网络",12345)</f>
        <v>12345</v>
      </c>
      <c r="AU97" s="41" t="str">
        <f aca="false">IFERROR(LEFT(D97,FIND(" ",D97)-1),D97)</f>
        <v>2026-01-20</v>
      </c>
      <c r="AV97" s="43" t="str">
        <f aca="false">P97</f>
        <v>信息管理部</v>
      </c>
      <c r="AW97" s="42" t="str">
        <f aca="false">Q97</f>
        <v>机关</v>
      </c>
      <c r="AX97" s="7" t="str">
        <f aca="false">H97</f>
        <v>市民反映，自己是公交集团快3路的员工，自己之前的员工卡消磁了，补办后自己在宏福苑食堂充值了100元，但100元没有到账，公交集团说可能是充值到之前消磁的卡片里面了，自己不认可，来电反映公交集团员工卡充钱未到账问题。</v>
      </c>
      <c r="AY97" s="42" t="str">
        <f aca="false">AG97</f>
        <v>公交卡</v>
      </c>
      <c r="AZ97" s="43" t="s">
        <v>92</v>
      </c>
      <c r="BA97" s="43" t="s">
        <v>116</v>
      </c>
      <c r="BB97" s="43" t="s">
        <v>116</v>
      </c>
      <c r="BC97" s="6" t="s">
        <v>425</v>
      </c>
      <c r="BD97" s="43" t="str">
        <f aca="false">U97</f>
        <v>结束</v>
      </c>
      <c r="BE97" s="43" t="str">
        <f aca="false">IFERROR(LEFT(T97,FIND(" ",T97)-1),T97)</f>
        <v>2026-01-25</v>
      </c>
      <c r="BF97" s="6" t="s">
        <v>1391</v>
      </c>
      <c r="BG97" s="5" t="s">
        <v>1380</v>
      </c>
      <c r="BH97" s="5" t="s">
        <v>218</v>
      </c>
      <c r="BI97" s="44"/>
      <c r="BJ97" s="44"/>
      <c r="BK97" s="44"/>
      <c r="BL97" s="44" t="str">
        <f aca="false">IF(BG97="物管行政部","侯旭、郑楠",IF(BG97="安保部","张耕",IF(BG97="工程设备部","华菲",IF(BG97="人力资源部","张浩宇",IF(BG97="党委工作部","阎鑫雨",IF(BG97="餐饮服务部","赵弘晨",IF(BG97="工会","郑欣",IF(BG97="办公室","董娜",""))))))))&amp;IF(BG97="纪检部","黄倩",IF(BG97="信息管理部","蔡浩然",""))</f>
        <v>蔡浩然</v>
      </c>
      <c r="BM97" s="44" t="s">
        <v>119</v>
      </c>
      <c r="BN97" s="44"/>
      <c r="BO97" s="44"/>
      <c r="BP97" s="45" t="s">
        <v>120</v>
      </c>
      <c r="BQ97" s="46"/>
      <c r="BR97" s="44"/>
      <c r="BS97" s="46"/>
      <c r="BT97" s="46"/>
      <c r="BU97" s="44"/>
      <c r="BV97" s="44" t="str">
        <f aca="false">MID(AR97,1,16)</f>
        <v>热线-260120-020085</v>
      </c>
      <c r="BW97" s="44" t="s">
        <v>121</v>
      </c>
      <c r="BX97" s="45" t="str">
        <f aca="false">IF(COUNTIF(BV:BV,BV97)=1,"否","是")</f>
        <v>否</v>
      </c>
      <c r="BY97" s="45" t="str">
        <f aca="false">MID(AR97,18,1)</f>
        <v/>
      </c>
      <c r="BZ97" s="47" t="s">
        <v>122</v>
      </c>
      <c r="CA97" s="47"/>
      <c r="CB97" s="47"/>
      <c r="CC97" s="47"/>
      <c r="CD97" s="48" t="s">
        <v>1369</v>
      </c>
      <c r="CE97" s="47"/>
      <c r="CF97" s="47"/>
      <c r="CG97" s="47" t="str">
        <f aca="false">VLOOKUP(AR97,[1]市民意见信息导出!$AI$2:$AK$392,3,FALSE())</f>
        <v>结束</v>
      </c>
      <c r="CH97" s="0" t="str">
        <f aca="false">VLOOKUP(BV97,[2]Sheet1!$C$2:$AC$99,2,FALSE())</f>
        <v>2月</v>
      </c>
    </row>
    <row r="98" customFormat="false" ht="54" hidden="true" customHeight="true" outlineLevel="0" collapsed="false">
      <c r="A98" s="35" t="s">
        <v>1392</v>
      </c>
      <c r="B98" s="36" t="s">
        <v>1393</v>
      </c>
      <c r="C98" s="36" t="s">
        <v>1394</v>
      </c>
      <c r="D98" s="36" t="s">
        <v>1395</v>
      </c>
      <c r="E98" s="35" t="s">
        <v>816</v>
      </c>
      <c r="F98" s="35" t="s">
        <v>129</v>
      </c>
      <c r="G98" s="35" t="s">
        <v>1396</v>
      </c>
      <c r="H98" s="35" t="s">
        <v>1397</v>
      </c>
      <c r="I98" s="35" t="s">
        <v>92</v>
      </c>
      <c r="J98" s="35" t="s">
        <v>93</v>
      </c>
      <c r="K98" s="35" t="s">
        <v>434</v>
      </c>
      <c r="L98" s="35" t="s">
        <v>490</v>
      </c>
      <c r="M98" s="35" t="s">
        <v>1398</v>
      </c>
      <c r="N98" s="35" t="s">
        <v>97</v>
      </c>
      <c r="O98" s="35" t="s">
        <v>99</v>
      </c>
      <c r="P98" s="35" t="s">
        <v>99</v>
      </c>
      <c r="Q98" s="35" t="s">
        <v>218</v>
      </c>
      <c r="R98" s="36" t="s">
        <v>1381</v>
      </c>
      <c r="S98" s="36" t="s">
        <v>1399</v>
      </c>
      <c r="T98" s="36" t="s">
        <v>1382</v>
      </c>
      <c r="U98" s="35" t="s">
        <v>103</v>
      </c>
      <c r="V98" s="36" t="s">
        <v>104</v>
      </c>
      <c r="W98" s="35" t="s">
        <v>524</v>
      </c>
      <c r="X98" s="35" t="s">
        <v>1400</v>
      </c>
      <c r="Y98" s="35" t="s">
        <v>1401</v>
      </c>
      <c r="Z98" s="35" t="s">
        <v>1402</v>
      </c>
      <c r="AA98" s="35" t="s">
        <v>1403</v>
      </c>
      <c r="AB98" s="35" t="s">
        <v>1404</v>
      </c>
      <c r="AC98" s="35" t="s">
        <v>111</v>
      </c>
      <c r="AD98" s="35" t="s">
        <v>112</v>
      </c>
      <c r="AE98" s="36" t="s">
        <v>1405</v>
      </c>
      <c r="AF98" s="36" t="s">
        <v>529</v>
      </c>
      <c r="AG98" s="35" t="s">
        <v>115</v>
      </c>
      <c r="AH98" s="35" t="s">
        <v>116</v>
      </c>
      <c r="AK98" s="37" t="str">
        <f aca="false">AG98&amp;L98&amp;M98</f>
        <v>服务场站问题场站吸烟问题</v>
      </c>
      <c r="AP98" s="38" t="n">
        <v>94</v>
      </c>
      <c r="AQ98" s="39" t="n">
        <v>46054</v>
      </c>
      <c r="AR98" s="43" t="str">
        <f aca="false">IFERROR(LEFT(A98,FIND("（",A98)-1),A98)</f>
        <v>热线-260120-067472-7</v>
      </c>
      <c r="AS98" s="43" t="str">
        <f aca="false">J98</f>
        <v>诉求</v>
      </c>
      <c r="AT98" s="43" t="n">
        <f aca="false">IF(MID(AR98,1,2)="热线",12345)+IF(MID(AR98,1,2)="网络",12345)</f>
        <v>12345</v>
      </c>
      <c r="AU98" s="41" t="str">
        <f aca="false">IFERROR(LEFT(D98,FIND(" ",D98)-1),D98)</f>
        <v>2026-01-20</v>
      </c>
      <c r="AV98" s="43" t="str">
        <f aca="false">P98</f>
        <v>物管行政部</v>
      </c>
      <c r="AW98" s="42" t="str">
        <f aca="false">Q98</f>
        <v>机关</v>
      </c>
      <c r="AX98" s="7" t="str">
        <f aca="false">H98</f>
        <v>市民反映，自己每天路过4号线地铁动物园站出来之后的公交车枢纽站，都可以看到枢纽站的工作人员以及司机在那里抽烟吐痰，聊天骂脏话，形象很不好，来电反映枢纽站工作人员的问题。电车客四客一鸿运承安服基建</v>
      </c>
      <c r="AY98" s="42" t="str">
        <f aca="false">AG98</f>
        <v>服务</v>
      </c>
      <c r="AZ98" s="43" t="s">
        <v>116</v>
      </c>
      <c r="BA98" s="43" t="s">
        <v>116</v>
      </c>
      <c r="BB98" s="43" t="s">
        <v>116</v>
      </c>
      <c r="BC98" s="6" t="s">
        <v>425</v>
      </c>
      <c r="BD98" s="43" t="str">
        <f aca="false">U98</f>
        <v>结束</v>
      </c>
      <c r="BE98" s="43" t="str">
        <f aca="false">IFERROR(LEFT(T98,FIND(" ",T98)-1),T98)</f>
        <v>2026-01-25</v>
      </c>
      <c r="BF98" s="6" t="s">
        <v>1406</v>
      </c>
      <c r="BG98" s="5" t="s">
        <v>99</v>
      </c>
      <c r="BH98" s="5" t="s">
        <v>186</v>
      </c>
      <c r="BI98" s="44"/>
      <c r="BJ98" s="44"/>
      <c r="BK98" s="44"/>
      <c r="BL98" s="44" t="str">
        <f aca="false">IF(BG98="物管行政部","侯旭、郑楠",IF(BG98="安保部","张耕",IF(BG98="工程设备部","华菲",IF(BG98="人力资源部","张浩宇",IF(BG98="党委工作部","阎鑫雨",IF(BG98="餐饮服务部","赵弘晨",IF(BG98="工会","郑欣",IF(BG98="办公室","董娜",""))))))))&amp;IF(BG98="纪检部","黄倩",IF(BG98="信息管理部","蔡浩然",""))</f>
        <v>侯旭、郑楠</v>
      </c>
      <c r="BM98" s="44" t="s">
        <v>119</v>
      </c>
      <c r="BN98" s="44"/>
      <c r="BO98" s="44"/>
      <c r="BP98" s="45" t="s">
        <v>120</v>
      </c>
      <c r="BQ98" s="46"/>
      <c r="BR98" s="44"/>
      <c r="BS98" s="46"/>
      <c r="BT98" s="46"/>
      <c r="BU98" s="44"/>
      <c r="BV98" s="44" t="str">
        <f aca="false">MID(AR98,1,16)</f>
        <v>热线-260120-067472</v>
      </c>
      <c r="BW98" s="44" t="s">
        <v>121</v>
      </c>
      <c r="BX98" s="45" t="str">
        <f aca="false">IF(COUNTIF(BV:BV,BV98)=1,"否","是")</f>
        <v>否</v>
      </c>
      <c r="BY98" s="45" t="str">
        <f aca="false">MID(AR98,18,1)</f>
        <v>7</v>
      </c>
      <c r="CG98" s="47" t="str">
        <f aca="false">VLOOKUP(AR98,[1]市民意见信息导出!$AI$2:$AK$392,3,FALSE())</f>
        <v>结束</v>
      </c>
      <c r="CH98" s="0" t="e">
        <f aca="false">VLOOKUP(BV98,[2]Sheet1!$C$2:$AC$99,2,FALSE())</f>
        <v>#N/A</v>
      </c>
    </row>
    <row r="99" customFormat="false" ht="72" hidden="true" customHeight="true" outlineLevel="0" collapsed="false">
      <c r="A99" s="35" t="s">
        <v>1407</v>
      </c>
      <c r="B99" s="36" t="s">
        <v>1408</v>
      </c>
      <c r="C99" s="36" t="s">
        <v>1409</v>
      </c>
      <c r="D99" s="36" t="s">
        <v>1410</v>
      </c>
      <c r="E99" s="35" t="s">
        <v>673</v>
      </c>
      <c r="F99" s="35" t="s">
        <v>89</v>
      </c>
      <c r="G99" s="35" t="s">
        <v>674</v>
      </c>
      <c r="H99" s="35" t="s">
        <v>1411</v>
      </c>
      <c r="I99" s="35" t="s">
        <v>92</v>
      </c>
      <c r="J99" s="35" t="s">
        <v>93</v>
      </c>
      <c r="K99" s="35" t="s">
        <v>234</v>
      </c>
      <c r="L99" s="35" t="s">
        <v>659</v>
      </c>
      <c r="M99" s="35" t="s">
        <v>1412</v>
      </c>
      <c r="N99" s="35" t="s">
        <v>97</v>
      </c>
      <c r="O99" s="35" t="s">
        <v>573</v>
      </c>
      <c r="P99" s="35" t="s">
        <v>238</v>
      </c>
      <c r="Q99" s="35" t="s">
        <v>573</v>
      </c>
      <c r="R99" s="36" t="s">
        <v>1413</v>
      </c>
      <c r="S99" s="36" t="s">
        <v>1414</v>
      </c>
      <c r="T99" s="36" t="s">
        <v>1415</v>
      </c>
      <c r="U99" s="35" t="s">
        <v>103</v>
      </c>
      <c r="V99" s="36" t="s">
        <v>407</v>
      </c>
      <c r="W99" s="35" t="s">
        <v>1416</v>
      </c>
      <c r="X99" s="35" t="s">
        <v>1417</v>
      </c>
      <c r="Y99" s="35" t="s">
        <v>1418</v>
      </c>
      <c r="Z99" s="35" t="s">
        <v>242</v>
      </c>
      <c r="AA99" s="35" t="s">
        <v>242</v>
      </c>
      <c r="AB99" s="35" t="s">
        <v>1419</v>
      </c>
      <c r="AC99" s="35" t="s">
        <v>111</v>
      </c>
      <c r="AD99" s="35" t="s">
        <v>112</v>
      </c>
      <c r="AE99" s="36" t="s">
        <v>1420</v>
      </c>
      <c r="AF99" s="36" t="s">
        <v>579</v>
      </c>
      <c r="AG99" s="35" t="s">
        <v>225</v>
      </c>
      <c r="AH99" s="35" t="s">
        <v>116</v>
      </c>
      <c r="AK99" s="37" t="str">
        <f aca="false">AG99&amp;L99&amp;M99</f>
        <v>劳动合同及用工管理劳动用工员工卡</v>
      </c>
      <c r="AP99" s="38" t="n">
        <v>95</v>
      </c>
      <c r="AQ99" s="39" t="n">
        <v>46054</v>
      </c>
      <c r="AR99" s="43" t="str">
        <f aca="false">IFERROR(LEFT(A99,FIND("（",A99)-1),A99)</f>
        <v>网络-260121-039736</v>
      </c>
      <c r="AS99" s="43" t="str">
        <f aca="false">J99</f>
        <v>诉求</v>
      </c>
      <c r="AT99" s="43" t="n">
        <f aca="false">IF(MID(AR99,1,2)="热线",12345)+IF(MID(AR99,1,2)="网络",12345)</f>
        <v>12345</v>
      </c>
      <c r="AU99" s="41" t="str">
        <f aca="false">IFERROR(LEFT(D99,FIND(" ",D99)-1),D99)</f>
        <v>2026-01-21</v>
      </c>
      <c r="AV99" s="43" t="str">
        <f aca="false">P99</f>
        <v>人力资源部</v>
      </c>
      <c r="AW99" s="42" t="str">
        <f aca="false">Q99</f>
        <v>天宫院分中心</v>
      </c>
      <c r="AX99" s="7" t="str">
        <f aca="false">H99</f>
        <v>工单来源：微信服务号，此工单内容为网民留言时填写的标题及原文。=============================留言标题：公交集团天宫院分中心工作人员不负责留言原文：北京公交集团物业管理中心天宫院分中心的工作人员没有告诉我员工卡延期，导致我出行无法使用员工卡。坐地铁都是自己花钱。市民填写的详细地址为：区：大兴区街道：不详详细地址：天宫院</v>
      </c>
      <c r="AY99" s="42" t="str">
        <f aca="false">AG99</f>
        <v>劳动合同及用工管理</v>
      </c>
      <c r="AZ99" s="43" t="s">
        <v>92</v>
      </c>
      <c r="BA99" s="43" t="s">
        <v>92</v>
      </c>
      <c r="BB99" s="43" t="s">
        <v>116</v>
      </c>
      <c r="BC99" s="6" t="s">
        <v>425</v>
      </c>
      <c r="BD99" s="43" t="str">
        <f aca="false">U99</f>
        <v>结束</v>
      </c>
      <c r="BE99" s="43" t="str">
        <f aca="false">IFERROR(LEFT(T99,FIND(" ",T99)-1),T99)</f>
        <v>2026-01-26</v>
      </c>
      <c r="BF99" s="6" t="s">
        <v>1421</v>
      </c>
      <c r="BG99" s="5" t="s">
        <v>238</v>
      </c>
      <c r="BH99" s="5" t="s">
        <v>573</v>
      </c>
      <c r="BI99" s="44"/>
      <c r="BJ99" s="44"/>
      <c r="BK99" s="44"/>
      <c r="BL99" s="44" t="str">
        <f aca="false">IF(BG99="物管行政部","侯旭、郑楠",IF(BG99="安保部","张耕",IF(BG99="工程设备部","华菲",IF(BG99="人力资源部","张浩宇",IF(BG99="党委工作部","阎鑫雨",IF(BG99="餐饮服务部","赵弘晨",IF(BG99="工会","郑欣",IF(BG99="办公室","董娜",""))))))))&amp;IF(BG99="纪检部","黄倩",IF(BG99="信息管理部","蔡浩然",""))</f>
        <v>张浩宇</v>
      </c>
      <c r="BM99" s="44" t="s">
        <v>119</v>
      </c>
      <c r="BN99" s="44"/>
      <c r="BO99" s="44"/>
      <c r="BP99" s="45" t="s">
        <v>120</v>
      </c>
      <c r="BQ99" s="46"/>
      <c r="BR99" s="44"/>
      <c r="BS99" s="46"/>
      <c r="BT99" s="46"/>
      <c r="BU99" s="44"/>
      <c r="BV99" s="44" t="str">
        <f aca="false">MID(AR99,1,16)</f>
        <v>网络-260121-039736</v>
      </c>
      <c r="BW99" s="44" t="s">
        <v>231</v>
      </c>
      <c r="BX99" s="45" t="str">
        <f aca="false">IF(COUNTIF(BV:BV,BV99)=1,"否","是")</f>
        <v>否</v>
      </c>
      <c r="BY99" s="45" t="str">
        <f aca="false">MID(AR99,18,1)</f>
        <v/>
      </c>
      <c r="CG99" s="47" t="str">
        <f aca="false">VLOOKUP(AR99,[1]市民意见信息导出!$AI$2:$AK$392,3,FALSE())</f>
        <v>结束</v>
      </c>
      <c r="CH99" s="0" t="e">
        <f aca="false">VLOOKUP(BV99,[2]Sheet1!$C$2:$AC$99,2,FALSE())</f>
        <v>#N/A</v>
      </c>
    </row>
    <row r="100" customFormat="false" ht="57" hidden="true" customHeight="true" outlineLevel="0" collapsed="false">
      <c r="A100" s="35" t="s">
        <v>1422</v>
      </c>
      <c r="B100" s="36" t="s">
        <v>1423</v>
      </c>
      <c r="C100" s="36" t="s">
        <v>1424</v>
      </c>
      <c r="D100" s="36" t="s">
        <v>1425</v>
      </c>
      <c r="E100" s="35" t="s">
        <v>1426</v>
      </c>
      <c r="F100" s="35" t="s">
        <v>89</v>
      </c>
      <c r="G100" s="35" t="s">
        <v>1427</v>
      </c>
      <c r="H100" s="35" t="s">
        <v>1428</v>
      </c>
      <c r="I100" s="35" t="s">
        <v>92</v>
      </c>
      <c r="J100" s="35" t="s">
        <v>93</v>
      </c>
      <c r="K100" s="35" t="s">
        <v>132</v>
      </c>
      <c r="L100" s="35" t="s">
        <v>133</v>
      </c>
      <c r="M100" s="35" t="s">
        <v>134</v>
      </c>
      <c r="N100" s="35" t="s">
        <v>97</v>
      </c>
      <c r="O100" s="35" t="s">
        <v>135</v>
      </c>
      <c r="P100" s="35" t="s">
        <v>176</v>
      </c>
      <c r="Q100" s="35" t="s">
        <v>135</v>
      </c>
      <c r="R100" s="36" t="s">
        <v>1413</v>
      </c>
      <c r="S100" s="36" t="s">
        <v>1399</v>
      </c>
      <c r="T100" s="36" t="s">
        <v>1415</v>
      </c>
      <c r="U100" s="35" t="s">
        <v>103</v>
      </c>
      <c r="V100" s="36" t="s">
        <v>104</v>
      </c>
      <c r="W100" s="35" t="s">
        <v>1429</v>
      </c>
      <c r="X100" s="36" t="s">
        <v>1430</v>
      </c>
      <c r="Y100" s="35" t="s">
        <v>1431</v>
      </c>
      <c r="Z100" s="35" t="s">
        <v>1431</v>
      </c>
      <c r="AA100" s="35" t="s">
        <v>1432</v>
      </c>
      <c r="AB100" s="35" t="s">
        <v>1431</v>
      </c>
      <c r="AC100" s="35" t="s">
        <v>111</v>
      </c>
      <c r="AD100" s="35" t="s">
        <v>112</v>
      </c>
      <c r="AE100" s="36" t="s">
        <v>1433</v>
      </c>
      <c r="AF100" s="36" t="s">
        <v>145</v>
      </c>
      <c r="AG100" s="35" t="s">
        <v>225</v>
      </c>
      <c r="AH100" s="35" t="s">
        <v>116</v>
      </c>
      <c r="AK100" s="37" t="str">
        <f aca="false">AG100&amp;L100&amp;M100</f>
        <v>劳动合同及用工管理安保专业政策问题安保措施</v>
      </c>
      <c r="AP100" s="38" t="n">
        <v>96</v>
      </c>
      <c r="AQ100" s="39" t="n">
        <v>46054</v>
      </c>
      <c r="AR100" s="43" t="str">
        <f aca="false">IFERROR(LEFT(A100,FIND("（",A100)-1),A100)</f>
        <v>热线-260121-048555</v>
      </c>
      <c r="AS100" s="43" t="str">
        <f aca="false">J100</f>
        <v>诉求</v>
      </c>
      <c r="AT100" s="43" t="n">
        <f aca="false">IF(MID(AR100,1,2)="热线",12345)+IF(MID(AR100,1,2)="网络",12345)</f>
        <v>12345</v>
      </c>
      <c r="AU100" s="41" t="str">
        <f aca="false">IFERROR(LEFT(D100,FIND(" ",D100)-1),D100)</f>
        <v>2026-01-21</v>
      </c>
      <c r="AV100" s="43" t="str">
        <f aca="false">P100</f>
        <v>安全保卫部（应急管理中心）</v>
      </c>
      <c r="AW100" s="42" t="str">
        <f aca="false">Q100</f>
        <v>东直门分中心</v>
      </c>
      <c r="AX100" s="7" t="str">
        <f aca="false">H100</f>
        <v>市民反映，怀柔区的八方达的H11路公交最近招收了一个保安：至文来，这个人是怀柔区汤河口镇汤河口村有前科不符合录用标准，来电反映H11公交招收有前科的人做保安不符合录用标准的问题。_x0001_经客七安保核实，市民反映的保安非客七分公司的保安，属于物业分公司的物业警卫，故申请退回。</v>
      </c>
      <c r="AY100" s="42" t="str">
        <f aca="false">AG100</f>
        <v>劳动合同及用工管理</v>
      </c>
      <c r="AZ100" s="43" t="s">
        <v>116</v>
      </c>
      <c r="BA100" s="43" t="s">
        <v>116</v>
      </c>
      <c r="BB100" s="43" t="s">
        <v>116</v>
      </c>
      <c r="BC100" s="6" t="s">
        <v>546</v>
      </c>
      <c r="BD100" s="43" t="str">
        <f aca="false">U100</f>
        <v>结束</v>
      </c>
      <c r="BE100" s="43" t="str">
        <f aca="false">IFERROR(LEFT(T100,FIND(" ",T100)-1),T100)</f>
        <v>2026-01-26</v>
      </c>
      <c r="BF100" s="6" t="s">
        <v>1434</v>
      </c>
      <c r="BG100" s="5" t="s">
        <v>148</v>
      </c>
      <c r="BH100" s="53" t="s">
        <v>135</v>
      </c>
      <c r="BI100" s="44"/>
      <c r="BJ100" s="44"/>
      <c r="BK100" s="44"/>
      <c r="BL100" s="44" t="str">
        <f aca="false">IF(BG100="物管行政部","侯旭、郑楠",IF(BG100="安保部","张耕",IF(BG100="工程设备部","华菲",IF(BG100="人力资源部","张浩宇",IF(BG100="党委工作部","阎鑫雨",IF(BG100="餐饮服务部","赵弘晨",IF(BG100="工会","郑欣",IF(BG100="办公室","董娜",""))))))))&amp;IF(BG100="纪检部","黄倩",IF(BG100="信息管理部","蔡浩然",""))</f>
        <v>张耕</v>
      </c>
      <c r="BM100" s="44" t="s">
        <v>119</v>
      </c>
      <c r="BN100" s="44"/>
      <c r="BO100" s="44"/>
      <c r="BP100" s="45" t="s">
        <v>120</v>
      </c>
      <c r="BQ100" s="46" t="s">
        <v>1435</v>
      </c>
      <c r="BR100" s="44" t="s">
        <v>92</v>
      </c>
      <c r="BS100" s="46"/>
      <c r="BT100" s="46"/>
      <c r="BU100" s="44"/>
      <c r="BV100" s="44" t="str">
        <f aca="false">MID(AR100,1,16)</f>
        <v>热线-260121-048555</v>
      </c>
      <c r="BW100" s="44" t="s">
        <v>231</v>
      </c>
      <c r="BX100" s="45" t="str">
        <f aca="false">IF(COUNTIF(BV:BV,BV100)=1,"否","是")</f>
        <v>否</v>
      </c>
      <c r="BY100" s="45" t="str">
        <f aca="false">MID(AR100,18,1)</f>
        <v/>
      </c>
      <c r="BZ100" s="47" t="s">
        <v>122</v>
      </c>
      <c r="CA100" s="47"/>
      <c r="CB100" s="47"/>
      <c r="CC100" s="47"/>
      <c r="CD100" s="48" t="s">
        <v>1369</v>
      </c>
      <c r="CE100" s="47"/>
      <c r="CF100" s="47"/>
      <c r="CG100" s="47" t="str">
        <f aca="false">VLOOKUP(AR100,[1]市民意见信息导出!$AI$2:$AK$392,3,FALSE())</f>
        <v>结束</v>
      </c>
      <c r="CH100" s="0" t="str">
        <f aca="false">VLOOKUP(BV100,[2]Sheet1!$C$2:$AC$99,2,FALSE())</f>
        <v>2月</v>
      </c>
    </row>
    <row r="101" customFormat="false" ht="52" hidden="true" customHeight="false" outlineLevel="0" collapsed="false">
      <c r="A101" s="35" t="s">
        <v>1436</v>
      </c>
      <c r="B101" s="36" t="s">
        <v>1437</v>
      </c>
      <c r="C101" s="36" t="s">
        <v>1438</v>
      </c>
      <c r="D101" s="36" t="s">
        <v>1439</v>
      </c>
      <c r="E101" s="35" t="s">
        <v>1426</v>
      </c>
      <c r="F101" s="35" t="s">
        <v>89</v>
      </c>
      <c r="G101" s="35" t="s">
        <v>1427</v>
      </c>
      <c r="H101" s="35" t="s">
        <v>1440</v>
      </c>
      <c r="I101" s="35" t="s">
        <v>92</v>
      </c>
      <c r="J101" s="35" t="s">
        <v>93</v>
      </c>
      <c r="K101" s="35" t="s">
        <v>132</v>
      </c>
      <c r="L101" s="35" t="s">
        <v>133</v>
      </c>
      <c r="M101" s="35" t="s">
        <v>134</v>
      </c>
      <c r="N101" s="35" t="s">
        <v>97</v>
      </c>
      <c r="O101" s="35" t="s">
        <v>135</v>
      </c>
      <c r="P101" s="35" t="s">
        <v>132</v>
      </c>
      <c r="Q101" s="35" t="s">
        <v>135</v>
      </c>
      <c r="R101" s="36" t="s">
        <v>1441</v>
      </c>
      <c r="S101" s="36" t="s">
        <v>1414</v>
      </c>
      <c r="T101" s="36" t="s">
        <v>1442</v>
      </c>
      <c r="U101" s="35" t="s">
        <v>103</v>
      </c>
      <c r="V101" s="36" t="s">
        <v>139</v>
      </c>
      <c r="W101" s="35" t="s">
        <v>1443</v>
      </c>
      <c r="X101" s="36" t="s">
        <v>1444</v>
      </c>
      <c r="Y101" s="35" t="s">
        <v>1431</v>
      </c>
      <c r="Z101" s="35" t="s">
        <v>1431</v>
      </c>
      <c r="AA101" s="35" t="s">
        <v>1432</v>
      </c>
      <c r="AB101" s="35" t="s">
        <v>1431</v>
      </c>
      <c r="AC101" s="35" t="s">
        <v>111</v>
      </c>
      <c r="AD101" s="35" t="s">
        <v>112</v>
      </c>
      <c r="AE101" s="36" t="s">
        <v>1445</v>
      </c>
      <c r="AF101" s="36" t="s">
        <v>145</v>
      </c>
      <c r="AG101" s="35" t="s">
        <v>225</v>
      </c>
      <c r="AH101" s="35" t="s">
        <v>116</v>
      </c>
      <c r="AK101" s="37" t="str">
        <f aca="false">AG101&amp;L101&amp;M101</f>
        <v>劳动合同及用工管理安保专业政策问题安保措施</v>
      </c>
      <c r="AP101" s="38" t="n">
        <v>97</v>
      </c>
      <c r="AQ101" s="39" t="n">
        <v>46054</v>
      </c>
      <c r="AR101" s="43" t="str">
        <f aca="false">IFERROR(LEFT(A101,FIND("（",A101)-1),A101)</f>
        <v>热线-260122-008761</v>
      </c>
      <c r="AS101" s="43" t="str">
        <f aca="false">J101</f>
        <v>诉求</v>
      </c>
      <c r="AT101" s="43" t="n">
        <f aca="false">IF(MID(AR101,1,2)="热线",12345)+IF(MID(AR101,1,2)="网络",12345)</f>
        <v>12345</v>
      </c>
      <c r="AU101" s="41" t="str">
        <f aca="false">IFERROR(LEFT(D101,FIND(" ",D101)-1),D101)</f>
        <v>2026-01-22</v>
      </c>
      <c r="AV101" s="43" t="str">
        <f aca="false">P101</f>
        <v>安保部（应急管理中心）</v>
      </c>
      <c r="AW101" s="53" t="str">
        <f aca="false">Q101</f>
        <v>东直门分中心</v>
      </c>
      <c r="AX101" s="7" t="str">
        <f aca="false">H101</f>
        <v>市民反映，怀柔区的八方达的H11路公交最近招收了一个保安：至文来，这个人是怀柔区汤河口镇汤河口村有前科不符合录用标准，市民称1月22日9:15左右给自己回复表示符合录用条件，没有办法查询盗窃前科，自己不认可答复，要求再次反映，希望尽快处理，来电反映H11公交招收有前科的人做保安不符合录用标准的问题。</v>
      </c>
      <c r="AY101" s="53" t="str">
        <f aca="false">AG101</f>
        <v>劳动合同及用工管理</v>
      </c>
      <c r="AZ101" s="43" t="s">
        <v>116</v>
      </c>
      <c r="BA101" s="43" t="s">
        <v>116</v>
      </c>
      <c r="BB101" s="43" t="s">
        <v>116</v>
      </c>
      <c r="BC101" s="6" t="s">
        <v>546</v>
      </c>
      <c r="BD101" s="43" t="str">
        <f aca="false">U101</f>
        <v>结束</v>
      </c>
      <c r="BE101" s="43" t="str">
        <f aca="false">IFERROR(LEFT(T101,FIND(" ",T101)-1),T101)</f>
        <v>2026-01-27</v>
      </c>
      <c r="BF101" s="6" t="s">
        <v>1446</v>
      </c>
      <c r="BG101" s="5" t="s">
        <v>148</v>
      </c>
      <c r="BH101" s="53" t="s">
        <v>135</v>
      </c>
      <c r="BI101" s="44"/>
      <c r="BJ101" s="44"/>
      <c r="BK101" s="44"/>
      <c r="BL101" s="44" t="str">
        <f aca="false">IF(BG101="物管行政部","侯旭、郑楠",IF(BG101="安保部","张耕",IF(BG101="工程设备部","华菲",IF(BG101="人力资源部","张浩宇",IF(BG101="党委工作部","阎鑫雨",IF(BG101="餐饮服务部","赵弘晨",IF(BG101="工会","郑欣",IF(BG101="办公室","董娜",""))))))))&amp;IF(BG101="纪检部","黄倩",IF(BG101="信息管理部","蔡浩然",""))</f>
        <v>张耕</v>
      </c>
      <c r="BM101" s="44" t="s">
        <v>119</v>
      </c>
      <c r="BN101" s="44"/>
      <c r="BO101" s="54"/>
      <c r="BP101" s="45" t="s">
        <v>120</v>
      </c>
      <c r="BQ101" s="46" t="s">
        <v>1435</v>
      </c>
      <c r="BR101" s="44" t="s">
        <v>92</v>
      </c>
      <c r="BS101" s="46"/>
      <c r="BT101" s="46"/>
      <c r="BU101" s="44"/>
      <c r="BV101" s="44" t="str">
        <f aca="false">MID(AR101,1,16)</f>
        <v>热线-260122-008761</v>
      </c>
      <c r="BW101" s="44" t="s">
        <v>231</v>
      </c>
      <c r="BX101" s="45" t="str">
        <f aca="false">IF(COUNTIF(BV:BV,BV101)=1,"否","是")</f>
        <v>否</v>
      </c>
      <c r="BY101" s="45" t="str">
        <f aca="false">MID(AR101,18,1)</f>
        <v/>
      </c>
      <c r="BZ101" s="47" t="s">
        <v>122</v>
      </c>
      <c r="CA101" s="47"/>
      <c r="CB101" s="47"/>
      <c r="CC101" s="47"/>
      <c r="CD101" s="48" t="s">
        <v>1369</v>
      </c>
      <c r="CE101" s="47"/>
      <c r="CF101" s="47"/>
      <c r="CG101" s="47" t="str">
        <f aca="false">VLOOKUP(AR101,[1]市民意见信息导出!$AI$2:$AK$392,3,FALSE())</f>
        <v>结束</v>
      </c>
      <c r="CH101" s="0" t="str">
        <f aca="false">VLOOKUP(BV101,[2]Sheet1!$C$2:$AC$99,2,FALSE())</f>
        <v>2月</v>
      </c>
    </row>
    <row r="102" customFormat="false" ht="71" hidden="true" customHeight="true" outlineLevel="0" collapsed="false">
      <c r="A102" s="35" t="s">
        <v>1447</v>
      </c>
      <c r="B102" s="36" t="s">
        <v>1448</v>
      </c>
      <c r="C102" s="36" t="s">
        <v>1449</v>
      </c>
      <c r="D102" s="36" t="s">
        <v>1450</v>
      </c>
      <c r="E102" s="35" t="s">
        <v>1451</v>
      </c>
      <c r="F102" s="35" t="s">
        <v>129</v>
      </c>
      <c r="G102" s="35" t="s">
        <v>1452</v>
      </c>
      <c r="H102" s="35" t="s">
        <v>1453</v>
      </c>
      <c r="I102" s="35" t="s">
        <v>92</v>
      </c>
      <c r="J102" s="35" t="s">
        <v>93</v>
      </c>
      <c r="K102" s="35" t="s">
        <v>94</v>
      </c>
      <c r="L102" s="35" t="s">
        <v>95</v>
      </c>
      <c r="M102" s="35" t="s">
        <v>96</v>
      </c>
      <c r="N102" s="35" t="s">
        <v>97</v>
      </c>
      <c r="O102" s="35" t="s">
        <v>531</v>
      </c>
      <c r="P102" s="35" t="s">
        <v>531</v>
      </c>
      <c r="Q102" s="35" t="s">
        <v>531</v>
      </c>
      <c r="R102" s="36" t="s">
        <v>1413</v>
      </c>
      <c r="S102" s="36" t="s">
        <v>1399</v>
      </c>
      <c r="T102" s="36" t="s">
        <v>1415</v>
      </c>
      <c r="U102" s="35" t="s">
        <v>103</v>
      </c>
      <c r="V102" s="36" t="s">
        <v>104</v>
      </c>
      <c r="W102" s="35" t="s">
        <v>1454</v>
      </c>
      <c r="X102" s="35" t="s">
        <v>1455</v>
      </c>
      <c r="Y102" s="35" t="s">
        <v>1456</v>
      </c>
      <c r="Z102" s="35" t="s">
        <v>1457</v>
      </c>
      <c r="AA102" s="35" t="s">
        <v>163</v>
      </c>
      <c r="AB102" s="35" t="s">
        <v>193</v>
      </c>
      <c r="AC102" s="35" t="s">
        <v>111</v>
      </c>
      <c r="AD102" s="35" t="s">
        <v>112</v>
      </c>
      <c r="AE102" s="36" t="s">
        <v>1458</v>
      </c>
      <c r="AF102" s="36" t="s">
        <v>1459</v>
      </c>
      <c r="AG102" s="35" t="s">
        <v>115</v>
      </c>
      <c r="AH102" s="35" t="s">
        <v>116</v>
      </c>
      <c r="AK102" s="37" t="str">
        <f aca="false">AG102&amp;L102&amp;M102</f>
        <v>服务企业政策问题调整服务规范</v>
      </c>
      <c r="AP102" s="38" t="n">
        <v>98</v>
      </c>
      <c r="AQ102" s="39" t="n">
        <v>46054</v>
      </c>
      <c r="AR102" s="43" t="str">
        <f aca="false">IFERROR(LEFT(A102,FIND("（",A102)-1),A102)</f>
        <v>热线-260121-068597-2</v>
      </c>
      <c r="AS102" s="43" t="str">
        <f aca="false">J102</f>
        <v>诉求</v>
      </c>
      <c r="AT102" s="43" t="n">
        <f aca="false">IF(MID(AR102,1,2)="热线",12345)+IF(MID(AR102,1,2)="网络",12345)</f>
        <v>12345</v>
      </c>
      <c r="AU102" s="41" t="str">
        <f aca="false">IFERROR(LEFT(D102,FIND(" ",D102)-1),D102)</f>
        <v>2026-01-22</v>
      </c>
      <c r="AV102" s="43" t="str">
        <f aca="false">P102</f>
        <v>阜成门分中心</v>
      </c>
      <c r="AW102" s="53" t="str">
        <f aca="false">Q102</f>
        <v>阜成门分中心</v>
      </c>
      <c r="AX102" s="7" t="str">
        <f aca="false">H102</f>
        <v>市民反映，92路公交车车号：6416，19:22分在西钓鱼台上车，驶向往北方向，停车上客位置不靠边，导致需要线下马路牙子再上车，市民认为不合理。公交总公司说马路牙子和车辆台阶的距离不能超过30公分，但实际已经有两个30公分了，对乘客监管不严，车上都是瓜子皮，车上卫生环境差，也不及时清理。希望相关部门尽快核实处理。来电反映希望公交集团对公交车司机加强监管。安服鸿运承  请调整主题词为调整服务规范</v>
      </c>
      <c r="AY102" s="53" t="str">
        <f aca="false">AG102</f>
        <v>服务</v>
      </c>
      <c r="AZ102" s="43" t="s">
        <v>116</v>
      </c>
      <c r="BA102" s="43" t="s">
        <v>116</v>
      </c>
      <c r="BB102" s="43" t="s">
        <v>116</v>
      </c>
      <c r="BC102" s="6" t="s">
        <v>117</v>
      </c>
      <c r="BD102" s="43" t="str">
        <f aca="false">U102</f>
        <v>结束</v>
      </c>
      <c r="BE102" s="43" t="str">
        <f aca="false">IFERROR(LEFT(T102,FIND(" ",T102)-1),T102)</f>
        <v>2026-01-26</v>
      </c>
      <c r="BF102" s="6" t="s">
        <v>640</v>
      </c>
      <c r="BG102" s="5" t="s">
        <v>99</v>
      </c>
      <c r="BH102" s="5" t="s">
        <v>531</v>
      </c>
      <c r="BI102" s="44"/>
      <c r="BJ102" s="44"/>
      <c r="BK102" s="44"/>
      <c r="BL102" s="44" t="str">
        <f aca="false">IF(BG102="物管行政部","侯旭、郑楠",IF(BG102="安保部","张耕",IF(BG102="工程设备部","华菲",IF(BG102="人力资源部","张浩宇",IF(BG102="党委工作部","阎鑫雨",IF(BG102="餐饮服务部","赵弘晨",IF(BG102="工会","郑欣",IF(BG102="办公室","董娜",""))))))))&amp;IF(BG102="纪检部","黄倩",IF(BG102="信息管理部","蔡浩然",""))</f>
        <v>侯旭、郑楠</v>
      </c>
      <c r="BM102" s="44" t="s">
        <v>119</v>
      </c>
      <c r="BN102" s="44"/>
      <c r="BO102" s="54"/>
      <c r="BP102" s="45" t="s">
        <v>120</v>
      </c>
      <c r="BQ102" s="46"/>
      <c r="BR102" s="44"/>
      <c r="BS102" s="46"/>
      <c r="BT102" s="46"/>
      <c r="BU102" s="44"/>
      <c r="BV102" s="44" t="str">
        <f aca="false">MID(AR102,1,16)</f>
        <v>热线-260121-068597</v>
      </c>
      <c r="BW102" s="44" t="s">
        <v>121</v>
      </c>
      <c r="BX102" s="45" t="str">
        <f aca="false">IF(COUNTIF(BV:BV,BV102)=1,"否","是")</f>
        <v>否</v>
      </c>
      <c r="BY102" s="45" t="str">
        <f aca="false">MID(AR102,18,1)</f>
        <v>2</v>
      </c>
      <c r="CG102" s="47" t="str">
        <f aca="false">VLOOKUP(AR102,[1]市民意见信息导出!$AI$2:$AK$392,3,FALSE())</f>
        <v>结束</v>
      </c>
      <c r="CH102" s="0" t="e">
        <f aca="false">VLOOKUP(BV102,[2]Sheet1!$C$2:$AC$99,2,FALSE())</f>
        <v>#N/A</v>
      </c>
    </row>
    <row r="103" customFormat="false" ht="156" hidden="true" customHeight="false" outlineLevel="0" collapsed="false">
      <c r="A103" s="35" t="s">
        <v>1460</v>
      </c>
      <c r="B103" s="36" t="s">
        <v>1461</v>
      </c>
      <c r="C103" s="36" t="s">
        <v>1462</v>
      </c>
      <c r="D103" s="36" t="s">
        <v>1463</v>
      </c>
      <c r="E103" s="35" t="s">
        <v>1464</v>
      </c>
      <c r="F103" s="35" t="s">
        <v>89</v>
      </c>
      <c r="G103" s="35" t="s">
        <v>1465</v>
      </c>
      <c r="H103" s="35" t="s">
        <v>1466</v>
      </c>
      <c r="I103" s="35" t="s">
        <v>92</v>
      </c>
      <c r="J103" s="35" t="s">
        <v>93</v>
      </c>
      <c r="K103" s="35" t="s">
        <v>132</v>
      </c>
      <c r="L103" s="35" t="s">
        <v>388</v>
      </c>
      <c r="M103" s="35" t="s">
        <v>389</v>
      </c>
      <c r="N103" s="35" t="s">
        <v>97</v>
      </c>
      <c r="O103" s="35" t="s">
        <v>1467</v>
      </c>
      <c r="P103" s="35" t="s">
        <v>176</v>
      </c>
      <c r="Q103" s="35" t="s">
        <v>1467</v>
      </c>
      <c r="R103" s="36" t="s">
        <v>1441</v>
      </c>
      <c r="S103" s="36" t="s">
        <v>1414</v>
      </c>
      <c r="T103" s="36" t="s">
        <v>1442</v>
      </c>
      <c r="U103" s="35" t="s">
        <v>103</v>
      </c>
      <c r="V103" s="36" t="s">
        <v>139</v>
      </c>
      <c r="W103" s="35" t="s">
        <v>1468</v>
      </c>
      <c r="X103" s="35" t="s">
        <v>1469</v>
      </c>
      <c r="Y103" s="35" t="s">
        <v>1468</v>
      </c>
      <c r="Z103" s="35" t="s">
        <v>1470</v>
      </c>
      <c r="AA103" s="35" t="s">
        <v>1470</v>
      </c>
      <c r="AB103" s="35" t="s">
        <v>1471</v>
      </c>
      <c r="AC103" s="35" t="s">
        <v>111</v>
      </c>
      <c r="AD103" s="35" t="s">
        <v>112</v>
      </c>
      <c r="AE103" s="36" t="s">
        <v>1472</v>
      </c>
      <c r="AF103" s="36" t="s">
        <v>1473</v>
      </c>
      <c r="AG103" s="35" t="s">
        <v>264</v>
      </c>
      <c r="AH103" s="35" t="s">
        <v>116</v>
      </c>
      <c r="AK103" s="37" t="str">
        <f aca="false">AG103&amp;L103&amp;M103</f>
        <v>运营调度场站保安问题场站保安</v>
      </c>
      <c r="AP103" s="38" t="n">
        <v>99</v>
      </c>
      <c r="AQ103" s="39" t="n">
        <v>46054</v>
      </c>
      <c r="AR103" s="43" t="str">
        <f aca="false">IFERROR(LEFT(A103,FIND("（",A103)-1),A103)</f>
        <v>网络-260122-016053-6</v>
      </c>
      <c r="AS103" s="43" t="str">
        <f aca="false">J103</f>
        <v>诉求</v>
      </c>
      <c r="AT103" s="43" t="n">
        <f aca="false">IF(MID(AR103,1,2)="热线",12345)+IF(MID(AR103,1,2)="网络",12345)</f>
        <v>12345</v>
      </c>
      <c r="AU103" s="41" t="str">
        <f aca="false">IFERROR(LEFT(D103,FIND(" ",D103)-1),D103)</f>
        <v>2026-01-22</v>
      </c>
      <c r="AV103" s="43" t="str">
        <f aca="false">P103</f>
        <v>安全保卫部（应急管理中心）</v>
      </c>
      <c r="AW103" s="53" t="str">
        <f aca="false">Q103</f>
        <v>大观园分中心</v>
      </c>
      <c r="AX103" s="7" t="str">
        <f aca="false">H103</f>
        <v>工单来源：微信服务号，此工单内容为网民留言时填写的标题及原文。 ============================= 留言标题：公交留言原文：1月22日早，74路公交车从菜户营西路站始发，原来7:10的这趟车推迟到了7:18发车，当时车站有学生和上班族还有老年人，十多人在等车。大家都很焦急，有的打电话反映，有的到场站门口保安室去询问，保安室无人值守，听见有人喊叫才出来一个保安和司机，但都未回答不发车的具体情况。太平桥学校的学生们要7:30到校，每天都坐7:10这趟车，今天返校，发车时间却推迟，上学上班的都迟到了。而且早上气温低，老人孩子挨冻了十多分钟。大家都以为始发站会按时发车。上车后大家问司机什么情况，司机说有人休假，司机人少了，就拉长了发车时间，跟他反映没用。74路的管理、调度及服务态度还有一定差距，早晚高峰期间经常让市民等车时间过长，还有记错价扣错款等问题。不能以人员休假为由随意改变发车时间，每个服务单位都应有应急预案和机动人员，确保其服务工作顺畅。如果确要调整也应提前发告，不能置老百姓利益于不顾！希望上级领导加强督导！还应有一定的奖惩措施！市民填写的详细地址为：区、街道：丰台区太平桥街道详细地址：菜户营西路始发站</v>
      </c>
      <c r="AY103" s="53" t="str">
        <f aca="false">AG103</f>
        <v>运营调度</v>
      </c>
      <c r="AZ103" s="43" t="s">
        <v>116</v>
      </c>
      <c r="BA103" s="43" t="s">
        <v>116</v>
      </c>
      <c r="BB103" s="43" t="s">
        <v>116</v>
      </c>
      <c r="BC103" s="6" t="s">
        <v>546</v>
      </c>
      <c r="BD103" s="43" t="str">
        <f aca="false">U103</f>
        <v>结束</v>
      </c>
      <c r="BE103" s="43" t="str">
        <f aca="false">IFERROR(LEFT(T103,FIND(" ",T103)-1),T103)</f>
        <v>2026-01-27</v>
      </c>
      <c r="BF103" s="6" t="s">
        <v>1474</v>
      </c>
      <c r="BG103" s="5" t="s">
        <v>148</v>
      </c>
      <c r="BH103" s="5" t="s">
        <v>1467</v>
      </c>
      <c r="BI103" s="44"/>
      <c r="BJ103" s="44"/>
      <c r="BK103" s="44"/>
      <c r="BL103" s="44" t="str">
        <f aca="false">IF(BG103="物管行政部","侯旭、郑楠",IF(BG103="安保部","张耕",IF(BG103="工程设备部","华菲",IF(BG103="人力资源部","张浩宇",IF(BG103="党委工作部","阎鑫雨",IF(BG103="餐饮服务部","赵弘晨",IF(BG103="工会","郑欣",IF(BG103="办公室","董娜",""))))))))&amp;IF(BG103="纪检部","黄倩",IF(BG103="信息管理部","蔡浩然",""))</f>
        <v>张耕</v>
      </c>
      <c r="BM103" s="44" t="s">
        <v>119</v>
      </c>
      <c r="BN103" s="44"/>
      <c r="BO103" s="44"/>
      <c r="BP103" s="45" t="s">
        <v>120</v>
      </c>
      <c r="BQ103" s="46"/>
      <c r="BR103" s="44"/>
      <c r="BS103" s="46"/>
      <c r="BT103" s="46"/>
      <c r="BU103" s="44"/>
      <c r="BV103" s="44" t="str">
        <f aca="false">MID(AR103,1,16)</f>
        <v>网络-260122-016053</v>
      </c>
      <c r="BW103" s="44"/>
      <c r="BX103" s="45" t="str">
        <f aca="false">IF(COUNTIF(BV:BV,BV103)=1,"否","是")</f>
        <v>否</v>
      </c>
      <c r="BY103" s="45" t="str">
        <f aca="false">MID(AR103,18,1)</f>
        <v>6</v>
      </c>
      <c r="BZ103" s="47" t="s">
        <v>122</v>
      </c>
      <c r="CA103" s="47"/>
      <c r="CB103" s="47"/>
      <c r="CC103" s="47"/>
      <c r="CD103" s="48" t="s">
        <v>1369</v>
      </c>
      <c r="CE103" s="47"/>
      <c r="CF103" s="47"/>
      <c r="CG103" s="47" t="str">
        <f aca="false">VLOOKUP(AR103,[1]市民意见信息导出!$AI$2:$AK$392,3,FALSE())</f>
        <v>结束</v>
      </c>
      <c r="CH103" s="0" t="str">
        <f aca="false">VLOOKUP(BV103,[2]Sheet1!$C$2:$AC$99,2,FALSE())</f>
        <v>2月</v>
      </c>
    </row>
    <row r="104" customFormat="false" ht="45" hidden="true" customHeight="true" outlineLevel="0" collapsed="false">
      <c r="A104" s="35" t="s">
        <v>1475</v>
      </c>
      <c r="B104" s="36" t="s">
        <v>1476</v>
      </c>
      <c r="C104" s="36" t="s">
        <v>1477</v>
      </c>
      <c r="D104" s="36" t="s">
        <v>1478</v>
      </c>
      <c r="E104" s="35" t="s">
        <v>182</v>
      </c>
      <c r="F104" s="35" t="s">
        <v>89</v>
      </c>
      <c r="G104" s="35" t="s">
        <v>182</v>
      </c>
      <c r="H104" s="35" t="s">
        <v>1479</v>
      </c>
      <c r="I104" s="35" t="s">
        <v>92</v>
      </c>
      <c r="J104" s="35" t="s">
        <v>93</v>
      </c>
      <c r="K104" s="35" t="s">
        <v>94</v>
      </c>
      <c r="L104" s="35" t="s">
        <v>95</v>
      </c>
      <c r="M104" s="35" t="s">
        <v>96</v>
      </c>
      <c r="N104" s="35" t="s">
        <v>97</v>
      </c>
      <c r="O104" s="35" t="s">
        <v>158</v>
      </c>
      <c r="P104" s="35" t="s">
        <v>99</v>
      </c>
      <c r="Q104" s="35" t="s">
        <v>158</v>
      </c>
      <c r="R104" s="36" t="s">
        <v>1441</v>
      </c>
      <c r="S104" s="36" t="s">
        <v>1399</v>
      </c>
      <c r="T104" s="36" t="s">
        <v>1442</v>
      </c>
      <c r="U104" s="35" t="s">
        <v>103</v>
      </c>
      <c r="V104" s="36" t="s">
        <v>104</v>
      </c>
      <c r="W104" s="35" t="s">
        <v>159</v>
      </c>
      <c r="X104" s="35" t="s">
        <v>1480</v>
      </c>
      <c r="Y104" s="35" t="s">
        <v>1481</v>
      </c>
      <c r="Z104" s="35" t="s">
        <v>162</v>
      </c>
      <c r="AA104" s="35" t="s">
        <v>163</v>
      </c>
      <c r="AB104" s="35" t="s">
        <v>1482</v>
      </c>
      <c r="AC104" s="35" t="s">
        <v>111</v>
      </c>
      <c r="AD104" s="35" t="s">
        <v>112</v>
      </c>
      <c r="AE104" s="36" t="s">
        <v>1483</v>
      </c>
      <c r="AF104" s="36" t="s">
        <v>166</v>
      </c>
      <c r="AG104" s="35" t="s">
        <v>115</v>
      </c>
      <c r="AH104" s="35" t="s">
        <v>116</v>
      </c>
      <c r="AK104" s="37" t="str">
        <f aca="false">AG104&amp;L104&amp;M104</f>
        <v>服务企业政策问题调整服务规范</v>
      </c>
      <c r="AP104" s="38" t="n">
        <v>100</v>
      </c>
      <c r="AQ104" s="39" t="n">
        <v>46054</v>
      </c>
      <c r="AR104" s="43" t="str">
        <f aca="false">IFERROR(LEFT(A104,FIND("（",A104)-1),A104)</f>
        <v>网络-260122-036769</v>
      </c>
      <c r="AS104" s="43" t="str">
        <f aca="false">J104</f>
        <v>诉求</v>
      </c>
      <c r="AT104" s="43" t="n">
        <f aca="false">IF(MID(AR104,1,2)="热线",12345)+IF(MID(AR104,1,2)="网络",12345)</f>
        <v>12345</v>
      </c>
      <c r="AU104" s="41" t="str">
        <f aca="false">IFERROR(LEFT(D104,FIND(" ",D104)-1),D104)</f>
        <v>2026-01-22</v>
      </c>
      <c r="AV104" s="43" t="str">
        <f aca="false">P104</f>
        <v>物管行政部</v>
      </c>
      <c r="AW104" s="53" t="str">
        <f aca="false">Q104</f>
        <v>西客站分中心</v>
      </c>
      <c r="AX104" s="7" t="str">
        <f aca="false">H104</f>
        <v>工单来源：微信服务号，此工单内容为网民留言时填写的标题及原文。 ============================= 留言标题：该过年了公交车玻璃是否清姬一下留言原文：13：25乘坐142公交车挡风玻璃好脏，如图示市民填写的详细地址为：区、街道：东城区崇文门外街道详细地址：建国门站注：详见附件。</v>
      </c>
      <c r="AY104" s="53" t="str">
        <f aca="false">AG104</f>
        <v>服务</v>
      </c>
      <c r="AZ104" s="43" t="s">
        <v>116</v>
      </c>
      <c r="BA104" s="43" t="s">
        <v>116</v>
      </c>
      <c r="BB104" s="43" t="s">
        <v>116</v>
      </c>
      <c r="BC104" s="6" t="s">
        <v>117</v>
      </c>
      <c r="BD104" s="43" t="str">
        <f aca="false">U104</f>
        <v>结束</v>
      </c>
      <c r="BE104" s="43" t="str">
        <f aca="false">IFERROR(LEFT(T104,FIND(" ",T104)-1),T104)</f>
        <v>2026-01-27</v>
      </c>
      <c r="BF104" s="6" t="s">
        <v>1484</v>
      </c>
      <c r="BG104" s="5" t="s">
        <v>99</v>
      </c>
      <c r="BH104" s="5" t="s">
        <v>158</v>
      </c>
      <c r="BI104" s="44"/>
      <c r="BJ104" s="44"/>
      <c r="BK104" s="44"/>
      <c r="BL104" s="44" t="str">
        <f aca="false">IF(BG104="物管行政部","侯旭、郑楠",IF(BG104="安保部","张耕",IF(BG104="工程设备部","华菲",IF(BG104="人力资源部","张浩宇",IF(BG104="党委工作部","阎鑫雨",IF(BG104="餐饮服务部","赵弘晨",IF(BG104="工会","郑欣",IF(BG104="办公室","董娜",""))))))))&amp;IF(BG104="纪检部","黄倩",IF(BG104="信息管理部","蔡浩然",""))</f>
        <v>侯旭、郑楠</v>
      </c>
      <c r="BM104" s="44" t="s">
        <v>937</v>
      </c>
      <c r="BN104" s="44"/>
      <c r="BO104" s="44"/>
      <c r="BP104" s="45" t="s">
        <v>120</v>
      </c>
      <c r="BQ104" s="46"/>
      <c r="BR104" s="44"/>
      <c r="BS104" s="46"/>
      <c r="BT104" s="46"/>
      <c r="BU104" s="44"/>
      <c r="BV104" s="44" t="str">
        <f aca="false">MID(AR104,1,16)</f>
        <v>网络-260122-036769</v>
      </c>
      <c r="BW104" s="44" t="s">
        <v>121</v>
      </c>
      <c r="BX104" s="45" t="str">
        <f aca="false">IF(COUNTIF(BV:BV,BV104)=1,"否","是")</f>
        <v>否</v>
      </c>
      <c r="BY104" s="45" t="str">
        <f aca="false">MID(AR104,18,1)</f>
        <v/>
      </c>
      <c r="CG104" s="47" t="str">
        <f aca="false">VLOOKUP(AR104,[1]市民意见信息导出!$AI$2:$AK$392,3,FALSE())</f>
        <v>结束</v>
      </c>
      <c r="CH104" s="0" t="e">
        <f aca="false">VLOOKUP(BV104,[2]Sheet1!$C$2:$AC$99,2,FALSE())</f>
        <v>#N/A</v>
      </c>
    </row>
    <row r="105" customFormat="false" ht="63" hidden="true" customHeight="true" outlineLevel="0" collapsed="false">
      <c r="A105" s="35" t="s">
        <v>1485</v>
      </c>
      <c r="B105" s="36" t="s">
        <v>1486</v>
      </c>
      <c r="C105" s="36" t="s">
        <v>1487</v>
      </c>
      <c r="D105" s="36" t="s">
        <v>1488</v>
      </c>
      <c r="E105" s="35" t="s">
        <v>128</v>
      </c>
      <c r="F105" s="35" t="s">
        <v>129</v>
      </c>
      <c r="G105" s="35" t="s">
        <v>1489</v>
      </c>
      <c r="H105" s="35" t="s">
        <v>1490</v>
      </c>
      <c r="I105" s="35" t="s">
        <v>92</v>
      </c>
      <c r="J105" s="35" t="s">
        <v>93</v>
      </c>
      <c r="K105" s="35" t="s">
        <v>132</v>
      </c>
      <c r="L105" s="35" t="s">
        <v>133</v>
      </c>
      <c r="M105" s="35" t="s">
        <v>134</v>
      </c>
      <c r="N105" s="35" t="s">
        <v>97</v>
      </c>
      <c r="O105" s="35" t="s">
        <v>945</v>
      </c>
      <c r="P105" s="35" t="s">
        <v>176</v>
      </c>
      <c r="Q105" s="35" t="s">
        <v>945</v>
      </c>
      <c r="R105" s="36" t="s">
        <v>1441</v>
      </c>
      <c r="S105" s="36" t="s">
        <v>1414</v>
      </c>
      <c r="T105" s="36" t="s">
        <v>1442</v>
      </c>
      <c r="U105" s="35" t="s">
        <v>103</v>
      </c>
      <c r="V105" s="36" t="s">
        <v>139</v>
      </c>
      <c r="W105" s="36" t="s">
        <v>1491</v>
      </c>
      <c r="X105" s="36" t="s">
        <v>1492</v>
      </c>
      <c r="Y105" s="35" t="s">
        <v>1493</v>
      </c>
      <c r="Z105" s="35" t="s">
        <v>1493</v>
      </c>
      <c r="AA105" s="35" t="s">
        <v>1494</v>
      </c>
      <c r="AB105" s="35" t="s">
        <v>1495</v>
      </c>
      <c r="AC105" s="35" t="s">
        <v>111</v>
      </c>
      <c r="AD105" s="35" t="s">
        <v>112</v>
      </c>
      <c r="AE105" s="36" t="s">
        <v>1496</v>
      </c>
      <c r="AF105" s="36" t="s">
        <v>954</v>
      </c>
      <c r="AG105" s="35" t="s">
        <v>115</v>
      </c>
      <c r="AH105" s="35" t="s">
        <v>116</v>
      </c>
      <c r="AK105" s="37" t="str">
        <f aca="false">AG105&amp;L105&amp;M105</f>
        <v>服务安保专业政策问题安保措施</v>
      </c>
      <c r="AP105" s="38" t="n">
        <v>101</v>
      </c>
      <c r="AQ105" s="39" t="n">
        <v>46054</v>
      </c>
      <c r="AR105" s="43" t="str">
        <f aca="false">IFERROR(LEFT(A105,FIND("（",A105)-1),A105)</f>
        <v>热线-260122-060164-1</v>
      </c>
      <c r="AS105" s="43" t="str">
        <f aca="false">J105</f>
        <v>诉求</v>
      </c>
      <c r="AT105" s="43" t="n">
        <f aca="false">IF(MID(AR105,1,2)="热线",12345)+IF(MID(AR105,1,2)="网络",12345)</f>
        <v>12345</v>
      </c>
      <c r="AU105" s="41" t="str">
        <f aca="false">IFERROR(LEFT(D105,FIND(" ",D105)-1),D105)</f>
        <v>2026-01-22</v>
      </c>
      <c r="AV105" s="43" t="str">
        <f aca="false">P105</f>
        <v>安全保卫部（应急管理中心）</v>
      </c>
      <c r="AW105" s="53" t="str">
        <f aca="false">Q105</f>
        <v>田顺庄分中心</v>
      </c>
      <c r="AX105" s="7" t="str">
        <f aca="false">H105</f>
        <v>市民反映，申请472路司机带自己进鲁谷场站，市民图方便近是为了到出站口，做472路往回走，司机让自己在门口，让自己跟鲁谷场站门卫沟通，市民是残疾人，眼镜看不清路，需要进入车场，门卫拦截不让自己进入，市民解释干过，一个车队的，还是不让进，解释有检查的，市民不认可，市民要求让可以进院，来电反映鲁谷场站门卫问题以及472司机问题。安服 安保</v>
      </c>
      <c r="AY105" s="53" t="str">
        <f aca="false">AG105</f>
        <v>服务</v>
      </c>
      <c r="AZ105" s="43" t="s">
        <v>116</v>
      </c>
      <c r="BA105" s="43" t="s">
        <v>116</v>
      </c>
      <c r="BB105" s="43" t="s">
        <v>116</v>
      </c>
      <c r="BC105" s="6" t="s">
        <v>546</v>
      </c>
      <c r="BD105" s="43" t="str">
        <f aca="false">U105</f>
        <v>结束</v>
      </c>
      <c r="BE105" s="43" t="str">
        <f aca="false">IFERROR(LEFT(T105,FIND(" ",T105)-1),T105)</f>
        <v>2026-01-27</v>
      </c>
      <c r="BF105" s="6" t="s">
        <v>1497</v>
      </c>
      <c r="BG105" s="5" t="s">
        <v>148</v>
      </c>
      <c r="BH105" s="5" t="s">
        <v>945</v>
      </c>
      <c r="BI105" s="44"/>
      <c r="BJ105" s="44"/>
      <c r="BK105" s="44"/>
      <c r="BL105" s="44" t="str">
        <f aca="false">IF(BG105="物管行政部","侯旭、郑楠",IF(BG105="安保部","张耕",IF(BG105="工程设备部","华菲",IF(BG105="人力资源部","张浩宇",IF(BG105="党委工作部","阎鑫雨",IF(BG105="餐饮服务部","赵弘晨",IF(BG105="工会","郑欣",IF(BG105="办公室","董娜",""))))))))&amp;IF(BG105="纪检部","黄倩",IF(BG105="信息管理部","蔡浩然",""))</f>
        <v>张耕</v>
      </c>
      <c r="BM105" s="44" t="s">
        <v>119</v>
      </c>
      <c r="BN105" s="44"/>
      <c r="BO105" s="44"/>
      <c r="BP105" s="45" t="s">
        <v>120</v>
      </c>
      <c r="BQ105" s="46" t="s">
        <v>1498</v>
      </c>
      <c r="BR105" s="44" t="s">
        <v>92</v>
      </c>
      <c r="BS105" s="46"/>
      <c r="BT105" s="46"/>
      <c r="BU105" s="44"/>
      <c r="BV105" s="44" t="str">
        <f aca="false">MID(AR105,1,16)</f>
        <v>热线-260122-060164</v>
      </c>
      <c r="BW105" s="44" t="s">
        <v>121</v>
      </c>
      <c r="BX105" s="45" t="str">
        <f aca="false">IF(COUNTIF(BV:BV,BV105)=1,"否","是")</f>
        <v>否</v>
      </c>
      <c r="BY105" s="45" t="str">
        <f aca="false">MID(AR105,18,1)</f>
        <v>1</v>
      </c>
      <c r="CG105" s="47" t="str">
        <f aca="false">VLOOKUP(AR105,[1]市民意见信息导出!$AI$2:$AK$392,3,FALSE())</f>
        <v>结束</v>
      </c>
      <c r="CH105" s="0" t="e">
        <f aca="false">VLOOKUP(BV105,[2]Sheet1!$C$2:$AC$99,2,FALSE())</f>
        <v>#N/A</v>
      </c>
    </row>
    <row r="106" customFormat="false" ht="128" hidden="true" customHeight="true" outlineLevel="0" collapsed="false">
      <c r="A106" s="35" t="s">
        <v>1499</v>
      </c>
      <c r="B106" s="36" t="s">
        <v>1500</v>
      </c>
      <c r="C106" s="36" t="s">
        <v>1501</v>
      </c>
      <c r="D106" s="36" t="s">
        <v>1502</v>
      </c>
      <c r="E106" s="35" t="s">
        <v>1503</v>
      </c>
      <c r="F106" s="35" t="s">
        <v>129</v>
      </c>
      <c r="G106" s="35" t="s">
        <v>1504</v>
      </c>
      <c r="H106" s="35" t="s">
        <v>1505</v>
      </c>
      <c r="I106" s="35" t="s">
        <v>92</v>
      </c>
      <c r="J106" s="35" t="s">
        <v>93</v>
      </c>
      <c r="K106" s="35" t="s">
        <v>234</v>
      </c>
      <c r="L106" s="35" t="s">
        <v>235</v>
      </c>
      <c r="M106" s="35" t="s">
        <v>1506</v>
      </c>
      <c r="N106" s="35" t="s">
        <v>97</v>
      </c>
      <c r="O106" s="35" t="s">
        <v>238</v>
      </c>
      <c r="P106" s="35" t="s">
        <v>238</v>
      </c>
      <c r="Q106" s="35" t="s">
        <v>218</v>
      </c>
      <c r="R106" s="36" t="s">
        <v>1507</v>
      </c>
      <c r="S106" s="36" t="s">
        <v>1508</v>
      </c>
      <c r="T106" s="36" t="s">
        <v>1509</v>
      </c>
      <c r="U106" s="35" t="s">
        <v>103</v>
      </c>
      <c r="V106" s="36" t="s">
        <v>104</v>
      </c>
      <c r="W106" s="35" t="s">
        <v>1510</v>
      </c>
      <c r="X106" s="35" t="s">
        <v>1511</v>
      </c>
      <c r="Y106" s="36" t="s">
        <v>1512</v>
      </c>
      <c r="Z106" s="35" t="s">
        <v>242</v>
      </c>
      <c r="AA106" s="35" t="s">
        <v>242</v>
      </c>
      <c r="AB106" s="35" t="s">
        <v>1513</v>
      </c>
      <c r="AC106" s="35" t="s">
        <v>111</v>
      </c>
      <c r="AD106" s="35" t="s">
        <v>112</v>
      </c>
      <c r="AE106" s="36" t="s">
        <v>1514</v>
      </c>
      <c r="AF106" s="36" t="s">
        <v>279</v>
      </c>
      <c r="AG106" s="35" t="s">
        <v>1515</v>
      </c>
      <c r="AH106" s="35" t="s">
        <v>116</v>
      </c>
      <c r="AK106" s="37" t="str">
        <f aca="false">AG106&amp;L106&amp;M106</f>
        <v>医疗保险培训及福利医药费报销</v>
      </c>
      <c r="AP106" s="38" t="n">
        <v>102</v>
      </c>
      <c r="AQ106" s="39" t="n">
        <v>46054</v>
      </c>
      <c r="AR106" s="43" t="str">
        <f aca="false">IFERROR(LEFT(A106,FIND("（",A106)-1),A106)</f>
        <v>热线-260123-031449</v>
      </c>
      <c r="AS106" s="43" t="str">
        <f aca="false">J106</f>
        <v>诉求</v>
      </c>
      <c r="AT106" s="43" t="n">
        <f aca="false">IF(MID(AR106,1,2)="热线",12345)+IF(MID(AR106,1,2)="网络",12345)</f>
        <v>12345</v>
      </c>
      <c r="AU106" s="41" t="str">
        <f aca="false">IFERROR(LEFT(D106,FIND(" ",D106)-1),D106)</f>
        <v>2026-01-23</v>
      </c>
      <c r="AV106" s="43" t="str">
        <f aca="false">P106</f>
        <v>人力资源部</v>
      </c>
      <c r="AW106" s="53" t="str">
        <f aca="false">Q106</f>
        <v>机关</v>
      </c>
      <c r="AX106" s="7" t="str">
        <f aca="false">H106</f>
        <v>市民反映，自己是北京西城区阜成门的公交物业退休职工，现在自己住在山东，参保地：西城区，自己通过单位申请进行了医保二次报销，但是费用一直没有到账，自己需要核实处理，但是相关部门的电话一直电话打不通，姓名：贾宝成，身份证号：110102196505160415，来电反映二次报销问题。工单流转：西城区退回：区医保局工作人员于2026年1月23日17:00使用电话66206096联系来电人，告知二次报销问题。来电人贾宝成，身份证号码：110102196505160415,反映已向单位申报了二次报销材料，但一直没有到账的相关问题。根据关于印发《北京市企业补充医疗保险暂行办法》的通知（京劳社医发〔2001〕16号），二次报销属于企业自主行为，需要企业进行解答办理，非医保局职责范围内。来电人就职单位北京公共交通控股（集团）有限公司鸿运承物业管理中心，该单位属于北京公共交通控股集团有限公司。市民反映二次报销属单位内部管理问题，北京公共交通控股（集团）有限公司为市属46家国企，烦请市中心转北京公共交通控股（集团）有限公司进一步帮助市民处理。</v>
      </c>
      <c r="AY106" s="53" t="str">
        <f aca="false">AG106</f>
        <v>医疗保险</v>
      </c>
      <c r="AZ106" s="43" t="s">
        <v>92</v>
      </c>
      <c r="BA106" s="43" t="s">
        <v>92</v>
      </c>
      <c r="BB106" s="43" t="s">
        <v>116</v>
      </c>
      <c r="BC106" s="6" t="s">
        <v>1516</v>
      </c>
      <c r="BD106" s="43" t="str">
        <f aca="false">U106</f>
        <v>结束</v>
      </c>
      <c r="BE106" s="43" t="str">
        <f aca="false">IFERROR(LEFT(T106,FIND(" ",T106)-1),T106)</f>
        <v>2026-01-28</v>
      </c>
      <c r="BF106" s="6" t="s">
        <v>1517</v>
      </c>
      <c r="BG106" s="5" t="s">
        <v>238</v>
      </c>
      <c r="BH106" s="5" t="s">
        <v>218</v>
      </c>
      <c r="BI106" s="44"/>
      <c r="BJ106" s="44"/>
      <c r="BK106" s="44"/>
      <c r="BL106" s="44" t="str">
        <f aca="false">IF(BG106="物管行政部","侯旭、郑楠",IF(BG106="安保部","张耕",IF(BG106="工程设备部","华菲",IF(BG106="人力资源部","张浩宇",IF(BG106="党委工作部","阎鑫雨",IF(BG106="餐饮服务部","赵弘晨",IF(BG106="工会","郑欣",IF(BG106="办公室","董娜",""))))))))&amp;IF(BG106="纪检部","黄倩",IF(BG106="信息管理部","蔡浩然",""))</f>
        <v>张浩宇</v>
      </c>
      <c r="BM106" s="44" t="s">
        <v>119</v>
      </c>
      <c r="BN106" s="44"/>
      <c r="BO106" s="44"/>
      <c r="BP106" s="45" t="s">
        <v>120</v>
      </c>
      <c r="BQ106" s="46"/>
      <c r="BR106" s="44"/>
      <c r="BS106" s="46"/>
      <c r="BT106" s="46"/>
      <c r="BU106" s="44"/>
      <c r="BV106" s="44" t="str">
        <f aca="false">MID(AR106,1,16)</f>
        <v>热线-260123-031449</v>
      </c>
      <c r="BW106" s="44" t="s">
        <v>1518</v>
      </c>
      <c r="BX106" s="45" t="str">
        <f aca="false">IF(COUNTIF(BV:BV,BV106)=1,"否","是")</f>
        <v>否</v>
      </c>
      <c r="BY106" s="45" t="str">
        <f aca="false">MID(AR106,18,1)</f>
        <v/>
      </c>
      <c r="BZ106" s="47" t="s">
        <v>122</v>
      </c>
      <c r="CA106" s="47"/>
      <c r="CB106" s="47"/>
      <c r="CC106" s="47"/>
      <c r="CD106" s="48" t="s">
        <v>1369</v>
      </c>
      <c r="CE106" s="47"/>
      <c r="CF106" s="47"/>
      <c r="CG106" s="47" t="str">
        <f aca="false">VLOOKUP(AR106,[1]市民意见信息导出!$AI$2:$AK$392,3,FALSE())</f>
        <v>结束</v>
      </c>
      <c r="CH106" s="0" t="str">
        <f aca="false">VLOOKUP(BV106,[2]Sheet1!$C$2:$AC$99,2,FALSE())</f>
        <v>2月</v>
      </c>
    </row>
    <row r="107" customFormat="false" ht="56" hidden="true" customHeight="true" outlineLevel="0" collapsed="false">
      <c r="A107" s="35" t="s">
        <v>1519</v>
      </c>
      <c r="B107" s="36" t="s">
        <v>1520</v>
      </c>
      <c r="C107" s="36" t="s">
        <v>1521</v>
      </c>
      <c r="D107" s="36" t="s">
        <v>1522</v>
      </c>
      <c r="E107" s="35" t="s">
        <v>1523</v>
      </c>
      <c r="F107" s="35" t="s">
        <v>129</v>
      </c>
      <c r="G107" s="35" t="s">
        <v>1524</v>
      </c>
      <c r="H107" s="35" t="s">
        <v>1525</v>
      </c>
      <c r="I107" s="35" t="s">
        <v>92</v>
      </c>
      <c r="J107" s="35" t="s">
        <v>93</v>
      </c>
      <c r="K107" s="35" t="s">
        <v>434</v>
      </c>
      <c r="L107" s="35" t="s">
        <v>490</v>
      </c>
      <c r="M107" s="35" t="s">
        <v>741</v>
      </c>
      <c r="N107" s="35" t="s">
        <v>97</v>
      </c>
      <c r="O107" s="35" t="s">
        <v>99</v>
      </c>
      <c r="P107" s="35" t="s">
        <v>99</v>
      </c>
      <c r="Q107" s="35" t="s">
        <v>218</v>
      </c>
      <c r="R107" s="36" t="s">
        <v>1441</v>
      </c>
      <c r="S107" s="36" t="s">
        <v>1526</v>
      </c>
      <c r="T107" s="36" t="s">
        <v>1442</v>
      </c>
      <c r="U107" s="35" t="s">
        <v>103</v>
      </c>
      <c r="V107" s="36" t="s">
        <v>104</v>
      </c>
      <c r="W107" s="35" t="s">
        <v>524</v>
      </c>
      <c r="X107" s="35" t="s">
        <v>1527</v>
      </c>
      <c r="Y107" s="35" t="s">
        <v>1528</v>
      </c>
      <c r="Z107" s="35" t="s">
        <v>1529</v>
      </c>
      <c r="AA107" s="35" t="s">
        <v>242</v>
      </c>
      <c r="AB107" s="35" t="s">
        <v>1530</v>
      </c>
      <c r="AC107" s="35" t="s">
        <v>111</v>
      </c>
      <c r="AD107" s="35" t="s">
        <v>112</v>
      </c>
      <c r="AE107" s="36" t="s">
        <v>1531</v>
      </c>
      <c r="AF107" s="36" t="s">
        <v>529</v>
      </c>
      <c r="AG107" s="35" t="s">
        <v>1532</v>
      </c>
      <c r="AH107" s="35" t="s">
        <v>116</v>
      </c>
      <c r="AK107" s="37" t="str">
        <f aca="false">AG107&amp;L107&amp;M107</f>
        <v>粪便问题场站问题场站生活设施问题</v>
      </c>
      <c r="AP107" s="38" t="n">
        <v>103</v>
      </c>
      <c r="AQ107" s="39" t="n">
        <v>46054</v>
      </c>
      <c r="AR107" s="43" t="str">
        <f aca="false">IFERROR(LEFT(A107,FIND("（",A107)-1),A107)</f>
        <v>热线-260122-021460-3</v>
      </c>
      <c r="AS107" s="43" t="str">
        <f aca="false">J107</f>
        <v>诉求</v>
      </c>
      <c r="AT107" s="43" t="n">
        <f aca="false">IF(MID(AR107,1,2)="热线",12345)+IF(MID(AR107,1,2)="网络",12345)</f>
        <v>12345</v>
      </c>
      <c r="AU107" s="41" t="str">
        <f aca="false">IFERROR(LEFT(D107,FIND(" ",D107)-1),D107)</f>
        <v>2026-01-23</v>
      </c>
      <c r="AV107" s="43" t="str">
        <f aca="false">P107</f>
        <v>物管行政部</v>
      </c>
      <c r="AW107" s="53" t="str">
        <f aca="false">Q107</f>
        <v>机关</v>
      </c>
      <c r="AX107" s="7" t="str">
        <f aca="false">H107</f>
        <v>市民反映，在丰台区太平桥街道三路居101号，有一个公交场站，公交场站的工作人员随地大小便，而且有噪声扰民，到处扔垃圾，对此不认可，要求公交场站搬离，先有小区后有公交场站，来电反映协调公交场站搬离问题。电车基建科信，物业</v>
      </c>
      <c r="AY107" s="53" t="str">
        <f aca="false">AG107</f>
        <v>粪便问题</v>
      </c>
      <c r="AZ107" s="43" t="s">
        <v>116</v>
      </c>
      <c r="BA107" s="43" t="s">
        <v>116</v>
      </c>
      <c r="BB107" s="43" t="s">
        <v>116</v>
      </c>
      <c r="BC107" s="6" t="s">
        <v>117</v>
      </c>
      <c r="BD107" s="43" t="str">
        <f aca="false">U107</f>
        <v>结束</v>
      </c>
      <c r="BE107" s="43" t="str">
        <f aca="false">IFERROR(LEFT(T107,FIND(" ",T107)-1),T107)</f>
        <v>2026-01-27</v>
      </c>
      <c r="BF107" s="6" t="s">
        <v>1533</v>
      </c>
      <c r="BG107" s="5" t="s">
        <v>99</v>
      </c>
      <c r="BH107" s="5" t="s">
        <v>158</v>
      </c>
      <c r="BI107" s="44"/>
      <c r="BJ107" s="44"/>
      <c r="BK107" s="44"/>
      <c r="BL107" s="44" t="str">
        <f aca="false">IF(BG107="物管行政部","侯旭、郑楠",IF(BG107="安保部","张耕",IF(BG107="工程设备部","华菲",IF(BG107="人力资源部","张浩宇",IF(BG107="党委工作部","阎鑫雨",IF(BG107="餐饮服务部","赵弘晨",IF(BG107="工会","郑欣",IF(BG107="办公室","董娜",""))))))))&amp;IF(BG107="纪检部","黄倩",IF(BG107="信息管理部","蔡浩然",""))</f>
        <v>侯旭、郑楠</v>
      </c>
      <c r="BM107" s="44" t="s">
        <v>119</v>
      </c>
      <c r="BN107" s="44"/>
      <c r="BO107" s="44"/>
      <c r="BP107" s="45" t="s">
        <v>120</v>
      </c>
      <c r="BQ107" s="46"/>
      <c r="BR107" s="44"/>
      <c r="BS107" s="46"/>
      <c r="BT107" s="46"/>
      <c r="BU107" s="44"/>
      <c r="BV107" s="44" t="str">
        <f aca="false">MID(AR107,1,16)</f>
        <v>热线-260122-021460</v>
      </c>
      <c r="BW107" s="44" t="s">
        <v>117</v>
      </c>
      <c r="BX107" s="45" t="str">
        <f aca="false">IF(COUNTIF(BV:BV,BV107)=1,"否","是")</f>
        <v>否</v>
      </c>
      <c r="BY107" s="45" t="str">
        <f aca="false">MID(AR107,18,1)</f>
        <v>3</v>
      </c>
      <c r="CG107" s="47" t="str">
        <f aca="false">VLOOKUP(AR107,[1]市民意见信息导出!$AI$2:$AK$392,3,FALSE())</f>
        <v>结束</v>
      </c>
      <c r="CH107" s="0" t="e">
        <f aca="false">VLOOKUP(BV107,[2]Sheet1!$C$2:$AC$99,2,FALSE())</f>
        <v>#N/A</v>
      </c>
    </row>
    <row r="108" customFormat="false" ht="95" hidden="true" customHeight="true" outlineLevel="0" collapsed="false">
      <c r="A108" s="35" t="s">
        <v>1534</v>
      </c>
      <c r="B108" s="36" t="s">
        <v>1535</v>
      </c>
      <c r="C108" s="36" t="s">
        <v>1536</v>
      </c>
      <c r="D108" s="36" t="s">
        <v>1537</v>
      </c>
      <c r="E108" s="35" t="s">
        <v>182</v>
      </c>
      <c r="F108" s="35"/>
      <c r="G108" s="35" t="s">
        <v>182</v>
      </c>
      <c r="H108" s="35" t="s">
        <v>1538</v>
      </c>
      <c r="I108" s="35" t="s">
        <v>92</v>
      </c>
      <c r="J108" s="35" t="s">
        <v>93</v>
      </c>
      <c r="K108" s="35" t="s">
        <v>94</v>
      </c>
      <c r="L108" s="35" t="s">
        <v>95</v>
      </c>
      <c r="M108" s="35" t="s">
        <v>96</v>
      </c>
      <c r="N108" s="35" t="s">
        <v>97</v>
      </c>
      <c r="O108" s="35" t="s">
        <v>499</v>
      </c>
      <c r="P108" s="35" t="s">
        <v>99</v>
      </c>
      <c r="Q108" s="35" t="s">
        <v>499</v>
      </c>
      <c r="R108" s="36" t="s">
        <v>1539</v>
      </c>
      <c r="S108" s="36" t="s">
        <v>1540</v>
      </c>
      <c r="T108" s="36" t="s">
        <v>1541</v>
      </c>
      <c r="U108" s="35" t="s">
        <v>103</v>
      </c>
      <c r="V108" s="36" t="s">
        <v>104</v>
      </c>
      <c r="W108" s="35" t="s">
        <v>1542</v>
      </c>
      <c r="X108" s="35" t="s">
        <v>1543</v>
      </c>
      <c r="Y108" s="35" t="s">
        <v>1544</v>
      </c>
      <c r="Z108" s="35" t="s">
        <v>1545</v>
      </c>
      <c r="AA108" s="35" t="s">
        <v>163</v>
      </c>
      <c r="AB108" s="35" t="s">
        <v>1546</v>
      </c>
      <c r="AC108" s="35" t="s">
        <v>111</v>
      </c>
      <c r="AD108" s="35" t="s">
        <v>112</v>
      </c>
      <c r="AE108" s="36" t="s">
        <v>1547</v>
      </c>
      <c r="AF108" s="36" t="s">
        <v>890</v>
      </c>
      <c r="AG108" s="35" t="s">
        <v>115</v>
      </c>
      <c r="AH108" s="35" t="s">
        <v>116</v>
      </c>
      <c r="AK108" s="37" t="str">
        <f aca="false">AG108&amp;L108&amp;M108</f>
        <v>服务企业政策问题调整服务规范</v>
      </c>
      <c r="AP108" s="38" t="n">
        <v>104</v>
      </c>
      <c r="AQ108" s="39" t="n">
        <v>46054</v>
      </c>
      <c r="AR108" s="43" t="str">
        <f aca="false">IFERROR(LEFT(A108,FIND("（",A108)-1),A108)</f>
        <v>网络-260124-001606-2</v>
      </c>
      <c r="AS108" s="43" t="str">
        <f aca="false">J108</f>
        <v>诉求</v>
      </c>
      <c r="AT108" s="43" t="n">
        <f aca="false">IF(MID(AR108,1,2)="热线",12345)+IF(MID(AR108,1,2)="网络",12345)</f>
        <v>12345</v>
      </c>
      <c r="AU108" s="41" t="str">
        <f aca="false">IFERROR(LEFT(D108,FIND(" ",D108)-1),D108)</f>
        <v>2026-01-24</v>
      </c>
      <c r="AV108" s="43" t="str">
        <f aca="false">P108</f>
        <v>物管行政部</v>
      </c>
      <c r="AW108" s="53" t="str">
        <f aca="false">Q108</f>
        <v>回龙观分中心</v>
      </c>
      <c r="AX108" s="7" t="str">
        <f aca="false">H108</f>
        <v> 工单来源：市政府门户网站互动交流平台，此工单内容为网民留言时填写的标题及原文。============================= 留言标题：投诉专70路1835732和1835729和1834847车留言原文：2026年1月23日我乘坐专70路1835732和1835729和1834847车，上述车辆均为安装两块LCD屏的单机车，按规定车厢内不需要粘贴纸质线路站名表，但是上述三台车均贴有专70路纸质站名表标识，不符合服务规范，请尽快撕除不需要粘贴的标识内容。另外1835732车前门旁边扶手杆不够清洁，呈现黄色给人油乎乎的感觉，十分恶心。请保洁部门尽快对此扶手杆进行清洁。谢谢市民填写的详细地址为：详细地址：不详 安服 鸿运承</v>
      </c>
      <c r="AY108" s="53" t="str">
        <f aca="false">AG108</f>
        <v>服务</v>
      </c>
      <c r="AZ108" s="43" t="s">
        <v>116</v>
      </c>
      <c r="BA108" s="43" t="s">
        <v>116</v>
      </c>
      <c r="BB108" s="43" t="s">
        <v>116</v>
      </c>
      <c r="BC108" s="6" t="s">
        <v>117</v>
      </c>
      <c r="BD108" s="43" t="str">
        <f aca="false">U108</f>
        <v>结束</v>
      </c>
      <c r="BE108" s="43" t="str">
        <f aca="false">IFERROR(LEFT(T108,FIND(" ",T108)-1),T108)</f>
        <v>2026-01-29</v>
      </c>
      <c r="BF108" s="6" t="s">
        <v>1548</v>
      </c>
      <c r="BG108" s="5" t="s">
        <v>99</v>
      </c>
      <c r="BH108" s="5" t="s">
        <v>499</v>
      </c>
      <c r="BI108" s="44"/>
      <c r="BJ108" s="44"/>
      <c r="BK108" s="44"/>
      <c r="BL108" s="44" t="str">
        <f aca="false">IF(BG108="物管行政部","侯旭、郑楠",IF(BG108="安保部","张耕",IF(BG108="工程设备部","华菲",IF(BG108="人力资源部","张浩宇",IF(BG108="党委工作部","阎鑫雨",IF(BG108="餐饮服务部","赵弘晨",IF(BG108="工会","郑欣",IF(BG108="办公室","董娜",""))))))))&amp;IF(BG108="纪检部","黄倩",IF(BG108="信息管理部","蔡浩然",""))</f>
        <v>侯旭、郑楠</v>
      </c>
      <c r="BM108" s="44" t="s">
        <v>937</v>
      </c>
      <c r="BN108" s="44"/>
      <c r="BO108" s="44"/>
      <c r="BP108" s="45" t="s">
        <v>120</v>
      </c>
      <c r="BQ108" s="46"/>
      <c r="BR108" s="44"/>
      <c r="BS108" s="46"/>
      <c r="BT108" s="46"/>
      <c r="BU108" s="44"/>
      <c r="BV108" s="44" t="str">
        <f aca="false">MID(AR108,1,16)</f>
        <v>网络-260124-001606</v>
      </c>
      <c r="BW108" s="44" t="s">
        <v>121</v>
      </c>
      <c r="BX108" s="45" t="str">
        <f aca="false">IF(COUNTIF(BV:BV,BV108)=1,"否","是")</f>
        <v>否</v>
      </c>
      <c r="BY108" s="45" t="str">
        <f aca="false">MID(AR108,18,1)</f>
        <v>2</v>
      </c>
      <c r="CG108" s="47" t="str">
        <f aca="false">VLOOKUP(AR108,[1]市民意见信息导出!$AI$2:$AK$392,3,FALSE())</f>
        <v>结束</v>
      </c>
      <c r="CH108" s="0" t="e">
        <f aca="false">VLOOKUP(BV108,[2]Sheet1!$C$2:$AC$99,2,FALSE())</f>
        <v>#N/A</v>
      </c>
    </row>
    <row r="109" customFormat="false" ht="60" hidden="true" customHeight="true" outlineLevel="0" collapsed="false">
      <c r="A109" s="35" t="s">
        <v>1549</v>
      </c>
      <c r="B109" s="36" t="s">
        <v>1550</v>
      </c>
      <c r="C109" s="36" t="s">
        <v>1551</v>
      </c>
      <c r="D109" s="36" t="s">
        <v>1552</v>
      </c>
      <c r="E109" s="35" t="s">
        <v>1553</v>
      </c>
      <c r="F109" s="35" t="s">
        <v>129</v>
      </c>
      <c r="G109" s="35" t="s">
        <v>960</v>
      </c>
      <c r="H109" s="35" t="s">
        <v>1554</v>
      </c>
      <c r="I109" s="35" t="s">
        <v>92</v>
      </c>
      <c r="J109" s="35" t="s">
        <v>173</v>
      </c>
      <c r="K109" s="35" t="s">
        <v>1555</v>
      </c>
      <c r="L109" s="35" t="s">
        <v>1556</v>
      </c>
      <c r="M109" s="35" t="s">
        <v>1557</v>
      </c>
      <c r="N109" s="35" t="s">
        <v>97</v>
      </c>
      <c r="O109" s="35" t="s">
        <v>1558</v>
      </c>
      <c r="P109" s="35" t="s">
        <v>1558</v>
      </c>
      <c r="Q109" s="35" t="s">
        <v>218</v>
      </c>
      <c r="R109" s="36" t="s">
        <v>1539</v>
      </c>
      <c r="S109" s="36" t="s">
        <v>1508</v>
      </c>
      <c r="T109" s="36" t="s">
        <v>1541</v>
      </c>
      <c r="U109" s="35" t="s">
        <v>103</v>
      </c>
      <c r="V109" s="36" t="s">
        <v>104</v>
      </c>
      <c r="W109" s="35" t="s">
        <v>1559</v>
      </c>
      <c r="X109" s="35" t="s">
        <v>1560</v>
      </c>
      <c r="Y109" s="35" t="s">
        <v>1561</v>
      </c>
      <c r="Z109" s="35" t="s">
        <v>242</v>
      </c>
      <c r="AA109" s="35" t="s">
        <v>242</v>
      </c>
      <c r="AB109" s="35" t="s">
        <v>1562</v>
      </c>
      <c r="AC109" s="35" t="s">
        <v>111</v>
      </c>
      <c r="AD109" s="35" t="s">
        <v>112</v>
      </c>
      <c r="AE109" s="36" t="s">
        <v>1563</v>
      </c>
      <c r="AF109" s="36" t="s">
        <v>1564</v>
      </c>
      <c r="AG109" s="35" t="s">
        <v>225</v>
      </c>
      <c r="AH109" s="35" t="s">
        <v>116</v>
      </c>
      <c r="AK109" s="37" t="str">
        <f aca="false">AG109&amp;L109&amp;M109</f>
        <v>劳动合同及用工管理纪检方面其他问题纪检方面补充内容</v>
      </c>
      <c r="AP109" s="38" t="n">
        <v>105</v>
      </c>
      <c r="AQ109" s="39" t="n">
        <v>46054</v>
      </c>
      <c r="AR109" s="43" t="str">
        <f aca="false">IFERROR(LEFT(A109,FIND("（",A109)-1),A109)</f>
        <v>网络-260124-001044-3</v>
      </c>
      <c r="AS109" s="43" t="str">
        <f aca="false">J109</f>
        <v>其他</v>
      </c>
      <c r="AT109" s="43" t="n">
        <f aca="false">IF(MID(AR109,1,2)="热线",12345)+IF(MID(AR109,1,2)="网络",12345)</f>
        <v>12345</v>
      </c>
      <c r="AU109" s="41" t="str">
        <f aca="false">IFERROR(LEFT(D109,FIND(" ",D109)-1),D109)</f>
        <v>2026-01-24</v>
      </c>
      <c r="AV109" s="43" t="str">
        <f aca="false">P109</f>
        <v>纪检部</v>
      </c>
      <c r="AW109" s="53" t="str">
        <f aca="false">Q109</f>
        <v>机关</v>
      </c>
      <c r="AX109" s="7" t="str">
        <f aca="false">H109</f>
        <v>工单来源：微信服务号，此工单内容为网民留言时填写的标题及原文。 ============================= 留言标题： 鸿运承物业管理中心推诿不作为，形式主义留言原文：核定我的身份请求第一，我本人在该单位属于什么身份！第二，何时何地何种方式告知过我本人属于监察对象？市民填写的详细地址为：区、街道：西城区广内街道详细地址：北京市大兴区天宫院分中心  人力组织纪检</v>
      </c>
      <c r="AY109" s="53" t="str">
        <f aca="false">AG109</f>
        <v>劳动合同及用工管理</v>
      </c>
      <c r="AZ109" s="43" t="s">
        <v>92</v>
      </c>
      <c r="BA109" s="43" t="s">
        <v>92</v>
      </c>
      <c r="BB109" s="43" t="s">
        <v>116</v>
      </c>
      <c r="BC109" s="6" t="s">
        <v>226</v>
      </c>
      <c r="BD109" s="43" t="str">
        <f aca="false">U109</f>
        <v>结束</v>
      </c>
      <c r="BE109" s="43" t="str">
        <f aca="false">IFERROR(LEFT(T109,FIND(" ",T109)-1),T109)</f>
        <v>2026-01-29</v>
      </c>
      <c r="BF109" s="6" t="s">
        <v>977</v>
      </c>
      <c r="BG109" s="5" t="s">
        <v>1558</v>
      </c>
      <c r="BH109" s="5" t="s">
        <v>218</v>
      </c>
      <c r="BI109" s="44"/>
      <c r="BJ109" s="44"/>
      <c r="BK109" s="44"/>
      <c r="BL109" s="44" t="str">
        <f aca="false">IF(BG109="物管行政部","侯旭、郑楠",IF(BG109="安保部","张耕",IF(BG109="工程设备部","华菲",IF(BG109="人力资源部","张浩宇",IF(BG109="党委工作部","阎鑫雨",IF(BG109="餐饮服务部","赵弘晨",IF(BG109="工会","郑欣",IF(BG109="办公室","董娜",""))))))))&amp;IF(BG109="纪检部","黄倩",IF(BG109="信息管理部","蔡浩然",""))</f>
        <v>黄倩</v>
      </c>
      <c r="BM109" s="44" t="s">
        <v>937</v>
      </c>
      <c r="BN109" s="44"/>
      <c r="BO109" s="44"/>
      <c r="BP109" s="45" t="s">
        <v>1565</v>
      </c>
      <c r="BQ109" s="46" t="s">
        <v>971</v>
      </c>
      <c r="BR109" s="44" t="s">
        <v>92</v>
      </c>
      <c r="BS109" s="46"/>
      <c r="BT109" s="46"/>
      <c r="BU109" s="44"/>
      <c r="BV109" s="44" t="str">
        <f aca="false">MID(AR109,1,16)</f>
        <v>网络-260124-001044</v>
      </c>
      <c r="BW109" s="44" t="s">
        <v>231</v>
      </c>
      <c r="BX109" s="45" t="str">
        <f aca="false">IF(COUNTIF(BV:BV,BV109)=1,"否","是")</f>
        <v>是</v>
      </c>
      <c r="BY109" s="45" t="str">
        <f aca="false">MID(AR109,18,1)</f>
        <v>3</v>
      </c>
      <c r="CG109" s="47" t="str">
        <f aca="false">VLOOKUP(AR109,[1]市民意见信息导出!$AI$2:$AK$392,3,FALSE())</f>
        <v>结束</v>
      </c>
      <c r="CH109" s="0" t="e">
        <f aca="false">VLOOKUP(BV109,[2]Sheet1!$C$2:$AC$99,2,FALSE())</f>
        <v>#N/A</v>
      </c>
    </row>
    <row r="110" customFormat="false" ht="65" hidden="true" customHeight="false" outlineLevel="0" collapsed="false">
      <c r="A110" s="35" t="s">
        <v>1566</v>
      </c>
      <c r="B110" s="36" t="s">
        <v>1550</v>
      </c>
      <c r="C110" s="36" t="s">
        <v>1551</v>
      </c>
      <c r="D110" s="36" t="s">
        <v>1552</v>
      </c>
      <c r="E110" s="35" t="s">
        <v>1553</v>
      </c>
      <c r="F110" s="35" t="s">
        <v>129</v>
      </c>
      <c r="G110" s="35" t="s">
        <v>960</v>
      </c>
      <c r="H110" s="35" t="s">
        <v>1554</v>
      </c>
      <c r="I110" s="35" t="s">
        <v>92</v>
      </c>
      <c r="J110" s="35" t="s">
        <v>173</v>
      </c>
      <c r="K110" s="35" t="s">
        <v>234</v>
      </c>
      <c r="L110" s="35" t="s">
        <v>303</v>
      </c>
      <c r="M110" s="35" t="s">
        <v>304</v>
      </c>
      <c r="N110" s="35" t="s">
        <v>97</v>
      </c>
      <c r="O110" s="35" t="s">
        <v>238</v>
      </c>
      <c r="P110" s="35" t="s">
        <v>238</v>
      </c>
      <c r="Q110" s="35" t="s">
        <v>218</v>
      </c>
      <c r="R110" s="36" t="s">
        <v>1539</v>
      </c>
      <c r="S110" s="36" t="s">
        <v>1508</v>
      </c>
      <c r="T110" s="36" t="s">
        <v>1541</v>
      </c>
      <c r="U110" s="35" t="s">
        <v>103</v>
      </c>
      <c r="V110" s="36" t="s">
        <v>104</v>
      </c>
      <c r="W110" s="35" t="s">
        <v>1567</v>
      </c>
      <c r="X110" s="35" t="s">
        <v>1568</v>
      </c>
      <c r="Y110" s="35" t="s">
        <v>1569</v>
      </c>
      <c r="Z110" s="35" t="s">
        <v>242</v>
      </c>
      <c r="AA110" s="35" t="s">
        <v>242</v>
      </c>
      <c r="AB110" s="35" t="s">
        <v>1570</v>
      </c>
      <c r="AC110" s="35" t="s">
        <v>111</v>
      </c>
      <c r="AD110" s="35" t="s">
        <v>112</v>
      </c>
      <c r="AE110" s="36" t="s">
        <v>1563</v>
      </c>
      <c r="AF110" s="36" t="s">
        <v>279</v>
      </c>
      <c r="AG110" s="35" t="s">
        <v>225</v>
      </c>
      <c r="AH110" s="35" t="s">
        <v>116</v>
      </c>
      <c r="AK110" s="37" t="str">
        <f aca="false">AG110&amp;L110&amp;M110</f>
        <v>劳动合同及用工管理人力资源方面其他问题人力资源方面补充内容</v>
      </c>
      <c r="AP110" s="38" t="n">
        <v>106</v>
      </c>
      <c r="AQ110" s="39" t="n">
        <v>46054</v>
      </c>
      <c r="AR110" s="43" t="str">
        <f aca="false">IFERROR(LEFT(A110,FIND("（",A110)-1),A110)</f>
        <v>网络-260124-001044-1</v>
      </c>
      <c r="AS110" s="43" t="str">
        <f aca="false">J110</f>
        <v>其他</v>
      </c>
      <c r="AT110" s="43" t="n">
        <f aca="false">IF(MID(AR110,1,2)="热线",12345)+IF(MID(AR110,1,2)="网络",12345)</f>
        <v>12345</v>
      </c>
      <c r="AU110" s="41" t="str">
        <f aca="false">IFERROR(LEFT(D110,FIND(" ",D110)-1),D110)</f>
        <v>2026-01-24</v>
      </c>
      <c r="AV110" s="43" t="str">
        <f aca="false">P110</f>
        <v>人力资源部</v>
      </c>
      <c r="AW110" s="53" t="str">
        <f aca="false">Q110</f>
        <v>机关</v>
      </c>
      <c r="AX110" s="7" t="str">
        <f aca="false">H110</f>
        <v>工单来源：微信服务号，此工单内容为网民留言时填写的标题及原文。 ============================= 留言标题： 鸿运承物业管理中心推诿不作为，形式主义留言原文：核定我的身份请求第一，我本人在该单位属于什么身份！第二，何时何地何种方式告知过我本人属于监察对象？市民填写的详细地址为：区、街道：西城区广内街道详细地址：北京市大兴区天宫院分中心  人力组织纪检</v>
      </c>
      <c r="AY110" s="53" t="str">
        <f aca="false">AG110</f>
        <v>劳动合同及用工管理</v>
      </c>
      <c r="AZ110" s="43" t="s">
        <v>92</v>
      </c>
      <c r="BA110" s="43" t="s">
        <v>92</v>
      </c>
      <c r="BB110" s="43" t="s">
        <v>116</v>
      </c>
      <c r="BC110" s="6" t="s">
        <v>226</v>
      </c>
      <c r="BD110" s="43" t="str">
        <f aca="false">U110</f>
        <v>结束</v>
      </c>
      <c r="BE110" s="43" t="str">
        <f aca="false">IFERROR(LEFT(T110,FIND(" ",T110)-1),T110)</f>
        <v>2026-01-29</v>
      </c>
      <c r="BF110" s="6" t="s">
        <v>977</v>
      </c>
      <c r="BG110" s="5" t="s">
        <v>238</v>
      </c>
      <c r="BH110" s="5" t="s">
        <v>218</v>
      </c>
      <c r="BI110" s="44"/>
      <c r="BJ110" s="44"/>
      <c r="BK110" s="44"/>
      <c r="BL110" s="44" t="str">
        <f aca="false">IF(BG110="物管行政部","侯旭、郑楠",IF(BG110="安保部","张耕",IF(BG110="工程设备部","华菲",IF(BG110="人力资源部","张浩宇",IF(BG110="党委工作部","阎鑫雨",IF(BG110="餐饮服务部","赵弘晨",IF(BG110="工会","郑欣",IF(BG110="办公室","董娜",""))))))))&amp;IF(BG110="纪检部","黄倩",IF(BG110="信息管理部","蔡浩然",""))</f>
        <v>张浩宇</v>
      </c>
      <c r="BM110" s="44" t="s">
        <v>937</v>
      </c>
      <c r="BN110" s="44"/>
      <c r="BO110" s="44"/>
      <c r="BP110" s="45" t="s">
        <v>1565</v>
      </c>
      <c r="BQ110" s="46" t="s">
        <v>971</v>
      </c>
      <c r="BR110" s="44" t="s">
        <v>92</v>
      </c>
      <c r="BS110" s="46"/>
      <c r="BT110" s="46"/>
      <c r="BU110" s="44" t="s">
        <v>1571</v>
      </c>
      <c r="BV110" s="44" t="str">
        <f aca="false">MID(AR110,1,16)</f>
        <v>网络-260124-001044</v>
      </c>
      <c r="BW110" s="44" t="s">
        <v>231</v>
      </c>
      <c r="BX110" s="45" t="str">
        <f aca="false">IF(COUNTIF(BV:BV,BV110)=1,"否","是")</f>
        <v>是</v>
      </c>
      <c r="BY110" s="45" t="str">
        <f aca="false">MID(AR110,18,1)</f>
        <v>1</v>
      </c>
      <c r="CG110" s="47" t="str">
        <f aca="false">VLOOKUP(AR110,[1]市民意见信息导出!$AI$2:$AK$392,3,FALSE())</f>
        <v>结束</v>
      </c>
      <c r="CH110" s="0" t="e">
        <f aca="false">VLOOKUP(BV110,[2]Sheet1!$C$2:$AC$99,2,FALSE())</f>
        <v>#N/A</v>
      </c>
    </row>
    <row r="111" customFormat="false" ht="86" hidden="true" customHeight="true" outlineLevel="0" collapsed="false">
      <c r="A111" s="35" t="s">
        <v>1572</v>
      </c>
      <c r="B111" s="36" t="s">
        <v>1550</v>
      </c>
      <c r="C111" s="36" t="s">
        <v>1551</v>
      </c>
      <c r="D111" s="36" t="s">
        <v>1573</v>
      </c>
      <c r="E111" s="35" t="s">
        <v>1553</v>
      </c>
      <c r="F111" s="35" t="s">
        <v>129</v>
      </c>
      <c r="G111" s="35" t="s">
        <v>960</v>
      </c>
      <c r="H111" s="35" t="s">
        <v>1554</v>
      </c>
      <c r="I111" s="35" t="s">
        <v>92</v>
      </c>
      <c r="J111" s="35" t="s">
        <v>173</v>
      </c>
      <c r="K111" s="35" t="s">
        <v>214</v>
      </c>
      <c r="L111" s="35" t="s">
        <v>973</v>
      </c>
      <c r="M111" s="35" t="s">
        <v>974</v>
      </c>
      <c r="N111" s="35" t="s">
        <v>97</v>
      </c>
      <c r="O111" s="35" t="s">
        <v>217</v>
      </c>
      <c r="P111" s="35" t="s">
        <v>217</v>
      </c>
      <c r="Q111" s="35" t="s">
        <v>218</v>
      </c>
      <c r="R111" s="36" t="s">
        <v>1539</v>
      </c>
      <c r="S111" s="36" t="s">
        <v>1508</v>
      </c>
      <c r="T111" s="36" t="s">
        <v>1541</v>
      </c>
      <c r="U111" s="35" t="s">
        <v>103</v>
      </c>
      <c r="V111" s="36" t="s">
        <v>104</v>
      </c>
      <c r="W111" s="35" t="s">
        <v>219</v>
      </c>
      <c r="X111" s="35" t="s">
        <v>1119</v>
      </c>
      <c r="Y111" s="35" t="s">
        <v>221</v>
      </c>
      <c r="Z111" s="35" t="s">
        <v>221</v>
      </c>
      <c r="AA111" s="35" t="s">
        <v>221</v>
      </c>
      <c r="AB111" s="35" t="s">
        <v>1114</v>
      </c>
      <c r="AC111" s="35" t="s">
        <v>111</v>
      </c>
      <c r="AD111" s="35" t="s">
        <v>112</v>
      </c>
      <c r="AE111" s="36" t="s">
        <v>1563</v>
      </c>
      <c r="AF111" s="36" t="s">
        <v>224</v>
      </c>
      <c r="AG111" s="35" t="s">
        <v>225</v>
      </c>
      <c r="AH111" s="35" t="s">
        <v>116</v>
      </c>
      <c r="AK111" s="37" t="str">
        <f aca="false">AG111&amp;L111&amp;M111</f>
        <v>劳动合同及用工管理组织方面其他问题组织方面补充内容</v>
      </c>
      <c r="AP111" s="38" t="n">
        <v>107</v>
      </c>
      <c r="AQ111" s="39" t="n">
        <v>46054</v>
      </c>
      <c r="AR111" s="43" t="str">
        <f aca="false">IFERROR(LEFT(A111,FIND("（",A111)-1),A111)</f>
        <v>网络-260124-001044-2</v>
      </c>
      <c r="AS111" s="43" t="str">
        <f aca="false">J111</f>
        <v>其他</v>
      </c>
      <c r="AT111" s="43" t="n">
        <f aca="false">IF(MID(AR111,1,2)="热线",12345)+IF(MID(AR111,1,2)="网络",12345)</f>
        <v>12345</v>
      </c>
      <c r="AU111" s="41" t="str">
        <f aca="false">IFERROR(LEFT(D111,FIND(" ",D111)-1),D111)</f>
        <v>2026-01-24</v>
      </c>
      <c r="AV111" s="43" t="str">
        <f aca="false">P111</f>
        <v>党委工作部</v>
      </c>
      <c r="AW111" s="53" t="str">
        <f aca="false">Q111</f>
        <v>机关</v>
      </c>
      <c r="AX111" s="7" t="str">
        <f aca="false">H111</f>
        <v>工单来源：微信服务号，此工单内容为网民留言时填写的标题及原文。 ============================= 留言标题： 鸿运承物业管理中心推诿不作为，形式主义留言原文：核定我的身份请求第一，我本人在该单位属于什么身份！第二，何时何地何种方式告知过我本人属于监察对象？市民填写的详细地址为：区、街道：西城区广内街道详细地址：北京市大兴区天宫院分中心  人力组织纪检</v>
      </c>
      <c r="AY111" s="53" t="str">
        <f aca="false">AG111</f>
        <v>劳动合同及用工管理</v>
      </c>
      <c r="AZ111" s="43" t="s">
        <v>92</v>
      </c>
      <c r="BA111" s="43" t="s">
        <v>92</v>
      </c>
      <c r="BB111" s="43" t="s">
        <v>116</v>
      </c>
      <c r="BC111" s="6" t="s">
        <v>226</v>
      </c>
      <c r="BD111" s="43" t="str">
        <f aca="false">U111</f>
        <v>结束</v>
      </c>
      <c r="BE111" s="43" t="str">
        <f aca="false">IFERROR(LEFT(T111,FIND(" ",T111)-1),T111)</f>
        <v>2026-01-29</v>
      </c>
      <c r="BF111" s="6" t="s">
        <v>977</v>
      </c>
      <c r="BG111" s="5" t="s">
        <v>217</v>
      </c>
      <c r="BH111" s="5" t="s">
        <v>218</v>
      </c>
      <c r="BI111" s="44"/>
      <c r="BJ111" s="44"/>
      <c r="BK111" s="44"/>
      <c r="BL111" s="44" t="str">
        <f aca="false">IF(BG111="物管行政部","侯旭、郑楠",IF(BG111="安保部","张耕",IF(BG111="工程设备部","华菲",IF(BG111="人力资源部","张浩宇",IF(BG111="党委工作部","阎鑫雨",IF(BG111="餐饮服务部","赵弘晨",IF(BG111="工会","郑欣",IF(BG111="办公室","董娜",""))))))))&amp;IF(BG111="纪检部","黄倩",IF(BG111="信息管理部","蔡浩然",""))</f>
        <v>阎鑫雨</v>
      </c>
      <c r="BM111" s="44" t="s">
        <v>937</v>
      </c>
      <c r="BN111" s="44"/>
      <c r="BO111" s="44"/>
      <c r="BP111" s="45" t="s">
        <v>1565</v>
      </c>
      <c r="BQ111" s="46" t="s">
        <v>971</v>
      </c>
      <c r="BR111" s="44" t="s">
        <v>92</v>
      </c>
      <c r="BS111" s="46"/>
      <c r="BT111" s="46"/>
      <c r="BU111" s="44"/>
      <c r="BV111" s="44" t="str">
        <f aca="false">MID(AR111,1,16)</f>
        <v>网络-260124-001044</v>
      </c>
      <c r="BW111" s="44" t="s">
        <v>231</v>
      </c>
      <c r="BX111" s="45" t="str">
        <f aca="false">IF(COUNTIF(BV:BV,BV111)=1,"否","是")</f>
        <v>是</v>
      </c>
      <c r="BY111" s="45" t="str">
        <f aca="false">MID(AR111,18,1)</f>
        <v>2</v>
      </c>
      <c r="CG111" s="47" t="str">
        <f aca="false">VLOOKUP(AR111,[1]市民意见信息导出!$AI$2:$AK$392,3,FALSE())</f>
        <v>结束</v>
      </c>
      <c r="CH111" s="0" t="e">
        <f aca="false">VLOOKUP(BV111,[2]Sheet1!$C$2:$AC$99,2,FALSE())</f>
        <v>#N/A</v>
      </c>
    </row>
    <row r="112" customFormat="false" ht="169" hidden="true" customHeight="false" outlineLevel="0" collapsed="false">
      <c r="A112" s="35" t="s">
        <v>1574</v>
      </c>
      <c r="B112" s="36" t="s">
        <v>1575</v>
      </c>
      <c r="C112" s="36" t="s">
        <v>1576</v>
      </c>
      <c r="D112" s="36" t="s">
        <v>1577</v>
      </c>
      <c r="E112" s="35" t="s">
        <v>1578</v>
      </c>
      <c r="F112" s="35" t="s">
        <v>89</v>
      </c>
      <c r="G112" s="35" t="s">
        <v>1579</v>
      </c>
      <c r="H112" s="35" t="s">
        <v>1580</v>
      </c>
      <c r="I112" s="35" t="s">
        <v>92</v>
      </c>
      <c r="J112" s="35" t="s">
        <v>93</v>
      </c>
      <c r="K112" s="35" t="s">
        <v>434</v>
      </c>
      <c r="L112" s="35" t="s">
        <v>490</v>
      </c>
      <c r="M112" s="35" t="s">
        <v>741</v>
      </c>
      <c r="N112" s="35" t="s">
        <v>97</v>
      </c>
      <c r="O112" s="35" t="s">
        <v>447</v>
      </c>
      <c r="P112" s="35" t="s">
        <v>447</v>
      </c>
      <c r="Q112" s="35" t="s">
        <v>218</v>
      </c>
      <c r="R112" s="36" t="s">
        <v>1539</v>
      </c>
      <c r="S112" s="36" t="s">
        <v>1508</v>
      </c>
      <c r="T112" s="36" t="s">
        <v>1541</v>
      </c>
      <c r="U112" s="35" t="s">
        <v>103</v>
      </c>
      <c r="V112" s="36" t="s">
        <v>104</v>
      </c>
      <c r="W112" s="35" t="s">
        <v>1581</v>
      </c>
      <c r="X112" s="35" t="s">
        <v>1582</v>
      </c>
      <c r="Y112" s="35" t="s">
        <v>1583</v>
      </c>
      <c r="Z112" s="35" t="s">
        <v>1583</v>
      </c>
      <c r="AA112" s="35" t="s">
        <v>242</v>
      </c>
      <c r="AB112" s="35" t="s">
        <v>1584</v>
      </c>
      <c r="AC112" s="35" t="s">
        <v>111</v>
      </c>
      <c r="AD112" s="35" t="s">
        <v>112</v>
      </c>
      <c r="AE112" s="36" t="s">
        <v>1585</v>
      </c>
      <c r="AF112" s="36" t="s">
        <v>497</v>
      </c>
      <c r="AG112" s="35" t="s">
        <v>379</v>
      </c>
      <c r="AH112" s="35" t="s">
        <v>116</v>
      </c>
      <c r="AK112" s="37" t="str">
        <f aca="false">AG112&amp;L112&amp;M112</f>
        <v>设施设备场站问题场站生活设施问题</v>
      </c>
      <c r="AP112" s="38" t="n">
        <v>108</v>
      </c>
      <c r="AQ112" s="39" t="n">
        <v>46054</v>
      </c>
      <c r="AR112" s="43" t="str">
        <f aca="false">IFERROR(LEFT(A112,FIND("（",A112)-1),A112)</f>
        <v>网络-260124-000007-2</v>
      </c>
      <c r="AS112" s="43" t="str">
        <f aca="false">J112</f>
        <v>诉求</v>
      </c>
      <c r="AT112" s="43" t="n">
        <f aca="false">IF(MID(AR112,1,2)="热线",12345)+IF(MID(AR112,1,2)="网络",12345)</f>
        <v>12345</v>
      </c>
      <c r="AU112" s="41" t="str">
        <f aca="false">IFERROR(LEFT(D112,FIND(" ",D112)-1),D112)</f>
        <v>2026-01-24</v>
      </c>
      <c r="AV112" s="43" t="str">
        <f aca="false">P112</f>
        <v>工程设备部</v>
      </c>
      <c r="AW112" s="53" t="str">
        <f aca="false">Q112</f>
        <v>机关</v>
      </c>
      <c r="AX112" s="7" t="str">
        <f aca="false">H112</f>
        <v>工单来源：微信服务号，此工单内容为网民留言时填写的标题及原文。 ============================= 留言标题：公交留言原文：本人于2026年1月23日晚间，驾驶车辆在翠林公交场站倒车时，不慎碰擦到场站抬车栏杆，车辆也出现两处凹陷损伤。事发后，本人当即与场站工作人员沟通处理，现场向场站站长支付赔偿款600元整，但只有一个手写收据 现就此次赔偿事宜，提出以下三点核心诉求： 1. 明确600元赔偿款的去向及性质：要求贵司提供该笔款项的正式发票或加盖公司财务章的收据，书面说明款项是否已按规定入公司公账，杜绝个人私自留存情况。2. 核定600元赔偿金额的合理性：要求贵司出具该栏杆的定损报告、维修报价单（含配件费用、工时费用明细），明确该金额是否与栏杆实际损坏程度及修复成本相符；若无法提供有效依据，本人要求重新核算赔偿金额，并退还超额部分款项。3. 投诉场站工作人员服务态度及处理方式：投诉现场抬栏杆女同志在事件处理过程中态度恶劣，未履行合理沟通义务；要求贵司对相关人员作出处理并书面反馈结果。若逾期未予回应或处理结果无法令本人满意，本人将向当地交通运输局、12345政务服务热线等相关部门进一步投诉维权市民填写的详细地址为：区、街道：丰台区右安门街道详细地址：北京市丰台区右安门街道翠林公交场站  安保 工程</v>
      </c>
      <c r="AY112" s="53" t="str">
        <f aca="false">AG112</f>
        <v>设施设备</v>
      </c>
      <c r="AZ112" s="43" t="s">
        <v>116</v>
      </c>
      <c r="BA112" s="43" t="s">
        <v>116</v>
      </c>
      <c r="BB112" s="43" t="s">
        <v>116</v>
      </c>
      <c r="BC112" s="6" t="s">
        <v>546</v>
      </c>
      <c r="BD112" s="43" t="str">
        <f aca="false">U112</f>
        <v>结束</v>
      </c>
      <c r="BE112" s="43" t="str">
        <f aca="false">IFERROR(LEFT(T112,FIND(" ",T112)-1),T112)</f>
        <v>2026-01-29</v>
      </c>
      <c r="BF112" s="6" t="s">
        <v>1586</v>
      </c>
      <c r="BG112" s="5" t="s">
        <v>447</v>
      </c>
      <c r="BH112" s="5" t="s">
        <v>237</v>
      </c>
      <c r="BI112" s="44"/>
      <c r="BJ112" s="44"/>
      <c r="BK112" s="44"/>
      <c r="BL112" s="44" t="str">
        <f aca="false">IF(BG112="物管行政部","侯旭、郑楠",IF(BG112="安保部","张耕",IF(BG112="工程设备部","华菲",IF(BG112="人力资源部","张浩宇",IF(BG112="党委工作部","阎鑫雨",IF(BG112="餐饮服务部","赵弘晨",IF(BG112="工会","郑欣",IF(BG112="办公室","董娜",""))))))))&amp;IF(BG112="纪检部","黄倩",IF(BG112="信息管理部","蔡浩然",""))</f>
        <v>华菲</v>
      </c>
      <c r="BM112" s="44" t="s">
        <v>119</v>
      </c>
      <c r="BN112" s="44"/>
      <c r="BO112" s="44"/>
      <c r="BP112" s="45" t="s">
        <v>228</v>
      </c>
      <c r="BQ112" s="46" t="s">
        <v>1587</v>
      </c>
      <c r="BR112" s="44"/>
      <c r="BS112" s="46"/>
      <c r="BT112" s="46" t="s">
        <v>1588</v>
      </c>
      <c r="BU112" s="44" t="s">
        <v>1589</v>
      </c>
      <c r="BV112" s="44" t="str">
        <f aca="false">MID(AR112,1,16)</f>
        <v>网络-260124-000007</v>
      </c>
      <c r="BW112" s="44" t="s">
        <v>1590</v>
      </c>
      <c r="BX112" s="45" t="str">
        <f aca="false">IF(COUNTIF(BV:BV,BV112)=1,"否","是")</f>
        <v>是</v>
      </c>
      <c r="BY112" s="45" t="str">
        <f aca="false">MID(AR112,18,1)</f>
        <v>2</v>
      </c>
      <c r="BZ112" s="47" t="s">
        <v>122</v>
      </c>
      <c r="CA112" s="47"/>
      <c r="CB112" s="47"/>
      <c r="CC112" s="47"/>
      <c r="CD112" s="48" t="s">
        <v>1369</v>
      </c>
      <c r="CE112" s="47"/>
      <c r="CF112" s="47"/>
      <c r="CG112" s="47" t="str">
        <f aca="false">VLOOKUP(AR112,[1]市民意见信息导出!$AI$2:$AK$392,3,FALSE())</f>
        <v>结束</v>
      </c>
      <c r="CH112" s="0" t="str">
        <f aca="false">VLOOKUP(BV112,[2]Sheet1!$C$2:$AC$99,2,FALSE())</f>
        <v>2月</v>
      </c>
    </row>
    <row r="113" customFormat="false" ht="169" hidden="true" customHeight="false" outlineLevel="0" collapsed="false">
      <c r="A113" s="35" t="s">
        <v>1591</v>
      </c>
      <c r="B113" s="36" t="s">
        <v>1575</v>
      </c>
      <c r="C113" s="36" t="s">
        <v>1576</v>
      </c>
      <c r="D113" s="36" t="s">
        <v>1577</v>
      </c>
      <c r="E113" s="35" t="s">
        <v>1578</v>
      </c>
      <c r="F113" s="35" t="s">
        <v>89</v>
      </c>
      <c r="G113" s="35" t="s">
        <v>1579</v>
      </c>
      <c r="H113" s="35" t="s">
        <v>1580</v>
      </c>
      <c r="I113" s="35" t="s">
        <v>92</v>
      </c>
      <c r="J113" s="35" t="s">
        <v>93</v>
      </c>
      <c r="K113" s="35" t="s">
        <v>132</v>
      </c>
      <c r="L113" s="35" t="s">
        <v>133</v>
      </c>
      <c r="M113" s="35" t="s">
        <v>134</v>
      </c>
      <c r="N113" s="35" t="s">
        <v>97</v>
      </c>
      <c r="O113" s="35" t="s">
        <v>237</v>
      </c>
      <c r="P113" s="35" t="s">
        <v>176</v>
      </c>
      <c r="Q113" s="35" t="s">
        <v>237</v>
      </c>
      <c r="R113" s="36" t="s">
        <v>1539</v>
      </c>
      <c r="S113" s="36" t="s">
        <v>1508</v>
      </c>
      <c r="T113" s="36" t="s">
        <v>1541</v>
      </c>
      <c r="U113" s="35" t="s">
        <v>103</v>
      </c>
      <c r="V113" s="36" t="s">
        <v>104</v>
      </c>
      <c r="W113" s="35" t="s">
        <v>1592</v>
      </c>
      <c r="X113" s="36" t="s">
        <v>1593</v>
      </c>
      <c r="Y113" s="35" t="s">
        <v>1594</v>
      </c>
      <c r="Z113" s="35" t="s">
        <v>1594</v>
      </c>
      <c r="AA113" s="35" t="s">
        <v>1594</v>
      </c>
      <c r="AB113" s="35" t="s">
        <v>1595</v>
      </c>
      <c r="AC113" s="35" t="s">
        <v>111</v>
      </c>
      <c r="AD113" s="35" t="s">
        <v>112</v>
      </c>
      <c r="AE113" s="36" t="s">
        <v>1585</v>
      </c>
      <c r="AF113" s="36" t="s">
        <v>243</v>
      </c>
      <c r="AG113" s="35" t="s">
        <v>379</v>
      </c>
      <c r="AH113" s="35" t="s">
        <v>116</v>
      </c>
      <c r="AK113" s="37" t="str">
        <f aca="false">AG113&amp;L113&amp;M113</f>
        <v>设施设备安保专业政策问题安保措施</v>
      </c>
      <c r="AP113" s="38" t="n">
        <v>109</v>
      </c>
      <c r="AQ113" s="39" t="n">
        <v>46054</v>
      </c>
      <c r="AR113" s="43" t="str">
        <f aca="false">IFERROR(LEFT(A113,FIND("（",A113)-1),A113)</f>
        <v>网络-260124-000007-1</v>
      </c>
      <c r="AS113" s="43" t="str">
        <f aca="false">J113</f>
        <v>诉求</v>
      </c>
      <c r="AT113" s="43" t="n">
        <f aca="false">IF(MID(AR113,1,2)="热线",12345)+IF(MID(AR113,1,2)="网络",12345)</f>
        <v>12345</v>
      </c>
      <c r="AU113" s="41" t="str">
        <f aca="false">IFERROR(LEFT(D113,FIND(" ",D113)-1),D113)</f>
        <v>2026-01-24</v>
      </c>
      <c r="AV113" s="43" t="str">
        <f aca="false">P113</f>
        <v>安全保卫部（应急管理中心）</v>
      </c>
      <c r="AW113" s="53" t="str">
        <f aca="false">Q113</f>
        <v>方庄分中心</v>
      </c>
      <c r="AX113" s="7" t="str">
        <f aca="false">H113</f>
        <v>工单来源：微信服务号，此工单内容为网民留言时填写的标题及原文。 ============================= 留言标题：公交留言原文：本人于2026年1月23日晚间，驾驶车辆在翠林公交场站倒车时，不慎碰擦到场站抬车栏杆，车辆也出现两处凹陷损伤。事发后，本人当即与场站工作人员沟通处理，现场向场站站长支付赔偿款600元整，但只有一个手写收据 现就此次赔偿事宜，提出以下三点核心诉求： 1. 明确600元赔偿款的去向及性质：要求贵司提供该笔款项的正式发票或加盖公司财务章的收据，书面说明款项是否已按规定入公司公账，杜绝个人私自留存情况。2. 核定600元赔偿金额的合理性：要求贵司出具该栏杆的定损报告、维修报价单（含配件费用、工时费用明细），明确该金额是否与栏杆实际损坏程度及修复成本相符；若无法提供有效依据，本人要求重新核算赔偿金额，并退还超额部分款项。3. 投诉场站工作人员服务态度及处理方式：投诉现场抬栏杆女同志在事件处理过程中态度恶劣，未履行合理沟通义务；要求贵司对相关人员作出处理并书面反馈结果。若逾期未予回应或处理结果无法令本人满意，本人将向当地交通运输局、12345政务服务热线等相关部门进一步投诉维权市民填写的详细地址为：区、街道：丰台区右安门街道详细地址：北京市丰台区右安门街道翠林公交场站  安保 工程</v>
      </c>
      <c r="AY113" s="53" t="str">
        <f aca="false">AG113</f>
        <v>设施设备</v>
      </c>
      <c r="AZ113" s="43" t="s">
        <v>116</v>
      </c>
      <c r="BA113" s="43" t="s">
        <v>116</v>
      </c>
      <c r="BB113" s="43" t="s">
        <v>116</v>
      </c>
      <c r="BC113" s="6" t="s">
        <v>546</v>
      </c>
      <c r="BD113" s="43" t="str">
        <f aca="false">U113</f>
        <v>结束</v>
      </c>
      <c r="BE113" s="43" t="str">
        <f aca="false">IFERROR(LEFT(T113,FIND(" ",T113)-1),T113)</f>
        <v>2026-01-29</v>
      </c>
      <c r="BF113" s="6" t="s">
        <v>1596</v>
      </c>
      <c r="BG113" s="5" t="s">
        <v>148</v>
      </c>
      <c r="BH113" s="5" t="s">
        <v>237</v>
      </c>
      <c r="BI113" s="44"/>
      <c r="BJ113" s="44"/>
      <c r="BK113" s="44"/>
      <c r="BL113" s="44" t="str">
        <f aca="false">IF(BG113="物管行政部","侯旭、郑楠",IF(BG113="安保部","张耕",IF(BG113="工程设备部","华菲",IF(BG113="人力资源部","张浩宇",IF(BG113="党委工作部","阎鑫雨",IF(BG113="餐饮服务部","赵弘晨",IF(BG113="工会","郑欣",IF(BG113="办公室","董娜",""))))))))&amp;IF(BG113="纪检部","黄倩",IF(BG113="信息管理部","蔡浩然",""))</f>
        <v>张耕</v>
      </c>
      <c r="BM113" s="44" t="s">
        <v>119</v>
      </c>
      <c r="BN113" s="44"/>
      <c r="BO113" s="44"/>
      <c r="BP113" s="45" t="s">
        <v>120</v>
      </c>
      <c r="BQ113" s="46"/>
      <c r="BR113" s="44"/>
      <c r="BS113" s="46"/>
      <c r="BT113" s="46" t="s">
        <v>1588</v>
      </c>
      <c r="BU113" s="44"/>
      <c r="BV113" s="44" t="str">
        <f aca="false">MID(AR113,1,16)</f>
        <v>网络-260124-000007</v>
      </c>
      <c r="BW113" s="44" t="s">
        <v>1590</v>
      </c>
      <c r="BX113" s="45" t="str">
        <f aca="false">IF(COUNTIF(BV:BV,BV113)=1,"否","是")</f>
        <v>是</v>
      </c>
      <c r="BY113" s="45" t="str">
        <f aca="false">MID(AR113,18,1)</f>
        <v>1</v>
      </c>
      <c r="BZ113" s="47" t="s">
        <v>122</v>
      </c>
      <c r="CA113" s="47"/>
      <c r="CB113" s="47"/>
      <c r="CC113" s="47"/>
      <c r="CD113" s="48" t="s">
        <v>1369</v>
      </c>
      <c r="CE113" s="47"/>
      <c r="CF113" s="47"/>
      <c r="CG113" s="47" t="str">
        <f aca="false">VLOOKUP(AR113,[1]市民意见信息导出!$AI$2:$AK$392,3,FALSE())</f>
        <v>结束</v>
      </c>
      <c r="CH113" s="0" t="str">
        <f aca="false">VLOOKUP(BV113,[2]Sheet1!$C$2:$AC$99,2,FALSE())</f>
        <v>2月</v>
      </c>
    </row>
    <row r="114" customFormat="false" ht="66" hidden="true" customHeight="true" outlineLevel="0" collapsed="false">
      <c r="A114" s="35" t="s">
        <v>1597</v>
      </c>
      <c r="B114" s="36" t="s">
        <v>1598</v>
      </c>
      <c r="C114" s="36" t="s">
        <v>1599</v>
      </c>
      <c r="D114" s="36" t="s">
        <v>1600</v>
      </c>
      <c r="E114" s="35" t="s">
        <v>182</v>
      </c>
      <c r="F114" s="35" t="s">
        <v>89</v>
      </c>
      <c r="G114" s="35" t="s">
        <v>182</v>
      </c>
      <c r="H114" s="35" t="s">
        <v>1601</v>
      </c>
      <c r="I114" s="35" t="s">
        <v>92</v>
      </c>
      <c r="J114" s="35" t="s">
        <v>93</v>
      </c>
      <c r="K114" s="35" t="s">
        <v>94</v>
      </c>
      <c r="L114" s="35" t="s">
        <v>184</v>
      </c>
      <c r="M114" s="35" t="s">
        <v>185</v>
      </c>
      <c r="N114" s="35" t="s">
        <v>97</v>
      </c>
      <c r="O114" s="35" t="s">
        <v>186</v>
      </c>
      <c r="P114" s="35" t="s">
        <v>99</v>
      </c>
      <c r="Q114" s="35" t="s">
        <v>186</v>
      </c>
      <c r="R114" s="36" t="s">
        <v>1539</v>
      </c>
      <c r="S114" s="36" t="s">
        <v>1540</v>
      </c>
      <c r="T114" s="36" t="s">
        <v>1541</v>
      </c>
      <c r="U114" s="35" t="s">
        <v>103</v>
      </c>
      <c r="V114" s="36" t="s">
        <v>104</v>
      </c>
      <c r="W114" s="35" t="s">
        <v>189</v>
      </c>
      <c r="X114" s="35" t="s">
        <v>190</v>
      </c>
      <c r="Y114" s="35" t="s">
        <v>1602</v>
      </c>
      <c r="Z114" s="35" t="s">
        <v>1603</v>
      </c>
      <c r="AA114" s="35" t="s">
        <v>163</v>
      </c>
      <c r="AB114" s="35" t="s">
        <v>1604</v>
      </c>
      <c r="AC114" s="35" t="s">
        <v>111</v>
      </c>
      <c r="AD114" s="35" t="s">
        <v>112</v>
      </c>
      <c r="AE114" s="36" t="s">
        <v>1605</v>
      </c>
      <c r="AF114" s="36" t="s">
        <v>195</v>
      </c>
      <c r="AG114" s="35" t="s">
        <v>115</v>
      </c>
      <c r="AH114" s="35" t="s">
        <v>116</v>
      </c>
      <c r="AK114" s="37" t="str">
        <f aca="false">AG114&amp;L114&amp;M114</f>
        <v>服务乘车环境问题车辆卫生</v>
      </c>
      <c r="AP114" s="38" t="n">
        <v>110</v>
      </c>
      <c r="AQ114" s="39" t="n">
        <v>46054</v>
      </c>
      <c r="AR114" s="43" t="str">
        <f aca="false">IFERROR(LEFT(A114,FIND("（",A114)-1),A114)</f>
        <v>网络-260124-053797</v>
      </c>
      <c r="AS114" s="43" t="str">
        <f aca="false">J114</f>
        <v>诉求</v>
      </c>
      <c r="AT114" s="43" t="n">
        <f aca="false">IF(MID(AR114,1,2)="热线",12345)+IF(MID(AR114,1,2)="网络",12345)</f>
        <v>12345</v>
      </c>
      <c r="AU114" s="41" t="str">
        <f aca="false">IFERROR(LEFT(D114,FIND(" ",D114)-1),D114)</f>
        <v>2026-01-25</v>
      </c>
      <c r="AV114" s="43" t="str">
        <f aca="false">P114</f>
        <v>物管行政部</v>
      </c>
      <c r="AW114" s="53" t="str">
        <f aca="false">Q114</f>
        <v>动物园分中心</v>
      </c>
      <c r="AX114" s="7" t="str">
        <f aca="false">H114</f>
        <v>工单来源：微信服务号，此工单内容为网民留言时填写的标题及原文。 ============================= 留言标题： ，80路车辆卫生留言原文：今早六点多坐80路公交车，发现坐位上有土，有和垃圾，车内卫生环境不好，引起不满，希望有关部门重视。市民填写的详细地址为：区、街道：海淀区北太平庄街道详细地址：新街口</v>
      </c>
      <c r="AY114" s="53" t="str">
        <f aca="false">AG114</f>
        <v>服务</v>
      </c>
      <c r="AZ114" s="43" t="s">
        <v>116</v>
      </c>
      <c r="BA114" s="43" t="s">
        <v>116</v>
      </c>
      <c r="BB114" s="43" t="s">
        <v>116</v>
      </c>
      <c r="BC114" s="6" t="s">
        <v>117</v>
      </c>
      <c r="BD114" s="43" t="str">
        <f aca="false">U114</f>
        <v>结束</v>
      </c>
      <c r="BE114" s="43" t="str">
        <f aca="false">IFERROR(LEFT(T114,FIND(" ",T114)-1),T114)</f>
        <v>2026-01-29</v>
      </c>
      <c r="BF114" s="6" t="s">
        <v>640</v>
      </c>
      <c r="BG114" s="5" t="s">
        <v>99</v>
      </c>
      <c r="BH114" s="5" t="s">
        <v>186</v>
      </c>
      <c r="BI114" s="44"/>
      <c r="BJ114" s="44"/>
      <c r="BK114" s="44"/>
      <c r="BL114" s="44" t="str">
        <f aca="false">IF(BG114="物管行政部","侯旭、郑楠",IF(BG114="安保部","张耕",IF(BG114="工程设备部","华菲",IF(BG114="人力资源部","张浩宇",IF(BG114="党委工作部","阎鑫雨",IF(BG114="餐饮服务部","赵弘晨",IF(BG114="工会","郑欣",IF(BG114="办公室","董娜",""))))))))&amp;IF(BG114="纪检部","黄倩",IF(BG114="信息管理部","蔡浩然",""))</f>
        <v>侯旭、郑楠</v>
      </c>
      <c r="BM114" s="44" t="s">
        <v>937</v>
      </c>
      <c r="BN114" s="44"/>
      <c r="BO114" s="44"/>
      <c r="BP114" s="45" t="s">
        <v>120</v>
      </c>
      <c r="BQ114" s="46"/>
      <c r="BR114" s="44"/>
      <c r="BS114" s="46"/>
      <c r="BT114" s="46"/>
      <c r="BU114" s="44"/>
      <c r="BV114" s="44" t="str">
        <f aca="false">MID(AR114,1,16)</f>
        <v>网络-260124-053797</v>
      </c>
      <c r="BW114" s="44" t="s">
        <v>121</v>
      </c>
      <c r="BX114" s="45" t="str">
        <f aca="false">IF(COUNTIF(BV:BV,BV114)=1,"否","是")</f>
        <v>否</v>
      </c>
      <c r="BY114" s="45" t="str">
        <f aca="false">MID(AR114,18,1)</f>
        <v/>
      </c>
      <c r="CG114" s="47" t="str">
        <f aca="false">VLOOKUP(AR114,[1]市民意见信息导出!$AI$2:$AK$392,3,FALSE())</f>
        <v>结束</v>
      </c>
      <c r="CH114" s="0" t="e">
        <f aca="false">VLOOKUP(BV114,[2]Sheet1!$C$2:$AC$99,2,FALSE())</f>
        <v>#N/A</v>
      </c>
    </row>
    <row r="115" customFormat="false" ht="42" hidden="true" customHeight="false" outlineLevel="0" collapsed="false">
      <c r="A115" s="35" t="s">
        <v>1606</v>
      </c>
      <c r="B115" s="36" t="s">
        <v>1607</v>
      </c>
      <c r="C115" s="36" t="s">
        <v>1608</v>
      </c>
      <c r="D115" s="36" t="s">
        <v>1609</v>
      </c>
      <c r="E115" s="35" t="s">
        <v>1610</v>
      </c>
      <c r="F115" s="35" t="s">
        <v>129</v>
      </c>
      <c r="G115" s="35" t="s">
        <v>1611</v>
      </c>
      <c r="H115" s="35" t="s">
        <v>1612</v>
      </c>
      <c r="I115" s="35" t="s">
        <v>92</v>
      </c>
      <c r="J115" s="35" t="s">
        <v>93</v>
      </c>
      <c r="K115" s="35" t="s">
        <v>434</v>
      </c>
      <c r="L115" s="35" t="s">
        <v>910</v>
      </c>
      <c r="M115" s="35" t="s">
        <v>911</v>
      </c>
      <c r="N115" s="35" t="s">
        <v>97</v>
      </c>
      <c r="O115" s="35" t="s">
        <v>591</v>
      </c>
      <c r="P115" s="35" t="s">
        <v>912</v>
      </c>
      <c r="Q115" s="35" t="s">
        <v>591</v>
      </c>
      <c r="R115" s="36" t="s">
        <v>1613</v>
      </c>
      <c r="S115" s="36" t="s">
        <v>1614</v>
      </c>
      <c r="T115" s="36" t="s">
        <v>1615</v>
      </c>
      <c r="U115" s="35" t="s">
        <v>103</v>
      </c>
      <c r="V115" s="36" t="s">
        <v>104</v>
      </c>
      <c r="W115" s="35" t="s">
        <v>1616</v>
      </c>
      <c r="X115" s="35" t="s">
        <v>1617</v>
      </c>
      <c r="Y115" s="35" t="s">
        <v>1618</v>
      </c>
      <c r="Z115" s="35" t="s">
        <v>1619</v>
      </c>
      <c r="AA115" s="35" t="s">
        <v>1618</v>
      </c>
      <c r="AB115" s="35" t="s">
        <v>1619</v>
      </c>
      <c r="AC115" s="35" t="s">
        <v>111</v>
      </c>
      <c r="AD115" s="35" t="s">
        <v>112</v>
      </c>
      <c r="AE115" s="36" t="s">
        <v>1620</v>
      </c>
      <c r="AF115" s="36" t="s">
        <v>596</v>
      </c>
      <c r="AG115" s="35" t="s">
        <v>115</v>
      </c>
      <c r="AH115" s="35" t="s">
        <v>116</v>
      </c>
      <c r="AK115" s="37" t="str">
        <f aca="false">AG115&amp;L115&amp;M115</f>
        <v>服务后勤保障食堂问题</v>
      </c>
      <c r="AP115" s="38" t="n">
        <v>111</v>
      </c>
      <c r="AQ115" s="39" t="n">
        <v>46054</v>
      </c>
      <c r="AR115" s="43" t="str">
        <f aca="false">IFERROR(LEFT(A115,FIND("（",A115)-1),A115)</f>
        <v>热线-260125-015353</v>
      </c>
      <c r="AS115" s="43" t="str">
        <f aca="false">J115</f>
        <v>诉求</v>
      </c>
      <c r="AT115" s="43" t="n">
        <f aca="false">IF(MID(AR115,1,2)="热线",12345)+IF(MID(AR115,1,2)="网络",12345)</f>
        <v>12345</v>
      </c>
      <c r="AU115" s="41" t="str">
        <f aca="false">IFERROR(LEFT(D115,FIND(" ",D115)-1),D115)</f>
        <v>2026-01-25</v>
      </c>
      <c r="AV115" s="43" t="str">
        <f aca="false">P115</f>
        <v>餐饮服务部</v>
      </c>
      <c r="AW115" s="53" t="str">
        <f aca="false">Q115</f>
        <v>史各庄分中心</v>
      </c>
      <c r="AX115" s="7" t="str">
        <f aca="false">H115</f>
        <v>市民反映，昌平区南口路口西公交厂站食堂不提供一次性餐具，自己认为不合理，希望公交集团协调处理，来电反映协调增加一次性餐具问题。市民反映，昌平区南口路口西公交厂站，公交厂站不提供</v>
      </c>
      <c r="AY115" s="53" t="str">
        <f aca="false">AG115</f>
        <v>服务</v>
      </c>
      <c r="AZ115" s="43" t="s">
        <v>92</v>
      </c>
      <c r="BA115" s="43" t="s">
        <v>116</v>
      </c>
      <c r="BB115" s="43" t="s">
        <v>116</v>
      </c>
      <c r="BC115" s="6" t="s">
        <v>1330</v>
      </c>
      <c r="BD115" s="43" t="str">
        <f aca="false">U115</f>
        <v>结束</v>
      </c>
      <c r="BE115" s="43" t="str">
        <f aca="false">IFERROR(LEFT(T115,FIND(" ",T115)-1),T115)</f>
        <v>2026-01-30</v>
      </c>
      <c r="BF115" s="6" t="s">
        <v>1621</v>
      </c>
      <c r="BG115" s="5" t="s">
        <v>912</v>
      </c>
      <c r="BH115" s="5" t="s">
        <v>591</v>
      </c>
      <c r="BI115" s="44"/>
      <c r="BJ115" s="44"/>
      <c r="BK115" s="44"/>
      <c r="BL115" s="44" t="str">
        <f aca="false">IF(BG115="物管行政部","侯旭、郑楠",IF(BG115="安保部","张耕",IF(BG115="工程设备部","华菲",IF(BG115="人力资源部","张浩宇",IF(BG115="党委工作部","阎鑫雨",IF(BG115="餐饮服务部","赵弘晨",IF(BG115="工会","郑欣",IF(BG115="办公室","董娜",""))))))))&amp;IF(BG115="纪检部","黄倩",IF(BG115="信息管理部","蔡浩然",""))</f>
        <v>赵弘晨</v>
      </c>
      <c r="BM115" s="44" t="s">
        <v>119</v>
      </c>
      <c r="BN115" s="44"/>
      <c r="BO115" s="44"/>
      <c r="BP115" s="45" t="s">
        <v>120</v>
      </c>
      <c r="BQ115" s="46"/>
      <c r="BR115" s="44"/>
      <c r="BS115" s="46"/>
      <c r="BT115" s="46"/>
      <c r="BU115" s="44"/>
      <c r="BV115" s="44" t="str">
        <f aca="false">MID(AR115,1,16)</f>
        <v>热线-260125-015353</v>
      </c>
      <c r="BW115" s="44" t="s">
        <v>121</v>
      </c>
      <c r="BX115" s="45" t="str">
        <f aca="false">IF(COUNTIF(BV:BV,BV115)=1,"否","是")</f>
        <v>否</v>
      </c>
      <c r="BY115" s="45" t="str">
        <f aca="false">MID(AR115,18,1)</f>
        <v/>
      </c>
      <c r="CG115" s="47" t="str">
        <f aca="false">VLOOKUP(AR115,[1]市民意见信息导出!$AI$2:$AK$392,3,FALSE())</f>
        <v>结束</v>
      </c>
      <c r="CH115" s="0" t="e">
        <f aca="false">VLOOKUP(BV115,[2]Sheet1!$C$2:$AC$99,2,FALSE())</f>
        <v>#N/A</v>
      </c>
    </row>
    <row r="116" customFormat="false" ht="52" hidden="true" customHeight="false" outlineLevel="0" collapsed="false">
      <c r="A116" s="35" t="s">
        <v>1622</v>
      </c>
      <c r="B116" s="36" t="s">
        <v>1623</v>
      </c>
      <c r="C116" s="36" t="s">
        <v>1624</v>
      </c>
      <c r="D116" s="36" t="s">
        <v>1625</v>
      </c>
      <c r="E116" s="35" t="s">
        <v>128</v>
      </c>
      <c r="F116" s="35" t="s">
        <v>129</v>
      </c>
      <c r="G116" s="35" t="s">
        <v>715</v>
      </c>
      <c r="H116" s="35" t="s">
        <v>1626</v>
      </c>
      <c r="I116" s="35" t="s">
        <v>92</v>
      </c>
      <c r="J116" s="35" t="s">
        <v>173</v>
      </c>
      <c r="K116" s="35" t="s">
        <v>94</v>
      </c>
      <c r="L116" s="35" t="s">
        <v>1072</v>
      </c>
      <c r="M116" s="35" t="s">
        <v>1073</v>
      </c>
      <c r="N116" s="35" t="s">
        <v>97</v>
      </c>
      <c r="O116" s="35" t="s">
        <v>591</v>
      </c>
      <c r="P116" s="35" t="s">
        <v>591</v>
      </c>
      <c r="Q116" s="35" t="s">
        <v>591</v>
      </c>
      <c r="R116" s="36" t="s">
        <v>1539</v>
      </c>
      <c r="S116" s="36" t="s">
        <v>1540</v>
      </c>
      <c r="T116" s="36" t="s">
        <v>1541</v>
      </c>
      <c r="U116" s="35" t="s">
        <v>103</v>
      </c>
      <c r="V116" s="36" t="s">
        <v>104</v>
      </c>
      <c r="W116" s="35" t="s">
        <v>717</v>
      </c>
      <c r="X116" s="35" t="s">
        <v>1627</v>
      </c>
      <c r="Y116" s="35" t="s">
        <v>1628</v>
      </c>
      <c r="Z116" s="35" t="s">
        <v>1629</v>
      </c>
      <c r="AA116" s="35" t="s">
        <v>163</v>
      </c>
      <c r="AB116" s="35" t="s">
        <v>1630</v>
      </c>
      <c r="AC116" s="35" t="s">
        <v>111</v>
      </c>
      <c r="AD116" s="35" t="s">
        <v>112</v>
      </c>
      <c r="AE116" s="36" t="s">
        <v>1631</v>
      </c>
      <c r="AF116" s="36" t="s">
        <v>596</v>
      </c>
      <c r="AG116" s="35" t="s">
        <v>115</v>
      </c>
      <c r="AH116" s="35" t="s">
        <v>116</v>
      </c>
      <c r="AK116" s="37" t="str">
        <f aca="false">AG116&amp;L116&amp;M116</f>
        <v>服务安全服务专业其他问题安全服务专业补充内容</v>
      </c>
      <c r="AP116" s="38" t="n">
        <v>112</v>
      </c>
      <c r="AQ116" s="39" t="n">
        <v>46054</v>
      </c>
      <c r="AR116" s="43" t="str">
        <f aca="false">IFERROR(LEFT(A116,FIND("（",A116)-1),A116)</f>
        <v>热线-260124-015418</v>
      </c>
      <c r="AS116" s="43" t="str">
        <f aca="false">J116</f>
        <v>其他</v>
      </c>
      <c r="AT116" s="43" t="n">
        <f aca="false">IF(MID(AR116,1,2)="热线",12345)+IF(MID(AR116,1,2)="网络",12345)</f>
        <v>12345</v>
      </c>
      <c r="AU116" s="41" t="str">
        <f aca="false">IFERROR(LEFT(D116,FIND(" ",D116)-1),D116)</f>
        <v>2026-01-26</v>
      </c>
      <c r="AV116" s="43" t="str">
        <f aca="false">P116</f>
        <v>史各庄分中心</v>
      </c>
      <c r="AW116" s="53" t="str">
        <f aca="false">Q116</f>
        <v>史各庄分中心</v>
      </c>
      <c r="AX116" s="7" t="str">
        <f aca="false">H116</f>
        <v>市民举报，883路（德胜门西-南口西站），870路（南口西-兴寿北），887路（南口北-回龙观）公交车卫生脏乱差，市民不认可，表示问题没有解决，要求本中心继续反映，来电反映883、870、887路公交车卫生脏乱差问题。请调整主题词为安全服务专业补充内容</v>
      </c>
      <c r="AY116" s="53" t="str">
        <f aca="false">AG116</f>
        <v>服务</v>
      </c>
      <c r="AZ116" s="43" t="s">
        <v>116</v>
      </c>
      <c r="BA116" s="43" t="s">
        <v>116</v>
      </c>
      <c r="BB116" s="43" t="s">
        <v>116</v>
      </c>
      <c r="BC116" s="6" t="s">
        <v>117</v>
      </c>
      <c r="BD116" s="43" t="str">
        <f aca="false">U116</f>
        <v>结束</v>
      </c>
      <c r="BE116" s="43" t="str">
        <f aca="false">IFERROR(LEFT(T116,FIND(" ",T116)-1),T116)</f>
        <v>2026-01-29</v>
      </c>
      <c r="BF116" s="6" t="s">
        <v>640</v>
      </c>
      <c r="BG116" s="5" t="s">
        <v>99</v>
      </c>
      <c r="BH116" s="5" t="s">
        <v>591</v>
      </c>
      <c r="BI116" s="44"/>
      <c r="BJ116" s="44"/>
      <c r="BK116" s="44"/>
      <c r="BL116" s="44" t="str">
        <f aca="false">IF(BG116="物管行政部","侯旭、郑楠",IF(BG116="安保部","张耕",IF(BG116="工程设备部","华菲",IF(BG116="人力资源部","张浩宇",IF(BG116="党委工作部","阎鑫雨",IF(BG116="餐饮服务部","赵弘晨",IF(BG116="工会","郑欣",IF(BG116="办公室","董娜",""))))))))&amp;IF(BG116="纪检部","黄倩",IF(BG116="信息管理部","蔡浩然",""))</f>
        <v>侯旭、郑楠</v>
      </c>
      <c r="BM116" s="44" t="s">
        <v>119</v>
      </c>
      <c r="BN116" s="44"/>
      <c r="BO116" s="44"/>
      <c r="BP116" s="45" t="s">
        <v>120</v>
      </c>
      <c r="BQ116" s="46" t="s">
        <v>1632</v>
      </c>
      <c r="BR116" s="44" t="s">
        <v>92</v>
      </c>
      <c r="BS116" s="46"/>
      <c r="BT116" s="46"/>
      <c r="BU116" s="44" t="s">
        <v>724</v>
      </c>
      <c r="BV116" s="44" t="str">
        <f aca="false">MID(AR116,1,16)</f>
        <v>热线-260124-015418</v>
      </c>
      <c r="BW116" s="44" t="s">
        <v>121</v>
      </c>
      <c r="BX116" s="45" t="str">
        <f aca="false">IF(COUNTIF(BV:BV,BV116)=1,"否","是")</f>
        <v>否</v>
      </c>
      <c r="BY116" s="45" t="str">
        <f aca="false">MID(AR116,18,1)</f>
        <v/>
      </c>
      <c r="BZ116" s="47" t="s">
        <v>122</v>
      </c>
      <c r="CA116" s="47"/>
      <c r="CB116" s="47"/>
      <c r="CC116" s="47"/>
      <c r="CD116" s="48" t="s">
        <v>1369</v>
      </c>
      <c r="CE116" s="47"/>
      <c r="CF116" s="47"/>
      <c r="CG116" s="47" t="str">
        <f aca="false">VLOOKUP(AR116,[1]市民意见信息导出!$AI$2:$AK$392,3,FALSE())</f>
        <v>结束</v>
      </c>
      <c r="CH116" s="0" t="str">
        <f aca="false">VLOOKUP(BV116,[2]Sheet1!$C$2:$AC$99,2,FALSE())</f>
        <v>2月</v>
      </c>
    </row>
    <row r="117" customFormat="false" ht="42" hidden="true" customHeight="false" outlineLevel="0" collapsed="false">
      <c r="A117" s="35" t="s">
        <v>1633</v>
      </c>
      <c r="B117" s="36" t="s">
        <v>1634</v>
      </c>
      <c r="C117" s="36" t="s">
        <v>1635</v>
      </c>
      <c r="D117" s="36" t="s">
        <v>1636</v>
      </c>
      <c r="E117" s="35" t="s">
        <v>1637</v>
      </c>
      <c r="F117" s="35" t="s">
        <v>129</v>
      </c>
      <c r="G117" s="35" t="s">
        <v>1638</v>
      </c>
      <c r="H117" s="35" t="s">
        <v>1639</v>
      </c>
      <c r="I117" s="35" t="s">
        <v>92</v>
      </c>
      <c r="J117" s="35" t="s">
        <v>93</v>
      </c>
      <c r="K117" s="35" t="s">
        <v>132</v>
      </c>
      <c r="L117" s="35" t="s">
        <v>388</v>
      </c>
      <c r="M117" s="35" t="s">
        <v>389</v>
      </c>
      <c r="N117" s="35" t="s">
        <v>97</v>
      </c>
      <c r="O117" s="35" t="s">
        <v>237</v>
      </c>
      <c r="P117" s="35" t="s">
        <v>176</v>
      </c>
      <c r="Q117" s="35" t="s">
        <v>237</v>
      </c>
      <c r="R117" s="36" t="s">
        <v>1640</v>
      </c>
      <c r="S117" s="36" t="s">
        <v>1641</v>
      </c>
      <c r="T117" s="36" t="s">
        <v>1642</v>
      </c>
      <c r="U117" s="35" t="s">
        <v>103</v>
      </c>
      <c r="V117" s="36" t="s">
        <v>104</v>
      </c>
      <c r="W117" s="35" t="s">
        <v>1643</v>
      </c>
      <c r="X117" s="36" t="s">
        <v>1644</v>
      </c>
      <c r="Y117" s="35" t="s">
        <v>1645</v>
      </c>
      <c r="Z117" s="35" t="s">
        <v>1645</v>
      </c>
      <c r="AA117" s="35" t="s">
        <v>1645</v>
      </c>
      <c r="AB117" s="35" t="s">
        <v>1646</v>
      </c>
      <c r="AC117" s="35" t="s">
        <v>111</v>
      </c>
      <c r="AD117" s="35" t="s">
        <v>112</v>
      </c>
      <c r="AE117" s="36" t="s">
        <v>1647</v>
      </c>
      <c r="AF117" s="36" t="s">
        <v>243</v>
      </c>
      <c r="AG117" s="35" t="s">
        <v>1648</v>
      </c>
      <c r="AH117" s="35" t="s">
        <v>116</v>
      </c>
      <c r="AK117" s="37" t="str">
        <f aca="false">AG117&amp;L117&amp;M117</f>
        <v>管理服务不规范场站保安问题场站保安</v>
      </c>
      <c r="AP117" s="38" t="n">
        <v>113</v>
      </c>
      <c r="AQ117" s="39" t="n">
        <v>46054</v>
      </c>
      <c r="AR117" s="43" t="str">
        <f aca="false">IFERROR(LEFT(A117,FIND("（",A117)-1),A117)</f>
        <v>热线-260126-017103</v>
      </c>
      <c r="AS117" s="43" t="str">
        <f aca="false">J117</f>
        <v>诉求</v>
      </c>
      <c r="AT117" s="43" t="n">
        <f aca="false">IF(MID(AR117,1,2)="热线",12345)+IF(MID(AR117,1,2)="网络",12345)</f>
        <v>12345</v>
      </c>
      <c r="AU117" s="41" t="str">
        <f aca="false">IFERROR(LEFT(D117,FIND(" ",D117)-1),D117)</f>
        <v>2026-01-26</v>
      </c>
      <c r="AV117" s="43" t="str">
        <f aca="false">P117</f>
        <v>安全保卫部（应急管理中心）</v>
      </c>
      <c r="AW117" s="53" t="str">
        <f aca="false">Q117</f>
        <v>方庄分中心</v>
      </c>
      <c r="AX117" s="7" t="str">
        <f aca="false">H117</f>
        <v>市民反映，东城区龙潭公交场站允许外部车辆随意进入，里面停了一辆外面小卖部报废的装货车，要求帮助反映，来电反映公交场站允许外部车辆随意进入的问题。</v>
      </c>
      <c r="AY117" s="53" t="str">
        <f aca="false">AG117</f>
        <v>管理服务不规范</v>
      </c>
      <c r="AZ117" s="43" t="s">
        <v>92</v>
      </c>
      <c r="BA117" s="43" t="s">
        <v>116</v>
      </c>
      <c r="BB117" s="43" t="s">
        <v>116</v>
      </c>
      <c r="BC117" s="6" t="s">
        <v>546</v>
      </c>
      <c r="BD117" s="43" t="str">
        <f aca="false">U117</f>
        <v>结束</v>
      </c>
      <c r="BE117" s="43" t="str">
        <f aca="false">IFERROR(LEFT(T117,FIND(" ",T117)-1),T117)</f>
        <v>2026-01-31</v>
      </c>
      <c r="BF117" s="6" t="s">
        <v>1649</v>
      </c>
      <c r="BG117" s="5" t="s">
        <v>148</v>
      </c>
      <c r="BH117" s="5" t="s">
        <v>237</v>
      </c>
      <c r="BI117" s="44"/>
      <c r="BJ117" s="44"/>
      <c r="BK117" s="44"/>
      <c r="BL117" s="44" t="str">
        <f aca="false">IF(BG117="物管行政部","侯旭、郑楠",IF(BG117="安保部","张耕",IF(BG117="工程设备部","华菲",IF(BG117="人力资源部","张浩宇",IF(BG117="党委工作部","阎鑫雨",IF(BG117="餐饮服务部","赵弘晨",IF(BG117="工会","郑欣",IF(BG117="办公室","董娜",""))))))))&amp;IF(BG117="纪检部","黄倩",IF(BG117="信息管理部","蔡浩然",""))</f>
        <v>张耕</v>
      </c>
      <c r="BM117" s="44" t="s">
        <v>119</v>
      </c>
      <c r="BN117" s="44"/>
      <c r="BO117" s="44"/>
      <c r="BP117" s="45" t="s">
        <v>120</v>
      </c>
      <c r="BQ117" s="46"/>
      <c r="BR117" s="44"/>
      <c r="BS117" s="46"/>
      <c r="BT117" s="46"/>
      <c r="BU117" s="44"/>
      <c r="BV117" s="44" t="str">
        <f aca="false">MID(AR117,1,16)</f>
        <v>热线-260126-017103</v>
      </c>
      <c r="BW117" s="44"/>
      <c r="BX117" s="45" t="str">
        <f aca="false">IF(COUNTIF(BV:BV,BV117)=1,"否","是")</f>
        <v>否</v>
      </c>
      <c r="BY117" s="45" t="str">
        <f aca="false">MID(AR117,18,1)</f>
        <v/>
      </c>
      <c r="BZ117" s="47" t="s">
        <v>122</v>
      </c>
      <c r="CA117" s="47"/>
      <c r="CB117" s="47"/>
      <c r="CC117" s="47"/>
      <c r="CD117" s="48" t="s">
        <v>1369</v>
      </c>
      <c r="CE117" s="47"/>
      <c r="CF117" s="47"/>
      <c r="CG117" s="47" t="str">
        <f aca="false">VLOOKUP(AR117,[1]市民意见信息导出!$AI$2:$AK$392,3,FALSE())</f>
        <v>结束</v>
      </c>
      <c r="CH117" s="0" t="str">
        <f aca="false">VLOOKUP(BV117,[2]Sheet1!$C$2:$AC$99,2,FALSE())</f>
        <v>2月</v>
      </c>
    </row>
    <row r="118" customFormat="false" ht="126" hidden="true" customHeight="true" outlineLevel="0" collapsed="false">
      <c r="A118" s="35" t="s">
        <v>1650</v>
      </c>
      <c r="B118" s="36" t="s">
        <v>1651</v>
      </c>
      <c r="C118" s="36" t="s">
        <v>1652</v>
      </c>
      <c r="D118" s="36" t="s">
        <v>1653</v>
      </c>
      <c r="E118" s="35" t="s">
        <v>1553</v>
      </c>
      <c r="F118" s="35" t="s">
        <v>129</v>
      </c>
      <c r="G118" s="35" t="s">
        <v>960</v>
      </c>
      <c r="H118" s="35" t="s">
        <v>1654</v>
      </c>
      <c r="I118" s="35" t="s">
        <v>92</v>
      </c>
      <c r="J118" s="35" t="s">
        <v>173</v>
      </c>
      <c r="K118" s="35" t="s">
        <v>214</v>
      </c>
      <c r="L118" s="35" t="s">
        <v>973</v>
      </c>
      <c r="M118" s="35" t="s">
        <v>974</v>
      </c>
      <c r="N118" s="35" t="s">
        <v>97</v>
      </c>
      <c r="O118" s="35" t="s">
        <v>217</v>
      </c>
      <c r="P118" s="35" t="s">
        <v>217</v>
      </c>
      <c r="Q118" s="35" t="s">
        <v>218</v>
      </c>
      <c r="R118" s="36" t="s">
        <v>1640</v>
      </c>
      <c r="S118" s="36" t="s">
        <v>1655</v>
      </c>
      <c r="T118" s="36" t="s">
        <v>1642</v>
      </c>
      <c r="U118" s="35" t="s">
        <v>103</v>
      </c>
      <c r="V118" s="36" t="s">
        <v>104</v>
      </c>
      <c r="W118" s="35" t="s">
        <v>1656</v>
      </c>
      <c r="X118" s="35" t="s">
        <v>1657</v>
      </c>
      <c r="Y118" s="36" t="s">
        <v>1658</v>
      </c>
      <c r="Z118" s="35" t="s">
        <v>242</v>
      </c>
      <c r="AA118" s="35" t="s">
        <v>242</v>
      </c>
      <c r="AB118" s="35" t="s">
        <v>1659</v>
      </c>
      <c r="AC118" s="35" t="s">
        <v>111</v>
      </c>
      <c r="AD118" s="35" t="s">
        <v>112</v>
      </c>
      <c r="AE118" s="36" t="s">
        <v>1660</v>
      </c>
      <c r="AF118" s="36" t="s">
        <v>224</v>
      </c>
      <c r="AG118" s="35" t="s">
        <v>225</v>
      </c>
      <c r="AH118" s="35" t="s">
        <v>116</v>
      </c>
      <c r="AK118" s="37" t="str">
        <f aca="false">AG118&amp;L118&amp;M118</f>
        <v>劳动合同及用工管理组织方面其他问题组织方面补充内容</v>
      </c>
      <c r="AP118" s="38" t="n">
        <v>114</v>
      </c>
      <c r="AQ118" s="39" t="n">
        <v>46054</v>
      </c>
      <c r="AR118" s="43" t="str">
        <f aca="false">IFERROR(LEFT(A118,FIND("（",A118)-1),A118)</f>
        <v>网络-260126-045683-2</v>
      </c>
      <c r="AS118" s="43" t="str">
        <f aca="false">J118</f>
        <v>其他</v>
      </c>
      <c r="AT118" s="43" t="n">
        <f aca="false">IF(MID(AR118,1,2)="热线",12345)+IF(MID(AR118,1,2)="网络",12345)</f>
        <v>12345</v>
      </c>
      <c r="AU118" s="41" t="str">
        <f aca="false">IFERROR(LEFT(D118,FIND(" ",D118)-1),D118)</f>
        <v>2026-01-26</v>
      </c>
      <c r="AV118" s="43" t="str">
        <f aca="false">P118</f>
        <v>党委工作部</v>
      </c>
      <c r="AW118" s="53" t="str">
        <f aca="false">Q118</f>
        <v>机关</v>
      </c>
      <c r="AX118" s="7" t="str">
        <f aca="false">H118</f>
        <v>工单来源：微信服务号，此工单内容为网民留言时填写的标题及原文。 ============================= 留言标题：反应鸿运承物业管理中心不作为推诿留言原文：前一段时间我多次已经反馈了鸿运承物业管理中心不作为推诿，同时我也已经接到多个电话对我询问的问题回复，问题及回复如下:第一，我在其单位任职期间的身份认定！前段时间也就是2026年1月13日他们的工作人员回复我为工人身份，但是今天2026年1月26日给我回电话的人员说不清楚！他们不做回复！第二，我再其单位任职期间，其单位以何种方式何时何地告知过我我属于监察对象，请提供相关材料！他们今天2026年1月26日闭口不答！上述两个问题该人员说他们统一口径让我以劳动仲裁结果为准，但是我在其单位签注过劳动合同，这两项问题为什么就不能给出明确答复？这样推来推去的，总是在扯皮，为的是什么？市民填写的详细地址为：区、街道：西城区广内街道详细地址：鸿运承物业天宫院分中心注：详情参阅市民提供附件  人力，组织纪检答复不满意</v>
      </c>
      <c r="AY118" s="53" t="str">
        <f aca="false">AG118</f>
        <v>劳动合同及用工管理</v>
      </c>
      <c r="AZ118" s="43" t="s">
        <v>92</v>
      </c>
      <c r="BA118" s="43" t="s">
        <v>92</v>
      </c>
      <c r="BB118" s="43" t="s">
        <v>116</v>
      </c>
      <c r="BC118" s="6" t="s">
        <v>226</v>
      </c>
      <c r="BD118" s="43" t="str">
        <f aca="false">U118</f>
        <v>结束</v>
      </c>
      <c r="BE118" s="43" t="str">
        <f aca="false">IFERROR(LEFT(T118,FIND(" ",T118)-1),T118)</f>
        <v>2026-01-31</v>
      </c>
      <c r="BF118" s="6" t="s">
        <v>977</v>
      </c>
      <c r="BG118" s="5" t="s">
        <v>217</v>
      </c>
      <c r="BH118" s="5" t="s">
        <v>218</v>
      </c>
      <c r="BI118" s="44"/>
      <c r="BJ118" s="44"/>
      <c r="BK118" s="44"/>
      <c r="BL118" s="44" t="str">
        <f aca="false">IF(BG118="物管行政部","侯旭、郑楠",IF(BG118="安保部","张耕",IF(BG118="工程设备部","华菲",IF(BG118="人力资源部","张浩宇",IF(BG118="党委工作部","阎鑫雨",IF(BG118="餐饮服务部","赵弘晨",IF(BG118="工会","郑欣",IF(BG118="办公室","董娜",""))))))))&amp;IF(BG118="纪检部","黄倩",IF(BG118="信息管理部","蔡浩然",""))</f>
        <v>阎鑫雨</v>
      </c>
      <c r="BM118" s="44" t="s">
        <v>119</v>
      </c>
      <c r="BN118" s="44"/>
      <c r="BO118" s="44"/>
      <c r="BP118" s="45" t="s">
        <v>1565</v>
      </c>
      <c r="BQ118" s="46" t="s">
        <v>1661</v>
      </c>
      <c r="BR118" s="44" t="s">
        <v>92</v>
      </c>
      <c r="BS118" s="46"/>
      <c r="BT118" s="46"/>
      <c r="BU118" s="44"/>
      <c r="BV118" s="44" t="str">
        <f aca="false">MID(AR118,1,16)</f>
        <v>网络-260126-045683</v>
      </c>
      <c r="BW118" s="44" t="s">
        <v>231</v>
      </c>
      <c r="BX118" s="45" t="str">
        <f aca="false">IF(COUNTIF(BV:BV,BV118)=1,"否","是")</f>
        <v>是</v>
      </c>
      <c r="BY118" s="45" t="str">
        <f aca="false">MID(AR118,18,1)</f>
        <v>2</v>
      </c>
      <c r="BZ118" s="47" t="s">
        <v>122</v>
      </c>
      <c r="CA118" s="47"/>
      <c r="CB118" s="47"/>
      <c r="CC118" s="47"/>
      <c r="CD118" s="48" t="s">
        <v>1369</v>
      </c>
      <c r="CE118" s="47"/>
      <c r="CF118" s="47"/>
      <c r="CG118" s="47" t="str">
        <f aca="false">VLOOKUP(AR118,[1]市民意见信息导出!$AI$2:$AK$392,3,FALSE())</f>
        <v>结束</v>
      </c>
      <c r="CH118" s="0" t="str">
        <f aca="false">VLOOKUP(BV118,[2]Sheet1!$C$2:$AC$99,2,FALSE())</f>
        <v>2月</v>
      </c>
    </row>
    <row r="119" customFormat="false" ht="121" hidden="true" customHeight="true" outlineLevel="0" collapsed="false">
      <c r="A119" s="35" t="s">
        <v>1662</v>
      </c>
      <c r="B119" s="36" t="s">
        <v>1651</v>
      </c>
      <c r="C119" s="36" t="s">
        <v>1652</v>
      </c>
      <c r="D119" s="36" t="s">
        <v>1663</v>
      </c>
      <c r="E119" s="35" t="s">
        <v>1553</v>
      </c>
      <c r="F119" s="35" t="s">
        <v>129</v>
      </c>
      <c r="G119" s="35" t="s">
        <v>960</v>
      </c>
      <c r="H119" s="35" t="s">
        <v>1654</v>
      </c>
      <c r="I119" s="35" t="s">
        <v>92</v>
      </c>
      <c r="J119" s="35" t="s">
        <v>173</v>
      </c>
      <c r="K119" s="35" t="s">
        <v>1555</v>
      </c>
      <c r="L119" s="35" t="s">
        <v>1556</v>
      </c>
      <c r="M119" s="35" t="s">
        <v>1557</v>
      </c>
      <c r="N119" s="35" t="s">
        <v>97</v>
      </c>
      <c r="O119" s="35" t="s">
        <v>1558</v>
      </c>
      <c r="P119" s="35" t="s">
        <v>1558</v>
      </c>
      <c r="Q119" s="35" t="s">
        <v>218</v>
      </c>
      <c r="R119" s="36" t="s">
        <v>1640</v>
      </c>
      <c r="S119" s="36" t="s">
        <v>1655</v>
      </c>
      <c r="T119" s="36" t="s">
        <v>1642</v>
      </c>
      <c r="U119" s="35" t="s">
        <v>103</v>
      </c>
      <c r="V119" s="36" t="s">
        <v>104</v>
      </c>
      <c r="W119" s="35" t="s">
        <v>1664</v>
      </c>
      <c r="X119" s="35" t="s">
        <v>1665</v>
      </c>
      <c r="Y119" s="35" t="s">
        <v>1666</v>
      </c>
      <c r="Z119" s="35" t="s">
        <v>242</v>
      </c>
      <c r="AA119" s="35" t="s">
        <v>242</v>
      </c>
      <c r="AB119" s="35" t="s">
        <v>1667</v>
      </c>
      <c r="AC119" s="35" t="s">
        <v>111</v>
      </c>
      <c r="AD119" s="35" t="s">
        <v>112</v>
      </c>
      <c r="AE119" s="36" t="s">
        <v>1660</v>
      </c>
      <c r="AF119" s="36" t="s">
        <v>1564</v>
      </c>
      <c r="AG119" s="35" t="s">
        <v>225</v>
      </c>
      <c r="AH119" s="35" t="s">
        <v>116</v>
      </c>
      <c r="AK119" s="37" t="str">
        <f aca="false">AG119&amp;L119&amp;M119</f>
        <v>劳动合同及用工管理纪检方面其他问题纪检方面补充内容</v>
      </c>
      <c r="AP119" s="38" t="n">
        <v>115</v>
      </c>
      <c r="AQ119" s="39" t="n">
        <v>46054</v>
      </c>
      <c r="AR119" s="43" t="str">
        <f aca="false">IFERROR(LEFT(A119,FIND("（",A119)-1),A119)</f>
        <v>网络-260126-045683-3</v>
      </c>
      <c r="AS119" s="43" t="str">
        <f aca="false">J119</f>
        <v>其他</v>
      </c>
      <c r="AT119" s="43" t="n">
        <f aca="false">IF(MID(AR119,1,2)="热线",12345)+IF(MID(AR119,1,2)="网络",12345)</f>
        <v>12345</v>
      </c>
      <c r="AU119" s="41" t="str">
        <f aca="false">IFERROR(LEFT(D119,FIND(" ",D119)-1),D119)</f>
        <v>2026-01-26</v>
      </c>
      <c r="AV119" s="43" t="str">
        <f aca="false">P119</f>
        <v>纪检部</v>
      </c>
      <c r="AW119" s="53" t="str">
        <f aca="false">Q119</f>
        <v>机关</v>
      </c>
      <c r="AX119" s="7" t="str">
        <f aca="false">H119</f>
        <v>工单来源：微信服务号，此工单内容为网民留言时填写的标题及原文。 ============================= 留言标题：反应鸿运承物业管理中心不作为推诿留言原文：前一段时间我多次已经反馈了鸿运承物业管理中心不作为推诿，同时我也已经接到多个电话对我询问的问题回复，问题及回复如下:第一，我在其单位任职期间的身份认定！前段时间也就是2026年1月13日他们的工作人员回复我为工人身份，但是今天2026年1月26日给我回电话的人员说不清楚！他们不做回复！第二，我再其单位任职期间，其单位以何种方式何时何地告知过我我属于监察对象，请提供相关材料！他们今天2026年1月26日闭口不答！上述两个问题该人员说他们统一口径让我以劳动仲裁结果为准，但是我在其单位签注过劳动合同，这两项问题为什么就不能给出明确答复？这样推来推去的，总是在扯皮，为的是什么？市民填写的详细地址为：区、街道：西城区广内街道详细地址：鸿运承物业天宫院分中心注：详情参阅市民提供附件  人力，组织纪检答复不满意</v>
      </c>
      <c r="AY119" s="53" t="str">
        <f aca="false">AG119</f>
        <v>劳动合同及用工管理</v>
      </c>
      <c r="AZ119" s="43" t="s">
        <v>92</v>
      </c>
      <c r="BA119" s="43" t="s">
        <v>92</v>
      </c>
      <c r="BB119" s="43" t="s">
        <v>116</v>
      </c>
      <c r="BC119" s="6" t="s">
        <v>226</v>
      </c>
      <c r="BD119" s="43" t="str">
        <f aca="false">U119</f>
        <v>结束</v>
      </c>
      <c r="BE119" s="43" t="str">
        <f aca="false">IFERROR(LEFT(T119,FIND(" ",T119)-1),T119)</f>
        <v>2026-01-31</v>
      </c>
      <c r="BF119" s="6" t="s">
        <v>977</v>
      </c>
      <c r="BG119" s="5" t="s">
        <v>1558</v>
      </c>
      <c r="BH119" s="5" t="s">
        <v>218</v>
      </c>
      <c r="BI119" s="44"/>
      <c r="BJ119" s="44"/>
      <c r="BK119" s="44"/>
      <c r="BL119" s="44" t="str">
        <f aca="false">IF(BG119="物管行政部","侯旭、郑楠",IF(BG119="安保部","张耕",IF(BG119="工程设备部","华菲",IF(BG119="人力资源部","张浩宇",IF(BG119="党委工作部","阎鑫雨",IF(BG119="餐饮服务部","赵弘晨",IF(BG119="工会","郑欣",IF(BG119="办公室","董娜",""))))))))&amp;IF(BG119="纪检部","黄倩",IF(BG119="信息管理部","蔡浩然",""))</f>
        <v>黄倩</v>
      </c>
      <c r="BM119" s="44" t="s">
        <v>119</v>
      </c>
      <c r="BN119" s="44"/>
      <c r="BO119" s="44"/>
      <c r="BP119" s="45" t="s">
        <v>1565</v>
      </c>
      <c r="BQ119" s="46" t="s">
        <v>1661</v>
      </c>
      <c r="BR119" s="44" t="s">
        <v>92</v>
      </c>
      <c r="BS119" s="46"/>
      <c r="BT119" s="46"/>
      <c r="BU119" s="44"/>
      <c r="BV119" s="44" t="str">
        <f aca="false">MID(AR119,1,16)</f>
        <v>网络-260126-045683</v>
      </c>
      <c r="BW119" s="44" t="s">
        <v>231</v>
      </c>
      <c r="BX119" s="45" t="str">
        <f aca="false">IF(COUNTIF(BV:BV,BV119)=1,"否","是")</f>
        <v>是</v>
      </c>
      <c r="BY119" s="45" t="str">
        <f aca="false">MID(AR119,18,1)</f>
        <v>3</v>
      </c>
      <c r="BZ119" s="47" t="s">
        <v>122</v>
      </c>
      <c r="CA119" s="47"/>
      <c r="CB119" s="47"/>
      <c r="CC119" s="47"/>
      <c r="CD119" s="48" t="s">
        <v>1369</v>
      </c>
      <c r="CE119" s="47"/>
      <c r="CF119" s="47"/>
      <c r="CG119" s="47" t="str">
        <f aca="false">VLOOKUP(AR119,[1]市民意见信息导出!$AI$2:$AK$392,3,FALSE())</f>
        <v>结束</v>
      </c>
      <c r="CH119" s="0" t="str">
        <f aca="false">VLOOKUP(BV119,[2]Sheet1!$C$2:$AC$99,2,FALSE())</f>
        <v>2月</v>
      </c>
    </row>
    <row r="120" customFormat="false" ht="119" hidden="true" customHeight="true" outlineLevel="0" collapsed="false">
      <c r="A120" s="35" t="s">
        <v>1668</v>
      </c>
      <c r="B120" s="36" t="s">
        <v>1651</v>
      </c>
      <c r="C120" s="36" t="s">
        <v>1652</v>
      </c>
      <c r="D120" s="36" t="s">
        <v>1669</v>
      </c>
      <c r="E120" s="35" t="s">
        <v>1553</v>
      </c>
      <c r="F120" s="35" t="s">
        <v>129</v>
      </c>
      <c r="G120" s="35" t="s">
        <v>960</v>
      </c>
      <c r="H120" s="35" t="s">
        <v>1654</v>
      </c>
      <c r="I120" s="35" t="s">
        <v>92</v>
      </c>
      <c r="J120" s="35" t="s">
        <v>173</v>
      </c>
      <c r="K120" s="35" t="s">
        <v>234</v>
      </c>
      <c r="L120" s="35" t="s">
        <v>303</v>
      </c>
      <c r="M120" s="35" t="s">
        <v>304</v>
      </c>
      <c r="N120" s="35" t="s">
        <v>97</v>
      </c>
      <c r="O120" s="35" t="s">
        <v>238</v>
      </c>
      <c r="P120" s="35" t="s">
        <v>238</v>
      </c>
      <c r="Q120" s="35" t="s">
        <v>218</v>
      </c>
      <c r="R120" s="36" t="s">
        <v>1640</v>
      </c>
      <c r="S120" s="36" t="s">
        <v>1641</v>
      </c>
      <c r="T120" s="36" t="s">
        <v>1642</v>
      </c>
      <c r="U120" s="35" t="s">
        <v>103</v>
      </c>
      <c r="V120" s="36" t="s">
        <v>104</v>
      </c>
      <c r="W120" s="35" t="s">
        <v>1670</v>
      </c>
      <c r="X120" s="35" t="s">
        <v>1671</v>
      </c>
      <c r="Y120" s="35" t="s">
        <v>1666</v>
      </c>
      <c r="Z120" s="35" t="s">
        <v>242</v>
      </c>
      <c r="AA120" s="35" t="s">
        <v>242</v>
      </c>
      <c r="AB120" s="35" t="s">
        <v>1672</v>
      </c>
      <c r="AC120" s="35" t="s">
        <v>111</v>
      </c>
      <c r="AD120" s="35" t="s">
        <v>112</v>
      </c>
      <c r="AE120" s="36" t="s">
        <v>1660</v>
      </c>
      <c r="AF120" s="36" t="s">
        <v>279</v>
      </c>
      <c r="AG120" s="35" t="s">
        <v>225</v>
      </c>
      <c r="AH120" s="35" t="s">
        <v>116</v>
      </c>
      <c r="AK120" s="37" t="str">
        <f aca="false">AG120&amp;L120&amp;M120</f>
        <v>劳动合同及用工管理人力资源方面其他问题人力资源方面补充内容</v>
      </c>
      <c r="AP120" s="38" t="n">
        <v>116</v>
      </c>
      <c r="AQ120" s="39" t="n">
        <v>46054</v>
      </c>
      <c r="AR120" s="43" t="str">
        <f aca="false">IFERROR(LEFT(A120,FIND("（",A120)-1),A120)</f>
        <v>网络-260126-045683-1</v>
      </c>
      <c r="AS120" s="43" t="str">
        <f aca="false">J120</f>
        <v>其他</v>
      </c>
      <c r="AT120" s="43" t="n">
        <f aca="false">IF(MID(AR120,1,2)="热线",12345)+IF(MID(AR120,1,2)="网络",12345)</f>
        <v>12345</v>
      </c>
      <c r="AU120" s="41" t="str">
        <f aca="false">IFERROR(LEFT(D120,FIND(" ",D120)-1),D120)</f>
        <v>2026-01-26</v>
      </c>
      <c r="AV120" s="43" t="str">
        <f aca="false">P120</f>
        <v>人力资源部</v>
      </c>
      <c r="AW120" s="53" t="str">
        <f aca="false">Q120</f>
        <v>机关</v>
      </c>
      <c r="AX120" s="7" t="str">
        <f aca="false">H120</f>
        <v>工单来源：微信服务号，此工单内容为网民留言时填写的标题及原文。 ============================= 留言标题：反应鸿运承物业管理中心不作为推诿留言原文：前一段时间我多次已经反馈了鸿运承物业管理中心不作为推诿，同时我也已经接到多个电话对我询问的问题回复，问题及回复如下:第一，我在其单位任职期间的身份认定！前段时间也就是2026年1月13日他们的工作人员回复我为工人身份，但是今天2026年1月26日给我回电话的人员说不清楚！他们不做回复！第二，我再其单位任职期间，其单位以何种方式何时何地告知过我我属于监察对象，请提供相关材料！他们今天2026年1月26日闭口不答！上述两个问题该人员说他们统一口径让我以劳动仲裁结果为准，但是我在其单位签注过劳动合同，这两项问题为什么就不能给出明确答复？这样推来推去的，总是在扯皮，为的是什么？市民填写的详细地址为：区、街道：西城区广内街道详细地址：鸿运承物业天宫院分中心注：详情参阅市民提供附件  人力，组织纪检答复不满意</v>
      </c>
      <c r="AY120" s="53" t="str">
        <f aca="false">AG120</f>
        <v>劳动合同及用工管理</v>
      </c>
      <c r="AZ120" s="43" t="s">
        <v>92</v>
      </c>
      <c r="BA120" s="43" t="s">
        <v>92</v>
      </c>
      <c r="BB120" s="43" t="s">
        <v>116</v>
      </c>
      <c r="BC120" s="6" t="s">
        <v>226</v>
      </c>
      <c r="BD120" s="43" t="str">
        <f aca="false">U120</f>
        <v>结束</v>
      </c>
      <c r="BE120" s="43" t="str">
        <f aca="false">IFERROR(LEFT(T120,FIND(" ",T120)-1),T120)</f>
        <v>2026-01-31</v>
      </c>
      <c r="BF120" s="6" t="s">
        <v>977</v>
      </c>
      <c r="BG120" s="5" t="s">
        <v>238</v>
      </c>
      <c r="BH120" s="5" t="s">
        <v>218</v>
      </c>
      <c r="BI120" s="44"/>
      <c r="BJ120" s="44"/>
      <c r="BK120" s="44"/>
      <c r="BL120" s="44" t="str">
        <f aca="false">IF(BG120="物管行政部","侯旭、郑楠",IF(BG120="安保部","张耕",IF(BG120="工程设备部","华菲",IF(BG120="人力资源部","张浩宇",IF(BG120="党委工作部","阎鑫雨",IF(BG120="餐饮服务部","赵弘晨",IF(BG120="工会","郑欣",IF(BG120="办公室","董娜",""))))))))&amp;IF(BG120="纪检部","黄倩",IF(BG120="信息管理部","蔡浩然",""))</f>
        <v>张浩宇</v>
      </c>
      <c r="BM120" s="44" t="s">
        <v>119</v>
      </c>
      <c r="BN120" s="44"/>
      <c r="BO120" s="44"/>
      <c r="BP120" s="45" t="s">
        <v>1565</v>
      </c>
      <c r="BQ120" s="46" t="s">
        <v>1661</v>
      </c>
      <c r="BR120" s="44" t="s">
        <v>92</v>
      </c>
      <c r="BS120" s="46"/>
      <c r="BT120" s="46"/>
      <c r="BU120" s="44" t="s">
        <v>1571</v>
      </c>
      <c r="BV120" s="44" t="str">
        <f aca="false">MID(AR120,1,16)</f>
        <v>网络-260126-045683</v>
      </c>
      <c r="BW120" s="44" t="s">
        <v>231</v>
      </c>
      <c r="BX120" s="45" t="str">
        <f aca="false">IF(COUNTIF(BV:BV,BV120)=1,"否","是")</f>
        <v>是</v>
      </c>
      <c r="BY120" s="45" t="str">
        <f aca="false">MID(AR120,18,1)</f>
        <v>1</v>
      </c>
      <c r="BZ120" s="47" t="s">
        <v>122</v>
      </c>
      <c r="CA120" s="47"/>
      <c r="CB120" s="47"/>
      <c r="CC120" s="47"/>
      <c r="CD120" s="48" t="s">
        <v>1369</v>
      </c>
      <c r="CE120" s="47"/>
      <c r="CF120" s="47"/>
      <c r="CG120" s="47" t="str">
        <f aca="false">VLOOKUP(AR120,[1]市民意见信息导出!$AI$2:$AK$392,3,FALSE())</f>
        <v>结束</v>
      </c>
      <c r="CH120" s="0" t="str">
        <f aca="false">VLOOKUP(BV120,[2]Sheet1!$C$2:$AC$99,2,FALSE())</f>
        <v>2月</v>
      </c>
    </row>
    <row r="121" customFormat="false" ht="93" hidden="true" customHeight="true" outlineLevel="0" collapsed="false">
      <c r="A121" s="35" t="s">
        <v>1673</v>
      </c>
      <c r="B121" s="36" t="s">
        <v>1674</v>
      </c>
      <c r="C121" s="36" t="s">
        <v>1675</v>
      </c>
      <c r="D121" s="36" t="s">
        <v>1676</v>
      </c>
      <c r="E121" s="35" t="s">
        <v>182</v>
      </c>
      <c r="F121" s="35"/>
      <c r="G121" s="35" t="s">
        <v>182</v>
      </c>
      <c r="H121" s="35" t="s">
        <v>1677</v>
      </c>
      <c r="I121" s="35" t="s">
        <v>92</v>
      </c>
      <c r="J121" s="35" t="s">
        <v>93</v>
      </c>
      <c r="K121" s="35" t="s">
        <v>94</v>
      </c>
      <c r="L121" s="35" t="s">
        <v>184</v>
      </c>
      <c r="M121" s="35" t="s">
        <v>185</v>
      </c>
      <c r="N121" s="35" t="s">
        <v>97</v>
      </c>
      <c r="O121" s="35" t="s">
        <v>390</v>
      </c>
      <c r="P121" s="35" t="s">
        <v>99</v>
      </c>
      <c r="Q121" s="35" t="s">
        <v>390</v>
      </c>
      <c r="R121" s="36" t="s">
        <v>1640</v>
      </c>
      <c r="S121" s="36" t="s">
        <v>1614</v>
      </c>
      <c r="T121" s="36" t="s">
        <v>1642</v>
      </c>
      <c r="U121" s="35" t="s">
        <v>103</v>
      </c>
      <c r="V121" s="36" t="s">
        <v>104</v>
      </c>
      <c r="W121" s="35" t="s">
        <v>634</v>
      </c>
      <c r="X121" s="35" t="s">
        <v>1678</v>
      </c>
      <c r="Y121" s="36" t="s">
        <v>1679</v>
      </c>
      <c r="Z121" s="35" t="s">
        <v>1680</v>
      </c>
      <c r="AA121" s="35" t="s">
        <v>163</v>
      </c>
      <c r="AB121" s="35" t="s">
        <v>1681</v>
      </c>
      <c r="AC121" s="35" t="s">
        <v>111</v>
      </c>
      <c r="AD121" s="35" t="s">
        <v>112</v>
      </c>
      <c r="AE121" s="36" t="s">
        <v>1682</v>
      </c>
      <c r="AF121" s="36" t="s">
        <v>397</v>
      </c>
      <c r="AG121" s="35" t="s">
        <v>379</v>
      </c>
      <c r="AH121" s="35" t="s">
        <v>116</v>
      </c>
      <c r="AK121" s="37" t="str">
        <f aca="false">AG121&amp;L121&amp;M121</f>
        <v>设施设备乘车环境问题车辆卫生</v>
      </c>
      <c r="AP121" s="38" t="n">
        <v>117</v>
      </c>
      <c r="AQ121" s="39" t="n">
        <v>46054</v>
      </c>
      <c r="AR121" s="43" t="str">
        <f aca="false">IFERROR(LEFT(A121,FIND("（",A121)-1),A121)</f>
        <v>网络-260126-076970-2</v>
      </c>
      <c r="AS121" s="43" t="str">
        <f aca="false">J121</f>
        <v>诉求</v>
      </c>
      <c r="AT121" s="43" t="n">
        <f aca="false">IF(MID(AR121,1,2)="热线",12345)+IF(MID(AR121,1,2)="网络",12345)</f>
        <v>12345</v>
      </c>
      <c r="AU121" s="41" t="str">
        <f aca="false">IFERROR(LEFT(D121,FIND(" ",D121)-1),D121)</f>
        <v>2026-01-27</v>
      </c>
      <c r="AV121" s="43" t="str">
        <f aca="false">P121</f>
        <v>物管行政部</v>
      </c>
      <c r="AW121" s="53" t="str">
        <f aca="false">Q121</f>
        <v>小营分中心</v>
      </c>
      <c r="AX121" s="7" t="str">
        <f aca="false">H121</f>
        <v>工单来源：市政府门户网站互动交流平台，此工单内容为网民留言时填写的标题及原文。 ============================= 留言标题：投诉510路1726801车留言原文：2026年1月26日我乘坐510路1726801双层车，该车二楼右侧（车门一侧）内侧壁第2个活动空调出风口的调风拨片缺失缺损，请尽快联系保养场补装此出风口拨片，确保出风口可以正常开启或关闭。该车一楼内侧壁的很多活动空调出风口脏兮兮的一大堆尘土，二楼左侧靠后的那几排座椅，座椅靠背上也一大堆尘土，一看就是很长时间没有清洗清洁了，请保洁部门尽快对该车出风口和座椅进行清洁。我会持续跟踪检查以上问题的整改情况，希望科信部门和保洁部门端正态度认真处理，不要敷衍糊弄。市民填写的详细地址为：详细地址：不详科技，物业</v>
      </c>
      <c r="AY121" s="53" t="str">
        <f aca="false">AG121</f>
        <v>设施设备</v>
      </c>
      <c r="AZ121" s="43" t="s">
        <v>116</v>
      </c>
      <c r="BA121" s="43" t="s">
        <v>116</v>
      </c>
      <c r="BB121" s="43" t="s">
        <v>116</v>
      </c>
      <c r="BC121" s="6" t="s">
        <v>117</v>
      </c>
      <c r="BD121" s="43" t="str">
        <f aca="false">U121</f>
        <v>结束</v>
      </c>
      <c r="BE121" s="43" t="str">
        <f aca="false">IFERROR(LEFT(T121,FIND(" ",T121)-1),T121)</f>
        <v>2026-01-31</v>
      </c>
      <c r="BF121" s="6" t="s">
        <v>1683</v>
      </c>
      <c r="BG121" s="5" t="s">
        <v>99</v>
      </c>
      <c r="BH121" s="5" t="s">
        <v>390</v>
      </c>
      <c r="BI121" s="44"/>
      <c r="BJ121" s="44"/>
      <c r="BK121" s="44"/>
      <c r="BL121" s="44" t="str">
        <f aca="false">IF(BG121="物管行政部","侯旭、郑楠",IF(BG121="安保部","张耕",IF(BG121="工程设备部","华菲",IF(BG121="人力资源部","张浩宇",IF(BG121="党委工作部","阎鑫雨",IF(BG121="餐饮服务部","赵弘晨",IF(BG121="工会","郑欣",IF(BG121="办公室","董娜",""))))))))&amp;IF(BG121="纪检部","黄倩",IF(BG121="信息管理部","蔡浩然",""))</f>
        <v>侯旭、郑楠</v>
      </c>
      <c r="BM121" s="44" t="s">
        <v>937</v>
      </c>
      <c r="BN121" s="44"/>
      <c r="BO121" s="44"/>
      <c r="BP121" s="45" t="s">
        <v>120</v>
      </c>
      <c r="BQ121" s="46" t="s">
        <v>1684</v>
      </c>
      <c r="BR121" s="44" t="s">
        <v>92</v>
      </c>
      <c r="BS121" s="46"/>
      <c r="BT121" s="46"/>
      <c r="BU121" s="44"/>
      <c r="BV121" s="44" t="str">
        <f aca="false">MID(AR121,1,16)</f>
        <v>网络-260126-076970</v>
      </c>
      <c r="BW121" s="44"/>
      <c r="BX121" s="45" t="str">
        <f aca="false">IF(COUNTIF(BV:BV,BV121)=1,"否","是")</f>
        <v>否</v>
      </c>
      <c r="BY121" s="45" t="str">
        <f aca="false">MID(AR121,18,1)</f>
        <v>2</v>
      </c>
      <c r="CG121" s="47" t="str">
        <f aca="false">VLOOKUP(AR121,[1]市民意见信息导出!$AI$2:$AK$392,3,FALSE())</f>
        <v>结束</v>
      </c>
      <c r="CH121" s="0" t="e">
        <f aca="false">VLOOKUP(BV121,[2]Sheet1!$C$2:$AC$99,2,FALSE())</f>
        <v>#N/A</v>
      </c>
    </row>
    <row r="122" customFormat="false" ht="79" hidden="true" customHeight="true" outlineLevel="0" collapsed="false">
      <c r="A122" s="35" t="s">
        <v>1685</v>
      </c>
      <c r="B122" s="36" t="s">
        <v>1686</v>
      </c>
      <c r="C122" s="36" t="s">
        <v>1687</v>
      </c>
      <c r="D122" s="36" t="s">
        <v>1688</v>
      </c>
      <c r="E122" s="35" t="s">
        <v>1689</v>
      </c>
      <c r="F122" s="35" t="s">
        <v>89</v>
      </c>
      <c r="G122" s="35" t="s">
        <v>1690</v>
      </c>
      <c r="H122" s="35" t="s">
        <v>1691</v>
      </c>
      <c r="I122" s="35" t="s">
        <v>92</v>
      </c>
      <c r="J122" s="35" t="s">
        <v>173</v>
      </c>
      <c r="K122" s="35" t="s">
        <v>1692</v>
      </c>
      <c r="L122" s="35" t="s">
        <v>1693</v>
      </c>
      <c r="M122" s="35" t="s">
        <v>1694</v>
      </c>
      <c r="N122" s="35" t="s">
        <v>97</v>
      </c>
      <c r="O122" s="35" t="s">
        <v>99</v>
      </c>
      <c r="P122" s="35" t="s">
        <v>1695</v>
      </c>
      <c r="Q122" s="35" t="s">
        <v>218</v>
      </c>
      <c r="R122" s="36" t="s">
        <v>1696</v>
      </c>
      <c r="S122" s="36" t="s">
        <v>1614</v>
      </c>
      <c r="T122" s="36" t="s">
        <v>1697</v>
      </c>
      <c r="U122" s="35" t="s">
        <v>103</v>
      </c>
      <c r="V122" s="36" t="s">
        <v>104</v>
      </c>
      <c r="W122" s="35" t="s">
        <v>524</v>
      </c>
      <c r="X122" s="35" t="s">
        <v>1698</v>
      </c>
      <c r="Y122" s="35" t="s">
        <v>1699</v>
      </c>
      <c r="Z122" s="35" t="s">
        <v>242</v>
      </c>
      <c r="AA122" s="35" t="s">
        <v>242</v>
      </c>
      <c r="AB122" s="35" t="s">
        <v>1700</v>
      </c>
      <c r="AC122" s="35" t="s">
        <v>111</v>
      </c>
      <c r="AD122" s="35" t="s">
        <v>112</v>
      </c>
      <c r="AE122" s="36" t="s">
        <v>1701</v>
      </c>
      <c r="AF122" s="36" t="s">
        <v>529</v>
      </c>
      <c r="AG122" s="35" t="s">
        <v>1702</v>
      </c>
      <c r="AH122" s="35" t="s">
        <v>116</v>
      </c>
      <c r="AK122" s="37" t="str">
        <f aca="false">AG122&amp;L122&amp;M122</f>
        <v>福利分房资产管理方面其他问题资产管理方面补充内容</v>
      </c>
      <c r="AP122" s="38" t="n">
        <v>118</v>
      </c>
      <c r="AQ122" s="39" t="n">
        <v>46054</v>
      </c>
      <c r="AR122" s="43" t="str">
        <f aca="false">IFERROR(LEFT(A122,FIND("（",A122)-1),A122)</f>
        <v>热线-260127-013784</v>
      </c>
      <c r="AS122" s="43" t="str">
        <f aca="false">J122</f>
        <v>其他</v>
      </c>
      <c r="AT122" s="43" t="n">
        <f aca="false">IF(MID(AR122,1,2)="热线",12345)+IF(MID(AR122,1,2)="网络",12345)</f>
        <v>12345</v>
      </c>
      <c r="AU122" s="41" t="str">
        <f aca="false">IFERROR(LEFT(D122,FIND(" ",D122)-1),D122)</f>
        <v>2026-01-27</v>
      </c>
      <c r="AV122" s="43" t="str">
        <f aca="false">P122</f>
        <v>招标采购中心</v>
      </c>
      <c r="AW122" s="53" t="str">
        <f aca="false">Q122</f>
        <v>机关</v>
      </c>
      <c r="AX122" s="7" t="str">
        <f aca="false">H122</f>
        <v>市民反映，丰台区南苑街道五爱屯东街64号院，自己是合居的住户，北京公共交通控股集团有限公司许诺解决合居的问题，但是一年了没有任何进展存在推委，企业和领导都不作为，要求尽快解决合居并户的事情，自己现在不知道推进到哪步了，自己希望可以尽快推进一下，希望2026年1月27日可以恢复自己（已解释），来电反映协调告知何时帮助和居的问题。 注：市民同时反映协调告知何时帮助和居的问题，已新建工单，分单详见热线-260127-014854。</v>
      </c>
      <c r="AY122" s="53" t="str">
        <f aca="false">AG122</f>
        <v>福利分房</v>
      </c>
      <c r="AZ122" s="43" t="s">
        <v>92</v>
      </c>
      <c r="BA122" s="43" t="s">
        <v>116</v>
      </c>
      <c r="BB122" s="43" t="s">
        <v>116</v>
      </c>
      <c r="BC122" s="6" t="s">
        <v>226</v>
      </c>
      <c r="BD122" s="43" t="str">
        <f aca="false">U122</f>
        <v>结束</v>
      </c>
      <c r="BE122" s="43" t="str">
        <f aca="false">IFERROR(LEFT(T122,FIND(" ",T122)-1),T122)</f>
        <v>2026-02-01</v>
      </c>
      <c r="BF122" s="6" t="s">
        <v>1703</v>
      </c>
      <c r="BG122" s="5" t="s">
        <v>99</v>
      </c>
      <c r="BH122" s="5" t="s">
        <v>1704</v>
      </c>
      <c r="BI122" s="44"/>
      <c r="BJ122" s="44"/>
      <c r="BK122" s="44"/>
      <c r="BL122" s="44" t="str">
        <f aca="false">IF(BG122="物管行政部","侯旭、郑楠",IF(BG122="安保部","张耕",IF(BG122="工程设备部","华菲",IF(BG122="人力资源部","张浩宇",IF(BG122="党委工作部","阎鑫雨",IF(BG122="餐饮服务部","赵弘晨",IF(BG122="工会","郑欣",IF(BG122="办公室","董娜",""))))))))&amp;IF(BG122="纪检部","黄倩",IF(BG122="信息管理部","蔡浩然",""))</f>
        <v>侯旭、郑楠</v>
      </c>
      <c r="BM122" s="44" t="s">
        <v>119</v>
      </c>
      <c r="BN122" s="44"/>
      <c r="BO122" s="44"/>
      <c r="BP122" s="45" t="s">
        <v>228</v>
      </c>
      <c r="BQ122" s="46"/>
      <c r="BR122" s="44"/>
      <c r="BS122" s="46"/>
      <c r="BT122" s="46"/>
      <c r="BU122" s="44"/>
      <c r="BV122" s="44" t="str">
        <f aca="false">MID(AR122,1,16)</f>
        <v>热线-260127-013784</v>
      </c>
      <c r="BW122" s="44" t="s">
        <v>1705</v>
      </c>
      <c r="BX122" s="45" t="str">
        <f aca="false">IF(COUNTIF(BV:BV,BV122)=1,"否","是")</f>
        <v>否</v>
      </c>
      <c r="BY122" s="45" t="str">
        <f aca="false">MID(AR122,18,1)</f>
        <v/>
      </c>
      <c r="BZ122" s="47" t="s">
        <v>122</v>
      </c>
      <c r="CA122" s="47"/>
      <c r="CB122" s="47"/>
      <c r="CC122" s="47"/>
      <c r="CD122" s="48" t="s">
        <v>1369</v>
      </c>
      <c r="CE122" s="47"/>
      <c r="CF122" s="47"/>
      <c r="CG122" s="47" t="str">
        <f aca="false">VLOOKUP(AR122,[1]市民意见信息导出!$AI$2:$AK$392,3,FALSE())</f>
        <v>结束</v>
      </c>
      <c r="CH122" s="0" t="str">
        <f aca="false">VLOOKUP(BV122,[2]Sheet1!$C$2:$AC$99,2,FALSE())</f>
        <v>2月</v>
      </c>
    </row>
    <row r="123" customFormat="false" ht="78" hidden="true" customHeight="true" outlineLevel="0" collapsed="false">
      <c r="A123" s="35" t="s">
        <v>1706</v>
      </c>
      <c r="B123" s="36" t="s">
        <v>1707</v>
      </c>
      <c r="C123" s="36" t="s">
        <v>1708</v>
      </c>
      <c r="D123" s="36" t="s">
        <v>1709</v>
      </c>
      <c r="E123" s="35" t="s">
        <v>182</v>
      </c>
      <c r="F123" s="35" t="s">
        <v>129</v>
      </c>
      <c r="G123" s="35" t="s">
        <v>182</v>
      </c>
      <c r="H123" s="35" t="s">
        <v>1710</v>
      </c>
      <c r="I123" s="35" t="s">
        <v>92</v>
      </c>
      <c r="J123" s="35" t="s">
        <v>93</v>
      </c>
      <c r="K123" s="35" t="s">
        <v>434</v>
      </c>
      <c r="L123" s="35" t="s">
        <v>910</v>
      </c>
      <c r="M123" s="35" t="s">
        <v>911</v>
      </c>
      <c r="N123" s="35" t="s">
        <v>97</v>
      </c>
      <c r="O123" s="35" t="s">
        <v>186</v>
      </c>
      <c r="P123" s="35" t="s">
        <v>912</v>
      </c>
      <c r="Q123" s="35" t="s">
        <v>186</v>
      </c>
      <c r="R123" s="36" t="s">
        <v>1696</v>
      </c>
      <c r="S123" s="36" t="s">
        <v>1641</v>
      </c>
      <c r="T123" s="36" t="s">
        <v>1697</v>
      </c>
      <c r="U123" s="35" t="s">
        <v>103</v>
      </c>
      <c r="V123" s="36" t="s">
        <v>104</v>
      </c>
      <c r="W123" s="35" t="s">
        <v>1711</v>
      </c>
      <c r="X123" s="35" t="s">
        <v>1712</v>
      </c>
      <c r="Y123" s="35" t="s">
        <v>1713</v>
      </c>
      <c r="Z123" s="35" t="s">
        <v>1713</v>
      </c>
      <c r="AA123" s="35" t="s">
        <v>1714</v>
      </c>
      <c r="AB123" s="35" t="s">
        <v>1715</v>
      </c>
      <c r="AC123" s="35" t="s">
        <v>111</v>
      </c>
      <c r="AD123" s="35" t="s">
        <v>112</v>
      </c>
      <c r="AE123" s="36" t="s">
        <v>1716</v>
      </c>
      <c r="AF123" s="36" t="s">
        <v>195</v>
      </c>
      <c r="AG123" s="35" t="s">
        <v>115</v>
      </c>
      <c r="AH123" s="35" t="s">
        <v>116</v>
      </c>
      <c r="AK123" s="37" t="str">
        <f aca="false">AG123&amp;L123&amp;M123</f>
        <v>服务后勤保障食堂问题</v>
      </c>
      <c r="AP123" s="38" t="n">
        <v>119</v>
      </c>
      <c r="AQ123" s="39" t="n">
        <v>46054</v>
      </c>
      <c r="AR123" s="43" t="str">
        <f aca="false">IFERROR(LEFT(A123,FIND("（",A123)-1),A123)</f>
        <v>网络-260127-035175</v>
      </c>
      <c r="AS123" s="43" t="str">
        <f aca="false">J123</f>
        <v>诉求</v>
      </c>
      <c r="AT123" s="43" t="n">
        <f aca="false">IF(MID(AR123,1,2)="热线",12345)+IF(MID(AR123,1,2)="网络",12345)</f>
        <v>12345</v>
      </c>
      <c r="AU123" s="41" t="str">
        <f aca="false">IFERROR(LEFT(D123,FIND(" ",D123)-1),D123)</f>
        <v>2026-01-27</v>
      </c>
      <c r="AV123" s="43" t="str">
        <f aca="false">P123</f>
        <v>餐饮服务部</v>
      </c>
      <c r="AW123" s="53" t="str">
        <f aca="false">Q123</f>
        <v>动物园分中心</v>
      </c>
      <c r="AX123" s="7" t="str">
        <f aca="false">H123</f>
        <v>工单来源：微信服务号，此工单内容为网民留言时填写的标题及原文。 ============================= 留言标题：公交集团新街口场站食堂差留言原文：从这周开始菜的种类主食种类少了不说，有的菜咸死有的菜不放盐。可笑的是肉菜只有一种，卖也只卖一整份，一整份里也没有多少肉都是素菜，午饭变成没得选，变化一下太差了。我们就吃一口午饭还吃不舒服市民填写的详细地址为：区：海淀区街道：不详详细地址：新街口公交场站</v>
      </c>
      <c r="AY123" s="53" t="str">
        <f aca="false">AG123</f>
        <v>服务</v>
      </c>
      <c r="AZ123" s="43" t="s">
        <v>92</v>
      </c>
      <c r="BA123" s="43" t="s">
        <v>116</v>
      </c>
      <c r="BB123" s="43" t="s">
        <v>116</v>
      </c>
      <c r="BC123" s="6" t="s">
        <v>121</v>
      </c>
      <c r="BD123" s="43" t="str">
        <f aca="false">U123</f>
        <v>结束</v>
      </c>
      <c r="BE123" s="43" t="str">
        <f aca="false">IFERROR(LEFT(T123,FIND(" ",T123)-1),T123)</f>
        <v>2026-02-01</v>
      </c>
      <c r="BF123" s="6" t="s">
        <v>1717</v>
      </c>
      <c r="BG123" s="5" t="s">
        <v>912</v>
      </c>
      <c r="BH123" s="5" t="s">
        <v>186</v>
      </c>
      <c r="BI123" s="44"/>
      <c r="BJ123" s="44"/>
      <c r="BK123" s="44"/>
      <c r="BL123" s="44" t="str">
        <f aca="false">IF(BG123="物管行政部","侯旭、郑楠",IF(BG123="安保部","张耕",IF(BG123="工程设备部","华菲",IF(BG123="人力资源部","张浩宇",IF(BG123="党委工作部","阎鑫雨",IF(BG123="餐饮服务部","赵弘晨",IF(BG123="工会","郑欣",IF(BG123="办公室","董娜",""))))))))&amp;IF(BG123="纪检部","黄倩",IF(BG123="信息管理部","蔡浩然",""))</f>
        <v>赵弘晨</v>
      </c>
      <c r="BM123" s="44" t="s">
        <v>937</v>
      </c>
      <c r="BN123" s="44"/>
      <c r="BO123" s="44"/>
      <c r="BP123" s="45" t="s">
        <v>120</v>
      </c>
      <c r="BQ123" s="46"/>
      <c r="BR123" s="44"/>
      <c r="BS123" s="46"/>
      <c r="BT123" s="46"/>
      <c r="BU123" s="44"/>
      <c r="BV123" s="44" t="str">
        <f aca="false">MID(AR123,1,16)</f>
        <v>网络-260127-035175</v>
      </c>
      <c r="BW123" s="44" t="s">
        <v>121</v>
      </c>
      <c r="BX123" s="45" t="str">
        <f aca="false">IF(COUNTIF(BV:BV,BV123)=1,"否","是")</f>
        <v>否</v>
      </c>
      <c r="BY123" s="45" t="str">
        <f aca="false">MID(AR123,18,1)</f>
        <v/>
      </c>
      <c r="CG123" s="47" t="str">
        <f aca="false">VLOOKUP(AR123,[1]市民意见信息导出!$AI$2:$AK$392,3,FALSE())</f>
        <v>结束</v>
      </c>
      <c r="CH123" s="0" t="e">
        <f aca="false">VLOOKUP(BV123,[2]Sheet1!$C$2:$AC$99,2,FALSE())</f>
        <v>#N/A</v>
      </c>
    </row>
    <row r="124" customFormat="false" ht="195" hidden="true" customHeight="true" outlineLevel="0" collapsed="false">
      <c r="A124" s="35" t="s">
        <v>1718</v>
      </c>
      <c r="B124" s="36" t="s">
        <v>1719</v>
      </c>
      <c r="C124" s="36" t="s">
        <v>1720</v>
      </c>
      <c r="D124" s="36" t="s">
        <v>1721</v>
      </c>
      <c r="E124" s="35" t="s">
        <v>385</v>
      </c>
      <c r="F124" s="35" t="s">
        <v>129</v>
      </c>
      <c r="G124" s="35" t="s">
        <v>1722</v>
      </c>
      <c r="H124" s="35" t="s">
        <v>1723</v>
      </c>
      <c r="I124" s="35" t="s">
        <v>92</v>
      </c>
      <c r="J124" s="35" t="s">
        <v>93</v>
      </c>
      <c r="K124" s="35" t="s">
        <v>132</v>
      </c>
      <c r="L124" s="35" t="s">
        <v>388</v>
      </c>
      <c r="M124" s="35" t="s">
        <v>389</v>
      </c>
      <c r="N124" s="35" t="s">
        <v>97</v>
      </c>
      <c r="O124" s="35" t="s">
        <v>531</v>
      </c>
      <c r="P124" s="35" t="s">
        <v>1724</v>
      </c>
      <c r="Q124" s="35" t="s">
        <v>531</v>
      </c>
      <c r="R124" s="36" t="s">
        <v>1696</v>
      </c>
      <c r="S124" s="36" t="s">
        <v>1641</v>
      </c>
      <c r="T124" s="36" t="s">
        <v>1697</v>
      </c>
      <c r="U124" s="35" t="s">
        <v>103</v>
      </c>
      <c r="V124" s="36" t="s">
        <v>139</v>
      </c>
      <c r="W124" s="35" t="s">
        <v>1725</v>
      </c>
      <c r="X124" s="36" t="s">
        <v>1726</v>
      </c>
      <c r="Y124" s="36" t="s">
        <v>1727</v>
      </c>
      <c r="Z124" s="35" t="s">
        <v>1728</v>
      </c>
      <c r="AA124" s="35" t="s">
        <v>1728</v>
      </c>
      <c r="AB124" s="35" t="s">
        <v>1729</v>
      </c>
      <c r="AC124" s="35" t="s">
        <v>111</v>
      </c>
      <c r="AD124" s="35" t="s">
        <v>112</v>
      </c>
      <c r="AE124" s="36" t="s">
        <v>1730</v>
      </c>
      <c r="AF124" s="36" t="s">
        <v>1459</v>
      </c>
      <c r="AG124" s="35" t="s">
        <v>1731</v>
      </c>
      <c r="AH124" s="35" t="s">
        <v>116</v>
      </c>
      <c r="AK124" s="37" t="str">
        <f aca="false">AG124&amp;L124&amp;M124</f>
        <v>停车场设施不达标场站保安问题场站保安</v>
      </c>
      <c r="AP124" s="38" t="n">
        <v>120</v>
      </c>
      <c r="AQ124" s="39" t="n">
        <v>46054</v>
      </c>
      <c r="AR124" s="43" t="str">
        <f aca="false">IFERROR(LEFT(A124,FIND("（",A124)-1),A124)</f>
        <v>热线-260126-064795-2</v>
      </c>
      <c r="AS124" s="43" t="str">
        <f aca="false">J124</f>
        <v>诉求</v>
      </c>
      <c r="AT124" s="43" t="n">
        <f aca="false">IF(MID(AR124,1,2)="热线",12345)+IF(MID(AR124,1,2)="网络",12345)</f>
        <v>12345</v>
      </c>
      <c r="AU124" s="41" t="str">
        <f aca="false">IFERROR(LEFT(D124,FIND(" ",D124)-1),D124)</f>
        <v>2026-01-27</v>
      </c>
      <c r="AV124" s="43" t="str">
        <f aca="false">P124</f>
        <v>阜石路高架桥下</v>
      </c>
      <c r="AW124" s="53" t="str">
        <f aca="false">Q124</f>
        <v>阜成门分中心</v>
      </c>
      <c r="AX124" s="7" t="str">
        <f aca="false">H124</f>
        <v>市民反映，2026年1月26日17:50分左右位于海淀区阜石路辅路往四环外走第二个路口立交桥地下的停车场，市民表示自己经过时，抬杆位置的摄像头把自己的车牌扫上了，但是并没有抬杆，担心会收费，希望尽快核实处理，车牌号：京QNW926，来电反映协调处理停车设备不合理问题。工单流转：海淀区退回：来信人您好，您反映的信件，城管委进行了调查，并答复如下：于2026年1月26日18时06分，海淀区城管委接到市中心热线-260126-064795号工单，经与诉求人联系核实，反映位置为北阜成路辅路与永定路交叉路口向西250米，阜成路东向西辅路桥下公交场站，反映公交场站停车设备不合理问题。经了解，诉求人所述位置非海淀区使用权、收益权的桥下空间停车场，使用单位为北京公共交通控股(集团)有限公司。北京公共交通控股(集团)有限公司拥有该桥桥下停车场的产权、使用权、收益权、日常管理权。诉求人所述问题非桥下空间问题。反映公交场站停车设备不合理问题应由使用单位承办处理，已与北京公共交通控股(集团)有限公司工作人员微信沟通，其同意接单。经确认此工单已超出海淀区城管委受理范围，该情况已与诉求人进行电话沟通，并告知以上情况，同时建议其向北京公共交通控股(集团)有限公司进行反馈，市民认可。此工单应由北京公共交通控股(集团)有限公司处理，请市中心转派。物业基建，安保，客三基建</v>
      </c>
      <c r="AY124" s="53" t="str">
        <f aca="false">AG124</f>
        <v>停车场设施不达标</v>
      </c>
      <c r="AZ124" s="43" t="s">
        <v>116</v>
      </c>
      <c r="BA124" s="43" t="s">
        <v>116</v>
      </c>
      <c r="BB124" s="43" t="s">
        <v>116</v>
      </c>
      <c r="BC124" s="6" t="s">
        <v>546</v>
      </c>
      <c r="BD124" s="43" t="str">
        <f aca="false">U124</f>
        <v>结束</v>
      </c>
      <c r="BE124" s="43" t="str">
        <f aca="false">IFERROR(LEFT(T124,FIND(" ",T124)-1),T124)</f>
        <v>2026-02-01</v>
      </c>
      <c r="BF124" s="6" t="s">
        <v>1732</v>
      </c>
      <c r="BG124" s="5" t="s">
        <v>148</v>
      </c>
      <c r="BH124" s="5" t="s">
        <v>531</v>
      </c>
      <c r="BI124" s="44"/>
      <c r="BJ124" s="44"/>
      <c r="BK124" s="44"/>
      <c r="BL124" s="44" t="str">
        <f aca="false">IF(BG124="物管行政部","侯旭、郑楠",IF(BG124="安保部","张耕",IF(BG124="工程设备部","华菲",IF(BG124="人力资源部","张浩宇",IF(BG124="党委工作部","阎鑫雨",IF(BG124="餐饮服务部","赵弘晨",IF(BG124="工会","郑欣",IF(BG124="办公室","董娜",""))))))))&amp;IF(BG124="纪检部","黄倩",IF(BG124="信息管理部","蔡浩然",""))</f>
        <v>张耕</v>
      </c>
      <c r="BM124" s="44" t="s">
        <v>119</v>
      </c>
      <c r="BN124" s="44"/>
      <c r="BO124" s="44"/>
      <c r="BP124" s="45" t="s">
        <v>228</v>
      </c>
      <c r="BQ124" s="46" t="s">
        <v>1733</v>
      </c>
      <c r="BR124" s="44"/>
      <c r="BS124" s="46"/>
      <c r="BT124" s="46"/>
      <c r="BU124" s="44" t="s">
        <v>1589</v>
      </c>
      <c r="BV124" s="44" t="str">
        <f aca="false">MID(AR124,1,16)</f>
        <v>热线-260126-064795</v>
      </c>
      <c r="BW124" s="44" t="s">
        <v>121</v>
      </c>
      <c r="BX124" s="45" t="str">
        <f aca="false">IF(COUNTIF(BV:BV,BV124)=1,"否","是")</f>
        <v>否</v>
      </c>
      <c r="BY124" s="45" t="str">
        <f aca="false">MID(AR124,18,1)</f>
        <v>2</v>
      </c>
      <c r="CG124" s="47" t="str">
        <f aca="false">VLOOKUP(AR124,[1]市民意见信息导出!$AI$2:$AK$392,3,FALSE())</f>
        <v>结束</v>
      </c>
      <c r="CH124" s="0" t="e">
        <f aca="false">VLOOKUP(BV124,[2]Sheet1!$C$2:$AC$99,2,FALSE())</f>
        <v>#N/A</v>
      </c>
    </row>
    <row r="125" customFormat="false" ht="112" hidden="true" customHeight="true" outlineLevel="0" collapsed="false">
      <c r="A125" s="35" t="s">
        <v>1734</v>
      </c>
      <c r="B125" s="36" t="s">
        <v>1735</v>
      </c>
      <c r="C125" s="36" t="s">
        <v>1736</v>
      </c>
      <c r="D125" s="36" t="s">
        <v>1737</v>
      </c>
      <c r="E125" s="35" t="s">
        <v>128</v>
      </c>
      <c r="F125" s="35" t="s">
        <v>129</v>
      </c>
      <c r="G125" s="35" t="s">
        <v>1489</v>
      </c>
      <c r="H125" s="35" t="s">
        <v>1738</v>
      </c>
      <c r="I125" s="35" t="s">
        <v>92</v>
      </c>
      <c r="J125" s="35" t="s">
        <v>173</v>
      </c>
      <c r="K125" s="35" t="s">
        <v>132</v>
      </c>
      <c r="L125" s="35" t="s">
        <v>174</v>
      </c>
      <c r="M125" s="35" t="s">
        <v>175</v>
      </c>
      <c r="N125" s="35" t="s">
        <v>97</v>
      </c>
      <c r="O125" s="35" t="s">
        <v>176</v>
      </c>
      <c r="P125" s="35" t="s">
        <v>176</v>
      </c>
      <c r="Q125" s="35" t="s">
        <v>218</v>
      </c>
      <c r="R125" s="36" t="s">
        <v>1507</v>
      </c>
      <c r="S125" s="36" t="s">
        <v>1508</v>
      </c>
      <c r="T125" s="36" t="s">
        <v>1509</v>
      </c>
      <c r="U125" s="35" t="s">
        <v>103</v>
      </c>
      <c r="V125" s="36" t="s">
        <v>104</v>
      </c>
      <c r="W125" s="35" t="s">
        <v>1739</v>
      </c>
      <c r="X125" s="36" t="s">
        <v>1740</v>
      </c>
      <c r="Y125" s="35" t="s">
        <v>1493</v>
      </c>
      <c r="Z125" s="35" t="s">
        <v>1493</v>
      </c>
      <c r="AA125" s="35" t="s">
        <v>1494</v>
      </c>
      <c r="AB125" s="35" t="s">
        <v>1741</v>
      </c>
      <c r="AC125" s="35" t="s">
        <v>111</v>
      </c>
      <c r="AD125" s="35" t="s">
        <v>112</v>
      </c>
      <c r="AE125" s="36" t="s">
        <v>1742</v>
      </c>
      <c r="AF125" s="36" t="s">
        <v>1743</v>
      </c>
      <c r="AG125" s="35" t="s">
        <v>115</v>
      </c>
      <c r="AH125" s="35" t="s">
        <v>116</v>
      </c>
      <c r="AK125" s="37" t="str">
        <f aca="false">AG125&amp;L125&amp;M125</f>
        <v>服务安保专业其他问题安保专业补充内容</v>
      </c>
      <c r="AP125" s="38" t="n">
        <v>121</v>
      </c>
      <c r="AQ125" s="39" t="n">
        <v>46054</v>
      </c>
      <c r="AR125" s="43" t="str">
        <f aca="false">IFERROR(LEFT(A125,FIND("（",A125)-1),A125)</f>
        <v>热线-260123-020142-2</v>
      </c>
      <c r="AS125" s="43" t="str">
        <f aca="false">J125</f>
        <v>其他</v>
      </c>
      <c r="AT125" s="43" t="n">
        <f aca="false">IF(MID(AR125,1,2)="热线",12345)+IF(MID(AR125,1,2)="网络",12345)</f>
        <v>12345</v>
      </c>
      <c r="AU125" s="41" t="str">
        <f aca="false">IFERROR(LEFT(D125,FIND(" ",D125)-1),D125)</f>
        <v>2026-01-27</v>
      </c>
      <c r="AV125" s="43" t="str">
        <f aca="false">P125</f>
        <v>安全保卫部（应急管理中心）</v>
      </c>
      <c r="AW125" s="53" t="str">
        <f aca="false">Q125</f>
        <v>机关</v>
      </c>
      <c r="AX125" s="7" t="str">
        <f aca="false">H125</f>
        <v>市民反映，申请472路司机带自己进鲁谷场站，市民图方便近是为了到出站口，做472路往回走，司机让自己在门口，让自己跟鲁谷场站门卫沟通，市民是残疾人，眼镜看不清路，需要进入车场，门卫拦截不让自己进入，市民解释干过，一个车队的，还是不让进，解释有检查的，市民不认可，市民要求让可以进院，问题没有解决，对方回复没有解决问题，要求对方领导回复，来电反映鲁谷场站门卫问题以及472司机问题。客四鸿运承  答复不满意</v>
      </c>
      <c r="AY125" s="53" t="str">
        <f aca="false">AG125</f>
        <v>服务</v>
      </c>
      <c r="AZ125" s="43" t="s">
        <v>116</v>
      </c>
      <c r="BA125" s="43" t="s">
        <v>116</v>
      </c>
      <c r="BB125" s="43" t="s">
        <v>116</v>
      </c>
      <c r="BC125" s="6" t="s">
        <v>546</v>
      </c>
      <c r="BD125" s="43" t="str">
        <f aca="false">U125</f>
        <v>结束</v>
      </c>
      <c r="BE125" s="43" t="str">
        <f aca="false">IFERROR(LEFT(T125,FIND(" ",T125)-1),T125)</f>
        <v>2026-01-28</v>
      </c>
      <c r="BF125" s="6" t="s">
        <v>1744</v>
      </c>
      <c r="BG125" s="5" t="s">
        <v>148</v>
      </c>
      <c r="BH125" s="5" t="s">
        <v>945</v>
      </c>
      <c r="BI125" s="44"/>
      <c r="BJ125" s="44"/>
      <c r="BK125" s="44"/>
      <c r="BL125" s="44" t="str">
        <f aca="false">IF(BG125="物管行政部","侯旭、郑楠",IF(BG125="安保部","张耕",IF(BG125="工程设备部","华菲",IF(BG125="人力资源部","张浩宇",IF(BG125="党委工作部","阎鑫雨",IF(BG125="餐饮服务部","赵弘晨",IF(BG125="工会","郑欣",IF(BG125="办公室","董娜",""))))))))&amp;IF(BG125="纪检部","黄倩",IF(BG125="信息管理部","蔡浩然",""))</f>
        <v>张耕</v>
      </c>
      <c r="BM125" s="44" t="s">
        <v>119</v>
      </c>
      <c r="BN125" s="44"/>
      <c r="BO125" s="44"/>
      <c r="BP125" s="45" t="s">
        <v>120</v>
      </c>
      <c r="BQ125" s="46" t="s">
        <v>1498</v>
      </c>
      <c r="BR125" s="44" t="s">
        <v>92</v>
      </c>
      <c r="BS125" s="46"/>
      <c r="BT125" s="46"/>
      <c r="BU125" s="44"/>
      <c r="BV125" s="44" t="str">
        <f aca="false">MID(AR125,1,16)</f>
        <v>热线-260123-020142</v>
      </c>
      <c r="BW125" s="44" t="s">
        <v>121</v>
      </c>
      <c r="BX125" s="45" t="str">
        <f aca="false">IF(COUNTIF(BV:BV,BV125)=1,"否","是")</f>
        <v>否</v>
      </c>
      <c r="BY125" s="45" t="str">
        <f aca="false">MID(AR125,18,1)</f>
        <v>2</v>
      </c>
      <c r="CG125" s="47" t="str">
        <f aca="false">VLOOKUP(AR125,[1]市民意见信息导出!$AI$2:$AK$392,3,FALSE())</f>
        <v>结束</v>
      </c>
      <c r="CH125" s="0" t="e">
        <f aca="false">VLOOKUP(BV125,[2]Sheet1!$C$2:$AC$99,2,FALSE())</f>
        <v>#N/A</v>
      </c>
    </row>
    <row r="126" customFormat="false" ht="79" hidden="true" customHeight="true" outlineLevel="0" collapsed="false">
      <c r="A126" s="35" t="s">
        <v>1745</v>
      </c>
      <c r="B126" s="36" t="s">
        <v>1746</v>
      </c>
      <c r="C126" s="36" t="s">
        <v>1747</v>
      </c>
      <c r="D126" s="36" t="s">
        <v>1748</v>
      </c>
      <c r="E126" s="35" t="s">
        <v>1749</v>
      </c>
      <c r="F126" s="35" t="s">
        <v>89</v>
      </c>
      <c r="G126" s="35" t="s">
        <v>1750</v>
      </c>
      <c r="H126" s="35" t="s">
        <v>1751</v>
      </c>
      <c r="I126" s="35" t="s">
        <v>92</v>
      </c>
      <c r="J126" s="35" t="s">
        <v>93</v>
      </c>
      <c r="K126" s="35" t="s">
        <v>132</v>
      </c>
      <c r="L126" s="35" t="s">
        <v>388</v>
      </c>
      <c r="M126" s="35" t="s">
        <v>389</v>
      </c>
      <c r="N126" s="35" t="s">
        <v>97</v>
      </c>
      <c r="O126" s="35" t="s">
        <v>1752</v>
      </c>
      <c r="P126" s="35" t="s">
        <v>176</v>
      </c>
      <c r="Q126" s="35" t="s">
        <v>1752</v>
      </c>
      <c r="R126" s="36" t="s">
        <v>1696</v>
      </c>
      <c r="S126" s="36" t="s">
        <v>1753</v>
      </c>
      <c r="T126" s="36" t="s">
        <v>1697</v>
      </c>
      <c r="U126" s="35" t="s">
        <v>103</v>
      </c>
      <c r="V126" s="36" t="s">
        <v>139</v>
      </c>
      <c r="W126" s="35" t="s">
        <v>1754</v>
      </c>
      <c r="X126" s="35" t="s">
        <v>1755</v>
      </c>
      <c r="Y126" s="35" t="s">
        <v>1756</v>
      </c>
      <c r="Z126" s="35" t="s">
        <v>1757</v>
      </c>
      <c r="AA126" s="35" t="s">
        <v>1758</v>
      </c>
      <c r="AB126" s="35" t="s">
        <v>1759</v>
      </c>
      <c r="AC126" s="35" t="s">
        <v>111</v>
      </c>
      <c r="AD126" s="35" t="s">
        <v>112</v>
      </c>
      <c r="AE126" s="36" t="s">
        <v>1760</v>
      </c>
      <c r="AF126" s="36" t="s">
        <v>1761</v>
      </c>
      <c r="AG126" s="35" t="s">
        <v>115</v>
      </c>
      <c r="AH126" s="35" t="s">
        <v>116</v>
      </c>
      <c r="AK126" s="37" t="str">
        <f aca="false">AG126&amp;L126&amp;M126</f>
        <v>服务场站保安问题场站保安</v>
      </c>
      <c r="AP126" s="38" t="n">
        <v>122</v>
      </c>
      <c r="AQ126" s="39" t="n">
        <v>46054</v>
      </c>
      <c r="AR126" s="43" t="str">
        <f aca="false">IFERROR(LEFT(A126,FIND("（",A126)-1),A126)</f>
        <v>热线-260127-059787-1</v>
      </c>
      <c r="AS126" s="43" t="str">
        <f aca="false">J126</f>
        <v>诉求</v>
      </c>
      <c r="AT126" s="43" t="n">
        <f aca="false">IF(MID(AR126,1,2)="热线",12345)+IF(MID(AR126,1,2)="网络",12345)</f>
        <v>12345</v>
      </c>
      <c r="AU126" s="41" t="str">
        <f aca="false">IFERROR(LEFT(D126,FIND(" ",D126)-1),D126)</f>
        <v>2026-01-27</v>
      </c>
      <c r="AV126" s="43" t="str">
        <f aca="false">P126</f>
        <v>安全保卫部（应急管理中心）</v>
      </c>
      <c r="AW126" s="53" t="str">
        <f aca="false">Q126</f>
        <v>辛庄分中心</v>
      </c>
      <c r="AX126" s="7" t="str">
        <f aca="false">H126</f>
        <v>市民投诉，朝阳区弘善28路公交总站门口保安，1月27日17点04分的时候因自己把东西丢失在车上，自己去车站询问，车站工作人员让自己去车上找，门口的保安一直用方言喊自己让自己出去，而且态度特别恶劣，对此不认可，要求投诉弘善28路公交总站门口保安，来电投诉弘善28路公交总站保安服务态度恶劣问题。鸿运城客二</v>
      </c>
      <c r="AY126" s="53" t="str">
        <f aca="false">AG126</f>
        <v>服务</v>
      </c>
      <c r="AZ126" s="43" t="s">
        <v>116</v>
      </c>
      <c r="BA126" s="43" t="s">
        <v>116</v>
      </c>
      <c r="BB126" s="43" t="s">
        <v>116</v>
      </c>
      <c r="BC126" s="6" t="s">
        <v>546</v>
      </c>
      <c r="BD126" s="43" t="str">
        <f aca="false">U126</f>
        <v>结束</v>
      </c>
      <c r="BE126" s="43" t="str">
        <f aca="false">IFERROR(LEFT(T126,FIND(" ",T126)-1),T126)</f>
        <v>2026-02-01</v>
      </c>
      <c r="BF126" s="6" t="s">
        <v>1762</v>
      </c>
      <c r="BG126" s="5" t="s">
        <v>148</v>
      </c>
      <c r="BH126" s="5" t="s">
        <v>1752</v>
      </c>
      <c r="BI126" s="44"/>
      <c r="BJ126" s="44"/>
      <c r="BK126" s="44"/>
      <c r="BL126" s="44" t="str">
        <f aca="false">IF(BG126="物管行政部","侯旭、郑楠",IF(BG126="安保部","张耕",IF(BG126="工程设备部","华菲",IF(BG126="人力资源部","张浩宇",IF(BG126="党委工作部","阎鑫雨",IF(BG126="餐饮服务部","赵弘晨",IF(BG126="工会","郑欣",IF(BG126="办公室","董娜",""))))))))&amp;IF(BG126="纪检部","黄倩",IF(BG126="信息管理部","蔡浩然",""))</f>
        <v>张耕</v>
      </c>
      <c r="BM126" s="44" t="s">
        <v>119</v>
      </c>
      <c r="BN126" s="44"/>
      <c r="BO126" s="44"/>
      <c r="BP126" s="45" t="s">
        <v>120</v>
      </c>
      <c r="BQ126" s="46" t="s">
        <v>1763</v>
      </c>
      <c r="BR126" s="44" t="s">
        <v>92</v>
      </c>
      <c r="BS126" s="46" t="s">
        <v>1764</v>
      </c>
      <c r="BT126" s="46"/>
      <c r="BU126" s="44"/>
      <c r="BV126" s="44" t="str">
        <f aca="false">MID(AR126,1,16)</f>
        <v>热线-260127-059787</v>
      </c>
      <c r="BW126" s="44" t="s">
        <v>121</v>
      </c>
      <c r="BX126" s="45" t="str">
        <f aca="false">IF(COUNTIF(BV:BV,BV126)=1,"否","是")</f>
        <v>否</v>
      </c>
      <c r="BY126" s="45" t="str">
        <f aca="false">MID(AR126,18,1)</f>
        <v>1</v>
      </c>
      <c r="CG126" s="47" t="str">
        <f aca="false">VLOOKUP(AR126,[1]市民意见信息导出!$AI$2:$AK$392,3,FALSE())</f>
        <v>结束</v>
      </c>
      <c r="CH126" s="0" t="e">
        <f aca="false">VLOOKUP(BV126,[2]Sheet1!$C$2:$AC$99,2,FALSE())</f>
        <v>#N/A</v>
      </c>
    </row>
    <row r="127" customFormat="false" ht="60" hidden="true" customHeight="true" outlineLevel="0" collapsed="false">
      <c r="A127" s="35" t="s">
        <v>1765</v>
      </c>
      <c r="B127" s="36" t="s">
        <v>1766</v>
      </c>
      <c r="C127" s="36" t="s">
        <v>1767</v>
      </c>
      <c r="D127" s="36" t="s">
        <v>1768</v>
      </c>
      <c r="E127" s="35" t="s">
        <v>182</v>
      </c>
      <c r="F127" s="35" t="s">
        <v>89</v>
      </c>
      <c r="G127" s="35" t="s">
        <v>182</v>
      </c>
      <c r="H127" s="35" t="s">
        <v>1769</v>
      </c>
      <c r="I127" s="35" t="s">
        <v>92</v>
      </c>
      <c r="J127" s="35" t="s">
        <v>93</v>
      </c>
      <c r="K127" s="35" t="s">
        <v>94</v>
      </c>
      <c r="L127" s="35" t="s">
        <v>95</v>
      </c>
      <c r="M127" s="35" t="s">
        <v>96</v>
      </c>
      <c r="N127" s="35" t="s">
        <v>97</v>
      </c>
      <c r="O127" s="35" t="s">
        <v>499</v>
      </c>
      <c r="P127" s="35" t="s">
        <v>99</v>
      </c>
      <c r="Q127" s="35" t="s">
        <v>499</v>
      </c>
      <c r="R127" s="36" t="s">
        <v>1770</v>
      </c>
      <c r="S127" s="36" t="s">
        <v>1753</v>
      </c>
      <c r="T127" s="36" t="s">
        <v>1771</v>
      </c>
      <c r="U127" s="35" t="s">
        <v>103</v>
      </c>
      <c r="V127" s="36" t="s">
        <v>104</v>
      </c>
      <c r="W127" s="35" t="s">
        <v>1542</v>
      </c>
      <c r="X127" s="35" t="s">
        <v>1543</v>
      </c>
      <c r="Y127" s="35" t="s">
        <v>1772</v>
      </c>
      <c r="Z127" s="35" t="s">
        <v>1773</v>
      </c>
      <c r="AA127" s="35" t="s">
        <v>163</v>
      </c>
      <c r="AB127" s="35" t="s">
        <v>1774</v>
      </c>
      <c r="AC127" s="35" t="s">
        <v>111</v>
      </c>
      <c r="AD127" s="35" t="s">
        <v>112</v>
      </c>
      <c r="AE127" s="36" t="s">
        <v>1775</v>
      </c>
      <c r="AF127" s="36" t="s">
        <v>890</v>
      </c>
      <c r="AG127" s="35" t="s">
        <v>115</v>
      </c>
      <c r="AH127" s="35" t="s">
        <v>116</v>
      </c>
      <c r="AK127" s="37" t="str">
        <f aca="false">AG127&amp;L127&amp;M127</f>
        <v>服务企业政策问题调整服务规范</v>
      </c>
      <c r="AP127" s="38" t="n">
        <v>123</v>
      </c>
      <c r="AQ127" s="39" t="n">
        <v>46054</v>
      </c>
      <c r="AR127" s="43" t="str">
        <f aca="false">IFERROR(LEFT(A127,FIND("（",A127)-1),A127)</f>
        <v>网络-260128-026478-1</v>
      </c>
      <c r="AS127" s="43" t="str">
        <f aca="false">J127</f>
        <v>诉求</v>
      </c>
      <c r="AT127" s="43" t="n">
        <f aca="false">IF(MID(AR127,1,2)="热线",12345)+IF(MID(AR127,1,2)="网络",12345)</f>
        <v>12345</v>
      </c>
      <c r="AU127" s="41" t="str">
        <f aca="false">IFERROR(LEFT(D127,FIND(" ",D127)-1),D127)</f>
        <v>2026-01-28</v>
      </c>
      <c r="AV127" s="43" t="str">
        <f aca="false">P127</f>
        <v>物管行政部</v>
      </c>
      <c r="AW127" s="53" t="str">
        <f aca="false">Q127</f>
        <v>回龙观分中心</v>
      </c>
      <c r="AX127" s="7" t="str">
        <f aca="false">H127</f>
        <v>工单来源：微信服务号，此工单内容为网民留言时填写的标题及原文。 ============================= 留言标题：公交车扶手太脏留言原文：607路33924这个车，后门上面的扶手太黏了吧，要不是怕摔倒我真不想碰。能不能清理一下呢？你们自己不摸一下吗！！！市民填写的详细地址为：区、街道：昌平区回龙观街道详细地址：宏福苑  鸿运承 客一科信</v>
      </c>
      <c r="AY127" s="53" t="str">
        <f aca="false">AG127</f>
        <v>服务</v>
      </c>
      <c r="AZ127" s="43" t="s">
        <v>116</v>
      </c>
      <c r="BA127" s="43" t="s">
        <v>116</v>
      </c>
      <c r="BB127" s="43" t="s">
        <v>116</v>
      </c>
      <c r="BC127" s="6" t="s">
        <v>117</v>
      </c>
      <c r="BD127" s="43" t="str">
        <f aca="false">U127</f>
        <v>结束</v>
      </c>
      <c r="BE127" s="43" t="str">
        <f aca="false">IFERROR(LEFT(T127,FIND(" ",T127)-1),T127)</f>
        <v>2026-02-02</v>
      </c>
      <c r="BF127" s="6" t="s">
        <v>1776</v>
      </c>
      <c r="BG127" s="5" t="s">
        <v>99</v>
      </c>
      <c r="BH127" s="5" t="s">
        <v>499</v>
      </c>
      <c r="BI127" s="44"/>
      <c r="BJ127" s="44"/>
      <c r="BK127" s="44"/>
      <c r="BL127" s="44" t="str">
        <f aca="false">IF(BG127="物管行政部","侯旭、郑楠",IF(BG127="安保部","张耕",IF(BG127="工程设备部","华菲",IF(BG127="人力资源部","张浩宇",IF(BG127="党委工作部","阎鑫雨",IF(BG127="餐饮服务部","赵弘晨",IF(BG127="工会","郑欣",IF(BG127="办公室","董娜",""))))))))&amp;IF(BG127="纪检部","黄倩",IF(BG127="信息管理部","蔡浩然",""))</f>
        <v>侯旭、郑楠</v>
      </c>
      <c r="BM127" s="44" t="s">
        <v>937</v>
      </c>
      <c r="BN127" s="44"/>
      <c r="BO127" s="44"/>
      <c r="BP127" s="45" t="s">
        <v>120</v>
      </c>
      <c r="BQ127" s="46"/>
      <c r="BR127" s="44"/>
      <c r="BS127" s="46"/>
      <c r="BT127" s="46"/>
      <c r="BU127" s="44" t="s">
        <v>1777</v>
      </c>
      <c r="BV127" s="44" t="str">
        <f aca="false">MID(AR127,1,16)</f>
        <v>网络-260128-026478</v>
      </c>
      <c r="BW127" s="44" t="s">
        <v>121</v>
      </c>
      <c r="BX127" s="45" t="str">
        <f aca="false">IF(COUNTIF(BV:BV,BV127)=1,"否","是")</f>
        <v>否</v>
      </c>
      <c r="BY127" s="45" t="str">
        <f aca="false">MID(AR127,18,1)</f>
        <v>1</v>
      </c>
      <c r="CG127" s="47" t="str">
        <f aca="false">VLOOKUP(AR127,[1]市民意见信息导出!$AI$2:$AK$392,3,FALSE())</f>
        <v>结束</v>
      </c>
      <c r="CH127" s="0" t="e">
        <f aca="false">VLOOKUP(BV127,[2]Sheet1!$C$2:$AC$99,2,FALSE())</f>
        <v>#N/A</v>
      </c>
    </row>
    <row r="128" customFormat="false" ht="177" hidden="true" customHeight="true" outlineLevel="0" collapsed="false">
      <c r="A128" s="35" t="s">
        <v>1778</v>
      </c>
      <c r="B128" s="36" t="s">
        <v>1779</v>
      </c>
      <c r="C128" s="36" t="s">
        <v>1780</v>
      </c>
      <c r="D128" s="36" t="s">
        <v>1781</v>
      </c>
      <c r="E128" s="35" t="s">
        <v>182</v>
      </c>
      <c r="F128" s="35"/>
      <c r="G128" s="35" t="s">
        <v>182</v>
      </c>
      <c r="H128" s="35" t="s">
        <v>1782</v>
      </c>
      <c r="I128" s="35" t="s">
        <v>92</v>
      </c>
      <c r="J128" s="35" t="s">
        <v>93</v>
      </c>
      <c r="K128" s="35" t="s">
        <v>234</v>
      </c>
      <c r="L128" s="35" t="s">
        <v>659</v>
      </c>
      <c r="M128" s="35" t="s">
        <v>1029</v>
      </c>
      <c r="N128" s="35" t="s">
        <v>97</v>
      </c>
      <c r="O128" s="35" t="s">
        <v>135</v>
      </c>
      <c r="P128" s="35" t="s">
        <v>238</v>
      </c>
      <c r="Q128" s="35" t="s">
        <v>135</v>
      </c>
      <c r="R128" s="36" t="s">
        <v>1770</v>
      </c>
      <c r="S128" s="36" t="s">
        <v>1641</v>
      </c>
      <c r="T128" s="36" t="s">
        <v>1771</v>
      </c>
      <c r="U128" s="35" t="s">
        <v>103</v>
      </c>
      <c r="V128" s="36" t="s">
        <v>104</v>
      </c>
      <c r="W128" s="35" t="s">
        <v>1783</v>
      </c>
      <c r="X128" s="35" t="s">
        <v>1784</v>
      </c>
      <c r="Y128" s="35" t="s">
        <v>1785</v>
      </c>
      <c r="Z128" s="35" t="s">
        <v>242</v>
      </c>
      <c r="AA128" s="35" t="s">
        <v>242</v>
      </c>
      <c r="AB128" s="35" t="s">
        <v>1783</v>
      </c>
      <c r="AC128" s="35" t="s">
        <v>111</v>
      </c>
      <c r="AD128" s="35" t="s">
        <v>112</v>
      </c>
      <c r="AE128" s="36" t="s">
        <v>1786</v>
      </c>
      <c r="AF128" s="36" t="s">
        <v>145</v>
      </c>
      <c r="AG128" s="35" t="s">
        <v>225</v>
      </c>
      <c r="AH128" s="35" t="s">
        <v>116</v>
      </c>
      <c r="AK128" s="37" t="str">
        <f aca="false">AG128&amp;L128&amp;M128</f>
        <v>劳动合同及用工管理劳动用工人员配备</v>
      </c>
      <c r="AP128" s="38" t="n">
        <v>124</v>
      </c>
      <c r="AQ128" s="39" t="n">
        <v>46054</v>
      </c>
      <c r="AR128" s="43" t="str">
        <f aca="false">IFERROR(LEFT(A128,FIND("（",A128)-1),A128)</f>
        <v>网络-260128-054109-3</v>
      </c>
      <c r="AS128" s="43" t="str">
        <f aca="false">J128</f>
        <v>诉求</v>
      </c>
      <c r="AT128" s="43" t="n">
        <f aca="false">IF(MID(AR128,1,2)="热线",12345)+IF(MID(AR128,1,2)="网络",12345)</f>
        <v>12345</v>
      </c>
      <c r="AU128" s="41" t="str">
        <f aca="false">IFERROR(LEFT(D128,FIND(" ",D128)-1),D128)</f>
        <v>2026-01-28</v>
      </c>
      <c r="AV128" s="43" t="str">
        <f aca="false">P128</f>
        <v>人力资源部</v>
      </c>
      <c r="AW128" s="53" t="str">
        <f aca="false">Q128</f>
        <v>东直门分中心</v>
      </c>
      <c r="AX128" s="7" t="str">
        <f aca="false">H128</f>
        <v>工单来源：市政府门户网站互动交流平台，此工单内容为网民留言时填写的标题及原文。 ============================= 留言标题：北京公交集团鸿运承物业管理中心留言原文：东直门分中心连着不同次场站事故足矣证明领导能力有限，三令五申教育职工 ，最后自己不按要求执行，制度都是给职工定的，「东直门领导就会吃拿卡要，给职工开会大领导对职工赤裸裸的威胁与恐吓职工不让打投诉电话，包括转岗:没有能力的员工及请病假的员工多年担任班组长职位，即使他人已竞选上班组长，领导都会找职工谈话，已各种理由及各项考核制度考核我们，足矣证明班组长职位是给某人制定的岗位，东直门分中心各站都有2名A岗人员管理，唯独顺义半壁店和太阳城场站由c岗员工负责，要学历没学历，要工作能力没有工作能力，初中学历就能胜任班组长」 ，客运单位管理包括工人管理员都有互调 ，同样是公交集团 ，物业的管理一待就是退休见 ，有能力的员工不用，没脑子的职工用着得心应手，让下面的员工作很困难 （每个月都有减班休，家里特殊情况想调换一下减班休，领导处处刁难我们），一个企业拉帮结派，一个工人员「巩」每年无数次被员工投诉，因（郑主任）保着敷衍了是 ，实在员工盯紧了就适当的罚一百元，换在职工身上，逮着蛤蟆攥出尿来，偌大的集团一个企业一个物业公司走黑社会模式 ，希望集团领导重视 ，给职工换一个好的管理  ，这也是所有东直门分中心职工的心声（我们需要换一个清正廉洁不拉帮结派，能够解决困难，不需要先送礼才能解决问题的好领导）市民填写的详细地址为：详细地址：不详   组织纪检人力</v>
      </c>
      <c r="AY128" s="53" t="str">
        <f aca="false">AG128</f>
        <v>劳动合同及用工管理</v>
      </c>
      <c r="AZ128" s="43" t="s">
        <v>92</v>
      </c>
      <c r="BA128" s="43" t="s">
        <v>92</v>
      </c>
      <c r="BB128" s="43" t="s">
        <v>92</v>
      </c>
      <c r="BC128" s="6" t="s">
        <v>226</v>
      </c>
      <c r="BD128" s="43" t="str">
        <f aca="false">U128</f>
        <v>结束</v>
      </c>
      <c r="BE128" s="43" t="str">
        <f aca="false">IFERROR(LEFT(T128,FIND(" ",T128)-1),T128)</f>
        <v>2026-02-02</v>
      </c>
      <c r="BF128" s="6" t="s">
        <v>1787</v>
      </c>
      <c r="BG128" s="5" t="s">
        <v>238</v>
      </c>
      <c r="BH128" s="5" t="s">
        <v>135</v>
      </c>
      <c r="BI128" s="44"/>
      <c r="BJ128" s="44"/>
      <c r="BK128" s="44"/>
      <c r="BL128" s="44" t="str">
        <f aca="false">IF(BG128="物管行政部","侯旭、郑楠",IF(BG128="安保部","张耕",IF(BG128="工程设备部","华菲",IF(BG128="人力资源部","张浩宇",IF(BG128="党委工作部","阎鑫雨",IF(BG128="餐饮服务部","赵弘晨",IF(BG128="工会","郑欣",IF(BG128="办公室","董娜",""))))))))&amp;IF(BG128="纪检部","黄倩",IF(BG128="信息管理部","蔡浩然",""))</f>
        <v>张浩宇</v>
      </c>
      <c r="BM128" s="44" t="s">
        <v>937</v>
      </c>
      <c r="BN128" s="44"/>
      <c r="BO128" s="44"/>
      <c r="BP128" s="45" t="s">
        <v>120</v>
      </c>
      <c r="BQ128" s="46"/>
      <c r="BR128" s="44"/>
      <c r="BS128" s="46"/>
      <c r="BT128" s="46"/>
      <c r="BU128" s="44"/>
      <c r="BV128" s="44" t="str">
        <f aca="false">MID(AR128,1,16)</f>
        <v>网络-260128-054109</v>
      </c>
      <c r="BW128" s="44" t="s">
        <v>231</v>
      </c>
      <c r="BX128" s="45" t="str">
        <f aca="false">IF(COUNTIF(BV:BV,BV128)=1,"否","是")</f>
        <v>是</v>
      </c>
      <c r="BY128" s="45" t="str">
        <f aca="false">MID(AR128,18,1)</f>
        <v>3</v>
      </c>
      <c r="CG128" s="47" t="str">
        <f aca="false">VLOOKUP(AR128,[1]市民意见信息导出!$AI$2:$AK$392,3,FALSE())</f>
        <v>结束</v>
      </c>
      <c r="CH128" s="0" t="e">
        <f aca="false">VLOOKUP(BV128,[2]Sheet1!$C$2:$AC$99,2,FALSE())</f>
        <v>#N/A</v>
      </c>
    </row>
    <row r="129" customFormat="false" ht="180" hidden="true" customHeight="true" outlineLevel="0" collapsed="false">
      <c r="A129" s="35" t="s">
        <v>1788</v>
      </c>
      <c r="B129" s="36" t="s">
        <v>1779</v>
      </c>
      <c r="C129" s="36" t="s">
        <v>1780</v>
      </c>
      <c r="D129" s="36" t="s">
        <v>1781</v>
      </c>
      <c r="E129" s="35" t="s">
        <v>182</v>
      </c>
      <c r="F129" s="35"/>
      <c r="G129" s="35" t="s">
        <v>182</v>
      </c>
      <c r="H129" s="35" t="s">
        <v>1782</v>
      </c>
      <c r="I129" s="35" t="s">
        <v>92</v>
      </c>
      <c r="J129" s="35" t="s">
        <v>93</v>
      </c>
      <c r="K129" s="35" t="s">
        <v>214</v>
      </c>
      <c r="L129" s="35" t="s">
        <v>215</v>
      </c>
      <c r="M129" s="35" t="s">
        <v>216</v>
      </c>
      <c r="N129" s="35" t="s">
        <v>97</v>
      </c>
      <c r="O129" s="35" t="s">
        <v>217</v>
      </c>
      <c r="P129" s="35" t="s">
        <v>217</v>
      </c>
      <c r="Q129" s="35" t="s">
        <v>218</v>
      </c>
      <c r="R129" s="36" t="s">
        <v>1770</v>
      </c>
      <c r="S129" s="36" t="s">
        <v>1655</v>
      </c>
      <c r="T129" s="36" t="s">
        <v>1771</v>
      </c>
      <c r="U129" s="35" t="s">
        <v>103</v>
      </c>
      <c r="V129" s="36" t="s">
        <v>104</v>
      </c>
      <c r="W129" s="35" t="s">
        <v>1789</v>
      </c>
      <c r="X129" s="35" t="s">
        <v>242</v>
      </c>
      <c r="Y129" s="35" t="s">
        <v>1790</v>
      </c>
      <c r="Z129" s="35" t="s">
        <v>242</v>
      </c>
      <c r="AA129" s="35" t="s">
        <v>242</v>
      </c>
      <c r="AB129" s="35" t="s">
        <v>1791</v>
      </c>
      <c r="AC129" s="35" t="s">
        <v>111</v>
      </c>
      <c r="AD129" s="35" t="s">
        <v>112</v>
      </c>
      <c r="AE129" s="36" t="s">
        <v>1786</v>
      </c>
      <c r="AF129" s="36" t="s">
        <v>224</v>
      </c>
      <c r="AG129" s="35" t="s">
        <v>225</v>
      </c>
      <c r="AH129" s="35" t="s">
        <v>116</v>
      </c>
      <c r="AK129" s="37" t="str">
        <f aca="false">AG129&amp;L129&amp;M129</f>
        <v>劳动合同及用工管理领导干部问题领导行为不当</v>
      </c>
      <c r="AP129" s="38" t="n">
        <v>125</v>
      </c>
      <c r="AQ129" s="39" t="n">
        <v>46054</v>
      </c>
      <c r="AR129" s="43" t="str">
        <f aca="false">IFERROR(LEFT(A129,FIND("（",A129)-1),A129)</f>
        <v>网络-260128-054109-1</v>
      </c>
      <c r="AS129" s="43" t="str">
        <f aca="false">J129</f>
        <v>诉求</v>
      </c>
      <c r="AT129" s="43" t="n">
        <f aca="false">IF(MID(AR129,1,2)="热线",12345)+IF(MID(AR129,1,2)="网络",12345)</f>
        <v>12345</v>
      </c>
      <c r="AU129" s="41" t="str">
        <f aca="false">IFERROR(LEFT(D129,FIND(" ",D129)-1),D129)</f>
        <v>2026-01-28</v>
      </c>
      <c r="AV129" s="43" t="str">
        <f aca="false">P129</f>
        <v>党委工作部</v>
      </c>
      <c r="AW129" s="53" t="str">
        <f aca="false">Q129</f>
        <v>机关</v>
      </c>
      <c r="AX129" s="7" t="str">
        <f aca="false">H129</f>
        <v>工单来源：市政府门户网站互动交流平台，此工单内容为网民留言时填写的标题及原文。 ============================= 留言标题：北京公交集团鸿运承物业管理中心留言原文：东直门分中心连着不同次场站事故足矣证明领导能力有限，三令五申教育职工 ，最后自己不按要求执行，制度都是给职工定的，「东直门领导就会吃拿卡要，给职工开会大领导对职工赤裸裸的威胁与恐吓职工不让打投诉电话，包括转岗:没有能力的员工及请病假的员工多年担任班组长职位，即使他人已竞选上班组长，领导都会找职工谈话，已各种理由及各项考核制度考核我们，足矣证明班组长职位是给某人制定的岗位，东直门分中心各站都有2名A岗人员管理，唯独顺义半壁店和太阳城场站由c岗员工负责，要学历没学历，要工作能力没有工作能力，初中学历就能胜任班组长」 ，客运单位管理包括工人管理员都有互调 ，同样是公交集团 ，物业的管理一待就是退休见 ，有能力的员工不用，没脑子的职工用着得心应手，让下面的员工作很困难 （每个月都有减班休，家里特殊情况想调换一下减班休，领导处处刁难我们），一个企业拉帮结派，一个工人员「巩」每年无数次被员工投诉，因（郑主任）保着敷衍了是 ，实在员工盯紧了就适当的罚一百元，换在职工身上，逮着蛤蟆攥出尿来，偌大的集团一个企业一个物业公司走黑社会模式 ，希望集团领导重视 ，给职工换一个好的管理  ，这也是所有东直门分中心职工的心声（我们需要换一个清正廉洁不拉帮结派，能够解决困难，不需要先送礼才能解决问题的好领导）市民填写的详细地址为：详细地址：不详   组织纪检人力</v>
      </c>
      <c r="AY129" s="53" t="str">
        <f aca="false">AG129</f>
        <v>劳动合同及用工管理</v>
      </c>
      <c r="AZ129" s="43" t="s">
        <v>92</v>
      </c>
      <c r="BA129" s="43" t="s">
        <v>92</v>
      </c>
      <c r="BB129" s="43" t="s">
        <v>92</v>
      </c>
      <c r="BC129" s="6" t="s">
        <v>226</v>
      </c>
      <c r="BD129" s="43" t="str">
        <f aca="false">U129</f>
        <v>结束</v>
      </c>
      <c r="BE129" s="43" t="str">
        <f aca="false">IFERROR(LEFT(T129,FIND(" ",T129)-1),T129)</f>
        <v>2026-02-02</v>
      </c>
      <c r="BF129" s="6" t="s">
        <v>1787</v>
      </c>
      <c r="BG129" s="5" t="s">
        <v>217</v>
      </c>
      <c r="BH129" s="5" t="s">
        <v>218</v>
      </c>
      <c r="BI129" s="44"/>
      <c r="BJ129" s="44"/>
      <c r="BK129" s="44"/>
      <c r="BL129" s="44" t="str">
        <f aca="false">IF(BG129="物管行政部","侯旭、郑楠",IF(BG129="安保部","张耕",IF(BG129="工程设备部","华菲",IF(BG129="人力资源部","张浩宇",IF(BG129="党委工作部","阎鑫雨",IF(BG129="餐饮服务部","赵弘晨",IF(BG129="工会","郑欣",IF(BG129="办公室","董娜",""))))))))&amp;IF(BG129="纪检部","黄倩",IF(BG129="信息管理部","蔡浩然",""))</f>
        <v>阎鑫雨</v>
      </c>
      <c r="BM129" s="44" t="s">
        <v>937</v>
      </c>
      <c r="BN129" s="44"/>
      <c r="BO129" s="44"/>
      <c r="BP129" s="45" t="s">
        <v>120</v>
      </c>
      <c r="BQ129" s="46"/>
      <c r="BR129" s="44"/>
      <c r="BS129" s="46"/>
      <c r="BT129" s="46"/>
      <c r="BU129" s="44"/>
      <c r="BV129" s="44" t="str">
        <f aca="false">MID(AR129,1,16)</f>
        <v>网络-260128-054109</v>
      </c>
      <c r="BW129" s="44" t="s">
        <v>231</v>
      </c>
      <c r="BX129" s="45" t="str">
        <f aca="false">IF(COUNTIF(BV:BV,BV129)=1,"否","是")</f>
        <v>是</v>
      </c>
      <c r="BY129" s="45" t="str">
        <f aca="false">MID(AR129,18,1)</f>
        <v>1</v>
      </c>
      <c r="CG129" s="47" t="str">
        <f aca="false">VLOOKUP(AR129,[1]市民意见信息导出!$AI$2:$AK$392,3,FALSE())</f>
        <v>结束</v>
      </c>
      <c r="CH129" s="0" t="e">
        <f aca="false">VLOOKUP(BV129,[2]Sheet1!$C$2:$AC$99,2,FALSE())</f>
        <v>#N/A</v>
      </c>
    </row>
    <row r="130" customFormat="false" ht="52" hidden="true" customHeight="false" outlineLevel="0" collapsed="false">
      <c r="A130" s="35" t="s">
        <v>1792</v>
      </c>
      <c r="B130" s="36" t="s">
        <v>1793</v>
      </c>
      <c r="C130" s="36" t="s">
        <v>1794</v>
      </c>
      <c r="D130" s="36" t="s">
        <v>1795</v>
      </c>
      <c r="E130" s="35" t="s">
        <v>851</v>
      </c>
      <c r="F130" s="35" t="s">
        <v>129</v>
      </c>
      <c r="G130" s="35" t="s">
        <v>1796</v>
      </c>
      <c r="H130" s="35" t="s">
        <v>1797</v>
      </c>
      <c r="I130" s="35" t="s">
        <v>92</v>
      </c>
      <c r="J130" s="35" t="s">
        <v>93</v>
      </c>
      <c r="K130" s="35" t="s">
        <v>434</v>
      </c>
      <c r="L130" s="35" t="s">
        <v>553</v>
      </c>
      <c r="M130" s="35" t="s">
        <v>1798</v>
      </c>
      <c r="N130" s="35" t="s">
        <v>97</v>
      </c>
      <c r="O130" s="35" t="s">
        <v>99</v>
      </c>
      <c r="P130" s="35" t="s">
        <v>99</v>
      </c>
      <c r="Q130" s="35" t="s">
        <v>218</v>
      </c>
      <c r="R130" s="36" t="s">
        <v>1770</v>
      </c>
      <c r="S130" s="36" t="s">
        <v>1641</v>
      </c>
      <c r="T130" s="36" t="s">
        <v>1771</v>
      </c>
      <c r="U130" s="35" t="s">
        <v>103</v>
      </c>
      <c r="V130" s="36" t="s">
        <v>104</v>
      </c>
      <c r="W130" s="35" t="s">
        <v>754</v>
      </c>
      <c r="X130" s="35" t="s">
        <v>1799</v>
      </c>
      <c r="Y130" s="35" t="s">
        <v>1800</v>
      </c>
      <c r="Z130" s="35" t="s">
        <v>1801</v>
      </c>
      <c r="AA130" s="35" t="s">
        <v>1403</v>
      </c>
      <c r="AB130" s="35" t="s">
        <v>1802</v>
      </c>
      <c r="AC130" s="35" t="s">
        <v>111</v>
      </c>
      <c r="AD130" s="35" t="s">
        <v>112</v>
      </c>
      <c r="AE130" s="36" t="s">
        <v>1803</v>
      </c>
      <c r="AF130" s="36" t="s">
        <v>529</v>
      </c>
      <c r="AG130" s="35" t="s">
        <v>379</v>
      </c>
      <c r="AH130" s="35" t="s">
        <v>116</v>
      </c>
      <c r="AK130" s="37" t="str">
        <f aca="false">AG130&amp;L130&amp;M130</f>
        <v>设施设备站务设施问题自管站台及快速公交站台相关问题</v>
      </c>
      <c r="AP130" s="38" t="n">
        <v>126</v>
      </c>
      <c r="AQ130" s="39" t="n">
        <v>46054</v>
      </c>
      <c r="AR130" s="43" t="str">
        <f aca="false">IFERROR(LEFT(A130,FIND("（",A130)-1),A130)</f>
        <v>热线-260128-035993-4</v>
      </c>
      <c r="AS130" s="43" t="str">
        <f aca="false">J130</f>
        <v>诉求</v>
      </c>
      <c r="AT130" s="43" t="n">
        <f aca="false">IF(MID(AR130,1,2)="热线",12345)+IF(MID(AR130,1,2)="网络",12345)</f>
        <v>12345</v>
      </c>
      <c r="AU130" s="41" t="str">
        <f aca="false">IFERROR(LEFT(D130,FIND(" ",D130)-1),D130)</f>
        <v>2026-01-28</v>
      </c>
      <c r="AV130" s="43" t="str">
        <f aca="false">P130</f>
        <v>物管行政部</v>
      </c>
      <c r="AW130" s="53" t="str">
        <f aca="false">Q130</f>
        <v>机关</v>
      </c>
      <c r="AX130" s="7" t="str">
        <f aca="false">H130</f>
        <v>市民反映，红庙路口西快速公交2线站台没有车，站台很脏，有很多废弃的油漆桶，并且没有写如何进站，站台处也没有任何工作人员，来电反映公交站台相关问题。电车调指，基建，安服物业</v>
      </c>
      <c r="AY130" s="53" t="str">
        <f aca="false">AG130</f>
        <v>设施设备</v>
      </c>
      <c r="AZ130" s="43" t="s">
        <v>116</v>
      </c>
      <c r="BA130" s="43" t="s">
        <v>116</v>
      </c>
      <c r="BB130" s="43" t="s">
        <v>116</v>
      </c>
      <c r="BC130" s="6" t="s">
        <v>117</v>
      </c>
      <c r="BD130" s="43" t="str">
        <f aca="false">U130</f>
        <v>结束</v>
      </c>
      <c r="BE130" s="43" t="str">
        <f aca="false">IFERROR(LEFT(T130,FIND(" ",T130)-1),T130)</f>
        <v>2026-02-02</v>
      </c>
      <c r="BF130" s="6" t="s">
        <v>1804</v>
      </c>
      <c r="BG130" s="5" t="s">
        <v>99</v>
      </c>
      <c r="BH130" s="5" t="s">
        <v>1149</v>
      </c>
      <c r="BI130" s="44"/>
      <c r="BJ130" s="44"/>
      <c r="BK130" s="44"/>
      <c r="BL130" s="44" t="str">
        <f aca="false">IF(BG130="物管行政部","侯旭、郑楠",IF(BG130="安保部","张耕",IF(BG130="工程设备部","华菲",IF(BG130="人力资源部","张浩宇",IF(BG130="党委工作部","阎鑫雨",IF(BG130="餐饮服务部","赵弘晨",IF(BG130="工会","郑欣",IF(BG130="办公室","董娜",""))))))))&amp;IF(BG130="纪检部","黄倩",IF(BG130="信息管理部","蔡浩然",""))</f>
        <v>侯旭、郑楠</v>
      </c>
      <c r="BM130" s="44" t="s">
        <v>119</v>
      </c>
      <c r="BN130" s="44"/>
      <c r="BO130" s="44"/>
      <c r="BP130" s="45" t="s">
        <v>120</v>
      </c>
      <c r="BQ130" s="46"/>
      <c r="BR130" s="44"/>
      <c r="BS130" s="46"/>
      <c r="BT130" s="46"/>
      <c r="BU130" s="44"/>
      <c r="BV130" s="44" t="str">
        <f aca="false">MID(AR130,1,16)</f>
        <v>热线-260128-035993</v>
      </c>
      <c r="BW130" s="44" t="s">
        <v>121</v>
      </c>
      <c r="BX130" s="45" t="str">
        <f aca="false">IF(COUNTIF(BV:BV,BV130)=1,"否","是")</f>
        <v>否</v>
      </c>
      <c r="BY130" s="45" t="str">
        <f aca="false">MID(AR130,18,1)</f>
        <v>4</v>
      </c>
      <c r="BZ130" s="47" t="s">
        <v>122</v>
      </c>
      <c r="CA130" s="47"/>
      <c r="CB130" s="47"/>
      <c r="CC130" s="47"/>
      <c r="CD130" s="48" t="s">
        <v>1369</v>
      </c>
      <c r="CE130" s="47"/>
      <c r="CF130" s="47"/>
      <c r="CG130" s="47" t="str">
        <f aca="false">VLOOKUP(AR130,[1]市民意见信息导出!$AI$2:$AK$392,3,FALSE())</f>
        <v>结束</v>
      </c>
      <c r="CH130" s="0" t="str">
        <f aca="false">VLOOKUP(BV130,[2]Sheet1!$C$2:$AC$99,2,FALSE())</f>
        <v>2月</v>
      </c>
    </row>
    <row r="131" customFormat="false" ht="173" hidden="true" customHeight="true" outlineLevel="0" collapsed="false">
      <c r="A131" s="35" t="s">
        <v>1805</v>
      </c>
      <c r="B131" s="36" t="s">
        <v>1779</v>
      </c>
      <c r="C131" s="36" t="s">
        <v>1780</v>
      </c>
      <c r="D131" s="36" t="s">
        <v>1806</v>
      </c>
      <c r="E131" s="35" t="s">
        <v>182</v>
      </c>
      <c r="F131" s="35"/>
      <c r="G131" s="35" t="s">
        <v>182</v>
      </c>
      <c r="H131" s="35" t="s">
        <v>1782</v>
      </c>
      <c r="I131" s="35" t="s">
        <v>92</v>
      </c>
      <c r="J131" s="35" t="s">
        <v>93</v>
      </c>
      <c r="K131" s="35" t="s">
        <v>1555</v>
      </c>
      <c r="L131" s="35" t="s">
        <v>1807</v>
      </c>
      <c r="M131" s="35" t="s">
        <v>1808</v>
      </c>
      <c r="N131" s="35" t="s">
        <v>97</v>
      </c>
      <c r="O131" s="35" t="s">
        <v>1558</v>
      </c>
      <c r="P131" s="35" t="s">
        <v>1558</v>
      </c>
      <c r="Q131" s="35" t="s">
        <v>218</v>
      </c>
      <c r="R131" s="36" t="s">
        <v>1770</v>
      </c>
      <c r="S131" s="36" t="s">
        <v>1655</v>
      </c>
      <c r="T131" s="36" t="s">
        <v>1771</v>
      </c>
      <c r="U131" s="35" t="s">
        <v>103</v>
      </c>
      <c r="V131" s="36" t="s">
        <v>104</v>
      </c>
      <c r="W131" s="35" t="s">
        <v>1809</v>
      </c>
      <c r="X131" s="35" t="s">
        <v>1810</v>
      </c>
      <c r="Y131" s="35" t="s">
        <v>1811</v>
      </c>
      <c r="Z131" s="35" t="s">
        <v>242</v>
      </c>
      <c r="AA131" s="35" t="s">
        <v>242</v>
      </c>
      <c r="AB131" s="35" t="s">
        <v>1809</v>
      </c>
      <c r="AC131" s="35" t="s">
        <v>111</v>
      </c>
      <c r="AD131" s="35" t="s">
        <v>112</v>
      </c>
      <c r="AE131" s="36" t="s">
        <v>1786</v>
      </c>
      <c r="AF131" s="36" t="s">
        <v>1564</v>
      </c>
      <c r="AG131" s="35" t="s">
        <v>225</v>
      </c>
      <c r="AH131" s="35" t="s">
        <v>116</v>
      </c>
      <c r="AK131" s="37" t="str">
        <f aca="false">AG131&amp;L131&amp;M131</f>
        <v>劳动合同及用工管理党员干部问题党风党纪问题</v>
      </c>
      <c r="AP131" s="38" t="n">
        <v>127</v>
      </c>
      <c r="AQ131" s="39" t="n">
        <v>46054</v>
      </c>
      <c r="AR131" s="43" t="str">
        <f aca="false">IFERROR(LEFT(A131,FIND("（",A131)-1),A131)</f>
        <v>网络-260128-054109-2</v>
      </c>
      <c r="AS131" s="43" t="str">
        <f aca="false">J131</f>
        <v>诉求</v>
      </c>
      <c r="AT131" s="43" t="n">
        <f aca="false">IF(MID(AR131,1,2)="热线",12345)+IF(MID(AR131,1,2)="网络",12345)</f>
        <v>12345</v>
      </c>
      <c r="AU131" s="41" t="str">
        <f aca="false">IFERROR(LEFT(D131,FIND(" ",D131)-1),D131)</f>
        <v>2026-01-28</v>
      </c>
      <c r="AV131" s="43" t="str">
        <f aca="false">P131</f>
        <v>纪检部</v>
      </c>
      <c r="AW131" s="53" t="str">
        <f aca="false">Q131</f>
        <v>机关</v>
      </c>
      <c r="AX131" s="7" t="str">
        <f aca="false">H131</f>
        <v>工单来源：市政府门户网站互动交流平台，此工单内容为网民留言时填写的标题及原文。 ============================= 留言标题：北京公交集团鸿运承物业管理中心留言原文：东直门分中心连着不同次场站事故足矣证明领导能力有限，三令五申教育职工 ，最后自己不按要求执行，制度都是给职工定的，「东直门领导就会吃拿卡要，给职工开会大领导对职工赤裸裸的威胁与恐吓职工不让打投诉电话，包括转岗:没有能力的员工及请病假的员工多年担任班组长职位，即使他人已竞选上班组长，领导都会找职工谈话，已各种理由及各项考核制度考核我们，足矣证明班组长职位是给某人制定的岗位，东直门分中心各站都有2名A岗人员管理，唯独顺义半壁店和太阳城场站由c岗员工负责，要学历没学历，要工作能力没有工作能力，初中学历就能胜任班组长」 ，客运单位管理包括工人管理员都有互调 ，同样是公交集团 ，物业的管理一待就是退休见 ，有能力的员工不用，没脑子的职工用着得心应手，让下面的员工作很困难 （每个月都有减班休，家里特殊情况想调换一下减班休，领导处处刁难我们），一个企业拉帮结派，一个工人员「巩」每年无数次被员工投诉，因（郑主任）保着敷衍了是 ，实在员工盯紧了就适当的罚一百元，换在职工身上，逮着蛤蟆攥出尿来，偌大的集团一个企业一个物业公司走黑社会模式 ，希望集团领导重视 ，给职工换一个好的管理  ，这也是所有东直门分中心职工的心声（我们需要换一个清正廉洁不拉帮结派，能够解决困难，不需要先送礼才能解决问题的好领导）市民填写的详细地址为：详细地址：不详   组织纪检人力</v>
      </c>
      <c r="AY131" s="53" t="str">
        <f aca="false">AG131</f>
        <v>劳动合同及用工管理</v>
      </c>
      <c r="AZ131" s="43" t="s">
        <v>92</v>
      </c>
      <c r="BA131" s="43" t="s">
        <v>92</v>
      </c>
      <c r="BB131" s="43" t="s">
        <v>92</v>
      </c>
      <c r="BC131" s="6" t="s">
        <v>226</v>
      </c>
      <c r="BD131" s="43" t="str">
        <f aca="false">U131</f>
        <v>结束</v>
      </c>
      <c r="BE131" s="43" t="str">
        <f aca="false">IFERROR(LEFT(T131,FIND(" ",T131)-1),T131)</f>
        <v>2026-02-02</v>
      </c>
      <c r="BF131" s="6" t="s">
        <v>1787</v>
      </c>
      <c r="BG131" s="5" t="s">
        <v>1558</v>
      </c>
      <c r="BH131" s="5" t="s">
        <v>218</v>
      </c>
      <c r="BI131" s="44"/>
      <c r="BJ131" s="44"/>
      <c r="BK131" s="44"/>
      <c r="BL131" s="44" t="str">
        <f aca="false">IF(BG131="物管行政部","侯旭、郑楠",IF(BG131="安保部","张耕",IF(BG131="工程设备部","华菲",IF(BG131="人力资源部","张浩宇",IF(BG131="党委工作部","阎鑫雨",IF(BG131="餐饮服务部","赵弘晨",IF(BG131="工会","郑欣",IF(BG131="办公室","董娜",""))))))))&amp;IF(BG131="纪检部","黄倩",IF(BG131="信息管理部","蔡浩然",""))</f>
        <v>黄倩</v>
      </c>
      <c r="BM131" s="44" t="s">
        <v>937</v>
      </c>
      <c r="BN131" s="44"/>
      <c r="BO131" s="44"/>
      <c r="BP131" s="45" t="s">
        <v>120</v>
      </c>
      <c r="BQ131" s="46"/>
      <c r="BR131" s="44"/>
      <c r="BS131" s="46"/>
      <c r="BT131" s="46"/>
      <c r="BU131" s="44"/>
      <c r="BV131" s="44" t="str">
        <f aca="false">MID(AR131,1,16)</f>
        <v>网络-260128-054109</v>
      </c>
      <c r="BW131" s="44" t="s">
        <v>231</v>
      </c>
      <c r="BX131" s="45" t="str">
        <f aca="false">IF(COUNTIF(BV:BV,BV131)=1,"否","是")</f>
        <v>是</v>
      </c>
      <c r="BY131" s="45" t="str">
        <f aca="false">MID(AR131,18,1)</f>
        <v>2</v>
      </c>
      <c r="CG131" s="47" t="str">
        <f aca="false">VLOOKUP(AR131,[1]市民意见信息导出!$AI$2:$AK$392,3,FALSE())</f>
        <v>结束</v>
      </c>
      <c r="CH131" s="0" t="e">
        <f aca="false">VLOOKUP(BV131,[2]Sheet1!$C$2:$AC$99,2,FALSE())</f>
        <v>#N/A</v>
      </c>
    </row>
    <row r="132" customFormat="false" ht="39" hidden="true" customHeight="false" outlineLevel="0" collapsed="false">
      <c r="A132" s="35" t="s">
        <v>1812</v>
      </c>
      <c r="B132" s="36" t="s">
        <v>1813</v>
      </c>
      <c r="C132" s="36" t="s">
        <v>1814</v>
      </c>
      <c r="D132" s="36" t="s">
        <v>1815</v>
      </c>
      <c r="E132" s="35" t="s">
        <v>1816</v>
      </c>
      <c r="F132" s="35" t="s">
        <v>129</v>
      </c>
      <c r="G132" s="35" t="s">
        <v>1817</v>
      </c>
      <c r="H132" s="35" t="s">
        <v>1818</v>
      </c>
      <c r="I132" s="35" t="s">
        <v>92</v>
      </c>
      <c r="J132" s="35" t="s">
        <v>588</v>
      </c>
      <c r="K132" s="35" t="s">
        <v>94</v>
      </c>
      <c r="L132" s="35" t="s">
        <v>819</v>
      </c>
      <c r="M132" s="35" t="s">
        <v>820</v>
      </c>
      <c r="N132" s="35" t="s">
        <v>97</v>
      </c>
      <c r="O132" s="35" t="s">
        <v>254</v>
      </c>
      <c r="P132" s="35" t="s">
        <v>99</v>
      </c>
      <c r="Q132" s="35" t="s">
        <v>254</v>
      </c>
      <c r="R132" s="35"/>
      <c r="S132" s="36" t="s">
        <v>1641</v>
      </c>
      <c r="T132" s="36" t="s">
        <v>1771</v>
      </c>
      <c r="U132" s="35" t="s">
        <v>103</v>
      </c>
      <c r="V132" s="36" t="s">
        <v>104</v>
      </c>
      <c r="W132" s="35" t="s">
        <v>1819</v>
      </c>
      <c r="X132" s="35" t="s">
        <v>1820</v>
      </c>
      <c r="Y132" s="35" t="s">
        <v>1821</v>
      </c>
      <c r="Z132" s="35" t="s">
        <v>1822</v>
      </c>
      <c r="AA132" s="35" t="s">
        <v>826</v>
      </c>
      <c r="AB132" s="35" t="s">
        <v>1823</v>
      </c>
      <c r="AC132" s="35" t="s">
        <v>111</v>
      </c>
      <c r="AD132" s="35" t="s">
        <v>112</v>
      </c>
      <c r="AE132" s="36" t="s">
        <v>1824</v>
      </c>
      <c r="AF132" s="36" t="s">
        <v>263</v>
      </c>
      <c r="AG132" s="35" t="s">
        <v>829</v>
      </c>
      <c r="AH132" s="35" t="s">
        <v>92</v>
      </c>
      <c r="AK132" s="37" t="str">
        <f aca="false">AG132&amp;L132&amp;M132</f>
        <v>服务态度车厢服务意识方面表扬执行规范</v>
      </c>
      <c r="AP132" s="38" t="n">
        <v>128</v>
      </c>
      <c r="AQ132" s="39" t="n">
        <v>46054</v>
      </c>
      <c r="AR132" s="43" t="str">
        <f aca="false">IFERROR(LEFT(A132,FIND("（",A132)-1),A132)</f>
        <v>热线-260128-063997-3</v>
      </c>
      <c r="AS132" s="43" t="str">
        <f aca="false">J132</f>
        <v>表扬</v>
      </c>
      <c r="AT132" s="43" t="n">
        <f aca="false">IF(MID(AR132,1,2)="热线",12345)+IF(MID(AR132,1,2)="网络",12345)</f>
        <v>12345</v>
      </c>
      <c r="AU132" s="41" t="str">
        <f aca="false">IFERROR(LEFT(D132,FIND(" ",D132)-1),D132)</f>
        <v>2026-01-28</v>
      </c>
      <c r="AV132" s="43" t="str">
        <f aca="false">P132</f>
        <v>物管行政部</v>
      </c>
      <c r="AW132" s="53" t="str">
        <f aca="false">Q132</f>
        <v>凌家庙分中心</v>
      </c>
      <c r="AX132" s="7" t="str">
        <f aca="false">H132</f>
        <v>市民表扬，公交集团领导，还有客七分公司领导对市民的关爱。918路（东直门开往平谷），26年改成大快车，特别便利，非常暖和，非常干净，感谢领导们对平谷人民的关爱，来电表扬公交集团领导和客七分公司领导。客七调指安服，物业</v>
      </c>
      <c r="AY132" s="53" t="str">
        <f aca="false">AG132</f>
        <v>服务态度</v>
      </c>
      <c r="AZ132" s="43" t="s">
        <v>116</v>
      </c>
      <c r="BA132" s="43" t="s">
        <v>116</v>
      </c>
      <c r="BB132" s="43" t="s">
        <v>116</v>
      </c>
      <c r="BC132" s="6" t="s">
        <v>117</v>
      </c>
      <c r="BD132" s="43" t="str">
        <f aca="false">U132</f>
        <v>结束</v>
      </c>
      <c r="BE132" s="43" t="str">
        <f aca="false">IFERROR(LEFT(T132,FIND(" ",T132)-1),T132)</f>
        <v>2026-02-02</v>
      </c>
      <c r="BF132" s="6" t="s">
        <v>830</v>
      </c>
      <c r="BG132" s="5" t="s">
        <v>99</v>
      </c>
      <c r="BH132" s="5" t="s">
        <v>254</v>
      </c>
      <c r="BI132" s="44"/>
      <c r="BJ132" s="44"/>
      <c r="BK132" s="44"/>
      <c r="BL132" s="44" t="str">
        <f aca="false">IF(BG132="物管行政部","侯旭、郑楠",IF(BG132="安保部","张耕",IF(BG132="工程设备部","华菲",IF(BG132="人力资源部","张浩宇",IF(BG132="党委工作部","阎鑫雨",IF(BG132="餐饮服务部","赵弘晨",IF(BG132="工会","郑欣",IF(BG132="办公室","董娜",""))))))))&amp;IF(BG132="纪检部","黄倩",IF(BG132="信息管理部","蔡浩然",""))</f>
        <v>侯旭、郑楠</v>
      </c>
      <c r="BM132" s="44"/>
      <c r="BN132" s="44" t="s">
        <v>588</v>
      </c>
      <c r="BO132" s="44"/>
      <c r="BP132" s="45" t="s">
        <v>120</v>
      </c>
      <c r="BQ132" s="46"/>
      <c r="BR132" s="44"/>
      <c r="BS132" s="46"/>
      <c r="BT132" s="46"/>
      <c r="BU132" s="44"/>
      <c r="BV132" s="44" t="str">
        <f aca="false">MID(AR132,1,16)</f>
        <v>热线-260128-063997</v>
      </c>
      <c r="BW132" s="44"/>
      <c r="BX132" s="45" t="str">
        <f aca="false">IF(COUNTIF(BV:BV,BV132)=1,"否","是")</f>
        <v>否</v>
      </c>
      <c r="BY132" s="45" t="str">
        <f aca="false">MID(AR132,18,1)</f>
        <v>3</v>
      </c>
      <c r="CG132" s="47" t="str">
        <f aca="false">VLOOKUP(AR132,[1]市民意见信息导出!$AI$2:$AK$392,3,FALSE())</f>
        <v>结束</v>
      </c>
      <c r="CH132" s="0" t="e">
        <f aca="false">VLOOKUP(BV132,[2]Sheet1!$C$2:$AC$99,2,FALSE())</f>
        <v>#N/A</v>
      </c>
    </row>
    <row r="133" customFormat="false" ht="45" hidden="true" customHeight="true" outlineLevel="0" collapsed="false">
      <c r="A133" s="35" t="s">
        <v>1825</v>
      </c>
      <c r="B133" s="36" t="s">
        <v>1826</v>
      </c>
      <c r="C133" s="36" t="s">
        <v>1827</v>
      </c>
      <c r="D133" s="36" t="s">
        <v>1828</v>
      </c>
      <c r="E133" s="35" t="s">
        <v>155</v>
      </c>
      <c r="F133" s="35" t="s">
        <v>89</v>
      </c>
      <c r="G133" s="35" t="s">
        <v>1829</v>
      </c>
      <c r="H133" s="35" t="s">
        <v>1830</v>
      </c>
      <c r="I133" s="35" t="s">
        <v>92</v>
      </c>
      <c r="J133" s="35" t="s">
        <v>93</v>
      </c>
      <c r="K133" s="35" t="s">
        <v>1831</v>
      </c>
      <c r="L133" s="35" t="s">
        <v>1832</v>
      </c>
      <c r="M133" s="35" t="s">
        <v>554</v>
      </c>
      <c r="N133" s="35" t="s">
        <v>97</v>
      </c>
      <c r="O133" s="35" t="s">
        <v>447</v>
      </c>
      <c r="P133" s="35" t="s">
        <v>447</v>
      </c>
      <c r="Q133" s="35" t="s">
        <v>218</v>
      </c>
      <c r="R133" s="36" t="s">
        <v>1770</v>
      </c>
      <c r="S133" s="36" t="s">
        <v>1655</v>
      </c>
      <c r="T133" s="36" t="s">
        <v>1771</v>
      </c>
      <c r="U133" s="35" t="s">
        <v>103</v>
      </c>
      <c r="V133" s="36" t="s">
        <v>104</v>
      </c>
      <c r="W133" s="35" t="s">
        <v>1833</v>
      </c>
      <c r="X133" s="35" t="s">
        <v>1834</v>
      </c>
      <c r="Y133" s="35" t="s">
        <v>1835</v>
      </c>
      <c r="Z133" s="35" t="s">
        <v>1835</v>
      </c>
      <c r="AA133" s="35" t="s">
        <v>1836</v>
      </c>
      <c r="AB133" s="35" t="s">
        <v>1837</v>
      </c>
      <c r="AC133" s="35" t="s">
        <v>111</v>
      </c>
      <c r="AD133" s="35" t="s">
        <v>112</v>
      </c>
      <c r="AE133" s="36" t="s">
        <v>1838</v>
      </c>
      <c r="AF133" s="36" t="s">
        <v>497</v>
      </c>
      <c r="AG133" s="35" t="s">
        <v>379</v>
      </c>
      <c r="AH133" s="35" t="s">
        <v>116</v>
      </c>
      <c r="AK133" s="37" t="str">
        <f aca="false">AG133&amp;L133&amp;M133</f>
        <v>设施设备站务设施（线网）站台护栏问题</v>
      </c>
      <c r="AP133" s="38" t="n">
        <v>129</v>
      </c>
      <c r="AQ133" s="39" t="n">
        <v>46054</v>
      </c>
      <c r="AR133" s="43" t="str">
        <f aca="false">IFERROR(LEFT(A133,FIND("（",A133)-1),A133)</f>
        <v>热线-260128-065592-1</v>
      </c>
      <c r="AS133" s="43" t="str">
        <f aca="false">J133</f>
        <v>诉求</v>
      </c>
      <c r="AT133" s="43" t="n">
        <f aca="false">IF(MID(AR133,1,2)="热线",12345)+IF(MID(AR133,1,2)="网络",12345)</f>
        <v>12345</v>
      </c>
      <c r="AU133" s="41" t="str">
        <f aca="false">IFERROR(LEFT(D133,FIND(" ",D133)-1),D133)</f>
        <v>2026-01-29</v>
      </c>
      <c r="AV133" s="43" t="str">
        <f aca="false">P133</f>
        <v>工程设备部</v>
      </c>
      <c r="AW133" s="53" t="str">
        <f aca="false">Q133</f>
        <v>机关</v>
      </c>
      <c r="AX133" s="7" t="str">
        <f aca="false">H133</f>
        <v>市民反映，丰台区张郭庄地铁站公交站原来只有几路公交车，后来其他地方公交车站点改建，将当地公交都挪到了这边，导致张郭庄地铁站公交站非常拥挤，没有秩序，且引导员晚上19点就下班了，后边更加无序，希望加装栏杆，分隔不同公交车等待乘客。来电反映公交站加装栏杆问题。鸿运城客三线网安服人力</v>
      </c>
      <c r="AY133" s="53" t="str">
        <f aca="false">AG133</f>
        <v>设施设备</v>
      </c>
      <c r="AZ133" s="43" t="s">
        <v>116</v>
      </c>
      <c r="BA133" s="43" t="s">
        <v>116</v>
      </c>
      <c r="BB133" s="43" t="s">
        <v>116</v>
      </c>
      <c r="BC133" s="6" t="s">
        <v>121</v>
      </c>
      <c r="BD133" s="43" t="str">
        <f aca="false">U133</f>
        <v>结束</v>
      </c>
      <c r="BE133" s="43" t="str">
        <f aca="false">IFERROR(LEFT(T133,FIND(" ",T133)-1),T133)</f>
        <v>2026-02-02</v>
      </c>
      <c r="BF133" s="6" t="s">
        <v>564</v>
      </c>
      <c r="BG133" s="5" t="s">
        <v>447</v>
      </c>
      <c r="BH133" s="5" t="s">
        <v>218</v>
      </c>
      <c r="BI133" s="44"/>
      <c r="BJ133" s="44"/>
      <c r="BK133" s="44"/>
      <c r="BL133" s="44" t="str">
        <f aca="false">IF(BG133="物管行政部","侯旭、郑楠",IF(BG133="安保部","张耕",IF(BG133="工程设备部","华菲",IF(BG133="人力资源部","张浩宇",IF(BG133="党委工作部","阎鑫雨",IF(BG133="餐饮服务部","赵弘晨",IF(BG133="工会","郑欣",IF(BG133="办公室","董娜",""))))))))&amp;IF(BG133="纪检部","黄倩",IF(BG133="信息管理部","蔡浩然",""))</f>
        <v>华菲</v>
      </c>
      <c r="BM133" s="44" t="s">
        <v>119</v>
      </c>
      <c r="BN133" s="44"/>
      <c r="BO133" s="44"/>
      <c r="BP133" s="45" t="s">
        <v>120</v>
      </c>
      <c r="BQ133" s="46"/>
      <c r="BR133" s="44"/>
      <c r="BS133" s="46"/>
      <c r="BT133" s="46"/>
      <c r="BU133" s="44"/>
      <c r="BV133" s="44" t="str">
        <f aca="false">MID(AR133,1,16)</f>
        <v>热线-260128-065592</v>
      </c>
      <c r="BW133" s="44" t="s">
        <v>565</v>
      </c>
      <c r="BX133" s="45" t="str">
        <f aca="false">IF(COUNTIF(BV:BV,BV133)=1,"否","是")</f>
        <v>否</v>
      </c>
      <c r="BY133" s="45" t="str">
        <f aca="false">MID(AR133,18,1)</f>
        <v>1</v>
      </c>
      <c r="BZ133" s="47" t="s">
        <v>122</v>
      </c>
      <c r="CA133" s="47"/>
      <c r="CB133" s="47"/>
      <c r="CC133" s="47"/>
      <c r="CD133" s="48" t="s">
        <v>1369</v>
      </c>
      <c r="CE133" s="47"/>
      <c r="CF133" s="47"/>
      <c r="CG133" s="47" t="str">
        <f aca="false">VLOOKUP(AR133,[1]市民意见信息导出!$AI$2:$AK$392,3,FALSE())</f>
        <v>结束</v>
      </c>
      <c r="CH133" s="0" t="str">
        <f aca="false">VLOOKUP(BV133,[2]Sheet1!$C$2:$AC$99,2,FALSE())</f>
        <v>2月</v>
      </c>
    </row>
    <row r="134" customFormat="false" ht="66" hidden="true" customHeight="true" outlineLevel="0" collapsed="false">
      <c r="A134" s="35" t="s">
        <v>1839</v>
      </c>
      <c r="B134" s="36" t="s">
        <v>1840</v>
      </c>
      <c r="C134" s="36" t="s">
        <v>1841</v>
      </c>
      <c r="D134" s="36" t="s">
        <v>1842</v>
      </c>
      <c r="E134" s="35" t="s">
        <v>1843</v>
      </c>
      <c r="F134" s="35" t="s">
        <v>89</v>
      </c>
      <c r="G134" s="35" t="s">
        <v>1844</v>
      </c>
      <c r="H134" s="35" t="s">
        <v>1845</v>
      </c>
      <c r="I134" s="35" t="s">
        <v>92</v>
      </c>
      <c r="J134" s="35" t="s">
        <v>93</v>
      </c>
      <c r="K134" s="35" t="s">
        <v>94</v>
      </c>
      <c r="L134" s="35" t="s">
        <v>184</v>
      </c>
      <c r="M134" s="35" t="s">
        <v>185</v>
      </c>
      <c r="N134" s="35" t="s">
        <v>97</v>
      </c>
      <c r="O134" s="35" t="s">
        <v>573</v>
      </c>
      <c r="P134" s="35" t="s">
        <v>99</v>
      </c>
      <c r="Q134" s="35" t="s">
        <v>573</v>
      </c>
      <c r="R134" s="36" t="s">
        <v>1846</v>
      </c>
      <c r="S134" s="36" t="s">
        <v>1655</v>
      </c>
      <c r="T134" s="36" t="s">
        <v>1847</v>
      </c>
      <c r="U134" s="35" t="s">
        <v>103</v>
      </c>
      <c r="V134" s="36" t="s">
        <v>104</v>
      </c>
      <c r="W134" s="35" t="s">
        <v>574</v>
      </c>
      <c r="X134" s="35" t="s">
        <v>1848</v>
      </c>
      <c r="Y134" s="35" t="s">
        <v>1849</v>
      </c>
      <c r="Z134" s="35" t="s">
        <v>1850</v>
      </c>
      <c r="AA134" s="35" t="s">
        <v>163</v>
      </c>
      <c r="AB134" s="35" t="s">
        <v>1851</v>
      </c>
      <c r="AC134" s="35" t="s">
        <v>111</v>
      </c>
      <c r="AD134" s="35" t="s">
        <v>112</v>
      </c>
      <c r="AE134" s="36" t="s">
        <v>1852</v>
      </c>
      <c r="AF134" s="36" t="s">
        <v>579</v>
      </c>
      <c r="AG134" s="35" t="s">
        <v>115</v>
      </c>
      <c r="AH134" s="35" t="s">
        <v>116</v>
      </c>
      <c r="AK134" s="37" t="str">
        <f aca="false">AG134&amp;L134&amp;M134</f>
        <v>服务乘车环境问题车辆卫生</v>
      </c>
      <c r="AP134" s="38" t="n">
        <v>130</v>
      </c>
      <c r="AQ134" s="39" t="n">
        <v>46054</v>
      </c>
      <c r="AR134" s="43" t="str">
        <f aca="false">IFERROR(LEFT(A134,FIND("（",A134)-1),A134)</f>
        <v>网络-260129-043344</v>
      </c>
      <c r="AS134" s="43" t="str">
        <f aca="false">J134</f>
        <v>诉求</v>
      </c>
      <c r="AT134" s="43" t="n">
        <f aca="false">IF(MID(AR134,1,2)="热线",12345)+IF(MID(AR134,1,2)="网络",12345)</f>
        <v>12345</v>
      </c>
      <c r="AU134" s="41" t="str">
        <f aca="false">IFERROR(LEFT(D134,FIND(" ",D134)-1),D134)</f>
        <v>2026-01-29</v>
      </c>
      <c r="AV134" s="43" t="str">
        <f aca="false">P134</f>
        <v>物管行政部</v>
      </c>
      <c r="AW134" s="53" t="str">
        <f aca="false">Q134</f>
        <v>天宫院分中心</v>
      </c>
      <c r="AX134" s="7" t="str">
        <f aca="false">H134</f>
        <v>工单来源：微信服务号，此工单内容为网民留言时填写的标题及原文。 ============================= 留言标题：公交留言原文：公交车垃圾没人打扫市民填写的详细地址为：区、街道：大兴区榆垡镇详细地址：固安公交站因无具体涉事车辆，故回拨市民核实。2026年1月29日15:16分13075号回拨市民，市民表示从东光村南上车的849路公交车。</v>
      </c>
      <c r="AY134" s="53" t="str">
        <f aca="false">AG134</f>
        <v>服务</v>
      </c>
      <c r="AZ134" s="43" t="s">
        <v>116</v>
      </c>
      <c r="BA134" s="43" t="s">
        <v>116</v>
      </c>
      <c r="BB134" s="43" t="s">
        <v>116</v>
      </c>
      <c r="BC134" s="6" t="s">
        <v>117</v>
      </c>
      <c r="BD134" s="43" t="str">
        <f aca="false">U134</f>
        <v>结束</v>
      </c>
      <c r="BE134" s="43" t="str">
        <f aca="false">IFERROR(LEFT(T134,FIND(" ",T134)-1),T134)</f>
        <v>2026-02-03</v>
      </c>
      <c r="BF134" s="6" t="s">
        <v>1023</v>
      </c>
      <c r="BG134" s="5" t="s">
        <v>99</v>
      </c>
      <c r="BH134" s="5" t="s">
        <v>573</v>
      </c>
      <c r="BI134" s="44"/>
      <c r="BJ134" s="44"/>
      <c r="BK134" s="44"/>
      <c r="BL134" s="44" t="str">
        <f aca="false">IF(BG134="物管行政部","侯旭、郑楠",IF(BG134="安保部","张耕",IF(BG134="工程设备部","华菲",IF(BG134="人力资源部","张浩宇",IF(BG134="党委工作部","阎鑫雨",IF(BG134="餐饮服务部","赵弘晨",IF(BG134="工会","郑欣",IF(BG134="办公室","董娜",""))))))))&amp;IF(BG134="纪检部","黄倩",IF(BG134="信息管理部","蔡浩然",""))</f>
        <v>侯旭、郑楠</v>
      </c>
      <c r="BM134" s="44" t="s">
        <v>119</v>
      </c>
      <c r="BN134" s="44"/>
      <c r="BO134" s="44"/>
      <c r="BP134" s="45" t="s">
        <v>120</v>
      </c>
      <c r="BQ134" s="46"/>
      <c r="BR134" s="44"/>
      <c r="BS134" s="46"/>
      <c r="BT134" s="46"/>
      <c r="BU134" s="44"/>
      <c r="BV134" s="44" t="str">
        <f aca="false">MID(AR134,1,16)</f>
        <v>网络-260129-043344</v>
      </c>
      <c r="BW134" s="44" t="s">
        <v>121</v>
      </c>
      <c r="BX134" s="45" t="str">
        <f aca="false">IF(COUNTIF(BV:BV,BV134)=1,"否","是")</f>
        <v>否</v>
      </c>
      <c r="BY134" s="45" t="str">
        <f aca="false">MID(AR134,18,1)</f>
        <v/>
      </c>
      <c r="BZ134" s="47" t="s">
        <v>122</v>
      </c>
      <c r="CA134" s="47"/>
      <c r="CB134" s="47"/>
      <c r="CC134" s="47"/>
      <c r="CD134" s="48" t="s">
        <v>1369</v>
      </c>
      <c r="CE134" s="47"/>
      <c r="CF134" s="47"/>
      <c r="CG134" s="47" t="str">
        <f aca="false">VLOOKUP(AR134,[1]市民意见信息导出!$AI$2:$AK$392,3,FALSE())</f>
        <v>结束</v>
      </c>
      <c r="CH134" s="0" t="str">
        <f aca="false">VLOOKUP(BV134,[2]Sheet1!$C$2:$AC$99,2,FALSE())</f>
        <v>2月</v>
      </c>
    </row>
    <row r="135" customFormat="false" ht="42" hidden="true" customHeight="false" outlineLevel="0" collapsed="false">
      <c r="A135" s="35" t="s">
        <v>1853</v>
      </c>
      <c r="B135" s="36" t="s">
        <v>1854</v>
      </c>
      <c r="C135" s="36" t="s">
        <v>1855</v>
      </c>
      <c r="D135" s="36" t="s">
        <v>1856</v>
      </c>
      <c r="E135" s="35" t="s">
        <v>182</v>
      </c>
      <c r="F135" s="35" t="s">
        <v>129</v>
      </c>
      <c r="G135" s="35" t="s">
        <v>182</v>
      </c>
      <c r="H135" s="35" t="s">
        <v>1857</v>
      </c>
      <c r="I135" s="35" t="s">
        <v>92</v>
      </c>
      <c r="J135" s="35" t="s">
        <v>93</v>
      </c>
      <c r="K135" s="35" t="s">
        <v>434</v>
      </c>
      <c r="L135" s="35" t="s">
        <v>910</v>
      </c>
      <c r="M135" s="35" t="s">
        <v>911</v>
      </c>
      <c r="N135" s="35" t="s">
        <v>97</v>
      </c>
      <c r="O135" s="35" t="s">
        <v>186</v>
      </c>
      <c r="P135" s="35" t="s">
        <v>912</v>
      </c>
      <c r="Q135" s="35" t="s">
        <v>186</v>
      </c>
      <c r="R135" s="36" t="s">
        <v>1846</v>
      </c>
      <c r="S135" s="36" t="s">
        <v>1858</v>
      </c>
      <c r="T135" s="36" t="s">
        <v>1847</v>
      </c>
      <c r="U135" s="35" t="s">
        <v>103</v>
      </c>
      <c r="V135" s="36" t="s">
        <v>139</v>
      </c>
      <c r="W135" s="35" t="s">
        <v>1859</v>
      </c>
      <c r="X135" s="35" t="s">
        <v>1712</v>
      </c>
      <c r="Y135" s="35" t="s">
        <v>1860</v>
      </c>
      <c r="Z135" s="35" t="s">
        <v>1860</v>
      </c>
      <c r="AA135" s="35" t="s">
        <v>1714</v>
      </c>
      <c r="AB135" s="35" t="s">
        <v>1861</v>
      </c>
      <c r="AC135" s="35" t="s">
        <v>111</v>
      </c>
      <c r="AD135" s="35" t="s">
        <v>112</v>
      </c>
      <c r="AE135" s="36" t="s">
        <v>1862</v>
      </c>
      <c r="AF135" s="36" t="s">
        <v>195</v>
      </c>
      <c r="AG135" s="35" t="s">
        <v>115</v>
      </c>
      <c r="AH135" s="35" t="s">
        <v>116</v>
      </c>
      <c r="AK135" s="37" t="str">
        <f aca="false">AG135&amp;L135&amp;M135</f>
        <v>服务后勤保障食堂问题</v>
      </c>
      <c r="AP135" s="38" t="n">
        <v>131</v>
      </c>
      <c r="AQ135" s="39" t="n">
        <v>46054</v>
      </c>
      <c r="AR135" s="43" t="str">
        <f aca="false">IFERROR(LEFT(A135,FIND("（",A135)-1),A135)</f>
        <v>热线-260129-068302</v>
      </c>
      <c r="AS135" s="43" t="str">
        <f aca="false">J135</f>
        <v>诉求</v>
      </c>
      <c r="AT135" s="43" t="n">
        <f aca="false">IF(MID(AR135,1,2)="热线",12345)+IF(MID(AR135,1,2)="网络",12345)</f>
        <v>12345</v>
      </c>
      <c r="AU135" s="41" t="str">
        <f aca="false">IFERROR(LEFT(D135,FIND(" ",D135)-1),D135)</f>
        <v>2026-01-29</v>
      </c>
      <c r="AV135" s="43" t="str">
        <f aca="false">P135</f>
        <v>餐饮服务部</v>
      </c>
      <c r="AW135" s="53" t="str">
        <f aca="false">Q135</f>
        <v>动物园分中心</v>
      </c>
      <c r="AX135" s="7" t="str">
        <f aca="false">H135</f>
        <v>市民反映，北京公交集团第一客运分公司22车队，左家庄食堂厨师换了，新换的厨师做的菜非常不好吃，还没有自己家做的好吃，职工吃饭的也少了，希望更换厨师，来电反映食堂更换厨师问题。注：市民要求个人信息保密（已解释）</v>
      </c>
      <c r="AY135" s="53" t="str">
        <f aca="false">AG135</f>
        <v>服务</v>
      </c>
      <c r="AZ135" s="43" t="s">
        <v>92</v>
      </c>
      <c r="BA135" s="43" t="s">
        <v>116</v>
      </c>
      <c r="BB135" s="43" t="s">
        <v>116</v>
      </c>
      <c r="BC135" s="6" t="s">
        <v>1330</v>
      </c>
      <c r="BD135" s="43" t="str">
        <f aca="false">U135</f>
        <v>结束</v>
      </c>
      <c r="BE135" s="43" t="str">
        <f aca="false">IFERROR(LEFT(T135,FIND(" ",T135)-1),T135)</f>
        <v>2026-02-03</v>
      </c>
      <c r="BF135" s="6" t="s">
        <v>1717</v>
      </c>
      <c r="BG135" s="5" t="s">
        <v>912</v>
      </c>
      <c r="BH135" s="5" t="s">
        <v>186</v>
      </c>
      <c r="BI135" s="44"/>
      <c r="BJ135" s="44"/>
      <c r="BK135" s="44"/>
      <c r="BL135" s="44" t="str">
        <f aca="false">IF(BG135="物管行政部","侯旭、郑楠",IF(BG135="安保部","张耕",IF(BG135="工程设备部","华菲",IF(BG135="人力资源部","张浩宇",IF(BG135="党委工作部","阎鑫雨",IF(BG135="餐饮服务部","赵弘晨",IF(BG135="工会","郑欣",IF(BG135="办公室","董娜",""))))))))&amp;IF(BG135="纪检部","黄倩",IF(BG135="信息管理部","蔡浩然",""))</f>
        <v>赵弘晨</v>
      </c>
      <c r="BM135" s="44" t="s">
        <v>937</v>
      </c>
      <c r="BN135" s="44"/>
      <c r="BO135" s="44"/>
      <c r="BP135" s="45" t="s">
        <v>120</v>
      </c>
      <c r="BQ135" s="46"/>
      <c r="BR135" s="44"/>
      <c r="BS135" s="46"/>
      <c r="BT135" s="46"/>
      <c r="BU135" s="44"/>
      <c r="BV135" s="44" t="str">
        <f aca="false">MID(AR135,1,16)</f>
        <v>热线-260129-068302</v>
      </c>
      <c r="BW135" s="44" t="s">
        <v>121</v>
      </c>
      <c r="BX135" s="45" t="str">
        <f aca="false">IF(COUNTIF(BV:BV,BV135)=1,"否","是")</f>
        <v>否</v>
      </c>
      <c r="BY135" s="45" t="str">
        <f aca="false">MID(AR135,18,1)</f>
        <v/>
      </c>
      <c r="CG135" s="47" t="str">
        <f aca="false">VLOOKUP(AR135,[1]市民意见信息导出!$AI$2:$AK$392,3,FALSE())</f>
        <v>结束</v>
      </c>
      <c r="CH135" s="0" t="e">
        <f aca="false">VLOOKUP(BV135,[2]Sheet1!$C$2:$AC$99,2,FALSE())</f>
        <v>#N/A</v>
      </c>
    </row>
    <row r="136" customFormat="false" ht="52" hidden="true" customHeight="false" outlineLevel="0" collapsed="false">
      <c r="A136" s="35" t="s">
        <v>1863</v>
      </c>
      <c r="B136" s="36" t="s">
        <v>1864</v>
      </c>
      <c r="C136" s="36" t="s">
        <v>1865</v>
      </c>
      <c r="D136" s="36" t="s">
        <v>1866</v>
      </c>
      <c r="E136" s="35" t="s">
        <v>816</v>
      </c>
      <c r="F136" s="35" t="s">
        <v>129</v>
      </c>
      <c r="G136" s="35" t="s">
        <v>817</v>
      </c>
      <c r="H136" s="35" t="s">
        <v>1867</v>
      </c>
      <c r="I136" s="35" t="s">
        <v>92</v>
      </c>
      <c r="J136" s="35" t="s">
        <v>588</v>
      </c>
      <c r="K136" s="35" t="s">
        <v>94</v>
      </c>
      <c r="L136" s="35" t="s">
        <v>1868</v>
      </c>
      <c r="M136" s="35" t="s">
        <v>1868</v>
      </c>
      <c r="N136" s="35" t="s">
        <v>97</v>
      </c>
      <c r="O136" s="35" t="s">
        <v>437</v>
      </c>
      <c r="P136" s="35" t="s">
        <v>99</v>
      </c>
      <c r="Q136" s="35" t="s">
        <v>437</v>
      </c>
      <c r="R136" s="35"/>
      <c r="S136" s="36" t="s">
        <v>1858</v>
      </c>
      <c r="T136" s="36" t="s">
        <v>1869</v>
      </c>
      <c r="U136" s="35" t="s">
        <v>103</v>
      </c>
      <c r="V136" s="36" t="s">
        <v>104</v>
      </c>
      <c r="W136" s="35" t="s">
        <v>1870</v>
      </c>
      <c r="X136" s="35" t="s">
        <v>1871</v>
      </c>
      <c r="Y136" s="35" t="s">
        <v>1872</v>
      </c>
      <c r="Z136" s="35" t="s">
        <v>825</v>
      </c>
      <c r="AA136" s="35" t="s">
        <v>826</v>
      </c>
      <c r="AB136" s="35" t="s">
        <v>1873</v>
      </c>
      <c r="AC136" s="35" t="s">
        <v>111</v>
      </c>
      <c r="AD136" s="35" t="s">
        <v>112</v>
      </c>
      <c r="AE136" s="36" t="s">
        <v>1874</v>
      </c>
      <c r="AF136" s="36" t="s">
        <v>444</v>
      </c>
      <c r="AG136" s="35" t="s">
        <v>829</v>
      </c>
      <c r="AH136" s="35" t="s">
        <v>92</v>
      </c>
      <c r="AK136" s="37" t="str">
        <f aca="false">AG136&amp;L136&amp;M136</f>
        <v>服务态度安全服务专业其他表扬安全服务专业其他表扬</v>
      </c>
      <c r="AP136" s="38" t="n">
        <v>132</v>
      </c>
      <c r="AQ136" s="39" t="n">
        <v>46054</v>
      </c>
      <c r="AR136" s="43" t="str">
        <f aca="false">IFERROR(LEFT(A136,FIND("（",A136)-1),A136)</f>
        <v>热线-260131-022552-2</v>
      </c>
      <c r="AS136" s="43" t="str">
        <f aca="false">J136</f>
        <v>表扬</v>
      </c>
      <c r="AT136" s="43" t="n">
        <f aca="false">IF(MID(AR136,1,2)="热线",12345)+IF(MID(AR136,1,2)="网络",12345)</f>
        <v>12345</v>
      </c>
      <c r="AU136" s="41" t="str">
        <f aca="false">IFERROR(LEFT(D136,FIND(" ",D136)-1),D136)</f>
        <v>2026-01-31</v>
      </c>
      <c r="AV136" s="43" t="str">
        <f aca="false">P136</f>
        <v>物管行政部</v>
      </c>
      <c r="AW136" s="53" t="str">
        <f aca="false">Q136</f>
        <v>南湖分中心</v>
      </c>
      <c r="AX136" s="7" t="str">
        <f aca="false">H136</f>
        <v>市民表扬，自己2026年1月31日12:53:02从北苑家园上车，到北京动物园，自己表扬695路司机服务好，车厢干净卫生，工作人员主动帮助老弱病残找座位，车辆编号：1631305，来电表扬695路司机服务好车厢干净卫生主动帮助老弱病残找座位。</v>
      </c>
      <c r="AY136" s="53" t="str">
        <f aca="false">AG136</f>
        <v>服务态度</v>
      </c>
      <c r="AZ136" s="43" t="s">
        <v>116</v>
      </c>
      <c r="BA136" s="43" t="s">
        <v>116</v>
      </c>
      <c r="BB136" s="43" t="s">
        <v>116</v>
      </c>
      <c r="BC136" s="6" t="s">
        <v>117</v>
      </c>
      <c r="BD136" s="43" t="str">
        <f aca="false">U136</f>
        <v>结束</v>
      </c>
      <c r="BE136" s="43" t="str">
        <f aca="false">IFERROR(LEFT(T136,FIND(" ",T136)-1),T136)</f>
        <v>2026-02-05</v>
      </c>
      <c r="BF136" s="6" t="s">
        <v>830</v>
      </c>
      <c r="BG136" s="5" t="s">
        <v>99</v>
      </c>
      <c r="BH136" s="5" t="s">
        <v>437</v>
      </c>
      <c r="BI136" s="44"/>
      <c r="BJ136" s="44"/>
      <c r="BK136" s="44"/>
      <c r="BL136" s="44" t="str">
        <f aca="false">IF(BG136="物管行政部","侯旭、郑楠",IF(BG136="安保部","张耕",IF(BG136="工程设备部","华菲",IF(BG136="人力资源部","张浩宇",IF(BG136="党委工作部","阎鑫雨",IF(BG136="餐饮服务部","赵弘晨",IF(BG136="工会","郑欣",IF(BG136="办公室","董娜",""))))))))&amp;IF(BG136="纪检部","黄倩",IF(BG136="信息管理部","蔡浩然",""))</f>
        <v>侯旭、郑楠</v>
      </c>
      <c r="BM136" s="44"/>
      <c r="BN136" s="44" t="s">
        <v>588</v>
      </c>
      <c r="BO136" s="44"/>
      <c r="BP136" s="45" t="s">
        <v>120</v>
      </c>
      <c r="BQ136" s="46"/>
      <c r="BR136" s="44"/>
      <c r="BS136" s="46"/>
      <c r="BT136" s="46"/>
      <c r="BU136" s="44"/>
      <c r="BV136" s="44" t="str">
        <f aca="false">MID(AR136,1,16)</f>
        <v>热线-260131-022552</v>
      </c>
      <c r="BW136" s="44"/>
      <c r="BX136" s="45" t="str">
        <f aca="false">IF(COUNTIF(BV:BV,BV136)=1,"否","是")</f>
        <v>否</v>
      </c>
      <c r="BY136" s="45" t="str">
        <f aca="false">MID(AR136,18,1)</f>
        <v>2</v>
      </c>
      <c r="CG136" s="47" t="str">
        <f aca="false">VLOOKUP(AR136,[1]市民意见信息导出!$AI$2:$AK$392,3,FALSE())</f>
        <v>结束</v>
      </c>
      <c r="CH136" s="0" t="e">
        <f aca="false">VLOOKUP(BV136,[2]Sheet1!$C$2:$AC$99,2,FALSE())</f>
        <v>#N/A</v>
      </c>
    </row>
    <row r="137" customFormat="false" ht="156" hidden="true" customHeight="false" outlineLevel="0" collapsed="false">
      <c r="A137" s="35" t="s">
        <v>1875</v>
      </c>
      <c r="B137" s="36" t="s">
        <v>1876</v>
      </c>
      <c r="C137" s="36" t="s">
        <v>1877</v>
      </c>
      <c r="D137" s="36" t="s">
        <v>1878</v>
      </c>
      <c r="E137" s="35" t="s">
        <v>851</v>
      </c>
      <c r="F137" s="35" t="s">
        <v>129</v>
      </c>
      <c r="G137" s="35" t="s">
        <v>1879</v>
      </c>
      <c r="H137" s="35" t="s">
        <v>1880</v>
      </c>
      <c r="I137" s="35" t="s">
        <v>92</v>
      </c>
      <c r="J137" s="35" t="s">
        <v>93</v>
      </c>
      <c r="K137" s="35" t="s">
        <v>434</v>
      </c>
      <c r="L137" s="35" t="s">
        <v>553</v>
      </c>
      <c r="M137" s="35" t="s">
        <v>1798</v>
      </c>
      <c r="N137" s="35" t="s">
        <v>97</v>
      </c>
      <c r="O137" s="35" t="s">
        <v>99</v>
      </c>
      <c r="P137" s="35" t="s">
        <v>99</v>
      </c>
      <c r="Q137" s="35" t="s">
        <v>218</v>
      </c>
      <c r="R137" s="36" t="s">
        <v>1881</v>
      </c>
      <c r="S137" s="36" t="s">
        <v>1858</v>
      </c>
      <c r="T137" s="36" t="s">
        <v>1869</v>
      </c>
      <c r="U137" s="35" t="s">
        <v>103</v>
      </c>
      <c r="V137" s="36" t="s">
        <v>104</v>
      </c>
      <c r="W137" s="35" t="s">
        <v>754</v>
      </c>
      <c r="X137" s="35" t="s">
        <v>1882</v>
      </c>
      <c r="Y137" s="35" t="s">
        <v>1883</v>
      </c>
      <c r="Z137" s="35" t="s">
        <v>242</v>
      </c>
      <c r="AA137" s="35" t="s">
        <v>242</v>
      </c>
      <c r="AB137" s="35" t="s">
        <v>1884</v>
      </c>
      <c r="AC137" s="35" t="s">
        <v>111</v>
      </c>
      <c r="AD137" s="35" t="s">
        <v>112</v>
      </c>
      <c r="AE137" s="36" t="s">
        <v>1885</v>
      </c>
      <c r="AF137" s="36" t="s">
        <v>529</v>
      </c>
      <c r="AG137" s="35" t="s">
        <v>379</v>
      </c>
      <c r="AH137" s="35" t="s">
        <v>116</v>
      </c>
      <c r="AK137" s="37" t="str">
        <f aca="false">AG137&amp;L137&amp;M137</f>
        <v>设施设备站务设施问题自管站台及快速公交站台相关问题</v>
      </c>
      <c r="AP137" s="38" t="n">
        <v>133</v>
      </c>
      <c r="AQ137" s="39" t="n">
        <v>46054</v>
      </c>
      <c r="AR137" s="43" t="str">
        <f aca="false">IFERROR(LEFT(A137,FIND("（",A137)-1),A137)</f>
        <v>热线-260130-005502</v>
      </c>
      <c r="AS137" s="43" t="str">
        <f aca="false">J137</f>
        <v>诉求</v>
      </c>
      <c r="AT137" s="43" t="n">
        <f aca="false">IF(MID(AR137,1,2)="热线",12345)+IF(MID(AR137,1,2)="网络",12345)</f>
        <v>12345</v>
      </c>
      <c r="AU137" s="41" t="str">
        <f aca="false">IFERROR(LEFT(D137,FIND(" ",D137)-1),D137)</f>
        <v>2026-01-31</v>
      </c>
      <c r="AV137" s="43" t="str">
        <f aca="false">P137</f>
        <v>物管行政部</v>
      </c>
      <c r="AW137" s="53" t="str">
        <f aca="false">Q137</f>
        <v>机关</v>
      </c>
      <c r="AX137" s="7" t="str">
        <f aca="false">H137</f>
        <v>市民反映，快速公交2号线朝阳区朝阳路与定福庄东街处的定福庄公交站没有垃圾箱了，这趟公交的管理人员说是就是不配垃圾箱，可以扔地下，自己不认可，而且站点的保洁人员清理的垃圾也没地方放了，来电反映公交站不配垃圾箱不合理问题。工单流转：朝阳区分中心退回：2026年1月30日14点55分，朝阳环境卫生服务中心第四清洁车辆场，接诉即办工作人员，张燕红，关于来电公交站不配垃圾箱不合理问题。经与市民王先生（电话13661061657)联系，市民电话中表示自己乘坐朝阳路快速公交2号线到定福庄站时，扫码入站后在该封闭站台内未发现有垃圾桶，自己咨询扫码入口处公交站管理人员站台内为什么没有垃圾桶，该公交站管理人员表示不配垃圾桶，可以将垃圾扔在地上，自己认为不合理，故来电反映核实公交站不配垃圾箱不合理问题。根据市民反映的问题，经核实市民描述为定福庄快速公交封闭站台，该封闭站台属北京公共交通控股（集团）有限公司管负责管理，关于上述定福庄快速公交2号线封闭站台日常保洁均属北京公共交通控股（集团）有限公司负责管理，关于市民反映的问题，烦请市中心转派北京公共交通控股（集团）有限公司办理，故申请退回，请指挥中心转派，谢谢。</v>
      </c>
      <c r="AY137" s="53" t="str">
        <f aca="false">AG137</f>
        <v>设施设备</v>
      </c>
      <c r="AZ137" s="43" t="s">
        <v>116</v>
      </c>
      <c r="BA137" s="43" t="s">
        <v>116</v>
      </c>
      <c r="BB137" s="43" t="s">
        <v>116</v>
      </c>
      <c r="BC137" s="6" t="s">
        <v>117</v>
      </c>
      <c r="BD137" s="43" t="str">
        <f aca="false">U137</f>
        <v>结束</v>
      </c>
      <c r="BE137" s="43" t="str">
        <f aca="false">IFERROR(LEFT(T137,FIND(" ",T137)-1),T137)</f>
        <v>2026-02-05</v>
      </c>
      <c r="BF137" s="6" t="s">
        <v>1886</v>
      </c>
      <c r="BG137" s="5" t="s">
        <v>99</v>
      </c>
      <c r="BH137" s="5" t="s">
        <v>1149</v>
      </c>
      <c r="BI137" s="44"/>
      <c r="BJ137" s="44"/>
      <c r="BK137" s="44"/>
      <c r="BL137" s="44" t="str">
        <f aca="false">IF(BG137="物管行政部","侯旭、郑楠",IF(BG137="安保部","张耕",IF(BG137="工程设备部","华菲",IF(BG137="人力资源部","张浩宇",IF(BG137="党委工作部","阎鑫雨",IF(BG137="餐饮服务部","赵弘晨",IF(BG137="工会","郑欣",IF(BG137="办公室","董娜",""))))))))&amp;IF(BG137="纪检部","黄倩",IF(BG137="信息管理部","蔡浩然",""))</f>
        <v>侯旭、郑楠</v>
      </c>
      <c r="BM137" s="44" t="s">
        <v>119</v>
      </c>
      <c r="BN137" s="44"/>
      <c r="BO137" s="44"/>
      <c r="BP137" s="45" t="s">
        <v>120</v>
      </c>
      <c r="BQ137" s="46"/>
      <c r="BR137" s="44"/>
      <c r="BS137" s="46"/>
      <c r="BT137" s="46"/>
      <c r="BU137" s="44"/>
      <c r="BV137" s="44" t="str">
        <f aca="false">MID(AR137,1,16)</f>
        <v>热线-260130-005502</v>
      </c>
      <c r="BW137" s="44" t="s">
        <v>121</v>
      </c>
      <c r="BX137" s="45" t="str">
        <f aca="false">IF(COUNTIF(BV:BV,BV137)=1,"否","是")</f>
        <v>否</v>
      </c>
      <c r="BY137" s="45" t="str">
        <f aca="false">MID(AR137,18,1)</f>
        <v/>
      </c>
      <c r="CG137" s="47" t="str">
        <f aca="false">VLOOKUP(AR137,[1]市民意见信息导出!$AI$2:$AK$392,3,FALSE())</f>
        <v>结束</v>
      </c>
      <c r="CH137" s="0" t="e">
        <f aca="false">VLOOKUP(BV137,[2]Sheet1!$C$2:$AC$99,2,FALSE())</f>
        <v>#N/A</v>
      </c>
    </row>
    <row r="138" customFormat="false" ht="56" hidden="true" customHeight="false" outlineLevel="0" collapsed="false">
      <c r="A138" s="35" t="s">
        <v>1887</v>
      </c>
      <c r="B138" s="36" t="s">
        <v>1888</v>
      </c>
      <c r="C138" s="36" t="s">
        <v>1889</v>
      </c>
      <c r="D138" s="36" t="s">
        <v>1890</v>
      </c>
      <c r="E138" s="35" t="s">
        <v>1891</v>
      </c>
      <c r="F138" s="35" t="s">
        <v>129</v>
      </c>
      <c r="G138" s="35" t="s">
        <v>1892</v>
      </c>
      <c r="H138" s="35" t="s">
        <v>1893</v>
      </c>
      <c r="I138" s="35" t="s">
        <v>92</v>
      </c>
      <c r="J138" s="35" t="s">
        <v>93</v>
      </c>
      <c r="K138" s="35" t="s">
        <v>434</v>
      </c>
      <c r="L138" s="35" t="s">
        <v>490</v>
      </c>
      <c r="M138" s="35" t="s">
        <v>741</v>
      </c>
      <c r="N138" s="35" t="s">
        <v>97</v>
      </c>
      <c r="O138" s="35" t="s">
        <v>99</v>
      </c>
      <c r="P138" s="35" t="s">
        <v>99</v>
      </c>
      <c r="Q138" s="35" t="s">
        <v>218</v>
      </c>
      <c r="R138" s="36" t="s">
        <v>1894</v>
      </c>
      <c r="S138" s="36" t="s">
        <v>1858</v>
      </c>
      <c r="T138" s="36" t="s">
        <v>1895</v>
      </c>
      <c r="U138" s="35" t="s">
        <v>103</v>
      </c>
      <c r="V138" s="36" t="s">
        <v>104</v>
      </c>
      <c r="W138" s="35" t="s">
        <v>1896</v>
      </c>
      <c r="X138" s="35" t="s">
        <v>1897</v>
      </c>
      <c r="Y138" s="35" t="s">
        <v>1898</v>
      </c>
      <c r="Z138" s="35" t="s">
        <v>242</v>
      </c>
      <c r="AA138" s="35" t="s">
        <v>242</v>
      </c>
      <c r="AB138" s="35" t="s">
        <v>1899</v>
      </c>
      <c r="AC138" s="35" t="s">
        <v>111</v>
      </c>
      <c r="AD138" s="35" t="s">
        <v>112</v>
      </c>
      <c r="AE138" s="36" t="s">
        <v>1900</v>
      </c>
      <c r="AF138" s="36" t="s">
        <v>529</v>
      </c>
      <c r="AG138" s="35" t="s">
        <v>1901</v>
      </c>
      <c r="AH138" s="35" t="s">
        <v>116</v>
      </c>
      <c r="AK138" s="37" t="str">
        <f aca="false">AG138&amp;L138&amp;M138</f>
        <v>环境脏乱场站问题场站生活设施问题</v>
      </c>
      <c r="AP138" s="38" t="n">
        <v>134</v>
      </c>
      <c r="AQ138" s="39" t="n">
        <v>46054</v>
      </c>
      <c r="AR138" s="43" t="str">
        <f aca="false">IFERROR(LEFT(A138,FIND("（",A138)-1),A138)</f>
        <v>热线-260201-024922</v>
      </c>
      <c r="AS138" s="43" t="str">
        <f aca="false">J138</f>
        <v>诉求</v>
      </c>
      <c r="AT138" s="43" t="n">
        <f aca="false">IF(MID(AR138,1,2)="热线",12345)+IF(MID(AR138,1,2)="网络",12345)</f>
        <v>12345</v>
      </c>
      <c r="AU138" s="41" t="str">
        <f aca="false">IFERROR(LEFT(D138,FIND(" ",D138)-1),D138)</f>
        <v>2026-02-01</v>
      </c>
      <c r="AV138" s="43" t="str">
        <f aca="false">P138</f>
        <v>物管行政部</v>
      </c>
      <c r="AW138" s="53" t="str">
        <f aca="false">Q138</f>
        <v>机关</v>
      </c>
      <c r="AX138" s="7" t="str">
        <f aca="false">H138</f>
        <v>市民反映，位于西城区广安门内街道广安胡同北口44路外环公交场站卫生环境差，保洁工作不到位，卫生状况不合格，影响周边环境。市民表示该场站属于公交集团管理，并希望相关部门能够重视并改善卫生问题。来电反映公交场站卫生环境差。</v>
      </c>
      <c r="AY138" s="53" t="str">
        <f aca="false">AG138</f>
        <v>环境脏乱</v>
      </c>
      <c r="AZ138" s="43" t="s">
        <v>92</v>
      </c>
      <c r="BA138" s="43" t="s">
        <v>116</v>
      </c>
      <c r="BB138" s="43" t="s">
        <v>116</v>
      </c>
      <c r="BC138" s="6" t="s">
        <v>117</v>
      </c>
      <c r="BD138" s="43" t="str">
        <f aca="false">U138</f>
        <v>结束</v>
      </c>
      <c r="BE138" s="43" t="str">
        <f aca="false">IFERROR(LEFT(T138,FIND(" ",T138)-1),T138)</f>
        <v>2026-02-06</v>
      </c>
      <c r="BF138" s="6" t="s">
        <v>1902</v>
      </c>
      <c r="BG138" s="5" t="s">
        <v>99</v>
      </c>
      <c r="BH138" s="55" t="s">
        <v>1467</v>
      </c>
      <c r="BI138" s="44"/>
      <c r="BJ138" s="44"/>
      <c r="BK138" s="44"/>
      <c r="BL138" s="44" t="str">
        <f aca="false">IF(BG138="物管行政部","侯旭、郑楠",IF(BG138="安保部","张耕",IF(BG138="工程设备部","华菲",IF(BG138="人力资源部","张浩宇",IF(BG138="党委工作部","阎鑫雨",IF(BG138="餐饮服务部","赵弘晨",IF(BG138="工会","郑欣",IF(BG138="办公室","董娜",""))))))))&amp;IF(BG138="纪检部","黄倩",IF(BG138="信息管理部","蔡浩然",""))</f>
        <v>侯旭、郑楠</v>
      </c>
      <c r="BM138" s="44" t="s">
        <v>119</v>
      </c>
      <c r="BN138" s="44"/>
      <c r="BO138" s="44"/>
      <c r="BP138" s="45" t="s">
        <v>120</v>
      </c>
      <c r="BQ138" s="46" t="s">
        <v>1903</v>
      </c>
      <c r="BR138" s="44" t="s">
        <v>92</v>
      </c>
      <c r="BS138" s="46" t="s">
        <v>150</v>
      </c>
      <c r="BT138" s="46"/>
      <c r="BU138" s="44" t="s">
        <v>1904</v>
      </c>
      <c r="BV138" s="44" t="str">
        <f aca="false">MID(AR138,1,16)</f>
        <v>热线-260201-024922</v>
      </c>
      <c r="BW138" s="44" t="s">
        <v>117</v>
      </c>
      <c r="BX138" s="45" t="str">
        <f aca="false">IF(COUNTIF(BV:BV,BV138)=1,"否","是")</f>
        <v>否</v>
      </c>
      <c r="BY138" s="45" t="str">
        <f aca="false">MID(AR138,18,1)</f>
        <v/>
      </c>
      <c r="BZ138" s="47" t="s">
        <v>122</v>
      </c>
      <c r="CA138" s="47"/>
      <c r="CB138" s="47"/>
      <c r="CC138" s="47"/>
      <c r="CD138" s="48" t="s">
        <v>1369</v>
      </c>
      <c r="CE138" s="47"/>
      <c r="CF138" s="47"/>
      <c r="CG138" s="47" t="str">
        <f aca="false">VLOOKUP(AR138,[1]市民意见信息导出!$AI$2:$AK$392,3,FALSE())</f>
        <v>结束</v>
      </c>
      <c r="CH138" s="0" t="str">
        <f aca="false">VLOOKUP(BV138,[2]Sheet1!$C$2:$AC$99,2,FALSE())</f>
        <v>2月</v>
      </c>
    </row>
    <row r="139" customFormat="false" ht="50" hidden="true" customHeight="true" outlineLevel="0" collapsed="false">
      <c r="A139" s="35" t="s">
        <v>1905</v>
      </c>
      <c r="B139" s="36" t="s">
        <v>1906</v>
      </c>
      <c r="C139" s="36" t="s">
        <v>1907</v>
      </c>
      <c r="D139" s="36" t="s">
        <v>1908</v>
      </c>
      <c r="E139" s="35" t="s">
        <v>1092</v>
      </c>
      <c r="F139" s="35" t="s">
        <v>89</v>
      </c>
      <c r="G139" s="35" t="s">
        <v>1093</v>
      </c>
      <c r="H139" s="35" t="s">
        <v>1909</v>
      </c>
      <c r="I139" s="35" t="s">
        <v>92</v>
      </c>
      <c r="J139" s="35" t="s">
        <v>93</v>
      </c>
      <c r="K139" s="35" t="s">
        <v>94</v>
      </c>
      <c r="L139" s="35" t="s">
        <v>95</v>
      </c>
      <c r="M139" s="35" t="s">
        <v>96</v>
      </c>
      <c r="N139" s="35" t="s">
        <v>97</v>
      </c>
      <c r="O139" s="35" t="s">
        <v>98</v>
      </c>
      <c r="P139" s="35" t="s">
        <v>99</v>
      </c>
      <c r="Q139" s="35" t="s">
        <v>98</v>
      </c>
      <c r="R139" s="36" t="s">
        <v>1910</v>
      </c>
      <c r="S139" s="36" t="s">
        <v>1858</v>
      </c>
      <c r="T139" s="36" t="s">
        <v>1911</v>
      </c>
      <c r="U139" s="35" t="s">
        <v>103</v>
      </c>
      <c r="V139" s="36" t="s">
        <v>104</v>
      </c>
      <c r="W139" s="35" t="s">
        <v>105</v>
      </c>
      <c r="X139" s="35" t="s">
        <v>1912</v>
      </c>
      <c r="Y139" s="35" t="s">
        <v>1913</v>
      </c>
      <c r="Z139" s="35" t="s">
        <v>1914</v>
      </c>
      <c r="AA139" s="35" t="s">
        <v>163</v>
      </c>
      <c r="AB139" s="35" t="s">
        <v>1915</v>
      </c>
      <c r="AC139" s="35" t="s">
        <v>111</v>
      </c>
      <c r="AD139" s="35" t="s">
        <v>112</v>
      </c>
      <c r="AE139" s="36" t="s">
        <v>1916</v>
      </c>
      <c r="AF139" s="36" t="s">
        <v>114</v>
      </c>
      <c r="AG139" s="35" t="s">
        <v>379</v>
      </c>
      <c r="AH139" s="35" t="s">
        <v>116</v>
      </c>
      <c r="AK139" s="37" t="str">
        <f aca="false">AG139&amp;L139&amp;M139</f>
        <v>设施设备企业政策问题调整服务规范</v>
      </c>
      <c r="AP139" s="38" t="n">
        <v>135</v>
      </c>
      <c r="AQ139" s="39" t="n">
        <v>46054</v>
      </c>
      <c r="AR139" s="43" t="str">
        <f aca="false">IFERROR(LEFT(A139,FIND("（",A139)-1),A139)</f>
        <v>网络-260202-010018-2</v>
      </c>
      <c r="AS139" s="43" t="str">
        <f aca="false">J139</f>
        <v>诉求</v>
      </c>
      <c r="AT139" s="43" t="n">
        <f aca="false">IF(MID(AR139,1,2)="热线",12345)+IF(MID(AR139,1,2)="网络",12345)</f>
        <v>12345</v>
      </c>
      <c r="AU139" s="41" t="str">
        <f aca="false">IFERROR(LEFT(D139,FIND(" ",D139)-1),D139)</f>
        <v>2026-02-02</v>
      </c>
      <c r="AV139" s="43" t="str">
        <f aca="false">P139</f>
        <v>物管行政部</v>
      </c>
      <c r="AW139" s="53" t="str">
        <f aca="false">Q139</f>
        <v>西苑分中心</v>
      </c>
      <c r="AX139" s="7" t="str">
        <f aca="false">H139</f>
        <v>工单来源：微信服务号，此工单内容为网民留言时填写的标题及原文。 ============================= 留言标题：公交留言原文：今天早上坐一辆305比较脏！4634511市民填写的详细地址为：区、街道：海淀区北太平庄街道详细地址：中原宾馆   客四物业</v>
      </c>
      <c r="AY139" s="53" t="str">
        <f aca="false">AG139</f>
        <v>设施设备</v>
      </c>
      <c r="AZ139" s="43" t="s">
        <v>116</v>
      </c>
      <c r="BA139" s="43" t="s">
        <v>116</v>
      </c>
      <c r="BB139" s="43" t="s">
        <v>116</v>
      </c>
      <c r="BC139" s="6" t="s">
        <v>117</v>
      </c>
      <c r="BD139" s="43" t="str">
        <f aca="false">U139</f>
        <v>结束</v>
      </c>
      <c r="BE139" s="43" t="str">
        <f aca="false">IFERROR(LEFT(T139,FIND(" ",T139)-1),T139)</f>
        <v>2026-02-07</v>
      </c>
      <c r="BF139" s="6" t="s">
        <v>1917</v>
      </c>
      <c r="BG139" s="5" t="s">
        <v>99</v>
      </c>
      <c r="BH139" s="5" t="s">
        <v>98</v>
      </c>
      <c r="BI139" s="44"/>
      <c r="BJ139" s="44"/>
      <c r="BK139" s="44"/>
      <c r="BL139" s="44" t="str">
        <f aca="false">IF(BG139="物管行政部","侯旭、郑楠",IF(BG139="安保部","张耕",IF(BG139="工程设备部","华菲",IF(BG139="人力资源部","张浩宇",IF(BG139="党委工作部","阎鑫雨",IF(BG139="餐饮服务部","赵弘晨",IF(BG139="工会","郑欣",IF(BG139="办公室","董娜",""))))))))&amp;IF(BG139="纪检部","黄倩",IF(BG139="信息管理部","蔡浩然",""))</f>
        <v>侯旭、郑楠</v>
      </c>
      <c r="BM139" s="44" t="s">
        <v>119</v>
      </c>
      <c r="BN139" s="44"/>
      <c r="BO139" s="44"/>
      <c r="BP139" s="45" t="s">
        <v>120</v>
      </c>
      <c r="BQ139" s="51" t="s">
        <v>1918</v>
      </c>
      <c r="BR139" s="44"/>
      <c r="BS139" s="46"/>
      <c r="BT139" s="46"/>
      <c r="BU139" s="52" t="s">
        <v>1103</v>
      </c>
      <c r="BV139" s="44" t="str">
        <f aca="false">MID(AR139,1,16)</f>
        <v>网络-260202-010018</v>
      </c>
      <c r="BW139" s="44"/>
      <c r="BX139" s="45" t="str">
        <f aca="false">IF(COUNTIF(BV:BV,BV139)=1,"否","是")</f>
        <v>否</v>
      </c>
      <c r="BY139" s="45" t="str">
        <f aca="false">MID(AR139,18,1)</f>
        <v>2</v>
      </c>
      <c r="BZ139" s="47" t="s">
        <v>122</v>
      </c>
      <c r="CA139" s="47"/>
      <c r="CB139" s="47"/>
      <c r="CC139" s="47"/>
      <c r="CD139" s="48" t="s">
        <v>1369</v>
      </c>
      <c r="CE139" s="47"/>
      <c r="CF139" s="47"/>
      <c r="CG139" s="47" t="str">
        <f aca="false">VLOOKUP(AR139,[1]市民意见信息导出!$AI$2:$AK$392,3,FALSE())</f>
        <v>结束</v>
      </c>
      <c r="CH139" s="0" t="str">
        <f aca="false">VLOOKUP(BV139,[2]Sheet1!$C$2:$AC$99,2,FALSE())</f>
        <v>2月</v>
      </c>
    </row>
    <row r="140" customFormat="false" ht="108" hidden="true" customHeight="true" outlineLevel="0" collapsed="false">
      <c r="A140" s="35" t="s">
        <v>1919</v>
      </c>
      <c r="B140" s="36" t="s">
        <v>1920</v>
      </c>
      <c r="C140" s="36" t="s">
        <v>1921</v>
      </c>
      <c r="D140" s="36" t="s">
        <v>1922</v>
      </c>
      <c r="E140" s="35" t="s">
        <v>1923</v>
      </c>
      <c r="F140" s="35" t="s">
        <v>89</v>
      </c>
      <c r="G140" s="35" t="s">
        <v>1427</v>
      </c>
      <c r="H140" s="35" t="s">
        <v>1924</v>
      </c>
      <c r="I140" s="35" t="s">
        <v>92</v>
      </c>
      <c r="J140" s="35" t="s">
        <v>93</v>
      </c>
      <c r="K140" s="35" t="s">
        <v>132</v>
      </c>
      <c r="L140" s="35" t="s">
        <v>133</v>
      </c>
      <c r="M140" s="35" t="s">
        <v>134</v>
      </c>
      <c r="N140" s="35" t="s">
        <v>97</v>
      </c>
      <c r="O140" s="35" t="s">
        <v>135</v>
      </c>
      <c r="P140" s="35" t="s">
        <v>132</v>
      </c>
      <c r="Q140" s="35" t="s">
        <v>135</v>
      </c>
      <c r="R140" s="36" t="s">
        <v>1910</v>
      </c>
      <c r="S140" s="36" t="s">
        <v>1925</v>
      </c>
      <c r="T140" s="36" t="s">
        <v>1911</v>
      </c>
      <c r="U140" s="35" t="s">
        <v>103</v>
      </c>
      <c r="V140" s="36" t="s">
        <v>104</v>
      </c>
      <c r="W140" s="35" t="s">
        <v>1926</v>
      </c>
      <c r="X140" s="36" t="s">
        <v>1927</v>
      </c>
      <c r="Y140" s="35" t="s">
        <v>1431</v>
      </c>
      <c r="Z140" s="35" t="s">
        <v>1431</v>
      </c>
      <c r="AA140" s="35" t="s">
        <v>1432</v>
      </c>
      <c r="AB140" s="35" t="s">
        <v>1928</v>
      </c>
      <c r="AC140" s="35" t="s">
        <v>111</v>
      </c>
      <c r="AD140" s="35" t="s">
        <v>112</v>
      </c>
      <c r="AE140" s="36" t="s">
        <v>1929</v>
      </c>
      <c r="AF140" s="36" t="s">
        <v>145</v>
      </c>
      <c r="AG140" s="35" t="s">
        <v>1930</v>
      </c>
      <c r="AH140" s="35" t="s">
        <v>116</v>
      </c>
      <c r="AK140" s="37" t="str">
        <f aca="false">AG140&amp;L140&amp;M140</f>
        <v>非法用工安保专业政策问题安保措施</v>
      </c>
      <c r="AP140" s="38" t="n">
        <v>136</v>
      </c>
      <c r="AQ140" s="39" t="n">
        <v>46054</v>
      </c>
      <c r="AR140" s="43" t="str">
        <f aca="false">IFERROR(LEFT(A140,FIND("（",A140)-1),A140)</f>
        <v>热线-260202-006795</v>
      </c>
      <c r="AS140" s="43" t="str">
        <f aca="false">J140</f>
        <v>诉求</v>
      </c>
      <c r="AT140" s="43" t="n">
        <f aca="false">IF(MID(AR140,1,2)="热线",12345)+IF(MID(AR140,1,2)="网络",12345)</f>
        <v>12345</v>
      </c>
      <c r="AU140" s="41" t="str">
        <f aca="false">IFERROR(LEFT(D140,FIND(" ",D140)-1),D140)</f>
        <v>2026-02-02</v>
      </c>
      <c r="AV140" s="43" t="str">
        <f aca="false">P140</f>
        <v>安保部（应急管理中心）</v>
      </c>
      <c r="AW140" s="53" t="str">
        <f aca="false">Q140</f>
        <v>东直门分中心</v>
      </c>
      <c r="AX140" s="7" t="str">
        <f aca="false">H140</f>
        <v>市民反映，怀柔区汤河口镇汤河口客运站（八方达公交车站），聘用有盗窃前科的人员做保安，保安叫郅文来，做了4年牢，国家有规定此类人员不能担任保安，但是车站录用他了，故意包庇称说查不着这个情况，希望帮助解决，来电反映聘用有前科人员当保安不合理问题。工单流转、怀柔区分中心退回：接到诉求后，怀柔区交通局工作人员立即联系市民。经与市民电话核实，市民反映聘用有前科人员当保安不合理问题。原怀柔区八方达客运站，实际现为汤河口公交站公交集团客运第七分公司办公地，关于雇佣保安问题，为客运第七分公司内部管理问题，已超出我单位管辖范围。经联系北京公交集团客七办公室工作人员，对方同意接单（见附件截图）。烦请将此工单转至北京公交集团核实处理。</v>
      </c>
      <c r="AY140" s="53" t="str">
        <f aca="false">AG140</f>
        <v>非法用工</v>
      </c>
      <c r="AZ140" s="43" t="s">
        <v>116</v>
      </c>
      <c r="BA140" s="43" t="s">
        <v>116</v>
      </c>
      <c r="BB140" s="43" t="s">
        <v>116</v>
      </c>
      <c r="BC140" s="6" t="s">
        <v>546</v>
      </c>
      <c r="BD140" s="43" t="str">
        <f aca="false">U140</f>
        <v>结束</v>
      </c>
      <c r="BE140" s="43" t="str">
        <f aca="false">IFERROR(LEFT(T140,FIND(" ",T140)-1),T140)</f>
        <v>2026-02-07</v>
      </c>
      <c r="BF140" s="6" t="s">
        <v>1931</v>
      </c>
      <c r="BG140" s="5" t="s">
        <v>148</v>
      </c>
      <c r="BH140" s="5" t="s">
        <v>135</v>
      </c>
      <c r="BI140" s="44"/>
      <c r="BJ140" s="44"/>
      <c r="BK140" s="44"/>
      <c r="BL140" s="44" t="str">
        <f aca="false">IF(BG140="物管行政部","侯旭、郑楠",IF(BG140="安保部","张耕",IF(BG140="工程设备部","华菲",IF(BG140="人力资源部","张浩宇",IF(BG140="党委工作部","阎鑫雨",IF(BG140="餐饮服务部","赵弘晨",IF(BG140="工会","郑欣",IF(BG140="办公室","董娜",""))))))))&amp;IF(BG140="纪检部","黄倩",IF(BG140="信息管理部","蔡浩然",""))</f>
        <v>张耕</v>
      </c>
      <c r="BM140" s="44" t="s">
        <v>119</v>
      </c>
      <c r="BN140" s="44"/>
      <c r="BO140" s="44"/>
      <c r="BP140" s="45" t="s">
        <v>120</v>
      </c>
      <c r="BQ140" s="46" t="s">
        <v>1932</v>
      </c>
      <c r="BR140" s="44" t="s">
        <v>92</v>
      </c>
      <c r="BS140" s="46"/>
      <c r="BT140" s="46"/>
      <c r="BU140" s="44"/>
      <c r="BV140" s="44" t="str">
        <f aca="false">MID(AR140,1,16)</f>
        <v>热线-260202-006795</v>
      </c>
      <c r="BW140" s="44" t="s">
        <v>226</v>
      </c>
      <c r="BX140" s="45" t="str">
        <f aca="false">IF(COUNTIF(BV:BV,BV140)=1,"否","是")</f>
        <v>否</v>
      </c>
      <c r="BY140" s="45" t="str">
        <f aca="false">MID(AR140,18,1)</f>
        <v/>
      </c>
      <c r="BZ140" s="47" t="s">
        <v>122</v>
      </c>
      <c r="CA140" s="47"/>
      <c r="CB140" s="47"/>
      <c r="CC140" s="47"/>
      <c r="CD140" s="48" t="s">
        <v>1369</v>
      </c>
      <c r="CE140" s="47"/>
      <c r="CF140" s="47"/>
      <c r="CG140" s="47" t="str">
        <f aca="false">VLOOKUP(AR140,[1]市民意见信息导出!$AI$2:$AK$392,3,FALSE())</f>
        <v>结束</v>
      </c>
      <c r="CH140" s="0" t="str">
        <f aca="false">VLOOKUP(BV140,[2]Sheet1!$C$2:$AC$99,2,FALSE())</f>
        <v>2月</v>
      </c>
    </row>
    <row r="141" customFormat="false" ht="56" hidden="true" customHeight="false" outlineLevel="0" collapsed="false">
      <c r="A141" s="35" t="s">
        <v>1933</v>
      </c>
      <c r="B141" s="36" t="s">
        <v>1934</v>
      </c>
      <c r="C141" s="36" t="s">
        <v>1935</v>
      </c>
      <c r="D141" s="36" t="s">
        <v>1936</v>
      </c>
      <c r="E141" s="35" t="s">
        <v>1937</v>
      </c>
      <c r="F141" s="35" t="s">
        <v>129</v>
      </c>
      <c r="G141" s="35" t="s">
        <v>1938</v>
      </c>
      <c r="H141" s="35" t="s">
        <v>1939</v>
      </c>
      <c r="I141" s="35" t="s">
        <v>92</v>
      </c>
      <c r="J141" s="35" t="s">
        <v>93</v>
      </c>
      <c r="K141" s="35" t="s">
        <v>132</v>
      </c>
      <c r="L141" s="35" t="s">
        <v>133</v>
      </c>
      <c r="M141" s="35" t="s">
        <v>134</v>
      </c>
      <c r="N141" s="35" t="s">
        <v>97</v>
      </c>
      <c r="O141" s="35" t="s">
        <v>158</v>
      </c>
      <c r="P141" s="35" t="s">
        <v>176</v>
      </c>
      <c r="Q141" s="35" t="s">
        <v>158</v>
      </c>
      <c r="R141" s="36" t="s">
        <v>1910</v>
      </c>
      <c r="S141" s="36" t="s">
        <v>1925</v>
      </c>
      <c r="T141" s="36" t="s">
        <v>1911</v>
      </c>
      <c r="U141" s="35" t="s">
        <v>103</v>
      </c>
      <c r="V141" s="36" t="s">
        <v>104</v>
      </c>
      <c r="W141" s="35" t="s">
        <v>1940</v>
      </c>
      <c r="X141" s="36" t="s">
        <v>1941</v>
      </c>
      <c r="Y141" s="35" t="s">
        <v>1645</v>
      </c>
      <c r="Z141" s="35" t="s">
        <v>1940</v>
      </c>
      <c r="AA141" s="35" t="s">
        <v>1645</v>
      </c>
      <c r="AB141" s="35" t="s">
        <v>1942</v>
      </c>
      <c r="AC141" s="35" t="s">
        <v>111</v>
      </c>
      <c r="AD141" s="35" t="s">
        <v>112</v>
      </c>
      <c r="AE141" s="36" t="s">
        <v>1943</v>
      </c>
      <c r="AF141" s="36" t="s">
        <v>166</v>
      </c>
      <c r="AG141" s="35" t="s">
        <v>1944</v>
      </c>
      <c r="AH141" s="35" t="s">
        <v>116</v>
      </c>
      <c r="AK141" s="37" t="str">
        <f aca="false">AG141&amp;L141&amp;M141</f>
        <v>突发事故安保专业政策问题安保措施</v>
      </c>
      <c r="AP141" s="38" t="n">
        <v>137</v>
      </c>
      <c r="AQ141" s="39" t="n">
        <v>46054</v>
      </c>
      <c r="AR141" s="43" t="str">
        <f aca="false">IFERROR(LEFT(A141,FIND("（",A141)-1),A141)</f>
        <v>热线-260202-050173-2</v>
      </c>
      <c r="AS141" s="43" t="str">
        <f aca="false">J141</f>
        <v>诉求</v>
      </c>
      <c r="AT141" s="43" t="n">
        <f aca="false">IF(MID(AR141,1,2)="热线",12345)+IF(MID(AR141,1,2)="网络",12345)</f>
        <v>12345</v>
      </c>
      <c r="AU141" s="41" t="str">
        <f aca="false">IFERROR(LEFT(D141,FIND(" ",D141)-1),D141)</f>
        <v>2026-02-02</v>
      </c>
      <c r="AV141" s="43" t="str">
        <f aca="false">P141</f>
        <v>安全保卫部（应急管理中心）</v>
      </c>
      <c r="AW141" s="53" t="str">
        <f aca="false">Q141</f>
        <v>西客站分中心</v>
      </c>
      <c r="AX141" s="7" t="str">
        <f aca="false">H141</f>
        <v>市民反映，2026年1月2日在丰台区北京西站北广场公交场站东边公交总站被起落的闸门砸到了，正好砸在自己的头上，造成了自己腰椎骨裂骨折了，1月8日自己到北京西站派出所报案，后来公交集团的人带自己去世纪坛医院看病，医生说需要住院手术治疗，自己在1月19日到21日住了3天医院， 市民要求赔偿，该公交场站产权属于北京公交集团。来电反映协调公交集团赔偿问题。基建安保</v>
      </c>
      <c r="AY141" s="53" t="str">
        <f aca="false">AG141</f>
        <v>突发事故</v>
      </c>
      <c r="AZ141" s="43" t="s">
        <v>116</v>
      </c>
      <c r="BA141" s="43" t="s">
        <v>116</v>
      </c>
      <c r="BB141" s="43" t="s">
        <v>116</v>
      </c>
      <c r="BC141" s="6" t="s">
        <v>546</v>
      </c>
      <c r="BD141" s="43" t="str">
        <f aca="false">U141</f>
        <v>结束</v>
      </c>
      <c r="BE141" s="43" t="str">
        <f aca="false">IFERROR(LEFT(T141,FIND(" ",T141)-1),T141)</f>
        <v>2026-02-07</v>
      </c>
      <c r="BF141" s="6" t="s">
        <v>1945</v>
      </c>
      <c r="BG141" s="5" t="s">
        <v>148</v>
      </c>
      <c r="BH141" s="5" t="s">
        <v>158</v>
      </c>
      <c r="BI141" s="44"/>
      <c r="BJ141" s="44"/>
      <c r="BK141" s="44"/>
      <c r="BL141" s="44" t="str">
        <f aca="false">IF(BG141="物管行政部","侯旭、郑楠",IF(BG141="安保部","张耕",IF(BG141="工程设备部","华菲",IF(BG141="人力资源部","张浩宇",IF(BG141="党委工作部","阎鑫雨",IF(BG141="餐饮服务部","赵弘晨",IF(BG141="工会","郑欣",IF(BG141="办公室","董娜",""))))))))&amp;IF(BG141="纪检部","黄倩",IF(BG141="信息管理部","蔡浩然",""))</f>
        <v>张耕</v>
      </c>
      <c r="BM141" s="44" t="s">
        <v>119</v>
      </c>
      <c r="BN141" s="44"/>
      <c r="BO141" s="44"/>
      <c r="BP141" s="45" t="s">
        <v>120</v>
      </c>
      <c r="BQ141" s="46"/>
      <c r="BR141" s="44"/>
      <c r="BS141" s="46"/>
      <c r="BT141" s="46" t="s">
        <v>1588</v>
      </c>
      <c r="BU141" s="44"/>
      <c r="BV141" s="44" t="str">
        <f aca="false">MID(AR141,1,16)</f>
        <v>热线-260202-050173</v>
      </c>
      <c r="BW141" s="44" t="s">
        <v>121</v>
      </c>
      <c r="BX141" s="45" t="str">
        <f aca="false">IF(COUNTIF(BV:BV,BV141)=1,"否","是")</f>
        <v>是</v>
      </c>
      <c r="BY141" s="45" t="str">
        <f aca="false">MID(AR141,18,1)</f>
        <v>2</v>
      </c>
      <c r="CG141" s="47" t="str">
        <f aca="false">VLOOKUP(AR141,[1]市民意见信息导出!$AI$2:$AK$392,3,FALSE())</f>
        <v>结束</v>
      </c>
      <c r="CH141" s="0" t="e">
        <f aca="false">VLOOKUP(BV141,[2]Sheet1!$C$2:$AC$99,2,FALSE())</f>
        <v>#N/A</v>
      </c>
    </row>
    <row r="142" customFormat="false" ht="56" hidden="true" customHeight="false" outlineLevel="0" collapsed="false">
      <c r="A142" s="35" t="s">
        <v>1946</v>
      </c>
      <c r="B142" s="36" t="s">
        <v>1934</v>
      </c>
      <c r="C142" s="36" t="s">
        <v>1935</v>
      </c>
      <c r="D142" s="36" t="s">
        <v>1936</v>
      </c>
      <c r="E142" s="35" t="s">
        <v>1937</v>
      </c>
      <c r="F142" s="35" t="s">
        <v>129</v>
      </c>
      <c r="G142" s="35" t="s">
        <v>1938</v>
      </c>
      <c r="H142" s="35" t="s">
        <v>1939</v>
      </c>
      <c r="I142" s="35" t="s">
        <v>92</v>
      </c>
      <c r="J142" s="35" t="s">
        <v>93</v>
      </c>
      <c r="K142" s="35" t="s">
        <v>434</v>
      </c>
      <c r="L142" s="35" t="s">
        <v>490</v>
      </c>
      <c r="M142" s="35" t="s">
        <v>741</v>
      </c>
      <c r="N142" s="35" t="s">
        <v>97</v>
      </c>
      <c r="O142" s="35" t="s">
        <v>158</v>
      </c>
      <c r="P142" s="35" t="s">
        <v>447</v>
      </c>
      <c r="Q142" s="35" t="s">
        <v>158</v>
      </c>
      <c r="R142" s="36" t="s">
        <v>1910</v>
      </c>
      <c r="S142" s="36" t="s">
        <v>1947</v>
      </c>
      <c r="T142" s="36" t="s">
        <v>1911</v>
      </c>
      <c r="U142" s="35" t="s">
        <v>103</v>
      </c>
      <c r="V142" s="36" t="s">
        <v>104</v>
      </c>
      <c r="W142" s="35" t="s">
        <v>1948</v>
      </c>
      <c r="X142" s="35" t="s">
        <v>1949</v>
      </c>
      <c r="Y142" s="35" t="s">
        <v>242</v>
      </c>
      <c r="Z142" s="35" t="s">
        <v>242</v>
      </c>
      <c r="AA142" s="35" t="s">
        <v>242</v>
      </c>
      <c r="AB142" s="35" t="s">
        <v>1950</v>
      </c>
      <c r="AC142" s="35" t="s">
        <v>111</v>
      </c>
      <c r="AD142" s="35" t="s">
        <v>112</v>
      </c>
      <c r="AE142" s="36" t="s">
        <v>1943</v>
      </c>
      <c r="AF142" s="36" t="s">
        <v>166</v>
      </c>
      <c r="AG142" s="35" t="s">
        <v>1944</v>
      </c>
      <c r="AH142" s="35" t="s">
        <v>116</v>
      </c>
      <c r="AK142" s="37" t="str">
        <f aca="false">AG142&amp;L142&amp;M142</f>
        <v>突发事故场站问题场站生活设施问题</v>
      </c>
      <c r="AP142" s="38" t="n">
        <v>138</v>
      </c>
      <c r="AQ142" s="39" t="n">
        <v>46054</v>
      </c>
      <c r="AR142" s="43" t="str">
        <f aca="false">IFERROR(LEFT(A142,FIND("（",A142)-1),A142)</f>
        <v>热线-260202-050173-1</v>
      </c>
      <c r="AS142" s="43" t="str">
        <f aca="false">J142</f>
        <v>诉求</v>
      </c>
      <c r="AT142" s="43" t="n">
        <f aca="false">IF(MID(AR142,1,2)="热线",12345)+IF(MID(AR142,1,2)="网络",12345)</f>
        <v>12345</v>
      </c>
      <c r="AU142" s="41" t="str">
        <f aca="false">IFERROR(LEFT(D142,FIND(" ",D142)-1),D142)</f>
        <v>2026-02-02</v>
      </c>
      <c r="AV142" s="43" t="str">
        <f aca="false">P142</f>
        <v>工程设备部</v>
      </c>
      <c r="AW142" s="53" t="str">
        <f aca="false">Q142</f>
        <v>西客站分中心</v>
      </c>
      <c r="AX142" s="7" t="str">
        <f aca="false">H142</f>
        <v>市民反映，2026年1月2日在丰台区北京西站北广场公交场站东边公交总站被起落的闸门砸到了，正好砸在自己的头上，造成了自己腰椎骨裂骨折了，1月8日自己到北京西站派出所报案，后来公交集团的人带自己去世纪坛医院看病，医生说需要住院手术治疗，自己在1月19日到21日住了3天医院， 市民要求赔偿，该公交场站产权属于北京公交集团。来电反映协调公交集团赔偿问题。基建安保</v>
      </c>
      <c r="AY142" s="53" t="str">
        <f aca="false">AG142</f>
        <v>突发事故</v>
      </c>
      <c r="AZ142" s="43" t="s">
        <v>116</v>
      </c>
      <c r="BA142" s="43" t="s">
        <v>116</v>
      </c>
      <c r="BB142" s="43" t="s">
        <v>116</v>
      </c>
      <c r="BC142" s="6" t="s">
        <v>546</v>
      </c>
      <c r="BD142" s="43" t="str">
        <f aca="false">U142</f>
        <v>结束</v>
      </c>
      <c r="BE142" s="43" t="str">
        <f aca="false">IFERROR(LEFT(T142,FIND(" ",T142)-1),T142)</f>
        <v>2026-02-07</v>
      </c>
      <c r="BF142" s="6" t="s">
        <v>1951</v>
      </c>
      <c r="BG142" s="5" t="s">
        <v>447</v>
      </c>
      <c r="BH142" s="5" t="s">
        <v>158</v>
      </c>
      <c r="BI142" s="44"/>
      <c r="BJ142" s="44"/>
      <c r="BK142" s="44"/>
      <c r="BL142" s="44" t="str">
        <f aca="false">IF(BG142="物管行政部","侯旭、郑楠",IF(BG142="安保部","张耕",IF(BG142="工程设备部","华菲",IF(BG142="人力资源部","张浩宇",IF(BG142="党委工作部","阎鑫雨",IF(BG142="餐饮服务部","赵弘晨",IF(BG142="工会","郑欣",IF(BG142="办公室","董娜",""))))))))&amp;IF(BG142="纪检部","黄倩",IF(BG142="信息管理部","蔡浩然",""))</f>
        <v>华菲</v>
      </c>
      <c r="BM142" s="44" t="s">
        <v>119</v>
      </c>
      <c r="BN142" s="44"/>
      <c r="BO142" s="44"/>
      <c r="BP142" s="45" t="s">
        <v>228</v>
      </c>
      <c r="BQ142" s="46" t="s">
        <v>1587</v>
      </c>
      <c r="BR142" s="44"/>
      <c r="BS142" s="46"/>
      <c r="BT142" s="46" t="s">
        <v>1588</v>
      </c>
      <c r="BU142" s="44" t="s">
        <v>1589</v>
      </c>
      <c r="BV142" s="44" t="str">
        <f aca="false">MID(AR142,1,16)</f>
        <v>热线-260202-050173</v>
      </c>
      <c r="BW142" s="44" t="s">
        <v>121</v>
      </c>
      <c r="BX142" s="45" t="str">
        <f aca="false">IF(COUNTIF(BV:BV,BV142)=1,"否","是")</f>
        <v>是</v>
      </c>
      <c r="BY142" s="45" t="str">
        <f aca="false">MID(AR142,18,1)</f>
        <v>1</v>
      </c>
      <c r="CG142" s="47" t="str">
        <f aca="false">VLOOKUP(AR142,[1]市民意见信息导出!$AI$2:$AK$392,3,FALSE())</f>
        <v>结束</v>
      </c>
      <c r="CH142" s="0" t="e">
        <f aca="false">VLOOKUP(BV142,[2]Sheet1!$C$2:$AC$99,2,FALSE())</f>
        <v>#N/A</v>
      </c>
    </row>
    <row r="143" customFormat="false" ht="106" hidden="true" customHeight="true" outlineLevel="0" collapsed="false">
      <c r="A143" s="35" t="s">
        <v>1952</v>
      </c>
      <c r="B143" s="36" t="s">
        <v>1953</v>
      </c>
      <c r="C143" s="36" t="s">
        <v>1954</v>
      </c>
      <c r="D143" s="36" t="s">
        <v>1955</v>
      </c>
      <c r="E143" s="35" t="s">
        <v>1891</v>
      </c>
      <c r="F143" s="35" t="s">
        <v>129</v>
      </c>
      <c r="G143" s="35" t="s">
        <v>1892</v>
      </c>
      <c r="H143" s="35" t="s">
        <v>1956</v>
      </c>
      <c r="I143" s="35" t="s">
        <v>92</v>
      </c>
      <c r="J143" s="35" t="s">
        <v>93</v>
      </c>
      <c r="K143" s="35" t="s">
        <v>434</v>
      </c>
      <c r="L143" s="35" t="s">
        <v>490</v>
      </c>
      <c r="M143" s="35" t="s">
        <v>741</v>
      </c>
      <c r="N143" s="35" t="s">
        <v>97</v>
      </c>
      <c r="O143" s="35" t="s">
        <v>99</v>
      </c>
      <c r="P143" s="35" t="s">
        <v>99</v>
      </c>
      <c r="Q143" s="35" t="s">
        <v>218</v>
      </c>
      <c r="R143" s="36" t="s">
        <v>1957</v>
      </c>
      <c r="S143" s="36" t="s">
        <v>1958</v>
      </c>
      <c r="T143" s="36" t="s">
        <v>1959</v>
      </c>
      <c r="U143" s="35" t="s">
        <v>103</v>
      </c>
      <c r="V143" s="36" t="s">
        <v>104</v>
      </c>
      <c r="W143" s="35" t="s">
        <v>1896</v>
      </c>
      <c r="X143" s="35" t="s">
        <v>1960</v>
      </c>
      <c r="Y143" s="35" t="s">
        <v>1961</v>
      </c>
      <c r="Z143" s="35" t="s">
        <v>242</v>
      </c>
      <c r="AA143" s="35" t="s">
        <v>242</v>
      </c>
      <c r="AB143" s="35" t="s">
        <v>1962</v>
      </c>
      <c r="AC143" s="35" t="s">
        <v>111</v>
      </c>
      <c r="AD143" s="35" t="s">
        <v>112</v>
      </c>
      <c r="AE143" s="36" t="s">
        <v>1963</v>
      </c>
      <c r="AF143" s="36" t="s">
        <v>529</v>
      </c>
      <c r="AG143" s="35" t="s">
        <v>1901</v>
      </c>
      <c r="AH143" s="35" t="s">
        <v>116</v>
      </c>
      <c r="AK143" s="37" t="str">
        <f aca="false">AG143&amp;L143&amp;M143</f>
        <v>环境脏乱场站问题场站生活设施问题</v>
      </c>
      <c r="AP143" s="38" t="n">
        <v>139</v>
      </c>
      <c r="AQ143" s="39" t="n">
        <v>46054</v>
      </c>
      <c r="AR143" s="43" t="str">
        <f aca="false">IFERROR(LEFT(A143,FIND("（",A143)-1),A143)</f>
        <v>热线-260203-034440</v>
      </c>
      <c r="AS143" s="43" t="str">
        <f aca="false">J143</f>
        <v>诉求</v>
      </c>
      <c r="AT143" s="43" t="n">
        <f aca="false">IF(MID(AR143,1,2)="热线",12345)+IF(MID(AR143,1,2)="网络",12345)</f>
        <v>12345</v>
      </c>
      <c r="AU143" s="41" t="str">
        <f aca="false">IFERROR(LEFT(D143,FIND(" ",D143)-1),D143)</f>
        <v>2026-02-03</v>
      </c>
      <c r="AV143" s="43" t="str">
        <f aca="false">P143</f>
        <v>物管行政部</v>
      </c>
      <c r="AW143" s="53" t="str">
        <f aca="false">Q143</f>
        <v>机关</v>
      </c>
      <c r="AX143" s="7" t="str">
        <f aca="false">H143</f>
        <v>市民反映，位于西城区广安门内街道广安胡同北口44路外环公交场站卫生环境差，保洁工作不到位，卫生状况不合格，影响周边环境。市民表示该场站属于公交集团管理，并希望相关部门能够重视并改善卫生问题，保洁主管叫做王坡，希望尽快处理，来电反映公交场站卫生环境差。</v>
      </c>
      <c r="AY143" s="53" t="str">
        <f aca="false">AG143</f>
        <v>环境脏乱</v>
      </c>
      <c r="AZ143" s="43" t="s">
        <v>92</v>
      </c>
      <c r="BA143" s="43" t="s">
        <v>116</v>
      </c>
      <c r="BB143" s="43" t="s">
        <v>116</v>
      </c>
      <c r="BC143" s="6" t="s">
        <v>117</v>
      </c>
      <c r="BD143" s="43" t="str">
        <f aca="false">U143</f>
        <v>结束</v>
      </c>
      <c r="BE143" s="43" t="str">
        <f aca="false">IFERROR(LEFT(T143,FIND(" ",T143)-1),T143)</f>
        <v>2026-02-08</v>
      </c>
      <c r="BF143" s="6" t="s">
        <v>1964</v>
      </c>
      <c r="BG143" s="5" t="s">
        <v>99</v>
      </c>
      <c r="BH143" s="55" t="s">
        <v>1467</v>
      </c>
      <c r="BI143" s="44"/>
      <c r="BJ143" s="44"/>
      <c r="BK143" s="44"/>
      <c r="BL143" s="44" t="str">
        <f aca="false">IF(BG143="物管行政部","侯旭、郑楠",IF(BG143="安保部","张耕",IF(BG143="工程设备部","华菲",IF(BG143="人力资源部","张浩宇",IF(BG143="党委工作部","阎鑫雨",IF(BG143="餐饮服务部","赵弘晨",IF(BG143="工会","郑欣",IF(BG143="办公室","董娜",""))))))))&amp;IF(BG143="纪检部","黄倩",IF(BG143="信息管理部","蔡浩然",""))</f>
        <v>侯旭、郑楠</v>
      </c>
      <c r="BM143" s="44" t="s">
        <v>119</v>
      </c>
      <c r="BN143" s="44"/>
      <c r="BO143" s="44"/>
      <c r="BP143" s="45" t="s">
        <v>120</v>
      </c>
      <c r="BQ143" s="46" t="s">
        <v>1965</v>
      </c>
      <c r="BR143" s="44" t="s">
        <v>92</v>
      </c>
      <c r="BS143" s="46" t="s">
        <v>150</v>
      </c>
      <c r="BT143" s="46"/>
      <c r="BU143" s="44" t="s">
        <v>1904</v>
      </c>
      <c r="BV143" s="44" t="str">
        <f aca="false">MID(AR143,1,16)</f>
        <v>热线-260203-034440</v>
      </c>
      <c r="BW143" s="44" t="s">
        <v>117</v>
      </c>
      <c r="BX143" s="45" t="str">
        <f aca="false">IF(COUNTIF(BV:BV,BV143)=1,"否","是")</f>
        <v>否</v>
      </c>
      <c r="BY143" s="45" t="str">
        <f aca="false">MID(AR143,18,1)</f>
        <v/>
      </c>
      <c r="BZ143" s="47" t="s">
        <v>122</v>
      </c>
      <c r="CA143" s="47"/>
      <c r="CB143" s="47"/>
      <c r="CC143" s="47"/>
      <c r="CD143" s="48" t="s">
        <v>1369</v>
      </c>
      <c r="CE143" s="47"/>
      <c r="CF143" s="47"/>
      <c r="CG143" s="47" t="str">
        <f aca="false">VLOOKUP(AR143,[1]市民意见信息导出!$AI$2:$AK$392,3,FALSE())</f>
        <v>结束</v>
      </c>
      <c r="CH143" s="0" t="str">
        <f aca="false">VLOOKUP(BV143,[2]Sheet1!$C$2:$AC$99,2,FALSE())</f>
        <v>2月</v>
      </c>
    </row>
    <row r="144" customFormat="false" ht="143" hidden="true" customHeight="false" outlineLevel="0" collapsed="false">
      <c r="A144" s="35" t="s">
        <v>1966</v>
      </c>
      <c r="B144" s="36" t="s">
        <v>1967</v>
      </c>
      <c r="C144" s="36" t="s">
        <v>1968</v>
      </c>
      <c r="D144" s="36" t="s">
        <v>1969</v>
      </c>
      <c r="E144" s="35" t="s">
        <v>182</v>
      </c>
      <c r="F144" s="35"/>
      <c r="G144" s="35" t="s">
        <v>182</v>
      </c>
      <c r="H144" s="35" t="s">
        <v>1970</v>
      </c>
      <c r="I144" s="35" t="s">
        <v>92</v>
      </c>
      <c r="J144" s="35" t="s">
        <v>93</v>
      </c>
      <c r="K144" s="35" t="s">
        <v>94</v>
      </c>
      <c r="L144" s="35" t="s">
        <v>95</v>
      </c>
      <c r="M144" s="35" t="s">
        <v>96</v>
      </c>
      <c r="N144" s="35" t="s">
        <v>97</v>
      </c>
      <c r="O144" s="35" t="s">
        <v>326</v>
      </c>
      <c r="P144" s="35" t="s">
        <v>99</v>
      </c>
      <c r="Q144" s="35" t="s">
        <v>326</v>
      </c>
      <c r="R144" s="36" t="s">
        <v>1957</v>
      </c>
      <c r="S144" s="36" t="s">
        <v>1947</v>
      </c>
      <c r="T144" s="36" t="s">
        <v>1959</v>
      </c>
      <c r="U144" s="35" t="s">
        <v>103</v>
      </c>
      <c r="V144" s="36" t="s">
        <v>104</v>
      </c>
      <c r="W144" s="35" t="s">
        <v>1971</v>
      </c>
      <c r="X144" s="35" t="s">
        <v>1972</v>
      </c>
      <c r="Y144" s="36" t="s">
        <v>1973</v>
      </c>
      <c r="Z144" s="35" t="s">
        <v>1974</v>
      </c>
      <c r="AA144" s="35" t="s">
        <v>163</v>
      </c>
      <c r="AB144" s="35" t="s">
        <v>1975</v>
      </c>
      <c r="AC144" s="35" t="s">
        <v>111</v>
      </c>
      <c r="AD144" s="35" t="s">
        <v>112</v>
      </c>
      <c r="AE144" s="36" t="s">
        <v>1976</v>
      </c>
      <c r="AF144" s="36" t="s">
        <v>332</v>
      </c>
      <c r="AG144" s="35" t="s">
        <v>379</v>
      </c>
      <c r="AH144" s="35" t="s">
        <v>116</v>
      </c>
      <c r="AK144" s="37" t="str">
        <f aca="false">AG144&amp;L144&amp;M144</f>
        <v>设施设备企业政策问题调整服务规范</v>
      </c>
      <c r="AP144" s="38" t="n">
        <v>140</v>
      </c>
      <c r="AQ144" s="39" t="n">
        <v>46054</v>
      </c>
      <c r="AR144" s="43" t="str">
        <f aca="false">IFERROR(LEFT(A144,FIND("（",A144)-1),A144)</f>
        <v>网络-260203-040840-3</v>
      </c>
      <c r="AS144" s="43" t="str">
        <f aca="false">J144</f>
        <v>诉求</v>
      </c>
      <c r="AT144" s="43" t="n">
        <f aca="false">IF(MID(AR144,1,2)="热线",12345)+IF(MID(AR144,1,2)="网络",12345)</f>
        <v>12345</v>
      </c>
      <c r="AU144" s="41" t="str">
        <f aca="false">IFERROR(LEFT(D144,FIND(" ",D144)-1),D144)</f>
        <v>2026-02-03</v>
      </c>
      <c r="AV144" s="43" t="str">
        <f aca="false">P144</f>
        <v>物管行政部</v>
      </c>
      <c r="AW144" s="53" t="str">
        <f aca="false">Q144</f>
        <v>单店分中心</v>
      </c>
      <c r="AX144" s="7" t="str">
        <f aca="false">H144</f>
        <v>工单来源：市政府门户网站互动交流平台，此工单内容为网民留言时填写的标题及原文。 ============================= 留言标题：投诉406路2726898车留言原文：2026年2月3日11:55我在炎黄艺术馆乘坐406路2726898双层车，该车驾驶室右下方黄色警戒条标识褪色严重，请更换一张新标识。该车前门左侧立柱粘贴的车门立柱综合标志尺寸是6*25cm，与公交集团最新规定尺寸4*20cm或6*30cm尺寸不符合，请尽快调整标识为标准尺寸，该车后门两侧及前门右侧均已经更换为6*30cm标准尺寸，请尽快对前门左侧尺寸错误的标识也进行调整更换。该车楼梯口粘贴的“注意安全车辆行驶中严禁上下楼梯”标识还是红色旧版本的，按照公交集团规定该标识最新版本应该是黄色的，请尽快申领最新版本标识进行更换。该车一楼内侧壁部分活动空调出风口里面黑乎乎脏兮兮的，十分恶心，一看出风口就很长时间没有清洗擦拭了，请保洁部门尽快对该车出风口进行清洁，确保车容干净，我也会持续跟踪检查问题的整改情况，希望安服部门和保洁部门端正态度认真处理，不要敷衍糊弄。谢谢市民填写的详细地址为：详细地址：不详安服科技安服</v>
      </c>
      <c r="AY144" s="53" t="str">
        <f aca="false">AG144</f>
        <v>设施设备</v>
      </c>
      <c r="AZ144" s="43" t="s">
        <v>116</v>
      </c>
      <c r="BA144" s="43" t="s">
        <v>116</v>
      </c>
      <c r="BB144" s="43" t="s">
        <v>116</v>
      </c>
      <c r="BC144" s="6" t="s">
        <v>117</v>
      </c>
      <c r="BD144" s="43" t="str">
        <f aca="false">U144</f>
        <v>结束</v>
      </c>
      <c r="BE144" s="43" t="str">
        <f aca="false">IFERROR(LEFT(T144,FIND(" ",T144)-1),T144)</f>
        <v>2026-02-08</v>
      </c>
      <c r="BF144" s="6" t="s">
        <v>1977</v>
      </c>
      <c r="BG144" s="5" t="s">
        <v>99</v>
      </c>
      <c r="BH144" s="5" t="s">
        <v>326</v>
      </c>
      <c r="BI144" s="44"/>
      <c r="BJ144" s="44"/>
      <c r="BK144" s="44"/>
      <c r="BL144" s="44" t="str">
        <f aca="false">IF(BG144="物管行政部","侯旭、郑楠",IF(BG144="安保部","张耕",IF(BG144="工程设备部","华菲",IF(BG144="人力资源部","张浩宇",IF(BG144="党委工作部","阎鑫雨",IF(BG144="餐饮服务部","赵弘晨",IF(BG144="工会","郑欣",IF(BG144="办公室","董娜",""))))))))&amp;IF(BG144="纪检部","黄倩",IF(BG144="信息管理部","蔡浩然",""))</f>
        <v>侯旭、郑楠</v>
      </c>
      <c r="BM144" s="44" t="s">
        <v>937</v>
      </c>
      <c r="BN144" s="44"/>
      <c r="BO144" s="44"/>
      <c r="BP144" s="45" t="s">
        <v>120</v>
      </c>
      <c r="BQ144" s="46"/>
      <c r="BR144" s="44"/>
      <c r="BS144" s="46"/>
      <c r="BT144" s="46"/>
      <c r="BU144" s="44"/>
      <c r="BV144" s="44" t="str">
        <f aca="false">MID(AR144,1,16)</f>
        <v>网络-260203-040840</v>
      </c>
      <c r="BW144" s="44" t="s">
        <v>121</v>
      </c>
      <c r="BX144" s="45" t="str">
        <f aca="false">IF(COUNTIF(BV:BV,BV144)=1,"否","是")</f>
        <v>否</v>
      </c>
      <c r="BY144" s="45" t="str">
        <f aca="false">MID(AR144,18,1)</f>
        <v>3</v>
      </c>
      <c r="CG144" s="47" t="str">
        <f aca="false">VLOOKUP(AR144,[1]市民意见信息导出!$AI$2:$AK$392,3,FALSE())</f>
        <v>结束</v>
      </c>
      <c r="CH144" s="0" t="e">
        <f aca="false">VLOOKUP(BV144,[2]Sheet1!$C$2:$AC$99,2,FALSE())</f>
        <v>#N/A</v>
      </c>
    </row>
    <row r="145" customFormat="false" ht="39" hidden="true" customHeight="false" outlineLevel="0" collapsed="false">
      <c r="A145" s="35" t="s">
        <v>1978</v>
      </c>
      <c r="B145" s="36" t="s">
        <v>1979</v>
      </c>
      <c r="C145" s="36" t="s">
        <v>1980</v>
      </c>
      <c r="D145" s="36" t="s">
        <v>1981</v>
      </c>
      <c r="E145" s="35" t="s">
        <v>182</v>
      </c>
      <c r="F145" s="35"/>
      <c r="G145" s="35" t="s">
        <v>182</v>
      </c>
      <c r="H145" s="35" t="s">
        <v>1982</v>
      </c>
      <c r="I145" s="35" t="s">
        <v>92</v>
      </c>
      <c r="J145" s="35" t="s">
        <v>93</v>
      </c>
      <c r="K145" s="35" t="s">
        <v>94</v>
      </c>
      <c r="L145" s="35" t="s">
        <v>95</v>
      </c>
      <c r="M145" s="35" t="s">
        <v>96</v>
      </c>
      <c r="N145" s="35" t="s">
        <v>97</v>
      </c>
      <c r="O145" s="35" t="s">
        <v>340</v>
      </c>
      <c r="P145" s="35" t="s">
        <v>99</v>
      </c>
      <c r="Q145" s="35" t="s">
        <v>340</v>
      </c>
      <c r="R145" s="36" t="s">
        <v>1983</v>
      </c>
      <c r="S145" s="36" t="s">
        <v>1958</v>
      </c>
      <c r="T145" s="36" t="s">
        <v>1984</v>
      </c>
      <c r="U145" s="35" t="s">
        <v>103</v>
      </c>
      <c r="V145" s="36" t="s">
        <v>104</v>
      </c>
      <c r="W145" s="35" t="s">
        <v>342</v>
      </c>
      <c r="X145" s="35" t="s">
        <v>1985</v>
      </c>
      <c r="Y145" s="35" t="s">
        <v>1986</v>
      </c>
      <c r="Z145" s="35" t="s">
        <v>1987</v>
      </c>
      <c r="AA145" s="35" t="s">
        <v>163</v>
      </c>
      <c r="AB145" s="35" t="s">
        <v>1988</v>
      </c>
      <c r="AC145" s="35" t="s">
        <v>111</v>
      </c>
      <c r="AD145" s="35" t="s">
        <v>112</v>
      </c>
      <c r="AE145" s="36" t="s">
        <v>1989</v>
      </c>
      <c r="AF145" s="36" t="s">
        <v>347</v>
      </c>
      <c r="AG145" s="35" t="s">
        <v>115</v>
      </c>
      <c r="AH145" s="35" t="s">
        <v>116</v>
      </c>
      <c r="AK145" s="37" t="str">
        <f aca="false">AG145&amp;L145&amp;M145</f>
        <v>服务企业政策问题调整服务规范</v>
      </c>
      <c r="AP145" s="38" t="n">
        <v>141</v>
      </c>
      <c r="AQ145" s="39" t="n">
        <v>46054</v>
      </c>
      <c r="AR145" s="43" t="str">
        <f aca="false">IFERROR(LEFT(A145,FIND("（",A145)-1),A145)</f>
        <v>网络-260204-002845-1</v>
      </c>
      <c r="AS145" s="43" t="str">
        <f aca="false">J145</f>
        <v>诉求</v>
      </c>
      <c r="AT145" s="43" t="n">
        <f aca="false">IF(MID(AR145,1,2)="热线",12345)+IF(MID(AR145,1,2)="网络",12345)</f>
        <v>12345</v>
      </c>
      <c r="AU145" s="41" t="str">
        <f aca="false">IFERROR(LEFT(D145,FIND(" ",D145)-1),D145)</f>
        <v>2026-02-04</v>
      </c>
      <c r="AV145" s="43" t="str">
        <f aca="false">P145</f>
        <v>物管行政部</v>
      </c>
      <c r="AW145" s="53" t="str">
        <f aca="false">Q145</f>
        <v>明月湾分中心</v>
      </c>
      <c r="AX145" s="7" t="str">
        <f aca="false">H145</f>
        <v>工单来源：京通，此工单内容为网民留言时填写的标题及原文。 ============================= 留言标题：直达217线座椅脏！留言原文：说清洗其实就是说说 都脏的有印子了也叫定期清理？市民填写的详细地址为：详细地址：不详  物业客五</v>
      </c>
      <c r="AY145" s="53" t="str">
        <f aca="false">AG145</f>
        <v>服务</v>
      </c>
      <c r="AZ145" s="43" t="s">
        <v>116</v>
      </c>
      <c r="BA145" s="43" t="s">
        <v>116</v>
      </c>
      <c r="BB145" s="43" t="s">
        <v>116</v>
      </c>
      <c r="BC145" s="6" t="s">
        <v>117</v>
      </c>
      <c r="BD145" s="43" t="str">
        <f aca="false">U145</f>
        <v>结束</v>
      </c>
      <c r="BE145" s="43" t="str">
        <f aca="false">IFERROR(LEFT(T145,FIND(" ",T145)-1),T145)</f>
        <v>2026-02-09</v>
      </c>
      <c r="BF145" s="6" t="s">
        <v>1990</v>
      </c>
      <c r="BG145" s="5" t="s">
        <v>99</v>
      </c>
      <c r="BH145" s="5" t="s">
        <v>340</v>
      </c>
      <c r="BI145" s="44"/>
      <c r="BJ145" s="44"/>
      <c r="BK145" s="44"/>
      <c r="BL145" s="44" t="str">
        <f aca="false">IF(BG145="物管行政部","侯旭、郑楠",IF(BG145="安保部","张耕",IF(BG145="工程设备部","华菲",IF(BG145="人力资源部","张浩宇",IF(BG145="党委工作部","阎鑫雨",IF(BG145="餐饮服务部","赵弘晨",IF(BG145="工会","郑欣",IF(BG145="办公室","董娜",""))))))))&amp;IF(BG145="纪检部","黄倩",IF(BG145="信息管理部","蔡浩然",""))</f>
        <v>侯旭、郑楠</v>
      </c>
      <c r="BM145" s="44" t="s">
        <v>937</v>
      </c>
      <c r="BN145" s="44"/>
      <c r="BO145" s="44"/>
      <c r="BP145" s="45" t="s">
        <v>120</v>
      </c>
      <c r="BQ145" s="46"/>
      <c r="BR145" s="44"/>
      <c r="BS145" s="46"/>
      <c r="BT145" s="46"/>
      <c r="BU145" s="44"/>
      <c r="BV145" s="44" t="str">
        <f aca="false">MID(AR145,1,16)</f>
        <v>网络-260204-002845</v>
      </c>
      <c r="BW145" s="44" t="s">
        <v>121</v>
      </c>
      <c r="BX145" s="45" t="str">
        <f aca="false">IF(COUNTIF(BV:BV,BV145)=1,"否","是")</f>
        <v>否</v>
      </c>
      <c r="BY145" s="45" t="str">
        <f aca="false">MID(AR145,18,1)</f>
        <v>1</v>
      </c>
      <c r="CG145" s="47" t="str">
        <f aca="false">VLOOKUP(AR145,[1]市民意见信息导出!$AI$2:$AK$392,3,FALSE())</f>
        <v>结束</v>
      </c>
      <c r="CH145" s="0" t="e">
        <f aca="false">VLOOKUP(BV145,[2]Sheet1!$C$2:$AC$99,2,FALSE())</f>
        <v>#N/A</v>
      </c>
    </row>
    <row r="146" customFormat="false" ht="52" hidden="true" customHeight="false" outlineLevel="0" collapsed="false">
      <c r="A146" s="35" t="s">
        <v>1991</v>
      </c>
      <c r="B146" s="36" t="s">
        <v>1992</v>
      </c>
      <c r="C146" s="36" t="s">
        <v>1993</v>
      </c>
      <c r="D146" s="36" t="s">
        <v>1994</v>
      </c>
      <c r="E146" s="35" t="s">
        <v>182</v>
      </c>
      <c r="F146" s="35" t="s">
        <v>89</v>
      </c>
      <c r="G146" s="35" t="s">
        <v>182</v>
      </c>
      <c r="H146" s="35" t="s">
        <v>1995</v>
      </c>
      <c r="I146" s="35" t="s">
        <v>92</v>
      </c>
      <c r="J146" s="35" t="s">
        <v>93</v>
      </c>
      <c r="K146" s="35" t="s">
        <v>94</v>
      </c>
      <c r="L146" s="35" t="s">
        <v>184</v>
      </c>
      <c r="M146" s="35" t="s">
        <v>185</v>
      </c>
      <c r="N146" s="35" t="s">
        <v>97</v>
      </c>
      <c r="O146" s="35" t="s">
        <v>186</v>
      </c>
      <c r="P146" s="35" t="s">
        <v>99</v>
      </c>
      <c r="Q146" s="35" t="s">
        <v>186</v>
      </c>
      <c r="R146" s="36" t="s">
        <v>1983</v>
      </c>
      <c r="S146" s="36" t="s">
        <v>1958</v>
      </c>
      <c r="T146" s="36" t="s">
        <v>1984</v>
      </c>
      <c r="U146" s="35" t="s">
        <v>103</v>
      </c>
      <c r="V146" s="36" t="s">
        <v>104</v>
      </c>
      <c r="W146" s="35" t="s">
        <v>189</v>
      </c>
      <c r="X146" s="35" t="s">
        <v>190</v>
      </c>
      <c r="Y146" s="35" t="s">
        <v>1996</v>
      </c>
      <c r="Z146" s="35" t="s">
        <v>1997</v>
      </c>
      <c r="AA146" s="35" t="s">
        <v>163</v>
      </c>
      <c r="AB146" s="35" t="s">
        <v>1998</v>
      </c>
      <c r="AC146" s="35" t="s">
        <v>111</v>
      </c>
      <c r="AD146" s="35" t="s">
        <v>112</v>
      </c>
      <c r="AE146" s="36" t="s">
        <v>1999</v>
      </c>
      <c r="AF146" s="36" t="s">
        <v>195</v>
      </c>
      <c r="AG146" s="35" t="s">
        <v>115</v>
      </c>
      <c r="AH146" s="35" t="s">
        <v>116</v>
      </c>
      <c r="AK146" s="37" t="str">
        <f aca="false">AG146&amp;L146&amp;M146</f>
        <v>服务乘车环境问题车辆卫生</v>
      </c>
      <c r="AP146" s="38" t="n">
        <v>142</v>
      </c>
      <c r="AQ146" s="39" t="n">
        <v>46054</v>
      </c>
      <c r="AR146" s="43" t="str">
        <f aca="false">IFERROR(LEFT(A146,FIND("（",A146)-1),A146)</f>
        <v>网络-260204-009762</v>
      </c>
      <c r="AS146" s="43" t="str">
        <f aca="false">J146</f>
        <v>诉求</v>
      </c>
      <c r="AT146" s="43" t="n">
        <f aca="false">IF(MID(AR146,1,2)="热线",12345)+IF(MID(AR146,1,2)="网络",12345)</f>
        <v>12345</v>
      </c>
      <c r="AU146" s="41" t="str">
        <f aca="false">IFERROR(LEFT(D146,FIND(" ",D146)-1),D146)</f>
        <v>2026-02-04</v>
      </c>
      <c r="AV146" s="43" t="str">
        <f aca="false">P146</f>
        <v>物管行政部</v>
      </c>
      <c r="AW146" s="53" t="str">
        <f aca="false">Q146</f>
        <v>动物园分中心</v>
      </c>
      <c r="AX146" s="7" t="str">
        <f aca="false">H146</f>
        <v>工单来源：微信服务号，此工单内容为网民留言时填写的标题及原文。 ============================= 留言标题：三路公交车留言原文：今日下午3点左右在北京四中坐3路公交车时，车厢内窗台和扶手有土，表示不满，影响乘车环境。临近过节，希望有关部门加强车辆卫生的检查市民填写的详细地址为：区、街道：东城区东四街道详细地址：北京四中</v>
      </c>
      <c r="AY146" s="53" t="str">
        <f aca="false">AG146</f>
        <v>服务</v>
      </c>
      <c r="AZ146" s="43" t="s">
        <v>116</v>
      </c>
      <c r="BA146" s="43" t="s">
        <v>116</v>
      </c>
      <c r="BB146" s="43" t="s">
        <v>116</v>
      </c>
      <c r="BC146" s="6" t="s">
        <v>117</v>
      </c>
      <c r="BD146" s="43" t="str">
        <f aca="false">U146</f>
        <v>结束</v>
      </c>
      <c r="BE146" s="43" t="str">
        <f aca="false">IFERROR(LEFT(T146,FIND(" ",T146)-1),T146)</f>
        <v>2026-02-09</v>
      </c>
      <c r="BF146" s="6" t="s">
        <v>2000</v>
      </c>
      <c r="BG146" s="5" t="s">
        <v>99</v>
      </c>
      <c r="BH146" s="5" t="s">
        <v>186</v>
      </c>
      <c r="BI146" s="44"/>
      <c r="BJ146" s="44"/>
      <c r="BK146" s="44"/>
      <c r="BL146" s="44" t="str">
        <f aca="false">IF(BG146="物管行政部","侯旭、郑楠",IF(BG146="安保部","张耕",IF(BG146="工程设备部","华菲",IF(BG146="人力资源部","张浩宇",IF(BG146="党委工作部","阎鑫雨",IF(BG146="餐饮服务部","赵弘晨",IF(BG146="工会","郑欣",IF(BG146="办公室","董娜",""))))))))&amp;IF(BG146="纪检部","黄倩",IF(BG146="信息管理部","蔡浩然",""))</f>
        <v>侯旭、郑楠</v>
      </c>
      <c r="BM146" s="44" t="s">
        <v>937</v>
      </c>
      <c r="BN146" s="44"/>
      <c r="BO146" s="44"/>
      <c r="BP146" s="45" t="s">
        <v>120</v>
      </c>
      <c r="BQ146" s="46"/>
      <c r="BR146" s="44"/>
      <c r="BS146" s="46"/>
      <c r="BT146" s="46"/>
      <c r="BU146" s="44"/>
      <c r="BV146" s="44" t="str">
        <f aca="false">MID(AR146,1,16)</f>
        <v>网络-260204-009762</v>
      </c>
      <c r="BW146" s="44" t="s">
        <v>121</v>
      </c>
      <c r="BX146" s="45" t="str">
        <f aca="false">IF(COUNTIF(BV:BV,BV146)=1,"否","是")</f>
        <v>否</v>
      </c>
      <c r="BY146" s="45" t="str">
        <f aca="false">MID(AR146,18,1)</f>
        <v/>
      </c>
      <c r="CG146" s="47" t="str">
        <f aca="false">VLOOKUP(AR146,[1]市民意见信息导出!$AI$2:$AK$392,3,FALSE())</f>
        <v>结束</v>
      </c>
      <c r="CH146" s="0" t="e">
        <f aca="false">VLOOKUP(BV146,[2]Sheet1!$C$2:$AC$99,2,FALSE())</f>
        <v>#N/A</v>
      </c>
    </row>
    <row r="147" customFormat="false" ht="131" hidden="true" customHeight="true" outlineLevel="0" collapsed="false">
      <c r="A147" s="35" t="s">
        <v>2001</v>
      </c>
      <c r="B147" s="36" t="s">
        <v>2002</v>
      </c>
      <c r="C147" s="36" t="s">
        <v>2003</v>
      </c>
      <c r="D147" s="36" t="s">
        <v>2004</v>
      </c>
      <c r="E147" s="35" t="s">
        <v>182</v>
      </c>
      <c r="F147" s="35"/>
      <c r="G147" s="35" t="s">
        <v>182</v>
      </c>
      <c r="H147" s="35" t="s">
        <v>2005</v>
      </c>
      <c r="I147" s="35" t="s">
        <v>92</v>
      </c>
      <c r="J147" s="35" t="s">
        <v>93</v>
      </c>
      <c r="K147" s="35" t="s">
        <v>94</v>
      </c>
      <c r="L147" s="35" t="s">
        <v>95</v>
      </c>
      <c r="M147" s="35" t="s">
        <v>96</v>
      </c>
      <c r="N147" s="35" t="s">
        <v>97</v>
      </c>
      <c r="O147" s="35" t="s">
        <v>437</v>
      </c>
      <c r="P147" s="35" t="s">
        <v>99</v>
      </c>
      <c r="Q147" s="35" t="s">
        <v>437</v>
      </c>
      <c r="R147" s="36" t="s">
        <v>1983</v>
      </c>
      <c r="S147" s="36" t="s">
        <v>1925</v>
      </c>
      <c r="T147" s="36" t="s">
        <v>1984</v>
      </c>
      <c r="U147" s="35" t="s">
        <v>103</v>
      </c>
      <c r="V147" s="36" t="s">
        <v>104</v>
      </c>
      <c r="W147" s="35" t="s">
        <v>2006</v>
      </c>
      <c r="X147" s="35" t="s">
        <v>2007</v>
      </c>
      <c r="Y147" s="36" t="s">
        <v>2008</v>
      </c>
      <c r="Z147" s="35" t="s">
        <v>2009</v>
      </c>
      <c r="AA147" s="35" t="s">
        <v>163</v>
      </c>
      <c r="AB147" s="35" t="s">
        <v>2010</v>
      </c>
      <c r="AC147" s="35" t="s">
        <v>111</v>
      </c>
      <c r="AD147" s="35" t="s">
        <v>112</v>
      </c>
      <c r="AE147" s="36" t="s">
        <v>2011</v>
      </c>
      <c r="AF147" s="36" t="s">
        <v>444</v>
      </c>
      <c r="AG147" s="35" t="s">
        <v>379</v>
      </c>
      <c r="AH147" s="35" t="s">
        <v>116</v>
      </c>
      <c r="AK147" s="37" t="str">
        <f aca="false">AG147&amp;L147&amp;M147</f>
        <v>设施设备企业政策问题调整服务规范</v>
      </c>
      <c r="AP147" s="38" t="n">
        <v>143</v>
      </c>
      <c r="AQ147" s="39" t="n">
        <v>46054</v>
      </c>
      <c r="AR147" s="43" t="str">
        <f aca="false">IFERROR(LEFT(A147,FIND("（",A147)-1),A147)</f>
        <v>网络-260204-046472-2</v>
      </c>
      <c r="AS147" s="43" t="str">
        <f aca="false">J147</f>
        <v>诉求</v>
      </c>
      <c r="AT147" s="43" t="n">
        <f aca="false">IF(MID(AR147,1,2)="热线",12345)+IF(MID(AR147,1,2)="网络",12345)</f>
        <v>12345</v>
      </c>
      <c r="AU147" s="41" t="str">
        <f aca="false">IFERROR(LEFT(D147,FIND(" ",D147)-1),D147)</f>
        <v>2026-02-04</v>
      </c>
      <c r="AV147" s="43" t="str">
        <f aca="false">P147</f>
        <v>物管行政部</v>
      </c>
      <c r="AW147" s="53" t="str">
        <f aca="false">Q147</f>
        <v>南湖分中心</v>
      </c>
      <c r="AX147" s="7" t="str">
        <f aca="false">H147</f>
        <v>工单来源：市政府门户网站互动交流平台，此工单内容为网民留言时填写的标题及原文。 ============================= 留言标题： 投诉653路1726935车留言原文：2026年2月4日我乘坐653路1726935双层车，该车前门旁边扶手杆上的1米3儿童购票标尺字迹已经磨没，该车不符合七项服务规范第三十八条车容良好16“上车门扶手立柱上的1.3米儿童购票标志，安装牢固，字迹清楚”的要求，请重新安装字迹清晰的购票标尺。该车二楼右侧（车门一侧）内侧壁第5个-第8个活动空调出风口的调风拨片缺失缺损，请尽快联系保养场补装出风口拨片，确保出风口可以正常开启或关闭。该车一楼内侧壁很多活动出风口都黑乎乎脏兮兮的，一看就是很长时间都没有清洁了，很恶心，请保洁部门尽快对该车出风口进行清洁。我会持续跟踪检查以上问题的整改情况，希望科信部门和保洁部门端正态度认真处理，不要敷衍糊弄。谢谢市民填写的详细地址为：详细地址：不详   科技，鸿运城</v>
      </c>
      <c r="AY147" s="53" t="str">
        <f aca="false">AG147</f>
        <v>设施设备</v>
      </c>
      <c r="AZ147" s="43" t="s">
        <v>116</v>
      </c>
      <c r="BA147" s="43" t="s">
        <v>116</v>
      </c>
      <c r="BB147" s="43" t="s">
        <v>116</v>
      </c>
      <c r="BC147" s="6" t="s">
        <v>117</v>
      </c>
      <c r="BD147" s="43" t="str">
        <f aca="false">U147</f>
        <v>结束</v>
      </c>
      <c r="BE147" s="43" t="str">
        <f aca="false">IFERROR(LEFT(T147,FIND(" ",T147)-1),T147)</f>
        <v>2026-02-09</v>
      </c>
      <c r="BF147" s="6" t="s">
        <v>2012</v>
      </c>
      <c r="BG147" s="5" t="s">
        <v>99</v>
      </c>
      <c r="BH147" s="5" t="s">
        <v>437</v>
      </c>
      <c r="BI147" s="44"/>
      <c r="BJ147" s="44"/>
      <c r="BK147" s="44"/>
      <c r="BL147" s="44" t="str">
        <f aca="false">IF(BG147="物管行政部","侯旭、郑楠",IF(BG147="安保部","张耕",IF(BG147="工程设备部","华菲",IF(BG147="人力资源部","张浩宇",IF(BG147="党委工作部","阎鑫雨",IF(BG147="餐饮服务部","赵弘晨",IF(BG147="工会","郑欣",IF(BG147="办公室","董娜",""))))))))&amp;IF(BG147="纪检部","黄倩",IF(BG147="信息管理部","蔡浩然",""))</f>
        <v>侯旭、郑楠</v>
      </c>
      <c r="BM147" s="44" t="s">
        <v>937</v>
      </c>
      <c r="BN147" s="44"/>
      <c r="BO147" s="44"/>
      <c r="BP147" s="45" t="s">
        <v>120</v>
      </c>
      <c r="BQ147" s="46"/>
      <c r="BR147" s="44"/>
      <c r="BS147" s="46"/>
      <c r="BT147" s="46"/>
      <c r="BU147" s="44"/>
      <c r="BV147" s="44" t="str">
        <f aca="false">MID(AR147,1,16)</f>
        <v>网络-260204-046472</v>
      </c>
      <c r="BW147" s="44" t="s">
        <v>121</v>
      </c>
      <c r="BX147" s="45" t="str">
        <f aca="false">IF(COUNTIF(BV:BV,BV147)=1,"否","是")</f>
        <v>否</v>
      </c>
      <c r="BY147" s="45" t="str">
        <f aca="false">MID(AR147,18,1)</f>
        <v>2</v>
      </c>
      <c r="CG147" s="47" t="str">
        <f aca="false">VLOOKUP(AR147,[1]市民意见信息导出!$AI$2:$AK$392,3,FALSE())</f>
        <v>结束</v>
      </c>
      <c r="CH147" s="0" t="e">
        <f aca="false">VLOOKUP(BV147,[2]Sheet1!$C$2:$AC$99,2,FALSE())</f>
        <v>#N/A</v>
      </c>
    </row>
    <row r="148" customFormat="false" ht="68" hidden="true" customHeight="true" outlineLevel="0" collapsed="false">
      <c r="A148" s="35" t="s">
        <v>2013</v>
      </c>
      <c r="B148" s="36" t="s">
        <v>2014</v>
      </c>
      <c r="C148" s="36" t="s">
        <v>2015</v>
      </c>
      <c r="D148" s="36" t="s">
        <v>2016</v>
      </c>
      <c r="E148" s="35" t="s">
        <v>2017</v>
      </c>
      <c r="F148" s="35" t="s">
        <v>89</v>
      </c>
      <c r="G148" s="35" t="s">
        <v>2018</v>
      </c>
      <c r="H148" s="35" t="s">
        <v>2019</v>
      </c>
      <c r="I148" s="35" t="s">
        <v>92</v>
      </c>
      <c r="J148" s="35" t="s">
        <v>93</v>
      </c>
      <c r="K148" s="35" t="s">
        <v>234</v>
      </c>
      <c r="L148" s="35" t="s">
        <v>235</v>
      </c>
      <c r="M148" s="35" t="s">
        <v>2020</v>
      </c>
      <c r="N148" s="35" t="s">
        <v>97</v>
      </c>
      <c r="O148" s="35" t="s">
        <v>238</v>
      </c>
      <c r="P148" s="35" t="s">
        <v>238</v>
      </c>
      <c r="Q148" s="35" t="s">
        <v>218</v>
      </c>
      <c r="R148" s="36" t="s">
        <v>1983</v>
      </c>
      <c r="S148" s="36" t="s">
        <v>2021</v>
      </c>
      <c r="T148" s="36" t="s">
        <v>1984</v>
      </c>
      <c r="U148" s="35" t="s">
        <v>103</v>
      </c>
      <c r="V148" s="36" t="s">
        <v>104</v>
      </c>
      <c r="W148" s="35" t="s">
        <v>2022</v>
      </c>
      <c r="X148" s="35" t="s">
        <v>2023</v>
      </c>
      <c r="Y148" s="36" t="s">
        <v>2024</v>
      </c>
      <c r="Z148" s="35" t="s">
        <v>242</v>
      </c>
      <c r="AA148" s="35" t="s">
        <v>242</v>
      </c>
      <c r="AB148" s="35" t="s">
        <v>2025</v>
      </c>
      <c r="AC148" s="35" t="s">
        <v>111</v>
      </c>
      <c r="AD148" s="35" t="s">
        <v>112</v>
      </c>
      <c r="AE148" s="36" t="s">
        <v>2026</v>
      </c>
      <c r="AF148" s="36" t="s">
        <v>279</v>
      </c>
      <c r="AG148" s="35" t="s">
        <v>2027</v>
      </c>
      <c r="AH148" s="35" t="s">
        <v>116</v>
      </c>
      <c r="AK148" s="37" t="str">
        <f aca="false">AG148&amp;L148&amp;M148</f>
        <v>独生子女费培训及福利计生方面</v>
      </c>
      <c r="AP148" s="38" t="n">
        <v>144</v>
      </c>
      <c r="AQ148" s="39" t="n">
        <v>46054</v>
      </c>
      <c r="AR148" s="43" t="str">
        <f aca="false">IFERROR(LEFT(A148,FIND("（",A148)-1),A148)</f>
        <v>热线-260202-014084</v>
      </c>
      <c r="AS148" s="43" t="str">
        <f aca="false">J148</f>
        <v>诉求</v>
      </c>
      <c r="AT148" s="43" t="n">
        <f aca="false">IF(MID(AR148,1,2)="热线",12345)+IF(MID(AR148,1,2)="网络",12345)</f>
        <v>12345</v>
      </c>
      <c r="AU148" s="41" t="str">
        <f aca="false">IFERROR(LEFT(D148,FIND(" ",D148)-1),D148)</f>
        <v>2026-02-04</v>
      </c>
      <c r="AV148" s="43" t="str">
        <f aca="false">P148</f>
        <v>人力资源部</v>
      </c>
      <c r="AW148" s="53" t="str">
        <f aca="false">Q148</f>
        <v>机关</v>
      </c>
      <c r="AX148" s="7" t="str">
        <f aca="false">H148</f>
        <v>市民反映，自己是北京鸿运城物业管理中心的职工，属于北京公交集团的，公司地址在西城区核桃园，退休有一笔钱，他们是去年10月份给自己，但是一直没有给到自己，独生子女费一直到现在没有给自己，希望帮助处理，来电反映独生子女费未发放问题  内部职工</v>
      </c>
      <c r="AY148" s="53" t="str">
        <f aca="false">AG148</f>
        <v>独生子女费</v>
      </c>
      <c r="AZ148" s="43" t="s">
        <v>92</v>
      </c>
      <c r="BA148" s="43" t="s">
        <v>92</v>
      </c>
      <c r="BB148" s="43" t="s">
        <v>116</v>
      </c>
      <c r="BC148" s="6" t="s">
        <v>2028</v>
      </c>
      <c r="BD148" s="43" t="str">
        <f aca="false">U148</f>
        <v>结束</v>
      </c>
      <c r="BE148" s="43" t="str">
        <f aca="false">IFERROR(LEFT(T148,FIND(" ",T148)-1),T148)</f>
        <v>2026-02-09</v>
      </c>
      <c r="BF148" s="6" t="s">
        <v>2029</v>
      </c>
      <c r="BG148" s="5" t="s">
        <v>238</v>
      </c>
      <c r="BH148" s="5" t="s">
        <v>218</v>
      </c>
      <c r="BI148" s="44"/>
      <c r="BJ148" s="44"/>
      <c r="BK148" s="44"/>
      <c r="BL148" s="44" t="str">
        <f aca="false">IF(BG148="物管行政部","侯旭、郑楠",IF(BG148="安保部","张耕",IF(BG148="工程设备部","华菲",IF(BG148="人力资源部","张浩宇",IF(BG148="党委工作部","阎鑫雨",IF(BG148="餐饮服务部","赵弘晨",IF(BG148="工会","郑欣",IF(BG148="办公室","董娜",""))))))))&amp;IF(BG148="纪检部","黄倩",IF(BG148="信息管理部","蔡浩然",""))</f>
        <v>张浩宇</v>
      </c>
      <c r="BM148" s="44" t="s">
        <v>119</v>
      </c>
      <c r="BN148" s="44"/>
      <c r="BO148" s="44"/>
      <c r="BP148" s="45" t="s">
        <v>120</v>
      </c>
      <c r="BQ148" s="46"/>
      <c r="BR148" s="44"/>
      <c r="BS148" s="46"/>
      <c r="BT148" s="46"/>
      <c r="BU148" s="44"/>
      <c r="BV148" s="44" t="str">
        <f aca="false">MID(AR148,1,16)</f>
        <v>热线-260202-014084</v>
      </c>
      <c r="BW148" s="44"/>
      <c r="BX148" s="45" t="str">
        <f aca="false">IF(COUNTIF(BV:BV,BV148)=1,"否","是")</f>
        <v>否</v>
      </c>
      <c r="BY148" s="45" t="str">
        <f aca="false">MID(AR148,18,1)</f>
        <v/>
      </c>
      <c r="BZ148" s="47" t="s">
        <v>122</v>
      </c>
      <c r="CA148" s="47"/>
      <c r="CB148" s="47"/>
      <c r="CC148" s="47"/>
      <c r="CD148" s="48" t="s">
        <v>1369</v>
      </c>
      <c r="CE148" s="47"/>
      <c r="CF148" s="47"/>
      <c r="CG148" s="47" t="str">
        <f aca="false">VLOOKUP(AR148,[1]市民意见信息导出!$AI$2:$AK$392,3,FALSE())</f>
        <v>结束</v>
      </c>
      <c r="CH148" s="0" t="str">
        <f aca="false">VLOOKUP(BV148,[2]Sheet1!$C$2:$AC$99,2,FALSE())</f>
        <v>2月</v>
      </c>
    </row>
    <row r="149" customFormat="false" ht="103" hidden="true" customHeight="true" outlineLevel="0" collapsed="false">
      <c r="A149" s="35" t="s">
        <v>2030</v>
      </c>
      <c r="B149" s="36" t="s">
        <v>2031</v>
      </c>
      <c r="C149" s="36" t="s">
        <v>2032</v>
      </c>
      <c r="D149" s="36" t="s">
        <v>2033</v>
      </c>
      <c r="E149" s="35" t="s">
        <v>182</v>
      </c>
      <c r="F149" s="35"/>
      <c r="G149" s="35" t="s">
        <v>182</v>
      </c>
      <c r="H149" s="35" t="s">
        <v>2034</v>
      </c>
      <c r="I149" s="35" t="s">
        <v>92</v>
      </c>
      <c r="J149" s="35" t="s">
        <v>93</v>
      </c>
      <c r="K149" s="35" t="s">
        <v>94</v>
      </c>
      <c r="L149" s="35" t="s">
        <v>95</v>
      </c>
      <c r="M149" s="35" t="s">
        <v>96</v>
      </c>
      <c r="N149" s="35" t="s">
        <v>97</v>
      </c>
      <c r="O149" s="35" t="s">
        <v>390</v>
      </c>
      <c r="P149" s="35" t="s">
        <v>99</v>
      </c>
      <c r="Q149" s="35" t="s">
        <v>390</v>
      </c>
      <c r="R149" s="36" t="s">
        <v>1983</v>
      </c>
      <c r="S149" s="36" t="s">
        <v>1925</v>
      </c>
      <c r="T149" s="36" t="s">
        <v>1984</v>
      </c>
      <c r="U149" s="35" t="s">
        <v>103</v>
      </c>
      <c r="V149" s="36" t="s">
        <v>104</v>
      </c>
      <c r="W149" s="35" t="s">
        <v>634</v>
      </c>
      <c r="X149" s="35" t="s">
        <v>1678</v>
      </c>
      <c r="Y149" s="36" t="s">
        <v>2035</v>
      </c>
      <c r="Z149" s="35" t="s">
        <v>1680</v>
      </c>
      <c r="AA149" s="35" t="s">
        <v>163</v>
      </c>
      <c r="AB149" s="35" t="s">
        <v>2036</v>
      </c>
      <c r="AC149" s="35" t="s">
        <v>111</v>
      </c>
      <c r="AD149" s="35" t="s">
        <v>112</v>
      </c>
      <c r="AE149" s="36" t="s">
        <v>2037</v>
      </c>
      <c r="AF149" s="36" t="s">
        <v>397</v>
      </c>
      <c r="AG149" s="35" t="s">
        <v>379</v>
      </c>
      <c r="AH149" s="35" t="s">
        <v>116</v>
      </c>
      <c r="AK149" s="37" t="str">
        <f aca="false">AG149&amp;L149&amp;M149</f>
        <v>设施设备企业政策问题调整服务规范</v>
      </c>
      <c r="AP149" s="38" t="n">
        <v>145</v>
      </c>
      <c r="AQ149" s="39" t="n">
        <v>46054</v>
      </c>
      <c r="AR149" s="43" t="str">
        <f aca="false">IFERROR(LEFT(A149,FIND("（",A149)-1),A149)</f>
        <v>网络-260204-050887-2</v>
      </c>
      <c r="AS149" s="43" t="str">
        <f aca="false">J149</f>
        <v>诉求</v>
      </c>
      <c r="AT149" s="43" t="n">
        <f aca="false">IF(MID(AR149,1,2)="热线",12345)+IF(MID(AR149,1,2)="网络",12345)</f>
        <v>12345</v>
      </c>
      <c r="AU149" s="41" t="str">
        <f aca="false">IFERROR(LEFT(D149,FIND(" ",D149)-1),D149)</f>
        <v>2026-02-04</v>
      </c>
      <c r="AV149" s="43" t="str">
        <f aca="false">P149</f>
        <v>物管行政部</v>
      </c>
      <c r="AW149" s="53" t="str">
        <f aca="false">Q149</f>
        <v>小营分中心</v>
      </c>
      <c r="AX149" s="7" t="str">
        <f aca="false">H149</f>
        <v>工单来源：市政府门户网站互动交流平台，此工单内容为网民留言时填写的标题及原文。 ============================= 留言标题：投诉510路1826801车留言原文：2026年2月4日我乘坐510路1726801双层车，该车二楼右侧（车门一侧）内侧壁第2个活动空调出风口的调风拨片缺失缺损，该车此问题是第二次投诉，请尽快联系保养场补装出风口拨片，确保出风口可以正常开启或关闭。该车一楼内侧壁很多活动出风口都黑乎乎脏兮兮的，一看就是很长时间都没有清洁了，很恶心，请保洁部门尽快对该车出风口进行清洁。我会持续跟踪检查以上问题的整改情况，希望科信部门和保洁部门端正态度认真处理，不要敷衍糊弄。谢谢市民填写的详细地址为：详细地址：不详 科技，鸿运承</v>
      </c>
      <c r="AY149" s="53" t="str">
        <f aca="false">AG149</f>
        <v>设施设备</v>
      </c>
      <c r="AZ149" s="43" t="s">
        <v>116</v>
      </c>
      <c r="BA149" s="43" t="s">
        <v>116</v>
      </c>
      <c r="BB149" s="43" t="s">
        <v>116</v>
      </c>
      <c r="BC149" s="6" t="s">
        <v>117</v>
      </c>
      <c r="BD149" s="43" t="str">
        <f aca="false">U149</f>
        <v>结束</v>
      </c>
      <c r="BE149" s="43" t="str">
        <f aca="false">IFERROR(LEFT(T149,FIND(" ",T149)-1),T149)</f>
        <v>2026-02-09</v>
      </c>
      <c r="BF149" s="6" t="s">
        <v>2038</v>
      </c>
      <c r="BG149" s="5" t="s">
        <v>99</v>
      </c>
      <c r="BH149" s="5" t="s">
        <v>390</v>
      </c>
      <c r="BI149" s="44"/>
      <c r="BJ149" s="44"/>
      <c r="BK149" s="44"/>
      <c r="BL149" s="44" t="str">
        <f aca="false">IF(BG149="物管行政部","侯旭、郑楠",IF(BG149="安保部","张耕",IF(BG149="工程设备部","华菲",IF(BG149="人力资源部","张浩宇",IF(BG149="党委工作部","阎鑫雨",IF(BG149="餐饮服务部","赵弘晨",IF(BG149="工会","郑欣",IF(BG149="办公室","董娜",""))))))))&amp;IF(BG149="纪检部","黄倩",IF(BG149="信息管理部","蔡浩然",""))</f>
        <v>侯旭、郑楠</v>
      </c>
      <c r="BM149" s="44" t="s">
        <v>937</v>
      </c>
      <c r="BN149" s="44"/>
      <c r="BO149" s="44"/>
      <c r="BP149" s="45" t="s">
        <v>120</v>
      </c>
      <c r="BQ149" s="46" t="s">
        <v>1684</v>
      </c>
      <c r="BR149" s="44" t="s">
        <v>92</v>
      </c>
      <c r="BS149" s="46"/>
      <c r="BT149" s="46"/>
      <c r="BU149" s="44"/>
      <c r="BV149" s="44" t="str">
        <f aca="false">MID(AR149,1,16)</f>
        <v>网络-260204-050887</v>
      </c>
      <c r="BW149" s="44"/>
      <c r="BX149" s="45" t="str">
        <f aca="false">IF(COUNTIF(BV:BV,BV149)=1,"否","是")</f>
        <v>否</v>
      </c>
      <c r="BY149" s="45" t="str">
        <f aca="false">MID(AR149,18,1)</f>
        <v>2</v>
      </c>
      <c r="CG149" s="47" t="str">
        <f aca="false">VLOOKUP(AR149,[1]市民意见信息导出!$AI$2:$AK$392,3,FALSE())</f>
        <v>结束</v>
      </c>
      <c r="CH149" s="0" t="e">
        <f aca="false">VLOOKUP(BV149,[2]Sheet1!$C$2:$AC$99,2,FALSE())</f>
        <v>#N/A</v>
      </c>
    </row>
    <row r="150" customFormat="false" ht="90" hidden="true" customHeight="true" outlineLevel="0" collapsed="false">
      <c r="A150" s="35" t="s">
        <v>2039</v>
      </c>
      <c r="B150" s="36" t="s">
        <v>2040</v>
      </c>
      <c r="C150" s="36" t="s">
        <v>2041</v>
      </c>
      <c r="D150" s="36" t="s">
        <v>2042</v>
      </c>
      <c r="E150" s="35" t="s">
        <v>2043</v>
      </c>
      <c r="F150" s="35" t="s">
        <v>129</v>
      </c>
      <c r="G150" s="35" t="s">
        <v>2044</v>
      </c>
      <c r="H150" s="35" t="s">
        <v>2045</v>
      </c>
      <c r="I150" s="35" t="s">
        <v>92</v>
      </c>
      <c r="J150" s="35" t="s">
        <v>93</v>
      </c>
      <c r="K150" s="35" t="s">
        <v>132</v>
      </c>
      <c r="L150" s="35" t="s">
        <v>133</v>
      </c>
      <c r="M150" s="35" t="s">
        <v>134</v>
      </c>
      <c r="N150" s="35" t="s">
        <v>97</v>
      </c>
      <c r="O150" s="35" t="s">
        <v>186</v>
      </c>
      <c r="P150" s="35" t="s">
        <v>132</v>
      </c>
      <c r="Q150" s="35" t="s">
        <v>186</v>
      </c>
      <c r="R150" s="36" t="s">
        <v>1983</v>
      </c>
      <c r="S150" s="36" t="s">
        <v>1925</v>
      </c>
      <c r="T150" s="36" t="s">
        <v>1984</v>
      </c>
      <c r="U150" s="35" t="s">
        <v>103</v>
      </c>
      <c r="V150" s="36" t="s">
        <v>104</v>
      </c>
      <c r="W150" s="35" t="s">
        <v>2046</v>
      </c>
      <c r="X150" s="36" t="s">
        <v>2047</v>
      </c>
      <c r="Y150" s="35" t="s">
        <v>2048</v>
      </c>
      <c r="Z150" s="35" t="s">
        <v>2048</v>
      </c>
      <c r="AA150" s="35" t="s">
        <v>2048</v>
      </c>
      <c r="AB150" s="35" t="s">
        <v>2049</v>
      </c>
      <c r="AC150" s="35" t="s">
        <v>111</v>
      </c>
      <c r="AD150" s="35" t="s">
        <v>112</v>
      </c>
      <c r="AE150" s="36" t="s">
        <v>2050</v>
      </c>
      <c r="AF150" s="36" t="s">
        <v>195</v>
      </c>
      <c r="AG150" s="35" t="s">
        <v>115</v>
      </c>
      <c r="AH150" s="35" t="s">
        <v>116</v>
      </c>
      <c r="AK150" s="37" t="str">
        <f aca="false">AG150&amp;L150&amp;M150</f>
        <v>服务安保专业政策问题安保措施</v>
      </c>
      <c r="AP150" s="38" t="n">
        <v>146</v>
      </c>
      <c r="AQ150" s="39" t="n">
        <v>46054</v>
      </c>
      <c r="AR150" s="43" t="str">
        <f aca="false">IFERROR(LEFT(A150,FIND("（",A150)-1),A150)</f>
        <v>热线-260204-058517</v>
      </c>
      <c r="AS150" s="43" t="str">
        <f aca="false">J150</f>
        <v>诉求</v>
      </c>
      <c r="AT150" s="43" t="n">
        <f aca="false">IF(MID(AR150,1,2)="热线",12345)+IF(MID(AR150,1,2)="网络",12345)</f>
        <v>12345</v>
      </c>
      <c r="AU150" s="41" t="str">
        <f aca="false">IFERROR(LEFT(D150,FIND(" ",D150)-1),D150)</f>
        <v>2026-02-04</v>
      </c>
      <c r="AV150" s="43" t="str">
        <f aca="false">P150</f>
        <v>安保部（应急管理中心）</v>
      </c>
      <c r="AW150" s="53" t="str">
        <f aca="false">Q150</f>
        <v>动物园分中心</v>
      </c>
      <c r="AX150" s="7" t="str">
        <f aca="false">H150</f>
        <v>市民反映，有同事在120路公交车左家庄总站车棚子改造附近撬车门，但没有具体证据，同事还威胁自己给他一万块钱，当时自己报警了，新源里派出所出警了，也给处理了，自己想要当时的录像，但是派出所说需要法院的手续才能调取录像，自己不认可，自己希望公交车内部派出所提供当时录像，该人员当时还闯女更衣室，也向领导等都汇报过，可见其人品真不行。希望提供当时录像查看。来电反映要求公交部门提供录像问题。</v>
      </c>
      <c r="AY150" s="53" t="str">
        <f aca="false">AG150</f>
        <v>服务</v>
      </c>
      <c r="AZ150" s="43" t="s">
        <v>92</v>
      </c>
      <c r="BA150" s="43" t="s">
        <v>116</v>
      </c>
      <c r="BB150" s="43" t="s">
        <v>116</v>
      </c>
      <c r="BC150" s="6" t="s">
        <v>546</v>
      </c>
      <c r="BD150" s="43" t="str">
        <f aca="false">U150</f>
        <v>结束</v>
      </c>
      <c r="BE150" s="43" t="str">
        <f aca="false">IFERROR(LEFT(T150,FIND(" ",T150)-1),T150)</f>
        <v>2026-02-09</v>
      </c>
      <c r="BF150" s="6" t="s">
        <v>2051</v>
      </c>
      <c r="BG150" s="5" t="s">
        <v>148</v>
      </c>
      <c r="BH150" s="5" t="s">
        <v>186</v>
      </c>
      <c r="BI150" s="44"/>
      <c r="BJ150" s="44"/>
      <c r="BK150" s="44"/>
      <c r="BL150" s="44" t="str">
        <f aca="false">IF(BG150="物管行政部","侯旭、郑楠",IF(BG150="安保部","张耕",IF(BG150="工程设备部","华菲",IF(BG150="人力资源部","张浩宇",IF(BG150="党委工作部","阎鑫雨",IF(BG150="餐饮服务部","赵弘晨",IF(BG150="工会","郑欣",IF(BG150="办公室","董娜",""))))))))&amp;IF(BG150="纪检部","黄倩",IF(BG150="信息管理部","蔡浩然",""))</f>
        <v>张耕</v>
      </c>
      <c r="BM150" s="44" t="s">
        <v>119</v>
      </c>
      <c r="BN150" s="44"/>
      <c r="BO150" s="44"/>
      <c r="BP150" s="45" t="s">
        <v>120</v>
      </c>
      <c r="BQ150" s="46" t="s">
        <v>2052</v>
      </c>
      <c r="BR150" s="44" t="s">
        <v>92</v>
      </c>
      <c r="BS150" s="46"/>
      <c r="BT150" s="46"/>
      <c r="BU150" s="44" t="s">
        <v>2053</v>
      </c>
      <c r="BV150" s="44" t="str">
        <f aca="false">MID(AR150,1,16)</f>
        <v>热线-260204-058517</v>
      </c>
      <c r="BW150" s="44" t="s">
        <v>121</v>
      </c>
      <c r="BX150" s="45" t="str">
        <f aca="false">IF(COUNTIF(BV:BV,BV150)=1,"否","是")</f>
        <v>否</v>
      </c>
      <c r="BY150" s="45" t="str">
        <f aca="false">MID(AR150,18,1)</f>
        <v/>
      </c>
      <c r="BZ150" s="47" t="s">
        <v>122</v>
      </c>
      <c r="CA150" s="47"/>
      <c r="CB150" s="47"/>
      <c r="CC150" s="47"/>
      <c r="CD150" s="48" t="s">
        <v>1369</v>
      </c>
      <c r="CE150" s="47"/>
      <c r="CF150" s="47"/>
      <c r="CG150" s="47" t="str">
        <f aca="false">VLOOKUP(AR150,[1]市民意见信息导出!$AI$2:$AK$392,3,FALSE())</f>
        <v>结束</v>
      </c>
      <c r="CH150" s="0" t="str">
        <f aca="false">VLOOKUP(BV150,[2]Sheet1!$C$2:$AC$99,2,FALSE())</f>
        <v>2月</v>
      </c>
    </row>
    <row r="151" customFormat="false" ht="63" hidden="true" customHeight="true" outlineLevel="0" collapsed="false">
      <c r="A151" s="35" t="s">
        <v>2054</v>
      </c>
      <c r="B151" s="36" t="s">
        <v>2055</v>
      </c>
      <c r="C151" s="36" t="s">
        <v>2056</v>
      </c>
      <c r="D151" s="36" t="s">
        <v>2057</v>
      </c>
      <c r="E151" s="35" t="s">
        <v>851</v>
      </c>
      <c r="F151" s="35" t="s">
        <v>129</v>
      </c>
      <c r="G151" s="35" t="s">
        <v>2058</v>
      </c>
      <c r="H151" s="35" t="s">
        <v>2059</v>
      </c>
      <c r="I151" s="35" t="s">
        <v>92</v>
      </c>
      <c r="J151" s="35" t="s">
        <v>93</v>
      </c>
      <c r="K151" s="35" t="s">
        <v>234</v>
      </c>
      <c r="L151" s="35" t="s">
        <v>252</v>
      </c>
      <c r="M151" s="35" t="s">
        <v>253</v>
      </c>
      <c r="N151" s="35" t="s">
        <v>97</v>
      </c>
      <c r="O151" s="35" t="s">
        <v>238</v>
      </c>
      <c r="P151" s="35" t="s">
        <v>238</v>
      </c>
      <c r="Q151" s="35" t="s">
        <v>218</v>
      </c>
      <c r="R151" s="36" t="s">
        <v>1983</v>
      </c>
      <c r="S151" s="36" t="s">
        <v>2021</v>
      </c>
      <c r="T151" s="36" t="s">
        <v>1984</v>
      </c>
      <c r="U151" s="35" t="s">
        <v>103</v>
      </c>
      <c r="V151" s="36" t="s">
        <v>104</v>
      </c>
      <c r="W151" s="35" t="s">
        <v>2060</v>
      </c>
      <c r="X151" s="35" t="s">
        <v>2061</v>
      </c>
      <c r="Y151" s="35" t="s">
        <v>2062</v>
      </c>
      <c r="Z151" s="35" t="s">
        <v>242</v>
      </c>
      <c r="AA151" s="35" t="s">
        <v>242</v>
      </c>
      <c r="AB151" s="35" t="s">
        <v>2063</v>
      </c>
      <c r="AC151" s="35" t="s">
        <v>111</v>
      </c>
      <c r="AD151" s="35" t="s">
        <v>112</v>
      </c>
      <c r="AE151" s="36" t="s">
        <v>2064</v>
      </c>
      <c r="AF151" s="36" t="s">
        <v>279</v>
      </c>
      <c r="AG151" s="35" t="s">
        <v>225</v>
      </c>
      <c r="AH151" s="35" t="s">
        <v>116</v>
      </c>
      <c r="AK151" s="37" t="str">
        <f aca="false">AG151&amp;L151&amp;M151</f>
        <v>劳动合同及用工管理工资及五险二金工资方面</v>
      </c>
      <c r="AP151" s="38" t="n">
        <v>147</v>
      </c>
      <c r="AQ151" s="39" t="n">
        <v>46054</v>
      </c>
      <c r="AR151" s="43" t="str">
        <f aca="false">IFERROR(LEFT(A151,FIND("（",A151)-1),A151)</f>
        <v>热线-260204-052927</v>
      </c>
      <c r="AS151" s="43" t="str">
        <f aca="false">J151</f>
        <v>诉求</v>
      </c>
      <c r="AT151" s="43" t="n">
        <f aca="false">IF(MID(AR151,1,2)="热线",12345)+IF(MID(AR151,1,2)="网络",12345)</f>
        <v>12345</v>
      </c>
      <c r="AU151" s="41" t="str">
        <f aca="false">IFERROR(LEFT(D151,FIND(" ",D151)-1),D151)</f>
        <v>2026-02-04</v>
      </c>
      <c r="AV151" s="43" t="str">
        <f aca="false">P151</f>
        <v>人力资源部</v>
      </c>
      <c r="AW151" s="53" t="str">
        <f aca="false">Q151</f>
        <v>机关</v>
      </c>
      <c r="AX151" s="7" t="str">
        <f aca="false">H151</f>
        <v>市民反映，自己是公交集团的物业员工，工作地点：朝阳区和平里，自己在1993年开始与公交集团签订的合同，一直到现在，最近一两年公交集团发放工资太少，自己还有一年才能退休，影响自己退休，参保地在丰台区，公司名称：北京公共交通控股（集团）有限公司，注册地址：北京市西城区南礼士路44号，要求给自己回复，来电反映公交集团工资发放太少影响退休问题。内部职工</v>
      </c>
      <c r="AY151" s="53" t="str">
        <f aca="false">AG151</f>
        <v>劳动合同及用工管理</v>
      </c>
      <c r="AZ151" s="43" t="s">
        <v>92</v>
      </c>
      <c r="BA151" s="43" t="s">
        <v>92</v>
      </c>
      <c r="BB151" s="43" t="s">
        <v>116</v>
      </c>
      <c r="BC151" s="6" t="s">
        <v>2028</v>
      </c>
      <c r="BD151" s="43" t="str">
        <f aca="false">U151</f>
        <v>结束</v>
      </c>
      <c r="BE151" s="43" t="str">
        <f aca="false">IFERROR(LEFT(T151,FIND(" ",T151)-1),T151)</f>
        <v>2026-02-09</v>
      </c>
      <c r="BF151" s="6" t="s">
        <v>2065</v>
      </c>
      <c r="BG151" s="5" t="s">
        <v>238</v>
      </c>
      <c r="BH151" s="5" t="s">
        <v>186</v>
      </c>
      <c r="BI151" s="44"/>
      <c r="BJ151" s="44"/>
      <c r="BK151" s="44"/>
      <c r="BL151" s="44" t="str">
        <f aca="false">IF(BG151="物管行政部","侯旭、郑楠",IF(BG151="安保部","张耕",IF(BG151="工程设备部","华菲",IF(BG151="人力资源部","张浩宇",IF(BG151="党委工作部","阎鑫雨",IF(BG151="餐饮服务部","赵弘晨",IF(BG151="工会","郑欣",IF(BG151="办公室","董娜",""))))))))&amp;IF(BG151="纪检部","黄倩",IF(BG151="信息管理部","蔡浩然",""))</f>
        <v>张浩宇</v>
      </c>
      <c r="BM151" s="44" t="s">
        <v>119</v>
      </c>
      <c r="BN151" s="44"/>
      <c r="BO151" s="44"/>
      <c r="BP151" s="45" t="s">
        <v>228</v>
      </c>
      <c r="BQ151" s="46"/>
      <c r="BR151" s="44"/>
      <c r="BS151" s="46"/>
      <c r="BT151" s="46"/>
      <c r="BU151" s="44"/>
      <c r="BV151" s="44" t="str">
        <f aca="false">MID(AR151,1,16)</f>
        <v>热线-260204-052927</v>
      </c>
      <c r="BW151" s="44" t="s">
        <v>231</v>
      </c>
      <c r="BX151" s="45" t="str">
        <f aca="false">IF(COUNTIF(BV:BV,BV151)=1,"否","是")</f>
        <v>否</v>
      </c>
      <c r="BY151" s="45" t="str">
        <f aca="false">MID(AR151,18,1)</f>
        <v/>
      </c>
      <c r="BZ151" s="47" t="s">
        <v>122</v>
      </c>
      <c r="CA151" s="47"/>
      <c r="CB151" s="47"/>
      <c r="CC151" s="47"/>
      <c r="CD151" s="48" t="s">
        <v>1369</v>
      </c>
      <c r="CE151" s="47"/>
      <c r="CF151" s="47"/>
      <c r="CG151" s="47" t="str">
        <f aca="false">VLOOKUP(AR151,[1]市民意见信息导出!$AI$2:$AK$392,3,FALSE())</f>
        <v>结束</v>
      </c>
      <c r="CH151" s="0" t="str">
        <f aca="false">VLOOKUP(BV151,[2]Sheet1!$C$2:$AC$99,2,FALSE())</f>
        <v>2月</v>
      </c>
    </row>
    <row r="152" customFormat="false" ht="123" hidden="true" customHeight="true" outlineLevel="0" collapsed="false">
      <c r="A152" s="35" t="s">
        <v>2066</v>
      </c>
      <c r="B152" s="36" t="s">
        <v>2067</v>
      </c>
      <c r="C152" s="36" t="s">
        <v>2068</v>
      </c>
      <c r="D152" s="36" t="s">
        <v>2069</v>
      </c>
      <c r="E152" s="35" t="s">
        <v>1923</v>
      </c>
      <c r="F152" s="35" t="s">
        <v>89</v>
      </c>
      <c r="G152" s="35" t="s">
        <v>1427</v>
      </c>
      <c r="H152" s="35" t="s">
        <v>2070</v>
      </c>
      <c r="I152" s="35" t="s">
        <v>92</v>
      </c>
      <c r="J152" s="35" t="s">
        <v>173</v>
      </c>
      <c r="K152" s="35" t="s">
        <v>132</v>
      </c>
      <c r="L152" s="35" t="s">
        <v>174</v>
      </c>
      <c r="M152" s="35" t="s">
        <v>175</v>
      </c>
      <c r="N152" s="35" t="s">
        <v>97</v>
      </c>
      <c r="O152" s="35" t="s">
        <v>135</v>
      </c>
      <c r="P152" s="35" t="s">
        <v>176</v>
      </c>
      <c r="Q152" s="35" t="s">
        <v>135</v>
      </c>
      <c r="R152" s="36" t="s">
        <v>2071</v>
      </c>
      <c r="S152" s="36" t="s">
        <v>1925</v>
      </c>
      <c r="T152" s="36" t="s">
        <v>2072</v>
      </c>
      <c r="U152" s="35" t="s">
        <v>103</v>
      </c>
      <c r="V152" s="36" t="s">
        <v>104</v>
      </c>
      <c r="W152" s="35" t="s">
        <v>2073</v>
      </c>
      <c r="X152" s="36" t="s">
        <v>2074</v>
      </c>
      <c r="Y152" s="35" t="s">
        <v>1431</v>
      </c>
      <c r="Z152" s="35" t="s">
        <v>1431</v>
      </c>
      <c r="AA152" s="35" t="s">
        <v>1432</v>
      </c>
      <c r="AB152" s="35" t="s">
        <v>1431</v>
      </c>
      <c r="AC152" s="35" t="s">
        <v>111</v>
      </c>
      <c r="AD152" s="35" t="s">
        <v>112</v>
      </c>
      <c r="AE152" s="36" t="s">
        <v>2075</v>
      </c>
      <c r="AF152" s="36" t="s">
        <v>145</v>
      </c>
      <c r="AG152" s="35" t="s">
        <v>1930</v>
      </c>
      <c r="AH152" s="35" t="s">
        <v>116</v>
      </c>
      <c r="AK152" s="37" t="str">
        <f aca="false">AG152&amp;L152&amp;M152</f>
        <v>非法用工安保专业其他问题安保专业补充内容</v>
      </c>
      <c r="AP152" s="38" t="n">
        <v>148</v>
      </c>
      <c r="AQ152" s="39" t="n">
        <v>46054</v>
      </c>
      <c r="AR152" s="43" t="str">
        <f aca="false">IFERROR(LEFT(A152,FIND("（",A152)-1),A152)</f>
        <v>热线-260205-004640-1</v>
      </c>
      <c r="AS152" s="43" t="str">
        <f aca="false">J152</f>
        <v>其他</v>
      </c>
      <c r="AT152" s="43" t="n">
        <f aca="false">IF(MID(AR152,1,2)="热线",12345)+IF(MID(AR152,1,2)="网络",12345)</f>
        <v>12345</v>
      </c>
      <c r="AU152" s="41" t="str">
        <f aca="false">IFERROR(LEFT(D152,FIND(" ",D152)-1),D152)</f>
        <v>2026-02-05</v>
      </c>
      <c r="AV152" s="43" t="str">
        <f aca="false">P152</f>
        <v>安全保卫部（应急管理中心）</v>
      </c>
      <c r="AW152" s="53" t="str">
        <f aca="false">Q152</f>
        <v>东直门分中心</v>
      </c>
      <c r="AX152" s="7" t="str">
        <f aca="false">H152</f>
        <v>市民反映，怀柔区汤河口镇汤河口客运站（八方达公交车站），聘用有盗窃前科的人员做保安，保安叫郅文来，做了4年牢，国家有规定此类人员不能担任保安，但是车站录用他了，故意包庇称说查不着这个情况，希望帮助解决，来电反映聘用有前科人员当保安不合理问题。 工单流转、怀柔区分中心退回：接到诉求后，怀柔区交通局工作人员立即联系市民。经与市民电话核实，市民反映聘用有前科人员当保安不合理问题。原怀柔区八方达客运站，实际现为汤河口公交站公交集团客运第七分公司办公地，关于雇佣保安问题，为客运第七分公司内部管理问题，已超出我单位管辖范围。经联系北京公交集团客七办公室工作人员，对方同意接单（见附件截图）。公司的人联系自己威胁自己，说自己诬陷，要求严查，对方电话号码：13220185116，烦请将此工单转至北京公交集团核实处理。鸿运承 客七安保 答复不满意</v>
      </c>
      <c r="AY152" s="53" t="str">
        <f aca="false">AG152</f>
        <v>非法用工</v>
      </c>
      <c r="AZ152" s="43" t="s">
        <v>116</v>
      </c>
      <c r="BA152" s="43" t="s">
        <v>116</v>
      </c>
      <c r="BB152" s="43" t="s">
        <v>116</v>
      </c>
      <c r="BC152" s="6" t="s">
        <v>546</v>
      </c>
      <c r="BD152" s="43" t="str">
        <f aca="false">U152</f>
        <v>结束</v>
      </c>
      <c r="BE152" s="43" t="str">
        <f aca="false">IFERROR(LEFT(T152,FIND(" ",T152)-1),T152)</f>
        <v>2026-02-10</v>
      </c>
      <c r="BF152" s="6" t="s">
        <v>2076</v>
      </c>
      <c r="BG152" s="5" t="s">
        <v>148</v>
      </c>
      <c r="BH152" s="5" t="s">
        <v>135</v>
      </c>
      <c r="BI152" s="44"/>
      <c r="BJ152" s="44"/>
      <c r="BK152" s="44"/>
      <c r="BL152" s="44" t="str">
        <f aca="false">IF(BG152="物管行政部","侯旭、郑楠",IF(BG152="安保部","张耕",IF(BG152="工程设备部","华菲",IF(BG152="人力资源部","张浩宇",IF(BG152="党委工作部","阎鑫雨",IF(BG152="餐饮服务部","赵弘晨",IF(BG152="工会","郑欣",IF(BG152="办公室","董娜",""))))))))&amp;IF(BG152="纪检部","黄倩",IF(BG152="信息管理部","蔡浩然",""))</f>
        <v>张耕</v>
      </c>
      <c r="BM152" s="44" t="s">
        <v>119</v>
      </c>
      <c r="BN152" s="44"/>
      <c r="BO152" s="44"/>
      <c r="BP152" s="45" t="s">
        <v>120</v>
      </c>
      <c r="BQ152" s="46" t="s">
        <v>2077</v>
      </c>
      <c r="BR152" s="44" t="s">
        <v>92</v>
      </c>
      <c r="BS152" s="46"/>
      <c r="BT152" s="46"/>
      <c r="BU152" s="44"/>
      <c r="BV152" s="44" t="str">
        <f aca="false">MID(AR152,1,16)</f>
        <v>热线-260205-004640</v>
      </c>
      <c r="BW152" s="44" t="s">
        <v>226</v>
      </c>
      <c r="BX152" s="45" t="str">
        <f aca="false">IF(COUNTIF(BV:BV,BV152)=1,"否","是")</f>
        <v>否</v>
      </c>
      <c r="BY152" s="45" t="str">
        <f aca="false">MID(AR152,18,1)</f>
        <v>1</v>
      </c>
      <c r="BZ152" s="47" t="s">
        <v>122</v>
      </c>
      <c r="CA152" s="47"/>
      <c r="CB152" s="47"/>
      <c r="CC152" s="47"/>
      <c r="CD152" s="48" t="s">
        <v>1369</v>
      </c>
      <c r="CE152" s="47"/>
      <c r="CF152" s="47"/>
      <c r="CG152" s="47" t="str">
        <f aca="false">VLOOKUP(AR152,[1]市民意见信息导出!$AI$2:$AK$392,3,FALSE())</f>
        <v>结束</v>
      </c>
      <c r="CH152" s="0" t="str">
        <f aca="false">VLOOKUP(BV152,[2]Sheet1!$C$2:$AC$99,2,FALSE())</f>
        <v>2月</v>
      </c>
    </row>
    <row r="153" customFormat="false" ht="57" hidden="true" customHeight="true" outlineLevel="0" collapsed="false">
      <c r="A153" s="35" t="s">
        <v>2078</v>
      </c>
      <c r="B153" s="36" t="s">
        <v>2079</v>
      </c>
      <c r="C153" s="36" t="s">
        <v>2080</v>
      </c>
      <c r="D153" s="36" t="s">
        <v>2081</v>
      </c>
      <c r="E153" s="35" t="s">
        <v>2082</v>
      </c>
      <c r="F153" s="35" t="s">
        <v>129</v>
      </c>
      <c r="G153" s="35" t="s">
        <v>715</v>
      </c>
      <c r="H153" s="35" t="s">
        <v>2083</v>
      </c>
      <c r="I153" s="35" t="s">
        <v>92</v>
      </c>
      <c r="J153" s="35" t="s">
        <v>93</v>
      </c>
      <c r="K153" s="35" t="s">
        <v>94</v>
      </c>
      <c r="L153" s="35" t="s">
        <v>95</v>
      </c>
      <c r="M153" s="35" t="s">
        <v>96</v>
      </c>
      <c r="N153" s="35" t="s">
        <v>97</v>
      </c>
      <c r="O153" s="35" t="s">
        <v>591</v>
      </c>
      <c r="P153" s="35" t="s">
        <v>99</v>
      </c>
      <c r="Q153" s="35" t="s">
        <v>591</v>
      </c>
      <c r="R153" s="36" t="s">
        <v>1983</v>
      </c>
      <c r="S153" s="36" t="s">
        <v>1925</v>
      </c>
      <c r="T153" s="36" t="s">
        <v>1984</v>
      </c>
      <c r="U153" s="35" t="s">
        <v>103</v>
      </c>
      <c r="V153" s="36" t="s">
        <v>104</v>
      </c>
      <c r="W153" s="35" t="s">
        <v>717</v>
      </c>
      <c r="X153" s="35" t="s">
        <v>2084</v>
      </c>
      <c r="Y153" s="35" t="s">
        <v>2085</v>
      </c>
      <c r="Z153" s="35" t="s">
        <v>2086</v>
      </c>
      <c r="AA153" s="35" t="s">
        <v>163</v>
      </c>
      <c r="AB153" s="35" t="s">
        <v>2087</v>
      </c>
      <c r="AC153" s="35" t="s">
        <v>111</v>
      </c>
      <c r="AD153" s="35" t="s">
        <v>112</v>
      </c>
      <c r="AE153" s="36" t="s">
        <v>2088</v>
      </c>
      <c r="AF153" s="36" t="s">
        <v>596</v>
      </c>
      <c r="AG153" s="35" t="s">
        <v>115</v>
      </c>
      <c r="AH153" s="35" t="s">
        <v>116</v>
      </c>
      <c r="AK153" s="37" t="str">
        <f aca="false">AG153&amp;L153&amp;M153</f>
        <v>服务企业政策问题调整服务规范</v>
      </c>
      <c r="AP153" s="38" t="n">
        <v>149</v>
      </c>
      <c r="AQ153" s="39" t="n">
        <v>46054</v>
      </c>
      <c r="AR153" s="43" t="str">
        <f aca="false">IFERROR(LEFT(A153,FIND("（",A153)-1),A153)</f>
        <v>热线-260204-038455</v>
      </c>
      <c r="AS153" s="43" t="str">
        <f aca="false">J153</f>
        <v>诉求</v>
      </c>
      <c r="AT153" s="43" t="n">
        <f aca="false">IF(MID(AR153,1,2)="热线",12345)+IF(MID(AR153,1,2)="网络",12345)</f>
        <v>12345</v>
      </c>
      <c r="AU153" s="41" t="str">
        <f aca="false">IFERROR(LEFT(D153,FIND(" ",D153)-1),D153)</f>
        <v>2026-02-05</v>
      </c>
      <c r="AV153" s="43" t="str">
        <f aca="false">P153</f>
        <v>物管行政部</v>
      </c>
      <c r="AW153" s="53" t="str">
        <f aca="false">Q153</f>
        <v>史各庄分中心</v>
      </c>
      <c r="AX153" s="7" t="str">
        <f aca="false">H153</f>
        <v>市民举报，883路（德胜门西-南口西站），870路（南口西-兴寿北），887路（南口北-回龙观）公交车卫生脏乱差，市民不认可，表示问题没有解决，919路和919慢车也是卫生不合格没有人打理，继续反映问题，尽快解决问题，来电反映883、870、887路公交车卫生脏乱差问题。</v>
      </c>
      <c r="AY153" s="53" t="str">
        <f aca="false">AG153</f>
        <v>服务</v>
      </c>
      <c r="AZ153" s="43" t="s">
        <v>116</v>
      </c>
      <c r="BA153" s="43" t="s">
        <v>116</v>
      </c>
      <c r="BB153" s="43" t="s">
        <v>116</v>
      </c>
      <c r="BC153" s="6" t="s">
        <v>117</v>
      </c>
      <c r="BD153" s="43" t="str">
        <f aca="false">U153</f>
        <v>结束</v>
      </c>
      <c r="BE153" s="43" t="str">
        <f aca="false">IFERROR(LEFT(T153,FIND(" ",T153)-1),T153)</f>
        <v>2026-02-09</v>
      </c>
      <c r="BF153" s="6" t="s">
        <v>2089</v>
      </c>
      <c r="BG153" s="5" t="s">
        <v>99</v>
      </c>
      <c r="BH153" s="5" t="s">
        <v>591</v>
      </c>
      <c r="BI153" s="44"/>
      <c r="BJ153" s="44"/>
      <c r="BK153" s="44"/>
      <c r="BL153" s="44" t="str">
        <f aca="false">IF(BG153="物管行政部","侯旭、郑楠",IF(BG153="安保部","张耕",IF(BG153="工程设备部","华菲",IF(BG153="人力资源部","张浩宇",IF(BG153="党委工作部","阎鑫雨",IF(BG153="餐饮服务部","赵弘晨",IF(BG153="工会","郑欣",IF(BG153="办公室","董娜",""))))))))&amp;IF(BG153="纪检部","黄倩",IF(BG153="信息管理部","蔡浩然",""))</f>
        <v>侯旭、郑楠</v>
      </c>
      <c r="BM153" s="44" t="s">
        <v>119</v>
      </c>
      <c r="BN153" s="44"/>
      <c r="BO153" s="44"/>
      <c r="BP153" s="45" t="s">
        <v>120</v>
      </c>
      <c r="BQ153" s="46" t="s">
        <v>1632</v>
      </c>
      <c r="BR153" s="44" t="s">
        <v>92</v>
      </c>
      <c r="BS153" s="46"/>
      <c r="BT153" s="46"/>
      <c r="BU153" s="44" t="s">
        <v>724</v>
      </c>
      <c r="BV153" s="44" t="str">
        <f aca="false">MID(AR153,1,16)</f>
        <v>热线-260204-038455</v>
      </c>
      <c r="BW153" s="44" t="s">
        <v>121</v>
      </c>
      <c r="BX153" s="45" t="str">
        <f aca="false">IF(COUNTIF(BV:BV,BV153)=1,"否","是")</f>
        <v>否</v>
      </c>
      <c r="BY153" s="45" t="str">
        <f aca="false">MID(AR153,18,1)</f>
        <v/>
      </c>
      <c r="CG153" s="47" t="str">
        <f aca="false">VLOOKUP(AR153,[1]市民意见信息导出!$AI$2:$AK$392,3,FALSE())</f>
        <v>结束</v>
      </c>
      <c r="CH153" s="0" t="e">
        <f aca="false">VLOOKUP(BV153,[2]Sheet1!$C$2:$AC$99,2,FALSE())</f>
        <v>#N/A</v>
      </c>
    </row>
    <row r="154" customFormat="false" ht="70" hidden="true" customHeight="false" outlineLevel="0" collapsed="false">
      <c r="A154" s="35" t="s">
        <v>2090</v>
      </c>
      <c r="B154" s="36" t="s">
        <v>2091</v>
      </c>
      <c r="C154" s="36" t="s">
        <v>2092</v>
      </c>
      <c r="D154" s="36" t="s">
        <v>2093</v>
      </c>
      <c r="E154" s="35" t="s">
        <v>1124</v>
      </c>
      <c r="F154" s="35" t="s">
        <v>129</v>
      </c>
      <c r="G154" s="35" t="s">
        <v>852</v>
      </c>
      <c r="H154" s="35" t="s">
        <v>2094</v>
      </c>
      <c r="I154" s="35" t="s">
        <v>92</v>
      </c>
      <c r="J154" s="35" t="s">
        <v>93</v>
      </c>
      <c r="K154" s="35" t="s">
        <v>132</v>
      </c>
      <c r="L154" s="35" t="s">
        <v>388</v>
      </c>
      <c r="M154" s="35" t="s">
        <v>389</v>
      </c>
      <c r="N154" s="35" t="s">
        <v>97</v>
      </c>
      <c r="O154" s="35" t="s">
        <v>326</v>
      </c>
      <c r="P154" s="35" t="s">
        <v>176</v>
      </c>
      <c r="Q154" s="35" t="s">
        <v>326</v>
      </c>
      <c r="R154" s="36" t="s">
        <v>2071</v>
      </c>
      <c r="S154" s="36" t="s">
        <v>2021</v>
      </c>
      <c r="T154" s="36" t="s">
        <v>2072</v>
      </c>
      <c r="U154" s="35" t="s">
        <v>103</v>
      </c>
      <c r="V154" s="36" t="s">
        <v>104</v>
      </c>
      <c r="W154" s="35" t="s">
        <v>2095</v>
      </c>
      <c r="X154" s="35" t="s">
        <v>2096</v>
      </c>
      <c r="Y154" s="35" t="s">
        <v>2097</v>
      </c>
      <c r="Z154" s="35" t="s">
        <v>2098</v>
      </c>
      <c r="AA154" s="35" t="s">
        <v>2099</v>
      </c>
      <c r="AB154" s="35" t="s">
        <v>2100</v>
      </c>
      <c r="AC154" s="35" t="s">
        <v>111</v>
      </c>
      <c r="AD154" s="35" t="s">
        <v>112</v>
      </c>
      <c r="AE154" s="36" t="s">
        <v>2101</v>
      </c>
      <c r="AF154" s="36" t="s">
        <v>332</v>
      </c>
      <c r="AG154" s="35" t="s">
        <v>115</v>
      </c>
      <c r="AH154" s="35" t="s">
        <v>116</v>
      </c>
      <c r="AK154" s="37" t="str">
        <f aca="false">AG154&amp;L154&amp;M154</f>
        <v>服务场站保安问题场站保安</v>
      </c>
      <c r="AP154" s="38" t="n">
        <v>150</v>
      </c>
      <c r="AQ154" s="39" t="n">
        <v>46054</v>
      </c>
      <c r="AR154" s="43" t="str">
        <f aca="false">IFERROR(LEFT(A154,FIND("（",A154)-1),A154)</f>
        <v>热线-260205-010683</v>
      </c>
      <c r="AS154" s="43" t="str">
        <f aca="false">J154</f>
        <v>诉求</v>
      </c>
      <c r="AT154" s="43" t="n">
        <f aca="false">IF(MID(AR154,1,2)="热线",12345)+IF(MID(AR154,1,2)="网络",12345)</f>
        <v>12345</v>
      </c>
      <c r="AU154" s="41" t="str">
        <f aca="false">IFERROR(LEFT(D154,FIND(" ",D154)-1),D154)</f>
        <v>2026-02-05</v>
      </c>
      <c r="AV154" s="43" t="str">
        <f aca="false">P154</f>
        <v>安全保卫部（应急管理中心）</v>
      </c>
      <c r="AW154" s="53" t="str">
        <f aca="false">Q154</f>
        <v>单店分中心</v>
      </c>
      <c r="AX154" s="7" t="str">
        <f aca="false">H154</f>
        <v>市民反映，北京公交集团第二客运分公司17车队纵容外卖电动车在场内乱窜，时间：1月6、7、13、21号，存在安全隐患。反映后没有落实任何责任、处理。希望相关部门尽快核实处理。来电反映要求公交集团对外卖电动车加强监管问题。</v>
      </c>
      <c r="AY154" s="53" t="str">
        <f aca="false">AG154</f>
        <v>服务</v>
      </c>
      <c r="AZ154" s="43" t="s">
        <v>92</v>
      </c>
      <c r="BA154" s="43" t="s">
        <v>116</v>
      </c>
      <c r="BB154" s="43" t="s">
        <v>116</v>
      </c>
      <c r="BC154" s="6" t="s">
        <v>546</v>
      </c>
      <c r="BD154" s="43" t="str">
        <f aca="false">U154</f>
        <v>结束</v>
      </c>
      <c r="BE154" s="43" t="str">
        <f aca="false">IFERROR(LEFT(T154,FIND(" ",T154)-1),T154)</f>
        <v>2026-02-10</v>
      </c>
      <c r="BF154" s="6" t="s">
        <v>2102</v>
      </c>
      <c r="BG154" s="5" t="s">
        <v>148</v>
      </c>
      <c r="BH154" s="5" t="s">
        <v>326</v>
      </c>
      <c r="BI154" s="44"/>
      <c r="BJ154" s="44"/>
      <c r="BK154" s="44"/>
      <c r="BL154" s="44" t="str">
        <f aca="false">IF(BG154="物管行政部","侯旭、郑楠",IF(BG154="安保部","张耕",IF(BG154="工程设备部","华菲",IF(BG154="人力资源部","张浩宇",IF(BG154="党委工作部","阎鑫雨",IF(BG154="餐饮服务部","赵弘晨",IF(BG154="工会","郑欣",IF(BG154="办公室","董娜",""))))))))&amp;IF(BG154="纪检部","黄倩",IF(BG154="信息管理部","蔡浩然",""))</f>
        <v>张耕</v>
      </c>
      <c r="BM154" s="44" t="s">
        <v>119</v>
      </c>
      <c r="BN154" s="44"/>
      <c r="BO154" s="44"/>
      <c r="BP154" s="45" t="s">
        <v>120</v>
      </c>
      <c r="BQ154" s="46" t="s">
        <v>2103</v>
      </c>
      <c r="BR154" s="44" t="s">
        <v>92</v>
      </c>
      <c r="BS154" s="46"/>
      <c r="BT154" s="46"/>
      <c r="BU154" s="44" t="s">
        <v>863</v>
      </c>
      <c r="BV154" s="44" t="str">
        <f aca="false">MID(AR154,1,16)</f>
        <v>热线-260205-010683</v>
      </c>
      <c r="BW154" s="44" t="s">
        <v>121</v>
      </c>
      <c r="BX154" s="45" t="str">
        <f aca="false">IF(COUNTIF(BV:BV,BV154)=1,"否","是")</f>
        <v>否</v>
      </c>
      <c r="BY154" s="45" t="str">
        <f aca="false">MID(AR154,18,1)</f>
        <v/>
      </c>
      <c r="BZ154" s="47" t="s">
        <v>122</v>
      </c>
      <c r="CA154" s="47"/>
      <c r="CB154" s="47"/>
      <c r="CC154" s="47"/>
      <c r="CD154" s="48" t="s">
        <v>1369</v>
      </c>
      <c r="CE154" s="47"/>
      <c r="CF154" s="47"/>
      <c r="CG154" s="47" t="str">
        <f aca="false">VLOOKUP(AR154,[1]市民意见信息导出!$AI$2:$AK$392,3,FALSE())</f>
        <v>结束</v>
      </c>
      <c r="CH154" s="0" t="str">
        <f aca="false">VLOOKUP(BV154,[2]Sheet1!$C$2:$AC$99,2,FALSE())</f>
        <v>2月</v>
      </c>
    </row>
    <row r="155" customFormat="false" ht="60" hidden="true" customHeight="true" outlineLevel="0" collapsed="false">
      <c r="A155" s="35" t="s">
        <v>2104</v>
      </c>
      <c r="B155" s="36" t="s">
        <v>2105</v>
      </c>
      <c r="C155" s="36" t="s">
        <v>2106</v>
      </c>
      <c r="D155" s="36" t="s">
        <v>2107</v>
      </c>
      <c r="E155" s="35" t="s">
        <v>2043</v>
      </c>
      <c r="F155" s="35" t="s">
        <v>129</v>
      </c>
      <c r="G155" s="35" t="s">
        <v>2044</v>
      </c>
      <c r="H155" s="35" t="s">
        <v>2108</v>
      </c>
      <c r="I155" s="35" t="s">
        <v>92</v>
      </c>
      <c r="J155" s="35" t="s">
        <v>173</v>
      </c>
      <c r="K155" s="35" t="s">
        <v>132</v>
      </c>
      <c r="L155" s="35" t="s">
        <v>174</v>
      </c>
      <c r="M155" s="35" t="s">
        <v>175</v>
      </c>
      <c r="N155" s="35" t="s">
        <v>97</v>
      </c>
      <c r="O155" s="35" t="s">
        <v>186</v>
      </c>
      <c r="P155" s="35" t="s">
        <v>176</v>
      </c>
      <c r="Q155" s="35" t="s">
        <v>186</v>
      </c>
      <c r="R155" s="36" t="s">
        <v>2071</v>
      </c>
      <c r="S155" s="36" t="s">
        <v>1925</v>
      </c>
      <c r="T155" s="36" t="s">
        <v>2072</v>
      </c>
      <c r="U155" s="35" t="s">
        <v>103</v>
      </c>
      <c r="V155" s="36" t="s">
        <v>104</v>
      </c>
      <c r="W155" s="35" t="s">
        <v>2046</v>
      </c>
      <c r="X155" s="36" t="s">
        <v>2047</v>
      </c>
      <c r="Y155" s="35" t="s">
        <v>2048</v>
      </c>
      <c r="Z155" s="35" t="s">
        <v>2048</v>
      </c>
      <c r="AA155" s="35" t="s">
        <v>2048</v>
      </c>
      <c r="AB155" s="35" t="s">
        <v>2049</v>
      </c>
      <c r="AC155" s="35" t="s">
        <v>111</v>
      </c>
      <c r="AD155" s="35" t="s">
        <v>112</v>
      </c>
      <c r="AE155" s="36" t="s">
        <v>2109</v>
      </c>
      <c r="AF155" s="36" t="s">
        <v>195</v>
      </c>
      <c r="AG155" s="35" t="s">
        <v>115</v>
      </c>
      <c r="AH155" s="35" t="s">
        <v>116</v>
      </c>
      <c r="AK155" s="37" t="str">
        <f aca="false">AG155&amp;L155&amp;M155</f>
        <v>服务安保专业其他问题安保专业补充内容</v>
      </c>
      <c r="AP155" s="38" t="n">
        <v>151</v>
      </c>
      <c r="AQ155" s="39" t="n">
        <v>46054</v>
      </c>
      <c r="AR155" s="43" t="str">
        <f aca="false">IFERROR(LEFT(A155,FIND("（",A155)-1),A155)</f>
        <v>热线-260205-021275</v>
      </c>
      <c r="AS155" s="43" t="str">
        <f aca="false">J155</f>
        <v>其他</v>
      </c>
      <c r="AT155" s="43" t="n">
        <f aca="false">IF(MID(AR155,1,2)="热线",12345)+IF(MID(AR155,1,2)="网络",12345)</f>
        <v>12345</v>
      </c>
      <c r="AU155" s="41" t="str">
        <f aca="false">IFERROR(LEFT(D155,FIND(" ",D155)-1),D155)</f>
        <v>2026-02-05</v>
      </c>
      <c r="AV155" s="43" t="str">
        <f aca="false">P155</f>
        <v>安全保卫部（应急管理中心）</v>
      </c>
      <c r="AW155" s="53" t="str">
        <f aca="false">Q155</f>
        <v>动物园分中心</v>
      </c>
      <c r="AX155" s="7" t="str">
        <f aca="false">H155</f>
        <v>市民反映，有同事在120路公交车左家庄6车队车棚子改造附近撬车门，但没有具体证据，同事还威胁自己给他一万块钱，当时自己报警了，新源里派出所出警了，也给处理了，自己想要当时的录像，但是派出所说需要法院的手续才能调取录像，自己不认可，自己希望公交车内部派出所提供当时录像，该人员当时还闯女更衣室，也向领导等都汇报过，可见其人品真不行。希望提供当时录像查看。来电反映要求左家庄6车队提供录像问题。</v>
      </c>
      <c r="AY155" s="53" t="str">
        <f aca="false">AG155</f>
        <v>服务</v>
      </c>
      <c r="AZ155" s="43" t="s">
        <v>92</v>
      </c>
      <c r="BA155" s="43" t="s">
        <v>116</v>
      </c>
      <c r="BB155" s="43" t="s">
        <v>116</v>
      </c>
      <c r="BC155" s="6" t="s">
        <v>546</v>
      </c>
      <c r="BD155" s="43" t="str">
        <f aca="false">U155</f>
        <v>结束</v>
      </c>
      <c r="BE155" s="43" t="str">
        <f aca="false">IFERROR(LEFT(T155,FIND(" ",T155)-1),T155)</f>
        <v>2026-02-10</v>
      </c>
      <c r="BF155" s="6" t="s">
        <v>2110</v>
      </c>
      <c r="BG155" s="5" t="s">
        <v>148</v>
      </c>
      <c r="BH155" s="5" t="s">
        <v>186</v>
      </c>
      <c r="BI155" s="44"/>
      <c r="BJ155" s="44"/>
      <c r="BK155" s="44"/>
      <c r="BL155" s="44" t="str">
        <f aca="false">IF(BG155="物管行政部","侯旭、郑楠",IF(BG155="安保部","张耕",IF(BG155="工程设备部","华菲",IF(BG155="人力资源部","张浩宇",IF(BG155="党委工作部","阎鑫雨",IF(BG155="餐饮服务部","赵弘晨",IF(BG155="工会","郑欣",IF(BG155="办公室","董娜",""))))))))&amp;IF(BG155="纪检部","黄倩",IF(BG155="信息管理部","蔡浩然",""))</f>
        <v>张耕</v>
      </c>
      <c r="BM155" s="44" t="s">
        <v>119</v>
      </c>
      <c r="BN155" s="44"/>
      <c r="BO155" s="44"/>
      <c r="BP155" s="45" t="s">
        <v>970</v>
      </c>
      <c r="BQ155" s="46" t="s">
        <v>2052</v>
      </c>
      <c r="BR155" s="44" t="s">
        <v>92</v>
      </c>
      <c r="BS155" s="46"/>
      <c r="BT155" s="46"/>
      <c r="BU155" s="44" t="s">
        <v>2053</v>
      </c>
      <c r="BV155" s="44" t="str">
        <f aca="false">MID(AR155,1,16)</f>
        <v>热线-260205-021275</v>
      </c>
      <c r="BW155" s="44" t="s">
        <v>121</v>
      </c>
      <c r="BX155" s="45" t="str">
        <f aca="false">IF(COUNTIF(BV:BV,BV155)=1,"否","是")</f>
        <v>否</v>
      </c>
      <c r="BY155" s="45" t="str">
        <f aca="false">MID(AR155,18,1)</f>
        <v/>
      </c>
      <c r="BZ155" s="47" t="s">
        <v>122</v>
      </c>
      <c r="CA155" s="47"/>
      <c r="CB155" s="47"/>
      <c r="CC155" s="47"/>
      <c r="CD155" s="48" t="s">
        <v>1369</v>
      </c>
      <c r="CE155" s="47"/>
      <c r="CF155" s="47"/>
      <c r="CG155" s="47" t="str">
        <f aca="false">VLOOKUP(AR155,[1]市民意见信息导出!$AI$2:$AK$392,3,FALSE())</f>
        <v>结束</v>
      </c>
      <c r="CH155" s="0" t="str">
        <f aca="false">VLOOKUP(BV155,[2]Sheet1!$C$2:$AC$99,2,FALSE())</f>
        <v>2月</v>
      </c>
    </row>
    <row r="156" customFormat="false" ht="72" hidden="true" customHeight="true" outlineLevel="0" collapsed="false">
      <c r="A156" s="35" t="s">
        <v>2111</v>
      </c>
      <c r="B156" s="36" t="s">
        <v>2112</v>
      </c>
      <c r="C156" s="36" t="s">
        <v>2113</v>
      </c>
      <c r="D156" s="36" t="s">
        <v>2114</v>
      </c>
      <c r="E156" s="35" t="s">
        <v>1891</v>
      </c>
      <c r="F156" s="35" t="s">
        <v>129</v>
      </c>
      <c r="G156" s="35" t="s">
        <v>1892</v>
      </c>
      <c r="H156" s="35" t="s">
        <v>2115</v>
      </c>
      <c r="I156" s="35" t="s">
        <v>92</v>
      </c>
      <c r="J156" s="35" t="s">
        <v>93</v>
      </c>
      <c r="K156" s="35" t="s">
        <v>434</v>
      </c>
      <c r="L156" s="35" t="s">
        <v>490</v>
      </c>
      <c r="M156" s="35" t="s">
        <v>741</v>
      </c>
      <c r="N156" s="35" t="s">
        <v>97</v>
      </c>
      <c r="O156" s="35" t="s">
        <v>99</v>
      </c>
      <c r="P156" s="35" t="s">
        <v>99</v>
      </c>
      <c r="Q156" s="35" t="s">
        <v>218</v>
      </c>
      <c r="R156" s="36" t="s">
        <v>2071</v>
      </c>
      <c r="S156" s="36" t="s">
        <v>1925</v>
      </c>
      <c r="T156" s="36" t="s">
        <v>2072</v>
      </c>
      <c r="U156" s="35" t="s">
        <v>103</v>
      </c>
      <c r="V156" s="36" t="s">
        <v>104</v>
      </c>
      <c r="W156" s="35" t="s">
        <v>1896</v>
      </c>
      <c r="X156" s="35" t="s">
        <v>2116</v>
      </c>
      <c r="Y156" s="35" t="s">
        <v>2117</v>
      </c>
      <c r="Z156" s="35" t="s">
        <v>242</v>
      </c>
      <c r="AA156" s="35" t="s">
        <v>242</v>
      </c>
      <c r="AB156" s="35" t="s">
        <v>2118</v>
      </c>
      <c r="AC156" s="35" t="s">
        <v>111</v>
      </c>
      <c r="AD156" s="35" t="s">
        <v>112</v>
      </c>
      <c r="AE156" s="36" t="s">
        <v>2119</v>
      </c>
      <c r="AF156" s="36" t="s">
        <v>529</v>
      </c>
      <c r="AG156" s="35" t="s">
        <v>1901</v>
      </c>
      <c r="AH156" s="35" t="s">
        <v>116</v>
      </c>
      <c r="AK156" s="37" t="str">
        <f aca="false">AG156&amp;L156&amp;M156</f>
        <v>环境脏乱场站问题场站生活设施问题</v>
      </c>
      <c r="AP156" s="38" t="n">
        <v>152</v>
      </c>
      <c r="AQ156" s="39" t="n">
        <v>46054</v>
      </c>
      <c r="AR156" s="43" t="str">
        <f aca="false">IFERROR(LEFT(A156,FIND("（",A156)-1),A156)</f>
        <v>热线-260205-029799</v>
      </c>
      <c r="AS156" s="43" t="str">
        <f aca="false">J156</f>
        <v>诉求</v>
      </c>
      <c r="AT156" s="43" t="n">
        <f aca="false">IF(MID(AR156,1,2)="热线",12345)+IF(MID(AR156,1,2)="网络",12345)</f>
        <v>12345</v>
      </c>
      <c r="AU156" s="41" t="str">
        <f aca="false">IFERROR(LEFT(D156,FIND(" ",D156)-1),D156)</f>
        <v>2026-02-05</v>
      </c>
      <c r="AV156" s="43" t="str">
        <f aca="false">P156</f>
        <v>物管行政部</v>
      </c>
      <c r="AW156" s="53" t="str">
        <f aca="false">Q156</f>
        <v>机关</v>
      </c>
      <c r="AX156" s="7" t="str">
        <f aca="false">H156</f>
        <v>市民反映，位于西城区广安门内街道广安胡同北口44路外环公交场站卫生环境差，保洁工作不到位，卫生状况不合格，影响周边环境，而且场站的水房里环境也很差，一点都没有清理。市民表示该场站属于公交集团管理，并希望相关部门能够重视并改善卫生问题，保洁主管叫做王坡，希望尽快处理，来电反映公交场站卫生环境差问题 。</v>
      </c>
      <c r="AY156" s="53" t="str">
        <f aca="false">AG156</f>
        <v>环境脏乱</v>
      </c>
      <c r="AZ156" s="43" t="s">
        <v>92</v>
      </c>
      <c r="BA156" s="43" t="s">
        <v>116</v>
      </c>
      <c r="BB156" s="43" t="s">
        <v>116</v>
      </c>
      <c r="BC156" s="6" t="s">
        <v>117</v>
      </c>
      <c r="BD156" s="43" t="str">
        <f aca="false">U156</f>
        <v>结束</v>
      </c>
      <c r="BE156" s="43" t="str">
        <f aca="false">IFERROR(LEFT(T156,FIND(" ",T156)-1),T156)</f>
        <v>2026-02-10</v>
      </c>
      <c r="BF156" s="6" t="s">
        <v>1964</v>
      </c>
      <c r="BG156" s="5" t="s">
        <v>99</v>
      </c>
      <c r="BH156" s="5" t="s">
        <v>1467</v>
      </c>
      <c r="BI156" s="44"/>
      <c r="BJ156" s="44"/>
      <c r="BK156" s="44"/>
      <c r="BL156" s="44" t="str">
        <f aca="false">IF(BG156="物管行政部","侯旭、郑楠",IF(BG156="安保部","张耕",IF(BG156="工程设备部","华菲",IF(BG156="人力资源部","张浩宇",IF(BG156="党委工作部","阎鑫雨",IF(BG156="餐饮服务部","赵弘晨",IF(BG156="工会","郑欣",IF(BG156="办公室","董娜",""))))))))&amp;IF(BG156="纪检部","黄倩",IF(BG156="信息管理部","蔡浩然",""))</f>
        <v>侯旭、郑楠</v>
      </c>
      <c r="BM156" s="44" t="s">
        <v>119</v>
      </c>
      <c r="BN156" s="44"/>
      <c r="BO156" s="44"/>
      <c r="BP156" s="45" t="s">
        <v>120</v>
      </c>
      <c r="BQ156" s="51" t="s">
        <v>2120</v>
      </c>
      <c r="BR156" s="44" t="s">
        <v>92</v>
      </c>
      <c r="BS156" s="46" t="s">
        <v>150</v>
      </c>
      <c r="BT156" s="46"/>
      <c r="BU156" s="44" t="s">
        <v>1904</v>
      </c>
      <c r="BV156" s="44" t="str">
        <f aca="false">MID(AR156,1,16)</f>
        <v>热线-260205-029799</v>
      </c>
      <c r="BW156" s="44" t="s">
        <v>117</v>
      </c>
      <c r="BX156" s="45" t="str">
        <f aca="false">IF(COUNTIF(BV:BV,BV156)=1,"否","是")</f>
        <v>否</v>
      </c>
      <c r="BY156" s="45" t="str">
        <f aca="false">MID(AR156,18,1)</f>
        <v/>
      </c>
      <c r="BZ156" s="47" t="s">
        <v>122</v>
      </c>
      <c r="CA156" s="47"/>
      <c r="CB156" s="47"/>
      <c r="CC156" s="47"/>
      <c r="CD156" s="48" t="s">
        <v>1369</v>
      </c>
      <c r="CE156" s="47"/>
      <c r="CF156" s="47"/>
      <c r="CG156" s="47" t="str">
        <f aca="false">VLOOKUP(AR156,[1]市民意见信息导出!$AI$2:$AK$392,3,FALSE())</f>
        <v>结束</v>
      </c>
      <c r="CH156" s="0" t="str">
        <f aca="false">VLOOKUP(BV156,[2]Sheet1!$C$2:$AC$99,2,FALSE())</f>
        <v>2月</v>
      </c>
    </row>
    <row r="157" customFormat="false" ht="52" hidden="true" customHeight="false" outlineLevel="0" collapsed="false">
      <c r="A157" s="35" t="s">
        <v>2121</v>
      </c>
      <c r="B157" s="36" t="s">
        <v>2122</v>
      </c>
      <c r="C157" s="36" t="s">
        <v>2123</v>
      </c>
      <c r="D157" s="36" t="s">
        <v>2124</v>
      </c>
      <c r="E157" s="35" t="s">
        <v>2125</v>
      </c>
      <c r="F157" s="35" t="s">
        <v>129</v>
      </c>
      <c r="G157" s="35" t="s">
        <v>2126</v>
      </c>
      <c r="H157" s="35" t="s">
        <v>2127</v>
      </c>
      <c r="I157" s="35" t="s">
        <v>92</v>
      </c>
      <c r="J157" s="35" t="s">
        <v>93</v>
      </c>
      <c r="K157" s="35" t="s">
        <v>434</v>
      </c>
      <c r="L157" s="35" t="s">
        <v>553</v>
      </c>
      <c r="M157" s="35" t="s">
        <v>554</v>
      </c>
      <c r="N157" s="35" t="s">
        <v>97</v>
      </c>
      <c r="O157" s="35" t="s">
        <v>447</v>
      </c>
      <c r="P157" s="35" t="s">
        <v>447</v>
      </c>
      <c r="Q157" s="35" t="s">
        <v>218</v>
      </c>
      <c r="R157" s="36" t="s">
        <v>2128</v>
      </c>
      <c r="S157" s="36" t="s">
        <v>2021</v>
      </c>
      <c r="T157" s="36" t="s">
        <v>2129</v>
      </c>
      <c r="U157" s="35" t="s">
        <v>103</v>
      </c>
      <c r="V157" s="36" t="s">
        <v>104</v>
      </c>
      <c r="W157" s="35" t="s">
        <v>2130</v>
      </c>
      <c r="X157" s="35" t="s">
        <v>2131</v>
      </c>
      <c r="Y157" s="36" t="s">
        <v>2132</v>
      </c>
      <c r="Z157" s="36" t="s">
        <v>2132</v>
      </c>
      <c r="AA157" s="35" t="s">
        <v>242</v>
      </c>
      <c r="AB157" s="35" t="s">
        <v>2133</v>
      </c>
      <c r="AC157" s="35" t="s">
        <v>111</v>
      </c>
      <c r="AD157" s="35" t="s">
        <v>112</v>
      </c>
      <c r="AE157" s="36" t="s">
        <v>2134</v>
      </c>
      <c r="AF157" s="36" t="s">
        <v>497</v>
      </c>
      <c r="AG157" s="35" t="s">
        <v>379</v>
      </c>
      <c r="AH157" s="35" t="s">
        <v>116</v>
      </c>
      <c r="AK157" s="37" t="str">
        <f aca="false">AG157&amp;L157&amp;M157</f>
        <v>设施设备站务设施问题站台护栏问题</v>
      </c>
      <c r="AP157" s="38" t="n">
        <v>153</v>
      </c>
      <c r="AQ157" s="39" t="n">
        <v>46054</v>
      </c>
      <c r="AR157" s="43" t="str">
        <f aca="false">IFERROR(LEFT(A157,FIND("（",A157)-1),A157)</f>
        <v>网络-260206-015431</v>
      </c>
      <c r="AS157" s="43" t="str">
        <f aca="false">J157</f>
        <v>诉求</v>
      </c>
      <c r="AT157" s="43" t="n">
        <f aca="false">IF(MID(AR157,1,2)="热线",12345)+IF(MID(AR157,1,2)="网络",12345)</f>
        <v>12345</v>
      </c>
      <c r="AU157" s="41" t="str">
        <f aca="false">IFERROR(LEFT(D157,FIND(" ",D157)-1),D157)</f>
        <v>2026-02-06</v>
      </c>
      <c r="AV157" s="43" t="str">
        <f aca="false">P157</f>
        <v>工程设备部</v>
      </c>
      <c r="AW157" s="53" t="str">
        <f aca="false">Q157</f>
        <v>机关</v>
      </c>
      <c r="AX157" s="7" t="str">
        <f aca="false">H157</f>
        <v>工单来源：微信服务号，此工单内容为网民留言时填写的标题及原文。============================= 留言标题：公交站台活动栅栏倒伏留言原文：东二环主路，内外环双侧的雅宝路公交车站站台上，不锈钢活动栅栏昨天被大风刮倒了，一天了都没人处理。市民填写的详细地址为：区、街道：朝阳区建外街道详细地址：雅宝路公交站</v>
      </c>
      <c r="AY157" s="53" t="str">
        <f aca="false">AG157</f>
        <v>设施设备</v>
      </c>
      <c r="AZ157" s="43" t="s">
        <v>116</v>
      </c>
      <c r="BA157" s="43" t="s">
        <v>116</v>
      </c>
      <c r="BB157" s="43" t="s">
        <v>116</v>
      </c>
      <c r="BC157" s="6" t="s">
        <v>2135</v>
      </c>
      <c r="BD157" s="43" t="str">
        <f aca="false">U157</f>
        <v>结束</v>
      </c>
      <c r="BE157" s="43" t="str">
        <f aca="false">IFERROR(LEFT(T157,FIND(" ",T157)-1),T157)</f>
        <v>2026-02-11</v>
      </c>
      <c r="BF157" s="6" t="s">
        <v>564</v>
      </c>
      <c r="BG157" s="5" t="s">
        <v>447</v>
      </c>
      <c r="BH157" s="5" t="s">
        <v>218</v>
      </c>
      <c r="BI157" s="44"/>
      <c r="BJ157" s="44"/>
      <c r="BK157" s="44"/>
      <c r="BL157" s="44" t="str">
        <f aca="false">IF(BG157="物管行政部","侯旭、郑楠",IF(BG157="安保部","张耕",IF(BG157="工程设备部","华菲",IF(BG157="人力资源部","张浩宇",IF(BG157="党委工作部","阎鑫雨",IF(BG157="餐饮服务部","赵弘晨",IF(BG157="工会","郑欣",IF(BG157="办公室","董娜",""))))))))&amp;IF(BG157="纪检部","黄倩",IF(BG157="信息管理部","蔡浩然",""))</f>
        <v>华菲</v>
      </c>
      <c r="BM157" s="44" t="s">
        <v>119</v>
      </c>
      <c r="BN157" s="44"/>
      <c r="BO157" s="44"/>
      <c r="BP157" s="45" t="s">
        <v>120</v>
      </c>
      <c r="BQ157" s="46"/>
      <c r="BR157" s="44"/>
      <c r="BS157" s="46"/>
      <c r="BT157" s="46"/>
      <c r="BU157" s="44"/>
      <c r="BV157" s="44" t="str">
        <f aca="false">MID(AR157,1,16)</f>
        <v>网络-260206-015431</v>
      </c>
      <c r="BW157" s="44" t="s">
        <v>121</v>
      </c>
      <c r="BX157" s="45" t="str">
        <f aca="false">IF(COUNTIF(BV:BV,BV157)=1,"否","是")</f>
        <v>否</v>
      </c>
      <c r="BY157" s="45" t="str">
        <f aca="false">MID(AR157,18,1)</f>
        <v/>
      </c>
      <c r="BZ157" s="47" t="s">
        <v>122</v>
      </c>
      <c r="CA157" s="47"/>
      <c r="CB157" s="47"/>
      <c r="CC157" s="47"/>
      <c r="CD157" s="48" t="s">
        <v>1369</v>
      </c>
      <c r="CE157" s="47"/>
      <c r="CF157" s="47"/>
      <c r="CG157" s="47" t="str">
        <f aca="false">VLOOKUP(AR157,[1]市民意见信息导出!$AI$2:$AK$392,3,FALSE())</f>
        <v>结束</v>
      </c>
      <c r="CH157" s="0" t="str">
        <f aca="false">VLOOKUP(BV157,[2]Sheet1!$C$2:$AC$99,2,FALSE())</f>
        <v>2月</v>
      </c>
    </row>
    <row r="158" customFormat="false" ht="65" hidden="true" customHeight="false" outlineLevel="0" collapsed="false">
      <c r="A158" s="35" t="s">
        <v>2136</v>
      </c>
      <c r="B158" s="36" t="s">
        <v>2137</v>
      </c>
      <c r="C158" s="36" t="s">
        <v>2138</v>
      </c>
      <c r="D158" s="36" t="s">
        <v>2139</v>
      </c>
      <c r="E158" s="35" t="s">
        <v>2140</v>
      </c>
      <c r="F158" s="35" t="s">
        <v>129</v>
      </c>
      <c r="G158" s="35" t="s">
        <v>2141</v>
      </c>
      <c r="H158" s="35" t="s">
        <v>2142</v>
      </c>
      <c r="I158" s="35" t="s">
        <v>92</v>
      </c>
      <c r="J158" s="35" t="s">
        <v>588</v>
      </c>
      <c r="K158" s="35" t="s">
        <v>94</v>
      </c>
      <c r="L158" s="35" t="s">
        <v>819</v>
      </c>
      <c r="M158" s="35" t="s">
        <v>820</v>
      </c>
      <c r="N158" s="35" t="s">
        <v>97</v>
      </c>
      <c r="O158" s="35" t="s">
        <v>945</v>
      </c>
      <c r="P158" s="35" t="s">
        <v>99</v>
      </c>
      <c r="Q158" s="35" t="s">
        <v>945</v>
      </c>
      <c r="R158" s="35"/>
      <c r="S158" s="36" t="s">
        <v>2021</v>
      </c>
      <c r="T158" s="36" t="s">
        <v>2129</v>
      </c>
      <c r="U158" s="35" t="s">
        <v>103</v>
      </c>
      <c r="V158" s="36" t="s">
        <v>104</v>
      </c>
      <c r="W158" s="35" t="s">
        <v>2143</v>
      </c>
      <c r="X158" s="35" t="s">
        <v>2144</v>
      </c>
      <c r="Y158" s="35" t="s">
        <v>2145</v>
      </c>
      <c r="Z158" s="35" t="s">
        <v>825</v>
      </c>
      <c r="AA158" s="35" t="s">
        <v>826</v>
      </c>
      <c r="AB158" s="35" t="s">
        <v>2146</v>
      </c>
      <c r="AC158" s="35" t="s">
        <v>111</v>
      </c>
      <c r="AD158" s="35" t="s">
        <v>112</v>
      </c>
      <c r="AE158" s="36" t="s">
        <v>2147</v>
      </c>
      <c r="AF158" s="36" t="s">
        <v>954</v>
      </c>
      <c r="AG158" s="35" t="s">
        <v>829</v>
      </c>
      <c r="AH158" s="35" t="s">
        <v>92</v>
      </c>
      <c r="AK158" s="37" t="str">
        <f aca="false">AG158&amp;L158&amp;M158</f>
        <v>服务态度车厢服务意识方面表扬执行规范</v>
      </c>
      <c r="AP158" s="38" t="n">
        <v>154</v>
      </c>
      <c r="AQ158" s="39" t="n">
        <v>46054</v>
      </c>
      <c r="AR158" s="43" t="str">
        <f aca="false">IFERROR(LEFT(A158,FIND("（",A158)-1),A158)</f>
        <v>网络-260206-016872-2</v>
      </c>
      <c r="AS158" s="43" t="str">
        <f aca="false">J158</f>
        <v>表扬</v>
      </c>
      <c r="AT158" s="43" t="n">
        <f aca="false">IF(MID(AR158,1,2)="热线",12345)+IF(MID(AR158,1,2)="网络",12345)</f>
        <v>12345</v>
      </c>
      <c r="AU158" s="41" t="str">
        <f aca="false">IFERROR(LEFT(D158,FIND(" ",D158)-1),D158)</f>
        <v>2026-02-06</v>
      </c>
      <c r="AV158" s="43" t="str">
        <f aca="false">P158</f>
        <v>物管行政部</v>
      </c>
      <c r="AW158" s="53" t="str">
        <f aca="false">Q158</f>
        <v>田顺庄分中心</v>
      </c>
      <c r="AX158" s="7" t="str">
        <f aca="false">H158</f>
        <v>工单来源：微信服务号，此工单内容为网民留言时填写的标题及原文。                   ================================ 留言标题：表扬1路公交车留言原文：昨天中午我1点40左右乘坐1路公交车从四惠枢纽站到玉泉路口西，一路上司机驾驶平稳，车里干净整洁，售票报站清晰洪亮，服务热情，下车的时候我特意看了一下车辆编号是4730669，市民填写的详细地址为：区、街道：海淀区永定路街道详细地址：永定路口东  客四物业</v>
      </c>
      <c r="AY158" s="53" t="str">
        <f aca="false">AG158</f>
        <v>服务态度</v>
      </c>
      <c r="AZ158" s="43" t="s">
        <v>116</v>
      </c>
      <c r="BA158" s="43" t="s">
        <v>116</v>
      </c>
      <c r="BB158" s="43" t="s">
        <v>116</v>
      </c>
      <c r="BC158" s="6" t="s">
        <v>117</v>
      </c>
      <c r="BD158" s="43" t="str">
        <f aca="false">U158</f>
        <v>结束</v>
      </c>
      <c r="BE158" s="43" t="str">
        <f aca="false">IFERROR(LEFT(T158,FIND(" ",T158)-1),T158)</f>
        <v>2026-02-11</v>
      </c>
      <c r="BF158" s="6" t="s">
        <v>830</v>
      </c>
      <c r="BG158" s="5" t="s">
        <v>99</v>
      </c>
      <c r="BH158" s="5" t="s">
        <v>945</v>
      </c>
      <c r="BI158" s="44"/>
      <c r="BJ158" s="44"/>
      <c r="BK158" s="44"/>
      <c r="BL158" s="44" t="str">
        <f aca="false">IF(BG158="物管行政部","侯旭、郑楠",IF(BG158="安保部","张耕",IF(BG158="工程设备部","华菲",IF(BG158="人力资源部","张浩宇",IF(BG158="党委工作部","阎鑫雨",IF(BG158="餐饮服务部","赵弘晨",IF(BG158="工会","郑欣",IF(BG158="办公室","董娜",""))))))))&amp;IF(BG158="纪检部","黄倩",IF(BG158="信息管理部","蔡浩然",""))</f>
        <v>侯旭、郑楠</v>
      </c>
      <c r="BM158" s="44"/>
      <c r="BN158" s="44" t="s">
        <v>588</v>
      </c>
      <c r="BO158" s="44"/>
      <c r="BP158" s="45" t="s">
        <v>120</v>
      </c>
      <c r="BQ158" s="46"/>
      <c r="BR158" s="44"/>
      <c r="BS158" s="46"/>
      <c r="BT158" s="46"/>
      <c r="BU158" s="44"/>
      <c r="BV158" s="44" t="str">
        <f aca="false">MID(AR158,1,16)</f>
        <v>网络-260206-016872</v>
      </c>
      <c r="BW158" s="44"/>
      <c r="BX158" s="45" t="str">
        <f aca="false">IF(COUNTIF(BV:BV,BV158)=1,"否","是")</f>
        <v>否</v>
      </c>
      <c r="BY158" s="45" t="str">
        <f aca="false">MID(AR158,18,1)</f>
        <v>2</v>
      </c>
      <c r="CG158" s="47" t="str">
        <f aca="false">VLOOKUP(AR158,[1]市民意见信息导出!$AI$2:$AK$392,3,FALSE())</f>
        <v>结束</v>
      </c>
      <c r="CH158" s="0" t="e">
        <f aca="false">VLOOKUP(BV158,[2]Sheet1!$C$2:$AC$99,2,FALSE())</f>
        <v>#N/A</v>
      </c>
    </row>
    <row r="159" customFormat="false" ht="117" hidden="true" customHeight="true" outlineLevel="0" collapsed="false">
      <c r="A159" s="35" t="s">
        <v>2148</v>
      </c>
      <c r="B159" s="36" t="s">
        <v>2149</v>
      </c>
      <c r="C159" s="36" t="s">
        <v>2150</v>
      </c>
      <c r="D159" s="36" t="s">
        <v>2151</v>
      </c>
      <c r="E159" s="35" t="s">
        <v>468</v>
      </c>
      <c r="F159" s="35" t="s">
        <v>89</v>
      </c>
      <c r="G159" s="35" t="s">
        <v>2152</v>
      </c>
      <c r="H159" s="35" t="s">
        <v>2153</v>
      </c>
      <c r="I159" s="35" t="s">
        <v>92</v>
      </c>
      <c r="J159" s="35" t="s">
        <v>173</v>
      </c>
      <c r="K159" s="35" t="s">
        <v>234</v>
      </c>
      <c r="L159" s="35" t="s">
        <v>303</v>
      </c>
      <c r="M159" s="35" t="s">
        <v>304</v>
      </c>
      <c r="N159" s="35" t="s">
        <v>97</v>
      </c>
      <c r="O159" s="35" t="s">
        <v>238</v>
      </c>
      <c r="P159" s="35" t="s">
        <v>238</v>
      </c>
      <c r="Q159" s="35" t="s">
        <v>218</v>
      </c>
      <c r="R159" s="36" t="s">
        <v>2128</v>
      </c>
      <c r="S159" s="36" t="s">
        <v>2154</v>
      </c>
      <c r="T159" s="36" t="s">
        <v>2129</v>
      </c>
      <c r="U159" s="35" t="s">
        <v>103</v>
      </c>
      <c r="V159" s="36" t="s">
        <v>139</v>
      </c>
      <c r="W159" s="35" t="s">
        <v>2155</v>
      </c>
      <c r="X159" s="35" t="s">
        <v>2156</v>
      </c>
      <c r="Y159" s="35" t="s">
        <v>2157</v>
      </c>
      <c r="Z159" s="35" t="s">
        <v>242</v>
      </c>
      <c r="AA159" s="35" t="s">
        <v>242</v>
      </c>
      <c r="AB159" s="35" t="s">
        <v>2158</v>
      </c>
      <c r="AC159" s="35" t="s">
        <v>111</v>
      </c>
      <c r="AD159" s="35" t="s">
        <v>112</v>
      </c>
      <c r="AE159" s="36" t="s">
        <v>2159</v>
      </c>
      <c r="AF159" s="36" t="s">
        <v>279</v>
      </c>
      <c r="AG159" s="35" t="s">
        <v>479</v>
      </c>
      <c r="AH159" s="35" t="s">
        <v>116</v>
      </c>
      <c r="AK159" s="37" t="str">
        <f aca="false">AG159&amp;L159&amp;M159</f>
        <v>退休人力资源方面其他问题人力资源方面补充内容</v>
      </c>
      <c r="AP159" s="38" t="n">
        <v>155</v>
      </c>
      <c r="AQ159" s="39" t="n">
        <v>46054</v>
      </c>
      <c r="AR159" s="43" t="str">
        <f aca="false">IFERROR(LEFT(A159,FIND("（",A159)-1),A159)</f>
        <v>热线-260206-027504</v>
      </c>
      <c r="AS159" s="43" t="str">
        <f aca="false">J159</f>
        <v>其他</v>
      </c>
      <c r="AT159" s="43" t="n">
        <f aca="false">IF(MID(AR159,1,2)="热线",12345)+IF(MID(AR159,1,2)="网络",12345)</f>
        <v>12345</v>
      </c>
      <c r="AU159" s="41" t="str">
        <f aca="false">IFERROR(LEFT(D159,FIND(" ",D159)-1),D159)</f>
        <v>2026-02-06</v>
      </c>
      <c r="AV159" s="43" t="str">
        <f aca="false">P159</f>
        <v>人力资源部</v>
      </c>
      <c r="AW159" s="53" t="str">
        <f aca="false">Q159</f>
        <v>机关</v>
      </c>
      <c r="AX159" s="7" t="str">
        <f aca="false">H159</f>
        <v>市民反映，自己1980年进入京华客车厂上班，地址：西城区右安门内大街，自己在37岁的时候被公司办理了退休，当时申请的是自己完全丧失劳动能力，公司申请了之后劳动局直接通过了这个申请，他们给自己办理完成离职之后自己也一直在这个公司，但是他们并没有给自己按照规定缴纳社保，这家公司在2010年被北京市公共交通控股（集团）有限公司合并了，现在自己的问题在由公交公司处理，姓名：陈莉，身份证：110104196403043026，单位给自己交但是工作地的劳动局不收，希望西城区劳动局进行处理，从1992年到现在没有上保险，没有退休费，7月28日自己也去了通州区城市副中心，保安拦着不让进，耽误了一个小时，1.37岁退休不对，法律没有规定37岁退休的；2.自己没有完全丧失劳动能力，3.从1992年-2014年都没有保险，市民称问题未解决，要求再次反映，希望尽快处理，来电反映协调公交集团尽快上保险问题。 答复不满意</v>
      </c>
      <c r="AY159" s="53" t="str">
        <f aca="false">AG159</f>
        <v>退休</v>
      </c>
      <c r="AZ159" s="43" t="s">
        <v>92</v>
      </c>
      <c r="BA159" s="43" t="s">
        <v>92</v>
      </c>
      <c r="BB159" s="43" t="s">
        <v>116</v>
      </c>
      <c r="BC159" s="6" t="s">
        <v>480</v>
      </c>
      <c r="BD159" s="43" t="str">
        <f aca="false">U159</f>
        <v>结束</v>
      </c>
      <c r="BE159" s="43" t="str">
        <f aca="false">IFERROR(LEFT(T159,FIND(" ",T159)-1),T159)</f>
        <v>2026-02-11</v>
      </c>
      <c r="BF159" s="6" t="s">
        <v>481</v>
      </c>
      <c r="BG159" s="5" t="s">
        <v>238</v>
      </c>
      <c r="BH159" s="56" t="s">
        <v>218</v>
      </c>
      <c r="BI159" s="44"/>
      <c r="BJ159" s="44"/>
      <c r="BK159" s="44"/>
      <c r="BL159" s="44" t="str">
        <f aca="false">IF(BG159="物管行政部","侯旭、郑楠",IF(BG159="安保部","张耕",IF(BG159="工程设备部","华菲",IF(BG159="人力资源部","张浩宇",IF(BG159="党委工作部","阎鑫雨",IF(BG159="餐饮服务部","赵弘晨",IF(BG159="工会","郑欣",IF(BG159="办公室","董娜",""))))))))&amp;IF(BG159="纪检部","黄倩",IF(BG159="信息管理部","蔡浩然",""))</f>
        <v>张浩宇</v>
      </c>
      <c r="BM159" s="44" t="s">
        <v>119</v>
      </c>
      <c r="BN159" s="44"/>
      <c r="BO159" s="44"/>
      <c r="BP159" s="45" t="s">
        <v>228</v>
      </c>
      <c r="BQ159" s="46" t="s">
        <v>482</v>
      </c>
      <c r="BR159" s="44" t="s">
        <v>92</v>
      </c>
      <c r="BS159" s="46"/>
      <c r="BT159" s="46"/>
      <c r="BU159" s="44"/>
      <c r="BV159" s="44" t="str">
        <f aca="false">MID(AR159,1,16)</f>
        <v>热线-260206-027504</v>
      </c>
      <c r="BW159" s="44"/>
      <c r="BX159" s="45" t="str">
        <f aca="false">IF(COUNTIF(BV:BV,BV159)=1,"否","是")</f>
        <v>否</v>
      </c>
      <c r="BY159" s="45" t="str">
        <f aca="false">MID(AR159,18,1)</f>
        <v/>
      </c>
      <c r="CG159" s="47" t="str">
        <f aca="false">VLOOKUP(AR159,[1]市民意见信息导出!$AI$2:$AK$392,3,FALSE())</f>
        <v>结束</v>
      </c>
      <c r="CH159" s="0" t="e">
        <f aca="false">VLOOKUP(BV159,[2]Sheet1!$C$2:$AC$99,2,FALSE())</f>
        <v>#N/A</v>
      </c>
    </row>
    <row r="160" customFormat="false" ht="94" hidden="true" customHeight="true" outlineLevel="0" collapsed="false">
      <c r="A160" s="35" t="s">
        <v>2160</v>
      </c>
      <c r="B160" s="36" t="s">
        <v>2161</v>
      </c>
      <c r="C160" s="36" t="s">
        <v>2162</v>
      </c>
      <c r="D160" s="36" t="s">
        <v>2163</v>
      </c>
      <c r="E160" s="35" t="s">
        <v>851</v>
      </c>
      <c r="F160" s="35" t="s">
        <v>129</v>
      </c>
      <c r="G160" s="35" t="s">
        <v>2164</v>
      </c>
      <c r="H160" s="35" t="s">
        <v>2165</v>
      </c>
      <c r="I160" s="35" t="s">
        <v>92</v>
      </c>
      <c r="J160" s="35" t="s">
        <v>93</v>
      </c>
      <c r="K160" s="35" t="s">
        <v>132</v>
      </c>
      <c r="L160" s="35" t="s">
        <v>388</v>
      </c>
      <c r="M160" s="35" t="s">
        <v>389</v>
      </c>
      <c r="N160" s="35" t="s">
        <v>97</v>
      </c>
      <c r="O160" s="35" t="s">
        <v>186</v>
      </c>
      <c r="P160" s="35" t="s">
        <v>176</v>
      </c>
      <c r="Q160" s="35" t="s">
        <v>186</v>
      </c>
      <c r="R160" s="36" t="s">
        <v>2166</v>
      </c>
      <c r="S160" s="36" t="s">
        <v>2154</v>
      </c>
      <c r="T160" s="36" t="s">
        <v>2167</v>
      </c>
      <c r="U160" s="35" t="s">
        <v>103</v>
      </c>
      <c r="V160" s="36" t="s">
        <v>104</v>
      </c>
      <c r="W160" s="35" t="s">
        <v>2168</v>
      </c>
      <c r="X160" s="35" t="s">
        <v>2169</v>
      </c>
      <c r="Y160" s="35" t="s">
        <v>2170</v>
      </c>
      <c r="Z160" s="35" t="s">
        <v>2170</v>
      </c>
      <c r="AA160" s="35" t="s">
        <v>2170</v>
      </c>
      <c r="AB160" s="35" t="s">
        <v>2171</v>
      </c>
      <c r="AC160" s="35" t="s">
        <v>111</v>
      </c>
      <c r="AD160" s="35" t="s">
        <v>112</v>
      </c>
      <c r="AE160" s="36" t="s">
        <v>2172</v>
      </c>
      <c r="AF160" s="36" t="s">
        <v>195</v>
      </c>
      <c r="AG160" s="35" t="s">
        <v>445</v>
      </c>
      <c r="AH160" s="35" t="s">
        <v>116</v>
      </c>
      <c r="AK160" s="37" t="str">
        <f aca="false">AG160&amp;L160&amp;M160</f>
        <v>线路站点场站保安问题场站保安</v>
      </c>
      <c r="AP160" s="38" t="n">
        <v>156</v>
      </c>
      <c r="AQ160" s="39" t="n">
        <v>46054</v>
      </c>
      <c r="AR160" s="43" t="str">
        <f aca="false">IFERROR(LEFT(A160,FIND("（",A160)-1),A160)</f>
        <v>热线-260207-050552-3</v>
      </c>
      <c r="AS160" s="43" t="str">
        <f aca="false">J160</f>
        <v>诉求</v>
      </c>
      <c r="AT160" s="43" t="n">
        <f aca="false">IF(MID(AR160,1,2)="热线",12345)+IF(MID(AR160,1,2)="网络",12345)</f>
        <v>12345</v>
      </c>
      <c r="AU160" s="41" t="str">
        <f aca="false">IFERROR(LEFT(D160,FIND(" ",D160)-1),D160)</f>
        <v>2026-02-07</v>
      </c>
      <c r="AV160" s="43" t="str">
        <f aca="false">P160</f>
        <v>安全保卫部（应急管理中心）</v>
      </c>
      <c r="AW160" s="53" t="str">
        <f aca="false">Q160</f>
        <v>动物园分中心</v>
      </c>
      <c r="AX160" s="7" t="str">
        <f aca="false">H160</f>
        <v>市民反映，朝阳区左家庄街道左家庄公交枢纽的536路公交车站牌标注不清楚，该车辆的起点标注是在左家庄公交枢纽处，自己进了公交枢纽里面之后并没有看到该车辆，被枢纽的工作人员从枢纽赶出来之后在门口的各个站牌上查看也没有看到536路的站牌，等自己发现的时候车已经开走了，站牌是放置在枢纽里面一个接近门口的小角落里面的，还有一个特别高的台阶，周边没有其他照明，正常根本看不到，其他的公交站牌都是在路边可以直接找到的，认为不合理，希望进行处理，来电反映公交站牌设置不合理问题  线网基建安保</v>
      </c>
      <c r="AY160" s="53" t="str">
        <f aca="false">AG160</f>
        <v>线路站点</v>
      </c>
      <c r="AZ160" s="43" t="s">
        <v>116</v>
      </c>
      <c r="BA160" s="43" t="s">
        <v>116</v>
      </c>
      <c r="BB160" s="43" t="s">
        <v>116</v>
      </c>
      <c r="BC160" s="6" t="s">
        <v>546</v>
      </c>
      <c r="BD160" s="43" t="str">
        <f aca="false">U160</f>
        <v>结束</v>
      </c>
      <c r="BE160" s="43" t="str">
        <f aca="false">IFERROR(LEFT(T160,FIND(" ",T160)-1),T160)</f>
        <v>2026-02-12</v>
      </c>
      <c r="BF160" s="6" t="s">
        <v>653</v>
      </c>
      <c r="BG160" s="5" t="s">
        <v>148</v>
      </c>
      <c r="BH160" s="5" t="s">
        <v>186</v>
      </c>
      <c r="BI160" s="44"/>
      <c r="BJ160" s="44"/>
      <c r="BK160" s="44"/>
      <c r="BL160" s="44" t="str">
        <f aca="false">IF(BG160="物管行政部","侯旭、郑楠",IF(BG160="安保部","张耕",IF(BG160="工程设备部","华菲",IF(BG160="人力资源部","张浩宇",IF(BG160="党委工作部","阎鑫雨",IF(BG160="餐饮服务部","赵弘晨",IF(BG160="工会","郑欣",IF(BG160="办公室","董娜",""))))))))&amp;IF(BG160="纪检部","黄倩",IF(BG160="信息管理部","蔡浩然",""))</f>
        <v>张耕</v>
      </c>
      <c r="BM160" s="44" t="s">
        <v>119</v>
      </c>
      <c r="BN160" s="44"/>
      <c r="BO160" s="44"/>
      <c r="BP160" s="45" t="s">
        <v>120</v>
      </c>
      <c r="BQ160" s="46"/>
      <c r="BR160" s="44"/>
      <c r="BS160" s="46"/>
      <c r="BT160" s="46"/>
      <c r="BU160" s="44"/>
      <c r="BV160" s="44" t="str">
        <f aca="false">MID(AR160,1,16)</f>
        <v>热线-260207-050552</v>
      </c>
      <c r="BW160" s="44" t="s">
        <v>121</v>
      </c>
      <c r="BX160" s="45" t="str">
        <f aca="false">IF(COUNTIF(BV:BV,BV160)=1,"否","是")</f>
        <v>否</v>
      </c>
      <c r="BY160" s="45" t="str">
        <f aca="false">MID(AR160,18,1)</f>
        <v>3</v>
      </c>
      <c r="BZ160" s="47" t="s">
        <v>122</v>
      </c>
      <c r="CA160" s="47"/>
      <c r="CB160" s="47"/>
      <c r="CC160" s="47"/>
      <c r="CD160" s="48" t="s">
        <v>1369</v>
      </c>
      <c r="CE160" s="47"/>
      <c r="CF160" s="47"/>
      <c r="CG160" s="47" t="str">
        <f aca="false">VLOOKUP(AR160,[1]市民意见信息导出!$AI$2:$AK$392,3,FALSE())</f>
        <v>结束</v>
      </c>
      <c r="CH160" s="0" t="str">
        <f aca="false">VLOOKUP(BV160,[2]Sheet1!$C$2:$AC$99,2,FALSE())</f>
        <v>2月</v>
      </c>
    </row>
    <row r="161" customFormat="false" ht="96" hidden="true" customHeight="true" outlineLevel="0" collapsed="false">
      <c r="A161" s="35" t="s">
        <v>2173</v>
      </c>
      <c r="B161" s="36" t="s">
        <v>2174</v>
      </c>
      <c r="C161" s="36" t="s">
        <v>2175</v>
      </c>
      <c r="D161" s="36" t="s">
        <v>2176</v>
      </c>
      <c r="E161" s="35" t="s">
        <v>851</v>
      </c>
      <c r="F161" s="35" t="s">
        <v>129</v>
      </c>
      <c r="G161" s="35" t="s">
        <v>2164</v>
      </c>
      <c r="H161" s="35" t="s">
        <v>2177</v>
      </c>
      <c r="I161" s="35" t="s">
        <v>92</v>
      </c>
      <c r="J161" s="35" t="s">
        <v>173</v>
      </c>
      <c r="K161" s="35" t="s">
        <v>132</v>
      </c>
      <c r="L161" s="35" t="s">
        <v>174</v>
      </c>
      <c r="M161" s="35" t="s">
        <v>175</v>
      </c>
      <c r="N161" s="35" t="s">
        <v>97</v>
      </c>
      <c r="O161" s="35" t="s">
        <v>186</v>
      </c>
      <c r="P161" s="35" t="s">
        <v>176</v>
      </c>
      <c r="Q161" s="35" t="s">
        <v>186</v>
      </c>
      <c r="R161" s="36" t="s">
        <v>2166</v>
      </c>
      <c r="S161" s="36" t="s">
        <v>2154</v>
      </c>
      <c r="T161" s="36" t="s">
        <v>2167</v>
      </c>
      <c r="U161" s="35" t="s">
        <v>103</v>
      </c>
      <c r="V161" s="36" t="s">
        <v>104</v>
      </c>
      <c r="W161" s="35" t="s">
        <v>2168</v>
      </c>
      <c r="X161" s="35" t="s">
        <v>2178</v>
      </c>
      <c r="Y161" s="35" t="s">
        <v>2170</v>
      </c>
      <c r="Z161" s="35" t="s">
        <v>2170</v>
      </c>
      <c r="AA161" s="35" t="s">
        <v>2170</v>
      </c>
      <c r="AB161" s="35" t="s">
        <v>2179</v>
      </c>
      <c r="AC161" s="35" t="s">
        <v>111</v>
      </c>
      <c r="AD161" s="35" t="s">
        <v>112</v>
      </c>
      <c r="AE161" s="36" t="s">
        <v>2180</v>
      </c>
      <c r="AF161" s="36" t="s">
        <v>195</v>
      </c>
      <c r="AG161" s="35" t="s">
        <v>445</v>
      </c>
      <c r="AH161" s="35" t="s">
        <v>116</v>
      </c>
      <c r="AK161" s="37" t="str">
        <f aca="false">AG161&amp;L161&amp;M161</f>
        <v>线路站点安保专业其他问题安保专业补充内容</v>
      </c>
      <c r="AP161" s="38" t="n">
        <v>157</v>
      </c>
      <c r="AQ161" s="39" t="n">
        <v>46054</v>
      </c>
      <c r="AR161" s="43" t="str">
        <f aca="false">IFERROR(LEFT(A161,FIND("（",A161)-1),A161)</f>
        <v>热线-260207-055766-3</v>
      </c>
      <c r="AS161" s="43" t="str">
        <f aca="false">J161</f>
        <v>其他</v>
      </c>
      <c r="AT161" s="43" t="n">
        <f aca="false">IF(MID(AR161,1,2)="热线",12345)+IF(MID(AR161,1,2)="网络",12345)</f>
        <v>12345</v>
      </c>
      <c r="AU161" s="41" t="str">
        <f aca="false">IFERROR(LEFT(D161,FIND(" ",D161)-1),D161)</f>
        <v>2026-02-07</v>
      </c>
      <c r="AV161" s="43" t="str">
        <f aca="false">P161</f>
        <v>安全保卫部（应急管理中心）</v>
      </c>
      <c r="AW161" s="53" t="str">
        <f aca="false">Q161</f>
        <v>动物园分中心</v>
      </c>
      <c r="AX161" s="7" t="str">
        <f aca="false">H161</f>
        <v>市民反映，朝阳区左家庄街道左家庄公交枢纽的536路公交车站牌标注不清楚，该车辆的起点标注是在左家庄公交枢纽处，自己进了公交枢纽里面之后并没有看到该车辆，被枢纽的工作人员从枢纽赶出来之后在门口的各个站牌上查看也没有看到536路的站牌，等自己发现的时候车已经开走了，站牌是放置在枢纽里面一个接近门口的小角落里面的，还有一个特别高的台阶，周边没有其他照明，正常根本看不到，其他的公交站牌都是在路边可以直接找到的，认为不合理，希望进行处理，有人联系自己像老师一样，一直说教自己，还说不是公交枢纽，是公交场，认为描述不准确，要求不要再打电话，只要解决问题就好。来电反映公交站牌设置不合理问题  线网基建安保</v>
      </c>
      <c r="AY161" s="53" t="str">
        <f aca="false">AG161</f>
        <v>线路站点</v>
      </c>
      <c r="AZ161" s="43" t="s">
        <v>116</v>
      </c>
      <c r="BA161" s="43" t="s">
        <v>116</v>
      </c>
      <c r="BB161" s="43" t="s">
        <v>116</v>
      </c>
      <c r="BC161" s="6" t="s">
        <v>546</v>
      </c>
      <c r="BD161" s="43" t="str">
        <f aca="false">U161</f>
        <v>结束</v>
      </c>
      <c r="BE161" s="43" t="str">
        <f aca="false">IFERROR(LEFT(T161,FIND(" ",T161)-1),T161)</f>
        <v>2026-02-12</v>
      </c>
      <c r="BF161" s="6" t="s">
        <v>653</v>
      </c>
      <c r="BG161" s="5" t="s">
        <v>148</v>
      </c>
      <c r="BH161" s="5" t="s">
        <v>186</v>
      </c>
      <c r="BI161" s="44"/>
      <c r="BJ161" s="44"/>
      <c r="BK161" s="44"/>
      <c r="BL161" s="44" t="str">
        <f aca="false">IF(BG161="物管行政部","侯旭、郑楠",IF(BG161="安保部","张耕",IF(BG161="工程设备部","华菲",IF(BG161="人力资源部","张浩宇",IF(BG161="党委工作部","阎鑫雨",IF(BG161="餐饮服务部","赵弘晨",IF(BG161="工会","郑欣",IF(BG161="办公室","董娜",""))))))))&amp;IF(BG161="纪检部","黄倩",IF(BG161="信息管理部","蔡浩然",""))</f>
        <v>张耕</v>
      </c>
      <c r="BM161" s="44" t="s">
        <v>119</v>
      </c>
      <c r="BN161" s="44"/>
      <c r="BO161" s="44"/>
      <c r="BP161" s="45" t="s">
        <v>120</v>
      </c>
      <c r="BQ161" s="46"/>
      <c r="BR161" s="44"/>
      <c r="BS161" s="46"/>
      <c r="BT161" s="46"/>
      <c r="BU161" s="44"/>
      <c r="BV161" s="44" t="str">
        <f aca="false">MID(AR161,1,16)</f>
        <v>热线-260207-055766</v>
      </c>
      <c r="BW161" s="44" t="s">
        <v>121</v>
      </c>
      <c r="BX161" s="45" t="str">
        <f aca="false">IF(COUNTIF(BV:BV,BV161)=1,"否","是")</f>
        <v>否</v>
      </c>
      <c r="BY161" s="45" t="str">
        <f aca="false">MID(AR161,18,1)</f>
        <v>3</v>
      </c>
      <c r="BZ161" s="47" t="s">
        <v>122</v>
      </c>
      <c r="CA161" s="47"/>
      <c r="CB161" s="47"/>
      <c r="CC161" s="47"/>
      <c r="CD161" s="48" t="s">
        <v>1369</v>
      </c>
      <c r="CE161" s="47"/>
      <c r="CF161" s="47"/>
      <c r="CG161" s="47" t="str">
        <f aca="false">VLOOKUP(AR161,[1]市民意见信息导出!$AI$2:$AK$392,3,FALSE())</f>
        <v>结束</v>
      </c>
      <c r="CH161" s="0" t="str">
        <f aca="false">VLOOKUP(BV161,[2]Sheet1!$C$2:$AC$99,2,FALSE())</f>
        <v>2月</v>
      </c>
    </row>
    <row r="162" customFormat="false" ht="39" hidden="true" customHeight="false" outlineLevel="0" collapsed="false">
      <c r="A162" s="35" t="s">
        <v>2181</v>
      </c>
      <c r="B162" s="36" t="s">
        <v>2182</v>
      </c>
      <c r="C162" s="36" t="s">
        <v>2183</v>
      </c>
      <c r="D162" s="36" t="s">
        <v>2184</v>
      </c>
      <c r="E162" s="35" t="s">
        <v>1092</v>
      </c>
      <c r="F162" s="35" t="s">
        <v>89</v>
      </c>
      <c r="G162" s="35" t="s">
        <v>1093</v>
      </c>
      <c r="H162" s="35" t="s">
        <v>2185</v>
      </c>
      <c r="I162" s="35" t="s">
        <v>92</v>
      </c>
      <c r="J162" s="35" t="s">
        <v>93</v>
      </c>
      <c r="K162" s="35" t="s">
        <v>94</v>
      </c>
      <c r="L162" s="35" t="s">
        <v>95</v>
      </c>
      <c r="M162" s="35" t="s">
        <v>96</v>
      </c>
      <c r="N162" s="35" t="s">
        <v>97</v>
      </c>
      <c r="O162" s="35" t="s">
        <v>98</v>
      </c>
      <c r="P162" s="35" t="s">
        <v>99</v>
      </c>
      <c r="Q162" s="35" t="s">
        <v>98</v>
      </c>
      <c r="R162" s="36" t="s">
        <v>2186</v>
      </c>
      <c r="S162" s="36" t="s">
        <v>2187</v>
      </c>
      <c r="T162" s="36" t="s">
        <v>2188</v>
      </c>
      <c r="U162" s="35" t="s">
        <v>103</v>
      </c>
      <c r="V162" s="36" t="s">
        <v>104</v>
      </c>
      <c r="W162" s="35" t="s">
        <v>105</v>
      </c>
      <c r="X162" s="35" t="s">
        <v>2189</v>
      </c>
      <c r="Y162" s="35" t="s">
        <v>2190</v>
      </c>
      <c r="Z162" s="35" t="s">
        <v>1914</v>
      </c>
      <c r="AA162" s="35" t="s">
        <v>163</v>
      </c>
      <c r="AB162" s="35" t="s">
        <v>2191</v>
      </c>
      <c r="AC162" s="35" t="s">
        <v>111</v>
      </c>
      <c r="AD162" s="35" t="s">
        <v>112</v>
      </c>
      <c r="AE162" s="36" t="s">
        <v>2192</v>
      </c>
      <c r="AF162" s="36" t="s">
        <v>114</v>
      </c>
      <c r="AG162" s="35" t="s">
        <v>379</v>
      </c>
      <c r="AH162" s="35" t="s">
        <v>116</v>
      </c>
      <c r="AK162" s="37" t="str">
        <f aca="false">AG162&amp;L162&amp;M162</f>
        <v>设施设备企业政策问题调整服务规范</v>
      </c>
      <c r="AP162" s="38" t="n">
        <v>158</v>
      </c>
      <c r="AQ162" s="39" t="n">
        <v>46054</v>
      </c>
      <c r="AR162" s="43" t="str">
        <f aca="false">IFERROR(LEFT(A162,FIND("（",A162)-1),A162)</f>
        <v>网络-260210-026108-2</v>
      </c>
      <c r="AS162" s="43" t="str">
        <f aca="false">J162</f>
        <v>诉求</v>
      </c>
      <c r="AT162" s="43" t="n">
        <f aca="false">IF(MID(AR162,1,2)="热线",12345)+IF(MID(AR162,1,2)="网络",12345)</f>
        <v>12345</v>
      </c>
      <c r="AU162" s="41" t="str">
        <f aca="false">IFERROR(LEFT(D162,FIND(" ",D162)-1),D162)</f>
        <v>2026-02-10</v>
      </c>
      <c r="AV162" s="43" t="str">
        <f aca="false">P162</f>
        <v>物管行政部</v>
      </c>
      <c r="AW162" s="53" t="str">
        <f aca="false">Q162</f>
        <v>西苑分中心</v>
      </c>
      <c r="AX162" s="7" t="str">
        <f aca="false">H162</f>
        <v>工单来源：微信服务号，此工单内容为网民留言时填写的标题及原文。 ============================= 留言标题：公交留言原文：座椅晃，车上比较脏！市民填写的详细地址1为：区、街道：海淀区北太平庄街道详细地址：中苑宾馆注：详情见附件信息 科信 鸿运承</v>
      </c>
      <c r="AY162" s="53" t="str">
        <f aca="false">AG162</f>
        <v>设施设备</v>
      </c>
      <c r="AZ162" s="43" t="s">
        <v>116</v>
      </c>
      <c r="BA162" s="43" t="s">
        <v>116</v>
      </c>
      <c r="BB162" s="43" t="s">
        <v>116</v>
      </c>
      <c r="BC162" s="6" t="s">
        <v>117</v>
      </c>
      <c r="BD162" s="43" t="str">
        <f aca="false">U162</f>
        <v>结束</v>
      </c>
      <c r="BE162" s="43" t="str">
        <f aca="false">IFERROR(LEFT(T162,FIND(" ",T162)-1),T162)</f>
        <v>2026-02-15</v>
      </c>
      <c r="BF162" s="6" t="s">
        <v>1069</v>
      </c>
      <c r="BG162" s="5" t="s">
        <v>99</v>
      </c>
      <c r="BH162" s="5" t="s">
        <v>98</v>
      </c>
      <c r="BI162" s="44"/>
      <c r="BJ162" s="44"/>
      <c r="BK162" s="44"/>
      <c r="BL162" s="44" t="str">
        <f aca="false">IF(BG162="物管行政部","侯旭、郑楠",IF(BG162="安保部","张耕",IF(BG162="工程设备部","华菲",IF(BG162="人力资源部","张浩宇",IF(BG162="党委工作部","阎鑫雨",IF(BG162="餐饮服务部","赵弘晨",IF(BG162="工会","郑欣",IF(BG162="办公室","董娜",""))))))))&amp;IF(BG162="纪检部","黄倩",IF(BG162="信息管理部","蔡浩然",""))</f>
        <v>侯旭、郑楠</v>
      </c>
      <c r="BM162" s="44" t="s">
        <v>119</v>
      </c>
      <c r="BN162" s="44"/>
      <c r="BO162" s="44"/>
      <c r="BP162" s="45" t="s">
        <v>120</v>
      </c>
      <c r="BQ162" s="51" t="s">
        <v>2193</v>
      </c>
      <c r="BR162" s="44"/>
      <c r="BS162" s="46"/>
      <c r="BT162" s="46"/>
      <c r="BU162" s="52" t="s">
        <v>1103</v>
      </c>
      <c r="BV162" s="44" t="str">
        <f aca="false">MID(AR162,1,16)</f>
        <v>网络-260210-026108</v>
      </c>
      <c r="BW162" s="44"/>
      <c r="BX162" s="45" t="str">
        <f aca="false">IF(COUNTIF(BV:BV,BV162)=1,"否","是")</f>
        <v>否</v>
      </c>
      <c r="BY162" s="45" t="str">
        <f aca="false">MID(AR162,18,1)</f>
        <v>2</v>
      </c>
      <c r="BZ162" s="47" t="s">
        <v>122</v>
      </c>
      <c r="CA162" s="47"/>
      <c r="CB162" s="47"/>
      <c r="CC162" s="47"/>
      <c r="CD162" s="48" t="s">
        <v>1369</v>
      </c>
      <c r="CE162" s="47"/>
      <c r="CF162" s="47"/>
      <c r="CG162" s="47" t="str">
        <f aca="false">VLOOKUP(AR162,[1]市民意见信息导出!$AI$2:$AK$392,3,FALSE())</f>
        <v>结束</v>
      </c>
      <c r="CH162" s="0" t="str">
        <f aca="false">VLOOKUP(BV162,[2]Sheet1!$C$2:$AC$99,2,FALSE())</f>
        <v>2月</v>
      </c>
    </row>
    <row r="163" customFormat="false" ht="65" hidden="true" customHeight="false" outlineLevel="0" collapsed="false">
      <c r="A163" s="35" t="s">
        <v>2194</v>
      </c>
      <c r="B163" s="36" t="s">
        <v>2195</v>
      </c>
      <c r="C163" s="36" t="s">
        <v>2196</v>
      </c>
      <c r="D163" s="36" t="s">
        <v>2197</v>
      </c>
      <c r="E163" s="35" t="s">
        <v>2198</v>
      </c>
      <c r="F163" s="35" t="s">
        <v>89</v>
      </c>
      <c r="G163" s="35" t="s">
        <v>2199</v>
      </c>
      <c r="H163" s="35" t="s">
        <v>2200</v>
      </c>
      <c r="I163" s="35" t="s">
        <v>92</v>
      </c>
      <c r="J163" s="35" t="s">
        <v>93</v>
      </c>
      <c r="K163" s="35" t="s">
        <v>234</v>
      </c>
      <c r="L163" s="35" t="s">
        <v>2201</v>
      </c>
      <c r="M163" s="35" t="s">
        <v>2202</v>
      </c>
      <c r="N163" s="35" t="s">
        <v>97</v>
      </c>
      <c r="O163" s="35" t="s">
        <v>305</v>
      </c>
      <c r="P163" s="35" t="s">
        <v>238</v>
      </c>
      <c r="Q163" s="35" t="s">
        <v>305</v>
      </c>
      <c r="R163" s="36" t="s">
        <v>2186</v>
      </c>
      <c r="S163" s="36" t="s">
        <v>2187</v>
      </c>
      <c r="T163" s="36" t="s">
        <v>2188</v>
      </c>
      <c r="U163" s="35" t="s">
        <v>103</v>
      </c>
      <c r="V163" s="36" t="s">
        <v>104</v>
      </c>
      <c r="W163" s="35" t="s">
        <v>2203</v>
      </c>
      <c r="X163" s="35" t="s">
        <v>2204</v>
      </c>
      <c r="Y163" s="36" t="s">
        <v>2205</v>
      </c>
      <c r="Z163" s="35" t="s">
        <v>242</v>
      </c>
      <c r="AA163" s="35" t="s">
        <v>242</v>
      </c>
      <c r="AB163" s="35" t="s">
        <v>2206</v>
      </c>
      <c r="AC163" s="35" t="s">
        <v>111</v>
      </c>
      <c r="AD163" s="35" t="s">
        <v>112</v>
      </c>
      <c r="AE163" s="36" t="s">
        <v>2207</v>
      </c>
      <c r="AF163" s="36" t="s">
        <v>310</v>
      </c>
      <c r="AG163" s="35" t="s">
        <v>479</v>
      </c>
      <c r="AH163" s="35" t="s">
        <v>116</v>
      </c>
      <c r="AK163" s="37" t="str">
        <f aca="false">AG163&amp;L163&amp;M163</f>
        <v>退休退休人员退休福利</v>
      </c>
      <c r="AP163" s="38" t="n">
        <v>159</v>
      </c>
      <c r="AQ163" s="39" t="n">
        <v>46054</v>
      </c>
      <c r="AR163" s="43" t="str">
        <f aca="false">IFERROR(LEFT(A163,FIND("（",A163)-1),A163)</f>
        <v>热线-260210-031316</v>
      </c>
      <c r="AS163" s="43" t="str">
        <f aca="false">J163</f>
        <v>诉求</v>
      </c>
      <c r="AT163" s="43" t="n">
        <f aca="false">IF(MID(AR163,1,2)="热线",12345)+IF(MID(AR163,1,2)="网络",12345)</f>
        <v>12345</v>
      </c>
      <c r="AU163" s="41" t="str">
        <f aca="false">IFERROR(LEFT(D163,FIND(" ",D163)-1),D163)</f>
        <v>2026-02-10</v>
      </c>
      <c r="AV163" s="43" t="str">
        <f aca="false">P163</f>
        <v>人力资源部</v>
      </c>
      <c r="AW163" s="53" t="str">
        <f aca="false">Q163</f>
        <v>九龙分中心</v>
      </c>
      <c r="AX163" s="7" t="str">
        <f aca="false">H163</f>
        <v>市民反映，自己是1月12日公交集团的退休人员（属于公交集团），每年春节前给饺子钱，今年没有自己的钱，市民称自己是正式退休的，2025年自己是全勤员工，每年2026年给的是2025年的钱，自己向单位反映后，回复称2026年2月在职职工有，不在职的就没有，自己认为不合理，北京公交集团鸿运承物业九龙分中心（地址：大兴区西红门镇），市民：张艳，来电反映公交集团未发放年底福利费不合理问题。</v>
      </c>
      <c r="AY163" s="53" t="str">
        <f aca="false">AG163</f>
        <v>退休</v>
      </c>
      <c r="AZ163" s="43" t="s">
        <v>92</v>
      </c>
      <c r="BA163" s="43" t="s">
        <v>92</v>
      </c>
      <c r="BB163" s="43" t="s">
        <v>116</v>
      </c>
      <c r="BC163" s="6" t="s">
        <v>480</v>
      </c>
      <c r="BD163" s="43" t="str">
        <f aca="false">U163</f>
        <v>结束</v>
      </c>
      <c r="BE163" s="43" t="str">
        <f aca="false">IFERROR(LEFT(T163,FIND(" ",T163)-1),T163)</f>
        <v>2026-02-15</v>
      </c>
      <c r="BF163" s="6" t="s">
        <v>2208</v>
      </c>
      <c r="BG163" s="5" t="s">
        <v>238</v>
      </c>
      <c r="BH163" s="5" t="s">
        <v>305</v>
      </c>
      <c r="BI163" s="44"/>
      <c r="BJ163" s="44"/>
      <c r="BK163" s="44"/>
      <c r="BL163" s="44" t="str">
        <f aca="false">IF(BG163="物管行政部","侯旭、郑楠",IF(BG163="安保部","张耕",IF(BG163="工程设备部","华菲",IF(BG163="人力资源部","张浩宇",IF(BG163="党委工作部","阎鑫雨",IF(BG163="餐饮服务部","赵弘晨",IF(BG163="工会","郑欣",IF(BG163="办公室","董娜",""))))))))&amp;IF(BG163="纪检部","黄倩",IF(BG163="信息管理部","蔡浩然",""))</f>
        <v>张浩宇</v>
      </c>
      <c r="BM163" s="44" t="s">
        <v>119</v>
      </c>
      <c r="BN163" s="44"/>
      <c r="BO163" s="44"/>
      <c r="BP163" s="45" t="s">
        <v>120</v>
      </c>
      <c r="BQ163" s="46"/>
      <c r="BR163" s="44"/>
      <c r="BS163" s="46"/>
      <c r="BT163" s="46"/>
      <c r="BU163" s="44"/>
      <c r="BV163" s="44" t="str">
        <f aca="false">MID(AR163,1,16)</f>
        <v>热线-260210-031316</v>
      </c>
      <c r="BW163" s="44"/>
      <c r="BX163" s="45" t="str">
        <f aca="false">IF(COUNTIF(BV:BV,BV163)=1,"否","是")</f>
        <v>否</v>
      </c>
      <c r="BY163" s="45" t="str">
        <f aca="false">MID(AR163,18,1)</f>
        <v/>
      </c>
      <c r="BZ163" s="47" t="s">
        <v>122</v>
      </c>
      <c r="CA163" s="47"/>
      <c r="CB163" s="47"/>
      <c r="CC163" s="47"/>
      <c r="CD163" s="48" t="s">
        <v>1369</v>
      </c>
      <c r="CE163" s="47"/>
      <c r="CF163" s="47"/>
      <c r="CG163" s="47" t="str">
        <f aca="false">VLOOKUP(AR163,[1]市民意见信息导出!$AI$2:$AK$392,3,FALSE())</f>
        <v>结束</v>
      </c>
      <c r="CH163" s="0" t="str">
        <f aca="false">VLOOKUP(BV163,[2]Sheet1!$C$2:$AC$99,2,FALSE())</f>
        <v>2月</v>
      </c>
    </row>
    <row r="164" customFormat="false" ht="91" hidden="true" customHeight="false" outlineLevel="0" collapsed="false">
      <c r="A164" s="35" t="s">
        <v>2209</v>
      </c>
      <c r="B164" s="36" t="s">
        <v>2210</v>
      </c>
      <c r="C164" s="36" t="s">
        <v>2211</v>
      </c>
      <c r="D164" s="36" t="s">
        <v>2212</v>
      </c>
      <c r="E164" s="35" t="s">
        <v>182</v>
      </c>
      <c r="F164" s="35" t="s">
        <v>129</v>
      </c>
      <c r="G164" s="35" t="s">
        <v>182</v>
      </c>
      <c r="H164" s="35" t="s">
        <v>2213</v>
      </c>
      <c r="I164" s="35" t="s">
        <v>92</v>
      </c>
      <c r="J164" s="35" t="s">
        <v>93</v>
      </c>
      <c r="K164" s="35" t="s">
        <v>434</v>
      </c>
      <c r="L164" s="35" t="s">
        <v>490</v>
      </c>
      <c r="M164" s="35" t="s">
        <v>741</v>
      </c>
      <c r="N164" s="35" t="s">
        <v>97</v>
      </c>
      <c r="O164" s="35" t="s">
        <v>945</v>
      </c>
      <c r="P164" s="35" t="s">
        <v>99</v>
      </c>
      <c r="Q164" s="35" t="s">
        <v>945</v>
      </c>
      <c r="R164" s="36" t="s">
        <v>2186</v>
      </c>
      <c r="S164" s="36" t="s">
        <v>2214</v>
      </c>
      <c r="T164" s="36" t="s">
        <v>2188</v>
      </c>
      <c r="U164" s="35" t="s">
        <v>103</v>
      </c>
      <c r="V164" s="36" t="s">
        <v>104</v>
      </c>
      <c r="W164" s="35" t="s">
        <v>2215</v>
      </c>
      <c r="X164" s="35" t="s">
        <v>2216</v>
      </c>
      <c r="Y164" s="35" t="s">
        <v>2217</v>
      </c>
      <c r="Z164" s="35" t="s">
        <v>242</v>
      </c>
      <c r="AA164" s="35" t="s">
        <v>242</v>
      </c>
      <c r="AB164" s="35" t="s">
        <v>2218</v>
      </c>
      <c r="AC164" s="35" t="s">
        <v>111</v>
      </c>
      <c r="AD164" s="35" t="s">
        <v>112</v>
      </c>
      <c r="AE164" s="36" t="s">
        <v>2219</v>
      </c>
      <c r="AF164" s="36" t="s">
        <v>954</v>
      </c>
      <c r="AG164" s="35" t="s">
        <v>225</v>
      </c>
      <c r="AH164" s="35" t="s">
        <v>116</v>
      </c>
      <c r="AK164" s="37" t="str">
        <f aca="false">AG164&amp;L164&amp;M164</f>
        <v>劳动合同及用工管理场站问题场站生活设施问题</v>
      </c>
      <c r="AP164" s="38" t="n">
        <v>160</v>
      </c>
      <c r="AQ164" s="39" t="n">
        <v>46054</v>
      </c>
      <c r="AR164" s="43" t="str">
        <f aca="false">IFERROR(LEFT(A164,FIND("（",A164)-1),A164)</f>
        <v>热线-260210-026487-2</v>
      </c>
      <c r="AS164" s="43" t="str">
        <f aca="false">J164</f>
        <v>诉求</v>
      </c>
      <c r="AT164" s="43" t="n">
        <f aca="false">IF(MID(AR164,1,2)="热线",12345)+IF(MID(AR164,1,2)="网络",12345)</f>
        <v>12345</v>
      </c>
      <c r="AU164" s="41" t="str">
        <f aca="false">IFERROR(LEFT(D164,FIND(" ",D164)-1),D164)</f>
        <v>2026-02-10</v>
      </c>
      <c r="AV164" s="43" t="str">
        <f aca="false">P164</f>
        <v>物管行政部</v>
      </c>
      <c r="AW164" s="53" t="str">
        <f aca="false">Q164</f>
        <v>田顺庄分中心</v>
      </c>
      <c r="AX164" s="7" t="str">
        <f aca="false">H164</f>
        <v>市民反映，投诉第四客运分公司，不给车队职工更换微波炉，工作地址：石景山区鲁谷路55号，希望相关部门核实处理，来电反映公司不给车队职工更换微波炉的问题。注：市民要求保密个人信息（已解释）。工单流转，石景山区退回：市民反映公交公司不给车队职工更换微波炉的问题。超出我单位执法权限。北京公共交通控股(集团)有限公司第四客运分公司成立于2016年6月，由原第四客运分公司和原第六客运分公司合并重组而成，地址位于石景山区鲁谷路55号，市民反映的公交公司员工福利相关问题，属于公司内部管理，由于北京市公交集团属于市级部门，故此工单已超出石景山区受理范围。故此工单应由市公交集团单位协调处理，烦请市中心转派。</v>
      </c>
      <c r="AY164" s="53" t="str">
        <f aca="false">AG164</f>
        <v>劳动合同及用工管理</v>
      </c>
      <c r="AZ164" s="43" t="s">
        <v>92</v>
      </c>
      <c r="BA164" s="43" t="s">
        <v>116</v>
      </c>
      <c r="BB164" s="43" t="s">
        <v>116</v>
      </c>
      <c r="BC164" s="6" t="s">
        <v>1330</v>
      </c>
      <c r="BD164" s="43" t="str">
        <f aca="false">U164</f>
        <v>结束</v>
      </c>
      <c r="BE164" s="43" t="str">
        <f aca="false">IFERROR(LEFT(T164,FIND(" ",T164)-1),T164)</f>
        <v>2026-02-15</v>
      </c>
      <c r="BF164" s="6" t="s">
        <v>2220</v>
      </c>
      <c r="BG164" s="5" t="s">
        <v>912</v>
      </c>
      <c r="BH164" s="5" t="s">
        <v>945</v>
      </c>
      <c r="BI164" s="44"/>
      <c r="BJ164" s="44"/>
      <c r="BK164" s="44"/>
      <c r="BL164" s="44" t="str">
        <f aca="false">IF(BG164="物管行政部","侯旭、郑楠",IF(BG164="安保部","张耕",IF(BG164="工程设备部","华菲",IF(BG164="人力资源部","张浩宇",IF(BG164="党委工作部","阎鑫雨",IF(BG164="餐饮服务部","赵弘晨",IF(BG164="工会","郑欣",IF(BG164="办公室","董娜",""))))))))&amp;IF(BG164="纪检部","黄倩",IF(BG164="信息管理部","蔡浩然",""))</f>
        <v>赵弘晨</v>
      </c>
      <c r="BM164" s="44" t="s">
        <v>937</v>
      </c>
      <c r="BN164" s="44"/>
      <c r="BO164" s="44"/>
      <c r="BP164" s="45" t="s">
        <v>120</v>
      </c>
      <c r="BQ164" s="46"/>
      <c r="BR164" s="44"/>
      <c r="BS164" s="46"/>
      <c r="BT164" s="46"/>
      <c r="BU164" s="44"/>
      <c r="BV164" s="44" t="str">
        <f aca="false">MID(AR164,1,16)</f>
        <v>热线-260210-026487</v>
      </c>
      <c r="BW164" s="44" t="s">
        <v>231</v>
      </c>
      <c r="BX164" s="45" t="str">
        <f aca="false">IF(COUNTIF(BV:BV,BV164)=1,"否","是")</f>
        <v>否</v>
      </c>
      <c r="BY164" s="45" t="str">
        <f aca="false">MID(AR164,18,1)</f>
        <v>2</v>
      </c>
      <c r="CG164" s="47" t="str">
        <f aca="false">VLOOKUP(AR164,[1]市民意见信息导出!$AI$2:$AK$392,3,FALSE())</f>
        <v>结束</v>
      </c>
      <c r="CH164" s="0" t="e">
        <f aca="false">VLOOKUP(BV164,[2]Sheet1!$C$2:$AC$99,2,FALSE())</f>
        <v>#N/A</v>
      </c>
    </row>
    <row r="165" customFormat="false" ht="65" hidden="true" customHeight="false" outlineLevel="0" collapsed="false">
      <c r="A165" s="35" t="s">
        <v>2221</v>
      </c>
      <c r="B165" s="36" t="s">
        <v>2222</v>
      </c>
      <c r="C165" s="36" t="s">
        <v>2223</v>
      </c>
      <c r="D165" s="36" t="s">
        <v>2224</v>
      </c>
      <c r="E165" s="35" t="s">
        <v>182</v>
      </c>
      <c r="F165" s="35" t="s">
        <v>89</v>
      </c>
      <c r="G165" s="35" t="s">
        <v>182</v>
      </c>
      <c r="H165" s="35" t="s">
        <v>2225</v>
      </c>
      <c r="I165" s="35" t="s">
        <v>92</v>
      </c>
      <c r="J165" s="35" t="s">
        <v>93</v>
      </c>
      <c r="K165" s="35" t="s">
        <v>94</v>
      </c>
      <c r="L165" s="35" t="s">
        <v>95</v>
      </c>
      <c r="M165" s="35" t="s">
        <v>96</v>
      </c>
      <c r="N165" s="35" t="s">
        <v>97</v>
      </c>
      <c r="O165" s="35" t="s">
        <v>390</v>
      </c>
      <c r="P165" s="35" t="s">
        <v>99</v>
      </c>
      <c r="Q165" s="35" t="s">
        <v>390</v>
      </c>
      <c r="R165" s="36" t="s">
        <v>2226</v>
      </c>
      <c r="S165" s="36" t="s">
        <v>2214</v>
      </c>
      <c r="T165" s="36" t="s">
        <v>2227</v>
      </c>
      <c r="U165" s="35" t="s">
        <v>103</v>
      </c>
      <c r="V165" s="36" t="s">
        <v>104</v>
      </c>
      <c r="W165" s="35" t="s">
        <v>634</v>
      </c>
      <c r="X165" s="35" t="s">
        <v>1678</v>
      </c>
      <c r="Y165" s="35" t="s">
        <v>2228</v>
      </c>
      <c r="Z165" s="35" t="s">
        <v>2229</v>
      </c>
      <c r="AA165" s="35" t="s">
        <v>163</v>
      </c>
      <c r="AB165" s="35" t="s">
        <v>2230</v>
      </c>
      <c r="AC165" s="35" t="s">
        <v>111</v>
      </c>
      <c r="AD165" s="35" t="s">
        <v>112</v>
      </c>
      <c r="AE165" s="36" t="s">
        <v>2231</v>
      </c>
      <c r="AF165" s="36" t="s">
        <v>397</v>
      </c>
      <c r="AG165" s="35" t="s">
        <v>115</v>
      </c>
      <c r="AH165" s="35" t="s">
        <v>116</v>
      </c>
      <c r="AK165" s="37" t="str">
        <f aca="false">AG165&amp;L165&amp;M165</f>
        <v>服务企业政策问题调整服务规范</v>
      </c>
      <c r="AP165" s="38" t="n">
        <v>161</v>
      </c>
      <c r="AQ165" s="39" t="n">
        <v>46054</v>
      </c>
      <c r="AR165" s="43" t="str">
        <f aca="false">IFERROR(LEFT(A165,FIND("（",A165)-1),A165)</f>
        <v>网络-260211-010510-1</v>
      </c>
      <c r="AS165" s="43" t="str">
        <f aca="false">J165</f>
        <v>诉求</v>
      </c>
      <c r="AT165" s="43" t="n">
        <f aca="false">IF(MID(AR165,1,2)="热线",12345)+IF(MID(AR165,1,2)="网络",12345)</f>
        <v>12345</v>
      </c>
      <c r="AU165" s="41" t="str">
        <f aca="false">IFERROR(LEFT(D165,FIND(" ",D165)-1),D165)</f>
        <v>2026-02-11</v>
      </c>
      <c r="AV165" s="43" t="str">
        <f aca="false">P165</f>
        <v>物管行政部</v>
      </c>
      <c r="AW165" s="53" t="str">
        <f aca="false">Q165</f>
        <v>小营分中心</v>
      </c>
      <c r="AX165" s="7" t="str">
        <f aca="false">H165</f>
        <v> 工单来源：微信服务号，此工单内容为网民留言时填写的标题及原文。 ============================= 留言标题：公共交通，留言原文：我给北京公交320车队提个建议，让司机把车内卫生打扫扫，有的车怎么那么脏，车内不知道一股什么味，我不知道是司机身上的味，还是车上的，不用回电话，文字回复就可以，不用回电话，文字回复就可以。市民填写的详细地址为：区：海淀区街道：不详详细地址：北京市海淀区中关村大街    物业客四</v>
      </c>
      <c r="AY165" s="53" t="str">
        <f aca="false">AG165</f>
        <v>服务</v>
      </c>
      <c r="AZ165" s="43" t="s">
        <v>116</v>
      </c>
      <c r="BA165" s="43" t="s">
        <v>116</v>
      </c>
      <c r="BB165" s="43" t="s">
        <v>116</v>
      </c>
      <c r="BC165" s="6" t="s">
        <v>117</v>
      </c>
      <c r="BD165" s="43" t="str">
        <f aca="false">U165</f>
        <v>结束</v>
      </c>
      <c r="BE165" s="43" t="str">
        <f aca="false">IFERROR(LEFT(T165,FIND(" ",T165)-1),T165)</f>
        <v>2026-02-16</v>
      </c>
      <c r="BF165" s="6" t="s">
        <v>640</v>
      </c>
      <c r="BG165" s="5" t="s">
        <v>99</v>
      </c>
      <c r="BH165" s="5" t="s">
        <v>390</v>
      </c>
      <c r="BI165" s="44"/>
      <c r="BJ165" s="44"/>
      <c r="BK165" s="44"/>
      <c r="BL165" s="44" t="str">
        <f aca="false">IF(BG165="物管行政部","侯旭、郑楠",IF(BG165="安保部","张耕",IF(BG165="工程设备部","华菲",IF(BG165="人力资源部","张浩宇",IF(BG165="党委工作部","阎鑫雨",IF(BG165="餐饮服务部","赵弘晨",IF(BG165="工会","郑欣",IF(BG165="办公室","董娜",""))))))))&amp;IF(BG165="纪检部","黄倩",IF(BG165="信息管理部","蔡浩然",""))</f>
        <v>侯旭、郑楠</v>
      </c>
      <c r="BM165" s="44" t="s">
        <v>937</v>
      </c>
      <c r="BN165" s="44"/>
      <c r="BO165" s="44"/>
      <c r="BP165" s="45" t="s">
        <v>120</v>
      </c>
      <c r="BQ165" s="46"/>
      <c r="BR165" s="44"/>
      <c r="BS165" s="46"/>
      <c r="BT165" s="46"/>
      <c r="BU165" s="44"/>
      <c r="BV165" s="44" t="str">
        <f aca="false">MID(AR165,1,16)</f>
        <v>网络-260211-010510</v>
      </c>
      <c r="BW165" s="44" t="s">
        <v>121</v>
      </c>
      <c r="BX165" s="45" t="str">
        <f aca="false">IF(COUNTIF(BV:BV,BV165)=1,"否","是")</f>
        <v>否</v>
      </c>
      <c r="BY165" s="45" t="str">
        <f aca="false">MID(AR165,18,1)</f>
        <v>1</v>
      </c>
      <c r="CG165" s="47" t="str">
        <f aca="false">VLOOKUP(AR165,[1]市民意见信息导出!$AI$2:$AK$392,3,FALSE())</f>
        <v>结束</v>
      </c>
      <c r="CH165" s="0" t="e">
        <f aca="false">VLOOKUP(BV165,[2]Sheet1!$C$2:$AC$99,2,FALSE())</f>
        <v>#N/A</v>
      </c>
    </row>
    <row r="166" customFormat="false" ht="39" hidden="true" customHeight="false" outlineLevel="0" collapsed="false">
      <c r="A166" s="35" t="s">
        <v>2232</v>
      </c>
      <c r="B166" s="36" t="s">
        <v>2233</v>
      </c>
      <c r="C166" s="36" t="s">
        <v>2234</v>
      </c>
      <c r="D166" s="36" t="s">
        <v>2235</v>
      </c>
      <c r="E166" s="35" t="s">
        <v>182</v>
      </c>
      <c r="F166" s="35" t="s">
        <v>89</v>
      </c>
      <c r="G166" s="35" t="s">
        <v>182</v>
      </c>
      <c r="H166" s="35" t="s">
        <v>2236</v>
      </c>
      <c r="I166" s="35" t="s">
        <v>92</v>
      </c>
      <c r="J166" s="35" t="s">
        <v>93</v>
      </c>
      <c r="K166" s="35" t="s">
        <v>94</v>
      </c>
      <c r="L166" s="35" t="s">
        <v>95</v>
      </c>
      <c r="M166" s="35" t="s">
        <v>96</v>
      </c>
      <c r="N166" s="35" t="s">
        <v>97</v>
      </c>
      <c r="O166" s="35" t="s">
        <v>2237</v>
      </c>
      <c r="P166" s="35" t="s">
        <v>99</v>
      </c>
      <c r="Q166" s="35" t="s">
        <v>2237</v>
      </c>
      <c r="R166" s="36" t="s">
        <v>2226</v>
      </c>
      <c r="S166" s="36" t="s">
        <v>2238</v>
      </c>
      <c r="T166" s="36" t="s">
        <v>2227</v>
      </c>
      <c r="U166" s="35" t="s">
        <v>103</v>
      </c>
      <c r="V166" s="36" t="s">
        <v>104</v>
      </c>
      <c r="W166" s="35" t="s">
        <v>2239</v>
      </c>
      <c r="X166" s="35" t="s">
        <v>2240</v>
      </c>
      <c r="Y166" s="35" t="s">
        <v>2241</v>
      </c>
      <c r="Z166" s="35" t="s">
        <v>2242</v>
      </c>
      <c r="AA166" s="35" t="s">
        <v>109</v>
      </c>
      <c r="AB166" s="35" t="s">
        <v>2243</v>
      </c>
      <c r="AC166" s="35" t="s">
        <v>111</v>
      </c>
      <c r="AD166" s="35" t="s">
        <v>112</v>
      </c>
      <c r="AE166" s="36" t="s">
        <v>2244</v>
      </c>
      <c r="AF166" s="36" t="s">
        <v>2245</v>
      </c>
      <c r="AG166" s="35" t="s">
        <v>379</v>
      </c>
      <c r="AH166" s="35" t="s">
        <v>116</v>
      </c>
      <c r="AK166" s="37" t="str">
        <f aca="false">AG166&amp;L166&amp;M166</f>
        <v>设施设备企业政策问题调整服务规范</v>
      </c>
      <c r="AP166" s="38" t="n">
        <v>162</v>
      </c>
      <c r="AQ166" s="39" t="n">
        <v>46054</v>
      </c>
      <c r="AR166" s="43" t="str">
        <f aca="false">IFERROR(LEFT(A166,FIND("（",A166)-1),A166)</f>
        <v>热线-260211-041773</v>
      </c>
      <c r="AS166" s="43" t="str">
        <f aca="false">J166</f>
        <v>诉求</v>
      </c>
      <c r="AT166" s="43" t="n">
        <f aca="false">IF(MID(AR166,1,2)="热线",12345)+IF(MID(AR166,1,2)="网络",12345)</f>
        <v>12345</v>
      </c>
      <c r="AU166" s="41" t="str">
        <f aca="false">IFERROR(LEFT(D166,FIND(" ",D166)-1),D166)</f>
        <v>2026-02-11</v>
      </c>
      <c r="AV166" s="43" t="str">
        <f aca="false">P166</f>
        <v>物管行政部</v>
      </c>
      <c r="AW166" s="53" t="str">
        <f aca="false">Q166</f>
        <v>龙之乡分中心</v>
      </c>
      <c r="AX166" s="7" t="str">
        <f aca="false">H166</f>
        <v>市民反映，833路每辆车车内都很臭，味道很大，要求进行整改，来电反映公交车辆车内环境问题。注：市民要求信息保密（已解释）</v>
      </c>
      <c r="AY166" s="53" t="str">
        <f aca="false">AG166</f>
        <v>设施设备</v>
      </c>
      <c r="AZ166" s="43" t="s">
        <v>116</v>
      </c>
      <c r="BA166" s="43" t="s">
        <v>116</v>
      </c>
      <c r="BB166" s="43" t="s">
        <v>116</v>
      </c>
      <c r="BC166" s="6" t="s">
        <v>117</v>
      </c>
      <c r="BD166" s="43" t="str">
        <f aca="false">U166</f>
        <v>结束</v>
      </c>
      <c r="BE166" s="43" t="str">
        <f aca="false">IFERROR(LEFT(T166,FIND(" ",T166)-1),T166)</f>
        <v>2026-02-16</v>
      </c>
      <c r="BF166" s="6" t="s">
        <v>118</v>
      </c>
      <c r="BG166" s="5" t="s">
        <v>99</v>
      </c>
      <c r="BH166" s="5" t="s">
        <v>2237</v>
      </c>
      <c r="BI166" s="44"/>
      <c r="BJ166" s="44"/>
      <c r="BK166" s="44"/>
      <c r="BL166" s="44" t="str">
        <f aca="false">IF(BG166="物管行政部","侯旭、郑楠",IF(BG166="安保部","张耕",IF(BG166="工程设备部","华菲",IF(BG166="人力资源部","张浩宇",IF(BG166="党委工作部","阎鑫雨",IF(BG166="餐饮服务部","赵弘晨",IF(BG166="工会","郑欣",IF(BG166="办公室","董娜",""))))))))&amp;IF(BG166="纪检部","黄倩",IF(BG166="信息管理部","蔡浩然",""))</f>
        <v>侯旭、郑楠</v>
      </c>
      <c r="BM166" s="44" t="s">
        <v>937</v>
      </c>
      <c r="BN166" s="44"/>
      <c r="BO166" s="44"/>
      <c r="BP166" s="45" t="s">
        <v>120</v>
      </c>
      <c r="BQ166" s="46"/>
      <c r="BR166" s="44"/>
      <c r="BS166" s="46"/>
      <c r="BT166" s="46"/>
      <c r="BU166" s="44"/>
      <c r="BV166" s="44" t="str">
        <f aca="false">MID(AR166,1,16)</f>
        <v>热线-260211-041773</v>
      </c>
      <c r="BW166" s="44" t="s">
        <v>121</v>
      </c>
      <c r="BX166" s="45" t="str">
        <f aca="false">IF(COUNTIF(BV:BV,BV166)=1,"否","是")</f>
        <v>否</v>
      </c>
      <c r="BY166" s="45" t="str">
        <f aca="false">MID(AR166,18,1)</f>
        <v/>
      </c>
      <c r="CG166" s="47" t="str">
        <f aca="false">VLOOKUP(AR166,[1]市民意见信息导出!$AI$2:$AK$392,3,FALSE())</f>
        <v>结束</v>
      </c>
      <c r="CH166" s="0" t="e">
        <f aca="false">VLOOKUP(BV166,[2]Sheet1!$C$2:$AC$99,2,FALSE())</f>
        <v>#N/A</v>
      </c>
    </row>
    <row r="167" customFormat="false" ht="60" hidden="true" customHeight="true" outlineLevel="0" collapsed="false">
      <c r="A167" s="35" t="s">
        <v>2246</v>
      </c>
      <c r="B167" s="36" t="s">
        <v>2247</v>
      </c>
      <c r="C167" s="36" t="s">
        <v>2248</v>
      </c>
      <c r="D167" s="36" t="s">
        <v>2249</v>
      </c>
      <c r="E167" s="35" t="s">
        <v>1225</v>
      </c>
      <c r="F167" s="35" t="s">
        <v>129</v>
      </c>
      <c r="G167" s="35" t="s">
        <v>1226</v>
      </c>
      <c r="H167" s="35" t="s">
        <v>2250</v>
      </c>
      <c r="I167" s="35" t="s">
        <v>92</v>
      </c>
      <c r="J167" s="35" t="s">
        <v>93</v>
      </c>
      <c r="K167" s="35" t="s">
        <v>94</v>
      </c>
      <c r="L167" s="35" t="s">
        <v>184</v>
      </c>
      <c r="M167" s="35" t="s">
        <v>185</v>
      </c>
      <c r="N167" s="35" t="s">
        <v>97</v>
      </c>
      <c r="O167" s="35" t="s">
        <v>237</v>
      </c>
      <c r="P167" s="35" t="s">
        <v>99</v>
      </c>
      <c r="Q167" s="35" t="s">
        <v>237</v>
      </c>
      <c r="R167" s="36" t="s">
        <v>2251</v>
      </c>
      <c r="S167" s="36" t="s">
        <v>2238</v>
      </c>
      <c r="T167" s="36" t="s">
        <v>2252</v>
      </c>
      <c r="U167" s="35" t="s">
        <v>103</v>
      </c>
      <c r="V167" s="36" t="s">
        <v>104</v>
      </c>
      <c r="W167" s="35" t="s">
        <v>1063</v>
      </c>
      <c r="X167" s="35" t="s">
        <v>2253</v>
      </c>
      <c r="Y167" s="35" t="s">
        <v>2254</v>
      </c>
      <c r="Z167" s="35" t="s">
        <v>1230</v>
      </c>
      <c r="AA167" s="35" t="s">
        <v>163</v>
      </c>
      <c r="AB167" s="35" t="s">
        <v>2255</v>
      </c>
      <c r="AC167" s="35" t="s">
        <v>111</v>
      </c>
      <c r="AD167" s="35" t="s">
        <v>112</v>
      </c>
      <c r="AE167" s="36" t="s">
        <v>2256</v>
      </c>
      <c r="AF167" s="36" t="s">
        <v>243</v>
      </c>
      <c r="AG167" s="35" t="s">
        <v>115</v>
      </c>
      <c r="AH167" s="35" t="s">
        <v>116</v>
      </c>
      <c r="AK167" s="37" t="str">
        <f aca="false">AG167&amp;L167&amp;M167</f>
        <v>服务乘车环境问题车辆卫生</v>
      </c>
      <c r="AP167" s="38" t="n">
        <v>163</v>
      </c>
      <c r="AQ167" s="39" t="n">
        <v>46054</v>
      </c>
      <c r="AR167" s="43" t="str">
        <f aca="false">IFERROR(LEFT(A167,FIND("（",A167)-1),A167)</f>
        <v>网络-260212-011380</v>
      </c>
      <c r="AS167" s="43" t="str">
        <f aca="false">J167</f>
        <v>诉求</v>
      </c>
      <c r="AT167" s="43" t="n">
        <f aca="false">IF(MID(AR167,1,2)="热线",12345)+IF(MID(AR167,1,2)="网络",12345)</f>
        <v>12345</v>
      </c>
      <c r="AU167" s="41" t="str">
        <f aca="false">IFERROR(LEFT(D167,FIND(" ",D167)-1),D167)</f>
        <v>2026-02-12</v>
      </c>
      <c r="AV167" s="43" t="str">
        <f aca="false">P167</f>
        <v>物管行政部</v>
      </c>
      <c r="AW167" s="53" t="str">
        <f aca="false">Q167</f>
        <v>方庄分中心</v>
      </c>
      <c r="AX167" s="7" t="str">
        <f aca="false">H167</f>
        <v>工单来源：微信服务号，此工单内容为网民留言时填写的标题及原文============================= = 留言标题：公交留言原文：300路车号1226536.车内卫生又没打扫，这次今年换保洁公司后，第三次发现卫生不合格。要求严格保持明星线路卫生合格，全集团通报这家保洁公司，严格按着制度考核！市民填写的详细地址为：区、街道：丰台区花乡街道详细地址：草桥</v>
      </c>
      <c r="AY167" s="53" t="str">
        <f aca="false">AG167</f>
        <v>服务</v>
      </c>
      <c r="AZ167" s="43" t="s">
        <v>116</v>
      </c>
      <c r="BA167" s="43" t="s">
        <v>116</v>
      </c>
      <c r="BB167" s="43" t="s">
        <v>116</v>
      </c>
      <c r="BC167" s="6" t="s">
        <v>117</v>
      </c>
      <c r="BD167" s="43" t="str">
        <f aca="false">U167</f>
        <v>结束</v>
      </c>
      <c r="BE167" s="43" t="str">
        <f aca="false">IFERROR(LEFT(T167,FIND(" ",T167)-1),T167)</f>
        <v>2026-02-17</v>
      </c>
      <c r="BF167" s="6" t="s">
        <v>640</v>
      </c>
      <c r="BG167" s="5" t="s">
        <v>99</v>
      </c>
      <c r="BH167" s="5" t="s">
        <v>237</v>
      </c>
      <c r="BI167" s="44"/>
      <c r="BJ167" s="44"/>
      <c r="BK167" s="44"/>
      <c r="BL167" s="44" t="str">
        <f aca="false">IF(BG167="物管行政部","侯旭、郑楠",IF(BG167="安保部","张耕",IF(BG167="工程设备部","华菲",IF(BG167="人力资源部","张浩宇",IF(BG167="党委工作部","阎鑫雨",IF(BG167="餐饮服务部","赵弘晨",IF(BG167="工会","郑欣",IF(BG167="办公室","董娜",""))))))))&amp;IF(BG167="纪检部","黄倩",IF(BG167="信息管理部","蔡浩然",""))</f>
        <v>侯旭、郑楠</v>
      </c>
      <c r="BM167" s="44" t="s">
        <v>119</v>
      </c>
      <c r="BN167" s="44"/>
      <c r="BO167" s="44"/>
      <c r="BP167" s="45" t="s">
        <v>120</v>
      </c>
      <c r="BQ167" s="46"/>
      <c r="BR167" s="44"/>
      <c r="BS167" s="46"/>
      <c r="BT167" s="46"/>
      <c r="BU167" s="44"/>
      <c r="BV167" s="44" t="str">
        <f aca="false">MID(AR167,1,16)</f>
        <v>网络-260212-011380</v>
      </c>
      <c r="BW167" s="44" t="s">
        <v>121</v>
      </c>
      <c r="BX167" s="45" t="str">
        <f aca="false">IF(COUNTIF(BV:BV,BV167)=1,"否","是")</f>
        <v>否</v>
      </c>
      <c r="BY167" s="45" t="str">
        <f aca="false">MID(AR167,18,1)</f>
        <v/>
      </c>
      <c r="BZ167" s="0" t="s">
        <v>122</v>
      </c>
      <c r="CE167" s="57" t="s">
        <v>2257</v>
      </c>
      <c r="CG167" s="47" t="str">
        <f aca="false">VLOOKUP(AR167,[1]市民意见信息导出!$AI$2:$AK$392,3,FALSE())</f>
        <v>结束</v>
      </c>
      <c r="CH167" s="0" t="str">
        <f aca="false">VLOOKUP(BV167,[2]Sheet1!$C$2:$AC$99,2,FALSE())</f>
        <v>3月</v>
      </c>
    </row>
    <row r="168" customFormat="false" ht="167" hidden="true" customHeight="true" outlineLevel="0" collapsed="false">
      <c r="A168" s="35" t="s">
        <v>2258</v>
      </c>
      <c r="B168" s="36" t="s">
        <v>2259</v>
      </c>
      <c r="C168" s="36" t="s">
        <v>2260</v>
      </c>
      <c r="D168" s="36" t="s">
        <v>2261</v>
      </c>
      <c r="E168" s="35" t="s">
        <v>385</v>
      </c>
      <c r="F168" s="35" t="s">
        <v>129</v>
      </c>
      <c r="G168" s="35" t="s">
        <v>2262</v>
      </c>
      <c r="H168" s="35" t="s">
        <v>2263</v>
      </c>
      <c r="I168" s="35" t="s">
        <v>92</v>
      </c>
      <c r="J168" s="35" t="s">
        <v>93</v>
      </c>
      <c r="K168" s="35" t="s">
        <v>234</v>
      </c>
      <c r="L168" s="35" t="s">
        <v>2201</v>
      </c>
      <c r="M168" s="35" t="s">
        <v>2202</v>
      </c>
      <c r="N168" s="35" t="s">
        <v>97</v>
      </c>
      <c r="O168" s="35" t="s">
        <v>238</v>
      </c>
      <c r="P168" s="35" t="s">
        <v>238</v>
      </c>
      <c r="Q168" s="35" t="s">
        <v>218</v>
      </c>
      <c r="R168" s="36" t="s">
        <v>2264</v>
      </c>
      <c r="S168" s="36" t="s">
        <v>2265</v>
      </c>
      <c r="T168" s="36" t="s">
        <v>2266</v>
      </c>
      <c r="U168" s="35" t="s">
        <v>103</v>
      </c>
      <c r="V168" s="36" t="s">
        <v>104</v>
      </c>
      <c r="W168" s="35" t="s">
        <v>2267</v>
      </c>
      <c r="X168" s="35" t="s">
        <v>2268</v>
      </c>
      <c r="Y168" s="36" t="s">
        <v>2269</v>
      </c>
      <c r="Z168" s="35" t="s">
        <v>242</v>
      </c>
      <c r="AA168" s="35" t="s">
        <v>242</v>
      </c>
      <c r="AB168" s="35" t="s">
        <v>2270</v>
      </c>
      <c r="AC168" s="35" t="s">
        <v>111</v>
      </c>
      <c r="AD168" s="35" t="s">
        <v>112</v>
      </c>
      <c r="AE168" s="36" t="s">
        <v>2271</v>
      </c>
      <c r="AF168" s="36" t="s">
        <v>279</v>
      </c>
      <c r="AG168" s="35" t="s">
        <v>479</v>
      </c>
      <c r="AH168" s="35" t="s">
        <v>116</v>
      </c>
      <c r="AK168" s="37" t="str">
        <f aca="false">AG168&amp;L168&amp;M168</f>
        <v>退休退休人员退休福利</v>
      </c>
      <c r="AP168" s="38" t="n">
        <v>164</v>
      </c>
      <c r="AQ168" s="39" t="n">
        <v>46054</v>
      </c>
      <c r="AR168" s="43" t="str">
        <f aca="false">IFERROR(LEFT(A168,FIND("（",A168)-1),A168)</f>
        <v>热线-260213-005308</v>
      </c>
      <c r="AS168" s="43" t="str">
        <f aca="false">J168</f>
        <v>诉求</v>
      </c>
      <c r="AT168" s="43" t="n">
        <f aca="false">IF(MID(AR168,1,2)="热线",12345)+IF(MID(AR168,1,2)="网络",12345)</f>
        <v>12345</v>
      </c>
      <c r="AU168" s="41" t="str">
        <f aca="false">IFERROR(LEFT(D168,FIND(" ",D168)-1),D168)</f>
        <v>2026-02-13</v>
      </c>
      <c r="AV168" s="43" t="str">
        <f aca="false">P168</f>
        <v>人力资源部</v>
      </c>
      <c r="AW168" s="53" t="str">
        <f aca="false">Q168</f>
        <v>机关</v>
      </c>
      <c r="AX168" s="7" t="str">
        <f aca="false">H168</f>
        <v>市民反映，自己爱人张丽原来是北京公交集团控股有限责任公司的员工，之后自己爱人被调到其下属公司鸿运承物业，2026年1月8日爱人退休了，但没有发放2000多元的春节小钱福利，爱人工作地址：朝阳区120路公交的厂站。市民称，自己爱人在公交公司34年工龄，要求提供相关正式的书面文件，来电反映退休人员没有发放春节小钱福利问题。工单流转：2026年2月13日11:20分朝阳区人力资源和社会保障局工作人员电话联系来电人13621257455，了解具体诉求事项为：退休人员没有发放春节小钱福利问题。我部门的办理情况为：经核实，来电人给其爱人张丽反馈的诉求，其爱人身份证号码： 110108197601086027，于2026年1月8日从北京公共交通控股（集团）有限公司鸿运承物业管理中心退休，此次来电反映该公司没有给来电人爱人春节福利小钱2000多元的诉求，来电人告知之前其爱人在职期间一直都有，希望公司发放过节福利费的诉求。经查，北京公共交通控股（集团）有限公司鸿运承物业管理中心上级单位为北京公共交通控股（集团）有限公司。故请转派至北京公共交通控股（集团）有限公司后续处理，谢谢。附:1.与来电人核实录音。2.与北京公共交通控股（集团）有限公司鸿运承物业管理中心人力部门老师沟通承认来电人的爱人确实为单位退休职工。3.公司股权结构图。4.领导同意截图。</v>
      </c>
      <c r="AY168" s="53" t="str">
        <f aca="false">AG168</f>
        <v>退休</v>
      </c>
      <c r="AZ168" s="43" t="s">
        <v>92</v>
      </c>
      <c r="BA168" s="43" t="s">
        <v>92</v>
      </c>
      <c r="BB168" s="43" t="s">
        <v>116</v>
      </c>
      <c r="BC168" s="6" t="s">
        <v>226</v>
      </c>
      <c r="BD168" s="43" t="str">
        <f aca="false">U168</f>
        <v>结束</v>
      </c>
      <c r="BE168" s="43" t="str">
        <f aca="false">IFERROR(LEFT(T168,FIND(" ",T168)-1),T168)</f>
        <v>2026-02-18</v>
      </c>
      <c r="BF168" s="6" t="s">
        <v>2272</v>
      </c>
      <c r="BG168" s="5" t="s">
        <v>238</v>
      </c>
      <c r="BH168" s="5" t="s">
        <v>186</v>
      </c>
      <c r="BI168" s="44"/>
      <c r="BJ168" s="44"/>
      <c r="BK168" s="44"/>
      <c r="BL168" s="44" t="str">
        <f aca="false">IF(BG168="物管行政部","侯旭、郑楠",IF(BG168="安保部","张耕",IF(BG168="工程设备部","华菲",IF(BG168="人力资源部","张浩宇",IF(BG168="党委工作部","阎鑫雨",IF(BG168="餐饮服务部","赵弘晨",IF(BG168="工会","郑欣",IF(BG168="办公室","董娜",""))))))))&amp;IF(BG168="纪检部","黄倩",IF(BG168="信息管理部","蔡浩然",""))</f>
        <v>张浩宇</v>
      </c>
      <c r="BM168" s="44" t="s">
        <v>119</v>
      </c>
      <c r="BN168" s="44"/>
      <c r="BO168" s="44"/>
      <c r="BP168" s="45" t="s">
        <v>228</v>
      </c>
      <c r="BQ168" s="46" t="s">
        <v>2273</v>
      </c>
      <c r="BR168" s="44" t="s">
        <v>92</v>
      </c>
      <c r="BS168" s="46" t="s">
        <v>150</v>
      </c>
      <c r="BT168" s="46"/>
      <c r="BU168" s="44"/>
      <c r="BV168" s="44" t="str">
        <f aca="false">MID(AR168,1,16)</f>
        <v>热线-260213-005308</v>
      </c>
      <c r="BW168" s="44"/>
      <c r="BX168" s="45" t="str">
        <f aca="false">IF(COUNTIF(BV:BV,BV168)=1,"否","是")</f>
        <v>否</v>
      </c>
      <c r="BY168" s="45" t="str">
        <f aca="false">MID(AR168,18,1)</f>
        <v/>
      </c>
      <c r="BZ168" s="0" t="s">
        <v>122</v>
      </c>
      <c r="CE168" s="57" t="s">
        <v>2257</v>
      </c>
      <c r="CG168" s="47" t="str">
        <f aca="false">VLOOKUP(AR168,[1]市民意见信息导出!$AI$2:$AK$392,3,FALSE())</f>
        <v>结束</v>
      </c>
      <c r="CH168" s="0" t="str">
        <f aca="false">VLOOKUP(BV168,[2]Sheet1!$C$2:$AC$99,2,FALSE())</f>
        <v>3月</v>
      </c>
    </row>
    <row r="169" customFormat="false" ht="52" hidden="true" customHeight="false" outlineLevel="0" collapsed="false">
      <c r="A169" s="35" t="s">
        <v>2274</v>
      </c>
      <c r="B169" s="36" t="s">
        <v>2275</v>
      </c>
      <c r="C169" s="36" t="s">
        <v>2276</v>
      </c>
      <c r="D169" s="36" t="s">
        <v>2277</v>
      </c>
      <c r="E169" s="35" t="s">
        <v>155</v>
      </c>
      <c r="F169" s="35" t="s">
        <v>89</v>
      </c>
      <c r="G169" s="35" t="s">
        <v>2278</v>
      </c>
      <c r="H169" s="35" t="s">
        <v>2279</v>
      </c>
      <c r="I169" s="35" t="s">
        <v>92</v>
      </c>
      <c r="J169" s="35" t="s">
        <v>588</v>
      </c>
      <c r="K169" s="35" t="s">
        <v>234</v>
      </c>
      <c r="L169" s="35" t="s">
        <v>838</v>
      </c>
      <c r="M169" s="35" t="s">
        <v>838</v>
      </c>
      <c r="N169" s="35" t="s">
        <v>97</v>
      </c>
      <c r="O169" s="35" t="s">
        <v>238</v>
      </c>
      <c r="P169" s="35" t="s">
        <v>238</v>
      </c>
      <c r="Q169" s="35" t="s">
        <v>218</v>
      </c>
      <c r="R169" s="35"/>
      <c r="S169" s="36" t="s">
        <v>2265</v>
      </c>
      <c r="T169" s="36" t="s">
        <v>2266</v>
      </c>
      <c r="U169" s="35" t="s">
        <v>103</v>
      </c>
      <c r="V169" s="36" t="s">
        <v>104</v>
      </c>
      <c r="W169" s="35" t="s">
        <v>2280</v>
      </c>
      <c r="X169" s="35" t="s">
        <v>2281</v>
      </c>
      <c r="Y169" s="36" t="s">
        <v>2282</v>
      </c>
      <c r="Z169" s="35" t="s">
        <v>242</v>
      </c>
      <c r="AA169" s="35" t="s">
        <v>242</v>
      </c>
      <c r="AB169" s="35" t="s">
        <v>2283</v>
      </c>
      <c r="AC169" s="35" t="s">
        <v>111</v>
      </c>
      <c r="AD169" s="35" t="s">
        <v>112</v>
      </c>
      <c r="AE169" s="36" t="s">
        <v>2284</v>
      </c>
      <c r="AF169" s="36" t="s">
        <v>279</v>
      </c>
      <c r="AG169" s="35" t="s">
        <v>845</v>
      </c>
      <c r="AH169" s="35" t="s">
        <v>92</v>
      </c>
      <c r="AK169" s="37" t="str">
        <f aca="false">AG169&amp;L169&amp;M169</f>
        <v>工作质量人力资源方面其他表扬人力资源方面其他表扬</v>
      </c>
      <c r="AP169" s="38" t="n">
        <v>165</v>
      </c>
      <c r="AQ169" s="39" t="n">
        <v>46054</v>
      </c>
      <c r="AR169" s="43" t="str">
        <f aca="false">IFERROR(LEFT(A169,FIND("（",A169)-1),A169)</f>
        <v>热线-260213-041795-2</v>
      </c>
      <c r="AS169" s="43" t="str">
        <f aca="false">J169</f>
        <v>表扬</v>
      </c>
      <c r="AT169" s="43" t="n">
        <f aca="false">IF(MID(AR169,1,2)="热线",12345)+IF(MID(AR169,1,2)="网络",12345)</f>
        <v>12345</v>
      </c>
      <c r="AU169" s="41" t="str">
        <f aca="false">IFERROR(LEFT(D169,FIND(" ",D169)-1),D169)</f>
        <v>2026-02-13</v>
      </c>
      <c r="AV169" s="43" t="str">
        <f aca="false">P169</f>
        <v>人力资源部</v>
      </c>
      <c r="AW169" s="53" t="str">
        <f aca="false">Q169</f>
        <v>机关</v>
      </c>
      <c r="AX169" s="7" t="str">
        <f aca="false">H169</f>
        <v>市民表扬，西城区北京市公共交通公司鸿运城物业管理中心土桥分中心，设备部的胡雪松和人力领导魏齐雄（音译），刘砖厂站的灯坏了，担心影响后续运营他们特别及时就给修好了，工作认真负责，来电表扬公交集团工作人员问题。基建人力</v>
      </c>
      <c r="AY169" s="53" t="str">
        <f aca="false">AG169</f>
        <v>工作质量</v>
      </c>
      <c r="AZ169" s="43" t="s">
        <v>92</v>
      </c>
      <c r="BA169" s="43" t="s">
        <v>116</v>
      </c>
      <c r="BB169" s="43" t="s">
        <v>116</v>
      </c>
      <c r="BC169" s="6" t="s">
        <v>121</v>
      </c>
      <c r="BD169" s="43" t="str">
        <f aca="false">U169</f>
        <v>结束</v>
      </c>
      <c r="BE169" s="43" t="str">
        <f aca="false">IFERROR(LEFT(T169,FIND(" ",T169)-1),T169)</f>
        <v>2026-02-18</v>
      </c>
      <c r="BF169" s="6" t="s">
        <v>846</v>
      </c>
      <c r="BG169" s="5" t="s">
        <v>238</v>
      </c>
      <c r="BH169" s="5" t="s">
        <v>1045</v>
      </c>
      <c r="BI169" s="44"/>
      <c r="BJ169" s="44"/>
      <c r="BK169" s="44"/>
      <c r="BL169" s="44" t="str">
        <f aca="false">IF(BG169="物管行政部","侯旭、郑楠",IF(BG169="安保部","张耕",IF(BG169="工程设备部","华菲",IF(BG169="人力资源部","张浩宇",IF(BG169="党委工作部","阎鑫雨",IF(BG169="餐饮服务部","赵弘晨",IF(BG169="工会","郑欣",IF(BG169="办公室","董娜",""))))))))&amp;IF(BG169="纪检部","黄倩",IF(BG169="信息管理部","蔡浩然",""))</f>
        <v>张浩宇</v>
      </c>
      <c r="BM169" s="44"/>
      <c r="BN169" s="44" t="s">
        <v>588</v>
      </c>
      <c r="BO169" s="44"/>
      <c r="BP169" s="45" t="s">
        <v>120</v>
      </c>
      <c r="BQ169" s="46"/>
      <c r="BR169" s="44"/>
      <c r="BS169" s="46"/>
      <c r="BT169" s="46"/>
      <c r="BU169" s="44"/>
      <c r="BV169" s="44" t="str">
        <f aca="false">MID(AR169,1,16)</f>
        <v>热线-260213-041795</v>
      </c>
      <c r="BW169" s="44"/>
      <c r="BX169" s="45" t="str">
        <f aca="false">IF(COUNTIF(BV:BV,BV169)=1,"否","是")</f>
        <v>是</v>
      </c>
      <c r="BY169" s="45" t="str">
        <f aca="false">MID(AR169,18,1)</f>
        <v>2</v>
      </c>
      <c r="CG169" s="47" t="str">
        <f aca="false">VLOOKUP(AR169,[1]市民意见信息导出!$AI$2:$AK$392,3,FALSE())</f>
        <v>结束</v>
      </c>
      <c r="CH169" s="0" t="e">
        <f aca="false">VLOOKUP(BV169,[2]Sheet1!$C$2:$AC$99,2,FALSE())</f>
        <v>#N/A</v>
      </c>
    </row>
    <row r="170" customFormat="false" ht="52" hidden="true" customHeight="false" outlineLevel="0" collapsed="false">
      <c r="A170" s="35" t="s">
        <v>2285</v>
      </c>
      <c r="B170" s="36" t="s">
        <v>2275</v>
      </c>
      <c r="C170" s="36" t="s">
        <v>2276</v>
      </c>
      <c r="D170" s="36" t="s">
        <v>2286</v>
      </c>
      <c r="E170" s="35" t="s">
        <v>155</v>
      </c>
      <c r="F170" s="35" t="s">
        <v>89</v>
      </c>
      <c r="G170" s="35" t="s">
        <v>2278</v>
      </c>
      <c r="H170" s="35" t="s">
        <v>2279</v>
      </c>
      <c r="I170" s="35" t="s">
        <v>92</v>
      </c>
      <c r="J170" s="35" t="s">
        <v>588</v>
      </c>
      <c r="K170" s="35" t="s">
        <v>434</v>
      </c>
      <c r="L170" s="35" t="s">
        <v>1181</v>
      </c>
      <c r="M170" s="35" t="s">
        <v>1181</v>
      </c>
      <c r="N170" s="35" t="s">
        <v>97</v>
      </c>
      <c r="O170" s="35" t="s">
        <v>447</v>
      </c>
      <c r="P170" s="35" t="s">
        <v>447</v>
      </c>
      <c r="Q170" s="35" t="s">
        <v>218</v>
      </c>
      <c r="R170" s="35"/>
      <c r="S170" s="36" t="s">
        <v>2265</v>
      </c>
      <c r="T170" s="36" t="s">
        <v>2266</v>
      </c>
      <c r="U170" s="35" t="s">
        <v>103</v>
      </c>
      <c r="V170" s="36" t="s">
        <v>104</v>
      </c>
      <c r="W170" s="35" t="s">
        <v>2287</v>
      </c>
      <c r="X170" s="36" t="s">
        <v>2288</v>
      </c>
      <c r="Y170" s="35" t="s">
        <v>2287</v>
      </c>
      <c r="Z170" s="35" t="s">
        <v>2287</v>
      </c>
      <c r="AA170" s="35" t="s">
        <v>242</v>
      </c>
      <c r="AB170" s="35" t="s">
        <v>2289</v>
      </c>
      <c r="AC170" s="35" t="s">
        <v>111</v>
      </c>
      <c r="AD170" s="35" t="s">
        <v>112</v>
      </c>
      <c r="AE170" s="36" t="s">
        <v>2284</v>
      </c>
      <c r="AF170" s="36" t="s">
        <v>497</v>
      </c>
      <c r="AG170" s="35" t="s">
        <v>845</v>
      </c>
      <c r="AH170" s="35" t="s">
        <v>92</v>
      </c>
      <c r="AK170" s="37" t="str">
        <f aca="false">AG170&amp;L170&amp;M170</f>
        <v>工作质量基建行政专业其他表扬基建行政专业其他表扬</v>
      </c>
      <c r="AP170" s="38" t="n">
        <v>166</v>
      </c>
      <c r="AQ170" s="39" t="n">
        <v>46054</v>
      </c>
      <c r="AR170" s="43" t="str">
        <f aca="false">IFERROR(LEFT(A170,FIND("（",A170)-1),A170)</f>
        <v>热线-260213-041795-1</v>
      </c>
      <c r="AS170" s="43" t="str">
        <f aca="false">J170</f>
        <v>表扬</v>
      </c>
      <c r="AT170" s="43" t="n">
        <f aca="false">IF(MID(AR170,1,2)="热线",12345)+IF(MID(AR170,1,2)="网络",12345)</f>
        <v>12345</v>
      </c>
      <c r="AU170" s="41" t="str">
        <f aca="false">IFERROR(LEFT(D170,FIND(" ",D170)-1),D170)</f>
        <v>2026-02-13</v>
      </c>
      <c r="AV170" s="43" t="str">
        <f aca="false">P170</f>
        <v>工程设备部</v>
      </c>
      <c r="AW170" s="53" t="str">
        <f aca="false">Q170</f>
        <v>机关</v>
      </c>
      <c r="AX170" s="7" t="str">
        <f aca="false">H170</f>
        <v>市民表扬，西城区北京市公共交通公司鸿运城物业管理中心土桥分中心，设备部的胡雪松和人力领导魏齐雄（音译），刘砖厂站的灯坏了，担心影响后续运营他们特别及时就给修好了，工作认真负责，来电表扬公交集团工作人员问题。基建人力</v>
      </c>
      <c r="AY170" s="53" t="str">
        <f aca="false">AG170</f>
        <v>工作质量</v>
      </c>
      <c r="AZ170" s="43" t="s">
        <v>92</v>
      </c>
      <c r="BA170" s="43" t="s">
        <v>116</v>
      </c>
      <c r="BB170" s="43" t="s">
        <v>116</v>
      </c>
      <c r="BC170" s="6" t="s">
        <v>121</v>
      </c>
      <c r="BD170" s="43" t="str">
        <f aca="false">U170</f>
        <v>结束</v>
      </c>
      <c r="BE170" s="43" t="str">
        <f aca="false">IFERROR(LEFT(T170,FIND(" ",T170)-1),T170)</f>
        <v>2026-02-18</v>
      </c>
      <c r="BF170" s="6" t="s">
        <v>846</v>
      </c>
      <c r="BG170" s="5" t="s">
        <v>447</v>
      </c>
      <c r="BH170" s="5" t="s">
        <v>1045</v>
      </c>
      <c r="BI170" s="44"/>
      <c r="BJ170" s="44"/>
      <c r="BK170" s="44"/>
      <c r="BL170" s="44" t="str">
        <f aca="false">IF(BG170="物管行政部","侯旭、郑楠",IF(BG170="安保部","张耕",IF(BG170="工程设备部","华菲",IF(BG170="人力资源部","张浩宇",IF(BG170="党委工作部","阎鑫雨",IF(BG170="餐饮服务部","赵弘晨",IF(BG170="工会","郑欣",IF(BG170="办公室","董娜",""))))))))&amp;IF(BG170="纪检部","黄倩",IF(BG170="信息管理部","蔡浩然",""))</f>
        <v>华菲</v>
      </c>
      <c r="BM170" s="44"/>
      <c r="BN170" s="44" t="s">
        <v>588</v>
      </c>
      <c r="BO170" s="44"/>
      <c r="BP170" s="45" t="s">
        <v>120</v>
      </c>
      <c r="BQ170" s="46"/>
      <c r="BR170" s="44"/>
      <c r="BS170" s="46"/>
      <c r="BT170" s="46"/>
      <c r="BU170" s="44"/>
      <c r="BV170" s="44" t="str">
        <f aca="false">MID(AR170,1,16)</f>
        <v>热线-260213-041795</v>
      </c>
      <c r="BW170" s="44"/>
      <c r="BX170" s="45" t="str">
        <f aca="false">IF(COUNTIF(BV:BV,BV170)=1,"否","是")</f>
        <v>是</v>
      </c>
      <c r="BY170" s="45" t="str">
        <f aca="false">MID(AR170,18,1)</f>
        <v>1</v>
      </c>
      <c r="CG170" s="47" t="str">
        <f aca="false">VLOOKUP(AR170,[1]市民意见信息导出!$AI$2:$AK$392,3,FALSE())</f>
        <v>结束</v>
      </c>
      <c r="CH170" s="0" t="e">
        <f aca="false">VLOOKUP(BV170,[2]Sheet1!$C$2:$AC$99,2,FALSE())</f>
        <v>#N/A</v>
      </c>
    </row>
    <row r="171" customFormat="false" ht="28" hidden="true" customHeight="true" outlineLevel="0" collapsed="false">
      <c r="A171" s="35" t="s">
        <v>2290</v>
      </c>
      <c r="B171" s="36" t="s">
        <v>2291</v>
      </c>
      <c r="C171" s="36" t="s">
        <v>2292</v>
      </c>
      <c r="D171" s="36" t="s">
        <v>2293</v>
      </c>
      <c r="E171" s="35" t="s">
        <v>2294</v>
      </c>
      <c r="F171" s="35" t="s">
        <v>89</v>
      </c>
      <c r="G171" s="35" t="s">
        <v>2295</v>
      </c>
      <c r="H171" s="35" t="s">
        <v>2296</v>
      </c>
      <c r="I171" s="35" t="s">
        <v>92</v>
      </c>
      <c r="J171" s="35" t="s">
        <v>93</v>
      </c>
      <c r="K171" s="35" t="s">
        <v>234</v>
      </c>
      <c r="L171" s="35" t="s">
        <v>252</v>
      </c>
      <c r="M171" s="35" t="s">
        <v>253</v>
      </c>
      <c r="N171" s="35" t="s">
        <v>97</v>
      </c>
      <c r="O171" s="35" t="s">
        <v>238</v>
      </c>
      <c r="P171" s="35" t="s">
        <v>238</v>
      </c>
      <c r="Q171" s="35" t="s">
        <v>218</v>
      </c>
      <c r="R171" s="36" t="s">
        <v>2297</v>
      </c>
      <c r="S171" s="36" t="s">
        <v>2265</v>
      </c>
      <c r="T171" s="36" t="s">
        <v>2298</v>
      </c>
      <c r="U171" s="35" t="s">
        <v>103</v>
      </c>
      <c r="V171" s="36" t="s">
        <v>104</v>
      </c>
      <c r="W171" s="35" t="s">
        <v>2299</v>
      </c>
      <c r="X171" s="35" t="s">
        <v>2300</v>
      </c>
      <c r="Y171" s="36" t="s">
        <v>2301</v>
      </c>
      <c r="Z171" s="35" t="s">
        <v>242</v>
      </c>
      <c r="AA171" s="35" t="s">
        <v>242</v>
      </c>
      <c r="AB171" s="35" t="s">
        <v>2302</v>
      </c>
      <c r="AC171" s="35" t="s">
        <v>111</v>
      </c>
      <c r="AD171" s="35" t="s">
        <v>112</v>
      </c>
      <c r="AE171" s="36" t="s">
        <v>2303</v>
      </c>
      <c r="AF171" s="36" t="s">
        <v>279</v>
      </c>
      <c r="AG171" s="35" t="s">
        <v>479</v>
      </c>
      <c r="AH171" s="35" t="s">
        <v>116</v>
      </c>
      <c r="AK171" s="37" t="str">
        <f aca="false">AG171&amp;L171&amp;M171</f>
        <v>退休工资及五险二金工资方面</v>
      </c>
      <c r="AP171" s="38" t="n">
        <v>167</v>
      </c>
      <c r="AQ171" s="39" t="n">
        <v>46054</v>
      </c>
      <c r="AR171" s="43" t="str">
        <f aca="false">IFERROR(LEFT(A171,FIND("（",A171)-1),A171)</f>
        <v>热线-260214-018800</v>
      </c>
      <c r="AS171" s="43" t="str">
        <f aca="false">J171</f>
        <v>诉求</v>
      </c>
      <c r="AT171" s="43" t="n">
        <f aca="false">IF(MID(AR171,1,2)="热线",12345)+IF(MID(AR171,1,2)="网络",12345)</f>
        <v>12345</v>
      </c>
      <c r="AU171" s="41" t="str">
        <f aca="false">IFERROR(LEFT(D171,FIND(" ",D171)-1),D171)</f>
        <v>2026-02-14</v>
      </c>
      <c r="AV171" s="43" t="str">
        <f aca="false">P171</f>
        <v>人力资源部</v>
      </c>
      <c r="AW171" s="53" t="str">
        <f aca="false">Q171</f>
        <v>机关</v>
      </c>
      <c r="AX171" s="7" t="str">
        <f aca="false">H171</f>
        <v>市民反映，25年8月从北京公交集团鸿运城公司退休，地址：丰台区西客站，25年考核的钱没给自己，姓名：邱晓杰，罗峰，来电反映公司考核钱未支付问题。</v>
      </c>
      <c r="AY171" s="53" t="str">
        <f aca="false">AG171</f>
        <v>退休</v>
      </c>
      <c r="AZ171" s="43" t="s">
        <v>92</v>
      </c>
      <c r="BA171" s="43" t="s">
        <v>92</v>
      </c>
      <c r="BB171" s="43" t="s">
        <v>116</v>
      </c>
      <c r="BC171" s="6" t="s">
        <v>226</v>
      </c>
      <c r="BD171" s="43" t="str">
        <f aca="false">U171</f>
        <v>结束</v>
      </c>
      <c r="BE171" s="43" t="str">
        <f aca="false">IFERROR(LEFT(T171,FIND(" ",T171)-1),T171)</f>
        <v>2026-02-19</v>
      </c>
      <c r="BF171" s="6" t="s">
        <v>2272</v>
      </c>
      <c r="BG171" s="5" t="s">
        <v>238</v>
      </c>
      <c r="BH171" s="5" t="s">
        <v>158</v>
      </c>
      <c r="BI171" s="44"/>
      <c r="BJ171" s="44"/>
      <c r="BK171" s="44"/>
      <c r="BL171" s="44" t="str">
        <f aca="false">IF(BG171="物管行政部","侯旭、郑楠",IF(BG171="安保部","张耕",IF(BG171="工程设备部","华菲",IF(BG171="人力资源部","张浩宇",IF(BG171="党委工作部","阎鑫雨",IF(BG171="餐饮服务部","赵弘晨",IF(BG171="工会","郑欣",IF(BG171="办公室","董娜",""))))))))&amp;IF(BG171="纪检部","黄倩",IF(BG171="信息管理部","蔡浩然",""))</f>
        <v>张浩宇</v>
      </c>
      <c r="BM171" s="44" t="s">
        <v>119</v>
      </c>
      <c r="BN171" s="44"/>
      <c r="BO171" s="44"/>
      <c r="BP171" s="45" t="s">
        <v>228</v>
      </c>
      <c r="BQ171" s="46"/>
      <c r="BR171" s="44"/>
      <c r="BS171" s="46"/>
      <c r="BT171" s="46"/>
      <c r="BU171" s="44"/>
      <c r="BV171" s="44" t="str">
        <f aca="false">MID(AR171,1,16)</f>
        <v>热线-260214-018800</v>
      </c>
      <c r="BW171" s="44"/>
      <c r="BX171" s="45" t="str">
        <f aca="false">IF(COUNTIF(BV:BV,BV171)=1,"否","是")</f>
        <v>否</v>
      </c>
      <c r="BY171" s="45" t="str">
        <f aca="false">MID(AR171,18,1)</f>
        <v/>
      </c>
      <c r="BZ171" s="0" t="s">
        <v>122</v>
      </c>
      <c r="CE171" s="57" t="s">
        <v>2257</v>
      </c>
      <c r="CG171" s="47" t="str">
        <f aca="false">VLOOKUP(AR171,[1]市民意见信息导出!$AI$2:$AK$392,3,FALSE())</f>
        <v>结束</v>
      </c>
      <c r="CH171" s="0" t="str">
        <f aca="false">VLOOKUP(BV171,[2]Sheet1!$C$2:$AC$99,2,FALSE())</f>
        <v>3月</v>
      </c>
    </row>
    <row r="172" customFormat="false" ht="67" hidden="true" customHeight="true" outlineLevel="0" collapsed="false">
      <c r="A172" s="35" t="s">
        <v>2304</v>
      </c>
      <c r="B172" s="36" t="s">
        <v>2305</v>
      </c>
      <c r="C172" s="36" t="s">
        <v>2306</v>
      </c>
      <c r="D172" s="36" t="s">
        <v>2307</v>
      </c>
      <c r="E172" s="35" t="s">
        <v>629</v>
      </c>
      <c r="F172" s="35" t="s">
        <v>129</v>
      </c>
      <c r="G172" s="35" t="s">
        <v>630</v>
      </c>
      <c r="H172" s="35" t="s">
        <v>2308</v>
      </c>
      <c r="I172" s="35" t="s">
        <v>92</v>
      </c>
      <c r="J172" s="35" t="s">
        <v>93</v>
      </c>
      <c r="K172" s="35" t="s">
        <v>94</v>
      </c>
      <c r="L172" s="35" t="s">
        <v>95</v>
      </c>
      <c r="M172" s="35" t="s">
        <v>96</v>
      </c>
      <c r="N172" s="35" t="s">
        <v>97</v>
      </c>
      <c r="O172" s="35" t="s">
        <v>98</v>
      </c>
      <c r="P172" s="35" t="s">
        <v>99</v>
      </c>
      <c r="Q172" s="35" t="s">
        <v>98</v>
      </c>
      <c r="R172" s="36" t="s">
        <v>2297</v>
      </c>
      <c r="S172" s="36" t="s">
        <v>2265</v>
      </c>
      <c r="T172" s="36" t="s">
        <v>2298</v>
      </c>
      <c r="U172" s="35" t="s">
        <v>103</v>
      </c>
      <c r="V172" s="36" t="s">
        <v>104</v>
      </c>
      <c r="W172" s="35" t="s">
        <v>105</v>
      </c>
      <c r="X172" s="35" t="s">
        <v>2309</v>
      </c>
      <c r="Y172" s="35" t="s">
        <v>2310</v>
      </c>
      <c r="Z172" s="35" t="s">
        <v>2311</v>
      </c>
      <c r="AA172" s="35" t="s">
        <v>163</v>
      </c>
      <c r="AB172" s="35" t="s">
        <v>193</v>
      </c>
      <c r="AC172" s="35" t="s">
        <v>111</v>
      </c>
      <c r="AD172" s="35" t="s">
        <v>112</v>
      </c>
      <c r="AE172" s="36" t="s">
        <v>2312</v>
      </c>
      <c r="AF172" s="36" t="s">
        <v>114</v>
      </c>
      <c r="AG172" s="35" t="s">
        <v>115</v>
      </c>
      <c r="AH172" s="35" t="s">
        <v>116</v>
      </c>
      <c r="AK172" s="37" t="str">
        <f aca="false">AG172&amp;L172&amp;M172</f>
        <v>服务企业政策问题调整服务规范</v>
      </c>
      <c r="AP172" s="38" t="n">
        <v>168</v>
      </c>
      <c r="AQ172" s="39" t="n">
        <v>46054</v>
      </c>
      <c r="AR172" s="43" t="str">
        <f aca="false">IFERROR(LEFT(A172,FIND("（",A172)-1),A172)</f>
        <v>网络-260214-027062-3</v>
      </c>
      <c r="AS172" s="43" t="str">
        <f aca="false">J172</f>
        <v>诉求</v>
      </c>
      <c r="AT172" s="43" t="n">
        <f aca="false">IF(MID(AR172,1,2)="热线",12345)+IF(MID(AR172,1,2)="网络",12345)</f>
        <v>12345</v>
      </c>
      <c r="AU172" s="41" t="str">
        <f aca="false">IFERROR(LEFT(D172,FIND(" ",D172)-1),D172)</f>
        <v>2026-02-14</v>
      </c>
      <c r="AV172" s="43" t="str">
        <f aca="false">P172</f>
        <v>物管行政部</v>
      </c>
      <c r="AW172" s="53" t="str">
        <f aca="false">Q172</f>
        <v>西苑分中心</v>
      </c>
      <c r="AX172" s="7" t="str">
        <f aca="false">H172</f>
        <v>工单来源：微信服务号，此工单内容为网民留言时填写的标题及原文。 ============================= 留言标题：公交留言原文：982路8131673号车后面四五排座椅坐垫上均有脏东西和污渍，右侧倒数第三排污渍最明显，另外此车为手动换刷卡机变站 希望可以修改为自动 以免多扣票款市民填写的详细地址为：区、街道：丰台区青塔街道详细地址：青塔-公交站  客八安服科信物业</v>
      </c>
      <c r="AY172" s="53" t="str">
        <f aca="false">AG172</f>
        <v>服务</v>
      </c>
      <c r="AZ172" s="43" t="s">
        <v>116</v>
      </c>
      <c r="BA172" s="43" t="s">
        <v>116</v>
      </c>
      <c r="BB172" s="43" t="s">
        <v>116</v>
      </c>
      <c r="BC172" s="6" t="s">
        <v>117</v>
      </c>
      <c r="BD172" s="43" t="str">
        <f aca="false">U172</f>
        <v>结束</v>
      </c>
      <c r="BE172" s="43" t="str">
        <f aca="false">IFERROR(LEFT(T172,FIND(" ",T172)-1),T172)</f>
        <v>2026-02-19</v>
      </c>
      <c r="BF172" s="6" t="s">
        <v>1990</v>
      </c>
      <c r="BG172" s="5" t="s">
        <v>99</v>
      </c>
      <c r="BH172" s="5" t="s">
        <v>98</v>
      </c>
      <c r="BI172" s="44"/>
      <c r="BJ172" s="44"/>
      <c r="BK172" s="44"/>
      <c r="BL172" s="44" t="str">
        <f aca="false">IF(BG172="物管行政部","侯旭、郑楠",IF(BG172="安保部","张耕",IF(BG172="工程设备部","华菲",IF(BG172="人力资源部","张浩宇",IF(BG172="党委工作部","阎鑫雨",IF(BG172="餐饮服务部","赵弘晨",IF(BG172="工会","郑欣",IF(BG172="办公室","董娜",""))))))))&amp;IF(BG172="纪检部","黄倩",IF(BG172="信息管理部","蔡浩然",""))</f>
        <v>侯旭、郑楠</v>
      </c>
      <c r="BM172" s="44" t="s">
        <v>119</v>
      </c>
      <c r="BN172" s="44"/>
      <c r="BO172" s="44"/>
      <c r="BP172" s="45" t="s">
        <v>120</v>
      </c>
      <c r="BQ172" s="46"/>
      <c r="BR172" s="44"/>
      <c r="BS172" s="46"/>
      <c r="BT172" s="46"/>
      <c r="BU172" s="44"/>
      <c r="BV172" s="44" t="str">
        <f aca="false">MID(AR172,1,16)</f>
        <v>网络-260214-027062</v>
      </c>
      <c r="BW172" s="44" t="s">
        <v>121</v>
      </c>
      <c r="BX172" s="45" t="str">
        <f aca="false">IF(COUNTIF(BV:BV,BV172)=1,"否","是")</f>
        <v>否</v>
      </c>
      <c r="BY172" s="45" t="str">
        <f aca="false">MID(AR172,18,1)</f>
        <v>3</v>
      </c>
      <c r="CG172" s="47" t="str">
        <f aca="false">VLOOKUP(AR172,[1]市民意见信息导出!$AI$2:$AK$392,3,FALSE())</f>
        <v>结束</v>
      </c>
      <c r="CH172" s="0" t="e">
        <f aca="false">VLOOKUP(BV172,[2]Sheet1!$C$2:$AC$99,2,FALSE())</f>
        <v>#N/A</v>
      </c>
    </row>
    <row r="173" customFormat="false" ht="51" hidden="true" customHeight="true" outlineLevel="0" collapsed="false">
      <c r="A173" s="35" t="s">
        <v>2313</v>
      </c>
      <c r="B173" s="36" t="s">
        <v>2314</v>
      </c>
      <c r="C173" s="36" t="s">
        <v>2315</v>
      </c>
      <c r="D173" s="36" t="s">
        <v>2316</v>
      </c>
      <c r="E173" s="35" t="s">
        <v>851</v>
      </c>
      <c r="F173" s="35" t="s">
        <v>129</v>
      </c>
      <c r="G173" s="35" t="s">
        <v>2317</v>
      </c>
      <c r="H173" s="35" t="s">
        <v>2318</v>
      </c>
      <c r="I173" s="35" t="s">
        <v>92</v>
      </c>
      <c r="J173" s="35" t="s">
        <v>93</v>
      </c>
      <c r="K173" s="35" t="s">
        <v>132</v>
      </c>
      <c r="L173" s="35" t="s">
        <v>388</v>
      </c>
      <c r="M173" s="35" t="s">
        <v>389</v>
      </c>
      <c r="N173" s="35" t="s">
        <v>97</v>
      </c>
      <c r="O173" s="35" t="s">
        <v>591</v>
      </c>
      <c r="P173" s="35" t="s">
        <v>176</v>
      </c>
      <c r="Q173" s="35" t="s">
        <v>591</v>
      </c>
      <c r="R173" s="36" t="s">
        <v>2297</v>
      </c>
      <c r="S173" s="36" t="s">
        <v>2265</v>
      </c>
      <c r="T173" s="36" t="s">
        <v>2298</v>
      </c>
      <c r="U173" s="35" t="s">
        <v>103</v>
      </c>
      <c r="V173" s="36" t="s">
        <v>104</v>
      </c>
      <c r="W173" s="35" t="s">
        <v>2319</v>
      </c>
      <c r="X173" s="35" t="s">
        <v>2320</v>
      </c>
      <c r="Y173" s="35" t="s">
        <v>2321</v>
      </c>
      <c r="Z173" s="35" t="s">
        <v>2321</v>
      </c>
      <c r="AA173" s="35" t="s">
        <v>2321</v>
      </c>
      <c r="AB173" s="35" t="s">
        <v>2319</v>
      </c>
      <c r="AC173" s="35" t="s">
        <v>111</v>
      </c>
      <c r="AD173" s="35" t="s">
        <v>112</v>
      </c>
      <c r="AE173" s="36" t="s">
        <v>2322</v>
      </c>
      <c r="AF173" s="36" t="s">
        <v>596</v>
      </c>
      <c r="AG173" s="35" t="s">
        <v>115</v>
      </c>
      <c r="AH173" s="35" t="s">
        <v>116</v>
      </c>
      <c r="AK173" s="37" t="str">
        <f aca="false">AG173&amp;L173&amp;M173</f>
        <v>服务场站保安问题场站保安</v>
      </c>
      <c r="AP173" s="38" t="n">
        <v>169</v>
      </c>
      <c r="AQ173" s="39" t="n">
        <v>46054</v>
      </c>
      <c r="AR173" s="43" t="str">
        <f aca="false">IFERROR(LEFT(A173,FIND("（",A173)-1),A173)</f>
        <v>热线-260214-013035</v>
      </c>
      <c r="AS173" s="43" t="str">
        <f aca="false">J173</f>
        <v>诉求</v>
      </c>
      <c r="AT173" s="43" t="n">
        <f aca="false">IF(MID(AR173,1,2)="热线",12345)+IF(MID(AR173,1,2)="网络",12345)</f>
        <v>12345</v>
      </c>
      <c r="AU173" s="41" t="str">
        <f aca="false">IFERROR(LEFT(D173,FIND(" ",D173)-1),D173)</f>
        <v>2026-02-14</v>
      </c>
      <c r="AV173" s="43" t="str">
        <f aca="false">P173</f>
        <v>安全保卫部（应急管理中心）</v>
      </c>
      <c r="AW173" s="53" t="str">
        <f aca="false">Q173</f>
        <v>史各庄分中心</v>
      </c>
      <c r="AX173" s="7" t="str">
        <f aca="false">H173</f>
        <v>市民反映，自己在昌平区阳坊镇土楼站655公交站首发站总站，因为内急，想要上厕所，但是被告知不让上，要求可以让这个厕所进行使用，来电反映公交站厕所不让使用问题。</v>
      </c>
      <c r="AY173" s="53" t="str">
        <f aca="false">AG173</f>
        <v>服务</v>
      </c>
      <c r="AZ173" s="43" t="s">
        <v>116</v>
      </c>
      <c r="BA173" s="43" t="s">
        <v>116</v>
      </c>
      <c r="BB173" s="43" t="s">
        <v>116</v>
      </c>
      <c r="BC173" s="6" t="s">
        <v>546</v>
      </c>
      <c r="BD173" s="43" t="str">
        <f aca="false">U173</f>
        <v>结束</v>
      </c>
      <c r="BE173" s="43" t="str">
        <f aca="false">IFERROR(LEFT(T173,FIND(" ",T173)-1),T173)</f>
        <v>2026-02-19</v>
      </c>
      <c r="BF173" s="6" t="s">
        <v>1497</v>
      </c>
      <c r="BG173" s="5" t="s">
        <v>148</v>
      </c>
      <c r="BH173" s="5" t="s">
        <v>591</v>
      </c>
      <c r="BI173" s="44"/>
      <c r="BJ173" s="44"/>
      <c r="BK173" s="44"/>
      <c r="BL173" s="44" t="str">
        <f aca="false">IF(BG173="物管行政部","侯旭、郑楠",IF(BG173="安保部","张耕",IF(BG173="工程设备部","华菲",IF(BG173="人力资源部","张浩宇",IF(BG173="党委工作部","阎鑫雨",IF(BG173="餐饮服务部","赵弘晨",IF(BG173="工会","郑欣",IF(BG173="办公室","董娜",""))))))))&amp;IF(BG173="纪检部","黄倩",IF(BG173="信息管理部","蔡浩然",""))</f>
        <v>张耕</v>
      </c>
      <c r="BM173" s="44" t="s">
        <v>119</v>
      </c>
      <c r="BN173" s="44"/>
      <c r="BO173" s="44"/>
      <c r="BP173" s="45" t="s">
        <v>120</v>
      </c>
      <c r="BQ173" s="46"/>
      <c r="BR173" s="44"/>
      <c r="BS173" s="46"/>
      <c r="BT173" s="46"/>
      <c r="BU173" s="44"/>
      <c r="BV173" s="44" t="str">
        <f aca="false">MID(AR173,1,16)</f>
        <v>热线-260214-013035</v>
      </c>
      <c r="BW173" s="44" t="s">
        <v>121</v>
      </c>
      <c r="BX173" s="45" t="str">
        <f aca="false">IF(COUNTIF(BV:BV,BV173)=1,"否","是")</f>
        <v>否</v>
      </c>
      <c r="BY173" s="45" t="str">
        <f aca="false">MID(AR173,18,1)</f>
        <v/>
      </c>
      <c r="BZ173" s="0" t="s">
        <v>122</v>
      </c>
      <c r="CE173" s="57" t="s">
        <v>2257</v>
      </c>
      <c r="CG173" s="47" t="str">
        <f aca="false">VLOOKUP(AR173,[1]市民意见信息导出!$AI$2:$AK$392,3,FALSE())</f>
        <v>结束</v>
      </c>
      <c r="CH173" s="0" t="str">
        <f aca="false">VLOOKUP(BV173,[2]Sheet1!$C$2:$AC$99,2,FALSE())</f>
        <v>3月</v>
      </c>
    </row>
    <row r="174" customFormat="false" ht="156" hidden="true" customHeight="false" outlineLevel="0" collapsed="false">
      <c r="A174" s="35" t="s">
        <v>2323</v>
      </c>
      <c r="B174" s="36" t="s">
        <v>2324</v>
      </c>
      <c r="C174" s="36" t="s">
        <v>2325</v>
      </c>
      <c r="D174" s="36" t="s">
        <v>2326</v>
      </c>
      <c r="E174" s="35" t="s">
        <v>816</v>
      </c>
      <c r="F174" s="35" t="s">
        <v>129</v>
      </c>
      <c r="G174" s="35" t="s">
        <v>2327</v>
      </c>
      <c r="H174" s="35" t="s">
        <v>2328</v>
      </c>
      <c r="I174" s="35" t="s">
        <v>92</v>
      </c>
      <c r="J174" s="35" t="s">
        <v>93</v>
      </c>
      <c r="K174" s="35" t="s">
        <v>132</v>
      </c>
      <c r="L174" s="35" t="s">
        <v>388</v>
      </c>
      <c r="M174" s="35" t="s">
        <v>389</v>
      </c>
      <c r="N174" s="35" t="s">
        <v>97</v>
      </c>
      <c r="O174" s="35" t="s">
        <v>531</v>
      </c>
      <c r="P174" s="35" t="s">
        <v>176</v>
      </c>
      <c r="Q174" s="35" t="s">
        <v>531</v>
      </c>
      <c r="R174" s="36" t="s">
        <v>2297</v>
      </c>
      <c r="S174" s="36" t="s">
        <v>2329</v>
      </c>
      <c r="T174" s="36" t="s">
        <v>2298</v>
      </c>
      <c r="U174" s="35" t="s">
        <v>103</v>
      </c>
      <c r="V174" s="36" t="s">
        <v>104</v>
      </c>
      <c r="W174" s="35" t="s">
        <v>2330</v>
      </c>
      <c r="X174" s="35" t="s">
        <v>2331</v>
      </c>
      <c r="Y174" s="35" t="s">
        <v>2332</v>
      </c>
      <c r="Z174" s="35" t="s">
        <v>2333</v>
      </c>
      <c r="AA174" s="35" t="s">
        <v>2332</v>
      </c>
      <c r="AB174" s="35" t="s">
        <v>2334</v>
      </c>
      <c r="AC174" s="35" t="s">
        <v>111</v>
      </c>
      <c r="AD174" s="35" t="s">
        <v>112</v>
      </c>
      <c r="AE174" s="36" t="s">
        <v>2335</v>
      </c>
      <c r="AF174" s="36" t="s">
        <v>1459</v>
      </c>
      <c r="AG174" s="35" t="s">
        <v>2336</v>
      </c>
      <c r="AH174" s="35" t="s">
        <v>116</v>
      </c>
      <c r="AK174" s="37" t="str">
        <f aca="false">AG174&amp;L174&amp;M174</f>
        <v>物业人员服务态度恶劣场站保安问题场站保安</v>
      </c>
      <c r="AP174" s="38" t="n">
        <v>170</v>
      </c>
      <c r="AQ174" s="39" t="n">
        <v>46054</v>
      </c>
      <c r="AR174" s="43" t="str">
        <f aca="false">IFERROR(LEFT(A174,FIND("（",A174)-1),A174)</f>
        <v>热线-260213-066501</v>
      </c>
      <c r="AS174" s="43" t="str">
        <f aca="false">J174</f>
        <v>诉求</v>
      </c>
      <c r="AT174" s="43" t="n">
        <f aca="false">IF(MID(AR174,1,2)="热线",12345)+IF(MID(AR174,1,2)="网络",12345)</f>
        <v>12345</v>
      </c>
      <c r="AU174" s="41" t="str">
        <f aca="false">IFERROR(LEFT(D174,FIND(" ",D174)-1),D174)</f>
        <v>2026-02-14</v>
      </c>
      <c r="AV174" s="43" t="str">
        <f aca="false">P174</f>
        <v>安全保卫部（应急管理中心）</v>
      </c>
      <c r="AW174" s="53" t="str">
        <f aca="false">Q174</f>
        <v>阜成门分中心</v>
      </c>
      <c r="AX174" s="7" t="str">
        <f aca="false">H174</f>
        <v>市民反映，自己是海淀区公交场站的职工，公交场站的物业拦着自己不让自己进入厂子，还骂自己，导致自己身体不适，希望物业的上级部门到现场处理，来电反映处理物业服务态度差问题。工单流转：海淀区退回，来件人您好，您反映的问题，曙光街道进行了调查，并答复如下：于2026-02-13 23:59:52，曙光街道接到市中心热线-260213-066501号工单，反映人所反映处理物业服务态度差问题，经核实，市民为公交场站工作人员，13日凌晨进公交场站给公交车充电，被保安阻止进入，并表示该保安工作时间身上酒味很大，遂拨打12345进行投诉要求保安公司领导现场解决问题，该点位是由北京祥龙公交客运有限公司（金庄路）进行管理。经确认此工单已超出曙光街道受理范围，该情况与诉求人进行电话沟通并告知以上情况，同时建议其向北京公共交通控股（集团）有限公司（北京祥龙公交客运有限公司（金庄路））进行反馈，市民认可。此工单应由北京公共交通控股（集团）有限公司（北京祥龙公交客运有限公司（金庄路））处理，请市中心转派。附件1：与反映人联系核实录音；附件2：反映点位地址地图标注；附件3：反映点位卫星图标注，非小区为公交场站；附件4：北京祥龙公交客运有限公司股权穿透图</v>
      </c>
      <c r="AY174" s="53" t="str">
        <f aca="false">AG174</f>
        <v>物业人员服务态度恶劣</v>
      </c>
      <c r="AZ174" s="43" t="s">
        <v>92</v>
      </c>
      <c r="BA174" s="43" t="s">
        <v>116</v>
      </c>
      <c r="BB174" s="43" t="s">
        <v>116</v>
      </c>
      <c r="BC174" s="6" t="s">
        <v>546</v>
      </c>
      <c r="BD174" s="43" t="str">
        <f aca="false">U174</f>
        <v>结束</v>
      </c>
      <c r="BE174" s="43" t="str">
        <f aca="false">IFERROR(LEFT(T174,FIND(" ",T174)-1),T174)</f>
        <v>2026-02-19</v>
      </c>
      <c r="BF174" s="6" t="s">
        <v>624</v>
      </c>
      <c r="BG174" s="5" t="s">
        <v>148</v>
      </c>
      <c r="BH174" s="5" t="s">
        <v>531</v>
      </c>
      <c r="BI174" s="44"/>
      <c r="BJ174" s="44"/>
      <c r="BK174" s="44"/>
      <c r="BL174" s="44" t="str">
        <f aca="false">IF(BG174="物管行政部","侯旭、郑楠",IF(BG174="安保部","张耕",IF(BG174="工程设备部","华菲",IF(BG174="人力资源部","张浩宇",IF(BG174="党委工作部","阎鑫雨",IF(BG174="餐饮服务部","赵弘晨",IF(BG174="工会","郑欣",IF(BG174="办公室","董娜",""))))))))&amp;IF(BG174="纪检部","黄倩",IF(BG174="信息管理部","蔡浩然",""))</f>
        <v>张耕</v>
      </c>
      <c r="BM174" s="44" t="s">
        <v>119</v>
      </c>
      <c r="BN174" s="44"/>
      <c r="BO174" s="44"/>
      <c r="BP174" s="44" t="s">
        <v>120</v>
      </c>
      <c r="BQ174" s="46" t="s">
        <v>2337</v>
      </c>
      <c r="BR174" s="44" t="s">
        <v>92</v>
      </c>
      <c r="BS174" s="46" t="s">
        <v>2338</v>
      </c>
      <c r="BT174" s="46"/>
      <c r="BU174" s="44"/>
      <c r="BV174" s="44" t="str">
        <f aca="false">MID(AR174,1,16)</f>
        <v>热线-260213-066501</v>
      </c>
      <c r="BW174" s="44" t="s">
        <v>117</v>
      </c>
      <c r="BX174" s="45" t="str">
        <f aca="false">IF(COUNTIF(BV:BV,BV174)=1,"否","是")</f>
        <v>否</v>
      </c>
      <c r="BY174" s="45" t="str">
        <f aca="false">MID(AR174,18,1)</f>
        <v/>
      </c>
      <c r="BZ174" s="0" t="s">
        <v>122</v>
      </c>
      <c r="CE174" s="57" t="s">
        <v>2257</v>
      </c>
      <c r="CG174" s="47" t="str">
        <f aca="false">VLOOKUP(AR174,[1]市民意见信息导出!$AI$2:$AK$392,3,FALSE())</f>
        <v>结束</v>
      </c>
      <c r="CH174" s="0" t="str">
        <f aca="false">VLOOKUP(BV174,[2]Sheet1!$C$2:$AC$99,2,FALSE())</f>
        <v>3月</v>
      </c>
    </row>
    <row r="175" customFormat="false" ht="78" hidden="true" customHeight="false" outlineLevel="0" collapsed="false">
      <c r="A175" s="35" t="s">
        <v>2339</v>
      </c>
      <c r="B175" s="36" t="s">
        <v>2340</v>
      </c>
      <c r="C175" s="36" t="s">
        <v>2341</v>
      </c>
      <c r="D175" s="36" t="s">
        <v>2342</v>
      </c>
      <c r="E175" s="35" t="s">
        <v>2343</v>
      </c>
      <c r="F175" s="35" t="s">
        <v>129</v>
      </c>
      <c r="G175" s="35" t="s">
        <v>2344</v>
      </c>
      <c r="H175" s="35" t="s">
        <v>2345</v>
      </c>
      <c r="I175" s="35" t="s">
        <v>92</v>
      </c>
      <c r="J175" s="35" t="s">
        <v>93</v>
      </c>
      <c r="K175" s="35" t="s">
        <v>94</v>
      </c>
      <c r="L175" s="35" t="s">
        <v>95</v>
      </c>
      <c r="M175" s="35" t="s">
        <v>96</v>
      </c>
      <c r="N175" s="35" t="s">
        <v>97</v>
      </c>
      <c r="O175" s="35" t="s">
        <v>437</v>
      </c>
      <c r="P175" s="35" t="s">
        <v>99</v>
      </c>
      <c r="Q175" s="35" t="s">
        <v>437</v>
      </c>
      <c r="R175" s="36" t="s">
        <v>2297</v>
      </c>
      <c r="S175" s="36" t="s">
        <v>2329</v>
      </c>
      <c r="T175" s="36" t="s">
        <v>2298</v>
      </c>
      <c r="U175" s="35" t="s">
        <v>103</v>
      </c>
      <c r="V175" s="36" t="s">
        <v>104</v>
      </c>
      <c r="W175" s="35" t="s">
        <v>2006</v>
      </c>
      <c r="X175" s="35" t="s">
        <v>2346</v>
      </c>
      <c r="Y175" s="35" t="s">
        <v>2347</v>
      </c>
      <c r="Z175" s="35" t="s">
        <v>2348</v>
      </c>
      <c r="AA175" s="35" t="s">
        <v>163</v>
      </c>
      <c r="AB175" s="35" t="s">
        <v>2349</v>
      </c>
      <c r="AC175" s="35" t="s">
        <v>111</v>
      </c>
      <c r="AD175" s="35" t="s">
        <v>112</v>
      </c>
      <c r="AE175" s="36" t="s">
        <v>2350</v>
      </c>
      <c r="AF175" s="36" t="s">
        <v>444</v>
      </c>
      <c r="AG175" s="35" t="s">
        <v>115</v>
      </c>
      <c r="AH175" s="35" t="s">
        <v>116</v>
      </c>
      <c r="AK175" s="37" t="str">
        <f aca="false">AG175&amp;L175&amp;M175</f>
        <v>服务企业政策问题调整服务规范</v>
      </c>
      <c r="AP175" s="38" t="n">
        <v>171</v>
      </c>
      <c r="AQ175" s="39" t="n">
        <v>46054</v>
      </c>
      <c r="AR175" s="43" t="str">
        <f aca="false">IFERROR(LEFT(A175,FIND("（",A175)-1),A175)</f>
        <v>热线-260214-053000-2</v>
      </c>
      <c r="AS175" s="43" t="str">
        <f aca="false">J175</f>
        <v>诉求</v>
      </c>
      <c r="AT175" s="43" t="n">
        <f aca="false">IF(MID(AR175,1,2)="热线",12345)+IF(MID(AR175,1,2)="网络",12345)</f>
        <v>12345</v>
      </c>
      <c r="AU175" s="41" t="str">
        <f aca="false">IFERROR(LEFT(D175,FIND(" ",D175)-1),D175)</f>
        <v>2026-02-14</v>
      </c>
      <c r="AV175" s="43" t="str">
        <f aca="false">P175</f>
        <v>物管行政部</v>
      </c>
      <c r="AW175" s="53" t="str">
        <f aca="false">Q175</f>
        <v>南湖分中心</v>
      </c>
      <c r="AX175" s="7" t="str">
        <f aca="false">H175</f>
        <v>市民投诉，北京公交集团404路公交车，是来广营到西桥东到东直门的，自己孩子在坐404公交车时，座椅当中有不明的液体，将自己孩子刚买的衣服全都给染了，然后自己打公交集团的服务热线一直在推诿不解决，打了几次客服找各种理由，后来打电话有一个所谓的值班人员给自己说是值班人员不是专业人员，应该给你转专业人员给你回答，我们解决不了要找专业人员咨询给你们回答，对于公交集团的服务和态度表示不认可，要求解决自己的问题，来电投诉公交集团服务态度差要求解决坐公交车衣服被染的问题。客一鸿运城安服</v>
      </c>
      <c r="AY175" s="53" t="str">
        <f aca="false">AG175</f>
        <v>服务</v>
      </c>
      <c r="AZ175" s="43" t="s">
        <v>116</v>
      </c>
      <c r="BA175" s="43" t="s">
        <v>116</v>
      </c>
      <c r="BB175" s="43" t="s">
        <v>116</v>
      </c>
      <c r="BC175" s="6" t="s">
        <v>117</v>
      </c>
      <c r="BD175" s="43" t="str">
        <f aca="false">U175</f>
        <v>结束</v>
      </c>
      <c r="BE175" s="43" t="str">
        <f aca="false">IFERROR(LEFT(T175,FIND(" ",T175)-1),T175)</f>
        <v>2026-02-19</v>
      </c>
      <c r="BF175" s="6" t="s">
        <v>2351</v>
      </c>
      <c r="BG175" s="5" t="s">
        <v>99</v>
      </c>
      <c r="BH175" s="5" t="s">
        <v>437</v>
      </c>
      <c r="BI175" s="44"/>
      <c r="BJ175" s="44"/>
      <c r="BK175" s="44"/>
      <c r="BL175" s="44" t="str">
        <f aca="false">IF(BG175="物管行政部","侯旭、郑楠",IF(BG175="安保部","张耕",IF(BG175="工程设备部","华菲",IF(BG175="人力资源部","张浩宇",IF(BG175="党委工作部","阎鑫雨",IF(BG175="餐饮服务部","赵弘晨",IF(BG175="工会","郑欣",IF(BG175="办公室","董娜",""))))))))&amp;IF(BG175="纪检部","黄倩",IF(BG175="信息管理部","蔡浩然",""))</f>
        <v>侯旭、郑楠</v>
      </c>
      <c r="BM175" s="44" t="s">
        <v>119</v>
      </c>
      <c r="BN175" s="44"/>
      <c r="BO175" s="44"/>
      <c r="BP175" s="45" t="s">
        <v>120</v>
      </c>
      <c r="BQ175" s="46"/>
      <c r="BR175" s="44"/>
      <c r="BS175" s="46"/>
      <c r="BT175" s="46"/>
      <c r="BU175" s="44"/>
      <c r="BV175" s="44" t="str">
        <f aca="false">MID(AR175,1,16)</f>
        <v>热线-260214-053000</v>
      </c>
      <c r="BW175" s="44" t="s">
        <v>121</v>
      </c>
      <c r="BX175" s="45" t="str">
        <f aca="false">IF(COUNTIF(BV:BV,BV175)=1,"否","是")</f>
        <v>否</v>
      </c>
      <c r="BY175" s="45" t="str">
        <f aca="false">MID(AR175,18,1)</f>
        <v>2</v>
      </c>
      <c r="CG175" s="47" t="str">
        <f aca="false">VLOOKUP(AR175,[1]市民意见信息导出!$AI$2:$AK$392,3,FALSE())</f>
        <v>结束</v>
      </c>
      <c r="CH175" s="0" t="e">
        <f aca="false">VLOOKUP(BV175,[2]Sheet1!$C$2:$AC$99,2,FALSE())</f>
        <v>#N/A</v>
      </c>
    </row>
    <row r="176" customFormat="false" ht="78" hidden="true" customHeight="false" outlineLevel="0" collapsed="false">
      <c r="A176" s="35" t="s">
        <v>2352</v>
      </c>
      <c r="B176" s="36" t="s">
        <v>2353</v>
      </c>
      <c r="C176" s="36" t="s">
        <v>2354</v>
      </c>
      <c r="D176" s="36" t="s">
        <v>2355</v>
      </c>
      <c r="E176" s="35" t="s">
        <v>2043</v>
      </c>
      <c r="F176" s="35" t="s">
        <v>129</v>
      </c>
      <c r="G176" s="35" t="s">
        <v>2044</v>
      </c>
      <c r="H176" s="35" t="s">
        <v>2356</v>
      </c>
      <c r="I176" s="35" t="s">
        <v>92</v>
      </c>
      <c r="J176" s="35" t="s">
        <v>173</v>
      </c>
      <c r="K176" s="35" t="s">
        <v>132</v>
      </c>
      <c r="L176" s="35" t="s">
        <v>174</v>
      </c>
      <c r="M176" s="35" t="s">
        <v>175</v>
      </c>
      <c r="N176" s="35" t="s">
        <v>97</v>
      </c>
      <c r="O176" s="35" t="s">
        <v>186</v>
      </c>
      <c r="P176" s="35" t="s">
        <v>176</v>
      </c>
      <c r="Q176" s="35" t="s">
        <v>186</v>
      </c>
      <c r="R176" s="36" t="s">
        <v>2357</v>
      </c>
      <c r="S176" s="36" t="s">
        <v>2329</v>
      </c>
      <c r="T176" s="36" t="s">
        <v>2358</v>
      </c>
      <c r="U176" s="35" t="s">
        <v>103</v>
      </c>
      <c r="V176" s="36" t="s">
        <v>139</v>
      </c>
      <c r="W176" s="35" t="s">
        <v>2046</v>
      </c>
      <c r="X176" s="36" t="s">
        <v>2359</v>
      </c>
      <c r="Y176" s="35" t="s">
        <v>2360</v>
      </c>
      <c r="Z176" s="35" t="s">
        <v>2360</v>
      </c>
      <c r="AA176" s="35" t="s">
        <v>2360</v>
      </c>
      <c r="AB176" s="35" t="s">
        <v>2361</v>
      </c>
      <c r="AC176" s="35" t="s">
        <v>111</v>
      </c>
      <c r="AD176" s="35" t="s">
        <v>112</v>
      </c>
      <c r="AE176" s="36" t="s">
        <v>2362</v>
      </c>
      <c r="AF176" s="36" t="s">
        <v>195</v>
      </c>
      <c r="AG176" s="35" t="s">
        <v>115</v>
      </c>
      <c r="AH176" s="35" t="s">
        <v>116</v>
      </c>
      <c r="AK176" s="37" t="str">
        <f aca="false">AG176&amp;L176&amp;M176</f>
        <v>服务安保专业其他问题安保专业补充内容</v>
      </c>
      <c r="AP176" s="38" t="n">
        <v>172</v>
      </c>
      <c r="AQ176" s="39" t="n">
        <v>46054</v>
      </c>
      <c r="AR176" s="43" t="str">
        <f aca="false">IFERROR(LEFT(A176,FIND("（",A176)-1),A176)</f>
        <v>热线-260215-016058</v>
      </c>
      <c r="AS176" s="43" t="str">
        <f aca="false">J176</f>
        <v>其他</v>
      </c>
      <c r="AT176" s="43" t="n">
        <f aca="false">IF(MID(AR176,1,2)="热线",12345)+IF(MID(AR176,1,2)="网络",12345)</f>
        <v>12345</v>
      </c>
      <c r="AU176" s="41" t="str">
        <f aca="false">IFERROR(LEFT(D176,FIND(" ",D176)-1),D176)</f>
        <v>2026-02-15</v>
      </c>
      <c r="AV176" s="43" t="str">
        <f aca="false">P176</f>
        <v>安全保卫部（应急管理中心）</v>
      </c>
      <c r="AW176" s="53" t="str">
        <f aca="false">Q176</f>
        <v>动物园分中心</v>
      </c>
      <c r="AX176" s="7" t="str">
        <f aca="false">H176</f>
        <v>市民反映，有同事在120路公交车左家庄6车队车棚子改造附近撬车门，但没有具体证据，同事还威胁自己给他一万块钱，当时自己报警了，新源里派出所出警了，也给处理了，自己想要当时的录像，但是派出所说需要法院的手续才能调取录像，自己不认可，自己希望公交车内部派出所提供当时录像，该人员当时还闯女更衣室，也向领导等都汇报过，可见其人品真不行。希望提供当时录像查看。事情没有得到处理，自己不满意，要求继续反映，来电反映要求左家庄6车队提供录像问题。答复不满意</v>
      </c>
      <c r="AY176" s="53" t="str">
        <f aca="false">AG176</f>
        <v>服务</v>
      </c>
      <c r="AZ176" s="43" t="s">
        <v>92</v>
      </c>
      <c r="BA176" s="43" t="s">
        <v>116</v>
      </c>
      <c r="BB176" s="43" t="s">
        <v>116</v>
      </c>
      <c r="BC176" s="6" t="s">
        <v>546</v>
      </c>
      <c r="BD176" s="43" t="str">
        <f aca="false">U176</f>
        <v>结束</v>
      </c>
      <c r="BE176" s="43" t="str">
        <f aca="false">IFERROR(LEFT(T176,FIND(" ",T176)-1),T176)</f>
        <v>2026-02-20</v>
      </c>
      <c r="BF176" s="6" t="s">
        <v>2363</v>
      </c>
      <c r="BG176" s="5" t="s">
        <v>148</v>
      </c>
      <c r="BH176" s="5" t="s">
        <v>186</v>
      </c>
      <c r="BI176" s="44"/>
      <c r="BJ176" s="44"/>
      <c r="BK176" s="44"/>
      <c r="BL176" s="44" t="str">
        <f aca="false">IF(BG176="物管行政部","侯旭、郑楠",IF(BG176="安保部","张耕",IF(BG176="工程设备部","华菲",IF(BG176="人力资源部","张浩宇",IF(BG176="党委工作部","阎鑫雨",IF(BG176="餐饮服务部","赵弘晨",IF(BG176="工会","郑欣",IF(BG176="办公室","董娜",""))))))))&amp;IF(BG176="纪检部","黄倩",IF(BG176="信息管理部","蔡浩然",""))</f>
        <v>张耕</v>
      </c>
      <c r="BM176" s="44" t="s">
        <v>119</v>
      </c>
      <c r="BN176" s="44"/>
      <c r="BO176" s="44"/>
      <c r="BP176" s="45" t="s">
        <v>970</v>
      </c>
      <c r="BQ176" s="46" t="s">
        <v>2364</v>
      </c>
      <c r="BR176" s="44" t="s">
        <v>92</v>
      </c>
      <c r="BS176" s="46" t="s">
        <v>150</v>
      </c>
      <c r="BT176" s="46"/>
      <c r="BU176" s="44" t="s">
        <v>2053</v>
      </c>
      <c r="BV176" s="44" t="str">
        <f aca="false">MID(AR176,1,16)</f>
        <v>热线-260215-016058</v>
      </c>
      <c r="BW176" s="44" t="s">
        <v>121</v>
      </c>
      <c r="BX176" s="45" t="str">
        <f aca="false">IF(COUNTIF(BV:BV,BV176)=1,"否","是")</f>
        <v>否</v>
      </c>
      <c r="BY176" s="45" t="str">
        <f aca="false">MID(AR176,18,1)</f>
        <v/>
      </c>
      <c r="BZ176" s="0" t="s">
        <v>122</v>
      </c>
      <c r="CE176" s="57" t="s">
        <v>2257</v>
      </c>
      <c r="CG176" s="47" t="str">
        <f aca="false">VLOOKUP(AR176,[1]市民意见信息导出!$AI$2:$AK$392,3,FALSE())</f>
        <v>结束</v>
      </c>
      <c r="CH176" s="0" t="str">
        <f aca="false">VLOOKUP(BV176,[2]Sheet1!$C$2:$AC$99,2,FALSE())</f>
        <v>3月</v>
      </c>
    </row>
    <row r="177" customFormat="false" ht="39" hidden="true" customHeight="false" outlineLevel="0" collapsed="false">
      <c r="A177" s="35" t="s">
        <v>2365</v>
      </c>
      <c r="B177" s="36" t="s">
        <v>2366</v>
      </c>
      <c r="C177" s="36" t="s">
        <v>2367</v>
      </c>
      <c r="D177" s="36" t="s">
        <v>2368</v>
      </c>
      <c r="E177" s="35" t="s">
        <v>2369</v>
      </c>
      <c r="F177" s="35" t="s">
        <v>89</v>
      </c>
      <c r="G177" s="35" t="s">
        <v>2370</v>
      </c>
      <c r="H177" s="35" t="s">
        <v>2371</v>
      </c>
      <c r="I177" s="35" t="s">
        <v>92</v>
      </c>
      <c r="J177" s="35" t="s">
        <v>93</v>
      </c>
      <c r="K177" s="35" t="s">
        <v>94</v>
      </c>
      <c r="L177" s="35" t="s">
        <v>95</v>
      </c>
      <c r="M177" s="35" t="s">
        <v>96</v>
      </c>
      <c r="N177" s="35" t="s">
        <v>97</v>
      </c>
      <c r="O177" s="35" t="s">
        <v>1045</v>
      </c>
      <c r="P177" s="35" t="s">
        <v>99</v>
      </c>
      <c r="Q177" s="35" t="s">
        <v>1045</v>
      </c>
      <c r="R177" s="36" t="s">
        <v>2372</v>
      </c>
      <c r="S177" s="36" t="s">
        <v>2373</v>
      </c>
      <c r="T177" s="36" t="s">
        <v>2374</v>
      </c>
      <c r="U177" s="35" t="s">
        <v>103</v>
      </c>
      <c r="V177" s="36" t="s">
        <v>104</v>
      </c>
      <c r="W177" s="35" t="s">
        <v>2375</v>
      </c>
      <c r="X177" s="35" t="s">
        <v>2376</v>
      </c>
      <c r="Y177" s="35" t="s">
        <v>2377</v>
      </c>
      <c r="Z177" s="35" t="s">
        <v>2378</v>
      </c>
      <c r="AA177" s="35" t="s">
        <v>109</v>
      </c>
      <c r="AB177" s="35" t="s">
        <v>2379</v>
      </c>
      <c r="AC177" s="35" t="s">
        <v>111</v>
      </c>
      <c r="AD177" s="35" t="s">
        <v>112</v>
      </c>
      <c r="AE177" s="36" t="s">
        <v>2380</v>
      </c>
      <c r="AF177" s="36" t="s">
        <v>1052</v>
      </c>
      <c r="AG177" s="35" t="s">
        <v>379</v>
      </c>
      <c r="AH177" s="35" t="s">
        <v>116</v>
      </c>
      <c r="AK177" s="37" t="str">
        <f aca="false">AG177&amp;L177&amp;M177</f>
        <v>设施设备企业政策问题调整服务规范</v>
      </c>
      <c r="AP177" s="38" t="n">
        <v>173</v>
      </c>
      <c r="AQ177" s="39" t="n">
        <v>46054</v>
      </c>
      <c r="AR177" s="43" t="str">
        <f aca="false">IFERROR(LEFT(A177,FIND("（",A177)-1),A177)</f>
        <v>热线-260216-017628-2</v>
      </c>
      <c r="AS177" s="43" t="str">
        <f aca="false">J177</f>
        <v>诉求</v>
      </c>
      <c r="AT177" s="43" t="n">
        <f aca="false">IF(MID(AR177,1,2)="热线",12345)+IF(MID(AR177,1,2)="网络",12345)</f>
        <v>12345</v>
      </c>
      <c r="AU177" s="41" t="str">
        <f aca="false">IFERROR(LEFT(D177,FIND(" ",D177)-1),D177)</f>
        <v>2026-02-16</v>
      </c>
      <c r="AV177" s="43" t="str">
        <f aca="false">P177</f>
        <v>物管行政部</v>
      </c>
      <c r="AW177" s="53" t="str">
        <f aca="false">Q177</f>
        <v>土桥分中心</v>
      </c>
      <c r="AX177" s="7" t="str">
        <f aca="false">H177</f>
        <v>市民反映，自己2026年2月16日10点乘坐T166公交车在地铁万盛东站到地铁潞城站，最近半个月公交车异臭味比较大，已经出现多次，市民希望处理解决，来电反映T166公交车异味问题。请回复时核实路号，按正确路号作答。客五，鸿运城</v>
      </c>
      <c r="AY177" s="53" t="str">
        <f aca="false">AG177</f>
        <v>设施设备</v>
      </c>
      <c r="AZ177" s="43" t="s">
        <v>116</v>
      </c>
      <c r="BA177" s="43" t="s">
        <v>116</v>
      </c>
      <c r="BB177" s="43" t="s">
        <v>116</v>
      </c>
      <c r="BC177" s="6" t="s">
        <v>117</v>
      </c>
      <c r="BD177" s="43" t="str">
        <f aca="false">U177</f>
        <v>结束</v>
      </c>
      <c r="BE177" s="43" t="str">
        <f aca="false">IFERROR(LEFT(T177,FIND(" ",T177)-1),T177)</f>
        <v>2026-02-21</v>
      </c>
      <c r="BF177" s="6" t="s">
        <v>118</v>
      </c>
      <c r="BG177" s="5" t="s">
        <v>99</v>
      </c>
      <c r="BH177" s="5" t="s">
        <v>1045</v>
      </c>
      <c r="BI177" s="44"/>
      <c r="BJ177" s="44"/>
      <c r="BK177" s="44"/>
      <c r="BL177" s="44" t="str">
        <f aca="false">IF(BG177="物管行政部","侯旭、郑楠",IF(BG177="安保部","张耕",IF(BG177="工程设备部","华菲",IF(BG177="人力资源部","张浩宇",IF(BG177="党委工作部","阎鑫雨",IF(BG177="餐饮服务部","赵弘晨",IF(BG177="工会","郑欣",IF(BG177="办公室","董娜",""))))))))&amp;IF(BG177="纪检部","黄倩",IF(BG177="信息管理部","蔡浩然",""))</f>
        <v>侯旭、郑楠</v>
      </c>
      <c r="BM177" s="44" t="s">
        <v>119</v>
      </c>
      <c r="BN177" s="44"/>
      <c r="BO177" s="44"/>
      <c r="BP177" s="45" t="s">
        <v>120</v>
      </c>
      <c r="BQ177" s="46"/>
      <c r="BR177" s="44"/>
      <c r="BS177" s="46"/>
      <c r="BT177" s="46"/>
      <c r="BU177" s="44"/>
      <c r="BV177" s="44" t="str">
        <f aca="false">MID(AR177,1,16)</f>
        <v>热线-260216-017628</v>
      </c>
      <c r="BW177" s="44" t="s">
        <v>121</v>
      </c>
      <c r="BX177" s="45" t="str">
        <f aca="false">IF(COUNTIF(BV:BV,BV177)=1,"否","是")</f>
        <v>否</v>
      </c>
      <c r="BY177" s="45" t="str">
        <f aca="false">MID(AR177,18,1)</f>
        <v>2</v>
      </c>
      <c r="CG177" s="47" t="str">
        <f aca="false">VLOOKUP(AR177,[1]市民意见信息导出!$AI$2:$AK$392,3,FALSE())</f>
        <v>结束</v>
      </c>
      <c r="CH177" s="0" t="e">
        <f aca="false">VLOOKUP(BV177,[2]Sheet1!$C$2:$AC$99,2,FALSE())</f>
        <v>#N/A</v>
      </c>
    </row>
    <row r="178" customFormat="false" ht="53" hidden="true" customHeight="true" outlineLevel="0" collapsed="false">
      <c r="A178" s="35" t="s">
        <v>2381</v>
      </c>
      <c r="B178" s="36" t="s">
        <v>2382</v>
      </c>
      <c r="C178" s="36" t="s">
        <v>2383</v>
      </c>
      <c r="D178" s="36" t="s">
        <v>2384</v>
      </c>
      <c r="E178" s="35" t="s">
        <v>851</v>
      </c>
      <c r="F178" s="35" t="s">
        <v>129</v>
      </c>
      <c r="G178" s="35" t="s">
        <v>2385</v>
      </c>
      <c r="H178" s="35" t="s">
        <v>2386</v>
      </c>
      <c r="I178" s="35" t="s">
        <v>92</v>
      </c>
      <c r="J178" s="35" t="s">
        <v>93</v>
      </c>
      <c r="K178" s="35" t="s">
        <v>434</v>
      </c>
      <c r="L178" s="35" t="s">
        <v>910</v>
      </c>
      <c r="M178" s="35" t="s">
        <v>911</v>
      </c>
      <c r="N178" s="35" t="s">
        <v>97</v>
      </c>
      <c r="O178" s="35" t="s">
        <v>1752</v>
      </c>
      <c r="P178" s="35" t="s">
        <v>912</v>
      </c>
      <c r="Q178" s="35" t="s">
        <v>1752</v>
      </c>
      <c r="R178" s="36" t="s">
        <v>2372</v>
      </c>
      <c r="S178" s="36" t="s">
        <v>2387</v>
      </c>
      <c r="T178" s="36" t="s">
        <v>2374</v>
      </c>
      <c r="U178" s="35" t="s">
        <v>103</v>
      </c>
      <c r="V178" s="36" t="s">
        <v>104</v>
      </c>
      <c r="W178" s="36" t="s">
        <v>2388</v>
      </c>
      <c r="X178" s="36" t="s">
        <v>2389</v>
      </c>
      <c r="Y178" s="35" t="s">
        <v>2390</v>
      </c>
      <c r="Z178" s="35" t="s">
        <v>2390</v>
      </c>
      <c r="AA178" s="35" t="s">
        <v>2391</v>
      </c>
      <c r="AB178" s="36" t="s">
        <v>2392</v>
      </c>
      <c r="AC178" s="35" t="s">
        <v>111</v>
      </c>
      <c r="AD178" s="35" t="s">
        <v>112</v>
      </c>
      <c r="AE178" s="36" t="s">
        <v>2393</v>
      </c>
      <c r="AF178" s="36" t="s">
        <v>1761</v>
      </c>
      <c r="AG178" s="35" t="s">
        <v>115</v>
      </c>
      <c r="AH178" s="35" t="s">
        <v>116</v>
      </c>
      <c r="AK178" s="37" t="str">
        <f aca="false">AG178&amp;L178&amp;M178</f>
        <v>服务后勤保障食堂问题</v>
      </c>
      <c r="AP178" s="38" t="n">
        <v>174</v>
      </c>
      <c r="AQ178" s="39" t="n">
        <v>46054</v>
      </c>
      <c r="AR178" s="43" t="str">
        <f aca="false">IFERROR(LEFT(A178,FIND("（",A178)-1),A178)</f>
        <v>热线-260216-022246</v>
      </c>
      <c r="AS178" s="43" t="str">
        <f aca="false">J178</f>
        <v>诉求</v>
      </c>
      <c r="AT178" s="43" t="n">
        <f aca="false">IF(MID(AR178,1,2)="热线",12345)+IF(MID(AR178,1,2)="网络",12345)</f>
        <v>12345</v>
      </c>
      <c r="AU178" s="41" t="str">
        <f aca="false">IFERROR(LEFT(D178,FIND(" ",D178)-1),D178)</f>
        <v>2026-02-16</v>
      </c>
      <c r="AV178" s="43" t="str">
        <f aca="false">P178</f>
        <v>餐饮服务部</v>
      </c>
      <c r="AW178" s="53" t="str">
        <f aca="false">Q178</f>
        <v>辛庄分中心</v>
      </c>
      <c r="AX178" s="7" t="str">
        <f aca="false">H178</f>
        <v>市民反映，自己是302路公交车司机，是回民，食堂的饺子是猪肉大葱馅，厨师说素馅的没有了，导致自己没法吃饭，希望领导赔礼道歉，预备饺子，来电反映希望预备饺子。</v>
      </c>
      <c r="AY178" s="53" t="str">
        <f aca="false">AG178</f>
        <v>服务</v>
      </c>
      <c r="AZ178" s="43" t="s">
        <v>92</v>
      </c>
      <c r="BA178" s="43" t="s">
        <v>116</v>
      </c>
      <c r="BB178" s="43" t="s">
        <v>116</v>
      </c>
      <c r="BC178" s="6" t="s">
        <v>1330</v>
      </c>
      <c r="BD178" s="43" t="str">
        <f aca="false">U178</f>
        <v>结束</v>
      </c>
      <c r="BE178" s="43" t="str">
        <f aca="false">IFERROR(LEFT(T178,FIND(" ",T178)-1),T178)</f>
        <v>2026-02-21</v>
      </c>
      <c r="BF178" s="6" t="s">
        <v>2394</v>
      </c>
      <c r="BG178" s="5" t="s">
        <v>912</v>
      </c>
      <c r="BH178" s="5" t="s">
        <v>1752</v>
      </c>
      <c r="BI178" s="44"/>
      <c r="BJ178" s="44"/>
      <c r="BK178" s="44"/>
      <c r="BL178" s="44" t="str">
        <f aca="false">IF(BG178="物管行政部","侯旭、郑楠",IF(BG178="安保部","张耕",IF(BG178="工程设备部","华菲",IF(BG178="人力资源部","张浩宇",IF(BG178="党委工作部","阎鑫雨",IF(BG178="餐饮服务部","赵弘晨",IF(BG178="工会","郑欣",IF(BG178="办公室","董娜",""))))))))&amp;IF(BG178="纪检部","黄倩",IF(BG178="信息管理部","蔡浩然",""))</f>
        <v>赵弘晨</v>
      </c>
      <c r="BM178" s="44" t="s">
        <v>119</v>
      </c>
      <c r="BN178" s="44"/>
      <c r="BO178" s="44"/>
      <c r="BP178" s="45" t="s">
        <v>120</v>
      </c>
      <c r="BQ178" s="46"/>
      <c r="BR178" s="44"/>
      <c r="BS178" s="46"/>
      <c r="BT178" s="46"/>
      <c r="BU178" s="44"/>
      <c r="BV178" s="44" t="str">
        <f aca="false">MID(AR178,1,16)</f>
        <v>热线-260216-022246</v>
      </c>
      <c r="BW178" s="44" t="s">
        <v>121</v>
      </c>
      <c r="BX178" s="45" t="str">
        <f aca="false">IF(COUNTIF(BV:BV,BV178)=1,"否","是")</f>
        <v>否</v>
      </c>
      <c r="BY178" s="45" t="str">
        <f aca="false">MID(AR178,18,1)</f>
        <v/>
      </c>
      <c r="BZ178" s="0" t="s">
        <v>122</v>
      </c>
      <c r="CE178" s="57" t="s">
        <v>2257</v>
      </c>
      <c r="CG178" s="47" t="str">
        <f aca="false">VLOOKUP(AR178,[1]市民意见信息导出!$AI$2:$AK$392,3,FALSE())</f>
        <v>结束</v>
      </c>
      <c r="CH178" s="0" t="str">
        <f aca="false">VLOOKUP(BV178,[2]Sheet1!$C$2:$AC$99,2,FALSE())</f>
        <v>3月</v>
      </c>
    </row>
    <row r="179" customFormat="false" ht="94" hidden="true" customHeight="true" outlineLevel="0" collapsed="false">
      <c r="A179" s="35" t="s">
        <v>2395</v>
      </c>
      <c r="B179" s="36" t="s">
        <v>2396</v>
      </c>
      <c r="C179" s="36" t="s">
        <v>2397</v>
      </c>
      <c r="D179" s="36" t="s">
        <v>2398</v>
      </c>
      <c r="E179" s="35" t="s">
        <v>182</v>
      </c>
      <c r="F179" s="35" t="s">
        <v>89</v>
      </c>
      <c r="G179" s="35" t="s">
        <v>182</v>
      </c>
      <c r="H179" s="35" t="s">
        <v>2399</v>
      </c>
      <c r="I179" s="35" t="s">
        <v>92</v>
      </c>
      <c r="J179" s="35" t="s">
        <v>93</v>
      </c>
      <c r="K179" s="35" t="s">
        <v>94</v>
      </c>
      <c r="L179" s="35" t="s">
        <v>95</v>
      </c>
      <c r="M179" s="35" t="s">
        <v>96</v>
      </c>
      <c r="N179" s="35" t="s">
        <v>97</v>
      </c>
      <c r="O179" s="35" t="s">
        <v>499</v>
      </c>
      <c r="P179" s="35" t="s">
        <v>499</v>
      </c>
      <c r="Q179" s="35" t="s">
        <v>499</v>
      </c>
      <c r="R179" s="36" t="s">
        <v>2400</v>
      </c>
      <c r="S179" s="36" t="s">
        <v>2373</v>
      </c>
      <c r="T179" s="36" t="s">
        <v>2401</v>
      </c>
      <c r="U179" s="35" t="s">
        <v>103</v>
      </c>
      <c r="V179" s="36" t="s">
        <v>104</v>
      </c>
      <c r="W179" s="35" t="s">
        <v>1542</v>
      </c>
      <c r="X179" s="35" t="s">
        <v>1543</v>
      </c>
      <c r="Y179" s="35" t="s">
        <v>2402</v>
      </c>
      <c r="Z179" s="35" t="s">
        <v>1773</v>
      </c>
      <c r="AA179" s="35" t="s">
        <v>163</v>
      </c>
      <c r="AB179" s="35" t="s">
        <v>2403</v>
      </c>
      <c r="AC179" s="35" t="s">
        <v>111</v>
      </c>
      <c r="AD179" s="35" t="s">
        <v>112</v>
      </c>
      <c r="AE179" s="36" t="s">
        <v>2404</v>
      </c>
      <c r="AF179" s="36" t="s">
        <v>890</v>
      </c>
      <c r="AG179" s="35" t="s">
        <v>379</v>
      </c>
      <c r="AH179" s="35" t="s">
        <v>116</v>
      </c>
      <c r="AK179" s="37" t="str">
        <f aca="false">AG179&amp;L179&amp;M179</f>
        <v>设施设备企业政策问题调整服务规范</v>
      </c>
      <c r="AP179" s="38" t="n">
        <v>175</v>
      </c>
      <c r="AQ179" s="39" t="n">
        <v>46054</v>
      </c>
      <c r="AR179" s="43" t="str">
        <f aca="false">IFERROR(LEFT(A179,FIND("（",A179)-1),A179)</f>
        <v>网络-260217-007980</v>
      </c>
      <c r="AS179" s="43" t="str">
        <f aca="false">J179</f>
        <v>诉求</v>
      </c>
      <c r="AT179" s="43" t="n">
        <f aca="false">IF(MID(AR179,1,2)="热线",12345)+IF(MID(AR179,1,2)="网络",12345)</f>
        <v>12345</v>
      </c>
      <c r="AU179" s="41" t="str">
        <f aca="false">IFERROR(LEFT(D179,FIND(" ",D179)-1),D179)</f>
        <v>2026-02-17</v>
      </c>
      <c r="AV179" s="43" t="str">
        <f aca="false">P179</f>
        <v>回龙观分中心</v>
      </c>
      <c r="AW179" s="53" t="str">
        <f aca="false">Q179</f>
        <v>回龙观分中心</v>
      </c>
      <c r="AX179" s="7" t="str">
        <f aca="false">H179</f>
        <v>工单来源：微信服务号，此工单内容为网民留言时填写的标题及原文。 ============================= 留言标题：607公交车扶手杠太黏留言原文：我今天坐607 1833920号车，这个车扶手杠也太黏了吧。影响春节心情。市民填写的详细地址为：区、街道：昌平区百善镇详细地址：宏福苑607公交车扶手杠太黏问题 注：请调整主题词为调整服务规范</v>
      </c>
      <c r="AY179" s="53" t="str">
        <f aca="false">AG179</f>
        <v>设施设备</v>
      </c>
      <c r="AZ179" s="43" t="s">
        <v>116</v>
      </c>
      <c r="BA179" s="43" t="s">
        <v>116</v>
      </c>
      <c r="BB179" s="43" t="s">
        <v>116</v>
      </c>
      <c r="BC179" s="6" t="s">
        <v>117</v>
      </c>
      <c r="BD179" s="43" t="str">
        <f aca="false">U179</f>
        <v>结束</v>
      </c>
      <c r="BE179" s="43" t="str">
        <f aca="false">IFERROR(LEFT(T179,FIND(" ",T179)-1),T179)</f>
        <v>2026-02-22</v>
      </c>
      <c r="BF179" s="6" t="s">
        <v>2405</v>
      </c>
      <c r="BG179" s="5" t="s">
        <v>99</v>
      </c>
      <c r="BH179" s="5" t="s">
        <v>499</v>
      </c>
      <c r="BI179" s="44"/>
      <c r="BJ179" s="44"/>
      <c r="BK179" s="44"/>
      <c r="BL179" s="44" t="str">
        <f aca="false">IF(BG179="物管行政部","侯旭、郑楠",IF(BG179="安保部","张耕",IF(BG179="工程设备部","华菲",IF(BG179="人力资源部","张浩宇",IF(BG179="党委工作部","阎鑫雨",IF(BG179="餐饮服务部","赵弘晨",IF(BG179="工会","郑欣",IF(BG179="办公室","董娜",""))))))))&amp;IF(BG179="纪检部","黄倩",IF(BG179="信息管理部","蔡浩然",""))</f>
        <v>侯旭、郑楠</v>
      </c>
      <c r="BM179" s="44" t="s">
        <v>937</v>
      </c>
      <c r="BN179" s="44"/>
      <c r="BO179" s="44"/>
      <c r="BP179" s="45" t="s">
        <v>120</v>
      </c>
      <c r="BQ179" s="46"/>
      <c r="BR179" s="44"/>
      <c r="BS179" s="46"/>
      <c r="BT179" s="46"/>
      <c r="BU179" s="44"/>
      <c r="BV179" s="44" t="str">
        <f aca="false">MID(AR179,1,16)</f>
        <v>网络-260217-007980</v>
      </c>
      <c r="BW179" s="44" t="s">
        <v>121</v>
      </c>
      <c r="BX179" s="45" t="str">
        <f aca="false">IF(COUNTIF(BV:BV,BV179)=1,"否","是")</f>
        <v>否</v>
      </c>
      <c r="BY179" s="45" t="str">
        <f aca="false">MID(AR179,18,1)</f>
        <v/>
      </c>
      <c r="CG179" s="47" t="str">
        <f aca="false">VLOOKUP(AR179,[1]市民意见信息导出!$AI$2:$AK$392,3,FALSE())</f>
        <v>结束</v>
      </c>
      <c r="CH179" s="0" t="e">
        <f aca="false">VLOOKUP(BV179,[2]Sheet1!$C$2:$AC$99,2,FALSE())</f>
        <v>#N/A</v>
      </c>
    </row>
    <row r="180" customFormat="false" ht="42" hidden="true" customHeight="false" outlineLevel="0" collapsed="false">
      <c r="A180" s="35" t="s">
        <v>2406</v>
      </c>
      <c r="B180" s="36" t="s">
        <v>2407</v>
      </c>
      <c r="C180" s="36" t="s">
        <v>2408</v>
      </c>
      <c r="D180" s="36" t="s">
        <v>2409</v>
      </c>
      <c r="E180" s="35" t="s">
        <v>182</v>
      </c>
      <c r="F180" s="35" t="s">
        <v>129</v>
      </c>
      <c r="G180" s="35" t="s">
        <v>182</v>
      </c>
      <c r="H180" s="35" t="s">
        <v>2410</v>
      </c>
      <c r="I180" s="35" t="s">
        <v>92</v>
      </c>
      <c r="J180" s="35" t="s">
        <v>93</v>
      </c>
      <c r="K180" s="35" t="s">
        <v>132</v>
      </c>
      <c r="L180" s="35" t="s">
        <v>388</v>
      </c>
      <c r="M180" s="35" t="s">
        <v>389</v>
      </c>
      <c r="N180" s="35" t="s">
        <v>97</v>
      </c>
      <c r="O180" s="35" t="s">
        <v>1045</v>
      </c>
      <c r="P180" s="35" t="s">
        <v>176</v>
      </c>
      <c r="Q180" s="35" t="s">
        <v>1045</v>
      </c>
      <c r="R180" s="36" t="s">
        <v>2400</v>
      </c>
      <c r="S180" s="36" t="s">
        <v>2387</v>
      </c>
      <c r="T180" s="36" t="s">
        <v>2401</v>
      </c>
      <c r="U180" s="35" t="s">
        <v>103</v>
      </c>
      <c r="V180" s="36" t="s">
        <v>104</v>
      </c>
      <c r="W180" s="35" t="s">
        <v>2411</v>
      </c>
      <c r="X180" s="35" t="s">
        <v>2412</v>
      </c>
      <c r="Y180" s="35" t="s">
        <v>2413</v>
      </c>
      <c r="Z180" s="35" t="s">
        <v>242</v>
      </c>
      <c r="AA180" s="35" t="s">
        <v>242</v>
      </c>
      <c r="AB180" s="35" t="s">
        <v>2411</v>
      </c>
      <c r="AC180" s="35" t="s">
        <v>111</v>
      </c>
      <c r="AD180" s="35" t="s">
        <v>112</v>
      </c>
      <c r="AE180" s="36" t="s">
        <v>2414</v>
      </c>
      <c r="AF180" s="36" t="s">
        <v>1052</v>
      </c>
      <c r="AG180" s="35" t="s">
        <v>225</v>
      </c>
      <c r="AH180" s="35" t="s">
        <v>116</v>
      </c>
      <c r="AK180" s="37" t="str">
        <f aca="false">AG180&amp;L180&amp;M180</f>
        <v>劳动合同及用工管理场站保安问题场站保安</v>
      </c>
      <c r="AP180" s="38" t="n">
        <v>176</v>
      </c>
      <c r="AQ180" s="39" t="n">
        <v>46054</v>
      </c>
      <c r="AR180" s="43" t="str">
        <f aca="false">IFERROR(LEFT(A180,FIND("（",A180)-1),A180)</f>
        <v>热线-260217-019479-2</v>
      </c>
      <c r="AS180" s="43" t="str">
        <f aca="false">J180</f>
        <v>诉求</v>
      </c>
      <c r="AT180" s="43" t="n">
        <f aca="false">IF(MID(AR180,1,2)="热线",12345)+IF(MID(AR180,1,2)="网络",12345)</f>
        <v>12345</v>
      </c>
      <c r="AU180" s="41" t="str">
        <f aca="false">IFERROR(LEFT(D180,FIND(" ",D180)-1),D180)</f>
        <v>2026-02-17</v>
      </c>
      <c r="AV180" s="43" t="str">
        <f aca="false">P180</f>
        <v>安全保卫部（应急管理中心）</v>
      </c>
      <c r="AW180" s="53" t="str">
        <f aca="false">Q180</f>
        <v>土桥分中心</v>
      </c>
      <c r="AX180" s="7" t="str">
        <f aca="false">H180</f>
        <v>市民反映，自己是建材城668公交场站工作人员，本来应该是今天企业值班人员给煮饺子，但是不知道为什么今天是保安煮的饺子，非常不合理，来电反映保安煮饺子不合理问题。注：市民要求个人信息保密（已解释） 基建 安保</v>
      </c>
      <c r="AY180" s="53" t="str">
        <f aca="false">AG180</f>
        <v>劳动合同及用工管理</v>
      </c>
      <c r="AZ180" s="43" t="s">
        <v>92</v>
      </c>
      <c r="BA180" s="43" t="s">
        <v>116</v>
      </c>
      <c r="BB180" s="43" t="s">
        <v>116</v>
      </c>
      <c r="BC180" s="6" t="s">
        <v>1330</v>
      </c>
      <c r="BD180" s="43" t="str">
        <f aca="false">U180</f>
        <v>结束</v>
      </c>
      <c r="BE180" s="43" t="str">
        <f aca="false">IFERROR(LEFT(T180,FIND(" ",T180)-1),T180)</f>
        <v>2026-02-22</v>
      </c>
      <c r="BF180" s="6" t="s">
        <v>2415</v>
      </c>
      <c r="BG180" s="5" t="s">
        <v>148</v>
      </c>
      <c r="BH180" s="5" t="s">
        <v>1045</v>
      </c>
      <c r="BI180" s="44"/>
      <c r="BJ180" s="44"/>
      <c r="BK180" s="44"/>
      <c r="BL180" s="44" t="str">
        <f aca="false">IF(BG180="物管行政部","侯旭、郑楠",IF(BG180="安保部","张耕",IF(BG180="工程设备部","华菲",IF(BG180="人力资源部","张浩宇",IF(BG180="党委工作部","阎鑫雨",IF(BG180="餐饮服务部","赵弘晨",IF(BG180="工会","郑欣",IF(BG180="办公室","董娜",""))))))))&amp;IF(BG180="纪检部","黄倩",IF(BG180="信息管理部","蔡浩然",""))</f>
        <v>张耕</v>
      </c>
      <c r="BM180" s="44" t="s">
        <v>937</v>
      </c>
      <c r="BN180" s="44"/>
      <c r="BO180" s="44"/>
      <c r="BP180" s="45" t="s">
        <v>120</v>
      </c>
      <c r="BQ180" s="46"/>
      <c r="BR180" s="44"/>
      <c r="BS180" s="46"/>
      <c r="BT180" s="46"/>
      <c r="BU180" s="44"/>
      <c r="BV180" s="44" t="str">
        <f aca="false">MID(AR180,1,16)</f>
        <v>热线-260217-019479</v>
      </c>
      <c r="BW180" s="44" t="s">
        <v>231</v>
      </c>
      <c r="BX180" s="45" t="str">
        <f aca="false">IF(COUNTIF(BV:BV,BV180)=1,"否","是")</f>
        <v>否</v>
      </c>
      <c r="BY180" s="45" t="str">
        <f aca="false">MID(AR180,18,1)</f>
        <v>2</v>
      </c>
      <c r="CG180" s="47" t="str">
        <f aca="false">VLOOKUP(AR180,[1]市民意见信息导出!$AI$2:$AK$392,3,FALSE())</f>
        <v>结束</v>
      </c>
      <c r="CH180" s="0" t="e">
        <f aca="false">VLOOKUP(BV180,[2]Sheet1!$C$2:$AC$99,2,FALSE())</f>
        <v>#N/A</v>
      </c>
    </row>
    <row r="181" customFormat="false" ht="42" hidden="true" customHeight="false" outlineLevel="0" collapsed="false">
      <c r="A181" s="35" t="s">
        <v>2416</v>
      </c>
      <c r="B181" s="36" t="s">
        <v>2417</v>
      </c>
      <c r="C181" s="36" t="s">
        <v>2418</v>
      </c>
      <c r="D181" s="36" t="s">
        <v>2419</v>
      </c>
      <c r="E181" s="35" t="s">
        <v>693</v>
      </c>
      <c r="F181" s="35" t="s">
        <v>89</v>
      </c>
      <c r="G181" s="35" t="s">
        <v>2420</v>
      </c>
      <c r="H181" s="35" t="s">
        <v>2421</v>
      </c>
      <c r="I181" s="35" t="s">
        <v>92</v>
      </c>
      <c r="J181" s="35" t="s">
        <v>93</v>
      </c>
      <c r="K181" s="35" t="s">
        <v>94</v>
      </c>
      <c r="L181" s="35" t="s">
        <v>184</v>
      </c>
      <c r="M181" s="35" t="s">
        <v>185</v>
      </c>
      <c r="N181" s="35" t="s">
        <v>97</v>
      </c>
      <c r="O181" s="35" t="s">
        <v>186</v>
      </c>
      <c r="P181" s="35" t="s">
        <v>99</v>
      </c>
      <c r="Q181" s="35" t="s">
        <v>186</v>
      </c>
      <c r="R181" s="36" t="s">
        <v>2422</v>
      </c>
      <c r="S181" s="36" t="s">
        <v>2423</v>
      </c>
      <c r="T181" s="36" t="s">
        <v>2424</v>
      </c>
      <c r="U181" s="35" t="s">
        <v>103</v>
      </c>
      <c r="V181" s="36" t="s">
        <v>104</v>
      </c>
      <c r="W181" s="35" t="s">
        <v>189</v>
      </c>
      <c r="X181" s="35" t="s">
        <v>2425</v>
      </c>
      <c r="Y181" s="35" t="s">
        <v>2426</v>
      </c>
      <c r="Z181" s="35" t="s">
        <v>2427</v>
      </c>
      <c r="AA181" s="35" t="s">
        <v>163</v>
      </c>
      <c r="AB181" s="35" t="s">
        <v>2428</v>
      </c>
      <c r="AC181" s="35" t="s">
        <v>111</v>
      </c>
      <c r="AD181" s="35" t="s">
        <v>112</v>
      </c>
      <c r="AE181" s="36" t="s">
        <v>2429</v>
      </c>
      <c r="AF181" s="36" t="s">
        <v>195</v>
      </c>
      <c r="AG181" s="35" t="s">
        <v>115</v>
      </c>
      <c r="AH181" s="35" t="s">
        <v>116</v>
      </c>
      <c r="AK181" s="37" t="str">
        <f aca="false">AG181&amp;L181&amp;M181</f>
        <v>服务乘车环境问题车辆卫生</v>
      </c>
      <c r="AP181" s="38" t="n">
        <v>177</v>
      </c>
      <c r="AQ181" s="39" t="n">
        <v>46054</v>
      </c>
      <c r="AR181" s="43" t="str">
        <f aca="false">IFERROR(LEFT(A181,FIND("（",A181)-1),A181)</f>
        <v>热线-260218-007523-1</v>
      </c>
      <c r="AS181" s="43" t="str">
        <f aca="false">J181</f>
        <v>诉求</v>
      </c>
      <c r="AT181" s="43" t="n">
        <f aca="false">IF(MID(AR181,1,2)="热线",12345)+IF(MID(AR181,1,2)="网络",12345)</f>
        <v>12345</v>
      </c>
      <c r="AU181" s="41" t="str">
        <f aca="false">IFERROR(LEFT(D181,FIND(" ",D181)-1),D181)</f>
        <v>2026-02-18</v>
      </c>
      <c r="AV181" s="43" t="str">
        <f aca="false">P181</f>
        <v>物管行政部</v>
      </c>
      <c r="AW181" s="53" t="str">
        <f aca="false">Q181</f>
        <v>动物园分中心</v>
      </c>
      <c r="AX181" s="7" t="str">
        <f aca="false">H181</f>
        <v>市民反映，自己2026年2月18日11:10zuoyou 乘坐102路编号为9528681的公交车出行时，发现车辆卫生情况很差，扶手都是黏的，希望职能部门帮助核实处理，来电反映公交车卫生情况差问题。安服科技</v>
      </c>
      <c r="AY181" s="53" t="str">
        <f aca="false">AG181</f>
        <v>服务</v>
      </c>
      <c r="AZ181" s="43" t="s">
        <v>116</v>
      </c>
      <c r="BA181" s="43" t="s">
        <v>116</v>
      </c>
      <c r="BB181" s="43" t="s">
        <v>116</v>
      </c>
      <c r="BC181" s="6" t="s">
        <v>117</v>
      </c>
      <c r="BD181" s="43" t="str">
        <f aca="false">U181</f>
        <v>结束</v>
      </c>
      <c r="BE181" s="43" t="str">
        <f aca="false">IFERROR(LEFT(T181,FIND(" ",T181)-1),T181)</f>
        <v>2026-02-23</v>
      </c>
      <c r="BF181" s="6" t="s">
        <v>2430</v>
      </c>
      <c r="BG181" s="5" t="s">
        <v>99</v>
      </c>
      <c r="BH181" s="5" t="s">
        <v>186</v>
      </c>
      <c r="BI181" s="44"/>
      <c r="BJ181" s="44"/>
      <c r="BK181" s="44"/>
      <c r="BL181" s="44" t="str">
        <f aca="false">IF(BG181="物管行政部","侯旭、郑楠",IF(BG181="安保部","张耕",IF(BG181="工程设备部","华菲",IF(BG181="人力资源部","张浩宇",IF(BG181="党委工作部","阎鑫雨",IF(BG181="餐饮服务部","赵弘晨",IF(BG181="工会","郑欣",IF(BG181="办公室","董娜",""))))))))&amp;IF(BG181="纪检部","黄倩",IF(BG181="信息管理部","蔡浩然",""))</f>
        <v>侯旭、郑楠</v>
      </c>
      <c r="BM181" s="44" t="s">
        <v>119</v>
      </c>
      <c r="BN181" s="44"/>
      <c r="BO181" s="44"/>
      <c r="BP181" s="45" t="s">
        <v>120</v>
      </c>
      <c r="BQ181" s="46" t="s">
        <v>2431</v>
      </c>
      <c r="BR181" s="44" t="s">
        <v>92</v>
      </c>
      <c r="BS181" s="46"/>
      <c r="BT181" s="46"/>
      <c r="BU181" s="44"/>
      <c r="BV181" s="44" t="str">
        <f aca="false">MID(AR181,1,16)</f>
        <v>热线-260218-007523</v>
      </c>
      <c r="BW181" s="44" t="s">
        <v>121</v>
      </c>
      <c r="BX181" s="45" t="str">
        <f aca="false">IF(COUNTIF(BV:BV,BV181)=1,"否","是")</f>
        <v>否</v>
      </c>
      <c r="BY181" s="45" t="str">
        <f aca="false">MID(AR181,18,1)</f>
        <v>1</v>
      </c>
      <c r="BZ181" s="0" t="s">
        <v>122</v>
      </c>
      <c r="CE181" s="57" t="s">
        <v>2257</v>
      </c>
      <c r="CG181" s="47" t="str">
        <f aca="false">VLOOKUP(AR181,[1]市民意见信息导出!$AI$2:$AK$392,3,FALSE())</f>
        <v>结束</v>
      </c>
      <c r="CH181" s="0" t="str">
        <f aca="false">VLOOKUP(BV181,[2]Sheet1!$C$2:$AC$99,2,FALSE())</f>
        <v>3月</v>
      </c>
    </row>
    <row r="182" customFormat="false" ht="39" hidden="true" customHeight="false" outlineLevel="0" collapsed="false">
      <c r="A182" s="35" t="s">
        <v>2432</v>
      </c>
      <c r="B182" s="36" t="s">
        <v>2433</v>
      </c>
      <c r="C182" s="36" t="s">
        <v>2434</v>
      </c>
      <c r="D182" s="36" t="s">
        <v>2435</v>
      </c>
      <c r="E182" s="35" t="s">
        <v>785</v>
      </c>
      <c r="F182" s="35" t="s">
        <v>89</v>
      </c>
      <c r="G182" s="35" t="s">
        <v>2436</v>
      </c>
      <c r="H182" s="35" t="s">
        <v>2437</v>
      </c>
      <c r="I182" s="35" t="s">
        <v>92</v>
      </c>
      <c r="J182" s="35" t="s">
        <v>93</v>
      </c>
      <c r="K182" s="35" t="s">
        <v>94</v>
      </c>
      <c r="L182" s="35" t="s">
        <v>95</v>
      </c>
      <c r="M182" s="35" t="s">
        <v>96</v>
      </c>
      <c r="N182" s="35" t="s">
        <v>97</v>
      </c>
      <c r="O182" s="35" t="s">
        <v>1045</v>
      </c>
      <c r="P182" s="35" t="s">
        <v>99</v>
      </c>
      <c r="Q182" s="35" t="s">
        <v>1045</v>
      </c>
      <c r="R182" s="36" t="s">
        <v>2422</v>
      </c>
      <c r="S182" s="36" t="s">
        <v>2423</v>
      </c>
      <c r="T182" s="36" t="s">
        <v>2424</v>
      </c>
      <c r="U182" s="35" t="s">
        <v>103</v>
      </c>
      <c r="V182" s="36" t="s">
        <v>104</v>
      </c>
      <c r="W182" s="35" t="s">
        <v>2375</v>
      </c>
      <c r="X182" s="35" t="s">
        <v>2438</v>
      </c>
      <c r="Y182" s="35" t="s">
        <v>2439</v>
      </c>
      <c r="Z182" s="35" t="s">
        <v>2440</v>
      </c>
      <c r="AA182" s="35" t="s">
        <v>163</v>
      </c>
      <c r="AB182" s="35" t="s">
        <v>2441</v>
      </c>
      <c r="AC182" s="35" t="s">
        <v>111</v>
      </c>
      <c r="AD182" s="35" t="s">
        <v>112</v>
      </c>
      <c r="AE182" s="36" t="s">
        <v>2442</v>
      </c>
      <c r="AF182" s="36" t="s">
        <v>1052</v>
      </c>
      <c r="AG182" s="35" t="s">
        <v>115</v>
      </c>
      <c r="AH182" s="35" t="s">
        <v>116</v>
      </c>
      <c r="AK182" s="37" t="str">
        <f aca="false">AG182&amp;L182&amp;M182</f>
        <v>服务企业政策问题调整服务规范</v>
      </c>
      <c r="AP182" s="38" t="n">
        <v>178</v>
      </c>
      <c r="AQ182" s="39" t="n">
        <v>46082</v>
      </c>
      <c r="AR182" s="43" t="str">
        <f aca="false">IFERROR(LEFT(A182,FIND("（",A182)-1),A182)</f>
        <v>热线-260218-004560-2</v>
      </c>
      <c r="AS182" s="43" t="str">
        <f aca="false">J182</f>
        <v>诉求</v>
      </c>
      <c r="AT182" s="43" t="n">
        <f aca="false">IF(MID(AR182,1,2)="热线",12345)+IF(MID(AR182,1,2)="网络",12345)</f>
        <v>12345</v>
      </c>
      <c r="AU182" s="41" t="str">
        <f aca="false">IFERROR(LEFT(D182,FIND(" ",D182)-1),D182)</f>
        <v>2026-02-19</v>
      </c>
      <c r="AV182" s="43" t="str">
        <f aca="false">P182</f>
        <v>物管行政部</v>
      </c>
      <c r="AW182" s="53" t="str">
        <f aca="false">Q182</f>
        <v>土桥分中心</v>
      </c>
      <c r="AX182" s="7" t="str">
        <f aca="false">H182</f>
        <v>市民反映，637路公交从北京站到次渠，路线很长经历的村儿也比较偏僻。只有637路公交到准村， 等待时间很长。农民工住的很多，卫生很差，车里很脏。市民希望有关部门帮助解决。来电反映637路公交车问题。调指，鸿运城   请调整主题词为“调整服务规范。</v>
      </c>
      <c r="AY182" s="53" t="str">
        <f aca="false">AG182</f>
        <v>服务</v>
      </c>
      <c r="AZ182" s="43" t="s">
        <v>116</v>
      </c>
      <c r="BA182" s="43" t="s">
        <v>116</v>
      </c>
      <c r="BB182" s="43" t="s">
        <v>116</v>
      </c>
      <c r="BC182" s="6" t="s">
        <v>117</v>
      </c>
      <c r="BD182" s="43" t="str">
        <f aca="false">U182</f>
        <v>结束</v>
      </c>
      <c r="BE182" s="43" t="str">
        <f aca="false">IFERROR(LEFT(T182,FIND(" ",T182)-1),T182)</f>
        <v>2026-02-23</v>
      </c>
      <c r="BF182" s="6" t="s">
        <v>1917</v>
      </c>
      <c r="BG182" s="5" t="s">
        <v>99</v>
      </c>
      <c r="BH182" s="5" t="s">
        <v>1045</v>
      </c>
      <c r="BI182" s="44"/>
      <c r="BJ182" s="44"/>
      <c r="BK182" s="44"/>
      <c r="BL182" s="44" t="str">
        <f aca="false">IF(BG182="物管行政部","侯旭、郑楠",IF(BG182="安保部","张耕",IF(BG182="工程设备部","华菲",IF(BG182="人力资源部","张浩宇",IF(BG182="党委工作部","阎鑫雨",IF(BG182="餐饮服务部","赵弘晨",IF(BG182="工会","郑欣",IF(BG182="办公室","董娜",""))))))))&amp;IF(BG182="纪检部","黄倩",IF(BG182="信息管理部","蔡浩然",""))</f>
        <v>侯旭、郑楠</v>
      </c>
      <c r="BM182" s="44" t="s">
        <v>119</v>
      </c>
      <c r="BN182" s="44"/>
      <c r="BO182" s="44"/>
      <c r="BP182" s="45" t="s">
        <v>120</v>
      </c>
      <c r="BQ182" s="46"/>
      <c r="BR182" s="44"/>
      <c r="BS182" s="46"/>
      <c r="BT182" s="46"/>
      <c r="BU182" s="44"/>
      <c r="BV182" s="44" t="str">
        <f aca="false">MID(AR182,1,16)</f>
        <v>热线-260218-004560</v>
      </c>
      <c r="BW182" s="44" t="s">
        <v>121</v>
      </c>
      <c r="BX182" s="45" t="str">
        <f aca="false">IF(COUNTIF(BV:BV,BV182)=1,"否","是")</f>
        <v>否</v>
      </c>
      <c r="BY182" s="45" t="str">
        <f aca="false">MID(AR182,18,1)</f>
        <v>2</v>
      </c>
      <c r="CG182" s="47" t="str">
        <f aca="false">VLOOKUP(AR182,[1]市民意见信息导出!$AI$2:$AK$392,3,FALSE())</f>
        <v>结束</v>
      </c>
      <c r="CH182" s="0" t="e">
        <f aca="false">VLOOKUP(BV182,[2]Sheet1!$C$2:$AC$99,2,FALSE())</f>
        <v>#N/A</v>
      </c>
    </row>
    <row r="183" customFormat="false" ht="42" hidden="true" customHeight="false" outlineLevel="0" collapsed="false">
      <c r="A183" s="35" t="s">
        <v>2443</v>
      </c>
      <c r="B183" s="36" t="s">
        <v>2444</v>
      </c>
      <c r="C183" s="36" t="s">
        <v>2445</v>
      </c>
      <c r="D183" s="36" t="s">
        <v>2446</v>
      </c>
      <c r="E183" s="35" t="s">
        <v>693</v>
      </c>
      <c r="F183" s="35" t="s">
        <v>89</v>
      </c>
      <c r="G183" s="35" t="s">
        <v>2420</v>
      </c>
      <c r="H183" s="35" t="s">
        <v>2447</v>
      </c>
      <c r="I183" s="35" t="s">
        <v>92</v>
      </c>
      <c r="J183" s="35" t="s">
        <v>93</v>
      </c>
      <c r="K183" s="35" t="s">
        <v>94</v>
      </c>
      <c r="L183" s="35" t="s">
        <v>95</v>
      </c>
      <c r="M183" s="35" t="s">
        <v>96</v>
      </c>
      <c r="N183" s="35" t="s">
        <v>97</v>
      </c>
      <c r="O183" s="35" t="s">
        <v>186</v>
      </c>
      <c r="P183" s="35" t="s">
        <v>99</v>
      </c>
      <c r="Q183" s="35" t="s">
        <v>186</v>
      </c>
      <c r="R183" s="36" t="s">
        <v>2448</v>
      </c>
      <c r="S183" s="36" t="s">
        <v>2423</v>
      </c>
      <c r="T183" s="36" t="s">
        <v>2449</v>
      </c>
      <c r="U183" s="35" t="s">
        <v>103</v>
      </c>
      <c r="V183" s="36" t="s">
        <v>104</v>
      </c>
      <c r="W183" s="35" t="s">
        <v>189</v>
      </c>
      <c r="X183" s="35" t="s">
        <v>2450</v>
      </c>
      <c r="Y183" s="35" t="s">
        <v>2451</v>
      </c>
      <c r="Z183" s="35" t="s">
        <v>2427</v>
      </c>
      <c r="AA183" s="35" t="s">
        <v>163</v>
      </c>
      <c r="AB183" s="35" t="s">
        <v>2452</v>
      </c>
      <c r="AC183" s="35" t="s">
        <v>111</v>
      </c>
      <c r="AD183" s="35" t="s">
        <v>112</v>
      </c>
      <c r="AE183" s="36" t="s">
        <v>2453</v>
      </c>
      <c r="AF183" s="36" t="s">
        <v>195</v>
      </c>
      <c r="AG183" s="35" t="s">
        <v>115</v>
      </c>
      <c r="AH183" s="35" t="s">
        <v>116</v>
      </c>
      <c r="AK183" s="37" t="str">
        <f aca="false">AG183&amp;L183&amp;M183</f>
        <v>服务企业政策问题调整服务规范</v>
      </c>
      <c r="AP183" s="38" t="n">
        <v>179</v>
      </c>
      <c r="AQ183" s="39" t="n">
        <v>46082</v>
      </c>
      <c r="AR183" s="43" t="str">
        <f aca="false">IFERROR(LEFT(A183,FIND("（",A183)-1),A183)</f>
        <v>热线-260219-005840-2</v>
      </c>
      <c r="AS183" s="43" t="str">
        <f aca="false">J183</f>
        <v>诉求</v>
      </c>
      <c r="AT183" s="43" t="n">
        <f aca="false">IF(MID(AR183,1,2)="热线",12345)+IF(MID(AR183,1,2)="网络",12345)</f>
        <v>12345</v>
      </c>
      <c r="AU183" s="41" t="str">
        <f aca="false">IFERROR(LEFT(D183,FIND(" ",D183)-1),D183)</f>
        <v>2026-02-19</v>
      </c>
      <c r="AV183" s="43" t="str">
        <f aca="false">P183</f>
        <v>物管行政部</v>
      </c>
      <c r="AW183" s="53" t="str">
        <f aca="false">Q183</f>
        <v>动物园分中心</v>
      </c>
      <c r="AX183" s="7" t="str">
        <f aca="false">H183</f>
        <v>市民反映，乘坐102路公交车，过节的时候公交车人流量太大，车辆太少，需要等十分钟公交，扶手特别脏，很粘，需要经常清理。来电反映公交车少及清理卫生问题。调指鸿运承，科技</v>
      </c>
      <c r="AY183" s="53" t="str">
        <f aca="false">AG183</f>
        <v>服务</v>
      </c>
      <c r="AZ183" s="43" t="s">
        <v>116</v>
      </c>
      <c r="BA183" s="43" t="s">
        <v>116</v>
      </c>
      <c r="BB183" s="43" t="s">
        <v>116</v>
      </c>
      <c r="BC183" s="6" t="s">
        <v>117</v>
      </c>
      <c r="BD183" s="43" t="str">
        <f aca="false">U183</f>
        <v>结束</v>
      </c>
      <c r="BE183" s="43" t="str">
        <f aca="false">IFERROR(LEFT(T183,FIND(" ",T183)-1),T183)</f>
        <v>2026-02-24</v>
      </c>
      <c r="BF183" s="6" t="s">
        <v>2454</v>
      </c>
      <c r="BG183" s="5" t="s">
        <v>99</v>
      </c>
      <c r="BH183" s="5" t="s">
        <v>186</v>
      </c>
      <c r="BI183" s="44"/>
      <c r="BJ183" s="44"/>
      <c r="BK183" s="44"/>
      <c r="BL183" s="44" t="str">
        <f aca="false">IF(BG183="物管行政部","侯旭、郑楠",IF(BG183="安保部","张耕",IF(BG183="工程设备部","华菲",IF(BG183="人力资源部","张浩宇",IF(BG183="党委工作部","阎鑫雨",IF(BG183="餐饮服务部","赵弘晨",IF(BG183="工会","郑欣",IF(BG183="办公室","董娜",""))))))))&amp;IF(BG183="纪检部","黄倩",IF(BG183="信息管理部","蔡浩然",""))</f>
        <v>侯旭、郑楠</v>
      </c>
      <c r="BM183" s="44" t="s">
        <v>119</v>
      </c>
      <c r="BN183" s="44"/>
      <c r="BO183" s="44"/>
      <c r="BP183" s="45" t="s">
        <v>120</v>
      </c>
      <c r="BQ183" s="46" t="s">
        <v>2431</v>
      </c>
      <c r="BR183" s="44" t="s">
        <v>92</v>
      </c>
      <c r="BS183" s="46"/>
      <c r="BT183" s="46"/>
      <c r="BU183" s="44"/>
      <c r="BV183" s="44" t="str">
        <f aca="false">MID(AR183,1,16)</f>
        <v>热线-260219-005840</v>
      </c>
      <c r="BW183" s="44" t="s">
        <v>121</v>
      </c>
      <c r="BX183" s="45" t="str">
        <f aca="false">IF(COUNTIF(BV:BV,BV183)=1,"否","是")</f>
        <v>否</v>
      </c>
      <c r="BY183" s="45" t="str">
        <f aca="false">MID(AR183,18,1)</f>
        <v>2</v>
      </c>
      <c r="CG183" s="47" t="str">
        <f aca="false">VLOOKUP(AR183,[1]市民意见信息导出!$AI$2:$AK$392,3,FALSE())</f>
        <v>结束</v>
      </c>
      <c r="CH183" s="0" t="e">
        <f aca="false">VLOOKUP(BV183,[2]Sheet1!$C$2:$AC$99,2,FALSE())</f>
        <v>#N/A</v>
      </c>
    </row>
    <row r="184" customFormat="false" ht="39" hidden="true" customHeight="false" outlineLevel="0" collapsed="false">
      <c r="A184" s="35" t="s">
        <v>2455</v>
      </c>
      <c r="B184" s="36" t="s">
        <v>2456</v>
      </c>
      <c r="C184" s="36" t="s">
        <v>2457</v>
      </c>
      <c r="D184" s="36" t="s">
        <v>2458</v>
      </c>
      <c r="E184" s="35" t="s">
        <v>942</v>
      </c>
      <c r="F184" s="35" t="s">
        <v>89</v>
      </c>
      <c r="G184" s="35" t="s">
        <v>2459</v>
      </c>
      <c r="H184" s="35" t="s">
        <v>2460</v>
      </c>
      <c r="I184" s="35" t="s">
        <v>92</v>
      </c>
      <c r="J184" s="35" t="s">
        <v>93</v>
      </c>
      <c r="K184" s="35" t="s">
        <v>94</v>
      </c>
      <c r="L184" s="35" t="s">
        <v>95</v>
      </c>
      <c r="M184" s="35" t="s">
        <v>96</v>
      </c>
      <c r="N184" s="35" t="s">
        <v>97</v>
      </c>
      <c r="O184" s="35" t="s">
        <v>499</v>
      </c>
      <c r="P184" s="35" t="s">
        <v>99</v>
      </c>
      <c r="Q184" s="35" t="s">
        <v>499</v>
      </c>
      <c r="R184" s="36" t="s">
        <v>2448</v>
      </c>
      <c r="S184" s="36" t="s">
        <v>2423</v>
      </c>
      <c r="T184" s="36" t="s">
        <v>2449</v>
      </c>
      <c r="U184" s="35" t="s">
        <v>103</v>
      </c>
      <c r="V184" s="36" t="s">
        <v>104</v>
      </c>
      <c r="W184" s="35" t="s">
        <v>1542</v>
      </c>
      <c r="X184" s="35" t="s">
        <v>2461</v>
      </c>
      <c r="Y184" s="35" t="s">
        <v>2462</v>
      </c>
      <c r="Z184" s="35" t="s">
        <v>2463</v>
      </c>
      <c r="AA184" s="35" t="s">
        <v>163</v>
      </c>
      <c r="AB184" s="35" t="s">
        <v>2464</v>
      </c>
      <c r="AC184" s="35" t="s">
        <v>111</v>
      </c>
      <c r="AD184" s="35" t="s">
        <v>112</v>
      </c>
      <c r="AE184" s="36" t="s">
        <v>2465</v>
      </c>
      <c r="AF184" s="36" t="s">
        <v>890</v>
      </c>
      <c r="AG184" s="35" t="s">
        <v>379</v>
      </c>
      <c r="AH184" s="35" t="s">
        <v>116</v>
      </c>
      <c r="AK184" s="37" t="str">
        <f aca="false">AG184&amp;L184&amp;M184</f>
        <v>设施设备企业政策问题调整服务规范</v>
      </c>
      <c r="AP184" s="38" t="n">
        <v>180</v>
      </c>
      <c r="AQ184" s="39" t="n">
        <v>46082</v>
      </c>
      <c r="AR184" s="43" t="str">
        <f aca="false">IFERROR(LEFT(A184,FIND("（",A184)-1),A184)</f>
        <v>热线-260219-009288-1</v>
      </c>
      <c r="AS184" s="43" t="str">
        <f aca="false">J184</f>
        <v>诉求</v>
      </c>
      <c r="AT184" s="43" t="n">
        <f aca="false">IF(MID(AR184,1,2)="热线",12345)+IF(MID(AR184,1,2)="网络",12345)</f>
        <v>12345</v>
      </c>
      <c r="AU184" s="41" t="str">
        <f aca="false">IFERROR(LEFT(D184,FIND(" ",D184)-1),D184)</f>
        <v>2026-02-19</v>
      </c>
      <c r="AV184" s="43" t="str">
        <f aca="false">P184</f>
        <v>物管行政部</v>
      </c>
      <c r="AW184" s="53" t="str">
        <f aca="false">Q184</f>
        <v>回龙观分中心</v>
      </c>
      <c r="AX184" s="7" t="str">
        <f aca="false">H184</f>
        <v>市民反映，618的扶手都包浆了粘手，消不消毒啊，希望有关部门核实处理，来电反映公交车卫生问题。鸿运承 客一科技</v>
      </c>
      <c r="AY184" s="53" t="str">
        <f aca="false">AG184</f>
        <v>设施设备</v>
      </c>
      <c r="AZ184" s="43" t="s">
        <v>116</v>
      </c>
      <c r="BA184" s="43" t="s">
        <v>116</v>
      </c>
      <c r="BB184" s="43" t="s">
        <v>116</v>
      </c>
      <c r="BC184" s="6" t="s">
        <v>117</v>
      </c>
      <c r="BD184" s="43" t="str">
        <f aca="false">U184</f>
        <v>结束</v>
      </c>
      <c r="BE184" s="43" t="str">
        <f aca="false">IFERROR(LEFT(T184,FIND(" ",T184)-1),T184)</f>
        <v>2026-02-24</v>
      </c>
      <c r="BF184" s="6" t="s">
        <v>2466</v>
      </c>
      <c r="BG184" s="5" t="s">
        <v>99</v>
      </c>
      <c r="BH184" s="5" t="s">
        <v>499</v>
      </c>
      <c r="BI184" s="44"/>
      <c r="BJ184" s="44"/>
      <c r="BK184" s="44"/>
      <c r="BL184" s="44" t="str">
        <f aca="false">IF(BG184="物管行政部","侯旭、郑楠",IF(BG184="安保部","张耕",IF(BG184="工程设备部","华菲",IF(BG184="人力资源部","张浩宇",IF(BG184="党委工作部","阎鑫雨",IF(BG184="餐饮服务部","赵弘晨",IF(BG184="工会","郑欣",IF(BG184="办公室","董娜",""))))))))&amp;IF(BG184="纪检部","黄倩",IF(BG184="信息管理部","蔡浩然",""))</f>
        <v>侯旭、郑楠</v>
      </c>
      <c r="BM184" s="44" t="s">
        <v>119</v>
      </c>
      <c r="BN184" s="44"/>
      <c r="BO184" s="44"/>
      <c r="BP184" s="45" t="s">
        <v>120</v>
      </c>
      <c r="BQ184" s="46"/>
      <c r="BR184" s="44"/>
      <c r="BS184" s="46"/>
      <c r="BT184" s="46"/>
      <c r="BU184" s="44"/>
      <c r="BV184" s="44" t="str">
        <f aca="false">MID(AR184,1,16)</f>
        <v>热线-260219-009288</v>
      </c>
      <c r="BW184" s="44" t="s">
        <v>121</v>
      </c>
      <c r="BX184" s="45" t="str">
        <f aca="false">IF(COUNTIF(BV:BV,BV184)=1,"否","是")</f>
        <v>否</v>
      </c>
      <c r="BY184" s="45" t="str">
        <f aca="false">MID(AR184,18,1)</f>
        <v>1</v>
      </c>
      <c r="BZ184" s="0" t="s">
        <v>122</v>
      </c>
      <c r="CE184" s="57" t="s">
        <v>2467</v>
      </c>
      <c r="CG184" s="47" t="str">
        <f aca="false">VLOOKUP(AR184,[1]市民意见信息导出!$AI$2:$AK$392,3,FALSE())</f>
        <v>结束</v>
      </c>
      <c r="CH184" s="0" t="str">
        <f aca="false">VLOOKUP(BV184,[2]Sheet1!$C$2:$AC$99,2,FALSE())</f>
        <v>3月</v>
      </c>
    </row>
    <row r="185" customFormat="false" ht="39" hidden="true" customHeight="false" outlineLevel="0" collapsed="false">
      <c r="A185" s="35" t="s">
        <v>2468</v>
      </c>
      <c r="B185" s="36" t="s">
        <v>2469</v>
      </c>
      <c r="C185" s="36" t="s">
        <v>2470</v>
      </c>
      <c r="D185" s="36" t="s">
        <v>2471</v>
      </c>
      <c r="E185" s="35" t="s">
        <v>155</v>
      </c>
      <c r="F185" s="35" t="s">
        <v>89</v>
      </c>
      <c r="G185" s="35" t="s">
        <v>2472</v>
      </c>
      <c r="H185" s="35" t="s">
        <v>2473</v>
      </c>
      <c r="I185" s="35" t="s">
        <v>92</v>
      </c>
      <c r="J185" s="35" t="s">
        <v>93</v>
      </c>
      <c r="K185" s="35" t="s">
        <v>94</v>
      </c>
      <c r="L185" s="35" t="s">
        <v>95</v>
      </c>
      <c r="M185" s="35" t="s">
        <v>96</v>
      </c>
      <c r="N185" s="35" t="s">
        <v>97</v>
      </c>
      <c r="O185" s="35" t="s">
        <v>99</v>
      </c>
      <c r="P185" s="35" t="s">
        <v>99</v>
      </c>
      <c r="Q185" s="35" t="s">
        <v>218</v>
      </c>
      <c r="R185" s="36" t="s">
        <v>2448</v>
      </c>
      <c r="S185" s="36" t="s">
        <v>2423</v>
      </c>
      <c r="T185" s="36" t="s">
        <v>2449</v>
      </c>
      <c r="U185" s="35" t="s">
        <v>103</v>
      </c>
      <c r="V185" s="36" t="s">
        <v>104</v>
      </c>
      <c r="W185" s="35" t="s">
        <v>2474</v>
      </c>
      <c r="X185" s="35" t="s">
        <v>2475</v>
      </c>
      <c r="Y185" s="35" t="s">
        <v>2476</v>
      </c>
      <c r="Z185" s="35" t="s">
        <v>2477</v>
      </c>
      <c r="AA185" s="35" t="s">
        <v>163</v>
      </c>
      <c r="AB185" s="35" t="s">
        <v>2478</v>
      </c>
      <c r="AC185" s="35" t="s">
        <v>111</v>
      </c>
      <c r="AD185" s="35" t="s">
        <v>112</v>
      </c>
      <c r="AE185" s="36" t="s">
        <v>2479</v>
      </c>
      <c r="AF185" s="36" t="s">
        <v>529</v>
      </c>
      <c r="AG185" s="35" t="s">
        <v>379</v>
      </c>
      <c r="AH185" s="35" t="s">
        <v>116</v>
      </c>
      <c r="AK185" s="37" t="str">
        <f aca="false">AG185&amp;L185&amp;M185</f>
        <v>设施设备企业政策问题调整服务规范</v>
      </c>
      <c r="AP185" s="38" t="n">
        <v>181</v>
      </c>
      <c r="AQ185" s="39" t="n">
        <v>46082</v>
      </c>
      <c r="AR185" s="43" t="str">
        <f aca="false">IFERROR(LEFT(A185,FIND("（",A185)-1),A185)</f>
        <v>热线-260219-013672</v>
      </c>
      <c r="AS185" s="43" t="str">
        <f aca="false">J185</f>
        <v>诉求</v>
      </c>
      <c r="AT185" s="43" t="n">
        <f aca="false">IF(MID(AR185,1,2)="热线",12345)+IF(MID(AR185,1,2)="网络",12345)</f>
        <v>12345</v>
      </c>
      <c r="AU185" s="41" t="str">
        <f aca="false">IFERROR(LEFT(D185,FIND(" ",D185)-1),D185)</f>
        <v>2026-02-19</v>
      </c>
      <c r="AV185" s="43" t="str">
        <f aca="false">P185</f>
        <v>物管行政部</v>
      </c>
      <c r="AW185" s="53" t="str">
        <f aca="false">Q185</f>
        <v>机关</v>
      </c>
      <c r="AX185" s="7" t="str">
        <f aca="false">H185</f>
        <v>市民反映，公交集团的所有公交车车辆的扶手太脏，希望工作人员可以处理一下，来电反映公交车扶手脏的问题。</v>
      </c>
      <c r="AY185" s="53" t="str">
        <f aca="false">AG185</f>
        <v>设施设备</v>
      </c>
      <c r="AZ185" s="43" t="s">
        <v>116</v>
      </c>
      <c r="BA185" s="43" t="s">
        <v>116</v>
      </c>
      <c r="BB185" s="43" t="s">
        <v>116</v>
      </c>
      <c r="BC185" s="6" t="s">
        <v>117</v>
      </c>
      <c r="BD185" s="43" t="str">
        <f aca="false">U185</f>
        <v>结束</v>
      </c>
      <c r="BE185" s="43" t="str">
        <f aca="false">IFERROR(LEFT(T185,FIND(" ",T185)-1),T185)</f>
        <v>2026-02-24</v>
      </c>
      <c r="BF185" s="6" t="s">
        <v>2466</v>
      </c>
      <c r="BG185" s="5" t="s">
        <v>99</v>
      </c>
      <c r="BH185" s="5" t="s">
        <v>218</v>
      </c>
      <c r="BI185" s="44"/>
      <c r="BJ185" s="44"/>
      <c r="BK185" s="44"/>
      <c r="BL185" s="44" t="str">
        <f aca="false">IF(BG185="物管行政部","侯旭、郑楠",IF(BG185="安保部","张耕",IF(BG185="工程设备部","华菲",IF(BG185="人力资源部","张浩宇",IF(BG185="党委工作部","阎鑫雨",IF(BG185="餐饮服务部","赵弘晨",IF(BG185="工会","郑欣",IF(BG185="办公室","董娜",""))))))))&amp;IF(BG185="纪检部","黄倩",IF(BG185="信息管理部","蔡浩然",""))</f>
        <v>侯旭、郑楠</v>
      </c>
      <c r="BM185" s="44" t="s">
        <v>119</v>
      </c>
      <c r="BN185" s="44"/>
      <c r="BO185" s="44"/>
      <c r="BP185" s="45" t="s">
        <v>120</v>
      </c>
      <c r="BQ185" s="46"/>
      <c r="BR185" s="44"/>
      <c r="BS185" s="46"/>
      <c r="BT185" s="46"/>
      <c r="BU185" s="44"/>
      <c r="BV185" s="44" t="str">
        <f aca="false">MID(AR185,1,16)</f>
        <v>热线-260219-013672</v>
      </c>
      <c r="BW185" s="44" t="s">
        <v>121</v>
      </c>
      <c r="BX185" s="45" t="str">
        <f aca="false">IF(COUNTIF(BV:BV,BV185)=1,"否","是")</f>
        <v>否</v>
      </c>
      <c r="BY185" s="45" t="str">
        <f aca="false">MID(AR185,18,1)</f>
        <v/>
      </c>
      <c r="BZ185" s="0" t="s">
        <v>122</v>
      </c>
      <c r="CE185" s="57" t="s">
        <v>2467</v>
      </c>
      <c r="CG185" s="47" t="str">
        <f aca="false">VLOOKUP(AR185,[1]市民意见信息导出!$AI$2:$AK$392,3,FALSE())</f>
        <v>结束</v>
      </c>
      <c r="CH185" s="0" t="str">
        <f aca="false">VLOOKUP(BV185,[2]Sheet1!$C$2:$AC$99,2,FALSE())</f>
        <v>3月</v>
      </c>
    </row>
    <row r="186" customFormat="false" ht="53" hidden="true" customHeight="true" outlineLevel="0" collapsed="false">
      <c r="A186" s="35" t="s">
        <v>2480</v>
      </c>
      <c r="B186" s="36" t="s">
        <v>2481</v>
      </c>
      <c r="C186" s="36" t="s">
        <v>2482</v>
      </c>
      <c r="D186" s="36" t="s">
        <v>2483</v>
      </c>
      <c r="E186" s="35" t="s">
        <v>2484</v>
      </c>
      <c r="F186" s="35" t="s">
        <v>129</v>
      </c>
      <c r="G186" s="35" t="s">
        <v>2485</v>
      </c>
      <c r="H186" s="35" t="s">
        <v>2486</v>
      </c>
      <c r="I186" s="35" t="s">
        <v>92</v>
      </c>
      <c r="J186" s="35" t="s">
        <v>93</v>
      </c>
      <c r="K186" s="35" t="s">
        <v>434</v>
      </c>
      <c r="L186" s="35" t="s">
        <v>910</v>
      </c>
      <c r="M186" s="35" t="s">
        <v>911</v>
      </c>
      <c r="N186" s="35" t="s">
        <v>97</v>
      </c>
      <c r="O186" s="35" t="s">
        <v>186</v>
      </c>
      <c r="P186" s="35" t="s">
        <v>912</v>
      </c>
      <c r="Q186" s="35" t="s">
        <v>186</v>
      </c>
      <c r="R186" s="36" t="s">
        <v>2487</v>
      </c>
      <c r="S186" s="36" t="s">
        <v>2488</v>
      </c>
      <c r="T186" s="36" t="s">
        <v>2489</v>
      </c>
      <c r="U186" s="35" t="s">
        <v>103</v>
      </c>
      <c r="V186" s="36" t="s">
        <v>104</v>
      </c>
      <c r="W186" s="35" t="s">
        <v>2490</v>
      </c>
      <c r="X186" s="35" t="s">
        <v>2491</v>
      </c>
      <c r="Y186" s="35" t="s">
        <v>2492</v>
      </c>
      <c r="Z186" s="35" t="s">
        <v>2492</v>
      </c>
      <c r="AA186" s="35" t="s">
        <v>1714</v>
      </c>
      <c r="AB186" s="35" t="s">
        <v>2493</v>
      </c>
      <c r="AC186" s="35" t="s">
        <v>111</v>
      </c>
      <c r="AD186" s="35" t="s">
        <v>112</v>
      </c>
      <c r="AE186" s="36" t="s">
        <v>2494</v>
      </c>
      <c r="AF186" s="36" t="s">
        <v>195</v>
      </c>
      <c r="AG186" s="35" t="s">
        <v>115</v>
      </c>
      <c r="AH186" s="35" t="s">
        <v>116</v>
      </c>
      <c r="AK186" s="37" t="str">
        <f aca="false">AG186&amp;L186&amp;M186</f>
        <v>服务后勤保障食堂问题</v>
      </c>
      <c r="AP186" s="38" t="n">
        <v>182</v>
      </c>
      <c r="AQ186" s="39" t="n">
        <v>46082</v>
      </c>
      <c r="AR186" s="43" t="str">
        <f aca="false">IFERROR(LEFT(A186,FIND("（",A186)-1),A186)</f>
        <v>热线-260221-010891</v>
      </c>
      <c r="AS186" s="43" t="str">
        <f aca="false">J186</f>
        <v>诉求</v>
      </c>
      <c r="AT186" s="43" t="n">
        <f aca="false">IF(MID(AR186,1,2)="热线",12345)+IF(MID(AR186,1,2)="网络",12345)</f>
        <v>12345</v>
      </c>
      <c r="AU186" s="41" t="str">
        <f aca="false">IFERROR(LEFT(D186,FIND(" ",D186)-1),D186)</f>
        <v>2026-02-21</v>
      </c>
      <c r="AV186" s="43" t="str">
        <f aca="false">P186</f>
        <v>餐饮服务部</v>
      </c>
      <c r="AW186" s="53" t="str">
        <f aca="false">Q186</f>
        <v>动物园分中心</v>
      </c>
      <c r="AX186" s="7" t="str">
        <f aca="false">H186</f>
        <v>市民反映，西城区新街口豁口公交场院食堂（北京公交集团新街口场站），食堂初一到初五食堂都是饺子没有米饭和炒菜，导致自己一直没有吃饭，认为不合理，来电反映食堂饭食不合理问题。</v>
      </c>
      <c r="AY186" s="53" t="str">
        <f aca="false">AG186</f>
        <v>服务</v>
      </c>
      <c r="AZ186" s="43" t="s">
        <v>92</v>
      </c>
      <c r="BA186" s="43" t="s">
        <v>116</v>
      </c>
      <c r="BB186" s="43" t="s">
        <v>116</v>
      </c>
      <c r="BC186" s="6" t="s">
        <v>1330</v>
      </c>
      <c r="BD186" s="43" t="str">
        <f aca="false">U186</f>
        <v>结束</v>
      </c>
      <c r="BE186" s="43" t="str">
        <f aca="false">IFERROR(LEFT(T186,FIND(" ",T186)-1),T186)</f>
        <v>2026-02-26</v>
      </c>
      <c r="BF186" s="6" t="s">
        <v>2394</v>
      </c>
      <c r="BG186" s="5" t="s">
        <v>912</v>
      </c>
      <c r="BH186" s="5" t="s">
        <v>186</v>
      </c>
      <c r="BI186" s="44"/>
      <c r="BJ186" s="44"/>
      <c r="BK186" s="44"/>
      <c r="BL186" s="44" t="str">
        <f aca="false">IF(BG186="物管行政部","侯旭、郑楠",IF(BG186="安保部","张耕",IF(BG186="工程设备部","华菲",IF(BG186="人力资源部","张浩宇",IF(BG186="党委工作部","阎鑫雨",IF(BG186="餐饮服务部","赵弘晨",IF(BG186="工会","郑欣",IF(BG186="办公室","董娜",""))))))))&amp;IF(BG186="纪检部","黄倩",IF(BG186="信息管理部","蔡浩然",""))</f>
        <v>赵弘晨</v>
      </c>
      <c r="BM186" s="44" t="s">
        <v>119</v>
      </c>
      <c r="BN186" s="44"/>
      <c r="BO186" s="44"/>
      <c r="BP186" s="45" t="s">
        <v>120</v>
      </c>
      <c r="BQ186" s="46"/>
      <c r="BR186" s="44"/>
      <c r="BS186" s="46"/>
      <c r="BT186" s="46"/>
      <c r="BU186" s="44"/>
      <c r="BV186" s="44" t="str">
        <f aca="false">MID(AR186,1,16)</f>
        <v>热线-260221-010891</v>
      </c>
      <c r="BW186" s="44" t="s">
        <v>121</v>
      </c>
      <c r="BX186" s="45" t="str">
        <f aca="false">IF(COUNTIF(BV:BV,BV186)=1,"否","是")</f>
        <v>否</v>
      </c>
      <c r="BY186" s="45" t="str">
        <f aca="false">MID(AR186,18,1)</f>
        <v/>
      </c>
      <c r="BZ186" s="0" t="s">
        <v>122</v>
      </c>
      <c r="CE186" s="57" t="s">
        <v>2467</v>
      </c>
      <c r="CG186" s="47" t="str">
        <f aca="false">VLOOKUP(AR186,[1]市民意见信息导出!$AI$2:$AK$392,3,FALSE())</f>
        <v>结束</v>
      </c>
      <c r="CH186" s="0" t="str">
        <f aca="false">VLOOKUP(BV186,[2]Sheet1!$C$2:$AC$99,2,FALSE())</f>
        <v>3月</v>
      </c>
    </row>
    <row r="187" customFormat="false" ht="42" hidden="true" customHeight="false" outlineLevel="0" collapsed="false">
      <c r="A187" s="35" t="s">
        <v>2495</v>
      </c>
      <c r="B187" s="36" t="s">
        <v>2496</v>
      </c>
      <c r="C187" s="36" t="s">
        <v>2497</v>
      </c>
      <c r="D187" s="36" t="s">
        <v>2498</v>
      </c>
      <c r="E187" s="35" t="s">
        <v>504</v>
      </c>
      <c r="F187" s="35" t="s">
        <v>89</v>
      </c>
      <c r="G187" s="35" t="s">
        <v>2499</v>
      </c>
      <c r="H187" s="35" t="s">
        <v>2500</v>
      </c>
      <c r="I187" s="35" t="s">
        <v>92</v>
      </c>
      <c r="J187" s="35" t="s">
        <v>93</v>
      </c>
      <c r="K187" s="35" t="s">
        <v>434</v>
      </c>
      <c r="L187" s="35" t="s">
        <v>490</v>
      </c>
      <c r="M187" s="35" t="s">
        <v>741</v>
      </c>
      <c r="N187" s="35" t="s">
        <v>97</v>
      </c>
      <c r="O187" s="35" t="s">
        <v>447</v>
      </c>
      <c r="P187" s="35" t="s">
        <v>447</v>
      </c>
      <c r="Q187" s="35" t="s">
        <v>218</v>
      </c>
      <c r="R187" s="36" t="s">
        <v>2487</v>
      </c>
      <c r="S187" s="36" t="s">
        <v>2501</v>
      </c>
      <c r="T187" s="36" t="s">
        <v>2489</v>
      </c>
      <c r="U187" s="35" t="s">
        <v>103</v>
      </c>
      <c r="V187" s="36" t="s">
        <v>104</v>
      </c>
      <c r="W187" s="35" t="s">
        <v>2502</v>
      </c>
      <c r="X187" s="35" t="s">
        <v>2503</v>
      </c>
      <c r="Y187" s="35" t="s">
        <v>2504</v>
      </c>
      <c r="Z187" s="35" t="s">
        <v>2504</v>
      </c>
      <c r="AA187" s="35" t="s">
        <v>2505</v>
      </c>
      <c r="AB187" s="35" t="s">
        <v>2506</v>
      </c>
      <c r="AC187" s="35" t="s">
        <v>111</v>
      </c>
      <c r="AD187" s="35" t="s">
        <v>112</v>
      </c>
      <c r="AE187" s="36" t="s">
        <v>2507</v>
      </c>
      <c r="AF187" s="36" t="s">
        <v>497</v>
      </c>
      <c r="AG187" s="35" t="s">
        <v>445</v>
      </c>
      <c r="AH187" s="35" t="s">
        <v>116</v>
      </c>
      <c r="AK187" s="37" t="str">
        <f aca="false">AG187&amp;L187&amp;M187</f>
        <v>线路站点场站问题场站生活设施问题</v>
      </c>
      <c r="AP187" s="38" t="n">
        <v>183</v>
      </c>
      <c r="AQ187" s="39" t="n">
        <v>46082</v>
      </c>
      <c r="AR187" s="43" t="str">
        <f aca="false">IFERROR(LEFT(A187,FIND("（",A187)-1),A187)</f>
        <v>热线-260221-021978-1</v>
      </c>
      <c r="AS187" s="43" t="str">
        <f aca="false">J187</f>
        <v>诉求</v>
      </c>
      <c r="AT187" s="43" t="n">
        <f aca="false">IF(MID(AR187,1,2)="热线",12345)+IF(MID(AR187,1,2)="网络",12345)</f>
        <v>12345</v>
      </c>
      <c r="AU187" s="41" t="str">
        <f aca="false">IFERROR(LEFT(D187,FIND(" ",D187)-1),D187)</f>
        <v>2026-02-21</v>
      </c>
      <c r="AV187" s="43" t="str">
        <f aca="false">P187</f>
        <v>工程设备部</v>
      </c>
      <c r="AW187" s="53" t="str">
        <f aca="false">Q187</f>
        <v>机关</v>
      </c>
      <c r="AX187" s="7" t="str">
        <f aca="false">H187</f>
        <v>市民反映，刚看到西城区德胜门公交总站长廊那块，大风刮碎了一块玻璃，挺大一片，需要尽快处理，来电反映西城区德胜门公交总站长廊玻璃碎了问题。      物业客一</v>
      </c>
      <c r="AY187" s="53" t="str">
        <f aca="false">AG187</f>
        <v>线路站点</v>
      </c>
      <c r="AZ187" s="43" t="s">
        <v>116</v>
      </c>
      <c r="BA187" s="43" t="s">
        <v>116</v>
      </c>
      <c r="BB187" s="43" t="s">
        <v>116</v>
      </c>
      <c r="BC187" s="6" t="s">
        <v>1330</v>
      </c>
      <c r="BD187" s="43" t="str">
        <f aca="false">U187</f>
        <v>结束</v>
      </c>
      <c r="BE187" s="43" t="str">
        <f aca="false">IFERROR(LEFT(T187,FIND(" ",T187)-1),T187)</f>
        <v>2026-02-26</v>
      </c>
      <c r="BF187" s="6" t="s">
        <v>2508</v>
      </c>
      <c r="BG187" s="5" t="s">
        <v>447</v>
      </c>
      <c r="BH187" s="5" t="s">
        <v>186</v>
      </c>
      <c r="BI187" s="44"/>
      <c r="BJ187" s="44"/>
      <c r="BK187" s="44"/>
      <c r="BL187" s="44" t="str">
        <f aca="false">IF(BG187="物管行政部","侯旭、郑楠",IF(BG187="安保部","张耕",IF(BG187="工程设备部","华菲",IF(BG187="人力资源部","张浩宇",IF(BG187="党委工作部","阎鑫雨",IF(BG187="餐饮服务部","赵弘晨",IF(BG187="工会","郑欣",IF(BG187="办公室","董娜",""))))))))&amp;IF(BG187="纪检部","黄倩",IF(BG187="信息管理部","蔡浩然",""))</f>
        <v>华菲</v>
      </c>
      <c r="BM187" s="44" t="s">
        <v>119</v>
      </c>
      <c r="BN187" s="44"/>
      <c r="BO187" s="44"/>
      <c r="BP187" s="45" t="s">
        <v>120</v>
      </c>
      <c r="BQ187" s="46" t="s">
        <v>2509</v>
      </c>
      <c r="BR187" s="44" t="s">
        <v>92</v>
      </c>
      <c r="BS187" s="46" t="s">
        <v>150</v>
      </c>
      <c r="BT187" s="46"/>
      <c r="BU187" s="44"/>
      <c r="BV187" s="44" t="str">
        <f aca="false">MID(AR187,1,16)</f>
        <v>热线-260221-021978</v>
      </c>
      <c r="BW187" s="44" t="s">
        <v>2510</v>
      </c>
      <c r="BX187" s="45" t="str">
        <f aca="false">IF(COUNTIF(BV:BV,BV187)=1,"否","是")</f>
        <v>否</v>
      </c>
      <c r="BY187" s="45" t="str">
        <f aca="false">MID(AR187,18,1)</f>
        <v>1</v>
      </c>
      <c r="BZ187" s="0" t="s">
        <v>122</v>
      </c>
      <c r="CE187" s="57" t="s">
        <v>2467</v>
      </c>
      <c r="CG187" s="47" t="str">
        <f aca="false">VLOOKUP(AR187,[1]市民意见信息导出!$AI$2:$AK$392,3,FALSE())</f>
        <v>结束</v>
      </c>
      <c r="CH187" s="0" t="str">
        <f aca="false">VLOOKUP(BV187,[2]Sheet1!$C$2:$AC$99,2,FALSE())</f>
        <v>3月</v>
      </c>
    </row>
    <row r="188" customFormat="false" ht="91" hidden="true" customHeight="false" outlineLevel="0" collapsed="false">
      <c r="A188" s="35" t="s">
        <v>2511</v>
      </c>
      <c r="B188" s="36" t="s">
        <v>2512</v>
      </c>
      <c r="C188" s="36" t="s">
        <v>2513</v>
      </c>
      <c r="D188" s="36" t="s">
        <v>2514</v>
      </c>
      <c r="E188" s="35" t="s">
        <v>182</v>
      </c>
      <c r="F188" s="35"/>
      <c r="G188" s="35" t="s">
        <v>182</v>
      </c>
      <c r="H188" s="35" t="s">
        <v>2515</v>
      </c>
      <c r="I188" s="35" t="s">
        <v>92</v>
      </c>
      <c r="J188" s="35" t="s">
        <v>93</v>
      </c>
      <c r="K188" s="35" t="s">
        <v>94</v>
      </c>
      <c r="L188" s="35" t="s">
        <v>95</v>
      </c>
      <c r="M188" s="35" t="s">
        <v>96</v>
      </c>
      <c r="N188" s="35" t="s">
        <v>97</v>
      </c>
      <c r="O188" s="35" t="s">
        <v>1320</v>
      </c>
      <c r="P188" s="35" t="s">
        <v>99</v>
      </c>
      <c r="Q188" s="35" t="s">
        <v>1320</v>
      </c>
      <c r="R188" s="36" t="s">
        <v>2487</v>
      </c>
      <c r="S188" s="36" t="s">
        <v>2501</v>
      </c>
      <c r="T188" s="36" t="s">
        <v>2489</v>
      </c>
      <c r="U188" s="35" t="s">
        <v>103</v>
      </c>
      <c r="V188" s="36" t="s">
        <v>104</v>
      </c>
      <c r="W188" s="35" t="s">
        <v>1322</v>
      </c>
      <c r="X188" s="35" t="s">
        <v>2516</v>
      </c>
      <c r="Y188" s="36" t="s">
        <v>2517</v>
      </c>
      <c r="Z188" s="35" t="s">
        <v>2518</v>
      </c>
      <c r="AA188" s="35" t="s">
        <v>163</v>
      </c>
      <c r="AB188" s="35" t="s">
        <v>2519</v>
      </c>
      <c r="AC188" s="35" t="s">
        <v>111</v>
      </c>
      <c r="AD188" s="35" t="s">
        <v>112</v>
      </c>
      <c r="AE188" s="36" t="s">
        <v>2520</v>
      </c>
      <c r="AF188" s="36" t="s">
        <v>1329</v>
      </c>
      <c r="AG188" s="35" t="s">
        <v>379</v>
      </c>
      <c r="AH188" s="35" t="s">
        <v>116</v>
      </c>
      <c r="AK188" s="37" t="str">
        <f aca="false">AG188&amp;L188&amp;M188</f>
        <v>设施设备企业政策问题调整服务规范</v>
      </c>
      <c r="AP188" s="38" t="n">
        <v>184</v>
      </c>
      <c r="AQ188" s="39" t="n">
        <v>46082</v>
      </c>
      <c r="AR188" s="43" t="str">
        <f aca="false">IFERROR(LEFT(A188,FIND("（",A188)-1),A188)</f>
        <v>网络-260221-027058-2</v>
      </c>
      <c r="AS188" s="43" t="str">
        <f aca="false">J188</f>
        <v>诉求</v>
      </c>
      <c r="AT188" s="43" t="n">
        <f aca="false">IF(MID(AR188,1,2)="热线",12345)+IF(MID(AR188,1,2)="网络",12345)</f>
        <v>12345</v>
      </c>
      <c r="AU188" s="41" t="str">
        <f aca="false">IFERROR(LEFT(D188,FIND(" ",D188)-1),D188)</f>
        <v>2026-02-21</v>
      </c>
      <c r="AV188" s="43" t="str">
        <f aca="false">P188</f>
        <v>物管行政部</v>
      </c>
      <c r="AW188" s="53" t="str">
        <f aca="false">Q188</f>
        <v>城南嘉园分中心</v>
      </c>
      <c r="AX188" s="7" t="str">
        <f aca="false">H188</f>
        <v>工单来源：市政府门户网站互动交流平台，此工单内容为网民留言时填写的标题及原文。 ============================= 留言标题： 投诉368外3226677出风口损坏且污损留言原文：2026年2月21日我乘坐368外环3226677双层车，该车二楼右侧（车门一侧）内侧壁若干个，至少一半多的活动空调出风口的调风拨片缺失缺损。一楼左侧楼梯后面第一个红色座椅上方内侧壁的活动空调出风口的调风拨片缺失缺损。在此投诉该车出风口损坏严重，请尽快联系保养场对损坏的出风口进行更换。另外该车一楼很多出风口黑乎乎脏兮兮的，一看就是好久没有清理卫生了，请保洁部门尽快对该车出风口进行清洁。确保车容干净整洁。市民填写的详细地址为：详细地址：不详   客一物业</v>
      </c>
      <c r="AY188" s="53" t="str">
        <f aca="false">AG188</f>
        <v>设施设备</v>
      </c>
      <c r="AZ188" s="43" t="s">
        <v>116</v>
      </c>
      <c r="BA188" s="43" t="s">
        <v>116</v>
      </c>
      <c r="BB188" s="43" t="s">
        <v>116</v>
      </c>
      <c r="BC188" s="6" t="s">
        <v>117</v>
      </c>
      <c r="BD188" s="43" t="str">
        <f aca="false">U188</f>
        <v>结束</v>
      </c>
      <c r="BE188" s="43" t="str">
        <f aca="false">IFERROR(LEFT(T188,FIND(" ",T188)-1),T188)</f>
        <v>2026-02-26</v>
      </c>
      <c r="BF188" s="6" t="s">
        <v>2466</v>
      </c>
      <c r="BG188" s="5" t="s">
        <v>99</v>
      </c>
      <c r="BH188" s="5" t="s">
        <v>1320</v>
      </c>
      <c r="BI188" s="44"/>
      <c r="BJ188" s="44"/>
      <c r="BK188" s="44"/>
      <c r="BL188" s="44" t="str">
        <f aca="false">IF(BG188="物管行政部","侯旭、郑楠",IF(BG188="安保部","张耕",IF(BG188="工程设备部","华菲",IF(BG188="人力资源部","张浩宇",IF(BG188="党委工作部","阎鑫雨",IF(BG188="餐饮服务部","赵弘晨",IF(BG188="工会","郑欣",IF(BG188="办公室","董娜",""))))))))&amp;IF(BG188="纪检部","黄倩",IF(BG188="信息管理部","蔡浩然",""))</f>
        <v>侯旭、郑楠</v>
      </c>
      <c r="BM188" s="44" t="s">
        <v>937</v>
      </c>
      <c r="BN188" s="44"/>
      <c r="BO188" s="44"/>
      <c r="BP188" s="45" t="s">
        <v>120</v>
      </c>
      <c r="BQ188" s="46"/>
      <c r="BR188" s="44"/>
      <c r="BS188" s="46"/>
      <c r="BT188" s="46"/>
      <c r="BU188" s="44"/>
      <c r="BV188" s="44" t="str">
        <f aca="false">MID(AR188,1,16)</f>
        <v>网络-260221-027058</v>
      </c>
      <c r="BW188" s="44" t="s">
        <v>121</v>
      </c>
      <c r="BX188" s="45" t="str">
        <f aca="false">IF(COUNTIF(BV:BV,BV188)=1,"否","是")</f>
        <v>否</v>
      </c>
      <c r="BY188" s="45" t="str">
        <f aca="false">MID(AR188,18,1)</f>
        <v>2</v>
      </c>
      <c r="CG188" s="47" t="str">
        <f aca="false">VLOOKUP(AR188,[1]市民意见信息导出!$AI$2:$AK$392,3,FALSE())</f>
        <v>结束</v>
      </c>
      <c r="CH188" s="0" t="e">
        <f aca="false">VLOOKUP(BV188,[2]Sheet1!$C$2:$AC$99,2,FALSE())</f>
        <v>#N/A</v>
      </c>
    </row>
    <row r="189" customFormat="false" ht="28" hidden="true" customHeight="false" outlineLevel="0" collapsed="false">
      <c r="A189" s="35" t="s">
        <v>2521</v>
      </c>
      <c r="B189" s="36" t="s">
        <v>2522</v>
      </c>
      <c r="C189" s="36" t="s">
        <v>2523</v>
      </c>
      <c r="D189" s="36" t="s">
        <v>2524</v>
      </c>
      <c r="E189" s="35" t="s">
        <v>2525</v>
      </c>
      <c r="F189" s="35" t="s">
        <v>129</v>
      </c>
      <c r="G189" s="35" t="s">
        <v>2526</v>
      </c>
      <c r="H189" s="35" t="s">
        <v>2527</v>
      </c>
      <c r="I189" s="35" t="s">
        <v>92</v>
      </c>
      <c r="J189" s="35" t="s">
        <v>93</v>
      </c>
      <c r="K189" s="35" t="s">
        <v>94</v>
      </c>
      <c r="L189" s="35" t="s">
        <v>184</v>
      </c>
      <c r="M189" s="35" t="s">
        <v>185</v>
      </c>
      <c r="N189" s="35" t="s">
        <v>97</v>
      </c>
      <c r="O189" s="35" t="s">
        <v>591</v>
      </c>
      <c r="P189" s="35" t="s">
        <v>99</v>
      </c>
      <c r="Q189" s="35" t="s">
        <v>591</v>
      </c>
      <c r="R189" s="36" t="s">
        <v>2528</v>
      </c>
      <c r="S189" s="36" t="s">
        <v>2501</v>
      </c>
      <c r="T189" s="36" t="s">
        <v>2529</v>
      </c>
      <c r="U189" s="35" t="s">
        <v>103</v>
      </c>
      <c r="V189" s="36" t="s">
        <v>104</v>
      </c>
      <c r="W189" s="35" t="s">
        <v>717</v>
      </c>
      <c r="X189" s="35" t="s">
        <v>2530</v>
      </c>
      <c r="Y189" s="35" t="s">
        <v>2531</v>
      </c>
      <c r="Z189" s="35" t="s">
        <v>2532</v>
      </c>
      <c r="AA189" s="35" t="s">
        <v>163</v>
      </c>
      <c r="AB189" s="35" t="s">
        <v>2533</v>
      </c>
      <c r="AC189" s="35" t="s">
        <v>111</v>
      </c>
      <c r="AD189" s="35" t="s">
        <v>112</v>
      </c>
      <c r="AE189" s="36" t="s">
        <v>2534</v>
      </c>
      <c r="AF189" s="36" t="s">
        <v>596</v>
      </c>
      <c r="AG189" s="35" t="s">
        <v>115</v>
      </c>
      <c r="AH189" s="35" t="s">
        <v>116</v>
      </c>
      <c r="AK189" s="37" t="str">
        <f aca="false">AG189&amp;L189&amp;M189</f>
        <v>服务乘车环境问题车辆卫生</v>
      </c>
      <c r="AP189" s="38" t="n">
        <v>185</v>
      </c>
      <c r="AQ189" s="39" t="n">
        <v>46082</v>
      </c>
      <c r="AR189" s="43" t="str">
        <f aca="false">IFERROR(LEFT(A189,FIND("（",A189)-1),A189)</f>
        <v>热线-260222-004795</v>
      </c>
      <c r="AS189" s="43" t="str">
        <f aca="false">J189</f>
        <v>诉求</v>
      </c>
      <c r="AT189" s="43" t="n">
        <f aca="false">IF(MID(AR189,1,2)="热线",12345)+IF(MID(AR189,1,2)="网络",12345)</f>
        <v>12345</v>
      </c>
      <c r="AU189" s="41" t="str">
        <f aca="false">IFERROR(LEFT(D189,FIND(" ",D189)-1),D189)</f>
        <v>2026-02-22</v>
      </c>
      <c r="AV189" s="43" t="str">
        <f aca="false">P189</f>
        <v>物管行政部</v>
      </c>
      <c r="AW189" s="53" t="str">
        <f aca="false">Q189</f>
        <v>史各庄分中心</v>
      </c>
      <c r="AX189" s="7" t="str">
        <f aca="false">H189</f>
        <v>市民反映，昌平区小汤山镇的643路公交车车座特别脏，肉眼可见的灰，来电反映公交车车座特别脏问题。</v>
      </c>
      <c r="AY189" s="53" t="str">
        <f aca="false">AG189</f>
        <v>服务</v>
      </c>
      <c r="AZ189" s="43" t="s">
        <v>116</v>
      </c>
      <c r="BA189" s="43" t="s">
        <v>116</v>
      </c>
      <c r="BB189" s="43" t="s">
        <v>116</v>
      </c>
      <c r="BC189" s="6" t="s">
        <v>117</v>
      </c>
      <c r="BD189" s="43" t="str">
        <f aca="false">U189</f>
        <v>结束</v>
      </c>
      <c r="BE189" s="43" t="str">
        <f aca="false">IFERROR(LEFT(T189,FIND(" ",T189)-1),T189)</f>
        <v>2026-02-27</v>
      </c>
      <c r="BF189" s="6" t="s">
        <v>2466</v>
      </c>
      <c r="BG189" s="5" t="s">
        <v>99</v>
      </c>
      <c r="BH189" s="5" t="s">
        <v>591</v>
      </c>
      <c r="BI189" s="44"/>
      <c r="BJ189" s="44"/>
      <c r="BK189" s="44"/>
      <c r="BL189" s="44" t="str">
        <f aca="false">IF(BG189="物管行政部","侯旭、郑楠",IF(BG189="安保部","张耕",IF(BG189="工程设备部","华菲",IF(BG189="人力资源部","张浩宇",IF(BG189="党委工作部","阎鑫雨",IF(BG189="餐饮服务部","赵弘晨",IF(BG189="工会","郑欣",IF(BG189="办公室","董娜",""))))))))&amp;IF(BG189="纪检部","黄倩",IF(BG189="信息管理部","蔡浩然",""))</f>
        <v>侯旭、郑楠</v>
      </c>
      <c r="BM189" s="44" t="s">
        <v>119</v>
      </c>
      <c r="BN189" s="44"/>
      <c r="BO189" s="44"/>
      <c r="BP189" s="45" t="s">
        <v>120</v>
      </c>
      <c r="BQ189" s="46"/>
      <c r="BR189" s="44"/>
      <c r="BS189" s="46"/>
      <c r="BT189" s="46"/>
      <c r="BU189" s="44"/>
      <c r="BV189" s="44" t="str">
        <f aca="false">MID(AR189,1,16)</f>
        <v>热线-260222-004795</v>
      </c>
      <c r="BW189" s="44" t="s">
        <v>121</v>
      </c>
      <c r="BX189" s="45" t="str">
        <f aca="false">IF(COUNTIF(BV:BV,BV189)=1,"否","是")</f>
        <v>否</v>
      </c>
      <c r="BY189" s="45" t="str">
        <f aca="false">MID(AR189,18,1)</f>
        <v/>
      </c>
      <c r="BZ189" s="0" t="s">
        <v>122</v>
      </c>
      <c r="CE189" s="57" t="s">
        <v>2467</v>
      </c>
      <c r="CG189" s="47" t="str">
        <f aca="false">VLOOKUP(AR189,[1]市民意见信息导出!$AI$2:$AK$392,3,FALSE())</f>
        <v>结束</v>
      </c>
      <c r="CH189" s="0" t="str">
        <f aca="false">VLOOKUP(BV189,[2]Sheet1!$C$2:$AC$99,2,FALSE())</f>
        <v>3月</v>
      </c>
    </row>
    <row r="190" customFormat="false" ht="53" hidden="false" customHeight="true" outlineLevel="0" collapsed="false">
      <c r="A190" s="35" t="s">
        <v>2535</v>
      </c>
      <c r="B190" s="36" t="s">
        <v>2536</v>
      </c>
      <c r="C190" s="36" t="s">
        <v>2537</v>
      </c>
      <c r="D190" s="36" t="s">
        <v>2538</v>
      </c>
      <c r="E190" s="35" t="s">
        <v>2082</v>
      </c>
      <c r="F190" s="35" t="s">
        <v>129</v>
      </c>
      <c r="G190" s="35" t="s">
        <v>2539</v>
      </c>
      <c r="H190" s="35" t="s">
        <v>2540</v>
      </c>
      <c r="I190" s="35" t="s">
        <v>92</v>
      </c>
      <c r="J190" s="35" t="s">
        <v>93</v>
      </c>
      <c r="K190" s="35" t="s">
        <v>132</v>
      </c>
      <c r="L190" s="35" t="s">
        <v>388</v>
      </c>
      <c r="M190" s="35" t="s">
        <v>389</v>
      </c>
      <c r="N190" s="35" t="s">
        <v>97</v>
      </c>
      <c r="O190" s="35" t="s">
        <v>2237</v>
      </c>
      <c r="P190" s="35" t="s">
        <v>176</v>
      </c>
      <c r="Q190" s="35" t="s">
        <v>2237</v>
      </c>
      <c r="R190" s="36" t="s">
        <v>2541</v>
      </c>
      <c r="S190" s="36" t="s">
        <v>2542</v>
      </c>
      <c r="T190" s="36" t="s">
        <v>2543</v>
      </c>
      <c r="U190" s="35" t="s">
        <v>103</v>
      </c>
      <c r="V190" s="36" t="s">
        <v>104</v>
      </c>
      <c r="W190" s="35" t="s">
        <v>2544</v>
      </c>
      <c r="X190" s="35" t="s">
        <v>2545</v>
      </c>
      <c r="Y190" s="35" t="s">
        <v>2545</v>
      </c>
      <c r="Z190" s="35" t="s">
        <v>2545</v>
      </c>
      <c r="AA190" s="35" t="s">
        <v>2546</v>
      </c>
      <c r="AB190" s="35" t="s">
        <v>2545</v>
      </c>
      <c r="AC190" s="35" t="s">
        <v>111</v>
      </c>
      <c r="AD190" s="35" t="s">
        <v>112</v>
      </c>
      <c r="AE190" s="36" t="s">
        <v>2547</v>
      </c>
      <c r="AF190" s="36" t="s">
        <v>2245</v>
      </c>
      <c r="AG190" s="35" t="s">
        <v>115</v>
      </c>
      <c r="AH190" s="35" t="s">
        <v>116</v>
      </c>
      <c r="AK190" s="37" t="str">
        <f aca="false">AG190&amp;L190&amp;M190</f>
        <v>服务场站保安问题场站保安</v>
      </c>
      <c r="AP190" s="38" t="n">
        <v>186</v>
      </c>
      <c r="AQ190" s="39" t="n">
        <v>46082</v>
      </c>
      <c r="AR190" s="43" t="str">
        <f aca="false">IFERROR(LEFT(A190,FIND("（",A190)-1),A190)</f>
        <v>热线-260224-048277-2</v>
      </c>
      <c r="AS190" s="43" t="str">
        <f aca="false">J190</f>
        <v>诉求</v>
      </c>
      <c r="AT190" s="43" t="n">
        <f aca="false">IF(MID(AR190,1,2)="热线",12345)+IF(MID(AR190,1,2)="网络",12345)</f>
        <v>12345</v>
      </c>
      <c r="AU190" s="41" t="str">
        <f aca="false">IFERROR(LEFT(D190,FIND(" ",D190)-1),D190)</f>
        <v>2026-02-24</v>
      </c>
      <c r="AV190" s="43" t="str">
        <f aca="false">P190</f>
        <v>安全保卫部（应急管理中心）</v>
      </c>
      <c r="AW190" s="53" t="str">
        <f aca="false">Q190</f>
        <v>龙之乡分中心</v>
      </c>
      <c r="AX190" s="7" t="str">
        <f aca="false">H190</f>
        <v>市民反映，房山区张坊镇917公交场站，自己有一个物品遗落在917慢车的公交车上了，自己到917路快车公交场站拿自己东西，工作人员说有人通知自己拿东西吗，自己在最后一站要去公交总站拿东西，回场站的公交车也不拉自己，服务不好，来电反映物品遗落在公交车拿回自己物品不便问题。客六物业</v>
      </c>
      <c r="AY190" s="53" t="str">
        <f aca="false">AG190</f>
        <v>服务</v>
      </c>
      <c r="AZ190" s="43" t="s">
        <v>116</v>
      </c>
      <c r="BA190" s="43" t="s">
        <v>116</v>
      </c>
      <c r="BB190" s="43" t="s">
        <v>116</v>
      </c>
      <c r="BC190" s="6" t="s">
        <v>546</v>
      </c>
      <c r="BD190" s="43" t="str">
        <f aca="false">U190</f>
        <v>结束</v>
      </c>
      <c r="BE190" s="43" t="str">
        <f aca="false">IFERROR(LEFT(T190,FIND(" ",T190)-1),T190)</f>
        <v>2026-03-01</v>
      </c>
      <c r="BF190" s="6" t="s">
        <v>2548</v>
      </c>
      <c r="BG190" s="5" t="s">
        <v>148</v>
      </c>
      <c r="BH190" s="5" t="s">
        <v>2237</v>
      </c>
      <c r="BI190" s="44"/>
      <c r="BJ190" s="44"/>
      <c r="BK190" s="44"/>
      <c r="BL190" s="44" t="str">
        <f aca="false">IF(BG190="物管行政部","侯旭、郑楠",IF(BG190="安保部","张耕",IF(BG190="工程设备部","华菲",IF(BG190="人力资源部","张浩宇",IF(BG190="党委工作部","阎鑫雨",IF(BG190="餐饮服务部","赵弘晨",IF(BG190="工会","郑欣",IF(BG190="办公室","董娜",""))))))))&amp;IF(BG190="纪检部","黄倩",IF(BG190="信息管理部","蔡浩然",""))</f>
        <v>张耕</v>
      </c>
      <c r="BM190" s="44" t="s">
        <v>119</v>
      </c>
      <c r="BN190" s="44"/>
      <c r="BO190" s="44"/>
      <c r="BP190" s="45" t="s">
        <v>120</v>
      </c>
      <c r="BQ190" s="46"/>
      <c r="BR190" s="44"/>
      <c r="BS190" s="46"/>
      <c r="BT190" s="46"/>
      <c r="BU190" s="44"/>
      <c r="BV190" s="44" t="str">
        <f aca="false">MID(AR190,1,16)</f>
        <v>热线-260224-048277</v>
      </c>
      <c r="BW190" s="44" t="s">
        <v>121</v>
      </c>
      <c r="BX190" s="45" t="str">
        <f aca="false">IF(COUNTIF(BV:BV,BV190)=1,"否","是")</f>
        <v>否</v>
      </c>
      <c r="BY190" s="45" t="str">
        <f aca="false">MID(AR190,18,1)</f>
        <v>2</v>
      </c>
      <c r="BZ190" s="0" t="s">
        <v>122</v>
      </c>
      <c r="CE190" s="57" t="s">
        <v>2467</v>
      </c>
      <c r="CG190" s="47" t="str">
        <f aca="false">VLOOKUP(AR190,[1]市民意见信息导出!$AI$2:$AK$392,3,FALSE())</f>
        <v>结束</v>
      </c>
      <c r="CH190" s="0" t="str">
        <f aca="false">VLOOKUP(BV190,[2]Sheet1!$C$2:$AC$99,2,FALSE())</f>
        <v>3月</v>
      </c>
    </row>
    <row r="191" customFormat="false" ht="84" hidden="false" customHeight="true" outlineLevel="0" collapsed="false">
      <c r="A191" s="35" t="s">
        <v>2549</v>
      </c>
      <c r="B191" s="36" t="s">
        <v>2550</v>
      </c>
      <c r="C191" s="36" t="s">
        <v>2551</v>
      </c>
      <c r="D191" s="36" t="s">
        <v>2552</v>
      </c>
      <c r="E191" s="35" t="s">
        <v>2043</v>
      </c>
      <c r="F191" s="35" t="s">
        <v>129</v>
      </c>
      <c r="G191" s="35" t="s">
        <v>2044</v>
      </c>
      <c r="H191" s="35" t="s">
        <v>2553</v>
      </c>
      <c r="I191" s="35" t="s">
        <v>92</v>
      </c>
      <c r="J191" s="35" t="s">
        <v>173</v>
      </c>
      <c r="K191" s="35" t="s">
        <v>132</v>
      </c>
      <c r="L191" s="35" t="s">
        <v>174</v>
      </c>
      <c r="M191" s="35" t="s">
        <v>175</v>
      </c>
      <c r="N191" s="35" t="s">
        <v>97</v>
      </c>
      <c r="O191" s="35" t="s">
        <v>186</v>
      </c>
      <c r="P191" s="35" t="s">
        <v>176</v>
      </c>
      <c r="Q191" s="35" t="s">
        <v>186</v>
      </c>
      <c r="R191" s="36" t="s">
        <v>2541</v>
      </c>
      <c r="S191" s="36" t="s">
        <v>2554</v>
      </c>
      <c r="T191" s="36" t="s">
        <v>2543</v>
      </c>
      <c r="U191" s="35" t="s">
        <v>103</v>
      </c>
      <c r="V191" s="36" t="s">
        <v>104</v>
      </c>
      <c r="W191" s="35" t="s">
        <v>2555</v>
      </c>
      <c r="X191" s="36" t="s">
        <v>2556</v>
      </c>
      <c r="Y191" s="36" t="s">
        <v>2557</v>
      </c>
      <c r="Z191" s="36" t="s">
        <v>2557</v>
      </c>
      <c r="AA191" s="36" t="s">
        <v>2557</v>
      </c>
      <c r="AB191" s="35" t="s">
        <v>2558</v>
      </c>
      <c r="AC191" s="35" t="s">
        <v>111</v>
      </c>
      <c r="AD191" s="35" t="s">
        <v>112</v>
      </c>
      <c r="AE191" s="36" t="s">
        <v>2559</v>
      </c>
      <c r="AF191" s="36" t="s">
        <v>195</v>
      </c>
      <c r="AG191" s="35" t="s">
        <v>115</v>
      </c>
      <c r="AH191" s="35" t="s">
        <v>116</v>
      </c>
      <c r="AK191" s="37" t="str">
        <f aca="false">AG191&amp;L191&amp;M191</f>
        <v>服务安保专业其他问题安保专业补充内容</v>
      </c>
      <c r="AP191" s="38" t="n">
        <v>187</v>
      </c>
      <c r="AQ191" s="39" t="n">
        <v>46082</v>
      </c>
      <c r="AR191" s="43" t="str">
        <f aca="false">IFERROR(LEFT(A191,FIND("（",A191)-1),A191)</f>
        <v>热线-260224-045262</v>
      </c>
      <c r="AS191" s="43" t="str">
        <f aca="false">J191</f>
        <v>其他</v>
      </c>
      <c r="AT191" s="43" t="n">
        <f aca="false">IF(MID(AR191,1,2)="热线",12345)+IF(MID(AR191,1,2)="网络",12345)</f>
        <v>12345</v>
      </c>
      <c r="AU191" s="41" t="str">
        <f aca="false">IFERROR(LEFT(D191,FIND(" ",D191)-1),D191)</f>
        <v>2026-02-24</v>
      </c>
      <c r="AV191" s="43" t="str">
        <f aca="false">P191</f>
        <v>安全保卫部（应急管理中心）</v>
      </c>
      <c r="AW191" s="53" t="str">
        <f aca="false">Q191</f>
        <v>动物园分中心</v>
      </c>
      <c r="AX191" s="7" t="str">
        <f aca="false">H191</f>
        <v>市民反映，有同事在120路公交车左家庄6车队车棚子改造附近撬车门，但没有具体证据，同事还威胁自己给他一万块钱，当时自己报警了，新源里派出所出警了，也给处理了，自己想要当时的录像，但是派出所说需要法院的手续才能调取录像，自己不认可，自己希望公交车内部派出所提供当时录像，该人员当时还闯女更衣室，也向领导等都汇报过，可见其人品真不行。希望提供当时录像查看，2026年2月24日市民反映，事情没有得到处理，自己不满意，要求继续反映，来电反映要求左家庄6车队提供录像问题。答复不满意</v>
      </c>
      <c r="AY191" s="53" t="str">
        <f aca="false">AG191</f>
        <v>服务</v>
      </c>
      <c r="AZ191" s="43" t="s">
        <v>92</v>
      </c>
      <c r="BA191" s="43" t="s">
        <v>116</v>
      </c>
      <c r="BB191" s="43" t="s">
        <v>116</v>
      </c>
      <c r="BC191" s="6" t="s">
        <v>1330</v>
      </c>
      <c r="BD191" s="43" t="str">
        <f aca="false">U191</f>
        <v>结束</v>
      </c>
      <c r="BE191" s="43" t="str">
        <f aca="false">IFERROR(LEFT(T191,FIND(" ",T191)-1),T191)</f>
        <v>2026-03-01</v>
      </c>
      <c r="BF191" s="6" t="s">
        <v>2363</v>
      </c>
      <c r="BG191" s="5" t="s">
        <v>148</v>
      </c>
      <c r="BH191" s="5" t="s">
        <v>186</v>
      </c>
      <c r="BI191" s="44"/>
      <c r="BJ191" s="44"/>
      <c r="BK191" s="44"/>
      <c r="BL191" s="44" t="str">
        <f aca="false">IF(BG191="物管行政部","侯旭、郑楠",IF(BG191="安保部","张耕",IF(BG191="工程设备部","华菲",IF(BG191="人力资源部","张浩宇",IF(BG191="党委工作部","阎鑫雨",IF(BG191="餐饮服务部","赵弘晨",IF(BG191="工会","郑欣",IF(BG191="办公室","董娜",""))))))))&amp;IF(BG191="纪检部","黄倩",IF(BG191="信息管理部","蔡浩然",""))</f>
        <v>张耕</v>
      </c>
      <c r="BM191" s="44" t="s">
        <v>119</v>
      </c>
      <c r="BN191" s="44"/>
      <c r="BO191" s="44"/>
      <c r="BP191" s="45" t="s">
        <v>970</v>
      </c>
      <c r="BQ191" s="46" t="s">
        <v>2560</v>
      </c>
      <c r="BR191" s="44" t="s">
        <v>92</v>
      </c>
      <c r="BS191" s="46" t="s">
        <v>150</v>
      </c>
      <c r="BT191" s="46"/>
      <c r="BU191" s="44" t="s">
        <v>2053</v>
      </c>
      <c r="BV191" s="44" t="str">
        <f aca="false">MID(AR191,1,16)</f>
        <v>热线-260224-045262</v>
      </c>
      <c r="BW191" s="44" t="s">
        <v>121</v>
      </c>
      <c r="BX191" s="45" t="str">
        <f aca="false">IF(COUNTIF(BV:BV,BV191)=1,"否","是")</f>
        <v>否</v>
      </c>
      <c r="BY191" s="45" t="str">
        <f aca="false">MID(AR191,18,1)</f>
        <v/>
      </c>
      <c r="CG191" s="47" t="str">
        <f aca="false">VLOOKUP(AR191,[1]市民意见信息导出!$AI$2:$AK$392,3,FALSE())</f>
        <v>结束</v>
      </c>
      <c r="CH191" s="0" t="e">
        <f aca="false">VLOOKUP(BV191,[2]Sheet1!$C$2:$AC$99,2,FALSE())</f>
        <v>#N/A</v>
      </c>
    </row>
    <row r="192" customFormat="false" ht="89" hidden="true" customHeight="true" outlineLevel="0" collapsed="false">
      <c r="A192" s="35" t="s">
        <v>2561</v>
      </c>
      <c r="B192" s="36" t="s">
        <v>2562</v>
      </c>
      <c r="C192" s="36" t="s">
        <v>2563</v>
      </c>
      <c r="D192" s="36" t="s">
        <v>2564</v>
      </c>
      <c r="E192" s="35" t="s">
        <v>182</v>
      </c>
      <c r="F192" s="35" t="s">
        <v>89</v>
      </c>
      <c r="G192" s="35" t="s">
        <v>182</v>
      </c>
      <c r="H192" s="35" t="s">
        <v>2565</v>
      </c>
      <c r="I192" s="35" t="s">
        <v>92</v>
      </c>
      <c r="J192" s="35" t="s">
        <v>93</v>
      </c>
      <c r="K192" s="35" t="s">
        <v>434</v>
      </c>
      <c r="L192" s="35" t="s">
        <v>910</v>
      </c>
      <c r="M192" s="35" t="s">
        <v>911</v>
      </c>
      <c r="N192" s="35" t="s">
        <v>97</v>
      </c>
      <c r="O192" s="35" t="s">
        <v>390</v>
      </c>
      <c r="P192" s="35" t="s">
        <v>912</v>
      </c>
      <c r="Q192" s="35" t="s">
        <v>390</v>
      </c>
      <c r="R192" s="36" t="s">
        <v>2566</v>
      </c>
      <c r="S192" s="36" t="s">
        <v>2554</v>
      </c>
      <c r="T192" s="36" t="s">
        <v>2567</v>
      </c>
      <c r="U192" s="35" t="s">
        <v>103</v>
      </c>
      <c r="V192" s="36" t="s">
        <v>104</v>
      </c>
      <c r="W192" s="35" t="s">
        <v>2568</v>
      </c>
      <c r="X192" s="35" t="s">
        <v>917</v>
      </c>
      <c r="Y192" s="35" t="s">
        <v>242</v>
      </c>
      <c r="Z192" s="35" t="s">
        <v>242</v>
      </c>
      <c r="AA192" s="35" t="s">
        <v>242</v>
      </c>
      <c r="AB192" s="35" t="s">
        <v>2569</v>
      </c>
      <c r="AC192" s="35" t="s">
        <v>111</v>
      </c>
      <c r="AD192" s="35" t="s">
        <v>112</v>
      </c>
      <c r="AE192" s="36" t="s">
        <v>2570</v>
      </c>
      <c r="AF192" s="36" t="s">
        <v>397</v>
      </c>
      <c r="AG192" s="35" t="s">
        <v>115</v>
      </c>
      <c r="AH192" s="35" t="s">
        <v>116</v>
      </c>
      <c r="AK192" s="37" t="str">
        <f aca="false">AG192&amp;L192&amp;M192</f>
        <v>服务后勤保障食堂问题</v>
      </c>
      <c r="AP192" s="38" t="n">
        <v>188</v>
      </c>
      <c r="AQ192" s="39" t="n">
        <v>46082</v>
      </c>
      <c r="AR192" s="43" t="str">
        <f aca="false">IFERROR(LEFT(A192,FIND("（",A192)-1),A192)</f>
        <v>网络-260225-021274</v>
      </c>
      <c r="AS192" s="43" t="str">
        <f aca="false">J192</f>
        <v>诉求</v>
      </c>
      <c r="AT192" s="43" t="n">
        <f aca="false">IF(MID(AR192,1,2)="热线",12345)+IF(MID(AR192,1,2)="网络",12345)</f>
        <v>12345</v>
      </c>
      <c r="AU192" s="41" t="str">
        <f aca="false">IFERROR(LEFT(D192,FIND(" ",D192)-1),D192)</f>
        <v>2026-02-25</v>
      </c>
      <c r="AV192" s="43" t="str">
        <f aca="false">P192</f>
        <v>餐饮服务部</v>
      </c>
      <c r="AW192" s="53" t="str">
        <f aca="false">Q192</f>
        <v>小营分中心</v>
      </c>
      <c r="AX192" s="7" t="str">
        <f aca="false">H192</f>
        <v>工单来源：微信服务号，此工单内容为网民留言时填写的标题及原文。 ============================= 留言标题：北京公交北四环东路小营场站食堂价格高留言原文：北四环东路小营场站职工食堂价格太贵了！我们司机都觉得食堂价格太高了，一个早点好歹一买就十多块钱，中午饭更是十几，二十多的！一线职工的饭补一天也就才10块钱，不明白为什么这个员工食堂标价这么贵？是不是现在没有乘务管理员了，开始坑我们司机了？市民填写的详细地址为：区、街道：朝阳区小关街道详细地址：北四环东路小营场站</v>
      </c>
      <c r="AY192" s="53" t="str">
        <f aca="false">AG192</f>
        <v>服务</v>
      </c>
      <c r="AZ192" s="43" t="s">
        <v>92</v>
      </c>
      <c r="BA192" s="43" t="s">
        <v>116</v>
      </c>
      <c r="BB192" s="43" t="s">
        <v>116</v>
      </c>
      <c r="BC192" s="6" t="s">
        <v>1330</v>
      </c>
      <c r="BD192" s="43" t="str">
        <f aca="false">U192</f>
        <v>结束</v>
      </c>
      <c r="BE192" s="43" t="str">
        <f aca="false">IFERROR(LEFT(T192,FIND(" ",T192)-1),T192)</f>
        <v>2026-03-02</v>
      </c>
      <c r="BF192" s="6" t="s">
        <v>2571</v>
      </c>
      <c r="BG192" s="5" t="s">
        <v>912</v>
      </c>
      <c r="BH192" s="5" t="s">
        <v>390</v>
      </c>
      <c r="BI192" s="44"/>
      <c r="BJ192" s="44"/>
      <c r="BK192" s="44"/>
      <c r="BL192" s="44" t="str">
        <f aca="false">IF(BG192="物管行政部","侯旭、郑楠",IF(BG192="安保部","张耕",IF(BG192="工程设备部","华菲",IF(BG192="人力资源部","张浩宇",IF(BG192="党委工作部","阎鑫雨",IF(BG192="餐饮服务部","赵弘晨",IF(BG192="工会","郑欣",IF(BG192="办公室","董娜",""))))))))&amp;IF(BG192="纪检部","黄倩",IF(BG192="信息管理部","蔡浩然",""))</f>
        <v>赵弘晨</v>
      </c>
      <c r="BM192" s="44"/>
      <c r="BN192" s="44"/>
      <c r="BO192" s="44"/>
      <c r="BP192" s="45" t="s">
        <v>120</v>
      </c>
      <c r="BQ192" s="46" t="s">
        <v>2572</v>
      </c>
      <c r="BR192" s="44" t="s">
        <v>92</v>
      </c>
      <c r="BS192" s="46"/>
      <c r="BT192" s="46"/>
      <c r="BU192" s="44" t="s">
        <v>926</v>
      </c>
      <c r="BV192" s="44" t="str">
        <f aca="false">MID(AR192,1,16)</f>
        <v>网络-260225-021274</v>
      </c>
      <c r="BW192" s="44" t="s">
        <v>121</v>
      </c>
      <c r="BX192" s="45" t="str">
        <f aca="false">IF(COUNTIF(BV:BV,BV192)=1,"否","是")</f>
        <v>否</v>
      </c>
      <c r="BY192" s="45" t="str">
        <f aca="false">MID(AR192,18,1)</f>
        <v/>
      </c>
      <c r="CG192" s="47" t="str">
        <f aca="false">VLOOKUP(AR192,[1]市民意见信息导出!$AI$2:$AK$392,3,FALSE())</f>
        <v>结束</v>
      </c>
      <c r="CH192" s="0" t="e">
        <f aca="false">VLOOKUP(BV192,[2]Sheet1!$C$2:$AC$99,2,FALSE())</f>
        <v>#N/A</v>
      </c>
    </row>
    <row r="193" customFormat="false" ht="56" hidden="true" customHeight="true" outlineLevel="0" collapsed="false">
      <c r="A193" s="35" t="s">
        <v>2573</v>
      </c>
      <c r="B193" s="36" t="s">
        <v>2574</v>
      </c>
      <c r="C193" s="36" t="s">
        <v>2575</v>
      </c>
      <c r="D193" s="36" t="s">
        <v>2576</v>
      </c>
      <c r="E193" s="35" t="s">
        <v>1080</v>
      </c>
      <c r="F193" s="35" t="s">
        <v>89</v>
      </c>
      <c r="G193" s="35" t="s">
        <v>2577</v>
      </c>
      <c r="H193" s="35" t="s">
        <v>2578</v>
      </c>
      <c r="I193" s="35" t="s">
        <v>92</v>
      </c>
      <c r="J193" s="35" t="s">
        <v>93</v>
      </c>
      <c r="K193" s="35" t="s">
        <v>434</v>
      </c>
      <c r="L193" s="35" t="s">
        <v>553</v>
      </c>
      <c r="M193" s="35" t="s">
        <v>1798</v>
      </c>
      <c r="N193" s="35" t="s">
        <v>97</v>
      </c>
      <c r="O193" s="35" t="s">
        <v>158</v>
      </c>
      <c r="P193" s="35" t="s">
        <v>434</v>
      </c>
      <c r="Q193" s="35" t="s">
        <v>158</v>
      </c>
      <c r="R193" s="36" t="s">
        <v>2566</v>
      </c>
      <c r="S193" s="36" t="s">
        <v>2579</v>
      </c>
      <c r="T193" s="36" t="s">
        <v>2567</v>
      </c>
      <c r="U193" s="35" t="s">
        <v>103</v>
      </c>
      <c r="V193" s="36" t="s">
        <v>104</v>
      </c>
      <c r="W193" s="35" t="s">
        <v>2580</v>
      </c>
      <c r="X193" s="35" t="s">
        <v>2581</v>
      </c>
      <c r="Y193" s="35" t="s">
        <v>2582</v>
      </c>
      <c r="Z193" s="35" t="s">
        <v>2583</v>
      </c>
      <c r="AA193" s="35" t="s">
        <v>242</v>
      </c>
      <c r="AB193" s="35" t="s">
        <v>2584</v>
      </c>
      <c r="AC193" s="35" t="s">
        <v>111</v>
      </c>
      <c r="AD193" s="35" t="s">
        <v>112</v>
      </c>
      <c r="AE193" s="36" t="s">
        <v>2585</v>
      </c>
      <c r="AF193" s="36" t="s">
        <v>166</v>
      </c>
      <c r="AG193" s="35" t="s">
        <v>445</v>
      </c>
      <c r="AH193" s="35" t="s">
        <v>116</v>
      </c>
      <c r="AK193" s="37" t="str">
        <f aca="false">AG193&amp;L193&amp;M193</f>
        <v>线路站点站务设施问题自管站台及快速公交站台相关问题</v>
      </c>
      <c r="AP193" s="38" t="n">
        <v>189</v>
      </c>
      <c r="AQ193" s="39" t="n">
        <v>46082</v>
      </c>
      <c r="AR193" s="43" t="str">
        <f aca="false">IFERROR(LEFT(A193,FIND("（",A193)-1),A193)</f>
        <v>热线-260225-062323-2</v>
      </c>
      <c r="AS193" s="43" t="str">
        <f aca="false">J193</f>
        <v>诉求</v>
      </c>
      <c r="AT193" s="43" t="n">
        <f aca="false">IF(MID(AR193,1,2)="热线",12345)+IF(MID(AR193,1,2)="网络",12345)</f>
        <v>12345</v>
      </c>
      <c r="AU193" s="41" t="str">
        <f aca="false">IFERROR(LEFT(D193,FIND(" ",D193)-1),D193)</f>
        <v>2026-02-26</v>
      </c>
      <c r="AV193" s="43" t="str">
        <f aca="false">P193</f>
        <v>基建行政部</v>
      </c>
      <c r="AW193" s="53" t="str">
        <f aca="false">Q193</f>
        <v>西客站分中心</v>
      </c>
      <c r="AX193" s="7" t="str">
        <f aca="false">H193</f>
        <v>市民反映，北京公交616路，原来是从北京西站南广场发车，没有通知就改到了北广场，但是找了1个多小时没有找到站台位置，站台标志不明显，也没有指引和提示，公交公司在北京西站设置了好多站台，都找不着，希望中午1点或者晚上7点联系。来电反映公交站台更改位置且没有明显标志不合理问题。客六线网 客四基建</v>
      </c>
      <c r="AY193" s="53" t="str">
        <f aca="false">AG193</f>
        <v>线路站点</v>
      </c>
      <c r="AZ193" s="43" t="s">
        <v>116</v>
      </c>
      <c r="BA193" s="43" t="s">
        <v>116</v>
      </c>
      <c r="BB193" s="43" t="s">
        <v>116</v>
      </c>
      <c r="BC193" s="6" t="s">
        <v>1330</v>
      </c>
      <c r="BD193" s="43" t="str">
        <f aca="false">U193</f>
        <v>结束</v>
      </c>
      <c r="BE193" s="43" t="str">
        <f aca="false">IFERROR(LEFT(T193,FIND(" ",T193)-1),T193)</f>
        <v>2026-03-02</v>
      </c>
      <c r="BF193" s="6" t="s">
        <v>517</v>
      </c>
      <c r="BG193" s="5" t="s">
        <v>447</v>
      </c>
      <c r="BH193" s="5" t="s">
        <v>158</v>
      </c>
      <c r="BI193" s="44"/>
      <c r="BJ193" s="44"/>
      <c r="BK193" s="44"/>
      <c r="BL193" s="44" t="str">
        <f aca="false">IF(BG193="物管行政部","侯旭、郑楠",IF(BG193="安保部","张耕",IF(BG193="工程设备部","华菲",IF(BG193="人力资源部","张浩宇",IF(BG193="党委工作部","阎鑫雨",IF(BG193="餐饮服务部","赵弘晨",IF(BG193="工会","郑欣",IF(BG193="办公室","董娜",""))))))))&amp;IF(BG193="纪检部","黄倩",IF(BG193="信息管理部","蔡浩然",""))</f>
        <v>华菲</v>
      </c>
      <c r="BM193" s="44"/>
      <c r="BN193" s="44"/>
      <c r="BO193" s="44"/>
      <c r="BP193" s="45" t="s">
        <v>120</v>
      </c>
      <c r="BQ193" s="46"/>
      <c r="BR193" s="44"/>
      <c r="BS193" s="46"/>
      <c r="BT193" s="46"/>
      <c r="BU193" s="44"/>
      <c r="BV193" s="44" t="str">
        <f aca="false">MID(AR193,1,16)</f>
        <v>热线-260225-062323</v>
      </c>
      <c r="BW193" s="44" t="s">
        <v>121</v>
      </c>
      <c r="BX193" s="45" t="str">
        <f aca="false">IF(COUNTIF(BV:BV,BV193)=1,"否","是")</f>
        <v>否</v>
      </c>
      <c r="BY193" s="45" t="str">
        <f aca="false">MID(AR193,18,1)</f>
        <v>2</v>
      </c>
      <c r="BZ193" s="0" t="s">
        <v>122</v>
      </c>
      <c r="CE193" s="57" t="s">
        <v>2467</v>
      </c>
      <c r="CG193" s="47" t="str">
        <f aca="false">VLOOKUP(AR193,[1]市民意见信息导出!$AI$2:$AK$392,3,FALSE())</f>
        <v>结束</v>
      </c>
      <c r="CH193" s="0" t="str">
        <f aca="false">VLOOKUP(BV193,[2]Sheet1!$C$2:$AC$99,2,FALSE())</f>
        <v>3月</v>
      </c>
    </row>
    <row r="194" customFormat="false" ht="48" hidden="true" customHeight="true" outlineLevel="0" collapsed="false">
      <c r="A194" s="35" t="s">
        <v>2586</v>
      </c>
      <c r="B194" s="36" t="s">
        <v>2587</v>
      </c>
      <c r="C194" s="36" t="s">
        <v>2588</v>
      </c>
      <c r="D194" s="36" t="s">
        <v>2589</v>
      </c>
      <c r="E194" s="35" t="s">
        <v>1092</v>
      </c>
      <c r="F194" s="35" t="s">
        <v>89</v>
      </c>
      <c r="G194" s="35" t="s">
        <v>1093</v>
      </c>
      <c r="H194" s="35" t="s">
        <v>2590</v>
      </c>
      <c r="I194" s="35" t="s">
        <v>92</v>
      </c>
      <c r="J194" s="35" t="s">
        <v>93</v>
      </c>
      <c r="K194" s="35" t="s">
        <v>94</v>
      </c>
      <c r="L194" s="35" t="s">
        <v>95</v>
      </c>
      <c r="M194" s="35" t="s">
        <v>96</v>
      </c>
      <c r="N194" s="35" t="s">
        <v>97</v>
      </c>
      <c r="O194" s="35" t="s">
        <v>98</v>
      </c>
      <c r="P194" s="35" t="s">
        <v>99</v>
      </c>
      <c r="Q194" s="35" t="s">
        <v>98</v>
      </c>
      <c r="R194" s="36" t="s">
        <v>2591</v>
      </c>
      <c r="S194" s="36" t="s">
        <v>2579</v>
      </c>
      <c r="T194" s="36" t="s">
        <v>2592</v>
      </c>
      <c r="U194" s="35" t="s">
        <v>103</v>
      </c>
      <c r="V194" s="36" t="s">
        <v>104</v>
      </c>
      <c r="W194" s="35" t="s">
        <v>105</v>
      </c>
      <c r="X194" s="35" t="s">
        <v>2593</v>
      </c>
      <c r="Y194" s="35" t="s">
        <v>2594</v>
      </c>
      <c r="Z194" s="35" t="s">
        <v>2595</v>
      </c>
      <c r="AA194" s="35" t="s">
        <v>163</v>
      </c>
      <c r="AB194" s="35" t="s">
        <v>2596</v>
      </c>
      <c r="AC194" s="35" t="s">
        <v>111</v>
      </c>
      <c r="AD194" s="35" t="s">
        <v>112</v>
      </c>
      <c r="AE194" s="36" t="s">
        <v>2597</v>
      </c>
      <c r="AF194" s="36" t="s">
        <v>114</v>
      </c>
      <c r="AG194" s="35" t="s">
        <v>115</v>
      </c>
      <c r="AH194" s="35" t="s">
        <v>116</v>
      </c>
      <c r="AK194" s="37" t="str">
        <f aca="false">AG194&amp;L194&amp;M194</f>
        <v>服务企业政策问题调整服务规范</v>
      </c>
      <c r="AP194" s="38" t="n">
        <v>190</v>
      </c>
      <c r="AQ194" s="39" t="n">
        <v>46082</v>
      </c>
      <c r="AR194" s="43" t="str">
        <f aca="false">IFERROR(LEFT(A194,FIND("（",A194)-1),A194)</f>
        <v>网络-260227-014513</v>
      </c>
      <c r="AS194" s="43" t="str">
        <f aca="false">J194</f>
        <v>诉求</v>
      </c>
      <c r="AT194" s="43" t="n">
        <f aca="false">IF(MID(AR194,1,2)="热线",12345)+IF(MID(AR194,1,2)="网络",12345)</f>
        <v>12345</v>
      </c>
      <c r="AU194" s="41" t="str">
        <f aca="false">IFERROR(LEFT(D194,FIND(" ",D194)-1),D194)</f>
        <v>2026-02-27</v>
      </c>
      <c r="AV194" s="43" t="str">
        <f aca="false">P194</f>
        <v>物管行政部</v>
      </c>
      <c r="AW194" s="53" t="str">
        <f aca="false">Q194</f>
        <v>西苑分中心</v>
      </c>
      <c r="AX194" s="7" t="str">
        <f aca="false">H194</f>
        <v>工单来源：微信服务号，此工单内容为网民留言时填写的标题及原文。 ============================= 留言标题：车辆卫生留言原文：今天坐一辆534，里面比较脏！市民填写的详细地址为：区、街道：海淀区北下关街道详细地址：中苑宾馆</v>
      </c>
      <c r="AY194" s="53" t="str">
        <f aca="false">AG194</f>
        <v>服务</v>
      </c>
      <c r="AZ194" s="43" t="s">
        <v>116</v>
      </c>
      <c r="BA194" s="43" t="s">
        <v>116</v>
      </c>
      <c r="BB194" s="43" t="s">
        <v>116</v>
      </c>
      <c r="BC194" s="6" t="s">
        <v>117</v>
      </c>
      <c r="BD194" s="43" t="str">
        <f aca="false">U194</f>
        <v>结束</v>
      </c>
      <c r="BE194" s="43" t="str">
        <f aca="false">IFERROR(LEFT(T194,FIND(" ",T194)-1),T194)</f>
        <v>2026-03-04</v>
      </c>
      <c r="BF194" s="6" t="s">
        <v>640</v>
      </c>
      <c r="BG194" s="5" t="s">
        <v>99</v>
      </c>
      <c r="BH194" s="5" t="s">
        <v>98</v>
      </c>
      <c r="BI194" s="44"/>
      <c r="BJ194" s="44"/>
      <c r="BK194" s="44"/>
      <c r="BL194" s="44" t="str">
        <f aca="false">IF(BG194="物管行政部","侯旭、郑楠",IF(BG194="安保部","张耕",IF(BG194="工程设备部","华菲",IF(BG194="人力资源部","张浩宇",IF(BG194="党委工作部","阎鑫雨",IF(BG194="餐饮服务部","赵弘晨",IF(BG194="工会","郑欣",IF(BG194="办公室","董娜",""))))))))&amp;IF(BG194="纪检部","黄倩",IF(BG194="信息管理部","蔡浩然",""))</f>
        <v>侯旭、郑楠</v>
      </c>
      <c r="BM194" s="44"/>
      <c r="BN194" s="44"/>
      <c r="BO194" s="44"/>
      <c r="BP194" s="45" t="s">
        <v>120</v>
      </c>
      <c r="BQ194" s="51" t="s">
        <v>2598</v>
      </c>
      <c r="BR194" s="44" t="s">
        <v>92</v>
      </c>
      <c r="BS194" s="46"/>
      <c r="BT194" s="46"/>
      <c r="BU194" s="52" t="s">
        <v>1103</v>
      </c>
      <c r="BV194" s="44" t="str">
        <f aca="false">MID(AR194,1,16)</f>
        <v>网络-260227-014513</v>
      </c>
      <c r="BW194" s="44" t="s">
        <v>121</v>
      </c>
      <c r="BX194" s="45" t="str">
        <f aca="false">IF(COUNTIF(BV:BV,BV194)=1,"否","是")</f>
        <v>否</v>
      </c>
      <c r="BY194" s="45" t="str">
        <f aca="false">MID(AR194,18,1)</f>
        <v/>
      </c>
      <c r="BZ194" s="0" t="s">
        <v>122</v>
      </c>
      <c r="CE194" s="57" t="s">
        <v>2467</v>
      </c>
      <c r="CG194" s="47" t="str">
        <f aca="false">VLOOKUP(AR194,[1]市民意见信息导出!$AI$2:$AK$392,3,FALSE())</f>
        <v>结束</v>
      </c>
      <c r="CH194" s="0" t="str">
        <f aca="false">VLOOKUP(BV194,[2]Sheet1!$C$2:$AC$99,2,FALSE())</f>
        <v>3月</v>
      </c>
    </row>
    <row r="195" customFormat="false" ht="60" hidden="true" customHeight="true" outlineLevel="0" collapsed="false">
      <c r="A195" s="35" t="s">
        <v>2599</v>
      </c>
      <c r="B195" s="36" t="s">
        <v>2600</v>
      </c>
      <c r="C195" s="36" t="s">
        <v>2601</v>
      </c>
      <c r="D195" s="36" t="s">
        <v>2602</v>
      </c>
      <c r="E195" s="35" t="s">
        <v>182</v>
      </c>
      <c r="F195" s="35" t="s">
        <v>89</v>
      </c>
      <c r="G195" s="35" t="s">
        <v>182</v>
      </c>
      <c r="H195" s="35" t="s">
        <v>2603</v>
      </c>
      <c r="I195" s="35" t="s">
        <v>92</v>
      </c>
      <c r="J195" s="35" t="s">
        <v>93</v>
      </c>
      <c r="K195" s="35" t="s">
        <v>94</v>
      </c>
      <c r="L195" s="35" t="s">
        <v>184</v>
      </c>
      <c r="M195" s="35" t="s">
        <v>185</v>
      </c>
      <c r="N195" s="35" t="s">
        <v>97</v>
      </c>
      <c r="O195" s="35" t="s">
        <v>186</v>
      </c>
      <c r="P195" s="35" t="s">
        <v>99</v>
      </c>
      <c r="Q195" s="35" t="s">
        <v>186</v>
      </c>
      <c r="R195" s="36" t="s">
        <v>2591</v>
      </c>
      <c r="S195" s="36" t="s">
        <v>2604</v>
      </c>
      <c r="T195" s="36" t="s">
        <v>2592</v>
      </c>
      <c r="U195" s="35" t="s">
        <v>103</v>
      </c>
      <c r="V195" s="36" t="s">
        <v>104</v>
      </c>
      <c r="W195" s="35" t="s">
        <v>189</v>
      </c>
      <c r="X195" s="35" t="s">
        <v>190</v>
      </c>
      <c r="Y195" s="35" t="s">
        <v>2605</v>
      </c>
      <c r="Z195" s="35" t="s">
        <v>2606</v>
      </c>
      <c r="AA195" s="35" t="s">
        <v>163</v>
      </c>
      <c r="AB195" s="35" t="s">
        <v>2607</v>
      </c>
      <c r="AC195" s="35" t="s">
        <v>111</v>
      </c>
      <c r="AD195" s="35" t="s">
        <v>112</v>
      </c>
      <c r="AE195" s="36" t="s">
        <v>2608</v>
      </c>
      <c r="AF195" s="36" t="s">
        <v>195</v>
      </c>
      <c r="AG195" s="35" t="s">
        <v>115</v>
      </c>
      <c r="AH195" s="35" t="s">
        <v>116</v>
      </c>
      <c r="AK195" s="37" t="str">
        <f aca="false">AG195&amp;L195&amp;M195</f>
        <v>服务乘车环境问题车辆卫生</v>
      </c>
      <c r="AP195" s="38" t="n">
        <v>191</v>
      </c>
      <c r="AQ195" s="39" t="n">
        <v>46082</v>
      </c>
      <c r="AR195" s="43" t="str">
        <f aca="false">IFERROR(LEFT(A195,FIND("（",A195)-1),A195)</f>
        <v>网络-260227-040551</v>
      </c>
      <c r="AS195" s="43" t="str">
        <f aca="false">J195</f>
        <v>诉求</v>
      </c>
      <c r="AT195" s="43" t="n">
        <f aca="false">IF(MID(AR195,1,2)="热线",12345)+IF(MID(AR195,1,2)="网络",12345)</f>
        <v>12345</v>
      </c>
      <c r="AU195" s="41" t="str">
        <f aca="false">IFERROR(LEFT(D195,FIND(" ",D195)-1),D195)</f>
        <v>2026-02-27</v>
      </c>
      <c r="AV195" s="43" t="str">
        <f aca="false">P195</f>
        <v>物管行政部</v>
      </c>
      <c r="AW195" s="53" t="str">
        <f aca="false">Q195</f>
        <v>动物园分中心</v>
      </c>
      <c r="AX195" s="7" t="str">
        <f aca="false">H195</f>
        <v>工单来源：微信服务号，此工单内容为网民留言时填写的标题及原文。============================= 留言标题：15路车辆卫生留言原文：今早九点多在儿童医院坐车，发现坐位上和车厢里都有垃圾，而且扶手杆也黑，表现不满，希望有关部门多监督。市民填写的详细地址为：区、街道：西城区月坛街道详细地址：月坛</v>
      </c>
      <c r="AY195" s="53" t="str">
        <f aca="false">AG195</f>
        <v>服务</v>
      </c>
      <c r="AZ195" s="43" t="s">
        <v>116</v>
      </c>
      <c r="BA195" s="43" t="s">
        <v>116</v>
      </c>
      <c r="BB195" s="43" t="s">
        <v>116</v>
      </c>
      <c r="BC195" s="6" t="s">
        <v>117</v>
      </c>
      <c r="BD195" s="43" t="str">
        <f aca="false">U195</f>
        <v>结束</v>
      </c>
      <c r="BE195" s="43" t="str">
        <f aca="false">IFERROR(LEFT(T195,FIND(" ",T195)-1),T195)</f>
        <v>2026-03-04</v>
      </c>
      <c r="BF195" s="6" t="s">
        <v>2609</v>
      </c>
      <c r="BG195" s="5" t="s">
        <v>99</v>
      </c>
      <c r="BH195" s="5" t="s">
        <v>186</v>
      </c>
      <c r="BI195" s="44"/>
      <c r="BJ195" s="44"/>
      <c r="BK195" s="44"/>
      <c r="BL195" s="44" t="str">
        <f aca="false">IF(BG195="物管行政部","侯旭、郑楠",IF(BG195="安保部","张耕",IF(BG195="工程设备部","华菲",IF(BG195="人力资源部","张浩宇",IF(BG195="党委工作部","阎鑫雨",IF(BG195="餐饮服务部","赵弘晨",IF(BG195="工会","郑欣",IF(BG195="办公室","董娜",""))))))))&amp;IF(BG195="纪检部","黄倩",IF(BG195="信息管理部","蔡浩然",""))</f>
        <v>侯旭、郑楠</v>
      </c>
      <c r="BM195" s="44"/>
      <c r="BN195" s="44"/>
      <c r="BO195" s="44"/>
      <c r="BP195" s="45" t="s">
        <v>120</v>
      </c>
      <c r="BQ195" s="46"/>
      <c r="BR195" s="44"/>
      <c r="BS195" s="46"/>
      <c r="BT195" s="46"/>
      <c r="BU195" s="44"/>
      <c r="BV195" s="44" t="str">
        <f aca="false">MID(AR195,1,16)</f>
        <v>网络-260227-040551</v>
      </c>
      <c r="BW195" s="44" t="s">
        <v>121</v>
      </c>
      <c r="BX195" s="45" t="str">
        <f aca="false">IF(COUNTIF(BV:BV,BV195)=1,"否","是")</f>
        <v>否</v>
      </c>
      <c r="BY195" s="45" t="str">
        <f aca="false">MID(AR195,18,1)</f>
        <v/>
      </c>
      <c r="CG195" s="47" t="str">
        <f aca="false">VLOOKUP(AR195,[1]市民意见信息导出!$AI$2:$AK$392,3,FALSE())</f>
        <v>结束</v>
      </c>
      <c r="CH195" s="0" t="e">
        <f aca="false">VLOOKUP(BV195,[2]Sheet1!$C$2:$AC$99,2,FALSE())</f>
        <v>#N/A</v>
      </c>
    </row>
    <row r="196" customFormat="false" ht="51" hidden="true" customHeight="true" outlineLevel="0" collapsed="false">
      <c r="A196" s="35" t="s">
        <v>2610</v>
      </c>
      <c r="B196" s="36" t="s">
        <v>2611</v>
      </c>
      <c r="C196" s="36" t="s">
        <v>2612</v>
      </c>
      <c r="D196" s="36" t="s">
        <v>2613</v>
      </c>
      <c r="E196" s="35" t="s">
        <v>1092</v>
      </c>
      <c r="F196" s="35" t="s">
        <v>89</v>
      </c>
      <c r="G196" s="35" t="s">
        <v>1093</v>
      </c>
      <c r="H196" s="35" t="s">
        <v>2614</v>
      </c>
      <c r="I196" s="35" t="s">
        <v>92</v>
      </c>
      <c r="J196" s="35" t="s">
        <v>93</v>
      </c>
      <c r="K196" s="35" t="s">
        <v>94</v>
      </c>
      <c r="L196" s="35" t="s">
        <v>95</v>
      </c>
      <c r="M196" s="35" t="s">
        <v>96</v>
      </c>
      <c r="N196" s="35" t="s">
        <v>97</v>
      </c>
      <c r="O196" s="35" t="s">
        <v>98</v>
      </c>
      <c r="P196" s="35" t="s">
        <v>99</v>
      </c>
      <c r="Q196" s="35" t="s">
        <v>98</v>
      </c>
      <c r="R196" s="36" t="s">
        <v>2615</v>
      </c>
      <c r="S196" s="36" t="s">
        <v>2604</v>
      </c>
      <c r="T196" s="36" t="s">
        <v>2616</v>
      </c>
      <c r="U196" s="35" t="s">
        <v>103</v>
      </c>
      <c r="V196" s="36" t="s">
        <v>104</v>
      </c>
      <c r="W196" s="35" t="s">
        <v>105</v>
      </c>
      <c r="X196" s="35" t="s">
        <v>2617</v>
      </c>
      <c r="Y196" s="35" t="s">
        <v>2618</v>
      </c>
      <c r="Z196" s="35" t="s">
        <v>1914</v>
      </c>
      <c r="AA196" s="35" t="s">
        <v>163</v>
      </c>
      <c r="AB196" s="35" t="s">
        <v>2619</v>
      </c>
      <c r="AC196" s="35" t="s">
        <v>111</v>
      </c>
      <c r="AD196" s="35" t="s">
        <v>112</v>
      </c>
      <c r="AE196" s="36" t="s">
        <v>2620</v>
      </c>
      <c r="AF196" s="36" t="s">
        <v>114</v>
      </c>
      <c r="AG196" s="35" t="s">
        <v>115</v>
      </c>
      <c r="AH196" s="35" t="s">
        <v>116</v>
      </c>
      <c r="AK196" s="37" t="str">
        <f aca="false">AG196&amp;L196&amp;M196</f>
        <v>服务企业政策问题调整服务规范</v>
      </c>
      <c r="AP196" s="38" t="n">
        <v>192</v>
      </c>
      <c r="AQ196" s="39" t="n">
        <v>46082</v>
      </c>
      <c r="AR196" s="43" t="str">
        <f aca="false">IFERROR(LEFT(A196,FIND("（",A196)-1),A196)</f>
        <v>网络-260228-008500-1</v>
      </c>
      <c r="AS196" s="43" t="str">
        <f aca="false">J196</f>
        <v>诉求</v>
      </c>
      <c r="AT196" s="43" t="n">
        <f aca="false">IF(MID(AR196,1,2)="热线",12345)+IF(MID(AR196,1,2)="网络",12345)</f>
        <v>12345</v>
      </c>
      <c r="AU196" s="41" t="str">
        <f aca="false">IFERROR(LEFT(D196,FIND(" ",D196)-1),D196)</f>
        <v>2026-02-28</v>
      </c>
      <c r="AV196" s="43" t="str">
        <f aca="false">P196</f>
        <v>物管行政部</v>
      </c>
      <c r="AW196" s="53" t="str">
        <f aca="false">Q196</f>
        <v>西苑分中心</v>
      </c>
      <c r="AX196" s="7" t="str">
        <f aca="false">H196</f>
        <v>工单来源：微信服务号，此工单内容为网民留言时填写的标题及原文。 ============================= 留言标题：公交留言原文：今天早上坐305看到后门后面的那个座椅上有个手套，不知道是谁的，放到前面箱子上了。还有车内卫生要搞好！物业客四  请调整主题词为调整服务规范</v>
      </c>
      <c r="AY196" s="53" t="str">
        <f aca="false">AG196</f>
        <v>服务</v>
      </c>
      <c r="AZ196" s="43" t="s">
        <v>116</v>
      </c>
      <c r="BA196" s="43" t="s">
        <v>116</v>
      </c>
      <c r="BB196" s="43" t="s">
        <v>116</v>
      </c>
      <c r="BC196" s="6" t="s">
        <v>117</v>
      </c>
      <c r="BD196" s="43" t="str">
        <f aca="false">U196</f>
        <v>结束</v>
      </c>
      <c r="BE196" s="43" t="str">
        <f aca="false">IFERROR(LEFT(T196,FIND(" ",T196)-1),T196)</f>
        <v>2026-03-05</v>
      </c>
      <c r="BF196" s="6" t="s">
        <v>640</v>
      </c>
      <c r="BG196" s="5" t="s">
        <v>99</v>
      </c>
      <c r="BH196" s="5" t="s">
        <v>98</v>
      </c>
      <c r="BI196" s="44"/>
      <c r="BJ196" s="44"/>
      <c r="BK196" s="44"/>
      <c r="BL196" s="44" t="str">
        <f aca="false">IF(BG196="物管行政部","侯旭、郑楠",IF(BG196="安保部","张耕",IF(BG196="工程设备部","华菲",IF(BG196="人力资源部","张浩宇",IF(BG196="党委工作部","阎鑫雨",IF(BG196="餐饮服务部","赵弘晨",IF(BG196="工会","郑欣",IF(BG196="办公室","董娜",""))))))))&amp;IF(BG196="纪检部","黄倩",IF(BG196="信息管理部","蔡浩然",""))</f>
        <v>侯旭、郑楠</v>
      </c>
      <c r="BM196" s="44"/>
      <c r="BN196" s="44"/>
      <c r="BO196" s="44"/>
      <c r="BP196" s="45" t="s">
        <v>120</v>
      </c>
      <c r="BQ196" s="46"/>
      <c r="BR196" s="44"/>
      <c r="BS196" s="46"/>
      <c r="BT196" s="46"/>
      <c r="BU196" s="44"/>
      <c r="BV196" s="44" t="str">
        <f aca="false">MID(AR196,1,16)</f>
        <v>网络-260228-008500</v>
      </c>
      <c r="BW196" s="44" t="s">
        <v>121</v>
      </c>
      <c r="BX196" s="45" t="str">
        <f aca="false">IF(COUNTIF(BV:BV,BV196)=1,"否","是")</f>
        <v>否</v>
      </c>
      <c r="BY196" s="45" t="str">
        <f aca="false">MID(AR196,18,1)</f>
        <v>1</v>
      </c>
      <c r="BZ196" s="0" t="s">
        <v>122</v>
      </c>
      <c r="CE196" s="57" t="s">
        <v>2467</v>
      </c>
      <c r="CG196" s="47" t="str">
        <f aca="false">VLOOKUP(AR196,[1]市民意见信息导出!$AI$2:$AK$392,3,FALSE())</f>
        <v>结束</v>
      </c>
      <c r="CH196" s="0" t="str">
        <f aca="false">VLOOKUP(BV196,[2]Sheet1!$C$2:$AC$99,2,FALSE())</f>
        <v>3月</v>
      </c>
    </row>
    <row r="197" customFormat="false" ht="110" hidden="false" customHeight="true" outlineLevel="0" collapsed="false">
      <c r="A197" s="35" t="s">
        <v>2621</v>
      </c>
      <c r="B197" s="36" t="s">
        <v>2622</v>
      </c>
      <c r="C197" s="36" t="s">
        <v>2623</v>
      </c>
      <c r="D197" s="36" t="s">
        <v>2624</v>
      </c>
      <c r="E197" s="35" t="s">
        <v>2625</v>
      </c>
      <c r="F197" s="35"/>
      <c r="G197" s="35" t="s">
        <v>2626</v>
      </c>
      <c r="H197" s="35" t="s">
        <v>2627</v>
      </c>
      <c r="I197" s="35" t="s">
        <v>92</v>
      </c>
      <c r="J197" s="35" t="s">
        <v>93</v>
      </c>
      <c r="K197" s="35" t="s">
        <v>132</v>
      </c>
      <c r="L197" s="35" t="s">
        <v>133</v>
      </c>
      <c r="M197" s="35" t="s">
        <v>134</v>
      </c>
      <c r="N197" s="35" t="s">
        <v>97</v>
      </c>
      <c r="O197" s="35" t="s">
        <v>158</v>
      </c>
      <c r="P197" s="35" t="s">
        <v>176</v>
      </c>
      <c r="Q197" s="35" t="s">
        <v>158</v>
      </c>
      <c r="R197" s="36" t="s">
        <v>2615</v>
      </c>
      <c r="S197" s="36" t="s">
        <v>2628</v>
      </c>
      <c r="T197" s="36" t="s">
        <v>2616</v>
      </c>
      <c r="U197" s="35" t="s">
        <v>103</v>
      </c>
      <c r="V197" s="36" t="s">
        <v>104</v>
      </c>
      <c r="W197" s="35" t="s">
        <v>2629</v>
      </c>
      <c r="X197" s="36" t="s">
        <v>2630</v>
      </c>
      <c r="Y197" s="35" t="s">
        <v>2631</v>
      </c>
      <c r="Z197" s="35" t="s">
        <v>2631</v>
      </c>
      <c r="AA197" s="35" t="s">
        <v>2631</v>
      </c>
      <c r="AB197" s="35" t="s">
        <v>2632</v>
      </c>
      <c r="AC197" s="35" t="s">
        <v>111</v>
      </c>
      <c r="AD197" s="35" t="s">
        <v>112</v>
      </c>
      <c r="AE197" s="36" t="s">
        <v>2633</v>
      </c>
      <c r="AF197" s="36" t="s">
        <v>166</v>
      </c>
      <c r="AG197" s="35" t="s">
        <v>115</v>
      </c>
      <c r="AH197" s="35" t="s">
        <v>116</v>
      </c>
      <c r="AK197" s="37" t="str">
        <f aca="false">AG197&amp;L197&amp;M197</f>
        <v>服务安保专业政策问题安保措施</v>
      </c>
      <c r="AP197" s="38" t="n">
        <v>193</v>
      </c>
      <c r="AQ197" s="39" t="n">
        <v>46082</v>
      </c>
      <c r="AR197" s="43" t="str">
        <f aca="false">IFERROR(LEFT(A197,FIND("（",A197)-1),A197)</f>
        <v>网络-260228-004887-2</v>
      </c>
      <c r="AS197" s="43" t="str">
        <f aca="false">J197</f>
        <v>诉求</v>
      </c>
      <c r="AT197" s="43" t="n">
        <f aca="false">IF(MID(AR197,1,2)="热线",12345)+IF(MID(AR197,1,2)="网络",12345)</f>
        <v>12345</v>
      </c>
      <c r="AU197" s="41" t="str">
        <f aca="false">IFERROR(LEFT(D197,FIND(" ",D197)-1),D197)</f>
        <v>2026-02-28</v>
      </c>
      <c r="AV197" s="43" t="str">
        <f aca="false">P197</f>
        <v>安全保卫部（应急管理中心）</v>
      </c>
      <c r="AW197" s="53" t="str">
        <f aca="false">Q197</f>
        <v>西客站分中心</v>
      </c>
      <c r="AX197" s="7" t="str">
        <f aca="false">H197</f>
        <v>工单来源：市政府门户网站互动交流平台，此工单内容为网民留言时填写的标题及原文。 ============================= 留言标题：私家车占用公交车站位，影响公交车运营留言原文：京AAG5119牌照私家车，占用北京西站公交枢纽第一站台，影响公交车进站运营，希望有关部门加强管理！市民填写的详细地址为：详细地址：不详----------------------------------------------工单流转：【市交管局】针对群众反映的问题，经我局丰台支队丰北大队核实，群众反映的是丰台区北京西站公交枢纽第一站台（公交厂站内）乱停车问题。经核实，该公交车站由北京市公交集团设立，属于北京市公交集团管辖。2月28日10时35分，与其联系针对其诉求进行沟通，此件建议转北京市公交集团办理。物业资产分</v>
      </c>
      <c r="AY197" s="53" t="str">
        <f aca="false">AG197</f>
        <v>服务</v>
      </c>
      <c r="AZ197" s="43" t="s">
        <v>116</v>
      </c>
      <c r="BA197" s="43" t="s">
        <v>116</v>
      </c>
      <c r="BB197" s="43" t="s">
        <v>116</v>
      </c>
      <c r="BC197" s="6" t="s">
        <v>1330</v>
      </c>
      <c r="BD197" s="43" t="str">
        <f aca="false">U197</f>
        <v>结束</v>
      </c>
      <c r="BE197" s="43" t="str">
        <f aca="false">IFERROR(LEFT(T197,FIND(" ",T197)-1),T197)</f>
        <v>2026-03-05</v>
      </c>
      <c r="BF197" s="6" t="s">
        <v>2634</v>
      </c>
      <c r="BG197" s="5" t="s">
        <v>148</v>
      </c>
      <c r="BH197" s="5" t="s">
        <v>158</v>
      </c>
      <c r="BI197" s="44"/>
      <c r="BJ197" s="44"/>
      <c r="BK197" s="44"/>
      <c r="BL197" s="44" t="str">
        <f aca="false">IF(BG197="物管行政部","侯旭、郑楠",IF(BG197="安保部","张耕",IF(BG197="工程设备部","华菲",IF(BG197="人力资源部","张浩宇",IF(BG197="党委工作部","阎鑫雨",IF(BG197="餐饮服务部","赵弘晨",IF(BG197="工会","郑欣",IF(BG197="办公室","董娜",""))))))))&amp;IF(BG197="纪检部","黄倩",IF(BG197="信息管理部","蔡浩然",""))</f>
        <v>张耕</v>
      </c>
      <c r="BM197" s="44"/>
      <c r="BN197" s="44"/>
      <c r="BO197" s="44"/>
      <c r="BP197" s="45" t="s">
        <v>120</v>
      </c>
      <c r="BQ197" s="46" t="s">
        <v>2635</v>
      </c>
      <c r="BR197" s="44"/>
      <c r="BS197" s="46"/>
      <c r="BT197" s="46" t="s">
        <v>2636</v>
      </c>
      <c r="BU197" s="44"/>
      <c r="BV197" s="44" t="str">
        <f aca="false">MID(AR197,1,16)</f>
        <v>网络-260228-004887</v>
      </c>
      <c r="BW197" s="44" t="s">
        <v>121</v>
      </c>
      <c r="BX197" s="45" t="str">
        <f aca="false">IF(COUNTIF(BV:BV,BV197)=1,"否","是")</f>
        <v>是</v>
      </c>
      <c r="BY197" s="45" t="str">
        <f aca="false">MID(AR197,18,1)</f>
        <v>2</v>
      </c>
      <c r="BZ197" s="0" t="s">
        <v>122</v>
      </c>
      <c r="CE197" s="57" t="s">
        <v>2467</v>
      </c>
      <c r="CG197" s="47" t="str">
        <f aca="false">VLOOKUP(AR197,[1]市民意见信息导出!$AI$2:$AK$392,3,FALSE())</f>
        <v>结束</v>
      </c>
      <c r="CH197" s="0" t="str">
        <f aca="false">VLOOKUP(BV197,[2]Sheet1!$C$2:$AC$99,2,FALSE())</f>
        <v>3月</v>
      </c>
    </row>
    <row r="198" customFormat="false" ht="122" hidden="true" customHeight="true" outlineLevel="0" collapsed="false">
      <c r="A198" s="35" t="s">
        <v>2637</v>
      </c>
      <c r="B198" s="36" t="s">
        <v>2622</v>
      </c>
      <c r="C198" s="36" t="s">
        <v>2623</v>
      </c>
      <c r="D198" s="36" t="s">
        <v>2624</v>
      </c>
      <c r="E198" s="35" t="s">
        <v>2625</v>
      </c>
      <c r="F198" s="35"/>
      <c r="G198" s="35" t="s">
        <v>2626</v>
      </c>
      <c r="H198" s="35" t="s">
        <v>2627</v>
      </c>
      <c r="I198" s="35" t="s">
        <v>92</v>
      </c>
      <c r="J198" s="35" t="s">
        <v>93</v>
      </c>
      <c r="K198" s="35" t="s">
        <v>434</v>
      </c>
      <c r="L198" s="35" t="s">
        <v>490</v>
      </c>
      <c r="M198" s="35" t="s">
        <v>741</v>
      </c>
      <c r="N198" s="35" t="s">
        <v>97</v>
      </c>
      <c r="O198" s="35" t="s">
        <v>99</v>
      </c>
      <c r="P198" s="35" t="s">
        <v>99</v>
      </c>
      <c r="Q198" s="35" t="s">
        <v>218</v>
      </c>
      <c r="R198" s="36" t="s">
        <v>2615</v>
      </c>
      <c r="S198" s="36" t="s">
        <v>2604</v>
      </c>
      <c r="T198" s="36" t="s">
        <v>2616</v>
      </c>
      <c r="U198" s="35" t="s">
        <v>103</v>
      </c>
      <c r="V198" s="36" t="s">
        <v>104</v>
      </c>
      <c r="W198" s="35" t="s">
        <v>524</v>
      </c>
      <c r="X198" s="35" t="s">
        <v>2638</v>
      </c>
      <c r="Y198" s="35" t="s">
        <v>2639</v>
      </c>
      <c r="Z198" s="35" t="s">
        <v>242</v>
      </c>
      <c r="AA198" s="35" t="s">
        <v>242</v>
      </c>
      <c r="AB198" s="35" t="s">
        <v>524</v>
      </c>
      <c r="AC198" s="35" t="s">
        <v>111</v>
      </c>
      <c r="AD198" s="35" t="s">
        <v>112</v>
      </c>
      <c r="AE198" s="36" t="s">
        <v>2633</v>
      </c>
      <c r="AF198" s="36" t="s">
        <v>529</v>
      </c>
      <c r="AG198" s="35" t="s">
        <v>115</v>
      </c>
      <c r="AH198" s="35" t="s">
        <v>116</v>
      </c>
      <c r="AK198" s="37" t="str">
        <f aca="false">AG198&amp;L198&amp;M198</f>
        <v>服务场站问题场站生活设施问题</v>
      </c>
      <c r="AP198" s="38" t="n">
        <v>194</v>
      </c>
      <c r="AQ198" s="39" t="n">
        <v>46082</v>
      </c>
      <c r="AR198" s="43" t="str">
        <f aca="false">IFERROR(LEFT(A198,FIND("（",A198)-1),A198)</f>
        <v>网络-260228-004887-1</v>
      </c>
      <c r="AS198" s="43" t="str">
        <f aca="false">J198</f>
        <v>诉求</v>
      </c>
      <c r="AT198" s="43" t="n">
        <f aca="false">IF(MID(AR198,1,2)="热线",12345)+IF(MID(AR198,1,2)="网络",12345)</f>
        <v>12345</v>
      </c>
      <c r="AU198" s="41" t="str">
        <f aca="false">IFERROR(LEFT(D198,FIND(" ",D198)-1),D198)</f>
        <v>2026-02-28</v>
      </c>
      <c r="AV198" s="43" t="str">
        <f aca="false">P198</f>
        <v>物管行政部</v>
      </c>
      <c r="AW198" s="53" t="str">
        <f aca="false">Q198</f>
        <v>机关</v>
      </c>
      <c r="AX198" s="7" t="str">
        <f aca="false">H198</f>
        <v>工单来源：市政府门户网站互动交流平台，此工单内容为网民留言时填写的标题及原文。 ============================= 留言标题：私家车占用公交车站位，影响公交车运营留言原文：京AAG5119牌照私家车，占用北京西站公交枢纽第一站台，影响公交车进站运营，希望有关部门加强管理！市民填写的详细地址为：详细地址：不详----------------------------------------------工单流转：【市交管局】针对群众反映的问题，经我局丰台支队丰北大队核实，群众反映的是丰台区北京西站公交枢纽第一站台（公交厂站内）乱停车问题。经核实，该公交车站由北京市公交集团设立，属于北京市公交集团管辖。2月28日10时35分，与其联系针对其诉求进行沟通，此件建议转北京市公交集团办理。物业资产分</v>
      </c>
      <c r="AY198" s="53" t="str">
        <f aca="false">AG198</f>
        <v>服务</v>
      </c>
      <c r="AZ198" s="43" t="s">
        <v>116</v>
      </c>
      <c r="BA198" s="43" t="s">
        <v>116</v>
      </c>
      <c r="BB198" s="43" t="s">
        <v>116</v>
      </c>
      <c r="BC198" s="6" t="s">
        <v>1330</v>
      </c>
      <c r="BD198" s="43" t="str">
        <f aca="false">U198</f>
        <v>结束</v>
      </c>
      <c r="BE198" s="43" t="str">
        <f aca="false">IFERROR(LEFT(T198,FIND(" ",T198)-1),T198)</f>
        <v>2026-03-05</v>
      </c>
      <c r="BF198" s="6" t="s">
        <v>2640</v>
      </c>
      <c r="BG198" s="5" t="s">
        <v>99</v>
      </c>
      <c r="BH198" s="5" t="s">
        <v>158</v>
      </c>
      <c r="BI198" s="44"/>
      <c r="BJ198" s="44"/>
      <c r="BK198" s="44"/>
      <c r="BL198" s="44" t="str">
        <f aca="false">IF(BG198="物管行政部","侯旭、郑楠",IF(BG198="安保部","张耕",IF(BG198="工程设备部","华菲",IF(BG198="人力资源部","张浩宇",IF(BG198="党委工作部","阎鑫雨",IF(BG198="餐饮服务部","赵弘晨",IF(BG198="工会","郑欣",IF(BG198="办公室","董娜",""))))))))&amp;IF(BG198="纪检部","黄倩",IF(BG198="信息管理部","蔡浩然",""))</f>
        <v>侯旭、郑楠</v>
      </c>
      <c r="BM198" s="44"/>
      <c r="BN198" s="44"/>
      <c r="BO198" s="44"/>
      <c r="BP198" s="45" t="s">
        <v>120</v>
      </c>
      <c r="BQ198" s="46" t="s">
        <v>2635</v>
      </c>
      <c r="BR198" s="44"/>
      <c r="BS198" s="46"/>
      <c r="BT198" s="46" t="s">
        <v>2636</v>
      </c>
      <c r="BU198" s="44"/>
      <c r="BV198" s="44" t="str">
        <f aca="false">MID(AR198,1,16)</f>
        <v>网络-260228-004887</v>
      </c>
      <c r="BW198" s="44" t="s">
        <v>121</v>
      </c>
      <c r="BX198" s="45" t="str">
        <f aca="false">IF(COUNTIF(BV:BV,BV198)=1,"否","是")</f>
        <v>是</v>
      </c>
      <c r="BY198" s="45" t="str">
        <f aca="false">MID(AR198,18,1)</f>
        <v>1</v>
      </c>
      <c r="BZ198" s="0" t="s">
        <v>122</v>
      </c>
      <c r="CE198" s="57" t="s">
        <v>2467</v>
      </c>
      <c r="CG198" s="47" t="str">
        <f aca="false">VLOOKUP(AR198,[1]市民意见信息导出!$AI$2:$AK$392,3,FALSE())</f>
        <v>结束</v>
      </c>
      <c r="CH198" s="0" t="str">
        <f aca="false">VLOOKUP(BV198,[2]Sheet1!$C$2:$AC$99,2,FALSE())</f>
        <v>3月</v>
      </c>
    </row>
    <row r="199" customFormat="false" ht="47" hidden="true" customHeight="true" outlineLevel="0" collapsed="false">
      <c r="A199" s="35" t="s">
        <v>2641</v>
      </c>
      <c r="B199" s="36" t="s">
        <v>2642</v>
      </c>
      <c r="C199" s="36" t="s">
        <v>2643</v>
      </c>
      <c r="D199" s="36" t="s">
        <v>2644</v>
      </c>
      <c r="E199" s="35" t="s">
        <v>182</v>
      </c>
      <c r="F199" s="35" t="s">
        <v>89</v>
      </c>
      <c r="G199" s="35" t="s">
        <v>182</v>
      </c>
      <c r="H199" s="35" t="s">
        <v>2645</v>
      </c>
      <c r="I199" s="35" t="s">
        <v>92</v>
      </c>
      <c r="J199" s="35" t="s">
        <v>93</v>
      </c>
      <c r="K199" s="35" t="s">
        <v>94</v>
      </c>
      <c r="L199" s="35" t="s">
        <v>95</v>
      </c>
      <c r="M199" s="35" t="s">
        <v>96</v>
      </c>
      <c r="N199" s="35" t="s">
        <v>97</v>
      </c>
      <c r="O199" s="35" t="s">
        <v>254</v>
      </c>
      <c r="P199" s="35" t="s">
        <v>99</v>
      </c>
      <c r="Q199" s="35" t="s">
        <v>254</v>
      </c>
      <c r="R199" s="36" t="s">
        <v>2615</v>
      </c>
      <c r="S199" s="36" t="s">
        <v>2604</v>
      </c>
      <c r="T199" s="36" t="s">
        <v>2616</v>
      </c>
      <c r="U199" s="35" t="s">
        <v>103</v>
      </c>
      <c r="V199" s="36" t="s">
        <v>104</v>
      </c>
      <c r="W199" s="35" t="s">
        <v>2646</v>
      </c>
      <c r="X199" s="35" t="s">
        <v>2647</v>
      </c>
      <c r="Y199" s="35" t="s">
        <v>2648</v>
      </c>
      <c r="Z199" s="35" t="s">
        <v>2649</v>
      </c>
      <c r="AA199" s="35" t="s">
        <v>163</v>
      </c>
      <c r="AB199" s="35" t="s">
        <v>2650</v>
      </c>
      <c r="AC199" s="35" t="s">
        <v>111</v>
      </c>
      <c r="AD199" s="35" t="s">
        <v>112</v>
      </c>
      <c r="AE199" s="36" t="s">
        <v>2651</v>
      </c>
      <c r="AF199" s="36" t="s">
        <v>263</v>
      </c>
      <c r="AG199" s="35" t="s">
        <v>379</v>
      </c>
      <c r="AH199" s="35" t="s">
        <v>116</v>
      </c>
      <c r="AK199" s="37" t="str">
        <f aca="false">AG199&amp;L199&amp;M199</f>
        <v>设施设备企业政策问题调整服务规范</v>
      </c>
      <c r="AP199" s="38" t="n">
        <v>195</v>
      </c>
      <c r="AQ199" s="39" t="n">
        <v>46082</v>
      </c>
      <c r="AR199" s="43" t="str">
        <f aca="false">IFERROR(LEFT(A199,FIND("（",A199)-1),A199)</f>
        <v>热线-260228-025207-1</v>
      </c>
      <c r="AS199" s="43" t="str">
        <f aca="false">J199</f>
        <v>诉求</v>
      </c>
      <c r="AT199" s="43" t="n">
        <f aca="false">IF(MID(AR199,1,2)="热线",12345)+IF(MID(AR199,1,2)="网络",12345)</f>
        <v>12345</v>
      </c>
      <c r="AU199" s="41" t="str">
        <f aca="false">IFERROR(LEFT(D199,FIND(" ",D199)-1),D199)</f>
        <v>2026-02-28</v>
      </c>
      <c r="AV199" s="43" t="str">
        <f aca="false">P199</f>
        <v>物管行政部</v>
      </c>
      <c r="AW199" s="53" t="str">
        <f aca="false">Q199</f>
        <v>凌家庙分中心</v>
      </c>
      <c r="AX199" s="7" t="str">
        <f aca="false">H199</f>
        <v>市民反映，东城区东直门做852路公交，到打铁庄，车里面的座套很脏，环境比较差，希望清洗座套，来电反映希望清洗座套问题。物业客七</v>
      </c>
      <c r="AY199" s="53" t="str">
        <f aca="false">AG199</f>
        <v>设施设备</v>
      </c>
      <c r="AZ199" s="43" t="s">
        <v>116</v>
      </c>
      <c r="BA199" s="43" t="s">
        <v>116</v>
      </c>
      <c r="BB199" s="43" t="s">
        <v>116</v>
      </c>
      <c r="BC199" s="6" t="s">
        <v>117</v>
      </c>
      <c r="BD199" s="43" t="str">
        <f aca="false">U199</f>
        <v>结束</v>
      </c>
      <c r="BE199" s="43" t="str">
        <f aca="false">IFERROR(LEFT(T199,FIND(" ",T199)-1),T199)</f>
        <v>2026-03-05</v>
      </c>
      <c r="BF199" s="6" t="s">
        <v>2652</v>
      </c>
      <c r="BG199" s="5" t="s">
        <v>99</v>
      </c>
      <c r="BH199" s="5" t="s">
        <v>254</v>
      </c>
      <c r="BI199" s="44"/>
      <c r="BJ199" s="44"/>
      <c r="BK199" s="44"/>
      <c r="BL199" s="44" t="str">
        <f aca="false">IF(BG199="物管行政部","侯旭、郑楠",IF(BG199="安保部","张耕",IF(BG199="工程设备部","华菲",IF(BG199="人力资源部","张浩宇",IF(BG199="党委工作部","阎鑫雨",IF(BG199="餐饮服务部","赵弘晨",IF(BG199="工会","郑欣",IF(BG199="办公室","董娜",""))))))))&amp;IF(BG199="纪检部","黄倩",IF(BG199="信息管理部","蔡浩然",""))</f>
        <v>侯旭、郑楠</v>
      </c>
      <c r="BM199" s="44"/>
      <c r="BN199" s="44"/>
      <c r="BO199" s="44"/>
      <c r="BP199" s="45" t="s">
        <v>120</v>
      </c>
      <c r="BQ199" s="46"/>
      <c r="BR199" s="44"/>
      <c r="BS199" s="46"/>
      <c r="BT199" s="46"/>
      <c r="BU199" s="44"/>
      <c r="BV199" s="44" t="str">
        <f aca="false">MID(AR199,1,16)</f>
        <v>热线-260228-025207</v>
      </c>
      <c r="BW199" s="44" t="s">
        <v>121</v>
      </c>
      <c r="BX199" s="45" t="str">
        <f aca="false">IF(COUNTIF(BV:BV,BV199)=1,"否","是")</f>
        <v>否</v>
      </c>
      <c r="BY199" s="45" t="str">
        <f aca="false">MID(AR199,18,1)</f>
        <v>1</v>
      </c>
      <c r="CG199" s="47" t="str">
        <f aca="false">VLOOKUP(AR199,[1]市民意见信息导出!$AI$2:$AK$392,3,FALSE())</f>
        <v>结束</v>
      </c>
      <c r="CH199" s="0" t="e">
        <f aca="false">VLOOKUP(BV199,[2]Sheet1!$C$2:$AC$99,2,FALSE())</f>
        <v>#N/A</v>
      </c>
    </row>
    <row r="200" customFormat="false" ht="65" hidden="true" customHeight="false" outlineLevel="0" collapsed="false">
      <c r="A200" s="35" t="s">
        <v>2653</v>
      </c>
      <c r="B200" s="36" t="s">
        <v>2654</v>
      </c>
      <c r="C200" s="36" t="s">
        <v>2655</v>
      </c>
      <c r="D200" s="36" t="s">
        <v>2656</v>
      </c>
      <c r="E200" s="35" t="s">
        <v>2657</v>
      </c>
      <c r="F200" s="35" t="s">
        <v>129</v>
      </c>
      <c r="G200" s="35" t="s">
        <v>2658</v>
      </c>
      <c r="H200" s="35" t="s">
        <v>2659</v>
      </c>
      <c r="I200" s="35" t="s">
        <v>92</v>
      </c>
      <c r="J200" s="35" t="s">
        <v>93</v>
      </c>
      <c r="K200" s="35" t="s">
        <v>94</v>
      </c>
      <c r="L200" s="35" t="s">
        <v>184</v>
      </c>
      <c r="M200" s="35" t="s">
        <v>185</v>
      </c>
      <c r="N200" s="35" t="s">
        <v>97</v>
      </c>
      <c r="O200" s="35" t="s">
        <v>371</v>
      </c>
      <c r="P200" s="35" t="s">
        <v>99</v>
      </c>
      <c r="Q200" s="35" t="s">
        <v>371</v>
      </c>
      <c r="R200" s="36" t="s">
        <v>2660</v>
      </c>
      <c r="S200" s="36" t="s">
        <v>2661</v>
      </c>
      <c r="T200" s="36" t="s">
        <v>2662</v>
      </c>
      <c r="U200" s="35" t="s">
        <v>103</v>
      </c>
      <c r="V200" s="36" t="s">
        <v>104</v>
      </c>
      <c r="W200" s="35" t="s">
        <v>372</v>
      </c>
      <c r="X200" s="35" t="s">
        <v>2663</v>
      </c>
      <c r="Y200" s="35" t="s">
        <v>2664</v>
      </c>
      <c r="Z200" s="35" t="s">
        <v>2665</v>
      </c>
      <c r="AA200" s="35" t="s">
        <v>163</v>
      </c>
      <c r="AB200" s="35" t="s">
        <v>2666</v>
      </c>
      <c r="AC200" s="35" t="s">
        <v>111</v>
      </c>
      <c r="AD200" s="35" t="s">
        <v>112</v>
      </c>
      <c r="AE200" s="36" t="s">
        <v>2667</v>
      </c>
      <c r="AF200" s="36" t="s">
        <v>378</v>
      </c>
      <c r="AG200" s="35" t="s">
        <v>115</v>
      </c>
      <c r="AH200" s="35" t="s">
        <v>116</v>
      </c>
      <c r="AK200" s="37" t="str">
        <f aca="false">AG200&amp;L200&amp;M200</f>
        <v>服务乘车环境问题车辆卫生</v>
      </c>
      <c r="AP200" s="38" t="n">
        <v>196</v>
      </c>
      <c r="AQ200" s="39" t="n">
        <v>46082</v>
      </c>
      <c r="AR200" s="43" t="str">
        <f aca="false">IFERROR(LEFT(A200,FIND("（",A200)-1),A200)</f>
        <v>网络-260301-012816-2</v>
      </c>
      <c r="AS200" s="43" t="str">
        <f aca="false">J200</f>
        <v>诉求</v>
      </c>
      <c r="AT200" s="43" t="n">
        <f aca="false">IF(MID(AR200,1,2)="热线",12345)+IF(MID(AR200,1,2)="网络",12345)</f>
        <v>12345</v>
      </c>
      <c r="AU200" s="41" t="str">
        <f aca="false">IFERROR(LEFT(D200,FIND(" ",D200)-1),D200)</f>
        <v>2026-03-01</v>
      </c>
      <c r="AV200" s="43" t="str">
        <f aca="false">P200</f>
        <v>物管行政部</v>
      </c>
      <c r="AW200" s="53" t="str">
        <f aca="false">Q200</f>
        <v>河滩分中心</v>
      </c>
      <c r="AX200" s="7" t="str">
        <f aca="false">H200</f>
        <v>工单来源：微信服务号，此工单内容为网民留言时填写的标题及原文。 ============================= 留言标题：公交留言原文：门头沟的370路公交车，是每天上下班都需要乘坐的，现在车窗无法打开，近半数公交车内骚臭，几乎所有车辆门把手胶黏，黢黑。图片看画圈位置很明显，很多年没见过这么脏的公交车了。市民填写的详细地址为：区、街道：门头沟区龙泉镇详细地址：圈门注：详见市民附件内容。370路公交车窗无法打开问题科技安服</v>
      </c>
      <c r="AY200" s="53" t="str">
        <f aca="false">AG200</f>
        <v>服务</v>
      </c>
      <c r="AZ200" s="43" t="s">
        <v>116</v>
      </c>
      <c r="BA200" s="43" t="s">
        <v>116</v>
      </c>
      <c r="BB200" s="43" t="s">
        <v>116</v>
      </c>
      <c r="BC200" s="6" t="s">
        <v>117</v>
      </c>
      <c r="BD200" s="43" t="str">
        <f aca="false">U200</f>
        <v>结束</v>
      </c>
      <c r="BE200" s="43" t="str">
        <f aca="false">IFERROR(LEFT(T200,FIND(" ",T200)-1),T200)</f>
        <v>2026-03-06</v>
      </c>
      <c r="BF200" s="6" t="s">
        <v>2668</v>
      </c>
      <c r="BG200" s="5" t="s">
        <v>99</v>
      </c>
      <c r="BH200" s="5" t="s">
        <v>371</v>
      </c>
      <c r="BI200" s="44"/>
      <c r="BJ200" s="44"/>
      <c r="BK200" s="44"/>
      <c r="BL200" s="44" t="str">
        <f aca="false">IF(BG200="物管行政部","侯旭、郑楠",IF(BG200="安保部","张耕",IF(BG200="工程设备部","华菲",IF(BG200="人力资源部","张浩宇",IF(BG200="党委工作部","阎鑫雨",IF(BG200="餐饮服务部","赵弘晨",IF(BG200="工会","郑欣",IF(BG200="办公室","董娜",""))))))))&amp;IF(BG200="纪检部","黄倩",IF(BG200="信息管理部","蔡浩然",""))</f>
        <v>侯旭、郑楠</v>
      </c>
      <c r="BM200" s="44"/>
      <c r="BN200" s="44"/>
      <c r="BO200" s="44"/>
      <c r="BP200" s="45" t="s">
        <v>120</v>
      </c>
      <c r="BQ200" s="46"/>
      <c r="BR200" s="44"/>
      <c r="BS200" s="46"/>
      <c r="BT200" s="46"/>
      <c r="BU200" s="44"/>
      <c r="BV200" s="44" t="str">
        <f aca="false">MID(AR200,1,16)</f>
        <v>网络-260301-012816</v>
      </c>
      <c r="BW200" s="44"/>
      <c r="BX200" s="45" t="str">
        <f aca="false">IF(COUNTIF(BV:BV,BV200)=1,"否","是")</f>
        <v>否</v>
      </c>
      <c r="BY200" s="45" t="str">
        <f aca="false">MID(AR200,18,1)</f>
        <v>2</v>
      </c>
      <c r="BZ200" s="0" t="s">
        <v>122</v>
      </c>
      <c r="CE200" s="57" t="s">
        <v>2467</v>
      </c>
      <c r="CG200" s="47" t="str">
        <f aca="false">VLOOKUP(AR200,[1]市民意见信息导出!$AI$2:$AK$392,3,FALSE())</f>
        <v>结束</v>
      </c>
      <c r="CH200" s="0" t="str">
        <f aca="false">VLOOKUP(BV200,[2]Sheet1!$C$2:$AC$99,2,FALSE())</f>
        <v>3月</v>
      </c>
    </row>
    <row r="201" customFormat="false" ht="96" hidden="false" customHeight="true" outlineLevel="0" collapsed="false">
      <c r="A201" s="35" t="s">
        <v>2669</v>
      </c>
      <c r="B201" s="36" t="s">
        <v>2670</v>
      </c>
      <c r="C201" s="36" t="s">
        <v>2671</v>
      </c>
      <c r="D201" s="36" t="s">
        <v>2672</v>
      </c>
      <c r="E201" s="35" t="s">
        <v>2673</v>
      </c>
      <c r="F201" s="35" t="s">
        <v>89</v>
      </c>
      <c r="G201" s="35" t="s">
        <v>2674</v>
      </c>
      <c r="H201" s="35" t="s">
        <v>2675</v>
      </c>
      <c r="I201" s="35" t="s">
        <v>92</v>
      </c>
      <c r="J201" s="35" t="s">
        <v>93</v>
      </c>
      <c r="K201" s="35" t="s">
        <v>132</v>
      </c>
      <c r="L201" s="35" t="s">
        <v>388</v>
      </c>
      <c r="M201" s="35" t="s">
        <v>389</v>
      </c>
      <c r="N201" s="35" t="s">
        <v>97</v>
      </c>
      <c r="O201" s="35" t="s">
        <v>186</v>
      </c>
      <c r="P201" s="35" t="s">
        <v>176</v>
      </c>
      <c r="Q201" s="35" t="s">
        <v>186</v>
      </c>
      <c r="R201" s="36" t="s">
        <v>2676</v>
      </c>
      <c r="S201" s="36" t="s">
        <v>2677</v>
      </c>
      <c r="T201" s="36" t="s">
        <v>2678</v>
      </c>
      <c r="U201" s="35" t="s">
        <v>103</v>
      </c>
      <c r="V201" s="36" t="s">
        <v>104</v>
      </c>
      <c r="W201" s="35" t="s">
        <v>2679</v>
      </c>
      <c r="X201" s="35" t="s">
        <v>2680</v>
      </c>
      <c r="Y201" s="35" t="s">
        <v>2681</v>
      </c>
      <c r="Z201" s="35" t="s">
        <v>2681</v>
      </c>
      <c r="AA201" s="35" t="s">
        <v>2681</v>
      </c>
      <c r="AB201" s="35" t="s">
        <v>2682</v>
      </c>
      <c r="AC201" s="35" t="s">
        <v>111</v>
      </c>
      <c r="AD201" s="35" t="s">
        <v>112</v>
      </c>
      <c r="AE201" s="36" t="s">
        <v>2683</v>
      </c>
      <c r="AF201" s="36" t="s">
        <v>195</v>
      </c>
      <c r="AG201" s="35" t="s">
        <v>2336</v>
      </c>
      <c r="AH201" s="35" t="s">
        <v>116</v>
      </c>
      <c r="AK201" s="37" t="str">
        <f aca="false">AG201&amp;L201&amp;M201</f>
        <v>物业人员服务态度恶劣场站保安问题场站保安</v>
      </c>
      <c r="AP201" s="38" t="n">
        <v>197</v>
      </c>
      <c r="AQ201" s="39" t="n">
        <v>46082</v>
      </c>
      <c r="AR201" s="43" t="str">
        <f aca="false">IFERROR(LEFT(A201,FIND("（",A201)-1),A201)</f>
        <v>热线-260301-027998-1</v>
      </c>
      <c r="AS201" s="43" t="str">
        <f aca="false">J201</f>
        <v>诉求</v>
      </c>
      <c r="AT201" s="43" t="n">
        <f aca="false">IF(MID(AR201,1,2)="热线",12345)+IF(MID(AR201,1,2)="网络",12345)</f>
        <v>12345</v>
      </c>
      <c r="AU201" s="41" t="str">
        <f aca="false">IFERROR(LEFT(D201,FIND(" ",D201)-1),D201)</f>
        <v>2026-03-02</v>
      </c>
      <c r="AV201" s="43" t="str">
        <f aca="false">P201</f>
        <v>安全保卫部（应急管理中心）</v>
      </c>
      <c r="AW201" s="53" t="str">
        <f aca="false">Q201</f>
        <v>动物园分中心</v>
      </c>
      <c r="AX201" s="7" t="str">
        <f aca="false">H201</f>
        <v>市民反映，西城区西直门北大人民医院旁边的公交车场的物业，物业管理不合规，车场可以停公交车也可以停私家车，自己到了是电子抬杆，自己开进去，门口有一个人，自己询问能否停车，对方也没有说话，后来又找自己称车场不能停车，称你出去吧，不好好说话，自己询问对方领导，是否有管理人员，称不是这里的，带着一个女的和一个男的和黑社会一样，自己出去之后，联系物业经理，态度也非常不好，称管理很多车场，说自己说的哪一个，非常不合理，来电反映物业服务态度问题。工单流转退回：经展览路街道核实，诉求人反映的点位为西直门公交场站（北礼士路22号），为公交内部停车场，涉及公交场站内部管理问题，烦请市中心转北京公交集团处理。鸿运承安保客四基建</v>
      </c>
      <c r="AY201" s="53" t="str">
        <f aca="false">AG201</f>
        <v>物业人员服务态度恶劣</v>
      </c>
      <c r="AZ201" s="43" t="s">
        <v>116</v>
      </c>
      <c r="BA201" s="43" t="s">
        <v>116</v>
      </c>
      <c r="BB201" s="43" t="s">
        <v>116</v>
      </c>
      <c r="BC201" s="6" t="s">
        <v>546</v>
      </c>
      <c r="BD201" s="43" t="str">
        <f aca="false">U201</f>
        <v>结束</v>
      </c>
      <c r="BE201" s="43" t="str">
        <f aca="false">IFERROR(LEFT(T201,FIND(" ",T201)-1),T201)</f>
        <v>2026-03-07</v>
      </c>
      <c r="BF201" s="6" t="s">
        <v>1649</v>
      </c>
      <c r="BG201" s="5" t="s">
        <v>148</v>
      </c>
      <c r="BH201" s="5" t="s">
        <v>186</v>
      </c>
      <c r="BI201" s="44"/>
      <c r="BJ201" s="44"/>
      <c r="BK201" s="44"/>
      <c r="BL201" s="44" t="str">
        <f aca="false">IF(BG201="物管行政部","侯旭、郑楠",IF(BG201="安保部","张耕",IF(BG201="工程设备部","华菲",IF(BG201="人力资源部","张浩宇",IF(BG201="党委工作部","阎鑫雨",IF(BG201="餐饮服务部","赵弘晨",IF(BG201="工会","郑欣",IF(BG201="办公室","董娜",""))))))))&amp;IF(BG201="纪检部","黄倩",IF(BG201="信息管理部","蔡浩然",""))</f>
        <v>张耕</v>
      </c>
      <c r="BM201" s="44"/>
      <c r="BN201" s="44"/>
      <c r="BO201" s="44"/>
      <c r="BP201" s="45" t="s">
        <v>120</v>
      </c>
      <c r="BQ201" s="46"/>
      <c r="BR201" s="44"/>
      <c r="BS201" s="46"/>
      <c r="BT201" s="46"/>
      <c r="BU201" s="44"/>
      <c r="BV201" s="44" t="str">
        <f aca="false">MID(AR201,1,16)</f>
        <v>热线-260301-027998</v>
      </c>
      <c r="BW201" s="44" t="s">
        <v>117</v>
      </c>
      <c r="BX201" s="45" t="str">
        <f aca="false">IF(COUNTIF(BV:BV,BV201)=1,"否","是")</f>
        <v>否</v>
      </c>
      <c r="BY201" s="45" t="str">
        <f aca="false">MID(AR201,18,1)</f>
        <v>1</v>
      </c>
      <c r="CG201" s="47" t="str">
        <f aca="false">VLOOKUP(AR201,[1]市民意见信息导出!$AI$2:$AK$392,3,FALSE())</f>
        <v>结束</v>
      </c>
      <c r="CH201" s="0" t="e">
        <f aca="false">VLOOKUP(BV201,[2]Sheet1!$C$2:$AC$99,2,FALSE())</f>
        <v>#N/A</v>
      </c>
    </row>
    <row r="202" customFormat="false" ht="65" hidden="true" customHeight="false" outlineLevel="0" collapsed="false">
      <c r="A202" s="35" t="s">
        <v>2684</v>
      </c>
      <c r="B202" s="36" t="s">
        <v>2685</v>
      </c>
      <c r="C202" s="36" t="s">
        <v>2686</v>
      </c>
      <c r="D202" s="36" t="s">
        <v>2687</v>
      </c>
      <c r="E202" s="35" t="s">
        <v>2688</v>
      </c>
      <c r="F202" s="35" t="s">
        <v>129</v>
      </c>
      <c r="G202" s="35" t="s">
        <v>2689</v>
      </c>
      <c r="H202" s="35" t="s">
        <v>2690</v>
      </c>
      <c r="I202" s="35" t="s">
        <v>92</v>
      </c>
      <c r="J202" s="35" t="s">
        <v>93</v>
      </c>
      <c r="K202" s="35" t="s">
        <v>94</v>
      </c>
      <c r="L202" s="35" t="s">
        <v>95</v>
      </c>
      <c r="M202" s="35" t="s">
        <v>96</v>
      </c>
      <c r="N202" s="35" t="s">
        <v>97</v>
      </c>
      <c r="O202" s="35" t="s">
        <v>437</v>
      </c>
      <c r="P202" s="35" t="s">
        <v>99</v>
      </c>
      <c r="Q202" s="35" t="s">
        <v>437</v>
      </c>
      <c r="R202" s="36" t="s">
        <v>2676</v>
      </c>
      <c r="S202" s="36" t="s">
        <v>2691</v>
      </c>
      <c r="T202" s="36" t="s">
        <v>2678</v>
      </c>
      <c r="U202" s="35" t="s">
        <v>103</v>
      </c>
      <c r="V202" s="36" t="s">
        <v>104</v>
      </c>
      <c r="W202" s="35" t="s">
        <v>2006</v>
      </c>
      <c r="X202" s="35" t="s">
        <v>2692</v>
      </c>
      <c r="Y202" s="35" t="s">
        <v>2693</v>
      </c>
      <c r="Z202" s="35" t="s">
        <v>2694</v>
      </c>
      <c r="AA202" s="35" t="s">
        <v>163</v>
      </c>
      <c r="AB202" s="35" t="s">
        <v>193</v>
      </c>
      <c r="AC202" s="35" t="s">
        <v>111</v>
      </c>
      <c r="AD202" s="35" t="s">
        <v>112</v>
      </c>
      <c r="AE202" s="36" t="s">
        <v>2695</v>
      </c>
      <c r="AF202" s="36" t="s">
        <v>444</v>
      </c>
      <c r="AG202" s="35" t="s">
        <v>115</v>
      </c>
      <c r="AH202" s="35" t="s">
        <v>116</v>
      </c>
      <c r="AK202" s="37" t="str">
        <f aca="false">AG202&amp;L202&amp;M202</f>
        <v>服务企业政策问题调整服务规范</v>
      </c>
      <c r="AP202" s="38" t="n">
        <v>198</v>
      </c>
      <c r="AQ202" s="39" t="n">
        <v>46082</v>
      </c>
      <c r="AR202" s="43" t="str">
        <f aca="false">IFERROR(LEFT(A202,FIND("（",A202)-1),A202)</f>
        <v>网络-260302-043370-2</v>
      </c>
      <c r="AS202" s="43" t="str">
        <f aca="false">J202</f>
        <v>诉求</v>
      </c>
      <c r="AT202" s="43" t="n">
        <f aca="false">IF(MID(AR202,1,2)="热线",12345)+IF(MID(AR202,1,2)="网络",12345)</f>
        <v>12345</v>
      </c>
      <c r="AU202" s="41" t="str">
        <f aca="false">IFERROR(LEFT(D202,FIND(" ",D202)-1),D202)</f>
        <v>2026-03-02</v>
      </c>
      <c r="AV202" s="43" t="str">
        <f aca="false">P202</f>
        <v>物管行政部</v>
      </c>
      <c r="AW202" s="53" t="str">
        <f aca="false">Q202</f>
        <v>南湖分中心</v>
      </c>
      <c r="AX202" s="7" t="str">
        <f aca="false">H202</f>
        <v>工单来源：微信服务号，此工单内容为网民留言时填写的标题及原文。 ============================= 留言标题：公交留言原文：3月2日8:50，在蒋宅口上车，9:36在中苑西区下车。车号是京ADL 538，后排左侧双人对座，座位上有脚印，建议司售人员在收车以后检查一下车内卫生，保持清洁市民填写的详细地址为：区、街道：东城区安定门街道详细地址：安定门东大街安定门桥东北角公交总站  鸿运承 电车安服</v>
      </c>
      <c r="AY202" s="53" t="str">
        <f aca="false">AG202</f>
        <v>服务</v>
      </c>
      <c r="AZ202" s="43" t="s">
        <v>116</v>
      </c>
      <c r="BA202" s="43" t="s">
        <v>116</v>
      </c>
      <c r="BB202" s="43" t="s">
        <v>116</v>
      </c>
      <c r="BC202" s="6" t="s">
        <v>117</v>
      </c>
      <c r="BD202" s="43" t="str">
        <f aca="false">U202</f>
        <v>结束</v>
      </c>
      <c r="BE202" s="43" t="str">
        <f aca="false">IFERROR(LEFT(T202,FIND(" ",T202)-1),T202)</f>
        <v>2026-03-07</v>
      </c>
      <c r="BF202" s="6" t="s">
        <v>2696</v>
      </c>
      <c r="BG202" s="5" t="s">
        <v>99</v>
      </c>
      <c r="BH202" s="5" t="s">
        <v>437</v>
      </c>
      <c r="BI202" s="44"/>
      <c r="BJ202" s="44"/>
      <c r="BK202" s="44"/>
      <c r="BL202" s="44" t="str">
        <f aca="false">IF(BG202="物管行政部","侯旭、郑楠",IF(BG202="安保部","张耕",IF(BG202="工程设备部","华菲",IF(BG202="人力资源部","张浩宇",IF(BG202="党委工作部","阎鑫雨",IF(BG202="餐饮服务部","赵弘晨",IF(BG202="工会","郑欣",IF(BG202="办公室","董娜",""))))))))&amp;IF(BG202="纪检部","黄倩",IF(BG202="信息管理部","蔡浩然",""))</f>
        <v>侯旭、郑楠</v>
      </c>
      <c r="BM202" s="44"/>
      <c r="BN202" s="44"/>
      <c r="BO202" s="44"/>
      <c r="BP202" s="45" t="s">
        <v>120</v>
      </c>
      <c r="BQ202" s="46"/>
      <c r="BR202" s="44"/>
      <c r="BS202" s="46"/>
      <c r="BT202" s="46"/>
      <c r="BU202" s="44"/>
      <c r="BV202" s="44" t="str">
        <f aca="false">MID(AR202,1,16)</f>
        <v>网络-260302-043370</v>
      </c>
      <c r="BW202" s="44"/>
      <c r="BX202" s="45" t="str">
        <f aca="false">IF(COUNTIF(BV:BV,BV202)=1,"否","是")</f>
        <v>否</v>
      </c>
      <c r="BY202" s="45" t="str">
        <f aca="false">MID(AR202,18,1)</f>
        <v>2</v>
      </c>
      <c r="BZ202" s="0" t="s">
        <v>122</v>
      </c>
      <c r="CE202" s="57" t="s">
        <v>2467</v>
      </c>
      <c r="CG202" s="47" t="str">
        <f aca="false">VLOOKUP(AR202,[1]市民意见信息导出!$AI$2:$AK$392,3,FALSE())</f>
        <v>结束</v>
      </c>
      <c r="CH202" s="0" t="str">
        <f aca="false">VLOOKUP(BV202,[2]Sheet1!$C$2:$AC$99,2,FALSE())</f>
        <v>3月</v>
      </c>
    </row>
    <row r="203" customFormat="false" ht="42" hidden="true" customHeight="false" outlineLevel="0" collapsed="false">
      <c r="A203" s="35" t="s">
        <v>2697</v>
      </c>
      <c r="B203" s="36" t="s">
        <v>2698</v>
      </c>
      <c r="C203" s="36" t="s">
        <v>2699</v>
      </c>
      <c r="D203" s="36" t="s">
        <v>2700</v>
      </c>
      <c r="E203" s="35" t="s">
        <v>2701</v>
      </c>
      <c r="F203" s="35" t="s">
        <v>89</v>
      </c>
      <c r="G203" s="35" t="s">
        <v>2702</v>
      </c>
      <c r="H203" s="35" t="s">
        <v>2703</v>
      </c>
      <c r="I203" s="35" t="s">
        <v>92</v>
      </c>
      <c r="J203" s="35" t="s">
        <v>93</v>
      </c>
      <c r="K203" s="35" t="s">
        <v>434</v>
      </c>
      <c r="L203" s="35" t="s">
        <v>490</v>
      </c>
      <c r="M203" s="35" t="s">
        <v>491</v>
      </c>
      <c r="N203" s="35" t="s">
        <v>97</v>
      </c>
      <c r="O203" s="35" t="s">
        <v>158</v>
      </c>
      <c r="P203" s="35" t="s">
        <v>447</v>
      </c>
      <c r="Q203" s="35" t="s">
        <v>158</v>
      </c>
      <c r="R203" s="36" t="s">
        <v>2676</v>
      </c>
      <c r="S203" s="36" t="s">
        <v>2691</v>
      </c>
      <c r="T203" s="36" t="s">
        <v>2678</v>
      </c>
      <c r="U203" s="35" t="s">
        <v>103</v>
      </c>
      <c r="V203" s="36" t="s">
        <v>104</v>
      </c>
      <c r="W203" s="35" t="s">
        <v>2704</v>
      </c>
      <c r="X203" s="35" t="s">
        <v>2705</v>
      </c>
      <c r="Y203" s="35" t="s">
        <v>2706</v>
      </c>
      <c r="Z203" s="35" t="s">
        <v>2707</v>
      </c>
      <c r="AA203" s="35" t="s">
        <v>242</v>
      </c>
      <c r="AB203" s="35" t="s">
        <v>2708</v>
      </c>
      <c r="AC203" s="35" t="s">
        <v>111</v>
      </c>
      <c r="AD203" s="35" t="s">
        <v>112</v>
      </c>
      <c r="AE203" s="36" t="s">
        <v>2709</v>
      </c>
      <c r="AF203" s="36" t="s">
        <v>166</v>
      </c>
      <c r="AG203" s="35" t="s">
        <v>445</v>
      </c>
      <c r="AH203" s="35" t="s">
        <v>116</v>
      </c>
      <c r="AK203" s="37" t="str">
        <f aca="false">AG203&amp;L203&amp;M203</f>
        <v>线路站点场站问题场站建设</v>
      </c>
      <c r="AP203" s="38" t="n">
        <v>199</v>
      </c>
      <c r="AQ203" s="39" t="n">
        <v>46082</v>
      </c>
      <c r="AR203" s="43" t="str">
        <f aca="false">IFERROR(LEFT(A203,FIND("（",A203)-1),A203)</f>
        <v>热线-260302-066821</v>
      </c>
      <c r="AS203" s="43" t="str">
        <f aca="false">J203</f>
        <v>诉求</v>
      </c>
      <c r="AT203" s="43" t="n">
        <f aca="false">IF(MID(AR203,1,2)="热线",12345)+IF(MID(AR203,1,2)="网络",12345)</f>
        <v>12345</v>
      </c>
      <c r="AU203" s="41" t="str">
        <f aca="false">IFERROR(LEFT(D203,FIND(" ",D203)-1),D203)</f>
        <v>2026-03-03</v>
      </c>
      <c r="AV203" s="43" t="str">
        <f aca="false">P203</f>
        <v>工程设备部</v>
      </c>
      <c r="AW203" s="53" t="str">
        <f aca="false">Q203</f>
        <v>西客站分中心</v>
      </c>
      <c r="AX203" s="7" t="str">
        <f aca="false">H203</f>
        <v>市民反映，北京西站南广场外的公交车站，连廊上提示可以坐53路和122路，引导到2号站台坐车，反复等了大几十分钟都没有车，返回去看才知道引导错误，实际这两班公交车的站台分别是3和4，希望尽快核实处理，来电反映公交车站标注错误引导信息问题。 </v>
      </c>
      <c r="AY203" s="53" t="str">
        <f aca="false">AG203</f>
        <v>线路站点</v>
      </c>
      <c r="AZ203" s="43" t="s">
        <v>116</v>
      </c>
      <c r="BA203" s="43" t="s">
        <v>116</v>
      </c>
      <c r="BB203" s="43" t="s">
        <v>116</v>
      </c>
      <c r="BC203" s="6" t="s">
        <v>1330</v>
      </c>
      <c r="BD203" s="43" t="str">
        <f aca="false">U203</f>
        <v>结束</v>
      </c>
      <c r="BE203" s="43" t="str">
        <f aca="false">IFERROR(LEFT(T203,FIND(" ",T203)-1),T203)</f>
        <v>2026-03-07</v>
      </c>
      <c r="BF203" s="6" t="s">
        <v>517</v>
      </c>
      <c r="BG203" s="5" t="s">
        <v>447</v>
      </c>
      <c r="BH203" s="5" t="s">
        <v>158</v>
      </c>
      <c r="BI203" s="44"/>
      <c r="BJ203" s="44"/>
      <c r="BK203" s="44"/>
      <c r="BL203" s="44" t="str">
        <f aca="false">IF(BG203="物管行政部","侯旭、郑楠",IF(BG203="安保部","张耕",IF(BG203="工程设备部","华菲",IF(BG203="人力资源部","张浩宇",IF(BG203="党委工作部","阎鑫雨",IF(BG203="餐饮服务部","赵弘晨",IF(BG203="工会","郑欣",IF(BG203="办公室","董娜",""))))))))&amp;IF(BG203="纪检部","黄倩",IF(BG203="信息管理部","蔡浩然",""))</f>
        <v>华菲</v>
      </c>
      <c r="BM203" s="44"/>
      <c r="BN203" s="44"/>
      <c r="BO203" s="44"/>
      <c r="BP203" s="45" t="s">
        <v>120</v>
      </c>
      <c r="BQ203" s="46"/>
      <c r="BR203" s="44"/>
      <c r="BS203" s="46"/>
      <c r="BT203" s="46"/>
      <c r="BU203" s="44"/>
      <c r="BV203" s="44" t="str">
        <f aca="false">MID(AR203,1,16)</f>
        <v>热线-260302-066821</v>
      </c>
      <c r="BW203" s="44" t="s">
        <v>121</v>
      </c>
      <c r="BX203" s="45" t="str">
        <f aca="false">IF(COUNTIF(BV:BV,BV203)=1,"否","是")</f>
        <v>否</v>
      </c>
      <c r="BY203" s="45" t="str">
        <f aca="false">MID(AR203,18,1)</f>
        <v/>
      </c>
      <c r="BZ203" s="0" t="s">
        <v>122</v>
      </c>
      <c r="CE203" s="57" t="s">
        <v>2467</v>
      </c>
      <c r="CG203" s="47" t="str">
        <f aca="false">VLOOKUP(AR203,[1]市民意见信息导出!$AI$2:$AK$392,3,FALSE())</f>
        <v>结束</v>
      </c>
      <c r="CH203" s="0" t="str">
        <f aca="false">VLOOKUP(BV203,[2]Sheet1!$C$2:$AC$99,2,FALSE())</f>
        <v>3月</v>
      </c>
    </row>
    <row r="204" customFormat="false" ht="72" hidden="true" customHeight="true" outlineLevel="0" collapsed="false">
      <c r="A204" s="35" t="s">
        <v>2710</v>
      </c>
      <c r="B204" s="36" t="s">
        <v>2711</v>
      </c>
      <c r="C204" s="36" t="s">
        <v>2712</v>
      </c>
      <c r="D204" s="36" t="s">
        <v>2713</v>
      </c>
      <c r="E204" s="35" t="s">
        <v>128</v>
      </c>
      <c r="F204" s="35" t="s">
        <v>129</v>
      </c>
      <c r="G204" s="35" t="s">
        <v>2714</v>
      </c>
      <c r="H204" s="35" t="s">
        <v>2715</v>
      </c>
      <c r="I204" s="35" t="s">
        <v>92</v>
      </c>
      <c r="J204" s="35" t="s">
        <v>93</v>
      </c>
      <c r="K204" s="35" t="s">
        <v>434</v>
      </c>
      <c r="L204" s="35" t="s">
        <v>490</v>
      </c>
      <c r="M204" s="35" t="s">
        <v>741</v>
      </c>
      <c r="N204" s="35" t="s">
        <v>97</v>
      </c>
      <c r="O204" s="35" t="s">
        <v>591</v>
      </c>
      <c r="P204" s="35" t="s">
        <v>447</v>
      </c>
      <c r="Q204" s="35" t="s">
        <v>591</v>
      </c>
      <c r="R204" s="36" t="s">
        <v>2716</v>
      </c>
      <c r="S204" s="36" t="s">
        <v>2677</v>
      </c>
      <c r="T204" s="36" t="s">
        <v>2717</v>
      </c>
      <c r="U204" s="35" t="s">
        <v>103</v>
      </c>
      <c r="V204" s="36" t="s">
        <v>104</v>
      </c>
      <c r="W204" s="35" t="s">
        <v>2718</v>
      </c>
      <c r="X204" s="35" t="s">
        <v>2719</v>
      </c>
      <c r="Y204" s="35" t="s">
        <v>2720</v>
      </c>
      <c r="Z204" s="35" t="s">
        <v>2720</v>
      </c>
      <c r="AA204" s="35" t="s">
        <v>2720</v>
      </c>
      <c r="AB204" s="35" t="s">
        <v>2721</v>
      </c>
      <c r="AC204" s="35" t="s">
        <v>111</v>
      </c>
      <c r="AD204" s="35" t="s">
        <v>112</v>
      </c>
      <c r="AE204" s="36" t="s">
        <v>2722</v>
      </c>
      <c r="AF204" s="36" t="s">
        <v>596</v>
      </c>
      <c r="AG204" s="35" t="s">
        <v>793</v>
      </c>
      <c r="AH204" s="35" t="s">
        <v>116</v>
      </c>
      <c r="AK204" s="37" t="str">
        <f aca="false">AG204&amp;L204&amp;M204</f>
        <v>公共厕所场站问题场站生活设施问题</v>
      </c>
      <c r="AP204" s="38" t="n">
        <v>200</v>
      </c>
      <c r="AQ204" s="39" t="n">
        <v>46082</v>
      </c>
      <c r="AR204" s="43" t="str">
        <f aca="false">IFERROR(LEFT(A204,FIND("（",A204)-1),A204)</f>
        <v>热线-260302-041987</v>
      </c>
      <c r="AS204" s="43" t="str">
        <f aca="false">J204</f>
        <v>诉求</v>
      </c>
      <c r="AT204" s="43" t="n">
        <f aca="false">IF(MID(AR204,1,2)="热线",12345)+IF(MID(AR204,1,2)="网络",12345)</f>
        <v>12345</v>
      </c>
      <c r="AU204" s="41" t="str">
        <f aca="false">IFERROR(LEFT(D204,FIND(" ",D204)-1),D204)</f>
        <v>2026-03-03</v>
      </c>
      <c r="AV204" s="43" t="str">
        <f aca="false">P204</f>
        <v>工程设备部</v>
      </c>
      <c r="AW204" s="53" t="str">
        <f aca="false">Q204</f>
        <v>史各庄分中心</v>
      </c>
      <c r="AX204" s="7" t="str">
        <f aca="false">H204</f>
        <v>市民反映，昌平区史各庄分中心南口场站卫生间问题，北京公交集团洪运城物业管理中心昌平区史各庄分中心南口场站班长关秋红，在2月24日破坏公共设施，把卫生间的门给踹坏了，请求相关部门调查一下，尽快处理一下这个问题，来电反映破坏公共设施问题。工单流转：退回：市民反映破坏公共设施问题。根据工单内容，市民所提及的昌平区史各庄分中心南口公交场站，系由北京市公交集团进行管理的公交场站。另外，该公交场站的物业管理工作，也是由市公交集团下属的鸿运承物业管理中心负责，上述管理主体均不属于我局备案企业。</v>
      </c>
      <c r="AY204" s="53" t="str">
        <f aca="false">AG204</f>
        <v>公共厕所</v>
      </c>
      <c r="AZ204" s="43" t="s">
        <v>92</v>
      </c>
      <c r="BA204" s="43" t="s">
        <v>116</v>
      </c>
      <c r="BB204" s="43" t="s">
        <v>116</v>
      </c>
      <c r="BC204" s="6" t="s">
        <v>1330</v>
      </c>
      <c r="BD204" s="43" t="str">
        <f aca="false">U204</f>
        <v>结束</v>
      </c>
      <c r="BE204" s="43" t="str">
        <f aca="false">IFERROR(LEFT(T204,FIND(" ",T204)-1),T204)</f>
        <v>2026-03-08</v>
      </c>
      <c r="BF204" s="6" t="s">
        <v>2723</v>
      </c>
      <c r="BG204" s="5" t="s">
        <v>447</v>
      </c>
      <c r="BH204" s="5" t="s">
        <v>591</v>
      </c>
      <c r="BI204" s="44"/>
      <c r="BJ204" s="44"/>
      <c r="BK204" s="44"/>
      <c r="BL204" s="44" t="str">
        <f aca="false">IF(BG204="物管行政部","侯旭、郑楠",IF(BG204="安保部","张耕",IF(BG204="工程设备部","华菲",IF(BG204="人力资源部","张浩宇",IF(BG204="党委工作部","阎鑫雨",IF(BG204="餐饮服务部","赵弘晨",IF(BG204="工会","郑欣",IF(BG204="办公室","董娜",""))))))))&amp;IF(BG204="纪检部","黄倩",IF(BG204="信息管理部","蔡浩然",""))</f>
        <v>华菲</v>
      </c>
      <c r="BM204" s="44"/>
      <c r="BN204" s="44"/>
      <c r="BO204" s="44"/>
      <c r="BP204" s="45" t="s">
        <v>120</v>
      </c>
      <c r="BQ204" s="46"/>
      <c r="BR204" s="44"/>
      <c r="BS204" s="46"/>
      <c r="BT204" s="46"/>
      <c r="BU204" s="44"/>
      <c r="BV204" s="44" t="str">
        <f aca="false">MID(AR204,1,16)</f>
        <v>热线-260302-041987</v>
      </c>
      <c r="BW204" s="44" t="s">
        <v>117</v>
      </c>
      <c r="BX204" s="45" t="str">
        <f aca="false">IF(COUNTIF(BV:BV,BV204)=1,"否","是")</f>
        <v>否</v>
      </c>
      <c r="BY204" s="45" t="str">
        <f aca="false">MID(AR204,18,1)</f>
        <v/>
      </c>
      <c r="BZ204" s="0" t="s">
        <v>122</v>
      </c>
      <c r="CE204" s="57" t="s">
        <v>2467</v>
      </c>
      <c r="CG204" s="47" t="str">
        <f aca="false">VLOOKUP(AR204,[1]市民意见信息导出!$AI$2:$AK$392,3,FALSE())</f>
        <v>结束</v>
      </c>
      <c r="CH204" s="0" t="str">
        <f aca="false">VLOOKUP(BV204,[2]Sheet1!$C$2:$AC$99,2,FALSE())</f>
        <v>3月</v>
      </c>
    </row>
    <row r="205" customFormat="false" ht="57" hidden="false" customHeight="true" outlineLevel="0" collapsed="false">
      <c r="A205" s="35" t="s">
        <v>2724</v>
      </c>
      <c r="B205" s="36" t="s">
        <v>2725</v>
      </c>
      <c r="C205" s="36" t="s">
        <v>2726</v>
      </c>
      <c r="D205" s="36" t="s">
        <v>2727</v>
      </c>
      <c r="E205" s="35" t="s">
        <v>2728</v>
      </c>
      <c r="F205" s="35" t="s">
        <v>129</v>
      </c>
      <c r="G205" s="35" t="s">
        <v>2729</v>
      </c>
      <c r="H205" s="35" t="s">
        <v>2730</v>
      </c>
      <c r="I205" s="35" t="s">
        <v>92</v>
      </c>
      <c r="J205" s="35" t="s">
        <v>93</v>
      </c>
      <c r="K205" s="35" t="s">
        <v>132</v>
      </c>
      <c r="L205" s="35" t="s">
        <v>388</v>
      </c>
      <c r="M205" s="35" t="s">
        <v>389</v>
      </c>
      <c r="N205" s="35" t="s">
        <v>97</v>
      </c>
      <c r="O205" s="35" t="s">
        <v>390</v>
      </c>
      <c r="P205" s="35" t="s">
        <v>176</v>
      </c>
      <c r="Q205" s="35" t="s">
        <v>390</v>
      </c>
      <c r="R205" s="36" t="s">
        <v>2716</v>
      </c>
      <c r="S205" s="36" t="s">
        <v>2677</v>
      </c>
      <c r="T205" s="36" t="s">
        <v>2717</v>
      </c>
      <c r="U205" s="35" t="s">
        <v>103</v>
      </c>
      <c r="V205" s="36" t="s">
        <v>104</v>
      </c>
      <c r="W205" s="35" t="s">
        <v>2731</v>
      </c>
      <c r="X205" s="35" t="s">
        <v>2732</v>
      </c>
      <c r="Y205" s="35" t="s">
        <v>242</v>
      </c>
      <c r="Z205" s="35" t="s">
        <v>2733</v>
      </c>
      <c r="AA205" s="35" t="s">
        <v>242</v>
      </c>
      <c r="AB205" s="35" t="s">
        <v>2734</v>
      </c>
      <c r="AC205" s="35" t="s">
        <v>111</v>
      </c>
      <c r="AD205" s="35" t="s">
        <v>112</v>
      </c>
      <c r="AE205" s="36" t="s">
        <v>2735</v>
      </c>
      <c r="AF205" s="36" t="s">
        <v>397</v>
      </c>
      <c r="AG205" s="35" t="s">
        <v>793</v>
      </c>
      <c r="AH205" s="35" t="s">
        <v>116</v>
      </c>
      <c r="AK205" s="37" t="str">
        <f aca="false">AG205&amp;L205&amp;M205</f>
        <v>公共厕所场站保安问题场站保安</v>
      </c>
      <c r="AP205" s="38" t="n">
        <v>201</v>
      </c>
      <c r="AQ205" s="39" t="n">
        <v>46082</v>
      </c>
      <c r="AR205" s="43" t="str">
        <f aca="false">IFERROR(LEFT(A205,FIND("（",A205)-1),A205)</f>
        <v>热线-260303-041786</v>
      </c>
      <c r="AS205" s="43" t="str">
        <f aca="false">J205</f>
        <v>诉求</v>
      </c>
      <c r="AT205" s="43" t="n">
        <f aca="false">IF(MID(AR205,1,2)="热线",12345)+IF(MID(AR205,1,2)="网络",12345)</f>
        <v>12345</v>
      </c>
      <c r="AU205" s="41" t="str">
        <f aca="false">IFERROR(LEFT(D205,FIND(" ",D205)-1),D205)</f>
        <v>2026-03-03</v>
      </c>
      <c r="AV205" s="43" t="str">
        <f aca="false">P205</f>
        <v>安全保卫部（应急管理中心）</v>
      </c>
      <c r="AW205" s="53" t="str">
        <f aca="false">Q205</f>
        <v>小营分中心</v>
      </c>
      <c r="AX205" s="7" t="str">
        <f aca="false">H205</f>
        <v>市民反映，自己到朝阳区国家体育馆对面的86路公交车总站内的公厕上厕所，一位戴眼镜的男性工作人员不让自己进入公厕，来电反映公交场的公厕不让进问题。</v>
      </c>
      <c r="AY205" s="53" t="str">
        <f aca="false">AG205</f>
        <v>公共厕所</v>
      </c>
      <c r="AZ205" s="43" t="s">
        <v>116</v>
      </c>
      <c r="BA205" s="43" t="s">
        <v>116</v>
      </c>
      <c r="BB205" s="43" t="s">
        <v>116</v>
      </c>
      <c r="BC205" s="6" t="s">
        <v>546</v>
      </c>
      <c r="BD205" s="43" t="str">
        <f aca="false">U205</f>
        <v>结束</v>
      </c>
      <c r="BE205" s="43" t="str">
        <f aca="false">IFERROR(LEFT(T205,FIND(" ",T205)-1),T205)</f>
        <v>2026-03-08</v>
      </c>
      <c r="BF205" s="6" t="s">
        <v>738</v>
      </c>
      <c r="BG205" s="5" t="s">
        <v>148</v>
      </c>
      <c r="BH205" s="5" t="s">
        <v>390</v>
      </c>
      <c r="BI205" s="44"/>
      <c r="BJ205" s="44"/>
      <c r="BK205" s="44"/>
      <c r="BL205" s="44" t="str">
        <f aca="false">IF(BG205="物管行政部","侯旭、郑楠",IF(BG205="安保部","张耕",IF(BG205="工程设备部","华菲",IF(BG205="人力资源部","张浩宇",IF(BG205="党委工作部","阎鑫雨",IF(BG205="餐饮服务部","赵弘晨",IF(BG205="工会","郑欣",IF(BG205="办公室","董娜",""))))))))&amp;IF(BG205="纪检部","黄倩",IF(BG205="信息管理部","蔡浩然",""))</f>
        <v>张耕</v>
      </c>
      <c r="BM205" s="44"/>
      <c r="BN205" s="44"/>
      <c r="BO205" s="44"/>
      <c r="BP205" s="45" t="s">
        <v>120</v>
      </c>
      <c r="BQ205" s="46"/>
      <c r="BR205" s="44"/>
      <c r="BS205" s="46"/>
      <c r="BT205" s="46"/>
      <c r="BU205" s="44"/>
      <c r="BV205" s="44" t="str">
        <f aca="false">MID(AR205,1,16)</f>
        <v>热线-260303-041786</v>
      </c>
      <c r="BW205" s="44" t="s">
        <v>117</v>
      </c>
      <c r="BX205" s="45" t="str">
        <f aca="false">IF(COUNTIF(BV:BV,BV205)=1,"否","是")</f>
        <v>否</v>
      </c>
      <c r="BY205" s="45" t="str">
        <f aca="false">MID(AR205,18,1)</f>
        <v/>
      </c>
      <c r="BZ205" s="0" t="s">
        <v>122</v>
      </c>
      <c r="CE205" s="57" t="s">
        <v>2467</v>
      </c>
      <c r="CG205" s="47" t="str">
        <f aca="false">VLOOKUP(AR205,[1]市民意见信息导出!$AI$2:$AK$392,3,FALSE())</f>
        <v>结束</v>
      </c>
      <c r="CH205" s="0" t="str">
        <f aca="false">VLOOKUP(BV205,[2]Sheet1!$C$2:$AC$99,2,FALSE())</f>
        <v>3月</v>
      </c>
    </row>
    <row r="206" customFormat="false" ht="51" hidden="false" customHeight="true" outlineLevel="0" collapsed="false">
      <c r="A206" s="35" t="s">
        <v>2736</v>
      </c>
      <c r="B206" s="36" t="s">
        <v>2737</v>
      </c>
      <c r="C206" s="36" t="s">
        <v>2738</v>
      </c>
      <c r="D206" s="36" t="s">
        <v>2739</v>
      </c>
      <c r="E206" s="35" t="s">
        <v>851</v>
      </c>
      <c r="F206" s="35" t="s">
        <v>129</v>
      </c>
      <c r="G206" s="35" t="s">
        <v>2740</v>
      </c>
      <c r="H206" s="35" t="s">
        <v>2741</v>
      </c>
      <c r="I206" s="35" t="s">
        <v>92</v>
      </c>
      <c r="J206" s="35" t="s">
        <v>93</v>
      </c>
      <c r="K206" s="35" t="s">
        <v>132</v>
      </c>
      <c r="L206" s="35" t="s">
        <v>388</v>
      </c>
      <c r="M206" s="35" t="s">
        <v>389</v>
      </c>
      <c r="N206" s="35" t="s">
        <v>97</v>
      </c>
      <c r="O206" s="35" t="s">
        <v>437</v>
      </c>
      <c r="P206" s="35" t="s">
        <v>176</v>
      </c>
      <c r="Q206" s="35" t="s">
        <v>437</v>
      </c>
      <c r="R206" s="36" t="s">
        <v>2742</v>
      </c>
      <c r="S206" s="36" t="s">
        <v>2743</v>
      </c>
      <c r="T206" s="36" t="s">
        <v>2744</v>
      </c>
      <c r="U206" s="35" t="s">
        <v>103</v>
      </c>
      <c r="V206" s="36" t="s">
        <v>104</v>
      </c>
      <c r="W206" s="35" t="s">
        <v>2745</v>
      </c>
      <c r="X206" s="35" t="s">
        <v>2745</v>
      </c>
      <c r="Y206" s="35" t="s">
        <v>2746</v>
      </c>
      <c r="Z206" s="35" t="s">
        <v>2747</v>
      </c>
      <c r="AA206" s="35" t="s">
        <v>2746</v>
      </c>
      <c r="AB206" s="35" t="s">
        <v>2748</v>
      </c>
      <c r="AC206" s="35" t="s">
        <v>111</v>
      </c>
      <c r="AD206" s="35" t="s">
        <v>112</v>
      </c>
      <c r="AE206" s="36" t="s">
        <v>2749</v>
      </c>
      <c r="AF206" s="36" t="s">
        <v>444</v>
      </c>
      <c r="AG206" s="35" t="s">
        <v>115</v>
      </c>
      <c r="AH206" s="35" t="s">
        <v>116</v>
      </c>
      <c r="AK206" s="37" t="str">
        <f aca="false">AG206&amp;L206&amp;M206</f>
        <v>服务场站保安问题场站保安</v>
      </c>
      <c r="AP206" s="38" t="n">
        <v>202</v>
      </c>
      <c r="AQ206" s="39" t="n">
        <v>46082</v>
      </c>
      <c r="AR206" s="43" t="str">
        <f aca="false">IFERROR(LEFT(A206,FIND("（",A206)-1),A206)</f>
        <v>热线-260305-024169-1</v>
      </c>
      <c r="AS206" s="43" t="str">
        <f aca="false">J206</f>
        <v>诉求</v>
      </c>
      <c r="AT206" s="43" t="n">
        <f aca="false">IF(MID(AR206,1,2)="热线",12345)+IF(MID(AR206,1,2)="网络",12345)</f>
        <v>12345</v>
      </c>
      <c r="AU206" s="41" t="str">
        <f aca="false">IFERROR(LEFT(D206,FIND(" ",D206)-1),D206)</f>
        <v>2026-03-06</v>
      </c>
      <c r="AV206" s="43" t="str">
        <f aca="false">P206</f>
        <v>安全保卫部（应急管理中心）</v>
      </c>
      <c r="AW206" s="53" t="str">
        <f aca="false">Q206</f>
        <v>南湖分中心</v>
      </c>
      <c r="AX206" s="7" t="str">
        <f aca="false">H206</f>
        <v>市民反映，3月5号到来广营大桥底下，自己母亲想上个厕所，看到有公交车站（市民表示没有写名字）想借用厕所，门口没有杆儿，自己直接就进去了，对方就骂骂咧咧不让上，说没看到什么公司，来电反映公交车站不让上厕所的问题。客一基建，鸿运城安保</v>
      </c>
      <c r="AY206" s="53" t="str">
        <f aca="false">AG206</f>
        <v>服务</v>
      </c>
      <c r="AZ206" s="43" t="s">
        <v>116</v>
      </c>
      <c r="BA206" s="43" t="s">
        <v>116</v>
      </c>
      <c r="BB206" s="43" t="s">
        <v>116</v>
      </c>
      <c r="BC206" s="6" t="s">
        <v>546</v>
      </c>
      <c r="BD206" s="43" t="str">
        <f aca="false">U206</f>
        <v>结束</v>
      </c>
      <c r="BE206" s="43" t="str">
        <f aca="false">IFERROR(LEFT(T206,FIND(" ",T206)-1),T206)</f>
        <v>2026-03-10</v>
      </c>
      <c r="BF206" s="6" t="s">
        <v>738</v>
      </c>
      <c r="BG206" s="5" t="s">
        <v>148</v>
      </c>
      <c r="BH206" s="5" t="s">
        <v>437</v>
      </c>
      <c r="BI206" s="44"/>
      <c r="BJ206" s="44"/>
      <c r="BK206" s="44"/>
      <c r="BL206" s="44" t="str">
        <f aca="false">IF(BG206="物管行政部","侯旭、郑楠",IF(BG206="安保部","张耕",IF(BG206="工程设备部","华菲",IF(BG206="人力资源部","张浩宇",IF(BG206="党委工作部","阎鑫雨",IF(BG206="餐饮服务部","赵弘晨",IF(BG206="工会","郑欣",IF(BG206="办公室","董娜",""))))))))&amp;IF(BG206="纪检部","黄倩",IF(BG206="信息管理部","蔡浩然",""))</f>
        <v>张耕</v>
      </c>
      <c r="BM206" s="44"/>
      <c r="BN206" s="44"/>
      <c r="BO206" s="44"/>
      <c r="BP206" s="45" t="s">
        <v>120</v>
      </c>
      <c r="BQ206" s="46"/>
      <c r="BR206" s="44"/>
      <c r="BS206" s="46"/>
      <c r="BT206" s="46"/>
      <c r="BU206" s="44"/>
      <c r="BV206" s="44" t="str">
        <f aca="false">MID(AR206,1,16)</f>
        <v>热线-260305-024169</v>
      </c>
      <c r="BW206" s="44" t="s">
        <v>2510</v>
      </c>
      <c r="BX206" s="45" t="str">
        <f aca="false">IF(COUNTIF(BV:BV,BV206)=1,"否","是")</f>
        <v>否</v>
      </c>
      <c r="BY206" s="45" t="str">
        <f aca="false">MID(AR206,18,1)</f>
        <v>1</v>
      </c>
      <c r="BZ206" s="0" t="s">
        <v>122</v>
      </c>
      <c r="CE206" s="57" t="s">
        <v>2467</v>
      </c>
      <c r="CG206" s="47" t="str">
        <f aca="false">VLOOKUP(AR206,[1]市民意见信息导出!$AI$2:$AK$392,3,FALSE())</f>
        <v>结束</v>
      </c>
      <c r="CH206" s="0" t="str">
        <f aca="false">VLOOKUP(BV206,[2]Sheet1!$C$2:$AC$99,2,FALSE())</f>
        <v>3月</v>
      </c>
    </row>
    <row r="207" customFormat="false" ht="78" hidden="true" customHeight="false" outlineLevel="0" collapsed="false">
      <c r="A207" s="35" t="s">
        <v>2750</v>
      </c>
      <c r="B207" s="36" t="s">
        <v>2751</v>
      </c>
      <c r="C207" s="36" t="s">
        <v>2752</v>
      </c>
      <c r="D207" s="36" t="s">
        <v>2753</v>
      </c>
      <c r="E207" s="35" t="s">
        <v>536</v>
      </c>
      <c r="F207" s="35" t="s">
        <v>89</v>
      </c>
      <c r="G207" s="35" t="s">
        <v>2754</v>
      </c>
      <c r="H207" s="35" t="s">
        <v>2755</v>
      </c>
      <c r="I207" s="35" t="s">
        <v>92</v>
      </c>
      <c r="J207" s="35" t="s">
        <v>93</v>
      </c>
      <c r="K207" s="35" t="s">
        <v>94</v>
      </c>
      <c r="L207" s="35" t="s">
        <v>184</v>
      </c>
      <c r="M207" s="35" t="s">
        <v>185</v>
      </c>
      <c r="N207" s="35" t="s">
        <v>97</v>
      </c>
      <c r="O207" s="35" t="s">
        <v>1320</v>
      </c>
      <c r="P207" s="35" t="s">
        <v>99</v>
      </c>
      <c r="Q207" s="35" t="s">
        <v>1320</v>
      </c>
      <c r="R207" s="36" t="s">
        <v>2756</v>
      </c>
      <c r="S207" s="36" t="s">
        <v>2743</v>
      </c>
      <c r="T207" s="36" t="s">
        <v>2757</v>
      </c>
      <c r="U207" s="35" t="s">
        <v>103</v>
      </c>
      <c r="V207" s="36" t="s">
        <v>104</v>
      </c>
      <c r="W207" s="35" t="s">
        <v>1322</v>
      </c>
      <c r="X207" s="35" t="s">
        <v>2758</v>
      </c>
      <c r="Y207" s="35" t="s">
        <v>2759</v>
      </c>
      <c r="Z207" s="35" t="s">
        <v>2760</v>
      </c>
      <c r="AA207" s="35" t="s">
        <v>109</v>
      </c>
      <c r="AB207" s="35" t="s">
        <v>2761</v>
      </c>
      <c r="AC207" s="35" t="s">
        <v>111</v>
      </c>
      <c r="AD207" s="35" t="s">
        <v>112</v>
      </c>
      <c r="AE207" s="36" t="s">
        <v>2762</v>
      </c>
      <c r="AF207" s="36" t="s">
        <v>1329</v>
      </c>
      <c r="AG207" s="35" t="s">
        <v>115</v>
      </c>
      <c r="AH207" s="35" t="s">
        <v>116</v>
      </c>
      <c r="AK207" s="37" t="str">
        <f aca="false">AG207&amp;L207&amp;M207</f>
        <v>服务乘车环境问题车辆卫生</v>
      </c>
      <c r="AP207" s="38" t="n">
        <v>203</v>
      </c>
      <c r="AQ207" s="39" t="n">
        <v>46082</v>
      </c>
      <c r="AR207" s="43" t="str">
        <f aca="false">IFERROR(LEFT(A207,FIND("（",A207)-1),A207)</f>
        <v>热线-260306-010565-1</v>
      </c>
      <c r="AS207" s="43" t="str">
        <f aca="false">J207</f>
        <v>诉求</v>
      </c>
      <c r="AT207" s="43" t="n">
        <f aca="false">IF(MID(AR207,1,2)="热线",12345)+IF(MID(AR207,1,2)="网络",12345)</f>
        <v>12345</v>
      </c>
      <c r="AU207" s="41" t="str">
        <f aca="false">IFERROR(LEFT(D207,FIND(" ",D207)-1),D207)</f>
        <v>2026-03-06</v>
      </c>
      <c r="AV207" s="43" t="str">
        <f aca="false">P207</f>
        <v>物管行政部</v>
      </c>
      <c r="AW207" s="53" t="str">
        <f aca="false">Q207</f>
        <v>城南嘉园分中心</v>
      </c>
      <c r="AX207" s="7" t="str">
        <f aca="false">H207</f>
        <v>市民反映，自己今天3月6日在海淀区钓鱼台公交站坐公交车，自己刚刚上62路公交车的时候，发现车上异味很大，好像很长时间没搞卫生，也不开窗通风，希望管理一下公交车异味问题，让车刷干净了再出来行驶，车牌号不清楚，自己后面就换乘了686路公交车，以及自己之前2025年9月1日13:49左右乘坐1路公交车，在东单站售票员和全车的人都辱骂自己，市民要求车队队长调监控并联系自己，2025年10月4日市民表示当时派出所给解决问题，但第二天自己因此生病，费用没人管，要求公交集团核实处理给自己回复，来电反映62路公交车异味及1路公交车赔偿问题。物业客三客四</v>
      </c>
      <c r="AY207" s="53" t="str">
        <f aca="false">AG207</f>
        <v>服务</v>
      </c>
      <c r="AZ207" s="43" t="s">
        <v>116</v>
      </c>
      <c r="BA207" s="43" t="s">
        <v>116</v>
      </c>
      <c r="BB207" s="43" t="s">
        <v>116</v>
      </c>
      <c r="BC207" s="6" t="s">
        <v>117</v>
      </c>
      <c r="BD207" s="43" t="str">
        <f aca="false">U207</f>
        <v>结束</v>
      </c>
      <c r="BE207" s="43" t="str">
        <f aca="false">IFERROR(LEFT(T207,FIND(" ",T207)-1),T207)</f>
        <v>2026-03-11</v>
      </c>
      <c r="BF207" s="6" t="s">
        <v>118</v>
      </c>
      <c r="BG207" s="5" t="s">
        <v>99</v>
      </c>
      <c r="BH207" s="5" t="s">
        <v>1320</v>
      </c>
      <c r="BI207" s="44"/>
      <c r="BJ207" s="44"/>
      <c r="BK207" s="44"/>
      <c r="BL207" s="44" t="str">
        <f aca="false">IF(BG207="物管行政部","侯旭、郑楠",IF(BG207="安保部","张耕",IF(BG207="工程设备部","华菲",IF(BG207="人力资源部","张浩宇",IF(BG207="党委工作部","阎鑫雨",IF(BG207="餐饮服务部","赵弘晨",IF(BG207="工会","郑欣",IF(BG207="办公室","董娜",""))))))))&amp;IF(BG207="纪检部","黄倩",IF(BG207="信息管理部","蔡浩然",""))</f>
        <v>侯旭、郑楠</v>
      </c>
      <c r="BM207" s="44"/>
      <c r="BN207" s="44"/>
      <c r="BO207" s="44"/>
      <c r="BP207" s="45" t="s">
        <v>120</v>
      </c>
      <c r="BQ207" s="46"/>
      <c r="BR207" s="44"/>
      <c r="BS207" s="46"/>
      <c r="BT207" s="46"/>
      <c r="BU207" s="44"/>
      <c r="BV207" s="44" t="str">
        <f aca="false">MID(AR207,1,16)</f>
        <v>热线-260306-010565</v>
      </c>
      <c r="BW207" s="44" t="s">
        <v>121</v>
      </c>
      <c r="BX207" s="45" t="str">
        <f aca="false">IF(COUNTIF(BV:BV,BV207)=1,"否","是")</f>
        <v>否</v>
      </c>
      <c r="BY207" s="45" t="str">
        <f aca="false">MID(AR207,18,1)</f>
        <v>1</v>
      </c>
      <c r="CG207" s="47" t="str">
        <f aca="false">VLOOKUP(AR207,[1]市民意见信息导出!$AI$2:$AK$392,3,FALSE())</f>
        <v>结束</v>
      </c>
      <c r="CH207" s="0" t="e">
        <f aca="false">VLOOKUP(BV207,[2]Sheet1!$C$2:$AC$99,2,FALSE())</f>
        <v>#N/A</v>
      </c>
    </row>
    <row r="208" customFormat="false" ht="116" hidden="true" customHeight="true" outlineLevel="0" collapsed="false">
      <c r="A208" s="35" t="s">
        <v>2763</v>
      </c>
      <c r="B208" s="36" t="s">
        <v>2764</v>
      </c>
      <c r="C208" s="36" t="s">
        <v>2765</v>
      </c>
      <c r="D208" s="36" t="s">
        <v>2766</v>
      </c>
      <c r="E208" s="35" t="s">
        <v>770</v>
      </c>
      <c r="F208" s="35" t="s">
        <v>129</v>
      </c>
      <c r="G208" s="35" t="s">
        <v>960</v>
      </c>
      <c r="H208" s="35" t="s">
        <v>2767</v>
      </c>
      <c r="I208" s="35" t="s">
        <v>92</v>
      </c>
      <c r="J208" s="35" t="s">
        <v>173</v>
      </c>
      <c r="K208" s="35" t="s">
        <v>234</v>
      </c>
      <c r="L208" s="35" t="s">
        <v>303</v>
      </c>
      <c r="M208" s="35" t="s">
        <v>304</v>
      </c>
      <c r="N208" s="35" t="s">
        <v>97</v>
      </c>
      <c r="O208" s="35" t="s">
        <v>238</v>
      </c>
      <c r="P208" s="35" t="s">
        <v>238</v>
      </c>
      <c r="Q208" s="35" t="s">
        <v>218</v>
      </c>
      <c r="R208" s="36" t="s">
        <v>2756</v>
      </c>
      <c r="S208" s="36" t="s">
        <v>2768</v>
      </c>
      <c r="T208" s="36" t="s">
        <v>2757</v>
      </c>
      <c r="U208" s="35" t="s">
        <v>103</v>
      </c>
      <c r="V208" s="36" t="s">
        <v>104</v>
      </c>
      <c r="W208" s="35" t="s">
        <v>2769</v>
      </c>
      <c r="X208" s="35" t="s">
        <v>2770</v>
      </c>
      <c r="Y208" s="35" t="s">
        <v>2771</v>
      </c>
      <c r="Z208" s="35" t="s">
        <v>242</v>
      </c>
      <c r="AA208" s="35" t="s">
        <v>242</v>
      </c>
      <c r="AB208" s="35" t="s">
        <v>2770</v>
      </c>
      <c r="AC208" s="35" t="s">
        <v>111</v>
      </c>
      <c r="AD208" s="35" t="s">
        <v>112</v>
      </c>
      <c r="AE208" s="36" t="s">
        <v>2772</v>
      </c>
      <c r="AF208" s="36" t="s">
        <v>279</v>
      </c>
      <c r="AG208" s="35" t="s">
        <v>225</v>
      </c>
      <c r="AH208" s="35" t="s">
        <v>116</v>
      </c>
      <c r="AK208" s="37" t="str">
        <f aca="false">AG208&amp;L208&amp;M208</f>
        <v>劳动合同及用工管理人力资源方面其他问题人力资源方面补充内容</v>
      </c>
      <c r="AP208" s="38" t="n">
        <v>204</v>
      </c>
      <c r="AQ208" s="39" t="n">
        <v>46082</v>
      </c>
      <c r="AR208" s="43" t="str">
        <f aca="false">IFERROR(LEFT(A208,FIND("（",A208)-1),A208)</f>
        <v>热线-260306-057293</v>
      </c>
      <c r="AS208" s="43" t="str">
        <f aca="false">J208</f>
        <v>其他</v>
      </c>
      <c r="AT208" s="43" t="n">
        <f aca="false">IF(MID(AR208,1,2)="热线",12345)+IF(MID(AR208,1,2)="网络",12345)</f>
        <v>12345</v>
      </c>
      <c r="AU208" s="41" t="str">
        <f aca="false">IFERROR(LEFT(D208,FIND(" ",D208)-1),D208)</f>
        <v>2026-03-06</v>
      </c>
      <c r="AV208" s="43" t="str">
        <f aca="false">P208</f>
        <v>人力资源部</v>
      </c>
      <c r="AW208" s="53" t="str">
        <f aca="false">Q208</f>
        <v>机关</v>
      </c>
      <c r="AX208" s="7" t="str">
        <f aca="false">H208</f>
        <v>市民反映，工作时间24年，自己被北京公共交通控股集团有限公司鸿运承物业管理中心开除，开除原因为企业说自己为管理人员违纪，自己对此不认可，自己与企业签订的劳动合同为工人岗位，要求企业拿出管理自己人员的证据，地址：北京市西城区广安门内核桃园1号，公司不是管理人员，但是合同上是工人，对方反问自己是否属于工人管理岗位，但是自己认为岗位司公司给了，处理是依据上级单位文件按照姓名处理的，公司内部规定工人管理岗位监察对象，公司态度恶劣，公司已本人作为反面教材侵犯了自己名誉权，要求给准确回复，人力资源部给的处理答复一直不正面回答自己是工人还是管理身份的问题   ，来电反映要求北京公共交通控股集团有限公司鸿运承物业管理中心拿出自己是管理人员的证据的问题。</v>
      </c>
      <c r="AY208" s="53" t="str">
        <f aca="false">AG208</f>
        <v>劳动合同及用工管理</v>
      </c>
      <c r="AZ208" s="43" t="s">
        <v>92</v>
      </c>
      <c r="BA208" s="43" t="s">
        <v>92</v>
      </c>
      <c r="BB208" s="43" t="s">
        <v>116</v>
      </c>
      <c r="BC208" s="6" t="s">
        <v>226</v>
      </c>
      <c r="BD208" s="43" t="str">
        <f aca="false">U208</f>
        <v>结束</v>
      </c>
      <c r="BE208" s="43" t="str">
        <f aca="false">IFERROR(LEFT(T208,FIND(" ",T208)-1),T208)</f>
        <v>2026-03-11</v>
      </c>
      <c r="BF208" s="6" t="s">
        <v>977</v>
      </c>
      <c r="BG208" s="5" t="s">
        <v>238</v>
      </c>
      <c r="BH208" s="5" t="s">
        <v>218</v>
      </c>
      <c r="BI208" s="44"/>
      <c r="BJ208" s="44"/>
      <c r="BK208" s="44"/>
      <c r="BL208" s="44" t="str">
        <f aca="false">IF(BG208="物管行政部","侯旭、郑楠",IF(BG208="安保部","张耕",IF(BG208="工程设备部","华菲",IF(BG208="人力资源部","张浩宇",IF(BG208="党委工作部","阎鑫雨",IF(BG208="餐饮服务部","赵弘晨",IF(BG208="工会","郑欣",IF(BG208="办公室","董娜",""))))))))&amp;IF(BG208="纪检部","黄倩",IF(BG208="信息管理部","蔡浩然",""))</f>
        <v>张浩宇</v>
      </c>
      <c r="BM208" s="44"/>
      <c r="BN208" s="44"/>
      <c r="BO208" s="44"/>
      <c r="BP208" s="45" t="s">
        <v>1565</v>
      </c>
      <c r="BQ208" s="46" t="s">
        <v>2773</v>
      </c>
      <c r="BR208" s="44" t="s">
        <v>92</v>
      </c>
      <c r="BS208" s="46"/>
      <c r="BT208" s="46"/>
      <c r="BU208" s="44" t="s">
        <v>1571</v>
      </c>
      <c r="BV208" s="44" t="str">
        <f aca="false">MID(AR208,1,16)</f>
        <v>热线-260306-057293</v>
      </c>
      <c r="BW208" s="44" t="s">
        <v>231</v>
      </c>
      <c r="BX208" s="45" t="str">
        <f aca="false">IF(COUNTIF(BV:BV,BV208)=1,"否","是")</f>
        <v>否</v>
      </c>
      <c r="BY208" s="45" t="str">
        <f aca="false">MID(AR208,18,1)</f>
        <v/>
      </c>
      <c r="BZ208" s="0" t="s">
        <v>122</v>
      </c>
      <c r="CE208" s="57" t="s">
        <v>2467</v>
      </c>
      <c r="CG208" s="47" t="str">
        <f aca="false">VLOOKUP(AR208,[1]市民意见信息导出!$AI$2:$AK$392,3,FALSE())</f>
        <v>结束</v>
      </c>
      <c r="CH208" s="0" t="str">
        <f aca="false">VLOOKUP(BV208,[2]Sheet1!$C$2:$AC$99,2,FALSE())</f>
        <v>3月</v>
      </c>
    </row>
    <row r="209" customFormat="false" ht="57" hidden="true" customHeight="true" outlineLevel="0" collapsed="false">
      <c r="A209" s="35" t="s">
        <v>2774</v>
      </c>
      <c r="B209" s="36" t="s">
        <v>2775</v>
      </c>
      <c r="C209" s="36" t="s">
        <v>2776</v>
      </c>
      <c r="D209" s="36" t="s">
        <v>2777</v>
      </c>
      <c r="E209" s="35" t="s">
        <v>385</v>
      </c>
      <c r="F209" s="35" t="s">
        <v>129</v>
      </c>
      <c r="G209" s="35" t="s">
        <v>2778</v>
      </c>
      <c r="H209" s="35" t="s">
        <v>2779</v>
      </c>
      <c r="I209" s="35" t="s">
        <v>92</v>
      </c>
      <c r="J209" s="35" t="s">
        <v>93</v>
      </c>
      <c r="K209" s="35" t="s">
        <v>434</v>
      </c>
      <c r="L209" s="35" t="s">
        <v>490</v>
      </c>
      <c r="M209" s="35" t="s">
        <v>741</v>
      </c>
      <c r="N209" s="35" t="s">
        <v>97</v>
      </c>
      <c r="O209" s="35" t="s">
        <v>447</v>
      </c>
      <c r="P209" s="35" t="s">
        <v>447</v>
      </c>
      <c r="Q209" s="35" t="s">
        <v>218</v>
      </c>
      <c r="R209" s="36" t="s">
        <v>2756</v>
      </c>
      <c r="S209" s="36" t="s">
        <v>2780</v>
      </c>
      <c r="T209" s="36" t="s">
        <v>2757</v>
      </c>
      <c r="U209" s="35" t="s">
        <v>103</v>
      </c>
      <c r="V209" s="36" t="s">
        <v>104</v>
      </c>
      <c r="W209" s="35" t="s">
        <v>2781</v>
      </c>
      <c r="X209" s="36" t="s">
        <v>2782</v>
      </c>
      <c r="Y209" s="36" t="s">
        <v>2783</v>
      </c>
      <c r="Z209" s="36" t="s">
        <v>2783</v>
      </c>
      <c r="AA209" s="35" t="s">
        <v>242</v>
      </c>
      <c r="AB209" s="35" t="s">
        <v>2784</v>
      </c>
      <c r="AC209" s="35" t="s">
        <v>111</v>
      </c>
      <c r="AD209" s="35" t="s">
        <v>112</v>
      </c>
      <c r="AE209" s="36" t="s">
        <v>2785</v>
      </c>
      <c r="AF209" s="36" t="s">
        <v>497</v>
      </c>
      <c r="AG209" s="35" t="s">
        <v>445</v>
      </c>
      <c r="AH209" s="35" t="s">
        <v>116</v>
      </c>
      <c r="AK209" s="37" t="str">
        <f aca="false">AG209&amp;L209&amp;M209</f>
        <v>线路站点场站问题场站生活设施问题</v>
      </c>
      <c r="AP209" s="38" t="n">
        <v>205</v>
      </c>
      <c r="AQ209" s="39" t="n">
        <v>46082</v>
      </c>
      <c r="AR209" s="43" t="str">
        <f aca="false">IFERROR(LEFT(A209,FIND("（",A209)-1),A209)</f>
        <v>热线-260306-070685</v>
      </c>
      <c r="AS209" s="43" t="str">
        <f aca="false">J209</f>
        <v>诉求</v>
      </c>
      <c r="AT209" s="43" t="n">
        <f aca="false">IF(MID(AR209,1,2)="热线",12345)+IF(MID(AR209,1,2)="网络",12345)</f>
        <v>12345</v>
      </c>
      <c r="AU209" s="41" t="str">
        <f aca="false">IFERROR(LEFT(D209,FIND(" ",D209)-1),D209)</f>
        <v>2026-03-07</v>
      </c>
      <c r="AV209" s="43" t="str">
        <f aca="false">P209</f>
        <v>工程设备部</v>
      </c>
      <c r="AW209" s="53" t="str">
        <f aca="false">Q209</f>
        <v>机关</v>
      </c>
      <c r="AX209" s="7" t="str">
        <f aca="false">H209</f>
        <v>市民反映，北京西站北广场，希望公交公司增加明显的线路站点指示牌，市民称自己在北京西站找公交车的站牌找了20分钟，始终没有找到，来电反映希望公交公司增加明显的线路站点指示牌问题希望公交公司增加明显的线路站点指示牌问题</v>
      </c>
      <c r="AY209" s="53" t="str">
        <f aca="false">AG209</f>
        <v>线路站点</v>
      </c>
      <c r="AZ209" s="43" t="s">
        <v>116</v>
      </c>
      <c r="BA209" s="43" t="s">
        <v>116</v>
      </c>
      <c r="BB209" s="43" t="s">
        <v>116</v>
      </c>
      <c r="BC209" s="6" t="s">
        <v>1330</v>
      </c>
      <c r="BD209" s="43" t="str">
        <f aca="false">U209</f>
        <v>结束</v>
      </c>
      <c r="BE209" s="43" t="str">
        <f aca="false">IFERROR(LEFT(T209,FIND(" ",T209)-1),T209)</f>
        <v>2026-03-11</v>
      </c>
      <c r="BF209" s="6" t="s">
        <v>517</v>
      </c>
      <c r="BG209" s="5" t="s">
        <v>447</v>
      </c>
      <c r="BH209" s="5" t="s">
        <v>158</v>
      </c>
      <c r="BI209" s="44"/>
      <c r="BJ209" s="44"/>
      <c r="BK209" s="44"/>
      <c r="BL209" s="44" t="str">
        <f aca="false">IF(BG209="物管行政部","侯旭、郑楠",IF(BG209="安保部","张耕",IF(BG209="工程设备部","华菲",IF(BG209="人力资源部","张浩宇",IF(BG209="党委工作部","阎鑫雨",IF(BG209="餐饮服务部","赵弘晨",IF(BG209="工会","郑欣",IF(BG209="办公室","董娜",""))))))))&amp;IF(BG209="纪检部","黄倩",IF(BG209="信息管理部","蔡浩然",""))</f>
        <v>华菲</v>
      </c>
      <c r="BM209" s="44"/>
      <c r="BN209" s="44"/>
      <c r="BO209" s="44"/>
      <c r="BP209" s="45" t="s">
        <v>120</v>
      </c>
      <c r="BQ209" s="46"/>
      <c r="BR209" s="44"/>
      <c r="BS209" s="46"/>
      <c r="BT209" s="46"/>
      <c r="BU209" s="44"/>
      <c r="BV209" s="44" t="str">
        <f aca="false">MID(AR209,1,16)</f>
        <v>热线-260306-070685</v>
      </c>
      <c r="BW209" s="44" t="s">
        <v>121</v>
      </c>
      <c r="BX209" s="45" t="str">
        <f aca="false">IF(COUNTIF(BV:BV,BV209)=1,"否","是")</f>
        <v>否</v>
      </c>
      <c r="BY209" s="45" t="str">
        <f aca="false">MID(AR209,18,1)</f>
        <v/>
      </c>
      <c r="CG209" s="47" t="str">
        <f aca="false">VLOOKUP(AR209,[1]市民意见信息导出!$AI$2:$AK$392,3,FALSE())</f>
        <v>结束</v>
      </c>
      <c r="CH209" s="0" t="e">
        <f aca="false">VLOOKUP(BV209,[2]Sheet1!$C$2:$AC$99,2,FALSE())</f>
        <v>#N/A</v>
      </c>
    </row>
    <row r="210" customFormat="false" ht="59" hidden="true" customHeight="true" outlineLevel="0" collapsed="false">
      <c r="A210" s="35" t="s">
        <v>2786</v>
      </c>
      <c r="B210" s="36" t="s">
        <v>2787</v>
      </c>
      <c r="C210" s="36" t="s">
        <v>2788</v>
      </c>
      <c r="D210" s="36" t="s">
        <v>2789</v>
      </c>
      <c r="E210" s="35" t="s">
        <v>182</v>
      </c>
      <c r="F210" s="35" t="s">
        <v>89</v>
      </c>
      <c r="G210" s="35" t="s">
        <v>182</v>
      </c>
      <c r="H210" s="35" t="s">
        <v>2790</v>
      </c>
      <c r="I210" s="35" t="s">
        <v>92</v>
      </c>
      <c r="J210" s="35" t="s">
        <v>93</v>
      </c>
      <c r="K210" s="35" t="s">
        <v>94</v>
      </c>
      <c r="L210" s="35" t="s">
        <v>95</v>
      </c>
      <c r="M210" s="35" t="s">
        <v>96</v>
      </c>
      <c r="N210" s="35" t="s">
        <v>97</v>
      </c>
      <c r="O210" s="35" t="s">
        <v>135</v>
      </c>
      <c r="P210" s="35" t="s">
        <v>99</v>
      </c>
      <c r="Q210" s="35" t="s">
        <v>135</v>
      </c>
      <c r="R210" s="36" t="s">
        <v>2791</v>
      </c>
      <c r="S210" s="36" t="s">
        <v>2768</v>
      </c>
      <c r="T210" s="36" t="s">
        <v>2792</v>
      </c>
      <c r="U210" s="35" t="s">
        <v>103</v>
      </c>
      <c r="V210" s="36" t="s">
        <v>104</v>
      </c>
      <c r="W210" s="35" t="s">
        <v>2793</v>
      </c>
      <c r="X210" s="35" t="s">
        <v>2794</v>
      </c>
      <c r="Y210" s="35" t="s">
        <v>2795</v>
      </c>
      <c r="Z210" s="35" t="s">
        <v>2796</v>
      </c>
      <c r="AA210" s="35" t="s">
        <v>109</v>
      </c>
      <c r="AB210" s="35" t="s">
        <v>2797</v>
      </c>
      <c r="AC210" s="35" t="s">
        <v>111</v>
      </c>
      <c r="AD210" s="35" t="s">
        <v>112</v>
      </c>
      <c r="AE210" s="36" t="s">
        <v>2798</v>
      </c>
      <c r="AF210" s="36" t="s">
        <v>145</v>
      </c>
      <c r="AG210" s="35" t="s">
        <v>115</v>
      </c>
      <c r="AH210" s="35" t="s">
        <v>116</v>
      </c>
      <c r="AK210" s="37" t="str">
        <f aca="false">AG210&amp;L210&amp;M210</f>
        <v>服务企业政策问题调整服务规范</v>
      </c>
      <c r="AP210" s="38" t="n">
        <v>206</v>
      </c>
      <c r="AQ210" s="39" t="n">
        <v>46082</v>
      </c>
      <c r="AR210" s="43" t="str">
        <f aca="false">IFERROR(LEFT(A210,FIND("（",A210)-1),A210)</f>
        <v>网络-260307-004774-1</v>
      </c>
      <c r="AS210" s="43" t="str">
        <f aca="false">J210</f>
        <v>诉求</v>
      </c>
      <c r="AT210" s="43" t="n">
        <f aca="false">IF(MID(AR210,1,2)="热线",12345)+IF(MID(AR210,1,2)="网络",12345)</f>
        <v>12345</v>
      </c>
      <c r="AU210" s="41" t="str">
        <f aca="false">IFERROR(LEFT(D210,FIND(" ",D210)-1),D210)</f>
        <v>2026-03-07</v>
      </c>
      <c r="AV210" s="43" t="str">
        <f aca="false">P210</f>
        <v>物管行政部</v>
      </c>
      <c r="AW210" s="53" t="str">
        <f aca="false">Q210</f>
        <v>东直门分中心</v>
      </c>
      <c r="AX210" s="7" t="str">
        <f aca="false">H210</f>
        <v>工单来源：微信服务号，此工单内容为网民留言时填写的标题及原文。 ============================= 留言标题：980快公交车车内异味大留言原文：980快公交车车内异味大，烟味、汗味、脚臭味、味很重差，车内卫生应每天打扫每天消毒通风市民填写的详细地址为：区：密云区街道：不详详细地址：公交980快鸿运城安服</v>
      </c>
      <c r="AY210" s="53" t="str">
        <f aca="false">AG210</f>
        <v>服务</v>
      </c>
      <c r="AZ210" s="43" t="s">
        <v>116</v>
      </c>
      <c r="BA210" s="43" t="s">
        <v>116</v>
      </c>
      <c r="BB210" s="43" t="s">
        <v>116</v>
      </c>
      <c r="BC210" s="6" t="s">
        <v>117</v>
      </c>
      <c r="BD210" s="43" t="str">
        <f aca="false">U210</f>
        <v>结束</v>
      </c>
      <c r="BE210" s="43" t="str">
        <f aca="false">IFERROR(LEFT(T210,FIND(" ",T210)-1),T210)</f>
        <v>2026-03-12</v>
      </c>
      <c r="BF210" s="6" t="s">
        <v>118</v>
      </c>
      <c r="BG210" s="5" t="s">
        <v>99</v>
      </c>
      <c r="BH210" s="5" t="s">
        <v>135</v>
      </c>
      <c r="BI210" s="44"/>
      <c r="BJ210" s="44"/>
      <c r="BK210" s="44"/>
      <c r="BL210" s="44" t="str">
        <f aca="false">IF(BG210="物管行政部","侯旭、郑楠",IF(BG210="安保部","张耕",IF(BG210="工程设备部","华菲",IF(BG210="人力资源部","张浩宇",IF(BG210="党委工作部","阎鑫雨",IF(BG210="餐饮服务部","赵弘晨",IF(BG210="工会","郑欣",IF(BG210="办公室","董娜",""))))))))&amp;IF(BG210="纪检部","黄倩",IF(BG210="信息管理部","蔡浩然",""))</f>
        <v>侯旭、郑楠</v>
      </c>
      <c r="BM210" s="44"/>
      <c r="BN210" s="44"/>
      <c r="BO210" s="44"/>
      <c r="BP210" s="45" t="s">
        <v>120</v>
      </c>
      <c r="BQ210" s="46"/>
      <c r="BR210" s="44"/>
      <c r="BS210" s="46"/>
      <c r="BT210" s="46"/>
      <c r="BU210" s="44"/>
      <c r="BV210" s="44" t="str">
        <f aca="false">MID(AR210,1,16)</f>
        <v>网络-260307-004774</v>
      </c>
      <c r="BW210" s="44" t="s">
        <v>121</v>
      </c>
      <c r="BX210" s="45" t="str">
        <f aca="false">IF(COUNTIF(BV:BV,BV210)=1,"否","是")</f>
        <v>否</v>
      </c>
      <c r="BY210" s="45" t="str">
        <f aca="false">MID(AR210,18,1)</f>
        <v>1</v>
      </c>
      <c r="CG210" s="47" t="str">
        <f aca="false">VLOOKUP(AR210,[1]市民意见信息导出!$AI$2:$AK$392,3,FALSE())</f>
        <v>结束</v>
      </c>
      <c r="CH210" s="0" t="e">
        <f aca="false">VLOOKUP(BV210,[2]Sheet1!$C$2:$AC$99,2,FALSE())</f>
        <v>#N/A</v>
      </c>
    </row>
    <row r="211" customFormat="false" ht="62" hidden="false" customHeight="true" outlineLevel="0" collapsed="false">
      <c r="A211" s="35" t="s">
        <v>2799</v>
      </c>
      <c r="B211" s="36" t="s">
        <v>2800</v>
      </c>
      <c r="C211" s="36" t="s">
        <v>2801</v>
      </c>
      <c r="D211" s="36" t="s">
        <v>2802</v>
      </c>
      <c r="E211" s="35" t="s">
        <v>851</v>
      </c>
      <c r="F211" s="35" t="s">
        <v>129</v>
      </c>
      <c r="G211" s="35" t="s">
        <v>2803</v>
      </c>
      <c r="H211" s="35" t="s">
        <v>2804</v>
      </c>
      <c r="I211" s="35" t="s">
        <v>92</v>
      </c>
      <c r="J211" s="35" t="s">
        <v>93</v>
      </c>
      <c r="K211" s="35" t="s">
        <v>132</v>
      </c>
      <c r="L211" s="35" t="s">
        <v>388</v>
      </c>
      <c r="M211" s="35" t="s">
        <v>389</v>
      </c>
      <c r="N211" s="35" t="s">
        <v>97</v>
      </c>
      <c r="O211" s="35" t="s">
        <v>135</v>
      </c>
      <c r="P211" s="35" t="s">
        <v>176</v>
      </c>
      <c r="Q211" s="35" t="s">
        <v>135</v>
      </c>
      <c r="R211" s="36" t="s">
        <v>2791</v>
      </c>
      <c r="S211" s="36" t="s">
        <v>2768</v>
      </c>
      <c r="T211" s="36" t="s">
        <v>2792</v>
      </c>
      <c r="U211" s="35" t="s">
        <v>103</v>
      </c>
      <c r="V211" s="36" t="s">
        <v>104</v>
      </c>
      <c r="W211" s="35" t="s">
        <v>2805</v>
      </c>
      <c r="X211" s="36" t="s">
        <v>2806</v>
      </c>
      <c r="Y211" s="35" t="s">
        <v>2807</v>
      </c>
      <c r="Z211" s="35" t="s">
        <v>2807</v>
      </c>
      <c r="AA211" s="35" t="s">
        <v>2808</v>
      </c>
      <c r="AB211" s="35" t="s">
        <v>2809</v>
      </c>
      <c r="AC211" s="35" t="s">
        <v>111</v>
      </c>
      <c r="AD211" s="35" t="s">
        <v>112</v>
      </c>
      <c r="AE211" s="36" t="s">
        <v>2810</v>
      </c>
      <c r="AF211" s="36" t="s">
        <v>145</v>
      </c>
      <c r="AG211" s="35" t="s">
        <v>445</v>
      </c>
      <c r="AH211" s="35" t="s">
        <v>116</v>
      </c>
      <c r="AK211" s="37" t="str">
        <f aca="false">AG211&amp;L211&amp;M211</f>
        <v>线路站点场站保安问题场站保安</v>
      </c>
      <c r="AP211" s="38" t="n">
        <v>207</v>
      </c>
      <c r="AQ211" s="39" t="n">
        <v>46082</v>
      </c>
      <c r="AR211" s="43" t="str">
        <f aca="false">IFERROR(LEFT(A211,FIND("（",A211)-1),A211)</f>
        <v>热线-260307-014920-2</v>
      </c>
      <c r="AS211" s="43" t="str">
        <f aca="false">J211</f>
        <v>诉求</v>
      </c>
      <c r="AT211" s="43" t="n">
        <f aca="false">IF(MID(AR211,1,2)="热线",12345)+IF(MID(AR211,1,2)="网络",12345)</f>
        <v>12345</v>
      </c>
      <c r="AU211" s="41" t="str">
        <f aca="false">IFERROR(LEFT(D211,FIND(" ",D211)-1),D211)</f>
        <v>2026-03-07</v>
      </c>
      <c r="AV211" s="43" t="str">
        <f aca="false">P211</f>
        <v>安全保卫部（应急管理中心）</v>
      </c>
      <c r="AW211" s="53" t="str">
        <f aca="false">Q211</f>
        <v>东直门分中心</v>
      </c>
      <c r="AX211" s="7" t="str">
        <f aca="false">H211</f>
        <v>市民反映，北京市密云区穆家峪镇新农村，公交集团的980公交车（东直门到密云）公交总站，一直占用村里的地没有合同也不给租金，自己去总站里找也不让进，市民不认可，要求公交总站挪走把地方腾出来，来电反映公交总站占地问题。客七物业</v>
      </c>
      <c r="AY211" s="53" t="str">
        <f aca="false">AG211</f>
        <v>线路站点</v>
      </c>
      <c r="AZ211" s="43" t="s">
        <v>116</v>
      </c>
      <c r="BA211" s="43" t="s">
        <v>116</v>
      </c>
      <c r="BB211" s="43" t="s">
        <v>116</v>
      </c>
      <c r="BC211" s="6" t="s">
        <v>546</v>
      </c>
      <c r="BD211" s="43" t="str">
        <f aca="false">U211</f>
        <v>结束</v>
      </c>
      <c r="BE211" s="43" t="str">
        <f aca="false">IFERROR(LEFT(T211,FIND(" ",T211)-1),T211)</f>
        <v>2026-03-12</v>
      </c>
      <c r="BF211" s="6" t="s">
        <v>1497</v>
      </c>
      <c r="BG211" s="5" t="s">
        <v>148</v>
      </c>
      <c r="BH211" s="5" t="s">
        <v>135</v>
      </c>
      <c r="BI211" s="44"/>
      <c r="BJ211" s="44" t="s">
        <v>2811</v>
      </c>
      <c r="BK211" s="44"/>
      <c r="BL211" s="44" t="str">
        <f aca="false">IF(BG211="物管行政部","侯旭、郑楠",IF(BG211="安保部","张耕",IF(BG211="工程设备部","华菲",IF(BG211="人力资源部","张浩宇",IF(BG211="党委工作部","阎鑫雨",IF(BG211="餐饮服务部","赵弘晨",IF(BG211="工会","郑欣",IF(BG211="办公室","董娜",""))))))))&amp;IF(BG211="纪检部","黄倩",IF(BG211="信息管理部","蔡浩然",""))</f>
        <v>张耕</v>
      </c>
      <c r="BM211" s="44"/>
      <c r="BN211" s="44"/>
      <c r="BO211" s="44"/>
      <c r="BP211" s="45" t="s">
        <v>120</v>
      </c>
      <c r="BQ211" s="46"/>
      <c r="BR211" s="44"/>
      <c r="BS211" s="46"/>
      <c r="BT211" s="46"/>
      <c r="BU211" s="44"/>
      <c r="BV211" s="44" t="str">
        <f aca="false">MID(AR211,1,16)</f>
        <v>热线-260307-014920</v>
      </c>
      <c r="BW211" s="44" t="s">
        <v>121</v>
      </c>
      <c r="BX211" s="45" t="str">
        <f aca="false">IF(COUNTIF(BV:BV,BV211)=1,"否","是")</f>
        <v>否</v>
      </c>
      <c r="BY211" s="45" t="str">
        <f aca="false">MID(AR211,18,1)</f>
        <v>2</v>
      </c>
      <c r="BZ211" s="0" t="s">
        <v>122</v>
      </c>
      <c r="CE211" s="57" t="s">
        <v>2467</v>
      </c>
      <c r="CG211" s="47" t="str">
        <f aca="false">VLOOKUP(AR211,[1]市民意见信息导出!$AI$2:$AK$392,3,FALSE())</f>
        <v>结束</v>
      </c>
      <c r="CH211" s="0" t="str">
        <f aca="false">VLOOKUP(BV211,[2]Sheet1!$C$2:$AC$99,2,FALSE())</f>
        <v>3月</v>
      </c>
    </row>
    <row r="212" customFormat="false" ht="78" hidden="true" customHeight="true" outlineLevel="0" collapsed="false">
      <c r="A212" s="35" t="s">
        <v>2812</v>
      </c>
      <c r="B212" s="36" t="s">
        <v>2813</v>
      </c>
      <c r="C212" s="36" t="s">
        <v>2814</v>
      </c>
      <c r="D212" s="36" t="s">
        <v>2815</v>
      </c>
      <c r="E212" s="35" t="s">
        <v>2816</v>
      </c>
      <c r="F212" s="35" t="s">
        <v>129</v>
      </c>
      <c r="G212" s="35" t="s">
        <v>2817</v>
      </c>
      <c r="H212" s="35" t="s">
        <v>2818</v>
      </c>
      <c r="I212" s="35" t="s">
        <v>92</v>
      </c>
      <c r="J212" s="35" t="s">
        <v>93</v>
      </c>
      <c r="K212" s="35" t="s">
        <v>1377</v>
      </c>
      <c r="L212" s="35" t="s">
        <v>2819</v>
      </c>
      <c r="M212" s="35" t="s">
        <v>2820</v>
      </c>
      <c r="N212" s="35" t="s">
        <v>97</v>
      </c>
      <c r="O212" s="35" t="s">
        <v>158</v>
      </c>
      <c r="P212" s="35" t="s">
        <v>1380</v>
      </c>
      <c r="Q212" s="35" t="s">
        <v>158</v>
      </c>
      <c r="R212" s="36" t="s">
        <v>2821</v>
      </c>
      <c r="S212" s="36" t="s">
        <v>2768</v>
      </c>
      <c r="T212" s="36" t="s">
        <v>2822</v>
      </c>
      <c r="U212" s="35" t="s">
        <v>103</v>
      </c>
      <c r="V212" s="36" t="s">
        <v>104</v>
      </c>
      <c r="W212" s="35" t="s">
        <v>2823</v>
      </c>
      <c r="X212" s="36" t="s">
        <v>2824</v>
      </c>
      <c r="Y212" s="35" t="s">
        <v>2825</v>
      </c>
      <c r="Z212" s="36" t="s">
        <v>139</v>
      </c>
      <c r="AA212" s="36" t="s">
        <v>139</v>
      </c>
      <c r="AB212" s="36" t="s">
        <v>139</v>
      </c>
      <c r="AC212" s="35" t="s">
        <v>111</v>
      </c>
      <c r="AD212" s="35" t="s">
        <v>112</v>
      </c>
      <c r="AE212" s="36" t="s">
        <v>2826</v>
      </c>
      <c r="AF212" s="36" t="s">
        <v>166</v>
      </c>
      <c r="AG212" s="35" t="s">
        <v>2827</v>
      </c>
      <c r="AH212" s="35" t="s">
        <v>116</v>
      </c>
      <c r="AK212" s="37" t="str">
        <f aca="false">AG212&amp;L212&amp;M212</f>
        <v>物业人员推诿扯皮调取监控问题调取监控</v>
      </c>
      <c r="AP212" s="38" t="n">
        <v>208</v>
      </c>
      <c r="AQ212" s="39" t="n">
        <v>46082</v>
      </c>
      <c r="AR212" s="43" t="str">
        <f aca="false">IFERROR(LEFT(A212,FIND("（",A212)-1),A212)</f>
        <v>热线-260308-036109</v>
      </c>
      <c r="AS212" s="43" t="str">
        <f aca="false">J212</f>
        <v>诉求</v>
      </c>
      <c r="AT212" s="43" t="n">
        <f aca="false">IF(MID(AR212,1,2)="热线",12345)+IF(MID(AR212,1,2)="网络",12345)</f>
        <v>12345</v>
      </c>
      <c r="AU212" s="41" t="str">
        <f aca="false">IFERROR(LEFT(D212,FIND(" ",D212)-1),D212)</f>
        <v>2026-03-08</v>
      </c>
      <c r="AV212" s="43" t="str">
        <f aca="false">P212</f>
        <v>信息管理部</v>
      </c>
      <c r="AW212" s="53" t="str">
        <f aca="false">Q212</f>
        <v>西客站分中心</v>
      </c>
      <c r="AX212" s="7" t="str">
        <f aca="false">H212</f>
        <v>市民反映，自己是公交集团的职工，自己把电动自行车停放在公交集团厂院车棚里，（具体位置在：湾子公交车站往东50-100米，马路南边，过街天桥下面的公交厂院，停放着309和80路的公交车厂院）不知道是谁把自己的车放到车棚外面，导致自己的现在无法正常使用，物业也查询不到，希望能够协调物业调查监控，查询是谁把市民的电动车推走了。来电反映协调公交厂院物业调查监控问题。内部职工</v>
      </c>
      <c r="AY212" s="53" t="str">
        <f aca="false">AG212</f>
        <v>物业人员推诿扯皮</v>
      </c>
      <c r="AZ212" s="43" t="s">
        <v>92</v>
      </c>
      <c r="BA212" s="43" t="s">
        <v>116</v>
      </c>
      <c r="BB212" s="43" t="s">
        <v>116</v>
      </c>
      <c r="BC212" s="6" t="s">
        <v>1330</v>
      </c>
      <c r="BD212" s="43" t="str">
        <f aca="false">U212</f>
        <v>结束</v>
      </c>
      <c r="BE212" s="43" t="str">
        <f aca="false">IFERROR(LEFT(T212,FIND(" ",T212)-1),T212)</f>
        <v>2026-03-13</v>
      </c>
      <c r="BF212" s="6" t="s">
        <v>2828</v>
      </c>
      <c r="BG212" s="5" t="s">
        <v>1380</v>
      </c>
      <c r="BH212" s="5" t="s">
        <v>158</v>
      </c>
      <c r="BI212" s="44"/>
      <c r="BJ212" s="44"/>
      <c r="BK212" s="44"/>
      <c r="BL212" s="44" t="str">
        <f aca="false">IF(BG212="物管行政部","侯旭、郑楠",IF(BG212="安保部","张耕",IF(BG212="工程设备部","华菲",IF(BG212="人力资源部","张浩宇",IF(BG212="党委工作部","阎鑫雨",IF(BG212="餐饮服务部","赵弘晨",IF(BG212="工会","郑欣",IF(BG212="办公室","董娜",""))))))))&amp;IF(BG212="纪检部","黄倩",IF(BG212="信息管理部","蔡浩然",""))</f>
        <v>蔡浩然</v>
      </c>
      <c r="BM212" s="44"/>
      <c r="BN212" s="44"/>
      <c r="BO212" s="44"/>
      <c r="BP212" s="45" t="s">
        <v>120</v>
      </c>
      <c r="BQ212" s="46" t="s">
        <v>2829</v>
      </c>
      <c r="BR212" s="44" t="s">
        <v>92</v>
      </c>
      <c r="BS212" s="46" t="s">
        <v>150</v>
      </c>
      <c r="BT212" s="46"/>
      <c r="BU212" s="44" t="s">
        <v>2830</v>
      </c>
      <c r="BV212" s="44" t="str">
        <f aca="false">MID(AR212,1,16)</f>
        <v>热线-260308-036109</v>
      </c>
      <c r="BW212" s="44" t="s">
        <v>117</v>
      </c>
      <c r="BX212" s="45" t="str">
        <f aca="false">IF(COUNTIF(BV:BV,BV212)=1,"否","是")</f>
        <v>否</v>
      </c>
      <c r="BY212" s="45" t="str">
        <f aca="false">MID(AR212,18,1)</f>
        <v/>
      </c>
      <c r="BZ212" s="0" t="s">
        <v>122</v>
      </c>
      <c r="CE212" s="57" t="s">
        <v>2467</v>
      </c>
      <c r="CG212" s="47" t="str">
        <f aca="false">VLOOKUP(AR212,[1]市民意见信息导出!$AI$2:$AK$392,3,FALSE())</f>
        <v>结束</v>
      </c>
      <c r="CH212" s="0" t="str">
        <f aca="false">VLOOKUP(BV212,[2]Sheet1!$C$2:$AC$99,2,FALSE())</f>
        <v>3月</v>
      </c>
    </row>
    <row r="213" customFormat="false" ht="77" hidden="true" customHeight="true" outlineLevel="0" collapsed="false">
      <c r="A213" s="35" t="s">
        <v>2831</v>
      </c>
      <c r="B213" s="36" t="s">
        <v>2832</v>
      </c>
      <c r="C213" s="36" t="s">
        <v>2833</v>
      </c>
      <c r="D213" s="36" t="s">
        <v>2834</v>
      </c>
      <c r="E213" s="35" t="s">
        <v>182</v>
      </c>
      <c r="F213" s="35" t="s">
        <v>129</v>
      </c>
      <c r="G213" s="35" t="s">
        <v>182</v>
      </c>
      <c r="H213" s="35" t="s">
        <v>2835</v>
      </c>
      <c r="I213" s="35" t="s">
        <v>92</v>
      </c>
      <c r="J213" s="35" t="s">
        <v>93</v>
      </c>
      <c r="K213" s="35" t="s">
        <v>434</v>
      </c>
      <c r="L213" s="35" t="s">
        <v>910</v>
      </c>
      <c r="M213" s="35" t="s">
        <v>911</v>
      </c>
      <c r="N213" s="35" t="s">
        <v>97</v>
      </c>
      <c r="O213" s="35" t="s">
        <v>186</v>
      </c>
      <c r="P213" s="35" t="s">
        <v>912</v>
      </c>
      <c r="Q213" s="35" t="s">
        <v>186</v>
      </c>
      <c r="R213" s="36" t="s">
        <v>2836</v>
      </c>
      <c r="S213" s="36" t="s">
        <v>2837</v>
      </c>
      <c r="T213" s="36" t="s">
        <v>2838</v>
      </c>
      <c r="U213" s="35" t="s">
        <v>103</v>
      </c>
      <c r="V213" s="36" t="s">
        <v>104</v>
      </c>
      <c r="W213" s="35" t="s">
        <v>2839</v>
      </c>
      <c r="X213" s="35" t="s">
        <v>2840</v>
      </c>
      <c r="Y213" s="35" t="s">
        <v>2841</v>
      </c>
      <c r="Z213" s="35" t="s">
        <v>2841</v>
      </c>
      <c r="AA213" s="35" t="s">
        <v>2842</v>
      </c>
      <c r="AB213" s="35" t="s">
        <v>2843</v>
      </c>
      <c r="AC213" s="35" t="s">
        <v>111</v>
      </c>
      <c r="AD213" s="35" t="s">
        <v>112</v>
      </c>
      <c r="AE213" s="36" t="s">
        <v>2844</v>
      </c>
      <c r="AF213" s="36" t="s">
        <v>195</v>
      </c>
      <c r="AG213" s="35" t="s">
        <v>115</v>
      </c>
      <c r="AH213" s="35" t="s">
        <v>116</v>
      </c>
      <c r="AK213" s="37" t="str">
        <f aca="false">AG213&amp;L213&amp;M213</f>
        <v>服务后勤保障食堂问题</v>
      </c>
      <c r="AP213" s="38" t="n">
        <v>209</v>
      </c>
      <c r="AQ213" s="39" t="n">
        <v>46082</v>
      </c>
      <c r="AR213" s="43" t="str">
        <f aca="false">IFERROR(LEFT(A213,FIND("（",A213)-1),A213)</f>
        <v>热线-260309-011941</v>
      </c>
      <c r="AS213" s="43" t="str">
        <f aca="false">J213</f>
        <v>诉求</v>
      </c>
      <c r="AT213" s="43" t="n">
        <f aca="false">IF(MID(AR213,1,2)="热线",12345)+IF(MID(AR213,1,2)="网络",12345)</f>
        <v>12345</v>
      </c>
      <c r="AU213" s="41" t="str">
        <f aca="false">IFERROR(LEFT(D213,FIND(" ",D213)-1),D213)</f>
        <v>2026-03-09</v>
      </c>
      <c r="AV213" s="43" t="str">
        <f aca="false">P213</f>
        <v>餐饮服务部</v>
      </c>
      <c r="AW213" s="53" t="str">
        <f aca="false">Q213</f>
        <v>动物园分中心</v>
      </c>
      <c r="AX213" s="7" t="str">
        <f aca="false">H213</f>
        <v>市民反映，北京公交集团第一客运分公司22车队，年前调换了食堂的工作人员，换了之后食堂的饭菜非常难吃，种类和菜量也变少了，导致去的晚的人都没有饭吃，更换之后吃饭的人数都变少了，并且现在下午17点钟才开门，价格也更高，希望能够实地调查，来电反映食堂更换厨师问题。注：市民要求个人信息保密（已解释）。</v>
      </c>
      <c r="AY213" s="53" t="str">
        <f aca="false">AG213</f>
        <v>服务</v>
      </c>
      <c r="AZ213" s="43" t="s">
        <v>92</v>
      </c>
      <c r="BA213" s="43" t="s">
        <v>116</v>
      </c>
      <c r="BB213" s="43" t="s">
        <v>116</v>
      </c>
      <c r="BC213" s="6" t="s">
        <v>1330</v>
      </c>
      <c r="BD213" s="43" t="str">
        <f aca="false">U213</f>
        <v>结束</v>
      </c>
      <c r="BE213" s="43" t="str">
        <f aca="false">IFERROR(LEFT(T213,FIND(" ",T213)-1),T213)</f>
        <v>2026-03-14</v>
      </c>
      <c r="BF213" s="6" t="s">
        <v>2845</v>
      </c>
      <c r="BG213" s="5" t="s">
        <v>912</v>
      </c>
      <c r="BH213" s="5" t="s">
        <v>186</v>
      </c>
      <c r="BI213" s="44"/>
      <c r="BJ213" s="44"/>
      <c r="BK213" s="44"/>
      <c r="BL213" s="44" t="str">
        <f aca="false">IF(BG213="物管行政部","侯旭、郑楠",IF(BG213="安保部","张耕",IF(BG213="工程设备部","华菲",IF(BG213="人力资源部","张浩宇",IF(BG213="党委工作部","阎鑫雨",IF(BG213="餐饮服务部","赵弘晨",IF(BG213="工会","郑欣",IF(BG213="办公室","董娜",""))))))))&amp;IF(BG213="纪检部","黄倩",IF(BG213="信息管理部","蔡浩然",""))</f>
        <v>赵弘晨</v>
      </c>
      <c r="BM213" s="44"/>
      <c r="BN213" s="44"/>
      <c r="BO213" s="44"/>
      <c r="BP213" s="45" t="s">
        <v>120</v>
      </c>
      <c r="BQ213" s="46"/>
      <c r="BR213" s="44"/>
      <c r="BS213" s="46"/>
      <c r="BT213" s="46"/>
      <c r="BU213" s="44"/>
      <c r="BV213" s="44" t="str">
        <f aca="false">MID(AR213,1,16)</f>
        <v>热线-260309-011941</v>
      </c>
      <c r="BW213" s="44" t="s">
        <v>121</v>
      </c>
      <c r="BX213" s="45" t="str">
        <f aca="false">IF(COUNTIF(BV:BV,BV213)=1,"否","是")</f>
        <v>否</v>
      </c>
      <c r="BY213" s="45" t="str">
        <f aca="false">MID(AR213,18,1)</f>
        <v/>
      </c>
      <c r="CG213" s="47" t="str">
        <f aca="false">VLOOKUP(AR213,[1]市民意见信息导出!$AI$2:$AK$392,3,FALSE())</f>
        <v>结束</v>
      </c>
      <c r="CH213" s="0" t="e">
        <f aca="false">VLOOKUP(BV213,[2]Sheet1!$C$2:$AC$99,2,FALSE())</f>
        <v>#N/A</v>
      </c>
    </row>
    <row r="214" customFormat="false" ht="53" hidden="true" customHeight="true" outlineLevel="0" collapsed="false">
      <c r="A214" s="35" t="s">
        <v>2846</v>
      </c>
      <c r="B214" s="36" t="s">
        <v>2847</v>
      </c>
      <c r="C214" s="36" t="s">
        <v>2848</v>
      </c>
      <c r="D214" s="36" t="s">
        <v>2849</v>
      </c>
      <c r="E214" s="35" t="s">
        <v>2850</v>
      </c>
      <c r="F214" s="35" t="s">
        <v>89</v>
      </c>
      <c r="G214" s="35" t="s">
        <v>2851</v>
      </c>
      <c r="H214" s="35" t="s">
        <v>2852</v>
      </c>
      <c r="I214" s="35" t="s">
        <v>92</v>
      </c>
      <c r="J214" s="35" t="s">
        <v>93</v>
      </c>
      <c r="K214" s="35" t="s">
        <v>434</v>
      </c>
      <c r="L214" s="35" t="s">
        <v>490</v>
      </c>
      <c r="M214" s="35" t="s">
        <v>741</v>
      </c>
      <c r="N214" s="35" t="s">
        <v>97</v>
      </c>
      <c r="O214" s="35" t="s">
        <v>99</v>
      </c>
      <c r="P214" s="35" t="s">
        <v>434</v>
      </c>
      <c r="Q214" s="35" t="s">
        <v>218</v>
      </c>
      <c r="R214" s="36" t="s">
        <v>2836</v>
      </c>
      <c r="S214" s="36" t="s">
        <v>2853</v>
      </c>
      <c r="T214" s="36" t="s">
        <v>2838</v>
      </c>
      <c r="U214" s="35" t="s">
        <v>103</v>
      </c>
      <c r="V214" s="36" t="s">
        <v>104</v>
      </c>
      <c r="W214" s="35" t="s">
        <v>742</v>
      </c>
      <c r="X214" s="35" t="s">
        <v>2854</v>
      </c>
      <c r="Y214" s="35" t="s">
        <v>2855</v>
      </c>
      <c r="Z214" s="35" t="s">
        <v>242</v>
      </c>
      <c r="AA214" s="35" t="s">
        <v>242</v>
      </c>
      <c r="AB214" s="35" t="s">
        <v>2856</v>
      </c>
      <c r="AC214" s="35" t="s">
        <v>111</v>
      </c>
      <c r="AD214" s="35" t="s">
        <v>112</v>
      </c>
      <c r="AE214" s="36" t="s">
        <v>2857</v>
      </c>
      <c r="AF214" s="36" t="s">
        <v>529</v>
      </c>
      <c r="AG214" s="35" t="s">
        <v>445</v>
      </c>
      <c r="AH214" s="35" t="s">
        <v>116</v>
      </c>
      <c r="AK214" s="37" t="str">
        <f aca="false">AG214&amp;L214&amp;M214</f>
        <v>线路站点场站问题场站生活设施问题</v>
      </c>
      <c r="AP214" s="38" t="n">
        <v>210</v>
      </c>
      <c r="AQ214" s="39" t="n">
        <v>46082</v>
      </c>
      <c r="AR214" s="43" t="str">
        <f aca="false">IFERROR(LEFT(A214,FIND("（",A214)-1),A214)</f>
        <v>热线-260309-064667-2</v>
      </c>
      <c r="AS214" s="43" t="str">
        <f aca="false">J214</f>
        <v>诉求</v>
      </c>
      <c r="AT214" s="43" t="n">
        <f aca="false">IF(MID(AR214,1,2)="热线",12345)+IF(MID(AR214,1,2)="网络",12345)</f>
        <v>12345</v>
      </c>
      <c r="AU214" s="41" t="str">
        <f aca="false">IFERROR(LEFT(D214,FIND(" ",D214)-1),D214)</f>
        <v>2026-03-09</v>
      </c>
      <c r="AV214" s="43" t="str">
        <f aca="false">P214</f>
        <v>基建行政部</v>
      </c>
      <c r="AW214" s="53" t="str">
        <f aca="false">Q214</f>
        <v>机关</v>
      </c>
      <c r="AX214" s="7" t="str">
        <f aca="false">H214</f>
        <v>市民反映，朝阳区小关街道18路公交场站的监管单位，里面大院有派出所和加气的，院内之前可以停车，现在想知道场站的监管部门，希望回复自己，来电反映核实公交场站监管单位问题。鸿运承安保，电车基建</v>
      </c>
      <c r="AY214" s="53" t="str">
        <f aca="false">AG214</f>
        <v>线路站点</v>
      </c>
      <c r="AZ214" s="43" t="s">
        <v>116</v>
      </c>
      <c r="BA214" s="43" t="s">
        <v>116</v>
      </c>
      <c r="BB214" s="43" t="s">
        <v>116</v>
      </c>
      <c r="BC214" s="6" t="s">
        <v>546</v>
      </c>
      <c r="BD214" s="43" t="str">
        <f aca="false">U214</f>
        <v>结束</v>
      </c>
      <c r="BE214" s="43" t="str">
        <f aca="false">IFERROR(LEFT(T214,FIND(" ",T214)-1),T214)</f>
        <v>2026-03-14</v>
      </c>
      <c r="BF214" s="6" t="s">
        <v>2858</v>
      </c>
      <c r="BG214" s="5" t="s">
        <v>99</v>
      </c>
      <c r="BH214" s="5" t="s">
        <v>390</v>
      </c>
      <c r="BI214" s="44"/>
      <c r="BJ214" s="44"/>
      <c r="BK214" s="44"/>
      <c r="BL214" s="44" t="str">
        <f aca="false">IF(BG214="物管行政部","侯旭、郑楠",IF(BG214="安保部","张耕",IF(BG214="工程设备部","华菲",IF(BG214="人力资源部","张浩宇",IF(BG214="党委工作部","阎鑫雨",IF(BG214="餐饮服务部","赵弘晨",IF(BG214="工会","郑欣",IF(BG214="办公室","董娜",""))))))))&amp;IF(BG214="纪检部","黄倩",IF(BG214="信息管理部","蔡浩然",""))</f>
        <v>侯旭、郑楠</v>
      </c>
      <c r="BM214" s="44"/>
      <c r="BN214" s="44"/>
      <c r="BO214" s="44"/>
      <c r="BP214" s="45" t="s">
        <v>120</v>
      </c>
      <c r="BQ214" s="46"/>
      <c r="BR214" s="44"/>
      <c r="BS214" s="46"/>
      <c r="BT214" s="46"/>
      <c r="BU214" s="44"/>
      <c r="BV214" s="44" t="str">
        <f aca="false">MID(AR214,1,16)</f>
        <v>热线-260309-064667</v>
      </c>
      <c r="BW214" s="44" t="s">
        <v>121</v>
      </c>
      <c r="BX214" s="45" t="str">
        <f aca="false">IF(COUNTIF(BV:BV,BV214)=1,"否","是")</f>
        <v>是</v>
      </c>
      <c r="BY214" s="45" t="str">
        <f aca="false">MID(AR214,18,1)</f>
        <v>2</v>
      </c>
      <c r="BZ214" s="0" t="s">
        <v>122</v>
      </c>
      <c r="CE214" s="57" t="s">
        <v>2467</v>
      </c>
      <c r="CG214" s="47" t="str">
        <f aca="false">VLOOKUP(AR214,[1]市民意见信息导出!$AI$2:$AK$392,3,FALSE())</f>
        <v>结束</v>
      </c>
      <c r="CH214" s="0" t="str">
        <f aca="false">VLOOKUP(BV214,[2]Sheet1!$C$2:$AC$99,2,FALSE())</f>
        <v>3月</v>
      </c>
    </row>
    <row r="215" customFormat="false" ht="56" hidden="false" customHeight="true" outlineLevel="0" collapsed="false">
      <c r="A215" s="35" t="s">
        <v>2859</v>
      </c>
      <c r="B215" s="36" t="s">
        <v>2847</v>
      </c>
      <c r="C215" s="36" t="s">
        <v>2848</v>
      </c>
      <c r="D215" s="36" t="s">
        <v>2849</v>
      </c>
      <c r="E215" s="35" t="s">
        <v>2850</v>
      </c>
      <c r="F215" s="35" t="s">
        <v>89</v>
      </c>
      <c r="G215" s="35" t="s">
        <v>2851</v>
      </c>
      <c r="H215" s="35" t="s">
        <v>2852</v>
      </c>
      <c r="I215" s="35" t="s">
        <v>92</v>
      </c>
      <c r="J215" s="35" t="s">
        <v>93</v>
      </c>
      <c r="K215" s="35" t="s">
        <v>132</v>
      </c>
      <c r="L215" s="35" t="s">
        <v>133</v>
      </c>
      <c r="M215" s="35" t="s">
        <v>134</v>
      </c>
      <c r="N215" s="35" t="s">
        <v>97</v>
      </c>
      <c r="O215" s="35" t="s">
        <v>390</v>
      </c>
      <c r="P215" s="35" t="s">
        <v>176</v>
      </c>
      <c r="Q215" s="35" t="s">
        <v>390</v>
      </c>
      <c r="R215" s="36" t="s">
        <v>2836</v>
      </c>
      <c r="S215" s="36" t="s">
        <v>2837</v>
      </c>
      <c r="T215" s="36" t="s">
        <v>2838</v>
      </c>
      <c r="U215" s="35" t="s">
        <v>103</v>
      </c>
      <c r="V215" s="36" t="s">
        <v>104</v>
      </c>
      <c r="W215" s="35" t="s">
        <v>2860</v>
      </c>
      <c r="X215" s="35" t="s">
        <v>2861</v>
      </c>
      <c r="Y215" s="35" t="s">
        <v>242</v>
      </c>
      <c r="Z215" s="35" t="s">
        <v>242</v>
      </c>
      <c r="AA215" s="35" t="s">
        <v>242</v>
      </c>
      <c r="AB215" s="35" t="s">
        <v>2862</v>
      </c>
      <c r="AC215" s="35" t="s">
        <v>111</v>
      </c>
      <c r="AD215" s="35" t="s">
        <v>112</v>
      </c>
      <c r="AE215" s="36" t="s">
        <v>2857</v>
      </c>
      <c r="AF215" s="36" t="s">
        <v>397</v>
      </c>
      <c r="AG215" s="35" t="s">
        <v>445</v>
      </c>
      <c r="AH215" s="35" t="s">
        <v>116</v>
      </c>
      <c r="AK215" s="37" t="str">
        <f aca="false">AG215&amp;L215&amp;M215</f>
        <v>线路站点安保专业政策问题安保措施</v>
      </c>
      <c r="AP215" s="38" t="n">
        <v>211</v>
      </c>
      <c r="AQ215" s="39" t="n">
        <v>46082</v>
      </c>
      <c r="AR215" s="43" t="str">
        <f aca="false">IFERROR(LEFT(A215,FIND("（",A215)-1),A215)</f>
        <v>热线-260309-064667-1</v>
      </c>
      <c r="AS215" s="43" t="str">
        <f aca="false">J215</f>
        <v>诉求</v>
      </c>
      <c r="AT215" s="43" t="n">
        <f aca="false">IF(MID(AR215,1,2)="热线",12345)+IF(MID(AR215,1,2)="网络",12345)</f>
        <v>12345</v>
      </c>
      <c r="AU215" s="41" t="str">
        <f aca="false">IFERROR(LEFT(D215,FIND(" ",D215)-1),D215)</f>
        <v>2026-03-09</v>
      </c>
      <c r="AV215" s="43" t="str">
        <f aca="false">P215</f>
        <v>安全保卫部（应急管理中心）</v>
      </c>
      <c r="AW215" s="53" t="str">
        <f aca="false">Q215</f>
        <v>小营分中心</v>
      </c>
      <c r="AX215" s="7" t="str">
        <f aca="false">H215</f>
        <v>市民反映，朝阳区小关街道18路公交场站的监管单位，里面大院有派出所和加气的，院内之前可以停车，现在想知道场站的监管部门，希望回复自己，来电反映核实公交场站监管单位问题。鸿运承安保，电车基建</v>
      </c>
      <c r="AY215" s="53" t="str">
        <f aca="false">AG215</f>
        <v>线路站点</v>
      </c>
      <c r="AZ215" s="43" t="s">
        <v>116</v>
      </c>
      <c r="BA215" s="43" t="s">
        <v>116</v>
      </c>
      <c r="BB215" s="43" t="s">
        <v>116</v>
      </c>
      <c r="BC215" s="6" t="s">
        <v>546</v>
      </c>
      <c r="BD215" s="43" t="str">
        <f aca="false">U215</f>
        <v>结束</v>
      </c>
      <c r="BE215" s="43" t="str">
        <f aca="false">IFERROR(LEFT(T215,FIND(" ",T215)-1),T215)</f>
        <v>2026-03-14</v>
      </c>
      <c r="BF215" s="6" t="s">
        <v>1649</v>
      </c>
      <c r="BG215" s="5" t="s">
        <v>148</v>
      </c>
      <c r="BH215" s="5" t="s">
        <v>390</v>
      </c>
      <c r="BI215" s="44"/>
      <c r="BJ215" s="44"/>
      <c r="BK215" s="44"/>
      <c r="BL215" s="44" t="str">
        <f aca="false">IF(BG215="物管行政部","侯旭、郑楠",IF(BG215="安保部","张耕",IF(BG215="工程设备部","华菲",IF(BG215="人力资源部","张浩宇",IF(BG215="党委工作部","阎鑫雨",IF(BG215="餐饮服务部","赵弘晨",IF(BG215="工会","郑欣",IF(BG215="办公室","董娜",""))))))))&amp;IF(BG215="纪检部","黄倩",IF(BG215="信息管理部","蔡浩然",""))</f>
        <v>张耕</v>
      </c>
      <c r="BM215" s="44"/>
      <c r="BN215" s="44" t="s">
        <v>2863</v>
      </c>
      <c r="BO215" s="44"/>
      <c r="BP215" s="45" t="s">
        <v>120</v>
      </c>
      <c r="BQ215" s="46"/>
      <c r="BR215" s="44"/>
      <c r="BS215" s="46"/>
      <c r="BT215" s="46"/>
      <c r="BU215" s="44"/>
      <c r="BV215" s="44" t="str">
        <f aca="false">MID(AR215,1,16)</f>
        <v>热线-260309-064667</v>
      </c>
      <c r="BW215" s="44" t="s">
        <v>121</v>
      </c>
      <c r="BX215" s="45" t="str">
        <f aca="false">IF(COUNTIF(BV:BV,BV215)=1,"否","是")</f>
        <v>是</v>
      </c>
      <c r="BY215" s="45" t="str">
        <f aca="false">MID(AR215,18,1)</f>
        <v>1</v>
      </c>
      <c r="BZ215" s="0" t="s">
        <v>122</v>
      </c>
      <c r="CE215" s="57" t="s">
        <v>2467</v>
      </c>
      <c r="CG215" s="47" t="str">
        <f aca="false">VLOOKUP(AR215,[1]市民意见信息导出!$AI$2:$AK$392,3,FALSE())</f>
        <v>结束</v>
      </c>
      <c r="CH215" s="0" t="str">
        <f aca="false">VLOOKUP(BV215,[2]Sheet1!$C$2:$AC$99,2,FALSE())</f>
        <v>3月</v>
      </c>
    </row>
    <row r="216" customFormat="false" ht="39" hidden="true" customHeight="false" outlineLevel="0" collapsed="false">
      <c r="A216" s="35" t="s">
        <v>2864</v>
      </c>
      <c r="B216" s="36" t="s">
        <v>2865</v>
      </c>
      <c r="C216" s="36" t="s">
        <v>2866</v>
      </c>
      <c r="D216" s="36" t="s">
        <v>2867</v>
      </c>
      <c r="E216" s="35" t="s">
        <v>182</v>
      </c>
      <c r="F216" s="35" t="s">
        <v>129</v>
      </c>
      <c r="G216" s="35" t="s">
        <v>182</v>
      </c>
      <c r="H216" s="35" t="s">
        <v>2868</v>
      </c>
      <c r="I216" s="35" t="s">
        <v>92</v>
      </c>
      <c r="J216" s="35" t="s">
        <v>93</v>
      </c>
      <c r="K216" s="35" t="s">
        <v>94</v>
      </c>
      <c r="L216" s="35" t="s">
        <v>184</v>
      </c>
      <c r="M216" s="35" t="s">
        <v>185</v>
      </c>
      <c r="N216" s="35" t="s">
        <v>97</v>
      </c>
      <c r="O216" s="35" t="s">
        <v>99</v>
      </c>
      <c r="P216" s="35" t="s">
        <v>99</v>
      </c>
      <c r="Q216" s="35" t="s">
        <v>218</v>
      </c>
      <c r="R216" s="36" t="s">
        <v>2869</v>
      </c>
      <c r="S216" s="36" t="s">
        <v>2837</v>
      </c>
      <c r="T216" s="36" t="s">
        <v>2870</v>
      </c>
      <c r="U216" s="35" t="s">
        <v>103</v>
      </c>
      <c r="V216" s="36" t="s">
        <v>104</v>
      </c>
      <c r="W216" s="35" t="s">
        <v>2474</v>
      </c>
      <c r="X216" s="35" t="s">
        <v>2871</v>
      </c>
      <c r="Y216" s="35" t="s">
        <v>2872</v>
      </c>
      <c r="Z216" s="35" t="s">
        <v>2873</v>
      </c>
      <c r="AA216" s="35" t="s">
        <v>2874</v>
      </c>
      <c r="AB216" s="35" t="s">
        <v>2875</v>
      </c>
      <c r="AC216" s="35" t="s">
        <v>111</v>
      </c>
      <c r="AD216" s="35" t="s">
        <v>112</v>
      </c>
      <c r="AE216" s="36" t="s">
        <v>2876</v>
      </c>
      <c r="AF216" s="36" t="s">
        <v>529</v>
      </c>
      <c r="AG216" s="35" t="s">
        <v>115</v>
      </c>
      <c r="AH216" s="35" t="s">
        <v>116</v>
      </c>
      <c r="AK216" s="37" t="str">
        <f aca="false">AG216&amp;L216&amp;M216</f>
        <v>服务乘车环境问题车辆卫生</v>
      </c>
      <c r="AP216" s="38" t="n">
        <v>212</v>
      </c>
      <c r="AQ216" s="39" t="n">
        <v>46082</v>
      </c>
      <c r="AR216" s="43" t="str">
        <f aca="false">IFERROR(LEFT(A216,FIND("（",A216)-1),A216)</f>
        <v>热线-260310-007120</v>
      </c>
      <c r="AS216" s="43" t="str">
        <f aca="false">J216</f>
        <v>诉求</v>
      </c>
      <c r="AT216" s="43" t="n">
        <f aca="false">IF(MID(AR216,1,2)="热线",12345)+IF(MID(AR216,1,2)="网络",12345)</f>
        <v>12345</v>
      </c>
      <c r="AU216" s="41" t="str">
        <f aca="false">IFERROR(LEFT(D216,FIND(" ",D216)-1),D216)</f>
        <v>2026-03-10</v>
      </c>
      <c r="AV216" s="43" t="str">
        <f aca="false">P216</f>
        <v>物管行政部</v>
      </c>
      <c r="AW216" s="53" t="str">
        <f aca="false">Q216</f>
        <v>机关</v>
      </c>
      <c r="AX216" s="7" t="str">
        <f aca="false">H216</f>
        <v>市民反映，自己发现公交集团的公交车卫生很差，想知道公交集团对于公交车的消毒和擦拭工作是否有人工作，因为自己发现公交车上的把手都是黑色的，很粘手，自己希望公交集团能加强对公交车的卫生管理，来电反映公交车卫生差问题。注：市民要求保密（已解释）</v>
      </c>
      <c r="AY216" s="53" t="str">
        <f aca="false">AG216</f>
        <v>服务</v>
      </c>
      <c r="AZ216" s="43" t="s">
        <v>116</v>
      </c>
      <c r="BA216" s="43" t="s">
        <v>116</v>
      </c>
      <c r="BB216" s="43" t="s">
        <v>116</v>
      </c>
      <c r="BC216" s="6" t="s">
        <v>117</v>
      </c>
      <c r="BD216" s="43" t="str">
        <f aca="false">U216</f>
        <v>结束</v>
      </c>
      <c r="BE216" s="43" t="str">
        <f aca="false">IFERROR(LEFT(T216,FIND(" ",T216)-1),T216)</f>
        <v>2026-03-15</v>
      </c>
      <c r="BF216" s="6" t="s">
        <v>2877</v>
      </c>
      <c r="BG216" s="5" t="s">
        <v>99</v>
      </c>
      <c r="BH216" s="5" t="s">
        <v>218</v>
      </c>
      <c r="BI216" s="44"/>
      <c r="BJ216" s="44"/>
      <c r="BK216" s="44"/>
      <c r="BL216" s="44" t="str">
        <f aca="false">IF(BG216="物管行政部","侯旭、郑楠",IF(BG216="安保部","张耕",IF(BG216="工程设备部","华菲",IF(BG216="人力资源部","张浩宇",IF(BG216="党委工作部","阎鑫雨",IF(BG216="餐饮服务部","赵弘晨",IF(BG216="工会","郑欣",IF(BG216="办公室","董娜",""))))))))&amp;IF(BG216="纪检部","黄倩",IF(BG216="信息管理部","蔡浩然",""))</f>
        <v>侯旭、郑楠</v>
      </c>
      <c r="BM216" s="44"/>
      <c r="BN216" s="44"/>
      <c r="BO216" s="44"/>
      <c r="BP216" s="45" t="s">
        <v>120</v>
      </c>
      <c r="BQ216" s="46"/>
      <c r="BR216" s="44"/>
      <c r="BS216" s="46"/>
      <c r="BT216" s="46"/>
      <c r="BU216" s="44"/>
      <c r="BV216" s="44" t="str">
        <f aca="false">MID(AR216,1,16)</f>
        <v>热线-260310-007120</v>
      </c>
      <c r="BW216" s="44" t="s">
        <v>121</v>
      </c>
      <c r="BX216" s="45" t="str">
        <f aca="false">IF(COUNTIF(BV:BV,BV216)=1,"否","是")</f>
        <v>否</v>
      </c>
      <c r="BY216" s="45" t="str">
        <f aca="false">MID(AR216,18,1)</f>
        <v/>
      </c>
      <c r="CG216" s="47" t="str">
        <f aca="false">VLOOKUP(AR216,[1]市民意见信息导出!$AI$2:$AK$392,3,FALSE())</f>
        <v>结束</v>
      </c>
      <c r="CH216" s="0" t="e">
        <f aca="false">VLOOKUP(BV216,[2]Sheet1!$C$2:$AC$99,2,FALSE())</f>
        <v>#N/A</v>
      </c>
    </row>
    <row r="217" customFormat="false" ht="78" hidden="true" customHeight="false" outlineLevel="0" collapsed="false">
      <c r="A217" s="35" t="s">
        <v>2878</v>
      </c>
      <c r="B217" s="36" t="s">
        <v>2879</v>
      </c>
      <c r="C217" s="36" t="s">
        <v>2880</v>
      </c>
      <c r="D217" s="36" t="s">
        <v>2881</v>
      </c>
      <c r="E217" s="35" t="s">
        <v>182</v>
      </c>
      <c r="F217" s="35" t="s">
        <v>89</v>
      </c>
      <c r="G217" s="35" t="s">
        <v>182</v>
      </c>
      <c r="H217" s="35" t="s">
        <v>2882</v>
      </c>
      <c r="I217" s="35" t="s">
        <v>92</v>
      </c>
      <c r="J217" s="35" t="s">
        <v>173</v>
      </c>
      <c r="K217" s="35" t="s">
        <v>94</v>
      </c>
      <c r="L217" s="35" t="s">
        <v>1072</v>
      </c>
      <c r="M217" s="35" t="s">
        <v>1073</v>
      </c>
      <c r="N217" s="35" t="s">
        <v>97</v>
      </c>
      <c r="O217" s="35" t="s">
        <v>99</v>
      </c>
      <c r="P217" s="35" t="s">
        <v>94</v>
      </c>
      <c r="Q217" s="35" t="s">
        <v>218</v>
      </c>
      <c r="R217" s="36" t="s">
        <v>2869</v>
      </c>
      <c r="S217" s="36" t="s">
        <v>2837</v>
      </c>
      <c r="T217" s="36" t="s">
        <v>2870</v>
      </c>
      <c r="U217" s="35" t="s">
        <v>103</v>
      </c>
      <c r="V217" s="36" t="s">
        <v>104</v>
      </c>
      <c r="W217" s="35" t="s">
        <v>2883</v>
      </c>
      <c r="X217" s="35" t="s">
        <v>2871</v>
      </c>
      <c r="Y217" s="35" t="s">
        <v>2884</v>
      </c>
      <c r="Z217" s="35" t="s">
        <v>2885</v>
      </c>
      <c r="AA217" s="35" t="s">
        <v>2874</v>
      </c>
      <c r="AB217" s="35" t="s">
        <v>2886</v>
      </c>
      <c r="AC217" s="35" t="s">
        <v>111</v>
      </c>
      <c r="AD217" s="35" t="s">
        <v>112</v>
      </c>
      <c r="AE217" s="36" t="s">
        <v>2887</v>
      </c>
      <c r="AF217" s="36" t="s">
        <v>529</v>
      </c>
      <c r="AG217" s="35" t="s">
        <v>115</v>
      </c>
      <c r="AH217" s="35" t="s">
        <v>116</v>
      </c>
      <c r="AK217" s="37" t="str">
        <f aca="false">AG217&amp;L217&amp;M217</f>
        <v>服务安全服务专业其他问题安全服务专业补充内容</v>
      </c>
      <c r="AP217" s="38" t="n">
        <v>213</v>
      </c>
      <c r="AQ217" s="39" t="n">
        <v>46082</v>
      </c>
      <c r="AR217" s="43" t="str">
        <f aca="false">IFERROR(LEFT(A217,FIND("（",A217)-1),A217)</f>
        <v>网络-260310-022250-1</v>
      </c>
      <c r="AS217" s="43" t="str">
        <f aca="false">J217</f>
        <v>其他</v>
      </c>
      <c r="AT217" s="43" t="n">
        <f aca="false">IF(MID(AR217,1,2)="热线",12345)+IF(MID(AR217,1,2)="网络",12345)</f>
        <v>12345</v>
      </c>
      <c r="AU217" s="41" t="str">
        <f aca="false">IFERROR(LEFT(D217,FIND(" ",D217)-1),D217)</f>
        <v>2026-03-10</v>
      </c>
      <c r="AV217" s="43" t="str">
        <f aca="false">P217</f>
        <v>行车安全服务部</v>
      </c>
      <c r="AW217" s="53" t="str">
        <f aca="false">Q217</f>
        <v>机关</v>
      </c>
      <c r="AX217" s="7" t="str">
        <f aca="false">H217</f>
        <v>工单来源：微信服务号，此工单内容为网民留言时填写的标题及原文。=============================留言标题：建议公交车统一在车内明显位置公示车辆卫生清扫坐套清洗情况  留言原文：建议公交车统一在车内明显位置，公示车辆卫生清扫、坐套清洗、日常消毒、通风等情况，主动接受群众监督。只要真正做到了，公示并不难！市民填写的详细地址为：区：海淀区街道：不详详细地址：公交公司建议公交车统一在车内明显位置公示车辆卫生清扫坐套清洗情况问题安服基建</v>
      </c>
      <c r="AY217" s="53" t="str">
        <f aca="false">AG217</f>
        <v>服务</v>
      </c>
      <c r="AZ217" s="43" t="s">
        <v>116</v>
      </c>
      <c r="BA217" s="43" t="s">
        <v>116</v>
      </c>
      <c r="BB217" s="43" t="s">
        <v>116</v>
      </c>
      <c r="BC217" s="6" t="s">
        <v>117</v>
      </c>
      <c r="BD217" s="43" t="str">
        <f aca="false">U217</f>
        <v>结束</v>
      </c>
      <c r="BE217" s="43" t="str">
        <f aca="false">IFERROR(LEFT(T217,FIND(" ",T217)-1),T217)</f>
        <v>2026-03-15</v>
      </c>
      <c r="BF217" s="6" t="s">
        <v>640</v>
      </c>
      <c r="BG217" s="5" t="s">
        <v>99</v>
      </c>
      <c r="BH217" s="5" t="s">
        <v>218</v>
      </c>
      <c r="BI217" s="44"/>
      <c r="BJ217" s="44"/>
      <c r="BK217" s="44"/>
      <c r="BL217" s="44" t="str">
        <f aca="false">IF(BG217="物管行政部","侯旭、郑楠",IF(BG217="安保部","张耕",IF(BG217="工程设备部","华菲",IF(BG217="人力资源部","张浩宇",IF(BG217="党委工作部","阎鑫雨",IF(BG217="餐饮服务部","赵弘晨",IF(BG217="工会","郑欣",IF(BG217="办公室","董娜",""))))))))&amp;IF(BG217="纪检部","黄倩",IF(BG217="信息管理部","蔡浩然",""))</f>
        <v>侯旭、郑楠</v>
      </c>
      <c r="BM217" s="44"/>
      <c r="BN217" s="44"/>
      <c r="BO217" s="44"/>
      <c r="BP217" s="45" t="s">
        <v>120</v>
      </c>
      <c r="BQ217" s="46"/>
      <c r="BR217" s="44"/>
      <c r="BS217" s="46"/>
      <c r="BT217" s="46"/>
      <c r="BU217" s="44"/>
      <c r="BV217" s="44" t="str">
        <f aca="false">MID(AR217,1,16)</f>
        <v>网络-260310-022250</v>
      </c>
      <c r="BW217" s="44" t="s">
        <v>121</v>
      </c>
      <c r="BX217" s="45" t="str">
        <f aca="false">IF(COUNTIF(BV:BV,BV217)=1,"否","是")</f>
        <v>否</v>
      </c>
      <c r="BY217" s="45" t="str">
        <f aca="false">MID(AR217,18,1)</f>
        <v>1</v>
      </c>
      <c r="CG217" s="47" t="str">
        <f aca="false">VLOOKUP(AR217,[1]市民意见信息导出!$AI$2:$AK$392,3,FALSE())</f>
        <v>结束</v>
      </c>
      <c r="CH217" s="0" t="e">
        <f aca="false">VLOOKUP(BV217,[2]Sheet1!$C$2:$AC$99,2,FALSE())</f>
        <v>#N/A</v>
      </c>
    </row>
    <row r="218" customFormat="false" ht="143" hidden="true" customHeight="false" outlineLevel="0" collapsed="false">
      <c r="A218" s="35" t="s">
        <v>2888</v>
      </c>
      <c r="B218" s="36" t="s">
        <v>2889</v>
      </c>
      <c r="C218" s="36" t="s">
        <v>2890</v>
      </c>
      <c r="D218" s="36" t="s">
        <v>2891</v>
      </c>
      <c r="E218" s="35" t="s">
        <v>1553</v>
      </c>
      <c r="F218" s="35" t="s">
        <v>129</v>
      </c>
      <c r="G218" s="35" t="s">
        <v>960</v>
      </c>
      <c r="H218" s="35" t="s">
        <v>2892</v>
      </c>
      <c r="I218" s="35" t="s">
        <v>92</v>
      </c>
      <c r="J218" s="35" t="s">
        <v>173</v>
      </c>
      <c r="K218" s="35" t="s">
        <v>1555</v>
      </c>
      <c r="L218" s="35" t="s">
        <v>1556</v>
      </c>
      <c r="M218" s="35" t="s">
        <v>1557</v>
      </c>
      <c r="N218" s="35" t="s">
        <v>97</v>
      </c>
      <c r="O218" s="35" t="s">
        <v>1558</v>
      </c>
      <c r="P218" s="35" t="s">
        <v>1558</v>
      </c>
      <c r="Q218" s="35" t="s">
        <v>218</v>
      </c>
      <c r="R218" s="36" t="s">
        <v>2869</v>
      </c>
      <c r="S218" s="36" t="s">
        <v>2893</v>
      </c>
      <c r="T218" s="36" t="s">
        <v>2870</v>
      </c>
      <c r="U218" s="35" t="s">
        <v>103</v>
      </c>
      <c r="V218" s="36" t="s">
        <v>104</v>
      </c>
      <c r="W218" s="35" t="s">
        <v>2894</v>
      </c>
      <c r="X218" s="35" t="s">
        <v>2895</v>
      </c>
      <c r="Y218" s="35" t="s">
        <v>2896</v>
      </c>
      <c r="Z218" s="35" t="s">
        <v>242</v>
      </c>
      <c r="AA218" s="35" t="s">
        <v>242</v>
      </c>
      <c r="AB218" s="35" t="s">
        <v>2897</v>
      </c>
      <c r="AC218" s="35" t="s">
        <v>111</v>
      </c>
      <c r="AD218" s="35" t="s">
        <v>112</v>
      </c>
      <c r="AE218" s="36" t="s">
        <v>2898</v>
      </c>
      <c r="AF218" s="36" t="s">
        <v>1564</v>
      </c>
      <c r="AG218" s="35" t="s">
        <v>225</v>
      </c>
      <c r="AH218" s="35" t="s">
        <v>116</v>
      </c>
      <c r="AK218" s="37" t="str">
        <f aca="false">AG218&amp;L218&amp;M218</f>
        <v>劳动合同及用工管理纪检方面其他问题纪检方面补充内容</v>
      </c>
      <c r="AP218" s="38" t="n">
        <v>214</v>
      </c>
      <c r="AQ218" s="39" t="n">
        <v>46082</v>
      </c>
      <c r="AR218" s="43" t="str">
        <f aca="false">IFERROR(LEFT(A218,FIND("（",A218)-1),A218)</f>
        <v>网络-260310-029325-3</v>
      </c>
      <c r="AS218" s="43" t="str">
        <f aca="false">J218</f>
        <v>其他</v>
      </c>
      <c r="AT218" s="43" t="n">
        <f aca="false">IF(MID(AR218,1,2)="热线",12345)+IF(MID(AR218,1,2)="网络",12345)</f>
        <v>12345</v>
      </c>
      <c r="AU218" s="41" t="str">
        <f aca="false">IFERROR(LEFT(D218,FIND(" ",D218)-1),D218)</f>
        <v>2026-03-10</v>
      </c>
      <c r="AV218" s="43" t="str">
        <f aca="false">P218</f>
        <v>纪检部</v>
      </c>
      <c r="AW218" s="53" t="str">
        <f aca="false">Q218</f>
        <v>机关</v>
      </c>
      <c r="AX218" s="7" t="str">
        <f aca="false">H218</f>
        <v>工单来源：微信服务号，此工单内容为网民留言时填写的标题及原文。 ============================= 留言标题：本人工种认定、监察对象纳入及复核期间违规通报事项留言原文：本人实名反映：鸿运承物业管理中心于2025年10月对我作出开除处分，目前相关事项正在北京市纪委监委复核程序中。该单位在复核程序尚未终结的情况下，对我进行公开反面通报，程序严重违法。本人工种经鸿运承物业管理中心多次确认，不属于管理人员有录音为证。依据《中华人民共和国监察法》第十五条，现要求书面明确：何时、以何种程序、依据何文件将本人作为工人纳入监察对象，并提供正式文件。该单位在复核期间对我公开通报，违反《公职人员政务处分法》第五十六条及程序正当原则，属程序违法。恳请平台予以督办，责令该单位：书面答复并提供将本人纳入监察对象的正式文件；就违法开除、违规通报事项出具正式书面反馈；市民填写的详细地址为：区、街道：大兴区天宫院街道详细地址：天宫院本人工种认定监察对象纳入及复核期间违规通报事项人力，组织纪检答复不满意 </v>
      </c>
      <c r="AY218" s="53" t="str">
        <f aca="false">AG218</f>
        <v>劳动合同及用工管理</v>
      </c>
      <c r="AZ218" s="43" t="s">
        <v>92</v>
      </c>
      <c r="BA218" s="43" t="s">
        <v>92</v>
      </c>
      <c r="BB218" s="43" t="s">
        <v>116</v>
      </c>
      <c r="BC218" s="6" t="s">
        <v>226</v>
      </c>
      <c r="BD218" s="43" t="str">
        <f aca="false">U218</f>
        <v>结束</v>
      </c>
      <c r="BE218" s="43" t="str">
        <f aca="false">IFERROR(LEFT(T218,FIND(" ",T218)-1),T218)</f>
        <v>2026-03-15</v>
      </c>
      <c r="BF218" s="6" t="s">
        <v>977</v>
      </c>
      <c r="BG218" s="5" t="s">
        <v>1558</v>
      </c>
      <c r="BH218" s="5" t="s">
        <v>218</v>
      </c>
      <c r="BI218" s="44"/>
      <c r="BJ218" s="44"/>
      <c r="BK218" s="44"/>
      <c r="BL218" s="44" t="str">
        <f aca="false">IF(BG218="物管行政部","侯旭、郑楠",IF(BG218="安保部","张耕",IF(BG218="工程设备部","华菲",IF(BG218="人力资源部","张浩宇",IF(BG218="党委工作部","阎鑫雨",IF(BG218="餐饮服务部","赵弘晨",IF(BG218="工会","郑欣",IF(BG218="办公室","董娜",""))))))))&amp;IF(BG218="纪检部","黄倩",IF(BG218="信息管理部","蔡浩然",""))</f>
        <v>黄倩</v>
      </c>
      <c r="BM218" s="44"/>
      <c r="BN218" s="44"/>
      <c r="BO218" s="44"/>
      <c r="BP218" s="45" t="s">
        <v>1565</v>
      </c>
      <c r="BQ218" s="46" t="s">
        <v>2899</v>
      </c>
      <c r="BR218" s="44" t="s">
        <v>92</v>
      </c>
      <c r="BS218" s="46"/>
      <c r="BT218" s="46" t="s">
        <v>2900</v>
      </c>
      <c r="BU218" s="44" t="s">
        <v>1571</v>
      </c>
      <c r="BV218" s="44" t="str">
        <f aca="false">MID(AR218,1,16)</f>
        <v>网络-260310-029325</v>
      </c>
      <c r="BW218" s="44" t="s">
        <v>2901</v>
      </c>
      <c r="BX218" s="45" t="str">
        <f aca="false">IF(COUNTIF(BV:BV,BV218)=1,"否","是")</f>
        <v>是</v>
      </c>
      <c r="BY218" s="45" t="str">
        <f aca="false">MID(AR218,18,1)</f>
        <v>3</v>
      </c>
      <c r="CG218" s="47" t="str">
        <f aca="false">VLOOKUP(AR218,[1]市民意见信息导出!$AI$2:$AK$392,3,FALSE())</f>
        <v>结束</v>
      </c>
      <c r="CH218" s="0" t="e">
        <f aca="false">VLOOKUP(BV218,[2]Sheet1!$C$2:$AC$99,2,FALSE())</f>
        <v>#N/A</v>
      </c>
    </row>
    <row r="219" customFormat="false" ht="143" hidden="true" customHeight="false" outlineLevel="0" collapsed="false">
      <c r="A219" s="35" t="s">
        <v>2902</v>
      </c>
      <c r="B219" s="36" t="s">
        <v>2889</v>
      </c>
      <c r="C219" s="36" t="s">
        <v>2890</v>
      </c>
      <c r="D219" s="36" t="s">
        <v>2891</v>
      </c>
      <c r="E219" s="35" t="s">
        <v>1553</v>
      </c>
      <c r="F219" s="35" t="s">
        <v>129</v>
      </c>
      <c r="G219" s="35" t="s">
        <v>960</v>
      </c>
      <c r="H219" s="35" t="s">
        <v>2892</v>
      </c>
      <c r="I219" s="35" t="s">
        <v>92</v>
      </c>
      <c r="J219" s="35" t="s">
        <v>173</v>
      </c>
      <c r="K219" s="35" t="s">
        <v>234</v>
      </c>
      <c r="L219" s="35" t="s">
        <v>303</v>
      </c>
      <c r="M219" s="35" t="s">
        <v>304</v>
      </c>
      <c r="N219" s="35" t="s">
        <v>97</v>
      </c>
      <c r="O219" s="35" t="s">
        <v>238</v>
      </c>
      <c r="P219" s="35" t="s">
        <v>238</v>
      </c>
      <c r="Q219" s="35" t="s">
        <v>218</v>
      </c>
      <c r="R219" s="36" t="s">
        <v>2869</v>
      </c>
      <c r="S219" s="36" t="s">
        <v>2903</v>
      </c>
      <c r="T219" s="36" t="s">
        <v>2870</v>
      </c>
      <c r="U219" s="35" t="s">
        <v>103</v>
      </c>
      <c r="V219" s="36" t="s">
        <v>104</v>
      </c>
      <c r="W219" s="35" t="s">
        <v>2904</v>
      </c>
      <c r="X219" s="35" t="s">
        <v>2905</v>
      </c>
      <c r="Y219" s="35" t="s">
        <v>2906</v>
      </c>
      <c r="Z219" s="35" t="s">
        <v>242</v>
      </c>
      <c r="AA219" s="35" t="s">
        <v>242</v>
      </c>
      <c r="AB219" s="35" t="s">
        <v>2907</v>
      </c>
      <c r="AC219" s="35" t="s">
        <v>111</v>
      </c>
      <c r="AD219" s="35" t="s">
        <v>112</v>
      </c>
      <c r="AE219" s="36" t="s">
        <v>2898</v>
      </c>
      <c r="AF219" s="36" t="s">
        <v>279</v>
      </c>
      <c r="AG219" s="35" t="s">
        <v>225</v>
      </c>
      <c r="AH219" s="35" t="s">
        <v>116</v>
      </c>
      <c r="AK219" s="37" t="str">
        <f aca="false">AG219&amp;L219&amp;M219</f>
        <v>劳动合同及用工管理人力资源方面其他问题人力资源方面补充内容</v>
      </c>
      <c r="AP219" s="38" t="n">
        <v>215</v>
      </c>
      <c r="AQ219" s="39" t="n">
        <v>46082</v>
      </c>
      <c r="AR219" s="43" t="str">
        <f aca="false">IFERROR(LEFT(A219,FIND("（",A219)-1),A219)</f>
        <v>网络-260310-029325-1</v>
      </c>
      <c r="AS219" s="43" t="str">
        <f aca="false">J219</f>
        <v>其他</v>
      </c>
      <c r="AT219" s="43" t="n">
        <f aca="false">IF(MID(AR219,1,2)="热线",12345)+IF(MID(AR219,1,2)="网络",12345)</f>
        <v>12345</v>
      </c>
      <c r="AU219" s="41" t="str">
        <f aca="false">IFERROR(LEFT(D219,FIND(" ",D219)-1),D219)</f>
        <v>2026-03-10</v>
      </c>
      <c r="AV219" s="43" t="str">
        <f aca="false">P219</f>
        <v>人力资源部</v>
      </c>
      <c r="AW219" s="53" t="str">
        <f aca="false">Q219</f>
        <v>机关</v>
      </c>
      <c r="AX219" s="7" t="str">
        <f aca="false">H219</f>
        <v>工单来源：微信服务号，此工单内容为网民留言时填写的标题及原文。 ============================= 留言标题：本人工种认定、监察对象纳入及复核期间违规通报事项留言原文：本人实名反映：鸿运承物业管理中心于2025年10月对我作出开除处分，目前相关事项正在北京市纪委监委复核程序中。该单位在复核程序尚未终结的情况下，对我进行公开反面通报，程序严重违法。本人工种经鸿运承物业管理中心多次确认，不属于管理人员有录音为证。依据《中华人民共和国监察法》第十五条，现要求书面明确：何时、以何种程序、依据何文件将本人作为工人纳入监察对象，并提供正式文件。该单位在复核期间对我公开通报，违反《公职人员政务处分法》第五十六条及程序正当原则，属程序违法。恳请平台予以督办，责令该单位：书面答复并提供将本人纳入监察对象的正式文件；就违法开除、违规通报事项出具正式书面反馈；市民填写的详细地址为：区、街道：大兴区天宫院街道详细地址：天宫院本人工种认定监察对象纳入及复核期间违规通报事项人力，组织纪检答复不满意 </v>
      </c>
      <c r="AY219" s="53" t="str">
        <f aca="false">AG219</f>
        <v>劳动合同及用工管理</v>
      </c>
      <c r="AZ219" s="43" t="s">
        <v>92</v>
      </c>
      <c r="BA219" s="43" t="s">
        <v>92</v>
      </c>
      <c r="BB219" s="43" t="s">
        <v>116</v>
      </c>
      <c r="BC219" s="6" t="s">
        <v>226</v>
      </c>
      <c r="BD219" s="43" t="str">
        <f aca="false">U219</f>
        <v>结束</v>
      </c>
      <c r="BE219" s="43" t="str">
        <f aca="false">IFERROR(LEFT(T219,FIND(" ",T219)-1),T219)</f>
        <v>2026-03-15</v>
      </c>
      <c r="BF219" s="6" t="s">
        <v>969</v>
      </c>
      <c r="BG219" s="5" t="s">
        <v>238</v>
      </c>
      <c r="BH219" s="5" t="s">
        <v>218</v>
      </c>
      <c r="BI219" s="44"/>
      <c r="BJ219" s="44"/>
      <c r="BK219" s="44"/>
      <c r="BL219" s="44" t="str">
        <f aca="false">IF(BG219="物管行政部","侯旭、郑楠",IF(BG219="安保部","张耕",IF(BG219="工程设备部","华菲",IF(BG219="人力资源部","张浩宇",IF(BG219="党委工作部","阎鑫雨",IF(BG219="餐饮服务部","赵弘晨",IF(BG219="工会","郑欣",IF(BG219="办公室","董娜",""))))))))&amp;IF(BG219="纪检部","黄倩",IF(BG219="信息管理部","蔡浩然",""))</f>
        <v>张浩宇</v>
      </c>
      <c r="BM219" s="44"/>
      <c r="BN219" s="44"/>
      <c r="BO219" s="44"/>
      <c r="BP219" s="45" t="s">
        <v>1565</v>
      </c>
      <c r="BQ219" s="46" t="s">
        <v>2899</v>
      </c>
      <c r="BR219" s="44" t="s">
        <v>92</v>
      </c>
      <c r="BS219" s="46"/>
      <c r="BT219" s="46" t="s">
        <v>2900</v>
      </c>
      <c r="BU219" s="44" t="s">
        <v>1571</v>
      </c>
      <c r="BV219" s="44" t="str">
        <f aca="false">MID(AR219,1,16)</f>
        <v>网络-260310-029325</v>
      </c>
      <c r="BW219" s="44" t="s">
        <v>2901</v>
      </c>
      <c r="BX219" s="45" t="str">
        <f aca="false">IF(COUNTIF(BV:BV,BV219)=1,"否","是")</f>
        <v>是</v>
      </c>
      <c r="BY219" s="45" t="str">
        <f aca="false">MID(AR219,18,1)</f>
        <v>1</v>
      </c>
      <c r="CG219" s="47" t="str">
        <f aca="false">VLOOKUP(AR219,[1]市民意见信息导出!$AI$2:$AK$392,3,FALSE())</f>
        <v>结束</v>
      </c>
      <c r="CH219" s="0" t="e">
        <f aca="false">VLOOKUP(BV219,[2]Sheet1!$C$2:$AC$99,2,FALSE())</f>
        <v>#N/A</v>
      </c>
    </row>
    <row r="220" customFormat="false" ht="143" hidden="true" customHeight="false" outlineLevel="0" collapsed="false">
      <c r="A220" s="35" t="s">
        <v>2908</v>
      </c>
      <c r="B220" s="36" t="s">
        <v>2889</v>
      </c>
      <c r="C220" s="36" t="s">
        <v>2890</v>
      </c>
      <c r="D220" s="36" t="s">
        <v>2909</v>
      </c>
      <c r="E220" s="35" t="s">
        <v>1553</v>
      </c>
      <c r="F220" s="35" t="s">
        <v>129</v>
      </c>
      <c r="G220" s="35" t="s">
        <v>960</v>
      </c>
      <c r="H220" s="35" t="s">
        <v>2892</v>
      </c>
      <c r="I220" s="35" t="s">
        <v>92</v>
      </c>
      <c r="J220" s="35" t="s">
        <v>173</v>
      </c>
      <c r="K220" s="35" t="s">
        <v>214</v>
      </c>
      <c r="L220" s="35" t="s">
        <v>973</v>
      </c>
      <c r="M220" s="35" t="s">
        <v>974</v>
      </c>
      <c r="N220" s="35" t="s">
        <v>97</v>
      </c>
      <c r="O220" s="35" t="s">
        <v>217</v>
      </c>
      <c r="P220" s="35" t="s">
        <v>217</v>
      </c>
      <c r="Q220" s="35" t="s">
        <v>218</v>
      </c>
      <c r="R220" s="36" t="s">
        <v>2869</v>
      </c>
      <c r="S220" s="36" t="s">
        <v>2893</v>
      </c>
      <c r="T220" s="36" t="s">
        <v>2870</v>
      </c>
      <c r="U220" s="35" t="s">
        <v>103</v>
      </c>
      <c r="V220" s="36" t="s">
        <v>104</v>
      </c>
      <c r="W220" s="35" t="s">
        <v>219</v>
      </c>
      <c r="X220" s="35" t="s">
        <v>2910</v>
      </c>
      <c r="Y220" s="35" t="s">
        <v>221</v>
      </c>
      <c r="Z220" s="35" t="s">
        <v>221</v>
      </c>
      <c r="AA220" s="35" t="s">
        <v>221</v>
      </c>
      <c r="AB220" s="35" t="s">
        <v>2911</v>
      </c>
      <c r="AC220" s="35" t="s">
        <v>111</v>
      </c>
      <c r="AD220" s="35" t="s">
        <v>112</v>
      </c>
      <c r="AE220" s="36" t="s">
        <v>2898</v>
      </c>
      <c r="AF220" s="36" t="s">
        <v>224</v>
      </c>
      <c r="AG220" s="35" t="s">
        <v>225</v>
      </c>
      <c r="AH220" s="35" t="s">
        <v>116</v>
      </c>
      <c r="AK220" s="37" t="str">
        <f aca="false">AG220&amp;L220&amp;M220</f>
        <v>劳动合同及用工管理组织方面其他问题组织方面补充内容</v>
      </c>
      <c r="AP220" s="38" t="n">
        <v>216</v>
      </c>
      <c r="AQ220" s="39" t="n">
        <v>46082</v>
      </c>
      <c r="AR220" s="43" t="str">
        <f aca="false">IFERROR(LEFT(A220,FIND("（",A220)-1),A220)</f>
        <v>网络-260310-029325-2</v>
      </c>
      <c r="AS220" s="43" t="str">
        <f aca="false">J220</f>
        <v>其他</v>
      </c>
      <c r="AT220" s="43" t="n">
        <f aca="false">IF(MID(AR220,1,2)="热线",12345)+IF(MID(AR220,1,2)="网络",12345)</f>
        <v>12345</v>
      </c>
      <c r="AU220" s="41" t="str">
        <f aca="false">IFERROR(LEFT(D220,FIND(" ",D220)-1),D220)</f>
        <v>2026-03-10</v>
      </c>
      <c r="AV220" s="43" t="str">
        <f aca="false">P220</f>
        <v>党委工作部</v>
      </c>
      <c r="AW220" s="53" t="str">
        <f aca="false">Q220</f>
        <v>机关</v>
      </c>
      <c r="AX220" s="7" t="str">
        <f aca="false">H220</f>
        <v>工单来源：微信服务号，此工单内容为网民留言时填写的标题及原文。 ============================= 留言标题：本人工种认定、监察对象纳入及复核期间违规通报事项留言原文：本人实名反映：鸿运承物业管理中心于2025年10月对我作出开除处分，目前相关事项正在北京市纪委监委复核程序中。该单位在复核程序尚未终结的情况下，对我进行公开反面通报，程序严重违法。本人工种经鸿运承物业管理中心多次确认，不属于管理人员有录音为证。依据《中华人民共和国监察法》第十五条，现要求书面明确：何时、以何种程序、依据何文件将本人作为工人纳入监察对象，并提供正式文件。该单位在复核期间对我公开通报，违反《公职人员政务处分法》第五十六条及程序正当原则，属程序违法。恳请平台予以督办，责令该单位：书面答复并提供将本人纳入监察对象的正式文件；就违法开除、违规通报事项出具正式书面反馈；市民填写的详细地址为：区、街道：大兴区天宫院街道详细地址：天宫院本人工种认定监察对象纳入及复核期间违规通报事项人力，组织纪检答复不满意 </v>
      </c>
      <c r="AY220" s="53" t="str">
        <f aca="false">AG220</f>
        <v>劳动合同及用工管理</v>
      </c>
      <c r="AZ220" s="43" t="s">
        <v>92</v>
      </c>
      <c r="BA220" s="43" t="s">
        <v>92</v>
      </c>
      <c r="BB220" s="43" t="s">
        <v>116</v>
      </c>
      <c r="BC220" s="6" t="s">
        <v>226</v>
      </c>
      <c r="BD220" s="43" t="str">
        <f aca="false">U220</f>
        <v>结束</v>
      </c>
      <c r="BE220" s="43" t="str">
        <f aca="false">IFERROR(LEFT(T220,FIND(" ",T220)-1),T220)</f>
        <v>2026-03-15</v>
      </c>
      <c r="BF220" s="6" t="s">
        <v>977</v>
      </c>
      <c r="BG220" s="5" t="s">
        <v>217</v>
      </c>
      <c r="BH220" s="5" t="s">
        <v>218</v>
      </c>
      <c r="BI220" s="44"/>
      <c r="BJ220" s="44"/>
      <c r="BK220" s="44"/>
      <c r="BL220" s="44" t="str">
        <f aca="false">IF(BG220="物管行政部","侯旭、郑楠",IF(BG220="安保部","张耕",IF(BG220="工程设备部","华菲",IF(BG220="人力资源部","张浩宇",IF(BG220="党委工作部","阎鑫雨",IF(BG220="餐饮服务部","赵弘晨",IF(BG220="工会","郑欣",IF(BG220="办公室","董娜",""))))))))&amp;IF(BG220="纪检部","黄倩",IF(BG220="信息管理部","蔡浩然",""))</f>
        <v>阎鑫雨</v>
      </c>
      <c r="BM220" s="44"/>
      <c r="BN220" s="44"/>
      <c r="BO220" s="44"/>
      <c r="BP220" s="45" t="s">
        <v>1565</v>
      </c>
      <c r="BQ220" s="46" t="s">
        <v>2899</v>
      </c>
      <c r="BR220" s="44" t="s">
        <v>92</v>
      </c>
      <c r="BS220" s="46"/>
      <c r="BT220" s="46" t="s">
        <v>2900</v>
      </c>
      <c r="BU220" s="44" t="s">
        <v>1571</v>
      </c>
      <c r="BV220" s="44" t="str">
        <f aca="false">MID(AR220,1,16)</f>
        <v>网络-260310-029325</v>
      </c>
      <c r="BW220" s="44" t="s">
        <v>2901</v>
      </c>
      <c r="BX220" s="45" t="str">
        <f aca="false">IF(COUNTIF(BV:BV,BV220)=1,"否","是")</f>
        <v>是</v>
      </c>
      <c r="BY220" s="45" t="str">
        <f aca="false">MID(AR220,18,1)</f>
        <v>2</v>
      </c>
      <c r="CG220" s="47" t="str">
        <f aca="false">VLOOKUP(AR220,[1]市民意见信息导出!$AI$2:$AK$392,3,FALSE())</f>
        <v>结束</v>
      </c>
      <c r="CH220" s="0" t="e">
        <f aca="false">VLOOKUP(BV220,[2]Sheet1!$C$2:$AC$99,2,FALSE())</f>
        <v>#N/A</v>
      </c>
    </row>
    <row r="221" customFormat="false" ht="91" hidden="true" customHeight="false" outlineLevel="0" collapsed="false">
      <c r="A221" s="35" t="s">
        <v>2912</v>
      </c>
      <c r="B221" s="36" t="s">
        <v>2913</v>
      </c>
      <c r="C221" s="36" t="s">
        <v>2914</v>
      </c>
      <c r="D221" s="36" t="s">
        <v>2915</v>
      </c>
      <c r="E221" s="35" t="s">
        <v>182</v>
      </c>
      <c r="F221" s="35" t="s">
        <v>129</v>
      </c>
      <c r="G221" s="35" t="s">
        <v>182</v>
      </c>
      <c r="H221" s="35" t="s">
        <v>2916</v>
      </c>
      <c r="I221" s="35" t="s">
        <v>92</v>
      </c>
      <c r="J221" s="35" t="s">
        <v>173</v>
      </c>
      <c r="K221" s="35" t="s">
        <v>434</v>
      </c>
      <c r="L221" s="35" t="s">
        <v>435</v>
      </c>
      <c r="M221" s="35" t="s">
        <v>436</v>
      </c>
      <c r="N221" s="35" t="s">
        <v>97</v>
      </c>
      <c r="O221" s="35" t="s">
        <v>237</v>
      </c>
      <c r="P221" s="35" t="s">
        <v>912</v>
      </c>
      <c r="Q221" s="35" t="s">
        <v>237</v>
      </c>
      <c r="R221" s="36" t="s">
        <v>2869</v>
      </c>
      <c r="S221" s="36" t="s">
        <v>2893</v>
      </c>
      <c r="T221" s="36" t="s">
        <v>2870</v>
      </c>
      <c r="U221" s="35" t="s">
        <v>103</v>
      </c>
      <c r="V221" s="36" t="s">
        <v>104</v>
      </c>
      <c r="W221" s="35" t="s">
        <v>2917</v>
      </c>
      <c r="X221" s="35" t="s">
        <v>2918</v>
      </c>
      <c r="Y221" s="35" t="s">
        <v>2917</v>
      </c>
      <c r="Z221" s="35" t="s">
        <v>2917</v>
      </c>
      <c r="AA221" s="35" t="s">
        <v>2917</v>
      </c>
      <c r="AB221" s="35" t="s">
        <v>2917</v>
      </c>
      <c r="AC221" s="35" t="s">
        <v>111</v>
      </c>
      <c r="AD221" s="35" t="s">
        <v>112</v>
      </c>
      <c r="AE221" s="36" t="s">
        <v>2919</v>
      </c>
      <c r="AF221" s="36" t="s">
        <v>243</v>
      </c>
      <c r="AG221" s="35" t="s">
        <v>115</v>
      </c>
      <c r="AH221" s="35" t="s">
        <v>116</v>
      </c>
      <c r="AK221" s="37" t="str">
        <f aca="false">AG221&amp;L221&amp;M221</f>
        <v>服务基建行政专业其他问题基建行政专业补充内容</v>
      </c>
      <c r="AP221" s="38" t="n">
        <v>217</v>
      </c>
      <c r="AQ221" s="39" t="n">
        <v>46082</v>
      </c>
      <c r="AR221" s="43" t="str">
        <f aca="false">IFERROR(LEFT(A221,FIND("（",A221)-1),A221)</f>
        <v>网络-260310-035726-4</v>
      </c>
      <c r="AS221" s="43" t="str">
        <f aca="false">J221</f>
        <v>其他</v>
      </c>
      <c r="AT221" s="43" t="n">
        <f aca="false">IF(MID(AR221,1,2)="热线",12345)+IF(MID(AR221,1,2)="网络",12345)</f>
        <v>12345</v>
      </c>
      <c r="AU221" s="41" t="str">
        <f aca="false">IFERROR(LEFT(D221,FIND(" ",D221)-1),D221)</f>
        <v>2026-03-10</v>
      </c>
      <c r="AV221" s="43" t="str">
        <f aca="false">P221</f>
        <v>餐饮服务部</v>
      </c>
      <c r="AW221" s="53" t="str">
        <f aca="false">Q221</f>
        <v>方庄分中心</v>
      </c>
      <c r="AX221" s="7" t="str">
        <f aca="false">H221</f>
        <v>工单来源：微信服务号，此工单内容为网民留言时填写的标题及原文。 ============================= 留言标题：北京公交留言原文：电三车队上层管理严重失职，书记至今没有张贴、宣布入党所需条件和政策。2025年评选先进事宜一直搁置。什么条件可以评选入围？入冬至今姜茶暖宝没有见过。大年初三吃的是冷饭。大队长、书记、主席一个赛一个的唯唯诺诺连个做主人没有。这个车队毁在他们手里。伤了职工的心。市民填写的详细地址为：区：丰台区街道：不详详细地址：北京公交北京公交电三车队上层管理严重失职问题电车组织工会基建，鸿运承基建</v>
      </c>
      <c r="AY221" s="53" t="str">
        <f aca="false">AG221</f>
        <v>服务</v>
      </c>
      <c r="AZ221" s="43" t="s">
        <v>92</v>
      </c>
      <c r="BA221" s="43" t="s">
        <v>116</v>
      </c>
      <c r="BB221" s="43" t="s">
        <v>116</v>
      </c>
      <c r="BC221" s="6" t="s">
        <v>1330</v>
      </c>
      <c r="BD221" s="43" t="str">
        <f aca="false">U221</f>
        <v>结束</v>
      </c>
      <c r="BE221" s="43" t="str">
        <f aca="false">IFERROR(LEFT(T221,FIND(" ",T221)-1),T221)</f>
        <v>2026-03-15</v>
      </c>
      <c r="BF221" s="6" t="s">
        <v>2920</v>
      </c>
      <c r="BG221" s="5" t="s">
        <v>912</v>
      </c>
      <c r="BH221" s="5" t="s">
        <v>218</v>
      </c>
      <c r="BI221" s="44"/>
      <c r="BJ221" s="44"/>
      <c r="BK221" s="44"/>
      <c r="BL221" s="44" t="str">
        <f aca="false">IF(BG221="物管行政部","侯旭、郑楠",IF(BG221="安保部","张耕",IF(BG221="工程设备部","华菲",IF(BG221="人力资源部","张浩宇",IF(BG221="党委工作部","阎鑫雨",IF(BG221="餐饮服务部","赵弘晨",IF(BG221="工会","郑欣",IF(BG221="办公室","董娜",""))))))))&amp;IF(BG221="纪检部","黄倩",IF(BG221="信息管理部","蔡浩然",""))</f>
        <v>赵弘晨</v>
      </c>
      <c r="BM221" s="44"/>
      <c r="BN221" s="44"/>
      <c r="BO221" s="44"/>
      <c r="BP221" s="45" t="s">
        <v>120</v>
      </c>
      <c r="BQ221" s="46"/>
      <c r="BR221" s="44"/>
      <c r="BS221" s="46"/>
      <c r="BT221" s="46"/>
      <c r="BU221" s="44"/>
      <c r="BV221" s="44" t="str">
        <f aca="false">MID(AR221,1,16)</f>
        <v>网络-260310-035726</v>
      </c>
      <c r="BW221" s="44" t="s">
        <v>121</v>
      </c>
      <c r="BX221" s="45" t="str">
        <f aca="false">IF(COUNTIF(BV:BV,BV221)=1,"否","是")</f>
        <v>否</v>
      </c>
      <c r="BY221" s="45" t="str">
        <f aca="false">MID(AR221,18,1)</f>
        <v>4</v>
      </c>
      <c r="CG221" s="47" t="str">
        <f aca="false">VLOOKUP(AR221,[1]市民意见信息导出!$AI$2:$AK$392,3,FALSE())</f>
        <v>结束</v>
      </c>
      <c r="CH221" s="0" t="e">
        <f aca="false">VLOOKUP(BV221,[2]Sheet1!$C$2:$AC$99,2,FALSE())</f>
        <v>#N/A</v>
      </c>
    </row>
    <row r="222" customFormat="false" ht="84" hidden="false" customHeight="true" outlineLevel="0" collapsed="false">
      <c r="A222" s="35" t="s">
        <v>2921</v>
      </c>
      <c r="B222" s="36" t="s">
        <v>2922</v>
      </c>
      <c r="C222" s="36" t="s">
        <v>2923</v>
      </c>
      <c r="D222" s="36" t="s">
        <v>2924</v>
      </c>
      <c r="E222" s="35" t="s">
        <v>2925</v>
      </c>
      <c r="F222" s="35" t="s">
        <v>89</v>
      </c>
      <c r="G222" s="35" t="s">
        <v>2926</v>
      </c>
      <c r="H222" s="35" t="s">
        <v>2927</v>
      </c>
      <c r="I222" s="35" t="s">
        <v>92</v>
      </c>
      <c r="J222" s="35" t="s">
        <v>93</v>
      </c>
      <c r="K222" s="35" t="s">
        <v>132</v>
      </c>
      <c r="L222" s="35" t="s">
        <v>388</v>
      </c>
      <c r="M222" s="35" t="s">
        <v>389</v>
      </c>
      <c r="N222" s="35" t="s">
        <v>97</v>
      </c>
      <c r="O222" s="35" t="s">
        <v>186</v>
      </c>
      <c r="P222" s="35" t="s">
        <v>176</v>
      </c>
      <c r="Q222" s="35" t="s">
        <v>186</v>
      </c>
      <c r="R222" s="36" t="s">
        <v>2869</v>
      </c>
      <c r="S222" s="36" t="s">
        <v>2853</v>
      </c>
      <c r="T222" s="36" t="s">
        <v>2870</v>
      </c>
      <c r="U222" s="35" t="s">
        <v>103</v>
      </c>
      <c r="V222" s="36" t="s">
        <v>104</v>
      </c>
      <c r="W222" s="35" t="s">
        <v>2928</v>
      </c>
      <c r="X222" s="35" t="s">
        <v>2929</v>
      </c>
      <c r="Y222" s="35" t="s">
        <v>2930</v>
      </c>
      <c r="Z222" s="35" t="s">
        <v>2930</v>
      </c>
      <c r="AA222" s="35" t="s">
        <v>2930</v>
      </c>
      <c r="AB222" s="35" t="s">
        <v>2931</v>
      </c>
      <c r="AC222" s="35" t="s">
        <v>111</v>
      </c>
      <c r="AD222" s="35" t="s">
        <v>112</v>
      </c>
      <c r="AE222" s="36" t="s">
        <v>2932</v>
      </c>
      <c r="AF222" s="36" t="s">
        <v>195</v>
      </c>
      <c r="AG222" s="35" t="s">
        <v>115</v>
      </c>
      <c r="AH222" s="35" t="s">
        <v>116</v>
      </c>
      <c r="AK222" s="37" t="str">
        <f aca="false">AG222&amp;L222&amp;M222</f>
        <v>服务场站保安问题场站保安</v>
      </c>
      <c r="AP222" s="38" t="n">
        <v>218</v>
      </c>
      <c r="AQ222" s="39" t="n">
        <v>46082</v>
      </c>
      <c r="AR222" s="43" t="str">
        <f aca="false">IFERROR(LEFT(A222,FIND("（",A222)-1),A222)</f>
        <v>热线-260310-061061-1</v>
      </c>
      <c r="AS222" s="43" t="str">
        <f aca="false">J222</f>
        <v>诉求</v>
      </c>
      <c r="AT222" s="43" t="n">
        <f aca="false">IF(MID(AR222,1,2)="热线",12345)+IF(MID(AR222,1,2)="网络",12345)</f>
        <v>12345</v>
      </c>
      <c r="AU222" s="41" t="str">
        <f aca="false">IFERROR(LEFT(D222,FIND(" ",D222)-1),D222)</f>
        <v>2026-03-11</v>
      </c>
      <c r="AV222" s="43" t="str">
        <f aca="false">P222</f>
        <v>安全保卫部（应急管理中心）</v>
      </c>
      <c r="AW222" s="53" t="str">
        <f aca="false">Q222</f>
        <v>动物园分中心</v>
      </c>
      <c r="AX222" s="7" t="str">
        <f aca="false">H222</f>
        <v>市民反映，44路公交总站北官厅公交站公共洗手间不让市民使用，工作人员并对市民进行了辱骂，对站内领导还有工作人员服务不认可，当时也没有放置牌子说外来人员不能用，来电反映公交站人员服务问题。经与市民沟通，市民描述的核心问题是门岗无人值守，待她进入场站后，才有人过去问她，而且3月10日，市民拨打了96166，单号：20260310-1991，安保部已经处理了该事件，此事已经超出物管行政管辖范围，故退回此单</v>
      </c>
      <c r="AY222" s="53" t="str">
        <f aca="false">AG222</f>
        <v>服务</v>
      </c>
      <c r="AZ222" s="43" t="s">
        <v>116</v>
      </c>
      <c r="BA222" s="43" t="s">
        <v>116</v>
      </c>
      <c r="BB222" s="43" t="s">
        <v>116</v>
      </c>
      <c r="BC222" s="6" t="s">
        <v>546</v>
      </c>
      <c r="BD222" s="43" t="str">
        <f aca="false">U222</f>
        <v>结束</v>
      </c>
      <c r="BE222" s="43" t="str">
        <f aca="false">IFERROR(LEFT(T222,FIND(" ",T222)-1),T222)</f>
        <v>2026-03-15</v>
      </c>
      <c r="BF222" s="6" t="s">
        <v>2933</v>
      </c>
      <c r="BG222" s="5" t="s">
        <v>148</v>
      </c>
      <c r="BH222" s="5" t="s">
        <v>186</v>
      </c>
      <c r="BI222" s="44"/>
      <c r="BJ222" s="44"/>
      <c r="BK222" s="44"/>
      <c r="BL222" s="44" t="str">
        <f aca="false">IF(BG222="物管行政部","侯旭、郑楠",IF(BG222="安保部","张耕",IF(BG222="工程设备部","华菲",IF(BG222="人力资源部","张浩宇",IF(BG222="党委工作部","阎鑫雨",IF(BG222="餐饮服务部","赵弘晨",IF(BG222="工会","郑欣",IF(BG222="办公室","董娜",""))))))))&amp;IF(BG222="纪检部","黄倩",IF(BG222="信息管理部","蔡浩然",""))</f>
        <v>张耕</v>
      </c>
      <c r="BM222" s="44"/>
      <c r="BN222" s="44"/>
      <c r="BO222" s="44"/>
      <c r="BP222" s="45" t="s">
        <v>120</v>
      </c>
      <c r="BQ222" s="46" t="s">
        <v>2934</v>
      </c>
      <c r="BR222" s="44" t="s">
        <v>92</v>
      </c>
      <c r="BS222" s="46" t="s">
        <v>150</v>
      </c>
      <c r="BT222" s="46"/>
      <c r="BU222" s="44"/>
      <c r="BV222" s="44" t="str">
        <f aca="false">MID(AR222,1,16)</f>
        <v>热线-260310-061061</v>
      </c>
      <c r="BW222" s="44" t="s">
        <v>121</v>
      </c>
      <c r="BX222" s="45" t="str">
        <f aca="false">IF(COUNTIF(BV:BV,BV222)=1,"否","是")</f>
        <v>否</v>
      </c>
      <c r="BY222" s="45" t="str">
        <f aca="false">MID(AR222,18,1)</f>
        <v>1</v>
      </c>
      <c r="BZ222" s="0" t="s">
        <v>122</v>
      </c>
      <c r="CE222" s="57" t="s">
        <v>2467</v>
      </c>
      <c r="CG222" s="47" t="str">
        <f aca="false">VLOOKUP(AR222,[1]市民意见信息导出!$AI$2:$AK$392,3,FALSE())</f>
        <v>结束</v>
      </c>
      <c r="CH222" s="0" t="str">
        <f aca="false">VLOOKUP(BV222,[2]Sheet1!$C$2:$AC$99,2,FALSE())</f>
        <v>3月</v>
      </c>
    </row>
    <row r="223" customFormat="false" ht="78" hidden="true" customHeight="true" outlineLevel="0" collapsed="false">
      <c r="A223" s="35" t="s">
        <v>2935</v>
      </c>
      <c r="B223" s="36" t="s">
        <v>2936</v>
      </c>
      <c r="C223" s="36" t="s">
        <v>2937</v>
      </c>
      <c r="D223" s="36" t="s">
        <v>2938</v>
      </c>
      <c r="E223" s="35" t="s">
        <v>2816</v>
      </c>
      <c r="F223" s="35" t="s">
        <v>129</v>
      </c>
      <c r="G223" s="35" t="s">
        <v>2817</v>
      </c>
      <c r="H223" s="35" t="s">
        <v>2939</v>
      </c>
      <c r="I223" s="35" t="s">
        <v>92</v>
      </c>
      <c r="J223" s="35" t="s">
        <v>173</v>
      </c>
      <c r="K223" s="35" t="s">
        <v>1377</v>
      </c>
      <c r="L223" s="35" t="s">
        <v>2940</v>
      </c>
      <c r="M223" s="35" t="s">
        <v>2941</v>
      </c>
      <c r="N223" s="35" t="s">
        <v>97</v>
      </c>
      <c r="O223" s="35" t="s">
        <v>158</v>
      </c>
      <c r="P223" s="35" t="s">
        <v>158</v>
      </c>
      <c r="Q223" s="35" t="s">
        <v>158</v>
      </c>
      <c r="R223" s="36" t="s">
        <v>2942</v>
      </c>
      <c r="S223" s="36" t="s">
        <v>2853</v>
      </c>
      <c r="T223" s="36" t="s">
        <v>2943</v>
      </c>
      <c r="U223" s="35" t="s">
        <v>103</v>
      </c>
      <c r="V223" s="36" t="s">
        <v>104</v>
      </c>
      <c r="W223" s="35" t="s">
        <v>2944</v>
      </c>
      <c r="X223" s="36" t="s">
        <v>2945</v>
      </c>
      <c r="Y223" s="36" t="s">
        <v>139</v>
      </c>
      <c r="Z223" s="36" t="s">
        <v>139</v>
      </c>
      <c r="AA223" s="36" t="s">
        <v>139</v>
      </c>
      <c r="AB223" s="36" t="s">
        <v>139</v>
      </c>
      <c r="AC223" s="35" t="s">
        <v>111</v>
      </c>
      <c r="AD223" s="35" t="s">
        <v>112</v>
      </c>
      <c r="AE223" s="36" t="s">
        <v>2946</v>
      </c>
      <c r="AF223" s="36" t="s">
        <v>166</v>
      </c>
      <c r="AG223" s="35" t="s">
        <v>2827</v>
      </c>
      <c r="AH223" s="35" t="s">
        <v>116</v>
      </c>
      <c r="AK223" s="37" t="str">
        <f aca="false">AG223&amp;L223&amp;M223</f>
        <v>物业人员推诿扯皮科技信息专业其他问题科技信息专业补充内容</v>
      </c>
      <c r="AP223" s="38" t="n">
        <v>219</v>
      </c>
      <c r="AQ223" s="39" t="n">
        <v>46082</v>
      </c>
      <c r="AR223" s="43" t="str">
        <f aca="false">IFERROR(LEFT(A223,FIND("（",A223)-1),A223)</f>
        <v>热线-260311-010985</v>
      </c>
      <c r="AS223" s="43" t="str">
        <f aca="false">J223</f>
        <v>其他</v>
      </c>
      <c r="AT223" s="43" t="n">
        <f aca="false">IF(MID(AR223,1,2)="热线",12345)+IF(MID(AR223,1,2)="网络",12345)</f>
        <v>12345</v>
      </c>
      <c r="AU223" s="41" t="str">
        <f aca="false">IFERROR(LEFT(D223,FIND(" ",D223)-1),D223)</f>
        <v>2026-03-11</v>
      </c>
      <c r="AV223" s="43" t="str">
        <f aca="false">P223</f>
        <v>西客站分中心</v>
      </c>
      <c r="AW223" s="53" t="str">
        <f aca="false">Q223</f>
        <v>西客站分中心</v>
      </c>
      <c r="AX223" s="7" t="str">
        <f aca="false">H223</f>
        <v>市民反映，自己是公交集团的职工，自己把电动自行车停放在公交集团厂院车棚里，（具体位置在：湾子公交车站往东50-100米，马路南边，过街天桥下面的公交厂院，停放着309和80路的公交车厂院）不知道是谁把自己的车放到车棚外面，导致自己的现在无法正常使用，物业也查询不到，希望能够协调物业调查监控，查询是谁把市民的电动车推走了，自己收到公司给自己回复但是对方只说了两分钟左右就挂断电话了，怎么解决都没有说，市民对此不认可，问题没有解决，要求重新反映，来电反映协调公交厂院物业调查监控问题。答复不满</v>
      </c>
      <c r="AY223" s="53" t="str">
        <f aca="false">AG223</f>
        <v>物业人员推诿扯皮</v>
      </c>
      <c r="AZ223" s="43" t="s">
        <v>92</v>
      </c>
      <c r="BA223" s="43" t="s">
        <v>116</v>
      </c>
      <c r="BB223" s="43" t="s">
        <v>116</v>
      </c>
      <c r="BC223" s="6" t="s">
        <v>1330</v>
      </c>
      <c r="BD223" s="43" t="str">
        <f aca="false">U223</f>
        <v>结束</v>
      </c>
      <c r="BE223" s="43" t="str">
        <f aca="false">IFERROR(LEFT(T223,FIND(" ",T223)-1),T223)</f>
        <v>2026-03-16</v>
      </c>
      <c r="BF223" s="6" t="s">
        <v>2947</v>
      </c>
      <c r="BG223" s="5" t="s">
        <v>1380</v>
      </c>
      <c r="BH223" s="5" t="s">
        <v>158</v>
      </c>
      <c r="BI223" s="44"/>
      <c r="BJ223" s="44"/>
      <c r="BK223" s="44"/>
      <c r="BL223" s="44" t="str">
        <f aca="false">IF(BG223="物管行政部","侯旭、郑楠",IF(BG223="安保部","张耕",IF(BG223="工程设备部","华菲",IF(BG223="人力资源部","张浩宇",IF(BG223="党委工作部","阎鑫雨",IF(BG223="餐饮服务部","赵弘晨",IF(BG223="工会","郑欣",IF(BG223="办公室","董娜",""))))))))&amp;IF(BG223="纪检部","黄倩",IF(BG223="信息管理部","蔡浩然",""))</f>
        <v>蔡浩然</v>
      </c>
      <c r="BM223" s="44"/>
      <c r="BN223" s="44"/>
      <c r="BO223" s="44"/>
      <c r="BP223" s="45" t="s">
        <v>120</v>
      </c>
      <c r="BQ223" s="46" t="s">
        <v>2948</v>
      </c>
      <c r="BR223" s="44" t="s">
        <v>92</v>
      </c>
      <c r="BS223" s="46" t="s">
        <v>150</v>
      </c>
      <c r="BT223" s="46"/>
      <c r="BU223" s="44" t="s">
        <v>2830</v>
      </c>
      <c r="BV223" s="44" t="str">
        <f aca="false">MID(AR223,1,16)</f>
        <v>热线-260311-010985</v>
      </c>
      <c r="BW223" s="44" t="s">
        <v>117</v>
      </c>
      <c r="BX223" s="45" t="str">
        <f aca="false">IF(COUNTIF(BV:BV,BV223)=1,"否","是")</f>
        <v>否</v>
      </c>
      <c r="BY223" s="45" t="str">
        <f aca="false">MID(AR223,18,1)</f>
        <v/>
      </c>
      <c r="CG223" s="47" t="str">
        <f aca="false">VLOOKUP(AR223,[1]市民意见信息导出!$AI$2:$AK$392,3,FALSE())</f>
        <v>结束</v>
      </c>
      <c r="CH223" s="0" t="e">
        <f aca="false">VLOOKUP(BV223,[2]Sheet1!$C$2:$AC$99,2,FALSE())</f>
        <v>#N/A</v>
      </c>
    </row>
    <row r="224" customFormat="false" ht="52" hidden="true" customHeight="false" outlineLevel="0" collapsed="false">
      <c r="A224" s="35" t="s">
        <v>2949</v>
      </c>
      <c r="B224" s="36" t="s">
        <v>2950</v>
      </c>
      <c r="C224" s="36" t="s">
        <v>2951</v>
      </c>
      <c r="D224" s="36" t="s">
        <v>2952</v>
      </c>
      <c r="E224" s="35" t="s">
        <v>2953</v>
      </c>
      <c r="F224" s="35" t="s">
        <v>89</v>
      </c>
      <c r="G224" s="35" t="s">
        <v>2954</v>
      </c>
      <c r="H224" s="35" t="s">
        <v>2955</v>
      </c>
      <c r="I224" s="35" t="s">
        <v>92</v>
      </c>
      <c r="J224" s="35" t="s">
        <v>588</v>
      </c>
      <c r="K224" s="35" t="s">
        <v>676</v>
      </c>
      <c r="L224" s="35" t="s">
        <v>2956</v>
      </c>
      <c r="M224" s="35" t="s">
        <v>2956</v>
      </c>
      <c r="N224" s="35" t="s">
        <v>97</v>
      </c>
      <c r="O224" s="35" t="s">
        <v>1045</v>
      </c>
      <c r="P224" s="35" t="s">
        <v>676</v>
      </c>
      <c r="Q224" s="35" t="s">
        <v>1045</v>
      </c>
      <c r="R224" s="35"/>
      <c r="S224" s="36" t="s">
        <v>2893</v>
      </c>
      <c r="T224" s="36" t="s">
        <v>2943</v>
      </c>
      <c r="U224" s="35" t="s">
        <v>103</v>
      </c>
      <c r="V224" s="36" t="s">
        <v>104</v>
      </c>
      <c r="W224" s="35" t="s">
        <v>2957</v>
      </c>
      <c r="X224" s="35" t="s">
        <v>2958</v>
      </c>
      <c r="Y224" s="35" t="s">
        <v>2959</v>
      </c>
      <c r="Z224" s="35" t="s">
        <v>2960</v>
      </c>
      <c r="AA224" s="35" t="s">
        <v>2960</v>
      </c>
      <c r="AB224" s="35" t="s">
        <v>2961</v>
      </c>
      <c r="AC224" s="35" t="s">
        <v>111</v>
      </c>
      <c r="AD224" s="35" t="s">
        <v>112</v>
      </c>
      <c r="AE224" s="36" t="s">
        <v>2962</v>
      </c>
      <c r="AF224" s="36" t="s">
        <v>1052</v>
      </c>
      <c r="AG224" s="35" t="s">
        <v>829</v>
      </c>
      <c r="AH224" s="35" t="s">
        <v>92</v>
      </c>
      <c r="AK224" s="37" t="str">
        <f aca="false">AG224&amp;L224&amp;M224</f>
        <v>服务态度工会方面其他表扬工会方面其他表扬</v>
      </c>
      <c r="AP224" s="38" t="n">
        <v>220</v>
      </c>
      <c r="AQ224" s="39" t="n">
        <v>46082</v>
      </c>
      <c r="AR224" s="43" t="str">
        <f aca="false">IFERROR(LEFT(A224,FIND("（",A224)-1),A224)</f>
        <v>热线-260311-064395</v>
      </c>
      <c r="AS224" s="43" t="str">
        <f aca="false">J224</f>
        <v>表扬</v>
      </c>
      <c r="AT224" s="43" t="n">
        <f aca="false">IF(MID(AR224,1,2)="热线",12345)+IF(MID(AR224,1,2)="网络",12345)</f>
        <v>12345</v>
      </c>
      <c r="AU224" s="41" t="str">
        <f aca="false">IFERROR(LEFT(D224,FIND(" ",D224)-1),D224)</f>
        <v>2026-03-11</v>
      </c>
      <c r="AV224" s="43" t="str">
        <f aca="false">P224</f>
        <v>工会</v>
      </c>
      <c r="AW224" s="53" t="str">
        <f aca="false">Q224</f>
        <v>土桥分中心</v>
      </c>
      <c r="AX224" s="7" t="str">
        <f aca="false">H224</f>
        <v>市民反映，公交集团职工，姓名：刘立军女士，自己的福利蛋糕券，因蛋糕店系统原因被他人领取，公交集团鸿运承物业管理中心下属公司土桥分公司，工会主席梁晓漪女士，不辞辛苦，为自己沟通一下午，帮助自己争取回蛋糕券，市民表扬该主席爱护员工，为员工积极争取福利，来电表扬公司工会主席问题。</v>
      </c>
      <c r="AY224" s="53" t="str">
        <f aca="false">AG224</f>
        <v>服务态度</v>
      </c>
      <c r="AZ224" s="43" t="s">
        <v>92</v>
      </c>
      <c r="BA224" s="43" t="s">
        <v>92</v>
      </c>
      <c r="BB224" s="43" t="s">
        <v>116</v>
      </c>
      <c r="BC224" s="6" t="s">
        <v>1330</v>
      </c>
      <c r="BD224" s="43" t="str">
        <f aca="false">U224</f>
        <v>结束</v>
      </c>
      <c r="BE224" s="43" t="str">
        <f aca="false">IFERROR(LEFT(T224,FIND(" ",T224)-1),T224)</f>
        <v>2026-03-16</v>
      </c>
      <c r="BF224" s="6" t="s">
        <v>2963</v>
      </c>
      <c r="BG224" s="5" t="s">
        <v>676</v>
      </c>
      <c r="BH224" s="5" t="s">
        <v>1045</v>
      </c>
      <c r="BI224" s="44"/>
      <c r="BJ224" s="44"/>
      <c r="BK224" s="44"/>
      <c r="BL224" s="44" t="str">
        <f aca="false">IF(BG224="物管行政部","侯旭、郑楠",IF(BG224="安保部","张耕",IF(BG224="工程设备部","华菲",IF(BG224="人力资源部","张浩宇",IF(BG224="党委工作部","阎鑫雨",IF(BG224="餐饮服务部","赵弘晨",IF(BG224="工会","郑欣",IF(BG224="办公室","董娜",""))))))))&amp;IF(BG224="纪检部","黄倩",IF(BG224="信息管理部","蔡浩然",""))</f>
        <v>郑欣</v>
      </c>
      <c r="BM224" s="44"/>
      <c r="BN224" s="44"/>
      <c r="BO224" s="44"/>
      <c r="BP224" s="45" t="s">
        <v>120</v>
      </c>
      <c r="BQ224" s="46"/>
      <c r="BR224" s="44"/>
      <c r="BS224" s="46"/>
      <c r="BT224" s="46"/>
      <c r="BU224" s="44"/>
      <c r="BV224" s="44" t="str">
        <f aca="false">MID(AR224,1,16)</f>
        <v>热线-260311-064395</v>
      </c>
      <c r="BW224" s="44"/>
      <c r="BX224" s="45" t="str">
        <f aca="false">IF(COUNTIF(BV:BV,BV224)=1,"否","是")</f>
        <v>否</v>
      </c>
      <c r="BY224" s="45" t="str">
        <f aca="false">MID(AR224,18,1)</f>
        <v/>
      </c>
      <c r="CG224" s="47" t="str">
        <f aca="false">VLOOKUP(AR224,[1]市民意见信息导出!$AI$2:$AK$392,3,FALSE())</f>
        <v>结束</v>
      </c>
      <c r="CH224" s="0" t="e">
        <f aca="false">VLOOKUP(BV224,[2]Sheet1!$C$2:$AC$99,2,FALSE())</f>
        <v>#N/A</v>
      </c>
    </row>
    <row r="225" customFormat="false" ht="65" hidden="true" customHeight="false" outlineLevel="0" collapsed="false">
      <c r="A225" s="35" t="s">
        <v>2964</v>
      </c>
      <c r="B225" s="36" t="s">
        <v>2965</v>
      </c>
      <c r="C225" s="36" t="s">
        <v>2966</v>
      </c>
      <c r="D225" s="36" t="s">
        <v>2967</v>
      </c>
      <c r="E225" s="35" t="s">
        <v>2968</v>
      </c>
      <c r="F225" s="35" t="s">
        <v>129</v>
      </c>
      <c r="G225" s="35" t="s">
        <v>2969</v>
      </c>
      <c r="H225" s="35" t="s">
        <v>2970</v>
      </c>
      <c r="I225" s="35" t="s">
        <v>92</v>
      </c>
      <c r="J225" s="35" t="s">
        <v>2971</v>
      </c>
      <c r="K225" s="35" t="s">
        <v>234</v>
      </c>
      <c r="L225" s="35" t="s">
        <v>2972</v>
      </c>
      <c r="M225" s="35" t="s">
        <v>2973</v>
      </c>
      <c r="N225" s="35" t="s">
        <v>97</v>
      </c>
      <c r="O225" s="35" t="s">
        <v>238</v>
      </c>
      <c r="P225" s="35" t="s">
        <v>238</v>
      </c>
      <c r="Q225" s="35" t="s">
        <v>218</v>
      </c>
      <c r="R225" s="36" t="s">
        <v>2974</v>
      </c>
      <c r="S225" s="36" t="s">
        <v>2903</v>
      </c>
      <c r="T225" s="36" t="s">
        <v>2975</v>
      </c>
      <c r="U225" s="35" t="s">
        <v>103</v>
      </c>
      <c r="V225" s="36" t="s">
        <v>104</v>
      </c>
      <c r="W225" s="35" t="s">
        <v>2976</v>
      </c>
      <c r="X225" s="35" t="s">
        <v>2977</v>
      </c>
      <c r="Y225" s="35" t="s">
        <v>2976</v>
      </c>
      <c r="Z225" s="35" t="s">
        <v>242</v>
      </c>
      <c r="AA225" s="35" t="s">
        <v>242</v>
      </c>
      <c r="AB225" s="35" t="s">
        <v>2978</v>
      </c>
      <c r="AC225" s="35" t="s">
        <v>111</v>
      </c>
      <c r="AD225" s="35" t="s">
        <v>112</v>
      </c>
      <c r="AE225" s="36" t="s">
        <v>2979</v>
      </c>
      <c r="AF225" s="36" t="s">
        <v>279</v>
      </c>
      <c r="AG225" s="35" t="s">
        <v>2980</v>
      </c>
      <c r="AH225" s="35" t="s">
        <v>116</v>
      </c>
      <c r="AK225" s="37" t="str">
        <f aca="false">AG225&amp;L225&amp;M225</f>
        <v>清洁能源分户自采暖补贴咨询人力资源方面相关问题咨询人力资源方面相关政策</v>
      </c>
      <c r="AP225" s="38" t="n">
        <v>221</v>
      </c>
      <c r="AQ225" s="39" t="n">
        <v>46082</v>
      </c>
      <c r="AR225" s="43" t="str">
        <f aca="false">IFERROR(LEFT(A225,FIND("（",A225)-1),A225)</f>
        <v>热线-260312-045669</v>
      </c>
      <c r="AS225" s="43" t="str">
        <f aca="false">J225</f>
        <v>咨询</v>
      </c>
      <c r="AT225" s="43" t="n">
        <f aca="false">IF(MID(AR225,1,2)="热线",12345)+IF(MID(AR225,1,2)="网络",12345)</f>
        <v>12345</v>
      </c>
      <c r="AU225" s="41" t="str">
        <f aca="false">IFERROR(LEFT(D225,FIND(" ",D225)-1),D225)</f>
        <v>2026-03-12</v>
      </c>
      <c r="AV225" s="43" t="str">
        <f aca="false">P225</f>
        <v>人力资源部</v>
      </c>
      <c r="AW225" s="53" t="str">
        <f aca="false">Q225</f>
        <v>机关</v>
      </c>
      <c r="AX225" s="7" t="str">
        <f aca="false">H225</f>
        <v>市民咨询，自己是北京公交集团下属北京公交集团物业公司（西城区广安门内樱桃园这边）的企业职工，自家是自采暖壁挂炉，单位每年都给自己发放1050元的供暖费，但现在都12号了都快停暖了才给，自己认为给的太晚了，为什么这么晚才发，自己怀疑公司是不是在银行分钱了，希望尽快回复告知，来电咨询单位发自采暖补贴为什么发的时间晚。内部职工</v>
      </c>
      <c r="AY225" s="53" t="str">
        <f aca="false">AG225</f>
        <v>清洁能源分户自采暖补贴</v>
      </c>
      <c r="AZ225" s="43" t="s">
        <v>92</v>
      </c>
      <c r="BA225" s="43" t="s">
        <v>92</v>
      </c>
      <c r="BB225" s="43" t="s">
        <v>116</v>
      </c>
      <c r="BC225" s="6" t="s">
        <v>1330</v>
      </c>
      <c r="BD225" s="43" t="str">
        <f aca="false">U225</f>
        <v>结束</v>
      </c>
      <c r="BE225" s="43" t="str">
        <f aca="false">IFERROR(LEFT(T225,FIND(" ",T225)-1),T225)</f>
        <v>2026-03-17</v>
      </c>
      <c r="BF225" s="6" t="s">
        <v>2981</v>
      </c>
      <c r="BG225" s="5" t="s">
        <v>238</v>
      </c>
      <c r="BH225" s="5" t="s">
        <v>218</v>
      </c>
      <c r="BI225" s="44"/>
      <c r="BJ225" s="44"/>
      <c r="BK225" s="44"/>
      <c r="BL225" s="44" t="str">
        <f aca="false">IF(BG225="物管行政部","侯旭、郑楠",IF(BG225="安保部","张耕",IF(BG225="工程设备部","华菲",IF(BG225="人力资源部","张浩宇",IF(BG225="党委工作部","阎鑫雨",IF(BG225="餐饮服务部","赵弘晨",IF(BG225="工会","郑欣",IF(BG225="办公室","董娜",""))))))))&amp;IF(BG225="纪检部","黄倩",IF(BG225="信息管理部","蔡浩然",""))</f>
        <v>张浩宇</v>
      </c>
      <c r="BM225" s="44"/>
      <c r="BN225" s="44"/>
      <c r="BO225" s="44"/>
      <c r="BP225" s="45" t="s">
        <v>120</v>
      </c>
      <c r="BQ225" s="46"/>
      <c r="BR225" s="44"/>
      <c r="BS225" s="46"/>
      <c r="BT225" s="46"/>
      <c r="BU225" s="44"/>
      <c r="BV225" s="44" t="str">
        <f aca="false">MID(AR225,1,16)</f>
        <v>热线-260312-045669</v>
      </c>
      <c r="BW225" s="44" t="s">
        <v>117</v>
      </c>
      <c r="BX225" s="45" t="str">
        <f aca="false">IF(COUNTIF(BV:BV,BV225)=1,"否","是")</f>
        <v>否</v>
      </c>
      <c r="BY225" s="45" t="str">
        <f aca="false">MID(AR225,18,1)</f>
        <v/>
      </c>
      <c r="CG225" s="47" t="str">
        <f aca="false">VLOOKUP(AR225,[1]市民意见信息导出!$AI$2:$AK$392,3,FALSE())</f>
        <v>结束</v>
      </c>
      <c r="CH225" s="0" t="e">
        <f aca="false">VLOOKUP(BV225,[2]Sheet1!$C$2:$AC$99,2,FALSE())</f>
        <v>#N/A</v>
      </c>
    </row>
    <row r="226" customFormat="false" ht="91" hidden="false" customHeight="false" outlineLevel="0" collapsed="false">
      <c r="A226" s="35" t="s">
        <v>2982</v>
      </c>
      <c r="B226" s="36" t="s">
        <v>2983</v>
      </c>
      <c r="C226" s="36" t="s">
        <v>2984</v>
      </c>
      <c r="D226" s="36" t="s">
        <v>2985</v>
      </c>
      <c r="E226" s="35" t="s">
        <v>2816</v>
      </c>
      <c r="F226" s="35" t="s">
        <v>129</v>
      </c>
      <c r="G226" s="35" t="s">
        <v>2817</v>
      </c>
      <c r="H226" s="35" t="s">
        <v>2986</v>
      </c>
      <c r="I226" s="35" t="s">
        <v>92</v>
      </c>
      <c r="J226" s="35" t="s">
        <v>93</v>
      </c>
      <c r="K226" s="35" t="s">
        <v>132</v>
      </c>
      <c r="L226" s="35" t="s">
        <v>133</v>
      </c>
      <c r="M226" s="35" t="s">
        <v>134</v>
      </c>
      <c r="N226" s="35" t="s">
        <v>97</v>
      </c>
      <c r="O226" s="35" t="s">
        <v>158</v>
      </c>
      <c r="P226" s="35" t="s">
        <v>176</v>
      </c>
      <c r="Q226" s="35" t="s">
        <v>158</v>
      </c>
      <c r="R226" s="36" t="s">
        <v>2987</v>
      </c>
      <c r="S226" s="36" t="s">
        <v>2988</v>
      </c>
      <c r="T226" s="36" t="s">
        <v>2989</v>
      </c>
      <c r="U226" s="35" t="s">
        <v>103</v>
      </c>
      <c r="V226" s="36" t="s">
        <v>104</v>
      </c>
      <c r="W226" s="35" t="s">
        <v>2990</v>
      </c>
      <c r="X226" s="36" t="s">
        <v>2991</v>
      </c>
      <c r="Y226" s="35" t="s">
        <v>2992</v>
      </c>
      <c r="Z226" s="36" t="s">
        <v>139</v>
      </c>
      <c r="AA226" s="36" t="s">
        <v>139</v>
      </c>
      <c r="AB226" s="36" t="s">
        <v>139</v>
      </c>
      <c r="AC226" s="35" t="s">
        <v>111</v>
      </c>
      <c r="AD226" s="35" t="s">
        <v>112</v>
      </c>
      <c r="AE226" s="36" t="s">
        <v>2993</v>
      </c>
      <c r="AF226" s="36" t="s">
        <v>166</v>
      </c>
      <c r="AG226" s="35" t="s">
        <v>2827</v>
      </c>
      <c r="AH226" s="35" t="s">
        <v>116</v>
      </c>
      <c r="AK226" s="37" t="str">
        <f aca="false">AG226&amp;L226&amp;M226</f>
        <v>物业人员推诿扯皮安保专业政策问题安保措施</v>
      </c>
      <c r="AP226" s="38" t="n">
        <v>222</v>
      </c>
      <c r="AQ226" s="39" t="n">
        <v>46082</v>
      </c>
      <c r="AR226" s="43" t="str">
        <f aca="false">IFERROR(LEFT(A226,FIND("（",A226)-1),A226)</f>
        <v>热线-260313-006707</v>
      </c>
      <c r="AS226" s="43" t="str">
        <f aca="false">J226</f>
        <v>诉求</v>
      </c>
      <c r="AT226" s="43" t="n">
        <f aca="false">IF(MID(AR226,1,2)="热线",12345)+IF(MID(AR226,1,2)="网络",12345)</f>
        <v>12345</v>
      </c>
      <c r="AU226" s="41" t="str">
        <f aca="false">IFERROR(LEFT(D226,FIND(" ",D226)-1),D226)</f>
        <v>2026-03-13</v>
      </c>
      <c r="AV226" s="43" t="str">
        <f aca="false">P226</f>
        <v>安全保卫部（应急管理中心）</v>
      </c>
      <c r="AW226" s="53" t="str">
        <f aca="false">Q226</f>
        <v>西客站分中心</v>
      </c>
      <c r="AX226" s="7" t="str">
        <f aca="false">H226</f>
        <v>市民反映，自己是公交集团的职工，把电动自行车停放在公交集团厂院车棚里，（具体位置在：湾子公交车站往东50-100米，马路南边，过街天桥下面的公交厂院，停放着309和80路的公交车厂院）不知道是谁把自己的车放到车棚外面，造成自己的电动车风吹雨淋好长时间了，没法骑了，市民表示公交厂院在广外湾子，归西站物业管，回复称只能修，不能维护，市民表示自己还有四、五个月就退休了，希望把自己的电动车刷刷油、除除锈，让自己能骑，来电反映协调公交厂院物业维护电动车问题。	经与分中心核实，该事情近期一直是西站安保部在处理，故请安保部继续处理，故退回此单，谢谢！</v>
      </c>
      <c r="AY226" s="53" t="str">
        <f aca="false">AG226</f>
        <v>物业人员推诿扯皮</v>
      </c>
      <c r="AZ226" s="43" t="s">
        <v>92</v>
      </c>
      <c r="BA226" s="43" t="s">
        <v>116</v>
      </c>
      <c r="BB226" s="43" t="s">
        <v>116</v>
      </c>
      <c r="BC226" s="6" t="s">
        <v>1330</v>
      </c>
      <c r="BD226" s="43" t="str">
        <f aca="false">U226</f>
        <v>结束</v>
      </c>
      <c r="BE226" s="43" t="str">
        <f aca="false">IFERROR(LEFT(T226,FIND(" ",T226)-1),T226)</f>
        <v>2026-03-18</v>
      </c>
      <c r="BF226" s="6" t="s">
        <v>2947</v>
      </c>
      <c r="BG226" s="5" t="s">
        <v>148</v>
      </c>
      <c r="BH226" s="5" t="s">
        <v>158</v>
      </c>
      <c r="BI226" s="44"/>
      <c r="BJ226" s="44"/>
      <c r="BK226" s="44"/>
      <c r="BL226" s="44" t="str">
        <f aca="false">IF(BG226="物管行政部","侯旭、郑楠",IF(BG226="安保部","张耕",IF(BG226="工程设备部","华菲",IF(BG226="人力资源部","张浩宇",IF(BG226="党委工作部","阎鑫雨",IF(BG226="餐饮服务部","赵弘晨",IF(BG226="工会","郑欣",IF(BG226="办公室","董娜",""))))))))&amp;IF(BG226="纪检部","黄倩",IF(BG226="信息管理部","蔡浩然",""))</f>
        <v>张耕</v>
      </c>
      <c r="BM226" s="44"/>
      <c r="BN226" s="44"/>
      <c r="BO226" s="44"/>
      <c r="BP226" s="45" t="s">
        <v>120</v>
      </c>
      <c r="BQ226" s="46" t="s">
        <v>2994</v>
      </c>
      <c r="BR226" s="44" t="s">
        <v>92</v>
      </c>
      <c r="BS226" s="46" t="s">
        <v>150</v>
      </c>
      <c r="BT226" s="46"/>
      <c r="BU226" s="44" t="s">
        <v>2830</v>
      </c>
      <c r="BV226" s="44" t="str">
        <f aca="false">MID(AR226,1,16)</f>
        <v>热线-260313-006707</v>
      </c>
      <c r="BW226" s="44" t="s">
        <v>117</v>
      </c>
      <c r="BX226" s="45" t="str">
        <f aca="false">IF(COUNTIF(BV:BV,BV226)=1,"否","是")</f>
        <v>否</v>
      </c>
      <c r="BY226" s="45" t="str">
        <f aca="false">MID(AR226,18,1)</f>
        <v/>
      </c>
      <c r="CG226" s="47" t="str">
        <f aca="false">VLOOKUP(AR226,[1]市民意见信息导出!$AI$2:$AK$392,3,FALSE())</f>
        <v>结束</v>
      </c>
      <c r="CH226" s="0" t="e">
        <f aca="false">VLOOKUP(BV226,[2]Sheet1!$C$2:$AC$99,2,FALSE())</f>
        <v>#N/A</v>
      </c>
    </row>
    <row r="227" customFormat="false" ht="70" hidden="false" customHeight="false" outlineLevel="0" collapsed="false">
      <c r="A227" s="35" t="s">
        <v>2995</v>
      </c>
      <c r="B227" s="36" t="s">
        <v>2996</v>
      </c>
      <c r="C227" s="36" t="s">
        <v>2997</v>
      </c>
      <c r="D227" s="36" t="s">
        <v>2998</v>
      </c>
      <c r="E227" s="35" t="s">
        <v>1923</v>
      </c>
      <c r="F227" s="35" t="s">
        <v>89</v>
      </c>
      <c r="G227" s="35" t="s">
        <v>1427</v>
      </c>
      <c r="H227" s="35" t="s">
        <v>2999</v>
      </c>
      <c r="I227" s="35" t="s">
        <v>92</v>
      </c>
      <c r="J227" s="35" t="s">
        <v>93</v>
      </c>
      <c r="K227" s="35" t="s">
        <v>132</v>
      </c>
      <c r="L227" s="35" t="s">
        <v>133</v>
      </c>
      <c r="M227" s="35" t="s">
        <v>134</v>
      </c>
      <c r="N227" s="35" t="s">
        <v>97</v>
      </c>
      <c r="O227" s="35" t="s">
        <v>135</v>
      </c>
      <c r="P227" s="35" t="s">
        <v>176</v>
      </c>
      <c r="Q227" s="35" t="s">
        <v>135</v>
      </c>
      <c r="R227" s="36" t="s">
        <v>2987</v>
      </c>
      <c r="S227" s="36" t="s">
        <v>2988</v>
      </c>
      <c r="T227" s="36" t="s">
        <v>2989</v>
      </c>
      <c r="U227" s="35" t="s">
        <v>103</v>
      </c>
      <c r="V227" s="36" t="s">
        <v>104</v>
      </c>
      <c r="W227" s="35" t="s">
        <v>3000</v>
      </c>
      <c r="X227" s="36" t="s">
        <v>3001</v>
      </c>
      <c r="Y227" s="35" t="s">
        <v>1431</v>
      </c>
      <c r="Z227" s="35" t="s">
        <v>143</v>
      </c>
      <c r="AA227" s="35" t="s">
        <v>142</v>
      </c>
      <c r="AB227" s="35" t="s">
        <v>3002</v>
      </c>
      <c r="AC227" s="35" t="s">
        <v>111</v>
      </c>
      <c r="AD227" s="35" t="s">
        <v>112</v>
      </c>
      <c r="AE227" s="36" t="s">
        <v>3003</v>
      </c>
      <c r="AF227" s="36" t="s">
        <v>145</v>
      </c>
      <c r="AG227" s="35" t="s">
        <v>225</v>
      </c>
      <c r="AH227" s="35" t="s">
        <v>116</v>
      </c>
      <c r="AK227" s="37" t="str">
        <f aca="false">AG227&amp;L227&amp;M227</f>
        <v>劳动合同及用工管理安保专业政策问题安保措施</v>
      </c>
      <c r="AP227" s="38" t="n">
        <v>223</v>
      </c>
      <c r="AQ227" s="39" t="n">
        <v>46082</v>
      </c>
      <c r="AR227" s="43" t="str">
        <f aca="false">IFERROR(LEFT(A227,FIND("（",A227)-1),A227)</f>
        <v>热线-260313-015981</v>
      </c>
      <c r="AS227" s="43" t="str">
        <f aca="false">J227</f>
        <v>诉求</v>
      </c>
      <c r="AT227" s="43" t="n">
        <f aca="false">IF(MID(AR227,1,2)="热线",12345)+IF(MID(AR227,1,2)="网络",12345)</f>
        <v>12345</v>
      </c>
      <c r="AU227" s="41" t="str">
        <f aca="false">IFERROR(LEFT(D227,FIND(" ",D227)-1),D227)</f>
        <v>2026-03-13</v>
      </c>
      <c r="AV227" s="43" t="str">
        <f aca="false">P227</f>
        <v>安全保卫部（应急管理中心）</v>
      </c>
      <c r="AW227" s="53" t="str">
        <f aca="false">Q227</f>
        <v>东直门分中心</v>
      </c>
      <c r="AX227" s="7" t="str">
        <f aca="false">H227</f>
        <v>市民反映，怀柔区汤河口镇汤河口客运站（八方达公交车站），聘用有盗窃前科的人员做保安，保安叫郅文来，做了4年牢，国家有规定此类人员不能担任保安，但是车站录用他了，故意包庇称说查不着这个情况，希望帮助解决，公司包庇对方没有前科，但是自己有法院判决书可以证明，但是公司依旧不承认，来电反映聘用有前科人员当保安不合理问题。 </v>
      </c>
      <c r="AY227" s="53" t="str">
        <f aca="false">AG227</f>
        <v>劳动合同及用工管理</v>
      </c>
      <c r="AZ227" s="43" t="s">
        <v>116</v>
      </c>
      <c r="BA227" s="43" t="s">
        <v>116</v>
      </c>
      <c r="BB227" s="43" t="s">
        <v>116</v>
      </c>
      <c r="BC227" s="6" t="s">
        <v>546</v>
      </c>
      <c r="BD227" s="43" t="str">
        <f aca="false">U227</f>
        <v>结束</v>
      </c>
      <c r="BE227" s="43" t="str">
        <f aca="false">IFERROR(LEFT(T227,FIND(" ",T227)-1),T227)</f>
        <v>2026-03-18</v>
      </c>
      <c r="BF227" s="6" t="s">
        <v>2076</v>
      </c>
      <c r="BG227" s="5" t="s">
        <v>148</v>
      </c>
      <c r="BH227" s="5" t="s">
        <v>135</v>
      </c>
      <c r="BI227" s="44"/>
      <c r="BJ227" s="44"/>
      <c r="BK227" s="44"/>
      <c r="BL227" s="44" t="str">
        <f aca="false">IF(BG227="物管行政部","侯旭、郑楠",IF(BG227="安保部","张耕",IF(BG227="工程设备部","华菲",IF(BG227="人力资源部","张浩宇",IF(BG227="党委工作部","阎鑫雨",IF(BG227="餐饮服务部","赵弘晨",IF(BG227="工会","郑欣",IF(BG227="办公室","董娜",""))))))))&amp;IF(BG227="纪检部","黄倩",IF(BG227="信息管理部","蔡浩然",""))</f>
        <v>张耕</v>
      </c>
      <c r="BM227" s="44"/>
      <c r="BN227" s="44"/>
      <c r="BO227" s="44"/>
      <c r="BP227" s="45" t="s">
        <v>120</v>
      </c>
      <c r="BQ227" s="46" t="s">
        <v>3004</v>
      </c>
      <c r="BR227" s="44" t="s">
        <v>92</v>
      </c>
      <c r="BS227" s="46"/>
      <c r="BT227" s="46"/>
      <c r="BU227" s="44"/>
      <c r="BV227" s="44" t="str">
        <f aca="false">MID(AR227,1,16)</f>
        <v>热线-260313-015981</v>
      </c>
      <c r="BW227" s="44" t="s">
        <v>231</v>
      </c>
      <c r="BX227" s="45" t="str">
        <f aca="false">IF(COUNTIF(BV:BV,BV227)=1,"否","是")</f>
        <v>否</v>
      </c>
      <c r="BY227" s="45" t="str">
        <f aca="false">MID(AR227,18,1)</f>
        <v/>
      </c>
      <c r="CG227" s="47" t="str">
        <f aca="false">VLOOKUP(AR227,[1]市民意见信息导出!$AI$2:$AK$392,3,FALSE())</f>
        <v>结束</v>
      </c>
      <c r="CH227" s="0" t="e">
        <f aca="false">VLOOKUP(BV227,[2]Sheet1!$C$2:$AC$99,2,FALSE())</f>
        <v>#N/A</v>
      </c>
    </row>
    <row r="228" customFormat="false" ht="103" hidden="true" customHeight="true" outlineLevel="0" collapsed="false">
      <c r="A228" s="35" t="s">
        <v>3005</v>
      </c>
      <c r="B228" s="36" t="s">
        <v>3006</v>
      </c>
      <c r="C228" s="36" t="s">
        <v>3007</v>
      </c>
      <c r="D228" s="36" t="s">
        <v>3008</v>
      </c>
      <c r="E228" s="35" t="s">
        <v>3009</v>
      </c>
      <c r="F228" s="35" t="s">
        <v>89</v>
      </c>
      <c r="G228" s="35" t="s">
        <v>3010</v>
      </c>
      <c r="H228" s="35" t="s">
        <v>3011</v>
      </c>
      <c r="I228" s="35" t="s">
        <v>92</v>
      </c>
      <c r="J228" s="35" t="s">
        <v>93</v>
      </c>
      <c r="K228" s="35" t="s">
        <v>434</v>
      </c>
      <c r="L228" s="35" t="s">
        <v>490</v>
      </c>
      <c r="M228" s="35" t="s">
        <v>741</v>
      </c>
      <c r="N228" s="35" t="s">
        <v>97</v>
      </c>
      <c r="O228" s="35" t="s">
        <v>447</v>
      </c>
      <c r="P228" s="35" t="s">
        <v>447</v>
      </c>
      <c r="Q228" s="35" t="s">
        <v>218</v>
      </c>
      <c r="R228" s="36" t="s">
        <v>3012</v>
      </c>
      <c r="S228" s="36" t="s">
        <v>3013</v>
      </c>
      <c r="T228" s="36" t="s">
        <v>3014</v>
      </c>
      <c r="U228" s="35" t="s">
        <v>103</v>
      </c>
      <c r="V228" s="36" t="s">
        <v>104</v>
      </c>
      <c r="W228" s="35" t="s">
        <v>3015</v>
      </c>
      <c r="X228" s="36" t="s">
        <v>3016</v>
      </c>
      <c r="Y228" s="35" t="s">
        <v>3017</v>
      </c>
      <c r="Z228" s="35" t="s">
        <v>3017</v>
      </c>
      <c r="AA228" s="35" t="s">
        <v>242</v>
      </c>
      <c r="AB228" s="35" t="s">
        <v>3018</v>
      </c>
      <c r="AC228" s="35" t="s">
        <v>111</v>
      </c>
      <c r="AD228" s="35" t="s">
        <v>112</v>
      </c>
      <c r="AE228" s="36" t="s">
        <v>3019</v>
      </c>
      <c r="AF228" s="36" t="s">
        <v>497</v>
      </c>
      <c r="AG228" s="35" t="s">
        <v>379</v>
      </c>
      <c r="AH228" s="35" t="s">
        <v>116</v>
      </c>
      <c r="AK228" s="37" t="str">
        <f aca="false">AG228&amp;L228&amp;M228</f>
        <v>设施设备场站问题场站生活设施问题</v>
      </c>
      <c r="AP228" s="38" t="n">
        <v>224</v>
      </c>
      <c r="AQ228" s="39" t="n">
        <v>46082</v>
      </c>
      <c r="AR228" s="43" t="str">
        <f aca="false">IFERROR(LEFT(A228,FIND("（",A228)-1),A228)</f>
        <v>热线-260314-008751-5</v>
      </c>
      <c r="AS228" s="43" t="str">
        <f aca="false">J228</f>
        <v>诉求</v>
      </c>
      <c r="AT228" s="43" t="n">
        <f aca="false">IF(MID(AR228,1,2)="热线",12345)+IF(MID(AR228,1,2)="网络",12345)</f>
        <v>12345</v>
      </c>
      <c r="AU228" s="41" t="str">
        <f aca="false">IFERROR(LEFT(D228,FIND(" ",D228)-1),D228)</f>
        <v>2026-03-14</v>
      </c>
      <c r="AV228" s="43" t="str">
        <f aca="false">P228</f>
        <v>工程设备部</v>
      </c>
      <c r="AW228" s="53" t="str">
        <f aca="false">Q228</f>
        <v>机关</v>
      </c>
      <c r="AX228" s="7" t="str">
        <f aca="false">H228</f>
        <v>市民反映，丰台区莲花池东路118号北京西站南广场公交枢纽总站，市民发现等公交车时的发车指示牌，大约有10几个，大部分都坏了，整个显示屏黑屏，坏了十几天了，市民感到春节过后等公交车挺茫然，设置公交车发车时间提示牌，本来是便民措施，但市民天天需要坐公交车回家，有3趟车可到家，没有乘车指示牌的提示，市民需要在整个站台找公交车乘坐，不能即时看到公交车的发车信息，市民感到很不方便，来电反映公交站台乘车指示牌不亮的问题。客三客六电车客二物业</v>
      </c>
      <c r="AY228" s="53" t="str">
        <f aca="false">AG228</f>
        <v>设施设备</v>
      </c>
      <c r="AZ228" s="43" t="s">
        <v>116</v>
      </c>
      <c r="BA228" s="43" t="s">
        <v>116</v>
      </c>
      <c r="BB228" s="43" t="s">
        <v>116</v>
      </c>
      <c r="BC228" s="6" t="s">
        <v>1330</v>
      </c>
      <c r="BD228" s="43" t="str">
        <f aca="false">U228</f>
        <v>结束</v>
      </c>
      <c r="BE228" s="43" t="str">
        <f aca="false">IFERROR(LEFT(T228,FIND(" ",T228)-1),T228)</f>
        <v>2026-03-19</v>
      </c>
      <c r="BF228" s="6" t="s">
        <v>517</v>
      </c>
      <c r="BG228" s="5" t="s">
        <v>447</v>
      </c>
      <c r="BH228" s="5" t="s">
        <v>158</v>
      </c>
      <c r="BI228" s="44"/>
      <c r="BJ228" s="44"/>
      <c r="BK228" s="44"/>
      <c r="BL228" s="44" t="str">
        <f aca="false">IF(BG228="物管行政部","侯旭、郑楠",IF(BG228="安保部","张耕",IF(BG228="工程设备部","华菲",IF(BG228="人力资源部","张浩宇",IF(BG228="党委工作部","阎鑫雨",IF(BG228="餐饮服务部","赵弘晨",IF(BG228="工会","郑欣",IF(BG228="办公室","董娜",""))))))))&amp;IF(BG228="纪检部","黄倩",IF(BG228="信息管理部","蔡浩然",""))</f>
        <v>华菲</v>
      </c>
      <c r="BM228" s="44"/>
      <c r="BN228" s="44"/>
      <c r="BO228" s="44"/>
      <c r="BP228" s="45" t="s">
        <v>120</v>
      </c>
      <c r="BQ228" s="46"/>
      <c r="BR228" s="44"/>
      <c r="BS228" s="46"/>
      <c r="BT228" s="46"/>
      <c r="BU228" s="44"/>
      <c r="BV228" s="44" t="str">
        <f aca="false">MID(AR228,1,16)</f>
        <v>热线-260314-008751</v>
      </c>
      <c r="BW228" s="44" t="s">
        <v>121</v>
      </c>
      <c r="BX228" s="45" t="str">
        <f aca="false">IF(COUNTIF(BV:BV,BV228)=1,"否","是")</f>
        <v>否</v>
      </c>
      <c r="BY228" s="45" t="str">
        <f aca="false">MID(AR228,18,1)</f>
        <v>5</v>
      </c>
      <c r="CG228" s="47" t="str">
        <f aca="false">VLOOKUP(AR228,[1]市民意见信息导出!$AI$2:$AK$392,3,FALSE())</f>
        <v>结束</v>
      </c>
      <c r="CH228" s="0" t="e">
        <f aca="false">VLOOKUP(BV228,[2]Sheet1!$C$2:$AC$99,2,FALSE())</f>
        <v>#N/A</v>
      </c>
    </row>
    <row r="229" customFormat="false" ht="141" hidden="false" customHeight="true" outlineLevel="0" collapsed="false">
      <c r="A229" s="35" t="s">
        <v>3020</v>
      </c>
      <c r="B229" s="36" t="s">
        <v>3021</v>
      </c>
      <c r="C229" s="36" t="s">
        <v>3022</v>
      </c>
      <c r="D229" s="36" t="s">
        <v>3023</v>
      </c>
      <c r="E229" s="35" t="s">
        <v>3024</v>
      </c>
      <c r="F229" s="35" t="s">
        <v>129</v>
      </c>
      <c r="G229" s="35" t="s">
        <v>3025</v>
      </c>
      <c r="H229" s="35" t="s">
        <v>3026</v>
      </c>
      <c r="I229" s="35" t="s">
        <v>92</v>
      </c>
      <c r="J229" s="35" t="s">
        <v>93</v>
      </c>
      <c r="K229" s="35" t="s">
        <v>132</v>
      </c>
      <c r="L229" s="35" t="s">
        <v>133</v>
      </c>
      <c r="M229" s="35" t="s">
        <v>134</v>
      </c>
      <c r="N229" s="35" t="s">
        <v>97</v>
      </c>
      <c r="O229" s="35" t="s">
        <v>186</v>
      </c>
      <c r="P229" s="35" t="s">
        <v>176</v>
      </c>
      <c r="Q229" s="35" t="s">
        <v>186</v>
      </c>
      <c r="R229" s="36" t="s">
        <v>3012</v>
      </c>
      <c r="S229" s="36" t="s">
        <v>2988</v>
      </c>
      <c r="T229" s="36" t="s">
        <v>3014</v>
      </c>
      <c r="U229" s="35" t="s">
        <v>103</v>
      </c>
      <c r="V229" s="36" t="s">
        <v>104</v>
      </c>
      <c r="W229" s="35" t="s">
        <v>3027</v>
      </c>
      <c r="X229" s="35" t="s">
        <v>3028</v>
      </c>
      <c r="Y229" s="35" t="s">
        <v>3029</v>
      </c>
      <c r="Z229" s="35" t="s">
        <v>3029</v>
      </c>
      <c r="AA229" s="35" t="s">
        <v>3029</v>
      </c>
      <c r="AB229" s="35" t="s">
        <v>3030</v>
      </c>
      <c r="AC229" s="35" t="s">
        <v>111</v>
      </c>
      <c r="AD229" s="35" t="s">
        <v>112</v>
      </c>
      <c r="AE229" s="36" t="s">
        <v>3031</v>
      </c>
      <c r="AF229" s="36" t="s">
        <v>195</v>
      </c>
      <c r="AG229" s="35" t="s">
        <v>115</v>
      </c>
      <c r="AH229" s="35" t="s">
        <v>116</v>
      </c>
      <c r="AK229" s="37" t="str">
        <f aca="false">AG229&amp;L229&amp;M229</f>
        <v>服务安保专业政策问题安保措施</v>
      </c>
      <c r="AP229" s="38" t="n">
        <v>225</v>
      </c>
      <c r="AQ229" s="39" t="n">
        <v>46082</v>
      </c>
      <c r="AR229" s="43" t="str">
        <f aca="false">IFERROR(LEFT(A229,FIND("（",A229)-1),A229)</f>
        <v>网络-260314-014284-4</v>
      </c>
      <c r="AS229" s="43" t="str">
        <f aca="false">J229</f>
        <v>诉求</v>
      </c>
      <c r="AT229" s="43" t="n">
        <f aca="false">IF(MID(AR229,1,2)="热线",12345)+IF(MID(AR229,1,2)="网络",12345)</f>
        <v>12345</v>
      </c>
      <c r="AU229" s="41" t="str">
        <f aca="false">IFERROR(LEFT(D229,FIND(" ",D229)-1),D229)</f>
        <v>2026-03-14</v>
      </c>
      <c r="AV229" s="43" t="str">
        <f aca="false">P229</f>
        <v>安全保卫部（应急管理中心）</v>
      </c>
      <c r="AW229" s="53" t="str">
        <f aca="false">Q229</f>
        <v>动物园分中心</v>
      </c>
      <c r="AX229" s="7" t="str">
        <f aca="false">H229</f>
        <v>工单来源：微信服务号市民留言标题：动物园交通枢纽附近违停#微信服务号#市民留言原文：位于北京市西城区动物园交通枢纽场站外禁停标识区域内长期存在公交车违停违停，导致此种问题原因是公交集团管理混乱，场站内乘车人候车站台内停满私家车和西外交通队长期不作为，该情况电视台和抖音多次曝光仍然存在，希望西外交通执法部门对其长期执法，有图有真相，请客服将工单分别派给西外交通队和公交集团市民填写的详细地址为：区、街道：西城区展览路街道详细地址：动物园站D西南口市民反映问题内容：市民反映，希望公交集团治理车辆在动物园交通枢纽场站乱停放问题，故通过微信服务号反映希望公交集团治理车辆在动物园交通枢纽场站乱停放问题。发布时间：2026-03-13 07:52:28备注：该工单为微信对接系统弹出工单网络-260314-014905号后而新建的工单。电车调指，基建，客四基建，物业安保，基建</v>
      </c>
      <c r="AY229" s="53" t="str">
        <f aca="false">AG229</f>
        <v>服务</v>
      </c>
      <c r="AZ229" s="43" t="s">
        <v>116</v>
      </c>
      <c r="BA229" s="43" t="s">
        <v>116</v>
      </c>
      <c r="BB229" s="43" t="s">
        <v>116</v>
      </c>
      <c r="BC229" s="6" t="s">
        <v>546</v>
      </c>
      <c r="BD229" s="43" t="str">
        <f aca="false">U229</f>
        <v>结束</v>
      </c>
      <c r="BE229" s="43" t="str">
        <f aca="false">IFERROR(LEFT(T229,FIND(" ",T229)-1),T229)</f>
        <v>2026-03-19</v>
      </c>
      <c r="BF229" s="6" t="s">
        <v>2634</v>
      </c>
      <c r="BG229" s="5" t="s">
        <v>148</v>
      </c>
      <c r="BH229" s="5" t="s">
        <v>186</v>
      </c>
      <c r="BI229" s="44"/>
      <c r="BJ229" s="44"/>
      <c r="BK229" s="44"/>
      <c r="BL229" s="44" t="str">
        <f aca="false">IF(BG229="物管行政部","侯旭、郑楠",IF(BG229="安保部","张耕",IF(BG229="工程设备部","华菲",IF(BG229="人力资源部","张浩宇",IF(BG229="党委工作部","阎鑫雨",IF(BG229="餐饮服务部","赵弘晨",IF(BG229="工会","郑欣",IF(BG229="办公室","董娜",""))))))))&amp;IF(BG229="纪检部","黄倩",IF(BG229="信息管理部","蔡浩然",""))</f>
        <v>张耕</v>
      </c>
      <c r="BM229" s="44"/>
      <c r="BN229" s="44"/>
      <c r="BO229" s="44"/>
      <c r="BP229" s="45" t="s">
        <v>228</v>
      </c>
      <c r="BQ229" s="46" t="s">
        <v>3032</v>
      </c>
      <c r="BR229" s="44" t="s">
        <v>92</v>
      </c>
      <c r="BS229" s="46"/>
      <c r="BT229" s="46" t="s">
        <v>2636</v>
      </c>
      <c r="BU229" s="44" t="s">
        <v>3033</v>
      </c>
      <c r="BV229" s="44" t="str">
        <f aca="false">MID(AR229,1,16)</f>
        <v>网络-260314-014284</v>
      </c>
      <c r="BW229" s="44" t="s">
        <v>121</v>
      </c>
      <c r="BX229" s="45" t="str">
        <f aca="false">IF(COUNTIF(BV:BV,BV229)=1,"否","是")</f>
        <v>是</v>
      </c>
      <c r="BY229" s="45" t="str">
        <f aca="false">MID(AR229,18,1)</f>
        <v>4</v>
      </c>
      <c r="CG229" s="47" t="str">
        <f aca="false">VLOOKUP(AR229,[1]市民意见信息导出!$AI$2:$AK$392,3,FALSE())</f>
        <v>结束</v>
      </c>
      <c r="CH229" s="0" t="e">
        <f aca="false">VLOOKUP(BV229,[2]Sheet1!$C$2:$AC$99,2,FALSE())</f>
        <v>#N/A</v>
      </c>
    </row>
    <row r="230" customFormat="false" ht="141" hidden="true" customHeight="true" outlineLevel="0" collapsed="false">
      <c r="A230" s="35" t="s">
        <v>3034</v>
      </c>
      <c r="B230" s="36" t="s">
        <v>3021</v>
      </c>
      <c r="C230" s="36" t="s">
        <v>3022</v>
      </c>
      <c r="D230" s="36" t="s">
        <v>3035</v>
      </c>
      <c r="E230" s="35" t="s">
        <v>3024</v>
      </c>
      <c r="F230" s="35" t="s">
        <v>129</v>
      </c>
      <c r="G230" s="35" t="s">
        <v>3025</v>
      </c>
      <c r="H230" s="35" t="s">
        <v>3036</v>
      </c>
      <c r="I230" s="35" t="s">
        <v>92</v>
      </c>
      <c r="J230" s="35" t="s">
        <v>93</v>
      </c>
      <c r="K230" s="35" t="s">
        <v>434</v>
      </c>
      <c r="L230" s="35" t="s">
        <v>490</v>
      </c>
      <c r="M230" s="35" t="s">
        <v>741</v>
      </c>
      <c r="N230" s="35" t="s">
        <v>97</v>
      </c>
      <c r="O230" s="35" t="s">
        <v>99</v>
      </c>
      <c r="P230" s="35" t="s">
        <v>99</v>
      </c>
      <c r="Q230" s="35" t="s">
        <v>218</v>
      </c>
      <c r="R230" s="36" t="s">
        <v>3012</v>
      </c>
      <c r="S230" s="36" t="s">
        <v>2988</v>
      </c>
      <c r="T230" s="36" t="s">
        <v>3014</v>
      </c>
      <c r="U230" s="35" t="s">
        <v>103</v>
      </c>
      <c r="V230" s="36" t="s">
        <v>104</v>
      </c>
      <c r="W230" s="35" t="s">
        <v>524</v>
      </c>
      <c r="X230" s="35" t="s">
        <v>3037</v>
      </c>
      <c r="Y230" s="35" t="s">
        <v>3038</v>
      </c>
      <c r="Z230" s="35" t="s">
        <v>3039</v>
      </c>
      <c r="AA230" s="35" t="s">
        <v>1403</v>
      </c>
      <c r="AB230" s="35" t="s">
        <v>3040</v>
      </c>
      <c r="AC230" s="35" t="s">
        <v>111</v>
      </c>
      <c r="AD230" s="35" t="s">
        <v>112</v>
      </c>
      <c r="AE230" s="36" t="s">
        <v>3031</v>
      </c>
      <c r="AF230" s="36" t="s">
        <v>529</v>
      </c>
      <c r="AG230" s="35" t="s">
        <v>115</v>
      </c>
      <c r="AH230" s="35" t="s">
        <v>116</v>
      </c>
      <c r="AK230" s="37" t="str">
        <f aca="false">AG230&amp;L230&amp;M230</f>
        <v>服务场站问题场站生活设施问题</v>
      </c>
      <c r="AP230" s="38" t="n">
        <v>226</v>
      </c>
      <c r="AQ230" s="39" t="n">
        <v>46082</v>
      </c>
      <c r="AR230" s="43" t="str">
        <f aca="false">IFERROR(LEFT(A230,FIND("（",A230)-1),A230)</f>
        <v>网络-260314-014284-5</v>
      </c>
      <c r="AS230" s="43" t="str">
        <f aca="false">J230</f>
        <v>诉求</v>
      </c>
      <c r="AT230" s="43" t="n">
        <f aca="false">IF(MID(AR230,1,2)="热线",12345)+IF(MID(AR230,1,2)="网络",12345)</f>
        <v>12345</v>
      </c>
      <c r="AU230" s="41" t="str">
        <f aca="false">IFERROR(LEFT(D230,FIND(" ",D230)-1),D230)</f>
        <v>2026-03-14</v>
      </c>
      <c r="AV230" s="43" t="str">
        <f aca="false">P230</f>
        <v>物管行政部</v>
      </c>
      <c r="AW230" s="53" t="str">
        <f aca="false">Q230</f>
        <v>机关</v>
      </c>
      <c r="AX230" s="7" t="str">
        <f aca="false">H230</f>
        <v>工单来源：微信服务号市民留言标题：动物园交通枢纽附近违停#微信服务号#市民留言原文：位于北京市西城区动物园交通枢纽场站外禁停标识区域内长期存在公交车违停违停，导致此种问题原因是公交集团管理混乱，场站内乘车人候车站台内停满私家车和西外交通队长期不作为，该情况电视台和抖音多次曝光仍然存在，希望西外交通执法部门对其长期执法，有图有真相，请客服将工单分别派给西外交通队和公交集团市民填写的详细地址为：区、街道：西城区展览路街道详细地址：动物园站D西南口市民反映问题内容：市民反映，希望公交集团治理车辆在动物园交通枢纽场站乱停放问题，故通过微信服务号反映希望公交集团治理车辆在动物园交通枢纽场站乱停放问题。发布时间：2026-03-13 07:52:28备注：该工单为微信对接系统弹出工单网络-260314-014905号后而新建的工单。电车调指，基建，客四基建，物业安保，基建</v>
      </c>
      <c r="AY230" s="53" t="str">
        <f aca="false">AG230</f>
        <v>服务</v>
      </c>
      <c r="AZ230" s="43" t="s">
        <v>116</v>
      </c>
      <c r="BA230" s="43" t="s">
        <v>116</v>
      </c>
      <c r="BB230" s="43" t="s">
        <v>116</v>
      </c>
      <c r="BC230" s="6" t="s">
        <v>546</v>
      </c>
      <c r="BD230" s="43" t="str">
        <f aca="false">U230</f>
        <v>结束</v>
      </c>
      <c r="BE230" s="43" t="str">
        <f aca="false">IFERROR(LEFT(T230,FIND(" ",T230)-1),T230)</f>
        <v>2026-03-19</v>
      </c>
      <c r="BF230" s="6" t="s">
        <v>2634</v>
      </c>
      <c r="BG230" s="5" t="s">
        <v>99</v>
      </c>
      <c r="BH230" s="5" t="s">
        <v>186</v>
      </c>
      <c r="BI230" s="44"/>
      <c r="BJ230" s="44"/>
      <c r="BK230" s="44"/>
      <c r="BL230" s="44" t="str">
        <f aca="false">IF(BG230="物管行政部","侯旭、郑楠",IF(BG230="安保部","张耕",IF(BG230="工程设备部","华菲",IF(BG230="人力资源部","张浩宇",IF(BG230="党委工作部","阎鑫雨",IF(BG230="餐饮服务部","赵弘晨",IF(BG230="工会","郑欣",IF(BG230="办公室","董娜",""))))))))&amp;IF(BG230="纪检部","黄倩",IF(BG230="信息管理部","蔡浩然",""))</f>
        <v>侯旭、郑楠</v>
      </c>
      <c r="BM230" s="44"/>
      <c r="BN230" s="44"/>
      <c r="BO230" s="44"/>
      <c r="BP230" s="45" t="s">
        <v>228</v>
      </c>
      <c r="BQ230" s="46" t="s">
        <v>3032</v>
      </c>
      <c r="BR230" s="44" t="s">
        <v>92</v>
      </c>
      <c r="BS230" s="46"/>
      <c r="BT230" s="46" t="s">
        <v>2636</v>
      </c>
      <c r="BU230" s="44" t="s">
        <v>3033</v>
      </c>
      <c r="BV230" s="44" t="str">
        <f aca="false">MID(AR230,1,16)</f>
        <v>网络-260314-014284</v>
      </c>
      <c r="BW230" s="44" t="s">
        <v>121</v>
      </c>
      <c r="BX230" s="45" t="str">
        <f aca="false">IF(COUNTIF(BV:BV,BV230)=1,"否","是")</f>
        <v>是</v>
      </c>
      <c r="BY230" s="45" t="str">
        <f aca="false">MID(AR230,18,1)</f>
        <v>5</v>
      </c>
      <c r="CG230" s="47" t="str">
        <f aca="false">VLOOKUP(AR230,[1]市民意见信息导出!$AI$2:$AK$392,3,FALSE())</f>
        <v>结束</v>
      </c>
      <c r="CH230" s="0" t="e">
        <f aca="false">VLOOKUP(BV230,[2]Sheet1!$C$2:$AC$99,2,FALSE())</f>
        <v>#N/A</v>
      </c>
    </row>
    <row r="231" customFormat="false" ht="150" hidden="true" customHeight="true" outlineLevel="0" collapsed="false">
      <c r="A231" s="35" t="s">
        <v>3041</v>
      </c>
      <c r="B231" s="36" t="s">
        <v>3042</v>
      </c>
      <c r="C231" s="36" t="s">
        <v>3043</v>
      </c>
      <c r="D231" s="36" t="s">
        <v>3044</v>
      </c>
      <c r="E231" s="35" t="s">
        <v>182</v>
      </c>
      <c r="F231" s="35" t="s">
        <v>129</v>
      </c>
      <c r="G231" s="35" t="s">
        <v>182</v>
      </c>
      <c r="H231" s="35" t="s">
        <v>3045</v>
      </c>
      <c r="I231" s="35" t="s">
        <v>92</v>
      </c>
      <c r="J231" s="35" t="s">
        <v>173</v>
      </c>
      <c r="K231" s="35" t="s">
        <v>434</v>
      </c>
      <c r="L231" s="35" t="s">
        <v>435</v>
      </c>
      <c r="M231" s="35" t="s">
        <v>436</v>
      </c>
      <c r="N231" s="35" t="s">
        <v>97</v>
      </c>
      <c r="O231" s="35" t="s">
        <v>99</v>
      </c>
      <c r="P231" s="35" t="s">
        <v>99</v>
      </c>
      <c r="Q231" s="35" t="s">
        <v>218</v>
      </c>
      <c r="R231" s="36" t="s">
        <v>3046</v>
      </c>
      <c r="S231" s="36" t="s">
        <v>2988</v>
      </c>
      <c r="T231" s="36" t="s">
        <v>3047</v>
      </c>
      <c r="U231" s="35" t="s">
        <v>103</v>
      </c>
      <c r="V231" s="36" t="s">
        <v>104</v>
      </c>
      <c r="W231" s="35" t="s">
        <v>3048</v>
      </c>
      <c r="X231" s="35" t="s">
        <v>3049</v>
      </c>
      <c r="Y231" s="35" t="s">
        <v>3050</v>
      </c>
      <c r="Z231" s="35" t="s">
        <v>3051</v>
      </c>
      <c r="AA231" s="35" t="s">
        <v>242</v>
      </c>
      <c r="AB231" s="35" t="s">
        <v>3052</v>
      </c>
      <c r="AC231" s="35" t="s">
        <v>111</v>
      </c>
      <c r="AD231" s="35" t="s">
        <v>112</v>
      </c>
      <c r="AE231" s="36" t="s">
        <v>3053</v>
      </c>
      <c r="AF231" s="36" t="s">
        <v>529</v>
      </c>
      <c r="AG231" s="35" t="s">
        <v>225</v>
      </c>
      <c r="AH231" s="35" t="s">
        <v>116</v>
      </c>
      <c r="AK231" s="37" t="str">
        <f aca="false">AG231&amp;L231&amp;M231</f>
        <v>劳动合同及用工管理基建行政专业其他问题基建行政专业补充内容</v>
      </c>
      <c r="AP231" s="38" t="n">
        <v>227</v>
      </c>
      <c r="AQ231" s="39" t="n">
        <v>46082</v>
      </c>
      <c r="AR231" s="43" t="str">
        <f aca="false">IFERROR(LEFT(A231,FIND("（",A231)-1),A231)</f>
        <v>网络-260315-013161-2</v>
      </c>
      <c r="AS231" s="43" t="str">
        <f aca="false">J231</f>
        <v>其他</v>
      </c>
      <c r="AT231" s="43" t="n">
        <f aca="false">IF(MID(AR231,1,2)="热线",12345)+IF(MID(AR231,1,2)="网络",12345)</f>
        <v>12345</v>
      </c>
      <c r="AU231" s="41" t="str">
        <f aca="false">IFERROR(LEFT(D231,FIND(" ",D231)-1),D231)</f>
        <v>2026-03-15</v>
      </c>
      <c r="AV231" s="43" t="str">
        <f aca="false">P231</f>
        <v>物管行政部</v>
      </c>
      <c r="AW231" s="53" t="str">
        <f aca="false">Q231</f>
        <v>机关</v>
      </c>
      <c r="AX231" s="7" t="str">
        <f aca="false">H231</f>
        <v>工单来源：微信服务号，此工单内容为网民留言时填写的标题及原文。 ============================= 留言标题：来自微信#微信服务号#留言原文：公交物业南口883场院班长关秋红，当三年班长从不执行班长职责，拿A岗工资，什么活不干，现在给保洁扣工资，她不扣钱，并且强烈要求每月一个人替警卫夜班，替夜班期间不许休任何假，不允许替警卫早晚班，有人想去刷车，班长说谁转刷车，就挑最脏的车刷，史各庄领导支持班长所以现在没人敢转，班长每天集装箱里跟司机休息，之前也反映给史各庄领导，照片视频都给领导发没有领导管，导致现在班长胡作非为，跟她关系好的，有事代打卡，就可以不来，私下换员工卡就可以换班，我们保洁换班各种刁难，考勤签字遮遮掩掩，关于替夜班的事，史各庄宋主任答应我们有困难可以不上，但班长说了在南口就听她的，如果听宋主任的就去史各庄上班，为什么南口班长什么活不干，什么班不替，同样是史各庄班长，其他场站班长什么班都上，什么活都干，并且南口场站班长区别对待职工，建五六个群，发通知分三六九等，有多少通知我们都不知道，恳请上级领导解决班长不作为，拉帮结派的行为。市民填写的详细地址为：区、街道：昌平区南口镇详细地址：南口西大桥883车队</v>
      </c>
      <c r="AY231" s="53" t="str">
        <f aca="false">AG231</f>
        <v>劳动合同及用工管理</v>
      </c>
      <c r="AZ231" s="43" t="s">
        <v>92</v>
      </c>
      <c r="BA231" s="43" t="s">
        <v>92</v>
      </c>
      <c r="BB231" s="43" t="s">
        <v>116</v>
      </c>
      <c r="BC231" s="6" t="s">
        <v>480</v>
      </c>
      <c r="BD231" s="43" t="str">
        <f aca="false">U231</f>
        <v>结束</v>
      </c>
      <c r="BE231" s="43" t="str">
        <f aca="false">IFERROR(LEFT(T231,FIND(" ",T231)-1),T231)</f>
        <v>2026-03-20</v>
      </c>
      <c r="BF231" s="6" t="s">
        <v>3054</v>
      </c>
      <c r="BG231" s="5" t="s">
        <v>99</v>
      </c>
      <c r="BH231" s="5" t="s">
        <v>591</v>
      </c>
      <c r="BI231" s="44"/>
      <c r="BJ231" s="44"/>
      <c r="BK231" s="44"/>
      <c r="BL231" s="44" t="str">
        <f aca="false">IF(BG231="物管行政部","侯旭、郑楠",IF(BG231="安保部","张耕",IF(BG231="工程设备部","华菲",IF(BG231="人力资源部","张浩宇",IF(BG231="党委工作部","阎鑫雨",IF(BG231="餐饮服务部","赵弘晨",IF(BG231="工会","郑欣",IF(BG231="办公室","董娜",""))))))))&amp;IF(BG231="纪检部","黄倩",IF(BG231="信息管理部","蔡浩然",""))</f>
        <v>侯旭、郑楠</v>
      </c>
      <c r="BM231" s="44"/>
      <c r="BN231" s="44"/>
      <c r="BO231" s="44"/>
      <c r="BP231" s="45" t="s">
        <v>120</v>
      </c>
      <c r="BQ231" s="46"/>
      <c r="BR231" s="44"/>
      <c r="BS231" s="46"/>
      <c r="BT231" s="46"/>
      <c r="BU231" s="44"/>
      <c r="BV231" s="44" t="str">
        <f aca="false">MID(AR231,1,16)</f>
        <v>网络-260315-013161</v>
      </c>
      <c r="BW231" s="44" t="s">
        <v>231</v>
      </c>
      <c r="BX231" s="45" t="str">
        <f aca="false">IF(COUNTIF(BV:BV,BV231)=1,"否","是")</f>
        <v>是</v>
      </c>
      <c r="BY231" s="45" t="str">
        <f aca="false">MID(AR231,18,1)</f>
        <v>2</v>
      </c>
      <c r="CG231" s="47" t="str">
        <f aca="false">VLOOKUP(AR231,[1]市民意见信息导出!$AI$2:$AK$392,3,FALSE())</f>
        <v>结束</v>
      </c>
      <c r="CH231" s="0" t="e">
        <f aca="false">VLOOKUP(BV231,[2]Sheet1!$C$2:$AC$99,2,FALSE())</f>
        <v>#N/A</v>
      </c>
    </row>
    <row r="232" customFormat="false" ht="147" hidden="true" customHeight="true" outlineLevel="0" collapsed="false">
      <c r="A232" s="35" t="s">
        <v>3055</v>
      </c>
      <c r="B232" s="36" t="s">
        <v>3042</v>
      </c>
      <c r="C232" s="36" t="s">
        <v>3043</v>
      </c>
      <c r="D232" s="36" t="s">
        <v>3056</v>
      </c>
      <c r="E232" s="35" t="s">
        <v>182</v>
      </c>
      <c r="F232" s="35" t="s">
        <v>129</v>
      </c>
      <c r="G232" s="35" t="s">
        <v>182</v>
      </c>
      <c r="H232" s="35" t="s">
        <v>3045</v>
      </c>
      <c r="I232" s="35" t="s">
        <v>92</v>
      </c>
      <c r="J232" s="35" t="s">
        <v>93</v>
      </c>
      <c r="K232" s="35" t="s">
        <v>234</v>
      </c>
      <c r="L232" s="35" t="s">
        <v>659</v>
      </c>
      <c r="M232" s="35" t="s">
        <v>1029</v>
      </c>
      <c r="N232" s="35" t="s">
        <v>97</v>
      </c>
      <c r="O232" s="35" t="s">
        <v>591</v>
      </c>
      <c r="P232" s="35" t="s">
        <v>238</v>
      </c>
      <c r="Q232" s="35" t="s">
        <v>591</v>
      </c>
      <c r="R232" s="36" t="s">
        <v>3046</v>
      </c>
      <c r="S232" s="36" t="s">
        <v>2988</v>
      </c>
      <c r="T232" s="36" t="s">
        <v>3047</v>
      </c>
      <c r="U232" s="35" t="s">
        <v>103</v>
      </c>
      <c r="V232" s="36" t="s">
        <v>104</v>
      </c>
      <c r="W232" s="35" t="s">
        <v>3057</v>
      </c>
      <c r="X232" s="35" t="s">
        <v>3058</v>
      </c>
      <c r="Y232" s="35" t="s">
        <v>3059</v>
      </c>
      <c r="Z232" s="35" t="s">
        <v>242</v>
      </c>
      <c r="AA232" s="35" t="s">
        <v>242</v>
      </c>
      <c r="AB232" s="35" t="s">
        <v>3060</v>
      </c>
      <c r="AC232" s="35" t="s">
        <v>111</v>
      </c>
      <c r="AD232" s="35" t="s">
        <v>112</v>
      </c>
      <c r="AE232" s="36" t="s">
        <v>3053</v>
      </c>
      <c r="AF232" s="36" t="s">
        <v>596</v>
      </c>
      <c r="AG232" s="35" t="s">
        <v>225</v>
      </c>
      <c r="AH232" s="35" t="s">
        <v>116</v>
      </c>
      <c r="AK232" s="37" t="str">
        <f aca="false">AG232&amp;L232&amp;M232</f>
        <v>劳动合同及用工管理劳动用工人员配备</v>
      </c>
      <c r="AP232" s="38" t="n">
        <v>228</v>
      </c>
      <c r="AQ232" s="39" t="n">
        <v>46082</v>
      </c>
      <c r="AR232" s="43" t="str">
        <f aca="false">IFERROR(LEFT(A232,FIND("（",A232)-1),A232)</f>
        <v>网络-260315-013161-1</v>
      </c>
      <c r="AS232" s="43" t="str">
        <f aca="false">J232</f>
        <v>诉求</v>
      </c>
      <c r="AT232" s="43" t="n">
        <f aca="false">IF(MID(AR232,1,2)="热线",12345)+IF(MID(AR232,1,2)="网络",12345)</f>
        <v>12345</v>
      </c>
      <c r="AU232" s="41" t="str">
        <f aca="false">IFERROR(LEFT(D232,FIND(" ",D232)-1),D232)</f>
        <v>2026-03-15</v>
      </c>
      <c r="AV232" s="43" t="str">
        <f aca="false">P232</f>
        <v>人力资源部</v>
      </c>
      <c r="AW232" s="53" t="str">
        <f aca="false">Q232</f>
        <v>史各庄分中心</v>
      </c>
      <c r="AX232" s="7" t="str">
        <f aca="false">H232</f>
        <v>工单来源：微信服务号，此工单内容为网民留言时填写的标题及原文。 ============================= 留言标题：来自微信#微信服务号#留言原文：公交物业南口883场院班长关秋红，当三年班长从不执行班长职责，拿A岗工资，什么活不干，现在给保洁扣工资，她不扣钱，并且强烈要求每月一个人替警卫夜班，替夜班期间不许休任何假，不允许替警卫早晚班，有人想去刷车，班长说谁转刷车，就挑最脏的车刷，史各庄领导支持班长所以现在没人敢转，班长每天集装箱里跟司机休息，之前也反映给史各庄领导，照片视频都给领导发没有领导管，导致现在班长胡作非为，跟她关系好的，有事代打卡，就可以不来，私下换员工卡就可以换班，我们保洁换班各种刁难，考勤签字遮遮掩掩，关于替夜班的事，史各庄宋主任答应我们有困难可以不上，但班长说了在南口就听她的，如果听宋主任的就去史各庄上班，为什么南口班长什么活不干，什么班不替，同样是史各庄班长，其他场站班长什么班都上，什么活都干，并且南口场站班长区别对待职工，建五六个群，发通知分三六九等，有多少通知我们都不知道，恳请上级领导解决班长不作为，拉帮结派的行为。市民填写的详细地址为：区、街道：昌平区南口镇详细地址：南口西大桥883车队</v>
      </c>
      <c r="AY232" s="53" t="str">
        <f aca="false">AG232</f>
        <v>劳动合同及用工管理</v>
      </c>
      <c r="AZ232" s="43" t="s">
        <v>92</v>
      </c>
      <c r="BA232" s="43" t="s">
        <v>92</v>
      </c>
      <c r="BB232" s="43" t="s">
        <v>116</v>
      </c>
      <c r="BC232" s="6" t="s">
        <v>480</v>
      </c>
      <c r="BD232" s="43" t="str">
        <f aca="false">U232</f>
        <v>结束</v>
      </c>
      <c r="BE232" s="43" t="str">
        <f aca="false">IFERROR(LEFT(T232,FIND(" ",T232)-1),T232)</f>
        <v>2026-03-20</v>
      </c>
      <c r="BF232" s="6" t="s">
        <v>3061</v>
      </c>
      <c r="BG232" s="5" t="s">
        <v>238</v>
      </c>
      <c r="BH232" s="5" t="s">
        <v>591</v>
      </c>
      <c r="BI232" s="44"/>
      <c r="BJ232" s="44"/>
      <c r="BK232" s="44"/>
      <c r="BL232" s="44" t="str">
        <f aca="false">IF(BG232="物管行政部","侯旭、郑楠",IF(BG232="安保部","张耕",IF(BG232="工程设备部","华菲",IF(BG232="人力资源部","张浩宇",IF(BG232="党委工作部","阎鑫雨",IF(BG232="餐饮服务部","赵弘晨",IF(BG232="工会","郑欣",IF(BG232="办公室","董娜",""))))))))&amp;IF(BG232="纪检部","黄倩",IF(BG232="信息管理部","蔡浩然",""))</f>
        <v>张浩宇</v>
      </c>
      <c r="BM232" s="44"/>
      <c r="BN232" s="44"/>
      <c r="BO232" s="44"/>
      <c r="BP232" s="45" t="s">
        <v>120</v>
      </c>
      <c r="BQ232" s="46"/>
      <c r="BR232" s="44"/>
      <c r="BS232" s="46"/>
      <c r="BT232" s="46"/>
      <c r="BU232" s="44"/>
      <c r="BV232" s="44" t="str">
        <f aca="false">MID(AR232,1,16)</f>
        <v>网络-260315-013161</v>
      </c>
      <c r="BW232" s="44" t="s">
        <v>231</v>
      </c>
      <c r="BX232" s="45" t="str">
        <f aca="false">IF(COUNTIF(BV:BV,BV232)=1,"否","是")</f>
        <v>是</v>
      </c>
      <c r="BY232" s="45" t="str">
        <f aca="false">MID(AR232,18,1)</f>
        <v>1</v>
      </c>
      <c r="CG232" s="47" t="str">
        <f aca="false">VLOOKUP(AR232,[1]市民意见信息导出!$AI$2:$AK$392,3,FALSE())</f>
        <v>结束</v>
      </c>
      <c r="CH232" s="0" t="e">
        <f aca="false">VLOOKUP(BV232,[2]Sheet1!$C$2:$AC$99,2,FALSE())</f>
        <v>#N/A</v>
      </c>
    </row>
    <row r="233" customFormat="false" ht="183" hidden="true" customHeight="true" outlineLevel="0" collapsed="false">
      <c r="A233" s="35" t="s">
        <v>3062</v>
      </c>
      <c r="B233" s="36" t="s">
        <v>3063</v>
      </c>
      <c r="C233" s="36" t="s">
        <v>3064</v>
      </c>
      <c r="D233" s="36" t="s">
        <v>3065</v>
      </c>
      <c r="E233" s="35" t="s">
        <v>182</v>
      </c>
      <c r="F233" s="35"/>
      <c r="G233" s="35" t="s">
        <v>182</v>
      </c>
      <c r="H233" s="35" t="s">
        <v>3066</v>
      </c>
      <c r="I233" s="35" t="s">
        <v>92</v>
      </c>
      <c r="J233" s="35" t="s">
        <v>93</v>
      </c>
      <c r="K233" s="35" t="s">
        <v>434</v>
      </c>
      <c r="L233" s="35" t="s">
        <v>3067</v>
      </c>
      <c r="M233" s="35" t="s">
        <v>3068</v>
      </c>
      <c r="N233" s="35" t="s">
        <v>97</v>
      </c>
      <c r="O233" s="35" t="s">
        <v>98</v>
      </c>
      <c r="P233" s="35" t="s">
        <v>447</v>
      </c>
      <c r="Q233" s="35" t="s">
        <v>98</v>
      </c>
      <c r="R233" s="36" t="s">
        <v>3046</v>
      </c>
      <c r="S233" s="36" t="s">
        <v>2988</v>
      </c>
      <c r="T233" s="36" t="s">
        <v>3047</v>
      </c>
      <c r="U233" s="35" t="s">
        <v>103</v>
      </c>
      <c r="V233" s="36" t="s">
        <v>104</v>
      </c>
      <c r="W233" s="35" t="s">
        <v>3069</v>
      </c>
      <c r="X233" s="35" t="s">
        <v>3070</v>
      </c>
      <c r="Y233" s="35" t="s">
        <v>3071</v>
      </c>
      <c r="Z233" s="35" t="s">
        <v>3072</v>
      </c>
      <c r="AA233" s="35" t="s">
        <v>3073</v>
      </c>
      <c r="AB233" s="35" t="s">
        <v>3074</v>
      </c>
      <c r="AC233" s="35" t="s">
        <v>111</v>
      </c>
      <c r="AD233" s="35" t="s">
        <v>112</v>
      </c>
      <c r="AE233" s="36" t="s">
        <v>3075</v>
      </c>
      <c r="AF233" s="36" t="s">
        <v>114</v>
      </c>
      <c r="AG233" s="35" t="s">
        <v>115</v>
      </c>
      <c r="AH233" s="35" t="s">
        <v>116</v>
      </c>
      <c r="AK233" s="37" t="str">
        <f aca="false">AG233&amp;L233&amp;M233</f>
        <v>服务建设施工问题施工问题</v>
      </c>
      <c r="AP233" s="38" t="n">
        <v>229</v>
      </c>
      <c r="AQ233" s="39" t="n">
        <v>46082</v>
      </c>
      <c r="AR233" s="43" t="str">
        <f aca="false">IFERROR(LEFT(A233,FIND("（",A233)-1),A233)</f>
        <v>网络-260314-022696-2</v>
      </c>
      <c r="AS233" s="43" t="str">
        <f aca="false">J233</f>
        <v>诉求</v>
      </c>
      <c r="AT233" s="43" t="n">
        <f aca="false">IF(MID(AR233,1,2)="热线",12345)+IF(MID(AR233,1,2)="网络",12345)</f>
        <v>12345</v>
      </c>
      <c r="AU233" s="41" t="str">
        <f aca="false">IFERROR(LEFT(D233,FIND(" ",D233)-1),D233)</f>
        <v>2026-03-15</v>
      </c>
      <c r="AV233" s="43" t="str">
        <f aca="false">P233</f>
        <v>工程设备部</v>
      </c>
      <c r="AW233" s="53" t="str">
        <f aca="false">Q233</f>
        <v>西苑分中心</v>
      </c>
      <c r="AX233" s="7" t="str">
        <f aca="false">H233</f>
        <v>工单来源：市政府门户网站交流平台，此工单内容为网民留言时填写的标题及原文。============================= 留言标题：北京公交站留言原文：海淀区龙背村路上的地铁安河桥北站的公交总站里，始发站也就是上车站这里，站台下方的路面上有好多土还有好多石头籽，尤其是公交车一经过就把土都带起来了，因此就有好多烟，我们等车的人可遭了罪了，希望尽快把这里的路面重新修复，并提供一个良好的候车环境市民填写的详细地址为：详细地址：不详--------------------------------------------------工单流转【海淀区】来信人您好，您反映的信件，城管委进行了调查，并答复如下：于2026-03-14 13:14:25海淀区城市管理委员会接到市中心网络-260314-022696工单。诉求人主要反映地铁安河桥北站公交场站里路面修复问题。经与地铁安河桥北站公交场站核实，诉求人反映的点位为公交场站内部路。公交的运营主体为市公交集团，公交场站内路面修复由市公交集团负责。经确认此工单已超出海淀区受理范围，此工单为保密件，无法联系诉求人。 请市中心转派市公交集团协调处理。客四物业</v>
      </c>
      <c r="AY233" s="53" t="str">
        <f aca="false">AG233</f>
        <v>服务</v>
      </c>
      <c r="AZ233" s="43" t="s">
        <v>116</v>
      </c>
      <c r="BA233" s="43" t="s">
        <v>116</v>
      </c>
      <c r="BB233" s="43" t="s">
        <v>116</v>
      </c>
      <c r="BC233" s="6" t="s">
        <v>3076</v>
      </c>
      <c r="BD233" s="43" t="str">
        <f aca="false">U233</f>
        <v>结束</v>
      </c>
      <c r="BE233" s="43" t="str">
        <f aca="false">IFERROR(LEFT(T233,FIND(" ",T233)-1),T233)</f>
        <v>2026-03-20</v>
      </c>
      <c r="BF233" s="6" t="s">
        <v>3077</v>
      </c>
      <c r="BG233" s="5" t="s">
        <v>447</v>
      </c>
      <c r="BH233" s="5" t="s">
        <v>98</v>
      </c>
      <c r="BI233" s="44"/>
      <c r="BJ233" s="44"/>
      <c r="BK233" s="44"/>
      <c r="BL233" s="44" t="str">
        <f aca="false">IF(BG233="物管行政部","侯旭、郑楠",IF(BG233="安保部","张耕",IF(BG233="工程设备部","华菲",IF(BG233="人力资源部","张浩宇",IF(BG233="党委工作部","阎鑫雨",IF(BG233="餐饮服务部","赵弘晨",IF(BG233="工会","郑欣",IF(BG233="办公室","董娜",""))))))))&amp;IF(BG233="纪检部","黄倩",IF(BG233="信息管理部","蔡浩然",""))</f>
        <v>华菲</v>
      </c>
      <c r="BM233" s="44"/>
      <c r="BN233" s="44" t="s">
        <v>2863</v>
      </c>
      <c r="BO233" s="44"/>
      <c r="BP233" s="45" t="s">
        <v>120</v>
      </c>
      <c r="BQ233" s="46" t="s">
        <v>3078</v>
      </c>
      <c r="BR233" s="44" t="s">
        <v>92</v>
      </c>
      <c r="BS233" s="46"/>
      <c r="BT233" s="46"/>
      <c r="BU233" s="44"/>
      <c r="BV233" s="44" t="str">
        <f aca="false">MID(AR233,1,16)</f>
        <v>网络-260314-022696</v>
      </c>
      <c r="BW233" s="44" t="s">
        <v>121</v>
      </c>
      <c r="BX233" s="45" t="str">
        <f aca="false">IF(COUNTIF(BV:BV,BV233)=1,"否","是")</f>
        <v>否</v>
      </c>
      <c r="BY233" s="45" t="str">
        <f aca="false">MID(AR233,18,1)</f>
        <v>2</v>
      </c>
      <c r="CG233" s="47" t="str">
        <f aca="false">VLOOKUP(AR233,[1]市民意见信息导出!$AI$2:$AK$392,3,FALSE())</f>
        <v>结束</v>
      </c>
      <c r="CH233" s="0" t="e">
        <f aca="false">VLOOKUP(BV233,[2]Sheet1!$C$2:$AC$99,2,FALSE())</f>
        <v>#N/A</v>
      </c>
    </row>
    <row r="234" customFormat="false" ht="81" hidden="true" customHeight="true" outlineLevel="0" collapsed="false">
      <c r="A234" s="35" t="s">
        <v>3079</v>
      </c>
      <c r="B234" s="36" t="s">
        <v>3080</v>
      </c>
      <c r="C234" s="36" t="s">
        <v>3081</v>
      </c>
      <c r="D234" s="36" t="s">
        <v>3082</v>
      </c>
      <c r="E234" s="35" t="s">
        <v>3083</v>
      </c>
      <c r="F234" s="35" t="s">
        <v>129</v>
      </c>
      <c r="G234" s="35" t="s">
        <v>3084</v>
      </c>
      <c r="H234" s="35" t="s">
        <v>3085</v>
      </c>
      <c r="I234" s="35" t="s">
        <v>92</v>
      </c>
      <c r="J234" s="35" t="s">
        <v>93</v>
      </c>
      <c r="K234" s="35" t="s">
        <v>434</v>
      </c>
      <c r="L234" s="35" t="s">
        <v>490</v>
      </c>
      <c r="M234" s="35" t="s">
        <v>741</v>
      </c>
      <c r="N234" s="35" t="s">
        <v>97</v>
      </c>
      <c r="O234" s="35" t="s">
        <v>98</v>
      </c>
      <c r="P234" s="35" t="s">
        <v>434</v>
      </c>
      <c r="Q234" s="35" t="s">
        <v>98</v>
      </c>
      <c r="R234" s="36" t="s">
        <v>3012</v>
      </c>
      <c r="S234" s="36" t="s">
        <v>2988</v>
      </c>
      <c r="T234" s="36" t="s">
        <v>3014</v>
      </c>
      <c r="U234" s="35" t="s">
        <v>103</v>
      </c>
      <c r="V234" s="36" t="s">
        <v>104</v>
      </c>
      <c r="W234" s="35" t="s">
        <v>3069</v>
      </c>
      <c r="X234" s="35" t="s">
        <v>3086</v>
      </c>
      <c r="Y234" s="35" t="s">
        <v>3071</v>
      </c>
      <c r="Z234" s="35" t="s">
        <v>3072</v>
      </c>
      <c r="AA234" s="35" t="s">
        <v>3087</v>
      </c>
      <c r="AB234" s="35" t="s">
        <v>3088</v>
      </c>
      <c r="AC234" s="35" t="s">
        <v>111</v>
      </c>
      <c r="AD234" s="35" t="s">
        <v>112</v>
      </c>
      <c r="AE234" s="36" t="s">
        <v>3089</v>
      </c>
      <c r="AF234" s="36" t="s">
        <v>114</v>
      </c>
      <c r="AG234" s="35" t="s">
        <v>3090</v>
      </c>
      <c r="AH234" s="35" t="s">
        <v>116</v>
      </c>
      <c r="AK234" s="37" t="str">
        <f aca="false">AG234&amp;L234&amp;M234</f>
        <v>维护场站问题场站生活设施问题</v>
      </c>
      <c r="AP234" s="38" t="n">
        <v>230</v>
      </c>
      <c r="AQ234" s="39" t="n">
        <v>46082</v>
      </c>
      <c r="AR234" s="43" t="str">
        <f aca="false">IFERROR(LEFT(A234,FIND("（",A234)-1),A234)</f>
        <v>热线-260314-019661</v>
      </c>
      <c r="AS234" s="43" t="str">
        <f aca="false">J234</f>
        <v>诉求</v>
      </c>
      <c r="AT234" s="43" t="n">
        <f aca="false">IF(MID(AR234,1,2)="热线",12345)+IF(MID(AR234,1,2)="网络",12345)</f>
        <v>12345</v>
      </c>
      <c r="AU234" s="41" t="str">
        <f aca="false">IFERROR(LEFT(D234,FIND(" ",D234)-1),D234)</f>
        <v>2026-03-14</v>
      </c>
      <c r="AV234" s="43" t="str">
        <f aca="false">P234</f>
        <v>基建行政部</v>
      </c>
      <c r="AW234" s="53" t="str">
        <f aca="false">Q234</f>
        <v>西苑分中心</v>
      </c>
      <c r="AX234" s="7" t="str">
        <f aca="false">H234</f>
        <v>市民反映，北京市海淀区地铁站安河桥桥北站公交车场（437路,608路,305路,575路），车场调度室到乘客上车的路段（在公交车场内）地面上有五六个大坑，路面坑坑洼洼有积水，非常影响出行，希望有关部门进行管理，给自己回复，两会期间不让施工，市民不认可，自己昨天看了一下，危险不但减少，还增加了，都是石头沙子，来电反映公交车场内路面大坑问题。</v>
      </c>
      <c r="AY234" s="53" t="str">
        <f aca="false">AG234</f>
        <v>维护</v>
      </c>
      <c r="AZ234" s="43" t="s">
        <v>116</v>
      </c>
      <c r="BA234" s="43" t="s">
        <v>116</v>
      </c>
      <c r="BB234" s="43" t="s">
        <v>116</v>
      </c>
      <c r="BC234" s="6" t="s">
        <v>3076</v>
      </c>
      <c r="BD234" s="43" t="str">
        <f aca="false">U234</f>
        <v>结束</v>
      </c>
      <c r="BE234" s="43" t="str">
        <f aca="false">IFERROR(LEFT(T234,FIND(" ",T234)-1),T234)</f>
        <v>2026-03-19</v>
      </c>
      <c r="BF234" s="6" t="s">
        <v>3077</v>
      </c>
      <c r="BG234" s="5" t="s">
        <v>447</v>
      </c>
      <c r="BH234" s="5" t="s">
        <v>98</v>
      </c>
      <c r="BI234" s="44"/>
      <c r="BJ234" s="44"/>
      <c r="BK234" s="44"/>
      <c r="BL234" s="44" t="str">
        <f aca="false">IF(BG234="物管行政部","侯旭、郑楠",IF(BG234="安保部","张耕",IF(BG234="工程设备部","华菲",IF(BG234="人力资源部","张浩宇",IF(BG234="党委工作部","阎鑫雨",IF(BG234="餐饮服务部","赵弘晨",IF(BG234="工会","郑欣",IF(BG234="办公室","董娜",""))))))))&amp;IF(BG234="纪检部","黄倩",IF(BG234="信息管理部","蔡浩然",""))</f>
        <v>华菲</v>
      </c>
      <c r="BM234" s="44"/>
      <c r="BN234" s="44"/>
      <c r="BO234" s="44"/>
      <c r="BP234" s="45" t="s">
        <v>120</v>
      </c>
      <c r="BQ234" s="46" t="s">
        <v>3078</v>
      </c>
      <c r="BR234" s="44" t="s">
        <v>92</v>
      </c>
      <c r="BS234" s="46"/>
      <c r="BT234" s="46"/>
      <c r="BU234" s="44"/>
      <c r="BV234" s="44" t="str">
        <f aca="false">MID(AR234,1,16)</f>
        <v>热线-260314-019661</v>
      </c>
      <c r="BW234" s="44" t="s">
        <v>121</v>
      </c>
      <c r="BX234" s="45" t="str">
        <f aca="false">IF(COUNTIF(BV:BV,BV234)=1,"否","是")</f>
        <v>否</v>
      </c>
      <c r="BY234" s="45" t="str">
        <f aca="false">MID(AR234,18,1)</f>
        <v/>
      </c>
      <c r="CG234" s="47" t="str">
        <f aca="false">VLOOKUP(AR234,[1]市民意见信息导出!$AI$2:$AK$392,3,FALSE())</f>
        <v>结束</v>
      </c>
      <c r="CH234" s="0" t="e">
        <f aca="false">VLOOKUP(BV234,[2]Sheet1!$C$2:$AC$99,2,FALSE())</f>
        <v>#N/A</v>
      </c>
    </row>
    <row r="235" customFormat="false" ht="84" hidden="true" customHeight="false" outlineLevel="0" collapsed="false">
      <c r="A235" s="35" t="s">
        <v>3091</v>
      </c>
      <c r="B235" s="36" t="s">
        <v>3092</v>
      </c>
      <c r="C235" s="36" t="s">
        <v>3093</v>
      </c>
      <c r="D235" s="36" t="s">
        <v>3094</v>
      </c>
      <c r="E235" s="35" t="s">
        <v>1553</v>
      </c>
      <c r="F235" s="35" t="s">
        <v>129</v>
      </c>
      <c r="G235" s="35" t="s">
        <v>960</v>
      </c>
      <c r="H235" s="35" t="s">
        <v>3095</v>
      </c>
      <c r="I235" s="35" t="s">
        <v>92</v>
      </c>
      <c r="J235" s="35" t="s">
        <v>173</v>
      </c>
      <c r="K235" s="35" t="s">
        <v>1555</v>
      </c>
      <c r="L235" s="35" t="s">
        <v>1556</v>
      </c>
      <c r="M235" s="35" t="s">
        <v>1557</v>
      </c>
      <c r="N235" s="35" t="s">
        <v>97</v>
      </c>
      <c r="O235" s="35" t="s">
        <v>1558</v>
      </c>
      <c r="P235" s="35" t="s">
        <v>1558</v>
      </c>
      <c r="Q235" s="35" t="s">
        <v>218</v>
      </c>
      <c r="R235" s="36" t="s">
        <v>3046</v>
      </c>
      <c r="S235" s="36" t="s">
        <v>3096</v>
      </c>
      <c r="T235" s="36" t="s">
        <v>3047</v>
      </c>
      <c r="U235" s="35" t="s">
        <v>103</v>
      </c>
      <c r="V235" s="36" t="s">
        <v>139</v>
      </c>
      <c r="W235" s="35" t="s">
        <v>3097</v>
      </c>
      <c r="X235" s="35" t="s">
        <v>3098</v>
      </c>
      <c r="Y235" s="35" t="s">
        <v>3099</v>
      </c>
      <c r="Z235" s="35" t="s">
        <v>242</v>
      </c>
      <c r="AA235" s="35" t="s">
        <v>242</v>
      </c>
      <c r="AB235" s="35" t="s">
        <v>3100</v>
      </c>
      <c r="AC235" s="35" t="s">
        <v>111</v>
      </c>
      <c r="AD235" s="35" t="s">
        <v>112</v>
      </c>
      <c r="AE235" s="36" t="s">
        <v>3101</v>
      </c>
      <c r="AF235" s="36" t="s">
        <v>1564</v>
      </c>
      <c r="AG235" s="35" t="s">
        <v>225</v>
      </c>
      <c r="AH235" s="35" t="s">
        <v>116</v>
      </c>
      <c r="AK235" s="37" t="str">
        <f aca="false">AG235&amp;L235&amp;M235</f>
        <v>劳动合同及用工管理纪检方面其他问题纪检方面补充内容</v>
      </c>
      <c r="AP235" s="38" t="n">
        <v>231</v>
      </c>
      <c r="AQ235" s="39" t="n">
        <v>46082</v>
      </c>
      <c r="AR235" s="43" t="str">
        <f aca="false">IFERROR(LEFT(A235,FIND("（",A235)-1),A235)</f>
        <v>网络-260315-052545-3</v>
      </c>
      <c r="AS235" s="43" t="str">
        <f aca="false">J235</f>
        <v>其他</v>
      </c>
      <c r="AT235" s="43" t="n">
        <f aca="false">IF(MID(AR235,1,2)="热线",12345)+IF(MID(AR235,1,2)="网络",12345)</f>
        <v>12345</v>
      </c>
      <c r="AU235" s="41" t="str">
        <f aca="false">IFERROR(LEFT(D235,FIND(" ",D235)-1),D235)</f>
        <v>2026-03-15</v>
      </c>
      <c r="AV235" s="43" t="str">
        <f aca="false">P235</f>
        <v>纪检部</v>
      </c>
      <c r="AW235" s="53" t="str">
        <f aca="false">Q235</f>
        <v>机关</v>
      </c>
      <c r="AX235" s="7" t="str">
        <f aca="false">H235</f>
        <v>工单来源：微信服务号，此工单内容为网民留言时填写的标题及原文。 ============================= 留言标题：推诿不作为#微信服务号#留言原文：对于诉求只字不提，给予的回复可以看下截图！推诿不作为！这就是一个我工作了24年的单位！市民填写的详细地址为：区、街道：西城区广内街道详细地址：北京市西城区广安门内街道核桃园东街3注：详情见附件信息  人力、组织、纪检  答复不满意</v>
      </c>
      <c r="AY235" s="53" t="str">
        <f aca="false">AG235</f>
        <v>劳动合同及用工管理</v>
      </c>
      <c r="AZ235" s="43" t="s">
        <v>92</v>
      </c>
      <c r="BA235" s="43" t="s">
        <v>92</v>
      </c>
      <c r="BB235" s="43" t="s">
        <v>116</v>
      </c>
      <c r="BC235" s="6" t="s">
        <v>226</v>
      </c>
      <c r="BD235" s="43" t="str">
        <f aca="false">U235</f>
        <v>结束</v>
      </c>
      <c r="BE235" s="43" t="str">
        <f aca="false">IFERROR(LEFT(T235,FIND(" ",T235)-1),T235)</f>
        <v>2026-03-20</v>
      </c>
      <c r="BF235" s="6" t="s">
        <v>977</v>
      </c>
      <c r="BG235" s="5" t="s">
        <v>1558</v>
      </c>
      <c r="BH235" s="5" t="s">
        <v>218</v>
      </c>
      <c r="BI235" s="44"/>
      <c r="BJ235" s="44"/>
      <c r="BK235" s="44"/>
      <c r="BL235" s="44" t="str">
        <f aca="false">IF(BG235="物管行政部","侯旭、郑楠",IF(BG235="安保部","张耕",IF(BG235="工程设备部","华菲",IF(BG235="人力资源部","张浩宇",IF(BG235="党委工作部","阎鑫雨",IF(BG235="餐饮服务部","赵弘晨",IF(BG235="工会","郑欣",IF(BG235="办公室","董娜",""))))))))&amp;IF(BG235="纪检部","黄倩",IF(BG235="信息管理部","蔡浩然",""))</f>
        <v>黄倩</v>
      </c>
      <c r="BM235" s="44"/>
      <c r="BN235" s="44"/>
      <c r="BO235" s="44"/>
      <c r="BP235" s="45" t="s">
        <v>1565</v>
      </c>
      <c r="BQ235" s="46" t="s">
        <v>3102</v>
      </c>
      <c r="BR235" s="44" t="s">
        <v>92</v>
      </c>
      <c r="BS235" s="46"/>
      <c r="BT235" s="46" t="s">
        <v>2900</v>
      </c>
      <c r="BU235" s="44" t="s">
        <v>1571</v>
      </c>
      <c r="BV235" s="44" t="str">
        <f aca="false">MID(AR235,1,16)</f>
        <v>网络-260315-052545</v>
      </c>
      <c r="BW235" s="44" t="s">
        <v>231</v>
      </c>
      <c r="BX235" s="45" t="str">
        <f aca="false">IF(COUNTIF(BV:BV,BV235)=1,"否","是")</f>
        <v>是</v>
      </c>
      <c r="BY235" s="45" t="str">
        <f aca="false">MID(AR235,18,1)</f>
        <v>3</v>
      </c>
      <c r="CG235" s="47" t="str">
        <f aca="false">VLOOKUP(AR235,[1]市民意见信息导出!$AI$2:$AK$392,3,FALSE())</f>
        <v>结束</v>
      </c>
      <c r="CH235" s="0" t="e">
        <f aca="false">VLOOKUP(BV235,[2]Sheet1!$C$2:$AC$99,2,FALSE())</f>
        <v>#N/A</v>
      </c>
    </row>
    <row r="236" customFormat="false" ht="84" hidden="true" customHeight="false" outlineLevel="0" collapsed="false">
      <c r="A236" s="35" t="s">
        <v>3103</v>
      </c>
      <c r="B236" s="36" t="s">
        <v>3092</v>
      </c>
      <c r="C236" s="36" t="s">
        <v>3093</v>
      </c>
      <c r="D236" s="36" t="s">
        <v>3104</v>
      </c>
      <c r="E236" s="35" t="s">
        <v>1553</v>
      </c>
      <c r="F236" s="35" t="s">
        <v>129</v>
      </c>
      <c r="G236" s="35" t="s">
        <v>960</v>
      </c>
      <c r="H236" s="35" t="s">
        <v>3095</v>
      </c>
      <c r="I236" s="35" t="s">
        <v>92</v>
      </c>
      <c r="J236" s="35" t="s">
        <v>173</v>
      </c>
      <c r="K236" s="35" t="s">
        <v>214</v>
      </c>
      <c r="L236" s="35" t="s">
        <v>973</v>
      </c>
      <c r="M236" s="35" t="s">
        <v>974</v>
      </c>
      <c r="N236" s="35" t="s">
        <v>97</v>
      </c>
      <c r="O236" s="35" t="s">
        <v>217</v>
      </c>
      <c r="P236" s="35" t="s">
        <v>217</v>
      </c>
      <c r="Q236" s="35" t="s">
        <v>218</v>
      </c>
      <c r="R236" s="36" t="s">
        <v>3046</v>
      </c>
      <c r="S236" s="36" t="s">
        <v>3105</v>
      </c>
      <c r="T236" s="36" t="s">
        <v>3047</v>
      </c>
      <c r="U236" s="35" t="s">
        <v>103</v>
      </c>
      <c r="V236" s="36" t="s">
        <v>104</v>
      </c>
      <c r="W236" s="35" t="s">
        <v>219</v>
      </c>
      <c r="X236" s="35" t="s">
        <v>3106</v>
      </c>
      <c r="Y236" s="35" t="s">
        <v>221</v>
      </c>
      <c r="Z236" s="35" t="s">
        <v>221</v>
      </c>
      <c r="AA236" s="35" t="s">
        <v>221</v>
      </c>
      <c r="AB236" s="35" t="s">
        <v>3107</v>
      </c>
      <c r="AC236" s="35" t="s">
        <v>111</v>
      </c>
      <c r="AD236" s="35" t="s">
        <v>112</v>
      </c>
      <c r="AE236" s="36" t="s">
        <v>3101</v>
      </c>
      <c r="AF236" s="36" t="s">
        <v>224</v>
      </c>
      <c r="AG236" s="35" t="s">
        <v>225</v>
      </c>
      <c r="AH236" s="35" t="s">
        <v>116</v>
      </c>
      <c r="AK236" s="37" t="str">
        <f aca="false">AG236&amp;L236&amp;M236</f>
        <v>劳动合同及用工管理组织方面其他问题组织方面补充内容</v>
      </c>
      <c r="AP236" s="38" t="n">
        <v>232</v>
      </c>
      <c r="AQ236" s="39" t="n">
        <v>46082</v>
      </c>
      <c r="AR236" s="43" t="str">
        <f aca="false">IFERROR(LEFT(A236,FIND("（",A236)-1),A236)</f>
        <v>网络-260315-052545-2</v>
      </c>
      <c r="AS236" s="43" t="str">
        <f aca="false">J236</f>
        <v>其他</v>
      </c>
      <c r="AT236" s="43" t="n">
        <f aca="false">IF(MID(AR236,1,2)="热线",12345)+IF(MID(AR236,1,2)="网络",12345)</f>
        <v>12345</v>
      </c>
      <c r="AU236" s="41" t="str">
        <f aca="false">IFERROR(LEFT(D236,FIND(" ",D236)-1),D236)</f>
        <v>2026-03-15</v>
      </c>
      <c r="AV236" s="43" t="str">
        <f aca="false">P236</f>
        <v>党委工作部</v>
      </c>
      <c r="AW236" s="53" t="str">
        <f aca="false">Q236</f>
        <v>机关</v>
      </c>
      <c r="AX236" s="7" t="str">
        <f aca="false">H236</f>
        <v>工单来源：微信服务号，此工单内容为网民留言时填写的标题及原文。 ============================= 留言标题：推诿不作为#微信服务号#留言原文：对于诉求只字不提，给予的回复可以看下截图！推诿不作为！这就是一个我工作了24年的单位！市民填写的详细地址为：区、街道：西城区广内街道详细地址：北京市西城区广安门内街道核桃园东街3注：详情见附件信息  人力、组织、纪检  答复不满意</v>
      </c>
      <c r="AY236" s="53" t="str">
        <f aca="false">AG236</f>
        <v>劳动合同及用工管理</v>
      </c>
      <c r="AZ236" s="43" t="s">
        <v>92</v>
      </c>
      <c r="BA236" s="43" t="s">
        <v>92</v>
      </c>
      <c r="BB236" s="43" t="s">
        <v>116</v>
      </c>
      <c r="BC236" s="6" t="s">
        <v>226</v>
      </c>
      <c r="BD236" s="43" t="str">
        <f aca="false">U236</f>
        <v>结束</v>
      </c>
      <c r="BE236" s="43" t="str">
        <f aca="false">IFERROR(LEFT(T236,FIND(" ",T236)-1),T236)</f>
        <v>2026-03-20</v>
      </c>
      <c r="BF236" s="6" t="s">
        <v>977</v>
      </c>
      <c r="BG236" s="5" t="s">
        <v>217</v>
      </c>
      <c r="BH236" s="5" t="s">
        <v>218</v>
      </c>
      <c r="BI236" s="44"/>
      <c r="BJ236" s="44"/>
      <c r="BK236" s="44"/>
      <c r="BL236" s="44" t="str">
        <f aca="false">IF(BG236="物管行政部","侯旭、郑楠",IF(BG236="安保部","张耕",IF(BG236="工程设备部","华菲",IF(BG236="人力资源部","张浩宇",IF(BG236="党委工作部","阎鑫雨",IF(BG236="餐饮服务部","赵弘晨",IF(BG236="工会","郑欣",IF(BG236="办公室","董娜",""))))))))&amp;IF(BG236="纪检部","黄倩",IF(BG236="信息管理部","蔡浩然",""))</f>
        <v>阎鑫雨</v>
      </c>
      <c r="BM236" s="44"/>
      <c r="BN236" s="44"/>
      <c r="BO236" s="44"/>
      <c r="BP236" s="45" t="s">
        <v>1565</v>
      </c>
      <c r="BQ236" s="46" t="s">
        <v>3102</v>
      </c>
      <c r="BR236" s="44" t="s">
        <v>92</v>
      </c>
      <c r="BS236" s="46"/>
      <c r="BT236" s="46" t="s">
        <v>2900</v>
      </c>
      <c r="BU236" s="44" t="s">
        <v>1571</v>
      </c>
      <c r="BV236" s="44" t="str">
        <f aca="false">MID(AR236,1,16)</f>
        <v>网络-260315-052545</v>
      </c>
      <c r="BW236" s="44" t="s">
        <v>231</v>
      </c>
      <c r="BX236" s="45" t="str">
        <f aca="false">IF(COUNTIF(BV:BV,BV236)=1,"否","是")</f>
        <v>是</v>
      </c>
      <c r="BY236" s="45" t="str">
        <f aca="false">MID(AR236,18,1)</f>
        <v>2</v>
      </c>
      <c r="CG236" s="47" t="str">
        <f aca="false">VLOOKUP(AR236,[1]市民意见信息导出!$AI$2:$AK$392,3,FALSE())</f>
        <v>结束</v>
      </c>
      <c r="CH236" s="0" t="e">
        <f aca="false">VLOOKUP(BV236,[2]Sheet1!$C$2:$AC$99,2,FALSE())</f>
        <v>#N/A</v>
      </c>
    </row>
    <row r="237" customFormat="false" ht="84" hidden="true" customHeight="false" outlineLevel="0" collapsed="false">
      <c r="A237" s="35" t="s">
        <v>3108</v>
      </c>
      <c r="B237" s="36" t="s">
        <v>3092</v>
      </c>
      <c r="C237" s="36" t="s">
        <v>3093</v>
      </c>
      <c r="D237" s="36" t="s">
        <v>3104</v>
      </c>
      <c r="E237" s="35" t="s">
        <v>1553</v>
      </c>
      <c r="F237" s="35" t="s">
        <v>129</v>
      </c>
      <c r="G237" s="35" t="s">
        <v>960</v>
      </c>
      <c r="H237" s="35" t="s">
        <v>3095</v>
      </c>
      <c r="I237" s="35" t="s">
        <v>92</v>
      </c>
      <c r="J237" s="35" t="s">
        <v>173</v>
      </c>
      <c r="K237" s="35" t="s">
        <v>234</v>
      </c>
      <c r="L237" s="35" t="s">
        <v>303</v>
      </c>
      <c r="M237" s="35" t="s">
        <v>304</v>
      </c>
      <c r="N237" s="35" t="s">
        <v>97</v>
      </c>
      <c r="O237" s="35" t="s">
        <v>238</v>
      </c>
      <c r="P237" s="35" t="s">
        <v>238</v>
      </c>
      <c r="Q237" s="35" t="s">
        <v>218</v>
      </c>
      <c r="R237" s="36" t="s">
        <v>3046</v>
      </c>
      <c r="S237" s="36" t="s">
        <v>3105</v>
      </c>
      <c r="T237" s="36" t="s">
        <v>3047</v>
      </c>
      <c r="U237" s="35" t="s">
        <v>103</v>
      </c>
      <c r="V237" s="36" t="s">
        <v>104</v>
      </c>
      <c r="W237" s="35" t="s">
        <v>3109</v>
      </c>
      <c r="X237" s="35" t="s">
        <v>3110</v>
      </c>
      <c r="Y237" s="35" t="s">
        <v>3111</v>
      </c>
      <c r="Z237" s="35" t="s">
        <v>242</v>
      </c>
      <c r="AA237" s="35" t="s">
        <v>242</v>
      </c>
      <c r="AB237" s="35" t="s">
        <v>3112</v>
      </c>
      <c r="AC237" s="35" t="s">
        <v>111</v>
      </c>
      <c r="AD237" s="35" t="s">
        <v>112</v>
      </c>
      <c r="AE237" s="36" t="s">
        <v>3101</v>
      </c>
      <c r="AF237" s="36" t="s">
        <v>279</v>
      </c>
      <c r="AG237" s="35" t="s">
        <v>225</v>
      </c>
      <c r="AH237" s="35" t="s">
        <v>116</v>
      </c>
      <c r="AK237" s="37" t="str">
        <f aca="false">AG237&amp;L237&amp;M237</f>
        <v>劳动合同及用工管理人力资源方面其他问题人力资源方面补充内容</v>
      </c>
      <c r="AP237" s="38" t="n">
        <v>233</v>
      </c>
      <c r="AQ237" s="39" t="n">
        <v>46082</v>
      </c>
      <c r="AR237" s="43" t="str">
        <f aca="false">IFERROR(LEFT(A237,FIND("（",A237)-1),A237)</f>
        <v>网络-260315-052545-1</v>
      </c>
      <c r="AS237" s="43" t="str">
        <f aca="false">J237</f>
        <v>其他</v>
      </c>
      <c r="AT237" s="43" t="n">
        <f aca="false">IF(MID(AR237,1,2)="热线",12345)+IF(MID(AR237,1,2)="网络",12345)</f>
        <v>12345</v>
      </c>
      <c r="AU237" s="41" t="str">
        <f aca="false">IFERROR(LEFT(D237,FIND(" ",D237)-1),D237)</f>
        <v>2026-03-15</v>
      </c>
      <c r="AV237" s="43" t="str">
        <f aca="false">P237</f>
        <v>人力资源部</v>
      </c>
      <c r="AW237" s="53" t="str">
        <f aca="false">Q237</f>
        <v>机关</v>
      </c>
      <c r="AX237" s="7" t="str">
        <f aca="false">H237</f>
        <v>工单来源：微信服务号，此工单内容为网民留言时填写的标题及原文。 ============================= 留言标题：推诿不作为#微信服务号#留言原文：对于诉求只字不提，给予的回复可以看下截图！推诿不作为！这就是一个我工作了24年的单位！市民填写的详细地址为：区、街道：西城区广内街道详细地址：北京市西城区广安门内街道核桃园东街3注：详情见附件信息  人力、组织、纪检  答复不满意</v>
      </c>
      <c r="AY237" s="53" t="str">
        <f aca="false">AG237</f>
        <v>劳动合同及用工管理</v>
      </c>
      <c r="AZ237" s="43" t="s">
        <v>92</v>
      </c>
      <c r="BA237" s="43" t="s">
        <v>92</v>
      </c>
      <c r="BB237" s="43" t="s">
        <v>116</v>
      </c>
      <c r="BC237" s="6" t="s">
        <v>226</v>
      </c>
      <c r="BD237" s="43" t="str">
        <f aca="false">U237</f>
        <v>结束</v>
      </c>
      <c r="BE237" s="43" t="str">
        <f aca="false">IFERROR(LEFT(T237,FIND(" ",T237)-1),T237)</f>
        <v>2026-03-20</v>
      </c>
      <c r="BF237" s="6" t="s">
        <v>969</v>
      </c>
      <c r="BG237" s="5" t="s">
        <v>238</v>
      </c>
      <c r="BH237" s="5" t="s">
        <v>218</v>
      </c>
      <c r="BI237" s="44"/>
      <c r="BJ237" s="44"/>
      <c r="BK237" s="44"/>
      <c r="BL237" s="44" t="str">
        <f aca="false">IF(BG237="物管行政部","侯旭、郑楠",IF(BG237="安保部","张耕",IF(BG237="工程设备部","华菲",IF(BG237="人力资源部","张浩宇",IF(BG237="党委工作部","阎鑫雨",IF(BG237="餐饮服务部","赵弘晨",IF(BG237="工会","郑欣",IF(BG237="办公室","董娜",""))))))))&amp;IF(BG237="纪检部","黄倩",IF(BG237="信息管理部","蔡浩然",""))</f>
        <v>张浩宇</v>
      </c>
      <c r="BM237" s="44"/>
      <c r="BN237" s="44"/>
      <c r="BO237" s="44"/>
      <c r="BP237" s="45" t="s">
        <v>1565</v>
      </c>
      <c r="BQ237" s="46" t="s">
        <v>3102</v>
      </c>
      <c r="BR237" s="44" t="s">
        <v>92</v>
      </c>
      <c r="BS237" s="46"/>
      <c r="BT237" s="46" t="s">
        <v>2900</v>
      </c>
      <c r="BU237" s="44" t="s">
        <v>1571</v>
      </c>
      <c r="BV237" s="44" t="str">
        <f aca="false">MID(AR237,1,16)</f>
        <v>网络-260315-052545</v>
      </c>
      <c r="BW237" s="44" t="s">
        <v>231</v>
      </c>
      <c r="BX237" s="45" t="str">
        <f aca="false">IF(COUNTIF(BV:BV,BV237)=1,"否","是")</f>
        <v>是</v>
      </c>
      <c r="BY237" s="45" t="str">
        <f aca="false">MID(AR237,18,1)</f>
        <v>1</v>
      </c>
      <c r="CG237" s="47" t="str">
        <f aca="false">VLOOKUP(AR237,[1]市民意见信息导出!$AI$2:$AK$392,3,FALSE())</f>
        <v>结束</v>
      </c>
      <c r="CH237" s="0" t="e">
        <f aca="false">VLOOKUP(BV237,[2]Sheet1!$C$2:$AC$99,2,FALSE())</f>
        <v>#N/A</v>
      </c>
    </row>
    <row r="238" customFormat="false" ht="52" hidden="true" customHeight="false" outlineLevel="0" collapsed="false">
      <c r="A238" s="35" t="s">
        <v>3113</v>
      </c>
      <c r="B238" s="36" t="s">
        <v>3114</v>
      </c>
      <c r="C238" s="36" t="s">
        <v>3115</v>
      </c>
      <c r="D238" s="36" t="s">
        <v>3116</v>
      </c>
      <c r="E238" s="35" t="s">
        <v>3117</v>
      </c>
      <c r="F238" s="35" t="s">
        <v>89</v>
      </c>
      <c r="G238" s="35" t="s">
        <v>3118</v>
      </c>
      <c r="H238" s="35" t="s">
        <v>3119</v>
      </c>
      <c r="I238" s="35" t="s">
        <v>92</v>
      </c>
      <c r="J238" s="35" t="s">
        <v>173</v>
      </c>
      <c r="K238" s="35" t="s">
        <v>434</v>
      </c>
      <c r="L238" s="35" t="s">
        <v>435</v>
      </c>
      <c r="M238" s="35" t="s">
        <v>436</v>
      </c>
      <c r="N238" s="35" t="s">
        <v>97</v>
      </c>
      <c r="O238" s="35" t="s">
        <v>99</v>
      </c>
      <c r="P238" s="35" t="s">
        <v>3120</v>
      </c>
      <c r="Q238" s="35" t="s">
        <v>218</v>
      </c>
      <c r="R238" s="36" t="s">
        <v>3121</v>
      </c>
      <c r="S238" s="36" t="s">
        <v>2988</v>
      </c>
      <c r="T238" s="36" t="s">
        <v>3122</v>
      </c>
      <c r="U238" s="35" t="s">
        <v>103</v>
      </c>
      <c r="V238" s="36" t="s">
        <v>104</v>
      </c>
      <c r="W238" s="35" t="s">
        <v>524</v>
      </c>
      <c r="X238" s="35" t="s">
        <v>3037</v>
      </c>
      <c r="Y238" s="35" t="s">
        <v>3123</v>
      </c>
      <c r="Z238" s="35" t="s">
        <v>3124</v>
      </c>
      <c r="AA238" s="35" t="s">
        <v>1403</v>
      </c>
      <c r="AB238" s="35" t="s">
        <v>3125</v>
      </c>
      <c r="AC238" s="35" t="s">
        <v>111</v>
      </c>
      <c r="AD238" s="35" t="s">
        <v>112</v>
      </c>
      <c r="AE238" s="36" t="s">
        <v>3126</v>
      </c>
      <c r="AF238" s="36" t="s">
        <v>529</v>
      </c>
      <c r="AG238" s="35" t="s">
        <v>115</v>
      </c>
      <c r="AH238" s="35" t="s">
        <v>116</v>
      </c>
      <c r="AK238" s="37" t="str">
        <f aca="false">AG238&amp;L238&amp;M238</f>
        <v>服务基建行政专业其他问题基建行政专业补充内容</v>
      </c>
      <c r="AP238" s="38" t="n">
        <v>234</v>
      </c>
      <c r="AQ238" s="39" t="n">
        <v>46082</v>
      </c>
      <c r="AR238" s="43" t="str">
        <f aca="false">IFERROR(LEFT(A238,FIND("（",A238)-1),A238)</f>
        <v>热线-260316-022924</v>
      </c>
      <c r="AS238" s="43" t="str">
        <f aca="false">J238</f>
        <v>其他</v>
      </c>
      <c r="AT238" s="43" t="n">
        <f aca="false">IF(MID(AR238,1,2)="热线",12345)+IF(MID(AR238,1,2)="网络",12345)</f>
        <v>12345</v>
      </c>
      <c r="AU238" s="41" t="str">
        <f aca="false">IFERROR(LEFT(D238,FIND(" ",D238)-1),D238)</f>
        <v>2026-03-16</v>
      </c>
      <c r="AV238" s="43" t="str">
        <f aca="false">P238</f>
        <v>快速公交3线</v>
      </c>
      <c r="AW238" s="53" t="str">
        <f aca="false">Q238</f>
        <v>机关</v>
      </c>
      <c r="AX238" s="7" t="str">
        <f aca="false">H238</f>
        <v>市民反映，快3路公交车惠中北里车站里面总有垃圾，希望尽快清理，希望张贴一个禁止乱扔垃圾的告知，来电反映快3路公交车站存在垃圾问题。</v>
      </c>
      <c r="AY238" s="53" t="str">
        <f aca="false">AG238</f>
        <v>服务</v>
      </c>
      <c r="AZ238" s="43" t="s">
        <v>116</v>
      </c>
      <c r="BA238" s="43" t="s">
        <v>116</v>
      </c>
      <c r="BB238" s="43" t="s">
        <v>116</v>
      </c>
      <c r="BC238" s="6" t="s">
        <v>117</v>
      </c>
      <c r="BD238" s="43" t="str">
        <f aca="false">U238</f>
        <v>结束</v>
      </c>
      <c r="BE238" s="43" t="str">
        <f aca="false">IFERROR(LEFT(T238,FIND(" ",T238)-1),T238)</f>
        <v>2026-03-21</v>
      </c>
      <c r="BF238" s="6" t="s">
        <v>1804</v>
      </c>
      <c r="BG238" s="5" t="s">
        <v>99</v>
      </c>
      <c r="BH238" s="5" t="s">
        <v>186</v>
      </c>
      <c r="BI238" s="44"/>
      <c r="BJ238" s="44"/>
      <c r="BK238" s="44"/>
      <c r="BL238" s="44" t="str">
        <f aca="false">IF(BG238="物管行政部","侯旭、郑楠",IF(BG238="安保部","张耕",IF(BG238="工程设备部","华菲",IF(BG238="人力资源部","张浩宇",IF(BG238="党委工作部","阎鑫雨",IF(BG238="餐饮服务部","赵弘晨",IF(BG238="工会","郑欣",IF(BG238="办公室","董娜",""))))))))&amp;IF(BG238="纪检部","黄倩",IF(BG238="信息管理部","蔡浩然",""))</f>
        <v>侯旭、郑楠</v>
      </c>
      <c r="BM238" s="44"/>
      <c r="BN238" s="44"/>
      <c r="BO238" s="44"/>
      <c r="BP238" s="45" t="s">
        <v>120</v>
      </c>
      <c r="BQ238" s="46"/>
      <c r="BR238" s="44"/>
      <c r="BS238" s="46"/>
      <c r="BT238" s="46"/>
      <c r="BU238" s="44"/>
      <c r="BV238" s="44" t="str">
        <f aca="false">MID(AR238,1,16)</f>
        <v>热线-260316-022924</v>
      </c>
      <c r="BW238" s="44" t="s">
        <v>121</v>
      </c>
      <c r="BX238" s="45" t="str">
        <f aca="false">IF(COUNTIF(BV:BV,BV238)=1,"否","是")</f>
        <v>否</v>
      </c>
      <c r="BY238" s="45" t="str">
        <f aca="false">MID(AR238,18,1)</f>
        <v/>
      </c>
      <c r="CG238" s="47" t="str">
        <f aca="false">VLOOKUP(AR238,[1]市民意见信息导出!$AI$2:$AK$392,3,FALSE())</f>
        <v>结束</v>
      </c>
      <c r="CH238" s="0" t="e">
        <f aca="false">VLOOKUP(BV238,[2]Sheet1!$C$2:$AC$99,2,FALSE())</f>
        <v>#N/A</v>
      </c>
    </row>
    <row r="239" customFormat="false" ht="39" hidden="true" customHeight="false" outlineLevel="0" collapsed="false">
      <c r="A239" s="35" t="s">
        <v>3127</v>
      </c>
      <c r="B239" s="36" t="s">
        <v>3128</v>
      </c>
      <c r="C239" s="36" t="s">
        <v>3129</v>
      </c>
      <c r="D239" s="36" t="s">
        <v>3130</v>
      </c>
      <c r="E239" s="35" t="s">
        <v>3131</v>
      </c>
      <c r="F239" s="35" t="s">
        <v>129</v>
      </c>
      <c r="G239" s="35" t="s">
        <v>3132</v>
      </c>
      <c r="H239" s="35" t="s">
        <v>3133</v>
      </c>
      <c r="I239" s="35" t="s">
        <v>92</v>
      </c>
      <c r="J239" s="35" t="s">
        <v>93</v>
      </c>
      <c r="K239" s="35" t="s">
        <v>1692</v>
      </c>
      <c r="L239" s="35" t="s">
        <v>3134</v>
      </c>
      <c r="M239" s="35" t="s">
        <v>3135</v>
      </c>
      <c r="N239" s="35" t="s">
        <v>97</v>
      </c>
      <c r="O239" s="35" t="s">
        <v>99</v>
      </c>
      <c r="P239" s="35" t="s">
        <v>434</v>
      </c>
      <c r="Q239" s="35" t="s">
        <v>218</v>
      </c>
      <c r="R239" s="36" t="s">
        <v>3121</v>
      </c>
      <c r="S239" s="36" t="s">
        <v>2988</v>
      </c>
      <c r="T239" s="36" t="s">
        <v>3122</v>
      </c>
      <c r="U239" s="35" t="s">
        <v>103</v>
      </c>
      <c r="V239" s="36" t="s">
        <v>104</v>
      </c>
      <c r="W239" s="35" t="s">
        <v>754</v>
      </c>
      <c r="X239" s="35" t="s">
        <v>3136</v>
      </c>
      <c r="Y239" s="35" t="s">
        <v>3137</v>
      </c>
      <c r="Z239" s="35" t="s">
        <v>242</v>
      </c>
      <c r="AA239" s="35" t="s">
        <v>242</v>
      </c>
      <c r="AB239" s="35" t="s">
        <v>3138</v>
      </c>
      <c r="AC239" s="35" t="s">
        <v>111</v>
      </c>
      <c r="AD239" s="35" t="s">
        <v>112</v>
      </c>
      <c r="AE239" s="36" t="s">
        <v>3139</v>
      </c>
      <c r="AF239" s="36" t="s">
        <v>529</v>
      </c>
      <c r="AG239" s="35" t="s">
        <v>1702</v>
      </c>
      <c r="AH239" s="35" t="s">
        <v>116</v>
      </c>
      <c r="AK239" s="37" t="str">
        <f aca="false">AG239&amp;L239&amp;M239</f>
        <v>福利分房场站相关问题租金问题</v>
      </c>
      <c r="AP239" s="38" t="n">
        <v>235</v>
      </c>
      <c r="AQ239" s="39" t="n">
        <v>46082</v>
      </c>
      <c r="AR239" s="43" t="str">
        <f aca="false">IFERROR(LEFT(A239,FIND("（",A239)-1),A239)</f>
        <v>热线-260316-010709</v>
      </c>
      <c r="AS239" s="43" t="str">
        <f aca="false">J239</f>
        <v>诉求</v>
      </c>
      <c r="AT239" s="43" t="n">
        <f aca="false">IF(MID(AR239,1,2)="热线",12345)+IF(MID(AR239,1,2)="网络",12345)</f>
        <v>12345</v>
      </c>
      <c r="AU239" s="41" t="str">
        <f aca="false">IFERROR(LEFT(D239,FIND(" ",D239)-1),D239)</f>
        <v>2026-03-16</v>
      </c>
      <c r="AV239" s="43" t="str">
        <f aca="false">P239</f>
        <v>基建行政部</v>
      </c>
      <c r="AW239" s="53" t="str">
        <f aca="false">Q239</f>
        <v>机关</v>
      </c>
      <c r="AX239" s="7" t="str">
        <f aca="false">H239</f>
        <v>市民反映，自己父亲之前在北京公交集团鸿运承物业上班，符合福利分房，但公司给了一个宿舍先住着，还说解决户口的问题，现在一直没有解决，父亲姓名：康仲松，来电反映协调公交集团履行承诺问题。</v>
      </c>
      <c r="AY239" s="53" t="str">
        <f aca="false">AG239</f>
        <v>福利分房</v>
      </c>
      <c r="AZ239" s="43" t="s">
        <v>92</v>
      </c>
      <c r="BA239" s="43" t="s">
        <v>92</v>
      </c>
      <c r="BB239" s="43" t="s">
        <v>116</v>
      </c>
      <c r="BC239" s="6" t="s">
        <v>226</v>
      </c>
      <c r="BD239" s="43" t="str">
        <f aca="false">U239</f>
        <v>结束</v>
      </c>
      <c r="BE239" s="43" t="str">
        <f aca="false">IFERROR(LEFT(T239,FIND(" ",T239)-1),T239)</f>
        <v>2026-03-21</v>
      </c>
      <c r="BF239" s="6" t="s">
        <v>1703</v>
      </c>
      <c r="BG239" s="5" t="s">
        <v>99</v>
      </c>
      <c r="BH239" s="5" t="s">
        <v>3140</v>
      </c>
      <c r="BI239" s="44"/>
      <c r="BJ239" s="44"/>
      <c r="BK239" s="44"/>
      <c r="BL239" s="44" t="str">
        <f aca="false">IF(BG239="物管行政部","侯旭、郑楠",IF(BG239="安保部","张耕",IF(BG239="工程设备部","华菲",IF(BG239="人力资源部","张浩宇",IF(BG239="党委工作部","阎鑫雨",IF(BG239="餐饮服务部","赵弘晨",IF(BG239="工会","郑欣",IF(BG239="办公室","董娜",""))))))))&amp;IF(BG239="纪检部","黄倩",IF(BG239="信息管理部","蔡浩然",""))</f>
        <v>侯旭、郑楠</v>
      </c>
      <c r="BM239" s="44"/>
      <c r="BN239" s="44" t="s">
        <v>2863</v>
      </c>
      <c r="BO239" s="44"/>
      <c r="BP239" s="45" t="s">
        <v>120</v>
      </c>
      <c r="BQ239" s="46"/>
      <c r="BR239" s="44"/>
      <c r="BS239" s="46"/>
      <c r="BT239" s="46"/>
      <c r="BU239" s="44"/>
      <c r="BV239" s="44" t="str">
        <f aca="false">MID(AR239,1,16)</f>
        <v>热线-260316-010709</v>
      </c>
      <c r="BW239" s="44"/>
      <c r="BX239" s="45" t="str">
        <f aca="false">IF(COUNTIF(BV:BV,BV239)=1,"否","是")</f>
        <v>否</v>
      </c>
      <c r="BY239" s="45" t="str">
        <f aca="false">MID(AR239,18,1)</f>
        <v/>
      </c>
      <c r="CG239" s="47" t="str">
        <f aca="false">VLOOKUP(AR239,[1]市民意见信息导出!$AI$2:$AK$392,3,FALSE())</f>
        <v>结束</v>
      </c>
      <c r="CH239" s="0" t="e">
        <f aca="false">VLOOKUP(BV239,[2]Sheet1!$C$2:$AC$99,2,FALSE())</f>
        <v>#N/A</v>
      </c>
    </row>
    <row r="240" customFormat="false" ht="104" hidden="true" customHeight="false" outlineLevel="0" collapsed="false">
      <c r="A240" s="35" t="s">
        <v>3141</v>
      </c>
      <c r="B240" s="36" t="s">
        <v>3142</v>
      </c>
      <c r="C240" s="36" t="s">
        <v>3143</v>
      </c>
      <c r="D240" s="36" t="s">
        <v>3144</v>
      </c>
      <c r="E240" s="35" t="s">
        <v>182</v>
      </c>
      <c r="F240" s="35"/>
      <c r="G240" s="35" t="s">
        <v>182</v>
      </c>
      <c r="H240" s="35" t="s">
        <v>3145</v>
      </c>
      <c r="I240" s="35" t="s">
        <v>92</v>
      </c>
      <c r="J240" s="35" t="s">
        <v>93</v>
      </c>
      <c r="K240" s="35" t="s">
        <v>94</v>
      </c>
      <c r="L240" s="35" t="s">
        <v>184</v>
      </c>
      <c r="M240" s="35" t="s">
        <v>185</v>
      </c>
      <c r="N240" s="35" t="s">
        <v>97</v>
      </c>
      <c r="O240" s="35" t="s">
        <v>573</v>
      </c>
      <c r="P240" s="35" t="s">
        <v>99</v>
      </c>
      <c r="Q240" s="35" t="s">
        <v>573</v>
      </c>
      <c r="R240" s="36" t="s">
        <v>3121</v>
      </c>
      <c r="S240" s="36" t="s">
        <v>2988</v>
      </c>
      <c r="T240" s="36" t="s">
        <v>3122</v>
      </c>
      <c r="U240" s="35" t="s">
        <v>103</v>
      </c>
      <c r="V240" s="36" t="s">
        <v>104</v>
      </c>
      <c r="W240" s="35" t="s">
        <v>574</v>
      </c>
      <c r="X240" s="35" t="s">
        <v>3146</v>
      </c>
      <c r="Y240" s="36" t="s">
        <v>3147</v>
      </c>
      <c r="Z240" s="35" t="s">
        <v>3148</v>
      </c>
      <c r="AA240" s="35" t="s">
        <v>163</v>
      </c>
      <c r="AB240" s="35" t="s">
        <v>3149</v>
      </c>
      <c r="AC240" s="35" t="s">
        <v>111</v>
      </c>
      <c r="AD240" s="35" t="s">
        <v>112</v>
      </c>
      <c r="AE240" s="36" t="s">
        <v>3150</v>
      </c>
      <c r="AF240" s="36" t="s">
        <v>579</v>
      </c>
      <c r="AG240" s="35" t="s">
        <v>379</v>
      </c>
      <c r="AH240" s="35" t="s">
        <v>116</v>
      </c>
      <c r="AK240" s="37" t="str">
        <f aca="false">AG240&amp;L240&amp;M240</f>
        <v>设施设备乘车环境问题车辆卫生</v>
      </c>
      <c r="AP240" s="38" t="n">
        <v>236</v>
      </c>
      <c r="AQ240" s="39" t="n">
        <v>46082</v>
      </c>
      <c r="AR240" s="43" t="str">
        <f aca="false">IFERROR(LEFT(A240,FIND("（",A240)-1),A240)</f>
        <v>网络-260316-001404-2</v>
      </c>
      <c r="AS240" s="43" t="str">
        <f aca="false">J240</f>
        <v>诉求</v>
      </c>
      <c r="AT240" s="43" t="n">
        <f aca="false">IF(MID(AR240,1,2)="热线",12345)+IF(MID(AR240,1,2)="网络",12345)</f>
        <v>12345</v>
      </c>
      <c r="AU240" s="41" t="str">
        <f aca="false">IFERROR(LEFT(D240,FIND(" ",D240)-1),D240)</f>
        <v>2026-03-16</v>
      </c>
      <c r="AV240" s="43" t="str">
        <f aca="false">P240</f>
        <v>物管行政部</v>
      </c>
      <c r="AW240" s="53" t="str">
        <f aca="false">Q240</f>
        <v>天宫院分中心</v>
      </c>
      <c r="AX240" s="7" t="str">
        <f aca="false">H240</f>
        <v>工单来源：市政府门户网站互动交流平台，此工单内容为网民留言时填写的标题及原文。 ============================= 留言标题：建议968路取消车内窗帘留言原文：968路最近新换的车刚来的时候有的车里没有窗帘，而且车内的窗帘卫生并不好，长短不一，形象极其难看，有的甚至还打缕了，而且现在好多线路都已经取消了车内窗帘，如616/F83/976/815/820等线路，车内窗帘常见问题如下：窗帘不及时清洗容易滋生细菌，而且经常能碰到有些农民工用窗帘擤鼻涕，造成严重的车内卫生隐患，其次高速线路如果打开窗户的话车内窗帘容易飘到车外，从而造成安全隐患，公交车不是旅游巴士，非必要不应配置车内窗帘，因此强烈建议968/848等高速线路全部配车包括旅游版车型取消窗帘。市民填写的详细地址为：详细地址：不详。科技安服</v>
      </c>
      <c r="AY240" s="53" t="str">
        <f aca="false">AG240</f>
        <v>设施设备</v>
      </c>
      <c r="AZ240" s="43" t="s">
        <v>116</v>
      </c>
      <c r="BA240" s="43" t="s">
        <v>116</v>
      </c>
      <c r="BB240" s="43" t="s">
        <v>116</v>
      </c>
      <c r="BC240" s="6" t="s">
        <v>117</v>
      </c>
      <c r="BD240" s="43" t="str">
        <f aca="false">U240</f>
        <v>结束</v>
      </c>
      <c r="BE240" s="43" t="str">
        <f aca="false">IFERROR(LEFT(T240,FIND(" ",T240)-1),T240)</f>
        <v>2026-03-21</v>
      </c>
      <c r="BF240" s="6" t="s">
        <v>3151</v>
      </c>
      <c r="BG240" s="5" t="s">
        <v>99</v>
      </c>
      <c r="BH240" s="5" t="s">
        <v>573</v>
      </c>
      <c r="BI240" s="44"/>
      <c r="BJ240" s="44"/>
      <c r="BK240" s="44"/>
      <c r="BL240" s="44" t="str">
        <f aca="false">IF(BG240="物管行政部","侯旭、郑楠",IF(BG240="安保部","张耕",IF(BG240="工程设备部","华菲",IF(BG240="人力资源部","张浩宇",IF(BG240="党委工作部","阎鑫雨",IF(BG240="餐饮服务部","赵弘晨",IF(BG240="工会","郑欣",IF(BG240="办公室","董娜",""))))))))&amp;IF(BG240="纪检部","黄倩",IF(BG240="信息管理部","蔡浩然",""))</f>
        <v>侯旭、郑楠</v>
      </c>
      <c r="BM240" s="44"/>
      <c r="BN240" s="44"/>
      <c r="BO240" s="44"/>
      <c r="BP240" s="45" t="s">
        <v>120</v>
      </c>
      <c r="BQ240" s="46"/>
      <c r="BR240" s="44"/>
      <c r="BS240" s="46"/>
      <c r="BT240" s="46"/>
      <c r="BU240" s="44"/>
      <c r="BV240" s="44" t="str">
        <f aca="false">MID(AR240,1,16)</f>
        <v>网络-260316-001404</v>
      </c>
      <c r="BW240" s="44"/>
      <c r="BX240" s="45" t="str">
        <f aca="false">IF(COUNTIF(BV:BV,BV240)=1,"否","是")</f>
        <v>否</v>
      </c>
      <c r="BY240" s="45" t="str">
        <f aca="false">MID(AR240,18,1)</f>
        <v>2</v>
      </c>
      <c r="CG240" s="47" t="str">
        <f aca="false">VLOOKUP(AR240,[1]市民意见信息导出!$AI$2:$AK$392,3,FALSE())</f>
        <v>结束</v>
      </c>
      <c r="CH240" s="0" t="e">
        <f aca="false">VLOOKUP(BV240,[2]Sheet1!$C$2:$AC$99,2,FALSE())</f>
        <v>#N/A</v>
      </c>
    </row>
    <row r="241" customFormat="false" ht="78" hidden="true" customHeight="false" outlineLevel="0" collapsed="false">
      <c r="A241" s="35" t="s">
        <v>3152</v>
      </c>
      <c r="B241" s="36" t="s">
        <v>3153</v>
      </c>
      <c r="C241" s="36" t="s">
        <v>3154</v>
      </c>
      <c r="D241" s="36" t="s">
        <v>3155</v>
      </c>
      <c r="E241" s="35" t="s">
        <v>3156</v>
      </c>
      <c r="F241" s="35" t="s">
        <v>129</v>
      </c>
      <c r="G241" s="35" t="s">
        <v>3157</v>
      </c>
      <c r="H241" s="35" t="s">
        <v>3158</v>
      </c>
      <c r="I241" s="35" t="s">
        <v>92</v>
      </c>
      <c r="J241" s="35" t="s">
        <v>93</v>
      </c>
      <c r="K241" s="35" t="s">
        <v>434</v>
      </c>
      <c r="L241" s="35" t="s">
        <v>490</v>
      </c>
      <c r="M241" s="35" t="s">
        <v>741</v>
      </c>
      <c r="N241" s="35" t="s">
        <v>97</v>
      </c>
      <c r="O241" s="35" t="s">
        <v>99</v>
      </c>
      <c r="P241" s="35" t="s">
        <v>99</v>
      </c>
      <c r="Q241" s="35" t="s">
        <v>218</v>
      </c>
      <c r="R241" s="36" t="s">
        <v>3121</v>
      </c>
      <c r="S241" s="36" t="s">
        <v>2988</v>
      </c>
      <c r="T241" s="36" t="s">
        <v>3122</v>
      </c>
      <c r="U241" s="35" t="s">
        <v>103</v>
      </c>
      <c r="V241" s="36" t="s">
        <v>104</v>
      </c>
      <c r="W241" s="35" t="s">
        <v>524</v>
      </c>
      <c r="X241" s="35" t="s">
        <v>3159</v>
      </c>
      <c r="Y241" s="35" t="s">
        <v>3160</v>
      </c>
      <c r="Z241" s="35" t="s">
        <v>3161</v>
      </c>
      <c r="AA241" s="35" t="s">
        <v>3162</v>
      </c>
      <c r="AB241" s="35" t="s">
        <v>3163</v>
      </c>
      <c r="AC241" s="35" t="s">
        <v>111</v>
      </c>
      <c r="AD241" s="35" t="s">
        <v>112</v>
      </c>
      <c r="AE241" s="36" t="s">
        <v>3164</v>
      </c>
      <c r="AF241" s="36" t="s">
        <v>529</v>
      </c>
      <c r="AG241" s="35" t="s">
        <v>793</v>
      </c>
      <c r="AH241" s="35" t="s">
        <v>116</v>
      </c>
      <c r="AK241" s="37" t="str">
        <f aca="false">AG241&amp;L241&amp;M241</f>
        <v>公共厕所场站问题场站生活设施问题</v>
      </c>
      <c r="AP241" s="38" t="n">
        <v>237</v>
      </c>
      <c r="AQ241" s="39" t="n">
        <v>46082</v>
      </c>
      <c r="AR241" s="43" t="str">
        <f aca="false">IFERROR(LEFT(A241,FIND("（",A241)-1),A241)</f>
        <v>网络-260316-041349</v>
      </c>
      <c r="AS241" s="43" t="str">
        <f aca="false">J241</f>
        <v>诉求</v>
      </c>
      <c r="AT241" s="43" t="n">
        <f aca="false">IF(MID(AR241,1,2)="热线",12345)+IF(MID(AR241,1,2)="网络",12345)</f>
        <v>12345</v>
      </c>
      <c r="AU241" s="41" t="str">
        <f aca="false">IFERROR(LEFT(D241,FIND(" ",D241)-1),D241)</f>
        <v>2026-03-16</v>
      </c>
      <c r="AV241" s="43" t="str">
        <f aca="false">P241</f>
        <v>物管行政部</v>
      </c>
      <c r="AW241" s="53" t="str">
        <f aca="false">Q241</f>
        <v>机关</v>
      </c>
      <c r="AX241" s="7" t="str">
        <f aca="false">H241</f>
        <v>工单来源：微信服务号，此工单内容为网民留言时填写的标题及原文。 ============================= 留言标题：公交场站卫生间卫生差，影响企业形象留言原文：3月16日中午一点半左右，我去公交姜庄湖场站上厕所，发现男卫生间小便池，地面，门缝等多处有烟头，一看就是长时间无人清扫，也不知道公交怎么管理的，厕所里可以抽烟吗，是无人清扫吗！社会的卫生间都没有这么脏，希望公交集团有关部门能够处理并改正此情况！市民填写的详细地址为：区、街道：朝阳区大屯街道详细地址：姜庄湖蔚来充电站注：见附件</v>
      </c>
      <c r="AY241" s="53" t="str">
        <f aca="false">AG241</f>
        <v>公共厕所</v>
      </c>
      <c r="AZ241" s="43" t="s">
        <v>116</v>
      </c>
      <c r="BA241" s="43" t="s">
        <v>116</v>
      </c>
      <c r="BB241" s="43" t="s">
        <v>116</v>
      </c>
      <c r="BC241" s="6" t="s">
        <v>117</v>
      </c>
      <c r="BD241" s="43" t="str">
        <f aca="false">U241</f>
        <v>结束</v>
      </c>
      <c r="BE241" s="43" t="str">
        <f aca="false">IFERROR(LEFT(T241,FIND(" ",T241)-1),T241)</f>
        <v>2026-03-21</v>
      </c>
      <c r="BF241" s="6" t="s">
        <v>3165</v>
      </c>
      <c r="BG241" s="5" t="s">
        <v>99</v>
      </c>
      <c r="BH241" s="5" t="s">
        <v>437</v>
      </c>
      <c r="BI241" s="44"/>
      <c r="BJ241" s="44"/>
      <c r="BK241" s="44"/>
      <c r="BL241" s="44" t="str">
        <f aca="false">IF(BG241="物管行政部","侯旭、郑楠",IF(BG241="安保部","张耕",IF(BG241="工程设备部","华菲",IF(BG241="人力资源部","张浩宇",IF(BG241="党委工作部","阎鑫雨",IF(BG241="餐饮服务部","赵弘晨",IF(BG241="工会","郑欣",IF(BG241="办公室","董娜",""))))))))&amp;IF(BG241="纪检部","黄倩",IF(BG241="信息管理部","蔡浩然",""))</f>
        <v>侯旭、郑楠</v>
      </c>
      <c r="BM241" s="44"/>
      <c r="BN241" s="44"/>
      <c r="BO241" s="44"/>
      <c r="BP241" s="45" t="s">
        <v>120</v>
      </c>
      <c r="BQ241" s="46"/>
      <c r="BR241" s="44"/>
      <c r="BS241" s="46"/>
      <c r="BT241" s="46"/>
      <c r="BU241" s="44"/>
      <c r="BV241" s="44" t="str">
        <f aca="false">MID(AR241,1,16)</f>
        <v>网络-260316-041349</v>
      </c>
      <c r="BW241" s="44" t="s">
        <v>117</v>
      </c>
      <c r="BX241" s="45" t="str">
        <f aca="false">IF(COUNTIF(BV:BV,BV241)=1,"否","是")</f>
        <v>否</v>
      </c>
      <c r="BY241" s="45" t="str">
        <f aca="false">MID(AR241,18,1)</f>
        <v/>
      </c>
      <c r="CG241" s="47" t="str">
        <f aca="false">VLOOKUP(AR241,[1]市民意见信息导出!$AI$2:$AK$392,3,FALSE())</f>
        <v>结束</v>
      </c>
      <c r="CH241" s="0" t="e">
        <f aca="false">VLOOKUP(BV241,[2]Sheet1!$C$2:$AC$99,2,FALSE())</f>
        <v>#N/A</v>
      </c>
    </row>
    <row r="242" customFormat="false" ht="128" hidden="true" customHeight="true" outlineLevel="0" collapsed="false">
      <c r="A242" s="35" t="s">
        <v>3166</v>
      </c>
      <c r="B242" s="36" t="s">
        <v>3167</v>
      </c>
      <c r="C242" s="36" t="s">
        <v>3168</v>
      </c>
      <c r="D242" s="36" t="s">
        <v>3169</v>
      </c>
      <c r="E242" s="35" t="s">
        <v>182</v>
      </c>
      <c r="F242" s="35" t="s">
        <v>89</v>
      </c>
      <c r="G242" s="35" t="s">
        <v>182</v>
      </c>
      <c r="H242" s="35" t="s">
        <v>3170</v>
      </c>
      <c r="I242" s="35" t="s">
        <v>92</v>
      </c>
      <c r="J242" s="35" t="s">
        <v>173</v>
      </c>
      <c r="K242" s="35" t="s">
        <v>234</v>
      </c>
      <c r="L242" s="35" t="s">
        <v>303</v>
      </c>
      <c r="M242" s="35" t="s">
        <v>3171</v>
      </c>
      <c r="N242" s="35" t="s">
        <v>97</v>
      </c>
      <c r="O242" s="35" t="s">
        <v>238</v>
      </c>
      <c r="P242" s="35" t="s">
        <v>238</v>
      </c>
      <c r="Q242" s="35" t="s">
        <v>218</v>
      </c>
      <c r="R242" s="36" t="s">
        <v>3172</v>
      </c>
      <c r="S242" s="36" t="s">
        <v>3173</v>
      </c>
      <c r="T242" s="36" t="s">
        <v>3174</v>
      </c>
      <c r="U242" s="35" t="s">
        <v>103</v>
      </c>
      <c r="V242" s="36" t="s">
        <v>104</v>
      </c>
      <c r="W242" s="35" t="s">
        <v>3175</v>
      </c>
      <c r="X242" s="35" t="s">
        <v>3176</v>
      </c>
      <c r="Y242" s="35" t="s">
        <v>3177</v>
      </c>
      <c r="Z242" s="35" t="s">
        <v>242</v>
      </c>
      <c r="AA242" s="35" t="s">
        <v>242</v>
      </c>
      <c r="AB242" s="35" t="s">
        <v>3178</v>
      </c>
      <c r="AC242" s="35" t="s">
        <v>111</v>
      </c>
      <c r="AD242" s="35" t="s">
        <v>112</v>
      </c>
      <c r="AE242" s="36" t="s">
        <v>3179</v>
      </c>
      <c r="AF242" s="36" t="s">
        <v>279</v>
      </c>
      <c r="AG242" s="35" t="s">
        <v>115</v>
      </c>
      <c r="AH242" s="35" t="s">
        <v>116</v>
      </c>
      <c r="AK242" s="37" t="str">
        <f aca="false">AG242&amp;L242&amp;M242</f>
        <v>服务人力资源方面其他问题人力资源方面信息不详</v>
      </c>
      <c r="AP242" s="38" t="n">
        <v>238</v>
      </c>
      <c r="AQ242" s="39" t="n">
        <v>46082</v>
      </c>
      <c r="AR242" s="43" t="str">
        <f aca="false">IFERROR(LEFT(A242,FIND("（",A242)-1),A242)</f>
        <v>网络-260317-012823</v>
      </c>
      <c r="AS242" s="43" t="str">
        <f aca="false">J242</f>
        <v>其他</v>
      </c>
      <c r="AT242" s="43" t="n">
        <f aca="false">IF(MID(AR242,1,2)="热线",12345)+IF(MID(AR242,1,2)="网络",12345)</f>
        <v>12345</v>
      </c>
      <c r="AU242" s="41" t="str">
        <f aca="false">IFERROR(LEFT(D242,FIND(" ",D242)-1),D242)</f>
        <v>2026-03-17</v>
      </c>
      <c r="AV242" s="43" t="str">
        <f aca="false">P242</f>
        <v>人力资源部</v>
      </c>
      <c r="AW242" s="53" t="str">
        <f aca="false">Q242</f>
        <v>机关</v>
      </c>
      <c r="AX242" s="7" t="str">
        <f aca="false">H242</f>
        <v> 工单来源：微信服务号，此工单内容为网民留言时填写的标题及原文。 ============================= 留言标题：北京公交人人员管理混乱留言原文：我是北京公交海淀区五彩城(现在叫橡树公交站)公交站内446线路的一名早班司机！我要反馈的是我们公交场站内一名偏胖的名为曹姓的女职工。我们司机之间了解到，职工实际为公交物业的一名保洁人员，但是其家属好像是本场站内某一路的司机，我们看到的更多时候都是她跟各种男性司机闲聊，有时打闹，举止亲近。还听说她为了跟车队邀功，联合物业的几个人不听物业班长的安排，她还私下与车队之间保持很高的联系。我虽是一名一线的司机，开好车就行了，但我每次进站休息后，都可以听到这个人类似的传言，故事。我想反馈一下就是希望物业加大对此人的教育，搞好关系没问题，但是方式方法，自爱，别让物业管理难做，别让车队管理难做！物业本就轻松，别再制造污言秽语，给北京公交丢人，谢谢市民填写的详细地址为：区、街道：海淀区清河街道详细地址：五彩城公交总站</v>
      </c>
      <c r="AY242" s="53" t="str">
        <f aca="false">AG242</f>
        <v>服务</v>
      </c>
      <c r="AZ242" s="43" t="s">
        <v>92</v>
      </c>
      <c r="BA242" s="43" t="s">
        <v>116</v>
      </c>
      <c r="BB242" s="43" t="s">
        <v>116</v>
      </c>
      <c r="BC242" s="6" t="s">
        <v>226</v>
      </c>
      <c r="BD242" s="43" t="str">
        <f aca="false">U242</f>
        <v>结束</v>
      </c>
      <c r="BE242" s="43" t="str">
        <f aca="false">IFERROR(LEFT(T242,FIND(" ",T242)-1),T242)</f>
        <v>2026-03-22</v>
      </c>
      <c r="BF242" s="6" t="s">
        <v>988</v>
      </c>
      <c r="BG242" s="5" t="s">
        <v>238</v>
      </c>
      <c r="BH242" s="5" t="s">
        <v>390</v>
      </c>
      <c r="BI242" s="44"/>
      <c r="BJ242" s="44"/>
      <c r="BK242" s="44"/>
      <c r="BL242" s="44" t="str">
        <f aca="false">IF(BG242="物管行政部","侯旭、郑楠",IF(BG242="安保部","张耕",IF(BG242="工程设备部","华菲",IF(BG242="人力资源部","张浩宇",IF(BG242="党委工作部","阎鑫雨",IF(BG242="餐饮服务部","赵弘晨",IF(BG242="工会","郑欣",IF(BG242="办公室","董娜",""))))))))&amp;IF(BG242="纪检部","黄倩",IF(BG242="信息管理部","蔡浩然",""))</f>
        <v>张浩宇</v>
      </c>
      <c r="BM242" s="44"/>
      <c r="BN242" s="44"/>
      <c r="BO242" s="44"/>
      <c r="BP242" s="45" t="s">
        <v>120</v>
      </c>
      <c r="BQ242" s="46"/>
      <c r="BR242" s="44"/>
      <c r="BS242" s="46"/>
      <c r="BT242" s="46"/>
      <c r="BU242" s="44"/>
      <c r="BV242" s="44" t="str">
        <f aca="false">MID(AR242,1,16)</f>
        <v>网络-260317-012823</v>
      </c>
      <c r="BW242" s="44" t="s">
        <v>121</v>
      </c>
      <c r="BX242" s="45" t="str">
        <f aca="false">IF(COUNTIF(BV:BV,BV242)=1,"否","是")</f>
        <v>否</v>
      </c>
      <c r="BY242" s="45" t="str">
        <f aca="false">MID(AR242,18,1)</f>
        <v/>
      </c>
      <c r="CG242" s="47" t="str">
        <f aca="false">VLOOKUP(AR242,[1]市民意见信息导出!$AI$2:$AK$392,3,FALSE())</f>
        <v>结束</v>
      </c>
      <c r="CH242" s="0" t="e">
        <f aca="false">VLOOKUP(BV242,[2]Sheet1!$C$2:$AC$99,2,FALSE())</f>
        <v>#N/A</v>
      </c>
    </row>
    <row r="243" customFormat="false" ht="127" hidden="false" customHeight="true" outlineLevel="0" collapsed="false">
      <c r="A243" s="35" t="s">
        <v>3180</v>
      </c>
      <c r="B243" s="36" t="s">
        <v>3181</v>
      </c>
      <c r="C243" s="36" t="s">
        <v>3182</v>
      </c>
      <c r="D243" s="36" t="s">
        <v>3183</v>
      </c>
      <c r="E243" s="35" t="s">
        <v>3024</v>
      </c>
      <c r="F243" s="35" t="s">
        <v>129</v>
      </c>
      <c r="G243" s="35" t="s">
        <v>3025</v>
      </c>
      <c r="H243" s="35" t="s">
        <v>3184</v>
      </c>
      <c r="I243" s="35" t="s">
        <v>92</v>
      </c>
      <c r="J243" s="35" t="s">
        <v>93</v>
      </c>
      <c r="K243" s="35" t="s">
        <v>132</v>
      </c>
      <c r="L243" s="35" t="s">
        <v>133</v>
      </c>
      <c r="M243" s="35" t="s">
        <v>134</v>
      </c>
      <c r="N243" s="35" t="s">
        <v>97</v>
      </c>
      <c r="O243" s="35" t="s">
        <v>186</v>
      </c>
      <c r="P243" s="35" t="s">
        <v>176</v>
      </c>
      <c r="Q243" s="35" t="s">
        <v>186</v>
      </c>
      <c r="R243" s="36" t="s">
        <v>3172</v>
      </c>
      <c r="S243" s="36" t="s">
        <v>3096</v>
      </c>
      <c r="T243" s="36" t="s">
        <v>3174</v>
      </c>
      <c r="U243" s="35" t="s">
        <v>103</v>
      </c>
      <c r="V243" s="36" t="s">
        <v>104</v>
      </c>
      <c r="W243" s="35" t="s">
        <v>3185</v>
      </c>
      <c r="X243" s="35" t="s">
        <v>3186</v>
      </c>
      <c r="Y243" s="35" t="s">
        <v>3187</v>
      </c>
      <c r="Z243" s="35" t="s">
        <v>3187</v>
      </c>
      <c r="AA243" s="35" t="s">
        <v>3187</v>
      </c>
      <c r="AB243" s="35" t="s">
        <v>3188</v>
      </c>
      <c r="AC243" s="35" t="s">
        <v>111</v>
      </c>
      <c r="AD243" s="35" t="s">
        <v>112</v>
      </c>
      <c r="AE243" s="36" t="s">
        <v>3189</v>
      </c>
      <c r="AF243" s="36" t="s">
        <v>195</v>
      </c>
      <c r="AG243" s="35" t="s">
        <v>115</v>
      </c>
      <c r="AH243" s="35" t="s">
        <v>116</v>
      </c>
      <c r="AK243" s="37" t="str">
        <f aca="false">AG243&amp;L243&amp;M243</f>
        <v>服务安保专业政策问题安保措施</v>
      </c>
      <c r="AP243" s="38" t="n">
        <v>239</v>
      </c>
      <c r="AQ243" s="39" t="n">
        <v>46082</v>
      </c>
      <c r="AR243" s="43" t="str">
        <f aca="false">IFERROR(LEFT(A243,FIND("（",A243)-1),A243)</f>
        <v>网络-260317-006156-4</v>
      </c>
      <c r="AS243" s="43" t="str">
        <f aca="false">J243</f>
        <v>诉求</v>
      </c>
      <c r="AT243" s="43" t="n">
        <f aca="false">IF(MID(AR243,1,2)="热线",12345)+IF(MID(AR243,1,2)="网络",12345)</f>
        <v>12345</v>
      </c>
      <c r="AU243" s="41" t="str">
        <f aca="false">IFERROR(LEFT(D243,FIND(" ",D243)-1),D243)</f>
        <v>2026-03-17</v>
      </c>
      <c r="AV243" s="43" t="str">
        <f aca="false">P243</f>
        <v>安全保卫部（应急管理中心）</v>
      </c>
      <c r="AW243" s="53" t="str">
        <f aca="false">Q243</f>
        <v>动物园分中心</v>
      </c>
      <c r="AX243" s="7" t="str">
        <f aca="false">H243</f>
        <v>工单来源：微信服务号市民留言标题：第二次举报动物园交通枢纽违停市民留言原文：2026年3月16日17:52第二次举报位于北京市西城区动物园交通枢纽场站外禁停标识区域内长期存在公交车违停违停，导致此种问题原因是公交集团管理混乱，场站内乘车人候车站台内停满私家车和西外交通队长期不作为，该情况电视台和抖音多次曝光仍然存在，希望西外交通执法部门对其长期执法，有图有真相，请客服将工单分别派给西外交通队和公交集团市民填写的详细地址为：区、街道：西城区展览路街道详细地址：动物园交通枢纽市民反映问题内容：市民反映，2026年3月16日17:52第二次举报违停问题，认为公交集团不作为，希望公交集团治理车辆在动物园交通枢纽场站乱停放问题，故通过微信服务号反映希望公交集团治理车辆在动物园交通枢纽场站乱停放问题。发布时间：2026-03-16 18:15:43备注：该工单为微信对接系统弹出工单网络-260317-006072号后而新建的工单。电车调指，基建，客四基建，物业安保，基建</v>
      </c>
      <c r="AY243" s="53" t="str">
        <f aca="false">AG243</f>
        <v>服务</v>
      </c>
      <c r="AZ243" s="43" t="s">
        <v>116</v>
      </c>
      <c r="BA243" s="43" t="s">
        <v>116</v>
      </c>
      <c r="BB243" s="43" t="s">
        <v>116</v>
      </c>
      <c r="BC243" s="6" t="s">
        <v>546</v>
      </c>
      <c r="BD243" s="43" t="str">
        <f aca="false">U243</f>
        <v>结束</v>
      </c>
      <c r="BE243" s="43" t="str">
        <f aca="false">IFERROR(LEFT(T243,FIND(" ",T243)-1),T243)</f>
        <v>2026-03-22</v>
      </c>
      <c r="BF243" s="6" t="s">
        <v>3190</v>
      </c>
      <c r="BG243" s="5" t="s">
        <v>148</v>
      </c>
      <c r="BH243" s="5" t="s">
        <v>186</v>
      </c>
      <c r="BI243" s="44"/>
      <c r="BJ243" s="44"/>
      <c r="BK243" s="44"/>
      <c r="BL243" s="44" t="str">
        <f aca="false">IF(BG243="物管行政部","侯旭、郑楠",IF(BG243="安保部","张耕",IF(BG243="工程设备部","华菲",IF(BG243="人力资源部","张浩宇",IF(BG243="党委工作部","阎鑫雨",IF(BG243="餐饮服务部","赵弘晨",IF(BG243="工会","郑欣",IF(BG243="办公室","董娜",""))))))))&amp;IF(BG243="纪检部","黄倩",IF(BG243="信息管理部","蔡浩然",""))</f>
        <v>张耕</v>
      </c>
      <c r="BM243" s="44"/>
      <c r="BN243" s="44"/>
      <c r="BO243" s="44"/>
      <c r="BP243" s="45" t="s">
        <v>228</v>
      </c>
      <c r="BQ243" s="46" t="s">
        <v>3191</v>
      </c>
      <c r="BR243" s="44" t="s">
        <v>92</v>
      </c>
      <c r="BS243" s="46"/>
      <c r="BT243" s="46" t="s">
        <v>2636</v>
      </c>
      <c r="BU243" s="44" t="s">
        <v>3033</v>
      </c>
      <c r="BV243" s="44" t="str">
        <f aca="false">MID(AR243,1,16)</f>
        <v>网络-260317-006156</v>
      </c>
      <c r="BW243" s="44" t="s">
        <v>121</v>
      </c>
      <c r="BX243" s="45" t="str">
        <f aca="false">IF(COUNTIF(BV:BV,BV243)=1,"否","是")</f>
        <v>是</v>
      </c>
      <c r="BY243" s="45" t="str">
        <f aca="false">MID(AR243,18,1)</f>
        <v>4</v>
      </c>
      <c r="CG243" s="47" t="str">
        <f aca="false">VLOOKUP(AR243,[1]市民意见信息导出!$AI$2:$AK$392,3,FALSE())</f>
        <v>结束</v>
      </c>
      <c r="CH243" s="0" t="e">
        <f aca="false">VLOOKUP(BV243,[2]Sheet1!$C$2:$AC$99,2,FALSE())</f>
        <v>#N/A</v>
      </c>
    </row>
    <row r="244" customFormat="false" ht="130" hidden="true" customHeight="false" outlineLevel="0" collapsed="false">
      <c r="A244" s="35" t="s">
        <v>3192</v>
      </c>
      <c r="B244" s="36" t="s">
        <v>3181</v>
      </c>
      <c r="C244" s="36" t="s">
        <v>3182</v>
      </c>
      <c r="D244" s="36" t="s">
        <v>3193</v>
      </c>
      <c r="E244" s="35" t="s">
        <v>3024</v>
      </c>
      <c r="F244" s="35" t="s">
        <v>129</v>
      </c>
      <c r="G244" s="35" t="s">
        <v>3025</v>
      </c>
      <c r="H244" s="35" t="s">
        <v>3184</v>
      </c>
      <c r="I244" s="35" t="s">
        <v>92</v>
      </c>
      <c r="J244" s="35" t="s">
        <v>93</v>
      </c>
      <c r="K244" s="35" t="s">
        <v>434</v>
      </c>
      <c r="L244" s="35" t="s">
        <v>490</v>
      </c>
      <c r="M244" s="35" t="s">
        <v>741</v>
      </c>
      <c r="N244" s="35" t="s">
        <v>97</v>
      </c>
      <c r="O244" s="35" t="s">
        <v>99</v>
      </c>
      <c r="P244" s="35" t="s">
        <v>99</v>
      </c>
      <c r="Q244" s="35" t="s">
        <v>218</v>
      </c>
      <c r="R244" s="36" t="s">
        <v>3172</v>
      </c>
      <c r="S244" s="36" t="s">
        <v>3173</v>
      </c>
      <c r="T244" s="36" t="s">
        <v>3174</v>
      </c>
      <c r="U244" s="35" t="s">
        <v>103</v>
      </c>
      <c r="V244" s="36" t="s">
        <v>104</v>
      </c>
      <c r="W244" s="35" t="s">
        <v>524</v>
      </c>
      <c r="X244" s="35" t="s">
        <v>3194</v>
      </c>
      <c r="Y244" s="35" t="s">
        <v>3038</v>
      </c>
      <c r="Z244" s="35" t="s">
        <v>3039</v>
      </c>
      <c r="AA244" s="35" t="s">
        <v>1403</v>
      </c>
      <c r="AB244" s="35" t="s">
        <v>3195</v>
      </c>
      <c r="AC244" s="35" t="s">
        <v>111</v>
      </c>
      <c r="AD244" s="35" t="s">
        <v>112</v>
      </c>
      <c r="AE244" s="36" t="s">
        <v>3189</v>
      </c>
      <c r="AF244" s="36" t="s">
        <v>529</v>
      </c>
      <c r="AG244" s="35" t="s">
        <v>115</v>
      </c>
      <c r="AH244" s="35" t="s">
        <v>116</v>
      </c>
      <c r="AK244" s="37" t="str">
        <f aca="false">AG244&amp;L244&amp;M244</f>
        <v>服务场站问题场站生活设施问题</v>
      </c>
      <c r="AP244" s="38" t="n">
        <v>240</v>
      </c>
      <c r="AQ244" s="39" t="n">
        <v>46082</v>
      </c>
      <c r="AR244" s="43" t="str">
        <f aca="false">IFERROR(LEFT(A244,FIND("（",A244)-1),A244)</f>
        <v>网络-260317-006156-5</v>
      </c>
      <c r="AS244" s="43" t="str">
        <f aca="false">J244</f>
        <v>诉求</v>
      </c>
      <c r="AT244" s="43" t="n">
        <f aca="false">IF(MID(AR244,1,2)="热线",12345)+IF(MID(AR244,1,2)="网络",12345)</f>
        <v>12345</v>
      </c>
      <c r="AU244" s="41" t="str">
        <f aca="false">IFERROR(LEFT(D244,FIND(" ",D244)-1),D244)</f>
        <v>2026-03-17</v>
      </c>
      <c r="AV244" s="43" t="str">
        <f aca="false">P244</f>
        <v>物管行政部</v>
      </c>
      <c r="AW244" s="53" t="str">
        <f aca="false">Q244</f>
        <v>机关</v>
      </c>
      <c r="AX244" s="7" t="str">
        <f aca="false">H244</f>
        <v>工单来源：微信服务号市民留言标题：第二次举报动物园交通枢纽违停市民留言原文：2026年3月16日17:52第二次举报位于北京市西城区动物园交通枢纽场站外禁停标识区域内长期存在公交车违停违停，导致此种问题原因是公交集团管理混乱，场站内乘车人候车站台内停满私家车和西外交通队长期不作为，该情况电视台和抖音多次曝光仍然存在，希望西外交通执法部门对其长期执法，有图有真相，请客服将工单分别派给西外交通队和公交集团市民填写的详细地址为：区、街道：西城区展览路街道详细地址：动物园交通枢纽市民反映问题内容：市民反映，2026年3月16日17:52第二次举报违停问题，认为公交集团不作为，希望公交集团治理车辆在动物园交通枢纽场站乱停放问题，故通过微信服务号反映希望公交集团治理车辆在动物园交通枢纽场站乱停放问题。发布时间：2026-03-16 18:15:43备注：该工单为微信对接系统弹出工单网络-260317-006072号后而新建的工单。电车调指，基建，客四基建，物业安保，基建</v>
      </c>
      <c r="AY244" s="53" t="str">
        <f aca="false">AG244</f>
        <v>服务</v>
      </c>
      <c r="AZ244" s="43" t="s">
        <v>116</v>
      </c>
      <c r="BA244" s="43" t="s">
        <v>116</v>
      </c>
      <c r="BB244" s="43" t="s">
        <v>116</v>
      </c>
      <c r="BC244" s="6" t="s">
        <v>546</v>
      </c>
      <c r="BD244" s="43" t="str">
        <f aca="false">U244</f>
        <v>结束</v>
      </c>
      <c r="BE244" s="43" t="str">
        <f aca="false">IFERROR(LEFT(T244,FIND(" ",T244)-1),T244)</f>
        <v>2026-03-22</v>
      </c>
      <c r="BF244" s="6" t="s">
        <v>3190</v>
      </c>
      <c r="BG244" s="5" t="s">
        <v>99</v>
      </c>
      <c r="BH244" s="5" t="s">
        <v>186</v>
      </c>
      <c r="BI244" s="44"/>
      <c r="BJ244" s="44"/>
      <c r="BK244" s="44"/>
      <c r="BL244" s="44" t="str">
        <f aca="false">IF(BG244="物管行政部","侯旭、郑楠",IF(BG244="安保部","张耕",IF(BG244="工程设备部","华菲",IF(BG244="人力资源部","张浩宇",IF(BG244="党委工作部","阎鑫雨",IF(BG244="餐饮服务部","赵弘晨",IF(BG244="工会","郑欣",IF(BG244="办公室","董娜",""))))))))&amp;IF(BG244="纪检部","黄倩",IF(BG244="信息管理部","蔡浩然",""))</f>
        <v>侯旭、郑楠</v>
      </c>
      <c r="BM244" s="44"/>
      <c r="BN244" s="44"/>
      <c r="BO244" s="44"/>
      <c r="BP244" s="45" t="s">
        <v>228</v>
      </c>
      <c r="BQ244" s="46" t="s">
        <v>3191</v>
      </c>
      <c r="BR244" s="44" t="s">
        <v>92</v>
      </c>
      <c r="BS244" s="46"/>
      <c r="BT244" s="46" t="s">
        <v>2636</v>
      </c>
      <c r="BU244" s="44" t="s">
        <v>3033</v>
      </c>
      <c r="BV244" s="44" t="str">
        <f aca="false">MID(AR244,1,16)</f>
        <v>网络-260317-006156</v>
      </c>
      <c r="BW244" s="44" t="s">
        <v>121</v>
      </c>
      <c r="BX244" s="45" t="str">
        <f aca="false">IF(COUNTIF(BV:BV,BV244)=1,"否","是")</f>
        <v>是</v>
      </c>
      <c r="BY244" s="45" t="str">
        <f aca="false">MID(AR244,18,1)</f>
        <v>5</v>
      </c>
      <c r="CG244" s="47" t="str">
        <f aca="false">VLOOKUP(AR244,[1]市民意见信息导出!$AI$2:$AK$392,3,FALSE())</f>
        <v>结束</v>
      </c>
      <c r="CH244" s="0" t="e">
        <f aca="false">VLOOKUP(BV244,[2]Sheet1!$C$2:$AC$99,2,FALSE())</f>
        <v>#N/A</v>
      </c>
    </row>
    <row r="245" customFormat="false" ht="54" hidden="true" customHeight="true" outlineLevel="0" collapsed="false">
      <c r="A245" s="35" t="s">
        <v>3196</v>
      </c>
      <c r="B245" s="36" t="s">
        <v>3197</v>
      </c>
      <c r="C245" s="36" t="s">
        <v>3198</v>
      </c>
      <c r="D245" s="36" t="s">
        <v>3199</v>
      </c>
      <c r="E245" s="35" t="s">
        <v>385</v>
      </c>
      <c r="F245" s="35" t="s">
        <v>129</v>
      </c>
      <c r="G245" s="35" t="s">
        <v>3200</v>
      </c>
      <c r="H245" s="35" t="s">
        <v>3201</v>
      </c>
      <c r="I245" s="35" t="s">
        <v>92</v>
      </c>
      <c r="J245" s="35" t="s">
        <v>93</v>
      </c>
      <c r="K245" s="35" t="s">
        <v>434</v>
      </c>
      <c r="L245" s="35" t="s">
        <v>490</v>
      </c>
      <c r="M245" s="35" t="s">
        <v>741</v>
      </c>
      <c r="N245" s="35" t="s">
        <v>97</v>
      </c>
      <c r="O245" s="35" t="s">
        <v>99</v>
      </c>
      <c r="P245" s="35" t="s">
        <v>99</v>
      </c>
      <c r="Q245" s="35" t="s">
        <v>218</v>
      </c>
      <c r="R245" s="36" t="s">
        <v>3172</v>
      </c>
      <c r="S245" s="36" t="s">
        <v>3173</v>
      </c>
      <c r="T245" s="36" t="s">
        <v>3174</v>
      </c>
      <c r="U245" s="35" t="s">
        <v>103</v>
      </c>
      <c r="V245" s="36" t="s">
        <v>104</v>
      </c>
      <c r="W245" s="35" t="s">
        <v>524</v>
      </c>
      <c r="X245" s="35" t="s">
        <v>3202</v>
      </c>
      <c r="Y245" s="35" t="s">
        <v>3203</v>
      </c>
      <c r="Z245" s="35" t="s">
        <v>3204</v>
      </c>
      <c r="AA245" s="35" t="s">
        <v>1403</v>
      </c>
      <c r="AB245" s="35" t="s">
        <v>3205</v>
      </c>
      <c r="AC245" s="35" t="s">
        <v>111</v>
      </c>
      <c r="AD245" s="35" t="s">
        <v>112</v>
      </c>
      <c r="AE245" s="36" t="s">
        <v>3206</v>
      </c>
      <c r="AF245" s="36" t="s">
        <v>529</v>
      </c>
      <c r="AG245" s="35" t="s">
        <v>3207</v>
      </c>
      <c r="AH245" s="35" t="s">
        <v>116</v>
      </c>
      <c r="AK245" s="37" t="str">
        <f aca="false">AG245&amp;L245&amp;M245</f>
        <v>路面清扫场站问题场站生活设施问题</v>
      </c>
      <c r="AP245" s="38" t="n">
        <v>241</v>
      </c>
      <c r="AQ245" s="39" t="n">
        <v>46082</v>
      </c>
      <c r="AR245" s="43" t="str">
        <f aca="false">IFERROR(LEFT(A245,FIND("（",A245)-1),A245)</f>
        <v>热线-260317-004839</v>
      </c>
      <c r="AS245" s="43" t="str">
        <f aca="false">J245</f>
        <v>诉求</v>
      </c>
      <c r="AT245" s="43" t="n">
        <f aca="false">IF(MID(AR245,1,2)="热线",12345)+IF(MID(AR245,1,2)="网络",12345)</f>
        <v>12345</v>
      </c>
      <c r="AU245" s="41" t="str">
        <f aca="false">IFERROR(LEFT(D245,FIND(" ",D245)-1),D245)</f>
        <v>2026-03-17</v>
      </c>
      <c r="AV245" s="43" t="str">
        <f aca="false">P245</f>
        <v>物管行政部</v>
      </c>
      <c r="AW245" s="53" t="str">
        <f aca="false">Q245</f>
        <v>机关</v>
      </c>
      <c r="AX245" s="7" t="str">
        <f aca="false">H245</f>
        <v>市民反映，海淀区北京西山国家森林公园公交总站内，公交车集体停放的位置，地面上的灰尘很大，容易影响路边的行人，希望及时清理，来电反映协调清理灰尘的问题。</v>
      </c>
      <c r="AY245" s="53" t="str">
        <f aca="false">AG245</f>
        <v>路面清扫</v>
      </c>
      <c r="AZ245" s="43" t="s">
        <v>116</v>
      </c>
      <c r="BA245" s="43" t="s">
        <v>116</v>
      </c>
      <c r="BB245" s="43" t="s">
        <v>116</v>
      </c>
      <c r="BC245" s="6" t="s">
        <v>117</v>
      </c>
      <c r="BD245" s="43" t="str">
        <f aca="false">U245</f>
        <v>结束</v>
      </c>
      <c r="BE245" s="43" t="str">
        <f aca="false">IFERROR(LEFT(T245,FIND(" ",T245)-1),T245)</f>
        <v>2026-03-22</v>
      </c>
      <c r="BF245" s="6" t="s">
        <v>3208</v>
      </c>
      <c r="BG245" s="5" t="s">
        <v>99</v>
      </c>
      <c r="BH245" s="5" t="s">
        <v>945</v>
      </c>
      <c r="BI245" s="44"/>
      <c r="BJ245" s="44"/>
      <c r="BK245" s="44"/>
      <c r="BL245" s="44" t="str">
        <f aca="false">IF(BG245="物管行政部","侯旭、郑楠",IF(BG245="安保部","张耕",IF(BG245="工程设备部","华菲",IF(BG245="人力资源部","张浩宇",IF(BG245="党委工作部","阎鑫雨",IF(BG245="餐饮服务部","赵弘晨",IF(BG245="工会","郑欣",IF(BG245="办公室","董娜",""))))))))&amp;IF(BG245="纪检部","黄倩",IF(BG245="信息管理部","蔡浩然",""))</f>
        <v>侯旭、郑楠</v>
      </c>
      <c r="BM245" s="44"/>
      <c r="BN245" s="44" t="s">
        <v>2863</v>
      </c>
      <c r="BO245" s="44"/>
      <c r="BP245" s="45" t="s">
        <v>120</v>
      </c>
      <c r="BQ245" s="46"/>
      <c r="BR245" s="44"/>
      <c r="BS245" s="46"/>
      <c r="BT245" s="46"/>
      <c r="BU245" s="44"/>
      <c r="BV245" s="44" t="str">
        <f aca="false">MID(AR245,1,16)</f>
        <v>热线-260317-004839</v>
      </c>
      <c r="BW245" s="44" t="s">
        <v>117</v>
      </c>
      <c r="BX245" s="45" t="str">
        <f aca="false">IF(COUNTIF(BV:BV,BV245)=1,"否","是")</f>
        <v>否</v>
      </c>
      <c r="BY245" s="45" t="str">
        <f aca="false">MID(AR245,18,1)</f>
        <v/>
      </c>
      <c r="CG245" s="47" t="str">
        <f aca="false">VLOOKUP(AR245,[1]市民意见信息导出!$AI$2:$AK$392,3,FALSE())</f>
        <v>结束</v>
      </c>
      <c r="CH245" s="0" t="e">
        <f aca="false">VLOOKUP(BV245,[2]Sheet1!$C$2:$AC$99,2,FALSE())</f>
        <v>#N/A</v>
      </c>
    </row>
    <row r="246" customFormat="false" ht="66" hidden="true" customHeight="true" outlineLevel="0" collapsed="false">
      <c r="A246" s="35" t="s">
        <v>3209</v>
      </c>
      <c r="B246" s="36" t="s">
        <v>3210</v>
      </c>
      <c r="C246" s="36" t="s">
        <v>3211</v>
      </c>
      <c r="D246" s="36" t="s">
        <v>3212</v>
      </c>
      <c r="E246" s="35" t="s">
        <v>182</v>
      </c>
      <c r="F246" s="35" t="s">
        <v>89</v>
      </c>
      <c r="G246" s="35" t="s">
        <v>182</v>
      </c>
      <c r="H246" s="35" t="s">
        <v>3213</v>
      </c>
      <c r="I246" s="35" t="s">
        <v>92</v>
      </c>
      <c r="J246" s="35" t="s">
        <v>93</v>
      </c>
      <c r="K246" s="35" t="s">
        <v>234</v>
      </c>
      <c r="L246" s="35" t="s">
        <v>659</v>
      </c>
      <c r="M246" s="35" t="s">
        <v>660</v>
      </c>
      <c r="N246" s="35" t="s">
        <v>97</v>
      </c>
      <c r="O246" s="35" t="s">
        <v>238</v>
      </c>
      <c r="P246" s="35" t="s">
        <v>238</v>
      </c>
      <c r="Q246" s="35" t="s">
        <v>218</v>
      </c>
      <c r="R246" s="36" t="s">
        <v>3172</v>
      </c>
      <c r="S246" s="36" t="s">
        <v>3105</v>
      </c>
      <c r="T246" s="36" t="s">
        <v>3174</v>
      </c>
      <c r="U246" s="35" t="s">
        <v>103</v>
      </c>
      <c r="V246" s="36" t="s">
        <v>104</v>
      </c>
      <c r="W246" s="35" t="s">
        <v>3214</v>
      </c>
      <c r="X246" s="35" t="s">
        <v>3215</v>
      </c>
      <c r="Y246" s="35" t="s">
        <v>3216</v>
      </c>
      <c r="Z246" s="35" t="s">
        <v>242</v>
      </c>
      <c r="AA246" s="35" t="s">
        <v>242</v>
      </c>
      <c r="AB246" s="35" t="s">
        <v>3217</v>
      </c>
      <c r="AC246" s="35" t="s">
        <v>111</v>
      </c>
      <c r="AD246" s="35" t="s">
        <v>112</v>
      </c>
      <c r="AE246" s="36" t="s">
        <v>3218</v>
      </c>
      <c r="AF246" s="36" t="s">
        <v>279</v>
      </c>
      <c r="AG246" s="35" t="s">
        <v>225</v>
      </c>
      <c r="AH246" s="35" t="s">
        <v>116</v>
      </c>
      <c r="AK246" s="37" t="str">
        <f aca="false">AG246&amp;L246&amp;M246</f>
        <v>劳动合同及用工管理劳动用工劳动工时</v>
      </c>
      <c r="AP246" s="38" t="n">
        <v>242</v>
      </c>
      <c r="AQ246" s="39" t="n">
        <v>46082</v>
      </c>
      <c r="AR246" s="43" t="str">
        <f aca="false">IFERROR(LEFT(A246,FIND("（",A246)-1),A246)</f>
        <v>网络-260317-027407</v>
      </c>
      <c r="AS246" s="43" t="str">
        <f aca="false">J246</f>
        <v>诉求</v>
      </c>
      <c r="AT246" s="43" t="n">
        <f aca="false">IF(MID(AR246,1,2)="热线",12345)+IF(MID(AR246,1,2)="网络",12345)</f>
        <v>12345</v>
      </c>
      <c r="AU246" s="41" t="str">
        <f aca="false">IFERROR(LEFT(D246,FIND(" ",D246)-1),D246)</f>
        <v>2026-03-17</v>
      </c>
      <c r="AV246" s="43" t="str">
        <f aca="false">P246</f>
        <v>人力资源部</v>
      </c>
      <c r="AW246" s="53" t="str">
        <f aca="false">Q246</f>
        <v>机关</v>
      </c>
      <c r="AX246" s="7" t="str">
        <f aca="false">H246</f>
        <v>工单来源：微信服务号，此工单内容为网民留言时填写的标题及原文。 ============================= 留言标题： 北京公共交通控股集团鸿运承物业管理中心凌家庙分中心留言原文：鸿运承物业管理中心凌家庙分中心平谷场站物业保洁岗、警卫岗小组长不作为、带头严重脱岗，保洁岗、刷车岗组员脱岗，保洁岗组员在白天工作中绣鞋垫干私活市民填写的详细地址为：区、街道：通州区通运街道详细地址：武兴路078号</v>
      </c>
      <c r="AY246" s="53" t="str">
        <f aca="false">AG246</f>
        <v>劳动合同及用工管理</v>
      </c>
      <c r="AZ246" s="43" t="s">
        <v>92</v>
      </c>
      <c r="BA246" s="43" t="s">
        <v>92</v>
      </c>
      <c r="BB246" s="43" t="s">
        <v>116</v>
      </c>
      <c r="BC246" s="6" t="s">
        <v>226</v>
      </c>
      <c r="BD246" s="43" t="str">
        <f aca="false">U246</f>
        <v>结束</v>
      </c>
      <c r="BE246" s="43" t="str">
        <f aca="false">IFERROR(LEFT(T246,FIND(" ",T246)-1),T246)</f>
        <v>2026-03-22</v>
      </c>
      <c r="BF246" s="6" t="s">
        <v>3219</v>
      </c>
      <c r="BG246" s="5" t="s">
        <v>238</v>
      </c>
      <c r="BH246" s="5" t="s">
        <v>254</v>
      </c>
      <c r="BI246" s="44"/>
      <c r="BJ246" s="44"/>
      <c r="BK246" s="44"/>
      <c r="BL246" s="44" t="str">
        <f aca="false">IF(BG246="物管行政部","侯旭、郑楠",IF(BG246="安保部","张耕",IF(BG246="工程设备部","华菲",IF(BG246="人力资源部","张浩宇",IF(BG246="党委工作部","阎鑫雨",IF(BG246="餐饮服务部","赵弘晨",IF(BG246="工会","郑欣",IF(BG246="办公室","董娜",""))))))))&amp;IF(BG246="纪检部","黄倩",IF(BG246="信息管理部","蔡浩然",""))</f>
        <v>张浩宇</v>
      </c>
      <c r="BM246" s="44"/>
      <c r="BN246" s="44"/>
      <c r="BO246" s="44"/>
      <c r="BP246" s="45" t="s">
        <v>120</v>
      </c>
      <c r="BQ246" s="46" t="s">
        <v>3220</v>
      </c>
      <c r="BR246" s="44" t="s">
        <v>92</v>
      </c>
      <c r="BS246" s="46"/>
      <c r="BT246" s="46"/>
      <c r="BU246" s="44"/>
      <c r="BV246" s="44" t="str">
        <f aca="false">MID(AR246,1,16)</f>
        <v>网络-260317-027407</v>
      </c>
      <c r="BW246" s="44" t="s">
        <v>231</v>
      </c>
      <c r="BX246" s="45" t="str">
        <f aca="false">IF(COUNTIF(BV:BV,BV246)=1,"否","是")</f>
        <v>否</v>
      </c>
      <c r="BY246" s="45" t="str">
        <f aca="false">MID(AR246,18,1)</f>
        <v/>
      </c>
      <c r="CG246" s="47" t="str">
        <f aca="false">VLOOKUP(AR246,[1]市民意见信息导出!$AI$2:$AK$392,3,FALSE())</f>
        <v>结束</v>
      </c>
      <c r="CH246" s="0" t="e">
        <f aca="false">VLOOKUP(BV246,[2]Sheet1!$C$2:$AC$99,2,FALSE())</f>
        <v>#N/A</v>
      </c>
    </row>
    <row r="247" customFormat="false" ht="61" hidden="true" customHeight="true" outlineLevel="0" collapsed="false">
      <c r="A247" s="35" t="s">
        <v>3221</v>
      </c>
      <c r="B247" s="36" t="s">
        <v>3222</v>
      </c>
      <c r="C247" s="36" t="s">
        <v>3223</v>
      </c>
      <c r="D247" s="36" t="s">
        <v>3224</v>
      </c>
      <c r="E247" s="35" t="s">
        <v>3083</v>
      </c>
      <c r="F247" s="35" t="s">
        <v>129</v>
      </c>
      <c r="G247" s="35" t="s">
        <v>3084</v>
      </c>
      <c r="H247" s="35" t="s">
        <v>3225</v>
      </c>
      <c r="I247" s="35" t="s">
        <v>92</v>
      </c>
      <c r="J247" s="35" t="s">
        <v>173</v>
      </c>
      <c r="K247" s="35" t="s">
        <v>434</v>
      </c>
      <c r="L247" s="35" t="s">
        <v>435</v>
      </c>
      <c r="M247" s="35" t="s">
        <v>436</v>
      </c>
      <c r="N247" s="35" t="s">
        <v>97</v>
      </c>
      <c r="O247" s="35" t="s">
        <v>98</v>
      </c>
      <c r="P247" s="35" t="s">
        <v>98</v>
      </c>
      <c r="Q247" s="35" t="s">
        <v>98</v>
      </c>
      <c r="R247" s="36" t="s">
        <v>3172</v>
      </c>
      <c r="S247" s="36" t="s">
        <v>3105</v>
      </c>
      <c r="T247" s="36" t="s">
        <v>3174</v>
      </c>
      <c r="U247" s="35" t="s">
        <v>103</v>
      </c>
      <c r="V247" s="36" t="s">
        <v>104</v>
      </c>
      <c r="W247" s="35" t="s">
        <v>3226</v>
      </c>
      <c r="X247" s="35" t="s">
        <v>3227</v>
      </c>
      <c r="Y247" s="35" t="s">
        <v>3228</v>
      </c>
      <c r="Z247" s="35" t="s">
        <v>3228</v>
      </c>
      <c r="AA247" s="35" t="s">
        <v>3229</v>
      </c>
      <c r="AB247" s="35" t="s">
        <v>3230</v>
      </c>
      <c r="AC247" s="35" t="s">
        <v>111</v>
      </c>
      <c r="AD247" s="35" t="s">
        <v>112</v>
      </c>
      <c r="AE247" s="36" t="s">
        <v>3231</v>
      </c>
      <c r="AF247" s="36" t="s">
        <v>114</v>
      </c>
      <c r="AG247" s="35" t="s">
        <v>3090</v>
      </c>
      <c r="AH247" s="35" t="s">
        <v>116</v>
      </c>
      <c r="AK247" s="37" t="str">
        <f aca="false">AG247&amp;L247&amp;M247</f>
        <v>维护基建行政专业其他问题基建行政专业补充内容</v>
      </c>
      <c r="AP247" s="38" t="n">
        <v>243</v>
      </c>
      <c r="AQ247" s="39" t="n">
        <v>46082</v>
      </c>
      <c r="AR247" s="43" t="str">
        <f aca="false">IFERROR(LEFT(A247,FIND("（",A247)-1),A247)</f>
        <v>热线-260317-040607</v>
      </c>
      <c r="AS247" s="43" t="str">
        <f aca="false">J247</f>
        <v>其他</v>
      </c>
      <c r="AT247" s="43" t="n">
        <f aca="false">IF(MID(AR247,1,2)="热线",12345)+IF(MID(AR247,1,2)="网络",12345)</f>
        <v>12345</v>
      </c>
      <c r="AU247" s="41" t="str">
        <f aca="false">IFERROR(LEFT(D247,FIND(" ",D247)-1),D247)</f>
        <v>2026-03-17</v>
      </c>
      <c r="AV247" s="43" t="str">
        <f aca="false">P247</f>
        <v>西苑分中心</v>
      </c>
      <c r="AW247" s="53" t="str">
        <f aca="false">Q247</f>
        <v>西苑分中心</v>
      </c>
      <c r="AX247" s="7" t="str">
        <f aca="false">H247</f>
        <v>市民反映，北京市海淀区地铁站安河桥桥北站公交车场（437路,608路,305路,575路），车场调度室到乘客上车的路段（在公交车场内）地面上有五六个大坑，路面坑坑洼洼有积水，非常影响出行，希望有关部门进行管理，给自己回复，两会期间不让施工。市民表示3月17日查看，还是没有施工，只是把石头沙子清扫了一下，对此不认可，来电反映公交车场内路面大坑问题。</v>
      </c>
      <c r="AY247" s="53" t="str">
        <f aca="false">AG247</f>
        <v>维护</v>
      </c>
      <c r="AZ247" s="43" t="s">
        <v>116</v>
      </c>
      <c r="BA247" s="43" t="s">
        <v>116</v>
      </c>
      <c r="BB247" s="43" t="s">
        <v>116</v>
      </c>
      <c r="BC247" s="6" t="s">
        <v>3076</v>
      </c>
      <c r="BD247" s="43" t="str">
        <f aca="false">U247</f>
        <v>结束</v>
      </c>
      <c r="BE247" s="43" t="str">
        <f aca="false">IFERROR(LEFT(T247,FIND(" ",T247)-1),T247)</f>
        <v>2026-03-22</v>
      </c>
      <c r="BF247" s="6" t="s">
        <v>3232</v>
      </c>
      <c r="BG247" s="5" t="s">
        <v>447</v>
      </c>
      <c r="BH247" s="5" t="s">
        <v>98</v>
      </c>
      <c r="BI247" s="44"/>
      <c r="BJ247" s="44"/>
      <c r="BK247" s="44"/>
      <c r="BL247" s="44" t="str">
        <f aca="false">IF(BG247="物管行政部","侯旭、郑楠",IF(BG247="安保部","张耕",IF(BG247="工程设备部","华菲",IF(BG247="人力资源部","张浩宇",IF(BG247="党委工作部","阎鑫雨",IF(BG247="餐饮服务部","赵弘晨",IF(BG247="工会","郑欣",IF(BG247="办公室","董娜",""))))))))&amp;IF(BG247="纪检部","黄倩",IF(BG247="信息管理部","蔡浩然",""))</f>
        <v>华菲</v>
      </c>
      <c r="BM247" s="44"/>
      <c r="BN247" s="44"/>
      <c r="BO247" s="44"/>
      <c r="BP247" s="45" t="s">
        <v>120</v>
      </c>
      <c r="BQ247" s="46" t="s">
        <v>3233</v>
      </c>
      <c r="BR247" s="44" t="s">
        <v>92</v>
      </c>
      <c r="BS247" s="46"/>
      <c r="BT247" s="46"/>
      <c r="BU247" s="44"/>
      <c r="BV247" s="44" t="str">
        <f aca="false">MID(AR247,1,16)</f>
        <v>热线-260317-040607</v>
      </c>
      <c r="BW247" s="44" t="s">
        <v>121</v>
      </c>
      <c r="BX247" s="45" t="str">
        <f aca="false">IF(COUNTIF(BV:BV,BV247)=1,"否","是")</f>
        <v>否</v>
      </c>
      <c r="BY247" s="45" t="str">
        <f aca="false">MID(AR247,18,1)</f>
        <v/>
      </c>
      <c r="CG247" s="47" t="str">
        <f aca="false">VLOOKUP(AR247,[1]市民意见信息导出!$AI$2:$AK$392,3,FALSE())</f>
        <v>结束</v>
      </c>
      <c r="CH247" s="0" t="e">
        <f aca="false">VLOOKUP(BV247,[2]Sheet1!$C$2:$AC$99,2,FALSE())</f>
        <v>#N/A</v>
      </c>
    </row>
    <row r="248" customFormat="false" ht="69" hidden="false" customHeight="true" outlineLevel="0" collapsed="false">
      <c r="A248" s="35" t="s">
        <v>3234</v>
      </c>
      <c r="B248" s="36" t="s">
        <v>3235</v>
      </c>
      <c r="C248" s="36" t="s">
        <v>3236</v>
      </c>
      <c r="D248" s="36" t="s">
        <v>3224</v>
      </c>
      <c r="E248" s="35" t="s">
        <v>1124</v>
      </c>
      <c r="F248" s="35" t="s">
        <v>129</v>
      </c>
      <c r="G248" s="35" t="s">
        <v>852</v>
      </c>
      <c r="H248" s="35" t="s">
        <v>3237</v>
      </c>
      <c r="I248" s="35" t="s">
        <v>92</v>
      </c>
      <c r="J248" s="35" t="s">
        <v>173</v>
      </c>
      <c r="K248" s="35" t="s">
        <v>132</v>
      </c>
      <c r="L248" s="35" t="s">
        <v>174</v>
      </c>
      <c r="M248" s="35" t="s">
        <v>175</v>
      </c>
      <c r="N248" s="35" t="s">
        <v>97</v>
      </c>
      <c r="O248" s="35" t="s">
        <v>326</v>
      </c>
      <c r="P248" s="35" t="s">
        <v>176</v>
      </c>
      <c r="Q248" s="35" t="s">
        <v>326</v>
      </c>
      <c r="R248" s="36" t="s">
        <v>3172</v>
      </c>
      <c r="S248" s="36" t="s">
        <v>3105</v>
      </c>
      <c r="T248" s="36" t="s">
        <v>3174</v>
      </c>
      <c r="U248" s="35" t="s">
        <v>103</v>
      </c>
      <c r="V248" s="36" t="s">
        <v>104</v>
      </c>
      <c r="W248" s="35" t="s">
        <v>3238</v>
      </c>
      <c r="X248" s="35" t="s">
        <v>3239</v>
      </c>
      <c r="Y248" s="35" t="s">
        <v>3240</v>
      </c>
      <c r="Z248" s="35" t="s">
        <v>3241</v>
      </c>
      <c r="AA248" s="35" t="s">
        <v>3242</v>
      </c>
      <c r="AB248" s="35" t="s">
        <v>3243</v>
      </c>
      <c r="AC248" s="35" t="s">
        <v>111</v>
      </c>
      <c r="AD248" s="35" t="s">
        <v>112</v>
      </c>
      <c r="AE248" s="36" t="s">
        <v>3244</v>
      </c>
      <c r="AF248" s="36" t="s">
        <v>332</v>
      </c>
      <c r="AG248" s="35" t="s">
        <v>115</v>
      </c>
      <c r="AH248" s="35" t="s">
        <v>116</v>
      </c>
      <c r="AK248" s="37" t="str">
        <f aca="false">AG248&amp;L248&amp;M248</f>
        <v>服务安保专业其他问题安保专业补充内容</v>
      </c>
      <c r="AP248" s="38" t="n">
        <v>244</v>
      </c>
      <c r="AQ248" s="39" t="n">
        <v>46082</v>
      </c>
      <c r="AR248" s="43" t="str">
        <f aca="false">IFERROR(LEFT(A248,FIND("（",A248)-1),A248)</f>
        <v>热线-260317-040957</v>
      </c>
      <c r="AS248" s="43" t="str">
        <f aca="false">J248</f>
        <v>其他</v>
      </c>
      <c r="AT248" s="43" t="n">
        <f aca="false">IF(MID(AR248,1,2)="热线",12345)+IF(MID(AR248,1,2)="网络",12345)</f>
        <v>12345</v>
      </c>
      <c r="AU248" s="41" t="str">
        <f aca="false">IFERROR(LEFT(D248,FIND(" ",D248)-1),D248)</f>
        <v>2026-03-17</v>
      </c>
      <c r="AV248" s="43" t="str">
        <f aca="false">P248</f>
        <v>安全保卫部（应急管理中心）</v>
      </c>
      <c r="AW248" s="53" t="str">
        <f aca="false">Q248</f>
        <v>单店分中心</v>
      </c>
      <c r="AX248" s="7" t="str">
        <f aca="false">H248</f>
        <v>市民反映，北京公交集团第二客运分公司17车队纵容外卖电动车在场内乱窜，时间：1月6、7、13、21号，存在安全隐患。反映后没有落实任何责任、处理。希望相关部门尽快核实处理。自己在场站内上班，人行道和行走区域内随意停放电动车人，有安全隐含，谁来负责这件事情，自己对回复不认可，回复没有落实责任，场站内多次记录认为管理不到位，有损党的形象，来电反映场站内电动车有安全隐患的问题。</v>
      </c>
      <c r="AY248" s="53" t="str">
        <f aca="false">AG248</f>
        <v>服务</v>
      </c>
      <c r="AZ248" s="43" t="s">
        <v>92</v>
      </c>
      <c r="BA248" s="43" t="s">
        <v>116</v>
      </c>
      <c r="BB248" s="43" t="s">
        <v>116</v>
      </c>
      <c r="BC248" s="6" t="s">
        <v>546</v>
      </c>
      <c r="BD248" s="43" t="str">
        <f aca="false">U248</f>
        <v>结束</v>
      </c>
      <c r="BE248" s="43" t="str">
        <f aca="false">IFERROR(LEFT(T248,FIND(" ",T248)-1),T248)</f>
        <v>2026-03-22</v>
      </c>
      <c r="BF248" s="6" t="s">
        <v>2102</v>
      </c>
      <c r="BG248" s="5" t="s">
        <v>148</v>
      </c>
      <c r="BH248" s="5" t="s">
        <v>326</v>
      </c>
      <c r="BI248" s="44"/>
      <c r="BJ248" s="44"/>
      <c r="BK248" s="44"/>
      <c r="BL248" s="44" t="str">
        <f aca="false">IF(BG248="物管行政部","侯旭、郑楠",IF(BG248="安保部","张耕",IF(BG248="工程设备部","华菲",IF(BG248="人力资源部","张浩宇",IF(BG248="党委工作部","阎鑫雨",IF(BG248="餐饮服务部","赵弘晨",IF(BG248="工会","郑欣",IF(BG248="办公室","董娜",""))))))))&amp;IF(BG248="纪检部","黄倩",IF(BG248="信息管理部","蔡浩然",""))</f>
        <v>张耕</v>
      </c>
      <c r="BM248" s="44"/>
      <c r="BN248" s="44"/>
      <c r="BO248" s="44"/>
      <c r="BP248" s="45" t="s">
        <v>120</v>
      </c>
      <c r="BQ248" s="46" t="s">
        <v>3245</v>
      </c>
      <c r="BR248" s="44" t="s">
        <v>92</v>
      </c>
      <c r="BS248" s="46"/>
      <c r="BT248" s="46"/>
      <c r="BU248" s="44" t="s">
        <v>863</v>
      </c>
      <c r="BV248" s="44" t="str">
        <f aca="false">MID(AR248,1,16)</f>
        <v>热线-260317-040957</v>
      </c>
      <c r="BW248" s="44" t="s">
        <v>121</v>
      </c>
      <c r="BX248" s="45" t="str">
        <f aca="false">IF(COUNTIF(BV:BV,BV248)=1,"否","是")</f>
        <v>否</v>
      </c>
      <c r="BY248" s="45" t="str">
        <f aca="false">MID(AR248,18,1)</f>
        <v/>
      </c>
      <c r="CG248" s="47" t="str">
        <f aca="false">VLOOKUP(AR248,[1]市民意见信息导出!$AI$2:$AK$392,3,FALSE())</f>
        <v>结束</v>
      </c>
      <c r="CH248" s="0" t="e">
        <f aca="false">VLOOKUP(BV248,[2]Sheet1!$C$2:$AC$99,2,FALSE())</f>
        <v>#N/A</v>
      </c>
    </row>
    <row r="249" customFormat="false" ht="129" hidden="true" customHeight="true" outlineLevel="0" collapsed="false">
      <c r="A249" s="35" t="s">
        <v>3246</v>
      </c>
      <c r="B249" s="36" t="s">
        <v>3247</v>
      </c>
      <c r="C249" s="36" t="s">
        <v>3248</v>
      </c>
      <c r="D249" s="36" t="s">
        <v>3249</v>
      </c>
      <c r="E249" s="35" t="s">
        <v>3024</v>
      </c>
      <c r="F249" s="35" t="s">
        <v>129</v>
      </c>
      <c r="G249" s="35" t="s">
        <v>3025</v>
      </c>
      <c r="H249" s="35" t="s">
        <v>3250</v>
      </c>
      <c r="I249" s="35" t="s">
        <v>92</v>
      </c>
      <c r="J249" s="35" t="s">
        <v>173</v>
      </c>
      <c r="K249" s="35" t="s">
        <v>434</v>
      </c>
      <c r="L249" s="35" t="s">
        <v>435</v>
      </c>
      <c r="M249" s="35" t="s">
        <v>436</v>
      </c>
      <c r="N249" s="35" t="s">
        <v>97</v>
      </c>
      <c r="O249" s="35" t="s">
        <v>99</v>
      </c>
      <c r="P249" s="35" t="s">
        <v>99</v>
      </c>
      <c r="Q249" s="35" t="s">
        <v>218</v>
      </c>
      <c r="R249" s="36" t="s">
        <v>3251</v>
      </c>
      <c r="S249" s="36" t="s">
        <v>3105</v>
      </c>
      <c r="T249" s="36" t="s">
        <v>3252</v>
      </c>
      <c r="U249" s="35" t="s">
        <v>103</v>
      </c>
      <c r="V249" s="36" t="s">
        <v>104</v>
      </c>
      <c r="W249" s="35" t="s">
        <v>524</v>
      </c>
      <c r="X249" s="35" t="s">
        <v>3253</v>
      </c>
      <c r="Y249" s="35" t="s">
        <v>3038</v>
      </c>
      <c r="Z249" s="35" t="s">
        <v>3039</v>
      </c>
      <c r="AA249" s="35" t="s">
        <v>3254</v>
      </c>
      <c r="AB249" s="35" t="s">
        <v>3255</v>
      </c>
      <c r="AC249" s="35" t="s">
        <v>111</v>
      </c>
      <c r="AD249" s="35" t="s">
        <v>112</v>
      </c>
      <c r="AE249" s="36" t="s">
        <v>3256</v>
      </c>
      <c r="AF249" s="36" t="s">
        <v>529</v>
      </c>
      <c r="AG249" s="35" t="s">
        <v>115</v>
      </c>
      <c r="AH249" s="35" t="s">
        <v>116</v>
      </c>
      <c r="AK249" s="37" t="str">
        <f aca="false">AG249&amp;L249&amp;M249</f>
        <v>服务基建行政专业其他问题基建行政专业补充内容</v>
      </c>
      <c r="AP249" s="38" t="n">
        <v>245</v>
      </c>
      <c r="AQ249" s="39" t="n">
        <v>46082</v>
      </c>
      <c r="AR249" s="43" t="str">
        <f aca="false">IFERROR(LEFT(A249,FIND("（",A249)-1),A249)</f>
        <v>网络-260318-009139-5</v>
      </c>
      <c r="AS249" s="43" t="str">
        <f aca="false">J249</f>
        <v>其他</v>
      </c>
      <c r="AT249" s="43" t="n">
        <f aca="false">IF(MID(AR249,1,2)="热线",12345)+IF(MID(AR249,1,2)="网络",12345)</f>
        <v>12345</v>
      </c>
      <c r="AU249" s="41" t="str">
        <f aca="false">IFERROR(LEFT(D249,FIND(" ",D249)-1),D249)</f>
        <v>2026-03-18</v>
      </c>
      <c r="AV249" s="43" t="str">
        <f aca="false">P249</f>
        <v>物管行政部</v>
      </c>
      <c r="AW249" s="53" t="str">
        <f aca="false">Q249</f>
        <v>机关</v>
      </c>
      <c r="AX249" s="7" t="str">
        <f aca="false">H249</f>
        <v>工单来源：微信服务号市民留言标题：第3次举报动物园交通枢纽违停市民留言原文：2026年3月17日14:46第3次举报位于北京市西城区动物园交通枢纽场站外禁停标识区域内长期存在公交车违停违停，导致此种问题原因是公交集团管理混乱，场站内乘车人候车站台内停满私家车和西外交通队长期不作为，该情况电视台和抖音多次曝光仍然存在，公交场站管理方说一套做一套，希望西外交通执法部门对其长期执法，有图有真相，请客服将工单分别派给西外交通队和公交集团市民填写的详细地址为：区、街道：西城区展览路街道详细地址：动物园交通枢纽市民反映问题内容：市民反映，市民反映，2026年3月17日14:46第3次举报违停问题，认为公交集团不作为，希望公交集团治理车辆在动物园交通枢纽场站乱停放问题，故通过微信服务号反映希望公交集团治理车辆在动物园交通枢纽场站乱停放问题。发布时间：2026-03-17 17:36:59备注：该工单为微信对接系统弹出工单网络-260318-008878号后而新建的工单。电车调指，基建，客四基建，物业安保，基建</v>
      </c>
      <c r="AY249" s="53" t="str">
        <f aca="false">AG249</f>
        <v>服务</v>
      </c>
      <c r="AZ249" s="43" t="s">
        <v>116</v>
      </c>
      <c r="BA249" s="43" t="s">
        <v>116</v>
      </c>
      <c r="BB249" s="43" t="s">
        <v>116</v>
      </c>
      <c r="BC249" s="6" t="s">
        <v>546</v>
      </c>
      <c r="BD249" s="43" t="str">
        <f aca="false">U249</f>
        <v>结束</v>
      </c>
      <c r="BE249" s="43" t="str">
        <f aca="false">IFERROR(LEFT(T249,FIND(" ",T249)-1),T249)</f>
        <v>2026-03-23</v>
      </c>
      <c r="BF249" s="6" t="s">
        <v>3257</v>
      </c>
      <c r="BG249" s="5" t="s">
        <v>99</v>
      </c>
      <c r="BH249" s="5" t="s">
        <v>186</v>
      </c>
      <c r="BI249" s="44"/>
      <c r="BJ249" s="44"/>
      <c r="BK249" s="44"/>
      <c r="BL249" s="44" t="str">
        <f aca="false">IF(BG249="物管行政部","侯旭、郑楠",IF(BG249="安保部","张耕",IF(BG249="工程设备部","华菲",IF(BG249="人力资源部","张浩宇",IF(BG249="党委工作部","阎鑫雨",IF(BG249="餐饮服务部","赵弘晨",IF(BG249="工会","郑欣",IF(BG249="办公室","董娜",""))))))))&amp;IF(BG249="纪检部","黄倩",IF(BG249="信息管理部","蔡浩然",""))</f>
        <v>侯旭、郑楠</v>
      </c>
      <c r="BM249" s="44"/>
      <c r="BN249" s="44"/>
      <c r="BO249" s="44"/>
      <c r="BP249" s="45" t="s">
        <v>228</v>
      </c>
      <c r="BQ249" s="46" t="s">
        <v>3258</v>
      </c>
      <c r="BR249" s="44" t="s">
        <v>92</v>
      </c>
      <c r="BS249" s="46"/>
      <c r="BT249" s="46" t="s">
        <v>2636</v>
      </c>
      <c r="BU249" s="44" t="s">
        <v>3033</v>
      </c>
      <c r="BV249" s="44" t="str">
        <f aca="false">MID(AR249,1,16)</f>
        <v>网络-260318-009139</v>
      </c>
      <c r="BW249" s="44" t="s">
        <v>121</v>
      </c>
      <c r="BX249" s="45" t="str">
        <f aca="false">IF(COUNTIF(BV:BV,BV249)=1,"否","是")</f>
        <v>是</v>
      </c>
      <c r="BY249" s="45" t="str">
        <f aca="false">MID(AR249,18,1)</f>
        <v>5</v>
      </c>
      <c r="CG249" s="47" t="str">
        <f aca="false">VLOOKUP(AR249,[1]市民意见信息导出!$AI$2:$AK$392,3,FALSE())</f>
        <v>结束</v>
      </c>
      <c r="CH249" s="0" t="e">
        <f aca="false">VLOOKUP(BV249,[2]Sheet1!$C$2:$AC$99,2,FALSE())</f>
        <v>#N/A</v>
      </c>
    </row>
    <row r="250" customFormat="false" ht="129" hidden="false" customHeight="true" outlineLevel="0" collapsed="false">
      <c r="A250" s="35" t="s">
        <v>3259</v>
      </c>
      <c r="B250" s="36" t="s">
        <v>3247</v>
      </c>
      <c r="C250" s="36" t="s">
        <v>3248</v>
      </c>
      <c r="D250" s="36" t="s">
        <v>3260</v>
      </c>
      <c r="E250" s="35" t="s">
        <v>3024</v>
      </c>
      <c r="F250" s="35" t="s">
        <v>129</v>
      </c>
      <c r="G250" s="35" t="s">
        <v>3025</v>
      </c>
      <c r="H250" s="35" t="s">
        <v>3250</v>
      </c>
      <c r="I250" s="35" t="s">
        <v>92</v>
      </c>
      <c r="J250" s="35" t="s">
        <v>173</v>
      </c>
      <c r="K250" s="35" t="s">
        <v>132</v>
      </c>
      <c r="L250" s="35" t="s">
        <v>174</v>
      </c>
      <c r="M250" s="35" t="s">
        <v>175</v>
      </c>
      <c r="N250" s="35" t="s">
        <v>97</v>
      </c>
      <c r="O250" s="35" t="s">
        <v>186</v>
      </c>
      <c r="P250" s="35" t="s">
        <v>176</v>
      </c>
      <c r="Q250" s="35" t="s">
        <v>186</v>
      </c>
      <c r="R250" s="36" t="s">
        <v>3251</v>
      </c>
      <c r="S250" s="36" t="s">
        <v>3096</v>
      </c>
      <c r="T250" s="36" t="s">
        <v>3252</v>
      </c>
      <c r="U250" s="35" t="s">
        <v>103</v>
      </c>
      <c r="V250" s="36" t="s">
        <v>104</v>
      </c>
      <c r="W250" s="35" t="s">
        <v>3185</v>
      </c>
      <c r="X250" s="35" t="s">
        <v>3261</v>
      </c>
      <c r="Y250" s="35" t="s">
        <v>3187</v>
      </c>
      <c r="Z250" s="35" t="s">
        <v>3187</v>
      </c>
      <c r="AA250" s="35" t="s">
        <v>3187</v>
      </c>
      <c r="AB250" s="35" t="s">
        <v>3262</v>
      </c>
      <c r="AC250" s="35" t="s">
        <v>111</v>
      </c>
      <c r="AD250" s="35" t="s">
        <v>112</v>
      </c>
      <c r="AE250" s="36" t="s">
        <v>3256</v>
      </c>
      <c r="AF250" s="36" t="s">
        <v>195</v>
      </c>
      <c r="AG250" s="35" t="s">
        <v>115</v>
      </c>
      <c r="AH250" s="35" t="s">
        <v>116</v>
      </c>
      <c r="AK250" s="37" t="str">
        <f aca="false">AG250&amp;L250&amp;M250</f>
        <v>服务安保专业其他问题安保专业补充内容</v>
      </c>
      <c r="AP250" s="38" t="n">
        <v>246</v>
      </c>
      <c r="AQ250" s="39" t="n">
        <v>46082</v>
      </c>
      <c r="AR250" s="43" t="str">
        <f aca="false">IFERROR(LEFT(A250,FIND("（",A250)-1),A250)</f>
        <v>网络-260318-009139-4</v>
      </c>
      <c r="AS250" s="43" t="str">
        <f aca="false">J250</f>
        <v>其他</v>
      </c>
      <c r="AT250" s="43" t="n">
        <f aca="false">IF(MID(AR250,1,2)="热线",12345)+IF(MID(AR250,1,2)="网络",12345)</f>
        <v>12345</v>
      </c>
      <c r="AU250" s="41" t="str">
        <f aca="false">IFERROR(LEFT(D250,FIND(" ",D250)-1),D250)</f>
        <v>2026-03-18</v>
      </c>
      <c r="AV250" s="43" t="str">
        <f aca="false">P250</f>
        <v>安全保卫部（应急管理中心）</v>
      </c>
      <c r="AW250" s="53" t="str">
        <f aca="false">Q250</f>
        <v>动物园分中心</v>
      </c>
      <c r="AX250" s="7" t="str">
        <f aca="false">H250</f>
        <v>工单来源：微信服务号市民留言标题：第3次举报动物园交通枢纽违停市民留言原文：2026年3月17日14:46第3次举报位于北京市西城区动物园交通枢纽场站外禁停标识区域内长期存在公交车违停违停，导致此种问题原因是公交集团管理混乱，场站内乘车人候车站台内停满私家车和西外交通队长期不作为，该情况电视台和抖音多次曝光仍然存在，公交场站管理方说一套做一套，希望西外交通执法部门对其长期执法，有图有真相，请客服将工单分别派给西外交通队和公交集团市民填写的详细地址为：区、街道：西城区展览路街道详细地址：动物园交通枢纽市民反映问题内容：市民反映，市民反映，2026年3月17日14:46第3次举报违停问题，认为公交集团不作为，希望公交集团治理车辆在动物园交通枢纽场站乱停放问题，故通过微信服务号反映希望公交集团治理车辆在动物园交通枢纽场站乱停放问题。发布时间：2026-03-17 17:36:59备注：该工单为微信对接系统弹出工单网络-260318-008878号后而新建的工单。电车调指，基建，客四基建，物业安保，基建</v>
      </c>
      <c r="AY250" s="53" t="str">
        <f aca="false">AG250</f>
        <v>服务</v>
      </c>
      <c r="AZ250" s="43" t="s">
        <v>116</v>
      </c>
      <c r="BA250" s="43" t="s">
        <v>116</v>
      </c>
      <c r="BB250" s="43" t="s">
        <v>116</v>
      </c>
      <c r="BC250" s="6" t="s">
        <v>546</v>
      </c>
      <c r="BD250" s="43" t="str">
        <f aca="false">U250</f>
        <v>结束</v>
      </c>
      <c r="BE250" s="43" t="str">
        <f aca="false">IFERROR(LEFT(T250,FIND(" ",T250)-1),T250)</f>
        <v>2026-03-23</v>
      </c>
      <c r="BF250" s="6" t="s">
        <v>3257</v>
      </c>
      <c r="BG250" s="5" t="s">
        <v>148</v>
      </c>
      <c r="BH250" s="5" t="s">
        <v>186</v>
      </c>
      <c r="BI250" s="44"/>
      <c r="BJ250" s="44"/>
      <c r="BK250" s="44"/>
      <c r="BL250" s="44" t="str">
        <f aca="false">IF(BG250="物管行政部","侯旭、郑楠",IF(BG250="安保部","张耕",IF(BG250="工程设备部","华菲",IF(BG250="人力资源部","张浩宇",IF(BG250="党委工作部","阎鑫雨",IF(BG250="餐饮服务部","赵弘晨",IF(BG250="工会","郑欣",IF(BG250="办公室","董娜",""))))))))&amp;IF(BG250="纪检部","黄倩",IF(BG250="信息管理部","蔡浩然",""))</f>
        <v>张耕</v>
      </c>
      <c r="BM250" s="44"/>
      <c r="BN250" s="44"/>
      <c r="BO250" s="44"/>
      <c r="BP250" s="45" t="s">
        <v>228</v>
      </c>
      <c r="BQ250" s="46" t="s">
        <v>3258</v>
      </c>
      <c r="BR250" s="44" t="s">
        <v>92</v>
      </c>
      <c r="BS250" s="46"/>
      <c r="BT250" s="46" t="s">
        <v>2636</v>
      </c>
      <c r="BU250" s="44" t="s">
        <v>3033</v>
      </c>
      <c r="BV250" s="44" t="str">
        <f aca="false">MID(AR250,1,16)</f>
        <v>网络-260318-009139</v>
      </c>
      <c r="BW250" s="44" t="s">
        <v>121</v>
      </c>
      <c r="BX250" s="45" t="str">
        <f aca="false">IF(COUNTIF(BV:BV,BV250)=1,"否","是")</f>
        <v>是</v>
      </c>
      <c r="BY250" s="45" t="str">
        <f aca="false">MID(AR250,18,1)</f>
        <v>4</v>
      </c>
      <c r="CG250" s="47" t="str">
        <f aca="false">VLOOKUP(AR250,[1]市民意见信息导出!$AI$2:$AK$392,3,FALSE())</f>
        <v>结束</v>
      </c>
      <c r="CH250" s="0" t="e">
        <f aca="false">VLOOKUP(BV250,[2]Sheet1!$C$2:$AC$99,2,FALSE())</f>
        <v>#N/A</v>
      </c>
    </row>
    <row r="251" customFormat="false" ht="78" hidden="true" customHeight="false" outlineLevel="0" collapsed="false">
      <c r="A251" s="35" t="s">
        <v>3263</v>
      </c>
      <c r="B251" s="36" t="s">
        <v>3264</v>
      </c>
      <c r="C251" s="36" t="s">
        <v>3265</v>
      </c>
      <c r="D251" s="36" t="s">
        <v>3266</v>
      </c>
      <c r="E251" s="35" t="s">
        <v>182</v>
      </c>
      <c r="F251" s="35" t="s">
        <v>89</v>
      </c>
      <c r="G251" s="35" t="s">
        <v>182</v>
      </c>
      <c r="H251" s="35" t="s">
        <v>3267</v>
      </c>
      <c r="I251" s="35" t="s">
        <v>92</v>
      </c>
      <c r="J251" s="35" t="s">
        <v>93</v>
      </c>
      <c r="K251" s="35" t="s">
        <v>94</v>
      </c>
      <c r="L251" s="35" t="s">
        <v>95</v>
      </c>
      <c r="M251" s="35" t="s">
        <v>96</v>
      </c>
      <c r="N251" s="35" t="s">
        <v>97</v>
      </c>
      <c r="O251" s="35" t="s">
        <v>371</v>
      </c>
      <c r="P251" s="35" t="s">
        <v>99</v>
      </c>
      <c r="Q251" s="35" t="s">
        <v>371</v>
      </c>
      <c r="R251" s="36" t="s">
        <v>3268</v>
      </c>
      <c r="S251" s="36" t="s">
        <v>3096</v>
      </c>
      <c r="T251" s="36" t="s">
        <v>3269</v>
      </c>
      <c r="U251" s="35" t="s">
        <v>103</v>
      </c>
      <c r="V251" s="36" t="s">
        <v>104</v>
      </c>
      <c r="W251" s="35" t="s">
        <v>372</v>
      </c>
      <c r="X251" s="35" t="s">
        <v>3270</v>
      </c>
      <c r="Y251" s="35" t="s">
        <v>3271</v>
      </c>
      <c r="Z251" s="35" t="s">
        <v>3272</v>
      </c>
      <c r="AA251" s="35" t="s">
        <v>163</v>
      </c>
      <c r="AB251" s="35" t="s">
        <v>3273</v>
      </c>
      <c r="AC251" s="35" t="s">
        <v>111</v>
      </c>
      <c r="AD251" s="35" t="s">
        <v>112</v>
      </c>
      <c r="AE251" s="36" t="s">
        <v>3274</v>
      </c>
      <c r="AF251" s="36" t="s">
        <v>378</v>
      </c>
      <c r="AG251" s="35" t="s">
        <v>115</v>
      </c>
      <c r="AH251" s="35" t="s">
        <v>116</v>
      </c>
      <c r="AK251" s="37" t="str">
        <f aca="false">AG251&amp;L251&amp;M251</f>
        <v>服务企业政策问题调整服务规范</v>
      </c>
      <c r="AP251" s="38" t="n">
        <v>247</v>
      </c>
      <c r="AQ251" s="39" t="n">
        <v>46113</v>
      </c>
      <c r="AR251" s="43" t="str">
        <f aca="false">IFERROR(LEFT(A251,FIND("（",A251)-1),A251)</f>
        <v>网络-260319-001659-1</v>
      </c>
      <c r="AS251" s="43" t="str">
        <f aca="false">J251</f>
        <v>诉求</v>
      </c>
      <c r="AT251" s="43" t="n">
        <f aca="false">IF(MID(AR251,1,2)="热线",12345)+IF(MID(AR251,1,2)="网络",12345)</f>
        <v>12345</v>
      </c>
      <c r="AU251" s="41" t="str">
        <f aca="false">IFERROR(LEFT(D251,FIND(" ",D251)-1),D251)</f>
        <v>2026-03-19</v>
      </c>
      <c r="AV251" s="43" t="str">
        <f aca="false">P251</f>
        <v>物管行政部</v>
      </c>
      <c r="AW251" s="53" t="str">
        <f aca="false">Q251</f>
        <v>河滩分中心</v>
      </c>
      <c r="AX251" s="7" t="str">
        <f aca="false">H251</f>
        <v>工单来源：微信服务号，此工单内容为网民留言时填写的标题及原文。 ============================= 留言标题：公交车内脏污，无法乘坐。留言原文：2026年3月18日18:03左右，336路公交车上，乘客呕吐物一路无人处理，有的乘客险些踩到摔倒，非常危险，司机也不提醒乘客也不擦地。市民填写的详细地址为：区、街道：海淀区田村路街道详细地址：336路鸿运承安服 注：请调整主题词为调整服务规范"
</v>
      </c>
      <c r="AY251" s="53" t="str">
        <f aca="false">AG251</f>
        <v>服务</v>
      </c>
      <c r="AZ251" s="43" t="s">
        <v>116</v>
      </c>
      <c r="BA251" s="43" t="s">
        <v>116</v>
      </c>
      <c r="BB251" s="43" t="s">
        <v>116</v>
      </c>
      <c r="BC251" s="6" t="s">
        <v>117</v>
      </c>
      <c r="BD251" s="43" t="str">
        <f aca="false">U251</f>
        <v>结束</v>
      </c>
      <c r="BE251" s="43" t="str">
        <f aca="false">IFERROR(LEFT(T251,FIND(" ",T251)-1),T251)</f>
        <v>2026-03-24</v>
      </c>
      <c r="BF251" s="6" t="s">
        <v>3275</v>
      </c>
      <c r="BG251" s="5" t="s">
        <v>99</v>
      </c>
      <c r="BH251" s="5" t="s">
        <v>371</v>
      </c>
      <c r="BI251" s="44"/>
      <c r="BJ251" s="44"/>
      <c r="BK251" s="44"/>
      <c r="BL251" s="44" t="str">
        <f aca="false">IF(BG251="物管行政部","侯旭、郑楠",IF(BG251="安保部","张耕",IF(BG251="工程设备部","华菲",IF(BG251="人力资源部","张浩宇",IF(BG251="党委工作部","阎鑫雨",IF(BG251="餐饮服务部","赵弘晨",IF(BG251="工会","郑欣",IF(BG251="办公室","董娜",""))))))))&amp;IF(BG251="纪检部","黄倩",IF(BG251="信息管理部","蔡浩然",""))</f>
        <v>侯旭、郑楠</v>
      </c>
      <c r="BM251" s="44"/>
      <c r="BN251" s="44" t="s">
        <v>2863</v>
      </c>
      <c r="BO251" s="44"/>
      <c r="BP251" s="45" t="s">
        <v>120</v>
      </c>
      <c r="BQ251" s="46"/>
      <c r="BR251" s="44"/>
      <c r="BS251" s="46"/>
      <c r="BT251" s="46"/>
      <c r="BU251" s="44"/>
      <c r="BV251" s="44" t="str">
        <f aca="false">MID(AR251,1,16)</f>
        <v>网络-260319-001659</v>
      </c>
      <c r="BW251" s="44" t="s">
        <v>121</v>
      </c>
      <c r="BX251" s="45" t="str">
        <f aca="false">IF(COUNTIF(BV:BV,BV251)=1,"否","是")</f>
        <v>否</v>
      </c>
      <c r="BY251" s="45" t="str">
        <f aca="false">MID(AR251,18,1)</f>
        <v>1</v>
      </c>
      <c r="CG251" s="47" t="str">
        <f aca="false">VLOOKUP(AR251,[1]市民意见信息导出!$AI$2:$AK$392,3,FALSE())</f>
        <v>结束</v>
      </c>
      <c r="CH251" s="0" t="e">
        <f aca="false">VLOOKUP(BV251,[2]Sheet1!$C$2:$AC$99,2,FALSE())</f>
        <v>#N/A</v>
      </c>
    </row>
    <row r="252" customFormat="false" ht="169" hidden="true" customHeight="false" outlineLevel="0" collapsed="false">
      <c r="A252" s="35" t="s">
        <v>3276</v>
      </c>
      <c r="B252" s="36" t="s">
        <v>3277</v>
      </c>
      <c r="C252" s="36" t="s">
        <v>3278</v>
      </c>
      <c r="D252" s="36" t="s">
        <v>3279</v>
      </c>
      <c r="E252" s="35" t="s">
        <v>3024</v>
      </c>
      <c r="F252" s="35" t="s">
        <v>129</v>
      </c>
      <c r="G252" s="35" t="s">
        <v>3025</v>
      </c>
      <c r="H252" s="35" t="s">
        <v>3280</v>
      </c>
      <c r="I252" s="35" t="s">
        <v>92</v>
      </c>
      <c r="J252" s="35" t="s">
        <v>173</v>
      </c>
      <c r="K252" s="35" t="s">
        <v>434</v>
      </c>
      <c r="L252" s="35" t="s">
        <v>435</v>
      </c>
      <c r="M252" s="35" t="s">
        <v>436</v>
      </c>
      <c r="N252" s="35" t="s">
        <v>97</v>
      </c>
      <c r="O252" s="35" t="s">
        <v>99</v>
      </c>
      <c r="P252" s="35" t="s">
        <v>99</v>
      </c>
      <c r="Q252" s="35" t="s">
        <v>218</v>
      </c>
      <c r="R252" s="36" t="s">
        <v>3268</v>
      </c>
      <c r="S252" s="36" t="s">
        <v>3096</v>
      </c>
      <c r="T252" s="36" t="s">
        <v>3269</v>
      </c>
      <c r="U252" s="35" t="s">
        <v>103</v>
      </c>
      <c r="V252" s="36" t="s">
        <v>104</v>
      </c>
      <c r="W252" s="35" t="s">
        <v>3281</v>
      </c>
      <c r="X252" s="35" t="s">
        <v>3282</v>
      </c>
      <c r="Y252" s="35" t="s">
        <v>3038</v>
      </c>
      <c r="Z252" s="35" t="s">
        <v>3039</v>
      </c>
      <c r="AA252" s="35" t="s">
        <v>1403</v>
      </c>
      <c r="AB252" s="35" t="s">
        <v>3283</v>
      </c>
      <c r="AC252" s="35" t="s">
        <v>111</v>
      </c>
      <c r="AD252" s="35" t="s">
        <v>112</v>
      </c>
      <c r="AE252" s="36" t="s">
        <v>3284</v>
      </c>
      <c r="AF252" s="36" t="s">
        <v>529</v>
      </c>
      <c r="AG252" s="35" t="s">
        <v>3285</v>
      </c>
      <c r="AH252" s="35" t="s">
        <v>116</v>
      </c>
      <c r="AK252" s="37" t="str">
        <f aca="false">AG252&amp;L252&amp;M252</f>
        <v>违章停车基建行政专业其他问题基建行政专业补充内容</v>
      </c>
      <c r="AP252" s="38" t="n">
        <v>248</v>
      </c>
      <c r="AQ252" s="39" t="n">
        <v>46113</v>
      </c>
      <c r="AR252" s="43" t="str">
        <f aca="false">IFERROR(LEFT(A252,FIND("（",A252)-1),A252)</f>
        <v>网络-260319-013115-5</v>
      </c>
      <c r="AS252" s="43" t="str">
        <f aca="false">J252</f>
        <v>其他</v>
      </c>
      <c r="AT252" s="43" t="n">
        <f aca="false">IF(MID(AR252,1,2)="热线",12345)+IF(MID(AR252,1,2)="网络",12345)</f>
        <v>12345</v>
      </c>
      <c r="AU252" s="41" t="str">
        <f aca="false">IFERROR(LEFT(D252,FIND(" ",D252)-1),D252)</f>
        <v>2026-03-19</v>
      </c>
      <c r="AV252" s="43" t="str">
        <f aca="false">P252</f>
        <v>物管行政部</v>
      </c>
      <c r="AW252" s="53" t="str">
        <f aca="false">Q252</f>
        <v>机关</v>
      </c>
      <c r="AX252" s="7" t="str">
        <f aca="false">H252</f>
        <v>工单来源：微信服务号 市民留言标题：第4次举报动物园交通枢纽违停市民留言原文：2026年3月18日17:45第4次举报位于北京市西城区动物园交通枢纽场站外禁停标识区域内长期存在公交车违停违停导致非机动车辆到机动车道行驶增加骑行风险，如果出现交通事故必须对西外交通队和公交集团追责，导致此种问题原因是公交集团管理混乱，场站内乘车人候车站台内停满私家车和西外交通队长期不作为，该情况电视台和抖音多次曝光仍然存在，公交场站管理方说一套做一套，希望西外交通执法部门对其长期执法，有图有真相，请客服将工单分别派给西外交通队（勇敢执法吧，该贴条就贴条）和公交集团（要求公交集团督办，不要让N多人联系我，动物园交通枢纽汇总到公交集团，由公交集团的人与我沟通解决方案）市民填写的详细地址为：区、街道：西城区展览路街道详细地址：动物园交通枢纽 市民反映问题内容：市民反映，2026年3月18日17:45第4次举报违停问题，认为公交集团不作为，希望公交集团治理车辆在动物园交通枢纽场站乱停放问题，故通过微信服务号反映希望公交集团治理车辆在动物园交通枢纽场站乱停放问题。 发布时间：2026-03-18 18:57:49备注：该工单为微信对接系统弹出工单网络-260319-013106号后而新建的工单。电车调指，基建，客四基建，物业安保，基建</v>
      </c>
      <c r="AY252" s="53" t="str">
        <f aca="false">AG252</f>
        <v>违章停车</v>
      </c>
      <c r="AZ252" s="43" t="s">
        <v>116</v>
      </c>
      <c r="BA252" s="43" t="s">
        <v>116</v>
      </c>
      <c r="BB252" s="43" t="s">
        <v>116</v>
      </c>
      <c r="BC252" s="6" t="s">
        <v>546</v>
      </c>
      <c r="BD252" s="43" t="str">
        <f aca="false">U252</f>
        <v>结束</v>
      </c>
      <c r="BE252" s="43" t="str">
        <f aca="false">IFERROR(LEFT(T252,FIND(" ",T252)-1),T252)</f>
        <v>2026-03-24</v>
      </c>
      <c r="BF252" s="6" t="s">
        <v>3286</v>
      </c>
      <c r="BG252" s="5" t="s">
        <v>99</v>
      </c>
      <c r="BH252" s="5" t="s">
        <v>186</v>
      </c>
      <c r="BI252" s="44"/>
      <c r="BJ252" s="44"/>
      <c r="BK252" s="44"/>
      <c r="BL252" s="44" t="str">
        <f aca="false">IF(BG252="物管行政部","侯旭、郑楠",IF(BG252="安保部","张耕",IF(BG252="工程设备部","华菲",IF(BG252="人力资源部","张浩宇",IF(BG252="党委工作部","阎鑫雨",IF(BG252="餐饮服务部","赵弘晨",IF(BG252="工会","郑欣",IF(BG252="办公室","董娜",""))))))))&amp;IF(BG252="纪检部","黄倩",IF(BG252="信息管理部","蔡浩然",""))</f>
        <v>侯旭、郑楠</v>
      </c>
      <c r="BM252" s="44"/>
      <c r="BN252" s="44"/>
      <c r="BO252" s="44"/>
      <c r="BP252" s="45" t="s">
        <v>228</v>
      </c>
      <c r="BQ252" s="46" t="s">
        <v>3287</v>
      </c>
      <c r="BR252" s="44" t="s">
        <v>92</v>
      </c>
      <c r="BS252" s="46"/>
      <c r="BT252" s="46" t="s">
        <v>2636</v>
      </c>
      <c r="BU252" s="44" t="s">
        <v>3033</v>
      </c>
      <c r="BV252" s="44" t="str">
        <f aca="false">MID(AR252,1,16)</f>
        <v>网络-260319-013115</v>
      </c>
      <c r="BW252" s="44"/>
      <c r="BX252" s="45" t="str">
        <f aca="false">IF(COUNTIF(BV:BV,BV252)=1,"否","是")</f>
        <v>是</v>
      </c>
      <c r="BY252" s="45" t="str">
        <f aca="false">MID(AR252,18,1)</f>
        <v>5</v>
      </c>
      <c r="CG252" s="47" t="str">
        <f aca="false">VLOOKUP(AR252,[1]市民意见信息导出!$AI$2:$AK$392,3,FALSE())</f>
        <v>结束</v>
      </c>
      <c r="CH252" s="0" t="e">
        <f aca="false">VLOOKUP(BV252,[2]Sheet1!$C$2:$AC$99,2,FALSE())</f>
        <v>#N/A</v>
      </c>
    </row>
    <row r="253" customFormat="false" ht="169" hidden="true" customHeight="false" outlineLevel="0" collapsed="false">
      <c r="A253" s="35" t="s">
        <v>3288</v>
      </c>
      <c r="B253" s="36" t="s">
        <v>3277</v>
      </c>
      <c r="C253" s="36" t="s">
        <v>3278</v>
      </c>
      <c r="D253" s="36" t="s">
        <v>3279</v>
      </c>
      <c r="E253" s="35" t="s">
        <v>3024</v>
      </c>
      <c r="F253" s="35" t="s">
        <v>129</v>
      </c>
      <c r="G253" s="35" t="s">
        <v>3025</v>
      </c>
      <c r="H253" s="35" t="s">
        <v>3280</v>
      </c>
      <c r="I253" s="35" t="s">
        <v>92</v>
      </c>
      <c r="J253" s="35" t="s">
        <v>173</v>
      </c>
      <c r="K253" s="35" t="s">
        <v>132</v>
      </c>
      <c r="L253" s="35" t="s">
        <v>174</v>
      </c>
      <c r="M253" s="35" t="s">
        <v>175</v>
      </c>
      <c r="N253" s="35" t="s">
        <v>97</v>
      </c>
      <c r="O253" s="35" t="s">
        <v>186</v>
      </c>
      <c r="P253" s="35" t="s">
        <v>176</v>
      </c>
      <c r="Q253" s="35" t="s">
        <v>186</v>
      </c>
      <c r="R253" s="36" t="s">
        <v>3268</v>
      </c>
      <c r="S253" s="36" t="s">
        <v>3289</v>
      </c>
      <c r="T253" s="36" t="s">
        <v>3269</v>
      </c>
      <c r="U253" s="35" t="s">
        <v>103</v>
      </c>
      <c r="V253" s="36" t="s">
        <v>104</v>
      </c>
      <c r="W253" s="35" t="s">
        <v>3027</v>
      </c>
      <c r="X253" s="35" t="s">
        <v>3290</v>
      </c>
      <c r="Y253" s="35" t="s">
        <v>3029</v>
      </c>
      <c r="Z253" s="35" t="s">
        <v>3029</v>
      </c>
      <c r="AA253" s="35" t="s">
        <v>3029</v>
      </c>
      <c r="AB253" s="35" t="s">
        <v>3030</v>
      </c>
      <c r="AC253" s="35" t="s">
        <v>111</v>
      </c>
      <c r="AD253" s="35" t="s">
        <v>112</v>
      </c>
      <c r="AE253" s="36" t="s">
        <v>3284</v>
      </c>
      <c r="AF253" s="36" t="s">
        <v>195</v>
      </c>
      <c r="AG253" s="35" t="s">
        <v>3285</v>
      </c>
      <c r="AH253" s="35" t="s">
        <v>116</v>
      </c>
      <c r="AK253" s="37" t="str">
        <f aca="false">AG253&amp;L253&amp;M253</f>
        <v>违章停车安保专业其他问题安保专业补充内容</v>
      </c>
      <c r="AP253" s="38" t="n">
        <v>249</v>
      </c>
      <c r="AQ253" s="39" t="n">
        <v>46113</v>
      </c>
      <c r="AR253" s="43" t="str">
        <f aca="false">IFERROR(LEFT(A253,FIND("（",A253)-1),A253)</f>
        <v>网络-260319-013115-4</v>
      </c>
      <c r="AS253" s="43" t="str">
        <f aca="false">J253</f>
        <v>其他</v>
      </c>
      <c r="AT253" s="43" t="n">
        <f aca="false">IF(MID(AR253,1,2)="热线",12345)+IF(MID(AR253,1,2)="网络",12345)</f>
        <v>12345</v>
      </c>
      <c r="AU253" s="41" t="str">
        <f aca="false">IFERROR(LEFT(D253,FIND(" ",D253)-1),D253)</f>
        <v>2026-03-19</v>
      </c>
      <c r="AV253" s="43" t="str">
        <f aca="false">P253</f>
        <v>安全保卫部（应急管理中心）</v>
      </c>
      <c r="AW253" s="53" t="str">
        <f aca="false">Q253</f>
        <v>动物园分中心</v>
      </c>
      <c r="AX253" s="7" t="str">
        <f aca="false">H253</f>
        <v>工单来源：微信服务号 市民留言标题：第4次举报动物园交通枢纽违停市民留言原文：2026年3月18日17:45第4次举报位于北京市西城区动物园交通枢纽场站外禁停标识区域内长期存在公交车违停违停导致非机动车辆到机动车道行驶增加骑行风险，如果出现交通事故必须对西外交通队和公交集团追责，导致此种问题原因是公交集团管理混乱，场站内乘车人候车站台内停满私家车和西外交通队长期不作为，该情况电视台和抖音多次曝光仍然存在，公交场站管理方说一套做一套，希望西外交通执法部门对其长期执法，有图有真相，请客服将工单分别派给西外交通队（勇敢执法吧，该贴条就贴条）和公交集团（要求公交集团督办，不要让N多人联系我，动物园交通枢纽汇总到公交集团，由公交集团的人与我沟通解决方案）市民填写的详细地址为：区、街道：西城区展览路街道详细地址：动物园交通枢纽 市民反映问题内容：市民反映，2026年3月18日17:45第4次举报违停问题，认为公交集团不作为，希望公交集团治理车辆在动物园交通枢纽场站乱停放问题，故通过微信服务号反映希望公交集团治理车辆在动物园交通枢纽场站乱停放问题。 发布时间：2026-03-18 18:57:49备注：该工单为微信对接系统弹出工单网络-260319-013106号后而新建的工单。电车调指，基建，客四基建，物业安保，基建</v>
      </c>
      <c r="AY253" s="53" t="str">
        <f aca="false">AG253</f>
        <v>违章停车</v>
      </c>
      <c r="AZ253" s="43" t="s">
        <v>116</v>
      </c>
      <c r="BA253" s="43" t="s">
        <v>116</v>
      </c>
      <c r="BB253" s="43" t="s">
        <v>116</v>
      </c>
      <c r="BC253" s="6" t="s">
        <v>546</v>
      </c>
      <c r="BD253" s="43" t="str">
        <f aca="false">U253</f>
        <v>结束</v>
      </c>
      <c r="BE253" s="43" t="str">
        <f aca="false">IFERROR(LEFT(T253,FIND(" ",T253)-1),T253)</f>
        <v>2026-03-24</v>
      </c>
      <c r="BF253" s="6" t="s">
        <v>3286</v>
      </c>
      <c r="BG253" s="5" t="s">
        <v>148</v>
      </c>
      <c r="BH253" s="5" t="s">
        <v>186</v>
      </c>
      <c r="BI253" s="44"/>
      <c r="BJ253" s="44"/>
      <c r="BK253" s="44"/>
      <c r="BL253" s="44" t="str">
        <f aca="false">IF(BG253="物管行政部","侯旭、郑楠",IF(BG253="安保部","张耕",IF(BG253="工程设备部","华菲",IF(BG253="人力资源部","张浩宇",IF(BG253="党委工作部","阎鑫雨",IF(BG253="餐饮服务部","赵弘晨",IF(BG253="工会","郑欣",IF(BG253="办公室","董娜",""))))))))&amp;IF(BG253="纪检部","黄倩",IF(BG253="信息管理部","蔡浩然",""))</f>
        <v>张耕</v>
      </c>
      <c r="BM253" s="44"/>
      <c r="BN253" s="44"/>
      <c r="BO253" s="44"/>
      <c r="BP253" s="45" t="s">
        <v>228</v>
      </c>
      <c r="BQ253" s="46" t="s">
        <v>3287</v>
      </c>
      <c r="BR253" s="44" t="s">
        <v>92</v>
      </c>
      <c r="BS253" s="46"/>
      <c r="BT253" s="46" t="s">
        <v>2636</v>
      </c>
      <c r="BU253" s="44" t="s">
        <v>3033</v>
      </c>
      <c r="BV253" s="44" t="str">
        <f aca="false">MID(AR253,1,16)</f>
        <v>网络-260319-013115</v>
      </c>
      <c r="BW253" s="44"/>
      <c r="BX253" s="45" t="str">
        <f aca="false">IF(COUNTIF(BV:BV,BV253)=1,"否","是")</f>
        <v>是</v>
      </c>
      <c r="BY253" s="45" t="str">
        <f aca="false">MID(AR253,18,1)</f>
        <v>4</v>
      </c>
      <c r="CG253" s="47" t="str">
        <f aca="false">VLOOKUP(AR253,[1]市民意见信息导出!$AI$2:$AK$392,3,FALSE())</f>
        <v>结束</v>
      </c>
      <c r="CH253" s="0" t="e">
        <f aca="false">VLOOKUP(BV253,[2]Sheet1!$C$2:$AC$99,2,FALSE())</f>
        <v>#N/A</v>
      </c>
    </row>
    <row r="254" customFormat="false" ht="83" hidden="true" customHeight="true" outlineLevel="0" collapsed="false">
      <c r="A254" s="35" t="s">
        <v>3291</v>
      </c>
      <c r="B254" s="36" t="s">
        <v>3292</v>
      </c>
      <c r="C254" s="36" t="s">
        <v>3293</v>
      </c>
      <c r="D254" s="36" t="s">
        <v>3294</v>
      </c>
      <c r="E254" s="35" t="s">
        <v>2816</v>
      </c>
      <c r="F254" s="35" t="s">
        <v>129</v>
      </c>
      <c r="G254" s="35" t="s">
        <v>2817</v>
      </c>
      <c r="H254" s="35" t="s">
        <v>3295</v>
      </c>
      <c r="I254" s="35" t="s">
        <v>92</v>
      </c>
      <c r="J254" s="35" t="s">
        <v>93</v>
      </c>
      <c r="K254" s="35" t="s">
        <v>132</v>
      </c>
      <c r="L254" s="35" t="s">
        <v>133</v>
      </c>
      <c r="M254" s="35" t="s">
        <v>134</v>
      </c>
      <c r="N254" s="35" t="s">
        <v>97</v>
      </c>
      <c r="O254" s="35" t="s">
        <v>158</v>
      </c>
      <c r="P254" s="35" t="s">
        <v>176</v>
      </c>
      <c r="Q254" s="35" t="s">
        <v>158</v>
      </c>
      <c r="R254" s="36" t="s">
        <v>3268</v>
      </c>
      <c r="S254" s="36" t="s">
        <v>3296</v>
      </c>
      <c r="T254" s="36" t="s">
        <v>3269</v>
      </c>
      <c r="U254" s="35" t="s">
        <v>103</v>
      </c>
      <c r="V254" s="36" t="s">
        <v>104</v>
      </c>
      <c r="W254" s="35" t="s">
        <v>3297</v>
      </c>
      <c r="X254" s="36" t="s">
        <v>3298</v>
      </c>
      <c r="Y254" s="35" t="s">
        <v>242</v>
      </c>
      <c r="Z254" s="35" t="s">
        <v>242</v>
      </c>
      <c r="AA254" s="35" t="s">
        <v>242</v>
      </c>
      <c r="AB254" s="36" t="s">
        <v>3298</v>
      </c>
      <c r="AC254" s="35" t="s">
        <v>111</v>
      </c>
      <c r="AD254" s="35" t="s">
        <v>112</v>
      </c>
      <c r="AE254" s="36" t="s">
        <v>3299</v>
      </c>
      <c r="AF254" s="36" t="s">
        <v>166</v>
      </c>
      <c r="AG254" s="35" t="s">
        <v>115</v>
      </c>
      <c r="AH254" s="35" t="s">
        <v>116</v>
      </c>
      <c r="AK254" s="37" t="str">
        <f aca="false">AG254&amp;L254&amp;M254</f>
        <v>服务安保专业政策问题安保措施</v>
      </c>
      <c r="AP254" s="38" t="n">
        <v>250</v>
      </c>
      <c r="AQ254" s="39" t="n">
        <v>46113</v>
      </c>
      <c r="AR254" s="43" t="str">
        <f aca="false">IFERROR(LEFT(A254,FIND("（",A254)-1),A254)</f>
        <v>热线-260319-009842</v>
      </c>
      <c r="AS254" s="43" t="str">
        <f aca="false">J254</f>
        <v>诉求</v>
      </c>
      <c r="AT254" s="43" t="n">
        <f aca="false">IF(MID(AR254,1,2)="热线",12345)+IF(MID(AR254,1,2)="网络",12345)</f>
        <v>12345</v>
      </c>
      <c r="AU254" s="41" t="str">
        <f aca="false">IFERROR(LEFT(D254,FIND(" ",D254)-1),D254)</f>
        <v>2026-03-19</v>
      </c>
      <c r="AV254" s="43" t="str">
        <f aca="false">P254</f>
        <v>安全保卫部（应急管理中心）</v>
      </c>
      <c r="AW254" s="53" t="str">
        <f aca="false">Q254</f>
        <v>西客站分中心</v>
      </c>
      <c r="AX254" s="7" t="str">
        <f aca="false">H254</f>
        <v>市民反映，自己是公交集团的职工，把电动自行车停放在公交集团厂院车棚里，（具体位置在：湾子公交车站往东50-100米，马路南边，过街天桥下面的公交厂院，停放着309和80路的公交车厂院）不知道是谁把自己的车放到车棚外面，造成自己的电动车风吹雨淋好长时间了，没法骑了，市民表示公交厂院在广外湾子，归西站物业管，回复称只能修，不能维护，市民表示自己还有四、五个月就退休了，希望把自己的电动车刷刷油、除除锈，让自己能骑，来电反映协调公交厂院物业维护电动车问题。</v>
      </c>
      <c r="AY254" s="53" t="str">
        <f aca="false">AG254</f>
        <v>服务</v>
      </c>
      <c r="AZ254" s="43" t="s">
        <v>92</v>
      </c>
      <c r="BA254" s="43" t="s">
        <v>116</v>
      </c>
      <c r="BB254" s="43" t="s">
        <v>116</v>
      </c>
      <c r="BC254" s="6" t="s">
        <v>1330</v>
      </c>
      <c r="BD254" s="43" t="str">
        <f aca="false">U254</f>
        <v>结束</v>
      </c>
      <c r="BE254" s="43" t="str">
        <f aca="false">IFERROR(LEFT(T254,FIND(" ",T254)-1),T254)</f>
        <v>2026-03-24</v>
      </c>
      <c r="BF254" s="6" t="s">
        <v>2947</v>
      </c>
      <c r="BG254" s="5" t="s">
        <v>148</v>
      </c>
      <c r="BH254" s="5" t="s">
        <v>158</v>
      </c>
      <c r="BI254" s="44"/>
      <c r="BJ254" s="44"/>
      <c r="BK254" s="44"/>
      <c r="BL254" s="44" t="str">
        <f aca="false">IF(BG254="物管行政部","侯旭、郑楠",IF(BG254="安保部","张耕",IF(BG254="工程设备部","华菲",IF(BG254="人力资源部","张浩宇",IF(BG254="党委工作部","阎鑫雨",IF(BG254="餐饮服务部","赵弘晨",IF(BG254="工会","郑欣",IF(BG254="办公室","董娜",""))))))))&amp;IF(BG254="纪检部","黄倩",IF(BG254="信息管理部","蔡浩然",""))</f>
        <v>张耕</v>
      </c>
      <c r="BM254" s="44"/>
      <c r="BN254" s="44"/>
      <c r="BO254" s="44"/>
      <c r="BP254" s="45" t="s">
        <v>120</v>
      </c>
      <c r="BQ254" s="52" t="s">
        <v>3300</v>
      </c>
      <c r="BR254" s="44" t="s">
        <v>92</v>
      </c>
      <c r="BS254" s="46" t="s">
        <v>150</v>
      </c>
      <c r="BT254" s="46"/>
      <c r="BU254" s="44" t="s">
        <v>2830</v>
      </c>
      <c r="BV254" s="44" t="str">
        <f aca="false">MID(AR254,1,16)</f>
        <v>热线-260319-009842</v>
      </c>
      <c r="BW254" s="44" t="s">
        <v>121</v>
      </c>
      <c r="BX254" s="45" t="str">
        <f aca="false">IF(COUNTIF(BV:BV,BV254)=1,"否","是")</f>
        <v>否</v>
      </c>
      <c r="BY254" s="45" t="str">
        <f aca="false">MID(AR254,18,1)</f>
        <v/>
      </c>
      <c r="CG254" s="47" t="str">
        <f aca="false">VLOOKUP(AR254,[1]市民意见信息导出!$AI$2:$AK$392,3,FALSE())</f>
        <v>结束</v>
      </c>
      <c r="CH254" s="0" t="e">
        <f aca="false">VLOOKUP(BV254,[2]Sheet1!$C$2:$AC$99,2,FALSE())</f>
        <v>#N/A</v>
      </c>
    </row>
    <row r="255" customFormat="false" ht="176" hidden="true" customHeight="true" outlineLevel="0" collapsed="false">
      <c r="A255" s="35" t="s">
        <v>3301</v>
      </c>
      <c r="B255" s="36" t="s">
        <v>3302</v>
      </c>
      <c r="C255" s="36" t="s">
        <v>3303</v>
      </c>
      <c r="D255" s="36" t="s">
        <v>3304</v>
      </c>
      <c r="E255" s="35" t="s">
        <v>1553</v>
      </c>
      <c r="F255" s="35" t="s">
        <v>129</v>
      </c>
      <c r="G255" s="35" t="s">
        <v>960</v>
      </c>
      <c r="H255" s="35" t="s">
        <v>3305</v>
      </c>
      <c r="I255" s="35" t="s">
        <v>92</v>
      </c>
      <c r="J255" s="35" t="s">
        <v>173</v>
      </c>
      <c r="K255" s="35" t="s">
        <v>214</v>
      </c>
      <c r="L255" s="35" t="s">
        <v>973</v>
      </c>
      <c r="M255" s="35" t="s">
        <v>974</v>
      </c>
      <c r="N255" s="35" t="s">
        <v>97</v>
      </c>
      <c r="O255" s="35" t="s">
        <v>217</v>
      </c>
      <c r="P255" s="35" t="s">
        <v>217</v>
      </c>
      <c r="Q255" s="35" t="s">
        <v>218</v>
      </c>
      <c r="R255" s="36" t="s">
        <v>3268</v>
      </c>
      <c r="S255" s="36" t="s">
        <v>3296</v>
      </c>
      <c r="T255" s="36" t="s">
        <v>3269</v>
      </c>
      <c r="U255" s="35" t="s">
        <v>103</v>
      </c>
      <c r="V255" s="36" t="s">
        <v>104</v>
      </c>
      <c r="W255" s="35" t="s">
        <v>219</v>
      </c>
      <c r="X255" s="35" t="s">
        <v>3306</v>
      </c>
      <c r="Y255" s="35" t="s">
        <v>221</v>
      </c>
      <c r="Z255" s="35" t="s">
        <v>221</v>
      </c>
      <c r="AA255" s="35" t="s">
        <v>221</v>
      </c>
      <c r="AB255" s="35" t="s">
        <v>3307</v>
      </c>
      <c r="AC255" s="35" t="s">
        <v>111</v>
      </c>
      <c r="AD255" s="35" t="s">
        <v>112</v>
      </c>
      <c r="AE255" s="36" t="s">
        <v>3308</v>
      </c>
      <c r="AF255" s="36" t="s">
        <v>224</v>
      </c>
      <c r="AG255" s="35" t="s">
        <v>225</v>
      </c>
      <c r="AH255" s="35" t="s">
        <v>116</v>
      </c>
      <c r="AK255" s="37" t="str">
        <f aca="false">AG255&amp;L255&amp;M255</f>
        <v>劳动合同及用工管理组织方面其他问题组织方面补充内容</v>
      </c>
      <c r="AP255" s="38" t="n">
        <v>251</v>
      </c>
      <c r="AQ255" s="39" t="n">
        <v>46113</v>
      </c>
      <c r="AR255" s="43" t="str">
        <f aca="false">IFERROR(LEFT(A255,FIND("（",A255)-1),A255)</f>
        <v>网络-260319-021488-2</v>
      </c>
      <c r="AS255" s="43" t="str">
        <f aca="false">J255</f>
        <v>其他</v>
      </c>
      <c r="AT255" s="43" t="n">
        <f aca="false">IF(MID(AR255,1,2)="热线",12345)+IF(MID(AR255,1,2)="网络",12345)</f>
        <v>12345</v>
      </c>
      <c r="AU255" s="41" t="str">
        <f aca="false">IFERROR(LEFT(D255,FIND(" ",D255)-1),D255)</f>
        <v>2026-03-19</v>
      </c>
      <c r="AV255" s="43" t="str">
        <f aca="false">P255</f>
        <v>党委工作部</v>
      </c>
      <c r="AW255" s="53" t="str">
        <f aca="false">Q255</f>
        <v>机关</v>
      </c>
      <c r="AX255" s="7" t="str">
        <f aca="false">H255</f>
        <v>工单来源：微信服务号，此工单内容为网民留言时填写的标题及原文。 ============================= 留言标题：关于监察对象身份认定错误及复核期间违规通报程序违法的督办申请#微信服务号#留言原文：本人就监察对象身份认定及程序违法通报问题，本月已两次在12345平台反映，均未得到实质处理，现第三次申请督办。本人为普通工人、非党员、非管理人员，此前单位工作人员亦明确告知我并非管理人员，仅称我的岗位为工人管理岗位、是集团公司监察对象，但本人并不知晓何时被正式纳入监察对象范围。依据《中华人民共和国监察法》第十五条之规定，要求北京公共交通控股（集团）有限公司鸿运承物业管理中心书面正式明确：何时、以何种程序、依据何规范性文件将本人纳入监察对象范围，并提供相应正式文件。本人在向北京市纪检监察机关申请复核期间，复核程序尚未终结，单位即对本人作出公开反面通报，该行为违反《公职人员政务处分法》第五十六条及程序正当原则，属于程序违法，要求单位就此依法出具正式书面反馈。此前答复与本人诉求完全不符，属于敷衍答复、未实质办理。本次强烈要求升级督办，由责任部门限期通过邮寄及邮箱同步出具正式书面答复，请不要再以电话未接通、无关案件内容敷衍办结。回复邮箱：1500643630@qq.com邮寄地址：黄村西里61-3-301联系人：杨先生联系电话：13811081307市民填写的详细地址为：区、街道：西城区广内街道详细地址：北京市西城区广安门内街道核桃园东街3 人力、组织、纪检 答复不满意</v>
      </c>
      <c r="AY255" s="53" t="str">
        <f aca="false">AG255</f>
        <v>劳动合同及用工管理</v>
      </c>
      <c r="AZ255" s="43" t="s">
        <v>92</v>
      </c>
      <c r="BA255" s="43" t="s">
        <v>92</v>
      </c>
      <c r="BB255" s="43" t="s">
        <v>116</v>
      </c>
      <c r="BC255" s="6" t="s">
        <v>226</v>
      </c>
      <c r="BD255" s="43" t="str">
        <f aca="false">U255</f>
        <v>结束</v>
      </c>
      <c r="BE255" s="43" t="str">
        <f aca="false">IFERROR(LEFT(T255,FIND(" ",T255)-1),T255)</f>
        <v>2026-03-24</v>
      </c>
      <c r="BF255" s="6" t="s">
        <v>977</v>
      </c>
      <c r="BG255" s="5" t="s">
        <v>217</v>
      </c>
      <c r="BH255" s="5" t="s">
        <v>218</v>
      </c>
      <c r="BI255" s="44"/>
      <c r="BJ255" s="44"/>
      <c r="BK255" s="44"/>
      <c r="BL255" s="44" t="str">
        <f aca="false">IF(BG255="物管行政部","侯旭、郑楠",IF(BG255="安保部","张耕",IF(BG255="工程设备部","华菲",IF(BG255="人力资源部","张浩宇",IF(BG255="党委工作部","阎鑫雨",IF(BG255="餐饮服务部","赵弘晨",IF(BG255="工会","郑欣",IF(BG255="办公室","董娜",""))))))))&amp;IF(BG255="纪检部","黄倩",IF(BG255="信息管理部","蔡浩然",""))</f>
        <v>阎鑫雨</v>
      </c>
      <c r="BM255" s="44"/>
      <c r="BN255" s="44"/>
      <c r="BO255" s="44"/>
      <c r="BP255" s="45" t="s">
        <v>1565</v>
      </c>
      <c r="BQ255" s="46" t="s">
        <v>3309</v>
      </c>
      <c r="BR255" s="44" t="s">
        <v>92</v>
      </c>
      <c r="BS255" s="46"/>
      <c r="BT255" s="46" t="s">
        <v>2900</v>
      </c>
      <c r="BU255" s="44" t="s">
        <v>1571</v>
      </c>
      <c r="BV255" s="44" t="str">
        <f aca="false">MID(AR255,1,16)</f>
        <v>网络-260319-021488</v>
      </c>
      <c r="BW255" s="44" t="s">
        <v>231</v>
      </c>
      <c r="BX255" s="45" t="str">
        <f aca="false">IF(COUNTIF(BV:BV,BV255)=1,"否","是")</f>
        <v>是</v>
      </c>
      <c r="BY255" s="45" t="str">
        <f aca="false">MID(AR255,18,1)</f>
        <v>2</v>
      </c>
      <c r="CG255" s="47" t="str">
        <f aca="false">VLOOKUP(AR255,[1]市民意见信息导出!$AI$2:$AK$392,3,FALSE())</f>
        <v>结束</v>
      </c>
      <c r="CH255" s="0" t="e">
        <f aca="false">VLOOKUP(BV255,[2]Sheet1!$C$2:$AC$99,2,FALSE())</f>
        <v>#N/A</v>
      </c>
    </row>
    <row r="256" customFormat="false" ht="189" hidden="true" customHeight="true" outlineLevel="0" collapsed="false">
      <c r="A256" s="35" t="s">
        <v>3310</v>
      </c>
      <c r="B256" s="36" t="s">
        <v>3302</v>
      </c>
      <c r="C256" s="36" t="s">
        <v>3303</v>
      </c>
      <c r="D256" s="36" t="s">
        <v>3304</v>
      </c>
      <c r="E256" s="35" t="s">
        <v>1553</v>
      </c>
      <c r="F256" s="35" t="s">
        <v>129</v>
      </c>
      <c r="G256" s="35" t="s">
        <v>960</v>
      </c>
      <c r="H256" s="35" t="s">
        <v>3305</v>
      </c>
      <c r="I256" s="35" t="s">
        <v>92</v>
      </c>
      <c r="J256" s="35" t="s">
        <v>173</v>
      </c>
      <c r="K256" s="35" t="s">
        <v>234</v>
      </c>
      <c r="L256" s="35" t="s">
        <v>303</v>
      </c>
      <c r="M256" s="35" t="s">
        <v>304</v>
      </c>
      <c r="N256" s="35" t="s">
        <v>97</v>
      </c>
      <c r="O256" s="35" t="s">
        <v>238</v>
      </c>
      <c r="P256" s="35" t="s">
        <v>238</v>
      </c>
      <c r="Q256" s="35" t="s">
        <v>218</v>
      </c>
      <c r="R256" s="36" t="s">
        <v>3268</v>
      </c>
      <c r="S256" s="36" t="s">
        <v>3296</v>
      </c>
      <c r="T256" s="36" t="s">
        <v>3269</v>
      </c>
      <c r="U256" s="35" t="s">
        <v>103</v>
      </c>
      <c r="V256" s="36" t="s">
        <v>104</v>
      </c>
      <c r="W256" s="35" t="s">
        <v>3311</v>
      </c>
      <c r="X256" s="35" t="s">
        <v>3312</v>
      </c>
      <c r="Y256" s="35" t="s">
        <v>3313</v>
      </c>
      <c r="Z256" s="35" t="s">
        <v>242</v>
      </c>
      <c r="AA256" s="35" t="s">
        <v>242</v>
      </c>
      <c r="AB256" s="35" t="s">
        <v>3314</v>
      </c>
      <c r="AC256" s="35" t="s">
        <v>111</v>
      </c>
      <c r="AD256" s="35" t="s">
        <v>112</v>
      </c>
      <c r="AE256" s="36" t="s">
        <v>3308</v>
      </c>
      <c r="AF256" s="36" t="s">
        <v>279</v>
      </c>
      <c r="AG256" s="35" t="s">
        <v>225</v>
      </c>
      <c r="AH256" s="35" t="s">
        <v>116</v>
      </c>
      <c r="AK256" s="37" t="str">
        <f aca="false">AG256&amp;L256&amp;M256</f>
        <v>劳动合同及用工管理人力资源方面其他问题人力资源方面补充内容</v>
      </c>
      <c r="AP256" s="38" t="n">
        <v>252</v>
      </c>
      <c r="AQ256" s="39" t="n">
        <v>46113</v>
      </c>
      <c r="AR256" s="43" t="str">
        <f aca="false">IFERROR(LEFT(A256,FIND("（",A256)-1),A256)</f>
        <v>网络-260319-021488-1</v>
      </c>
      <c r="AS256" s="43" t="str">
        <f aca="false">J256</f>
        <v>其他</v>
      </c>
      <c r="AT256" s="43" t="n">
        <f aca="false">IF(MID(AR256,1,2)="热线",12345)+IF(MID(AR256,1,2)="网络",12345)</f>
        <v>12345</v>
      </c>
      <c r="AU256" s="41" t="str">
        <f aca="false">IFERROR(LEFT(D256,FIND(" ",D256)-1),D256)</f>
        <v>2026-03-19</v>
      </c>
      <c r="AV256" s="43" t="str">
        <f aca="false">P256</f>
        <v>人力资源部</v>
      </c>
      <c r="AW256" s="53" t="str">
        <f aca="false">Q256</f>
        <v>机关</v>
      </c>
      <c r="AX256" s="7" t="str">
        <f aca="false">H256</f>
        <v>工单来源：微信服务号，此工单内容为网民留言时填写的标题及原文。 ============================= 留言标题：关于监察对象身份认定错误及复核期间违规通报程序违法的督办申请#微信服务号#留言原文：本人就监察对象身份认定及程序违法通报问题，本月已两次在12345平台反映，均未得到实质处理，现第三次申请督办。本人为普通工人、非党员、非管理人员，此前单位工作人员亦明确告知我并非管理人员，仅称我的岗位为工人管理岗位、是集团公司监察对象，但本人并不知晓何时被正式纳入监察对象范围。依据《中华人民共和国监察法》第十五条之规定，要求北京公共交通控股（集团）有限公司鸿运承物业管理中心书面正式明确：何时、以何种程序、依据何规范性文件将本人纳入监察对象范围，并提供相应正式文件。本人在向北京市纪检监察机关申请复核期间，复核程序尚未终结，单位即对本人作出公开反面通报，该行为违反《公职人员政务处分法》第五十六条及程序正当原则，属于程序违法，要求单位就此依法出具正式书面反馈。此前答复与本人诉求完全不符，属于敷衍答复、未实质办理。本次强烈要求升级督办，由责任部门限期通过邮寄及邮箱同步出具正式书面答复，请不要再以电话未接通、无关案件内容敷衍办结。回复邮箱：1500643630@qq.com邮寄地址：黄村西里61-3-301联系人：杨先生联系电话：13811081307市民填写的详细地址为：区、街道：西城区广内街道详细地址：北京市西城区广安门内街道核桃园东街3 人力、组织、纪检 答复不满意</v>
      </c>
      <c r="AY256" s="53" t="str">
        <f aca="false">AG256</f>
        <v>劳动合同及用工管理</v>
      </c>
      <c r="AZ256" s="43" t="s">
        <v>92</v>
      </c>
      <c r="BA256" s="43" t="s">
        <v>92</v>
      </c>
      <c r="BB256" s="43" t="s">
        <v>116</v>
      </c>
      <c r="BC256" s="6" t="s">
        <v>226</v>
      </c>
      <c r="BD256" s="43" t="str">
        <f aca="false">U256</f>
        <v>结束</v>
      </c>
      <c r="BE256" s="43" t="str">
        <f aca="false">IFERROR(LEFT(T256,FIND(" ",T256)-1),T256)</f>
        <v>2026-03-24</v>
      </c>
      <c r="BF256" s="6" t="s">
        <v>969</v>
      </c>
      <c r="BG256" s="5" t="s">
        <v>238</v>
      </c>
      <c r="BH256" s="5" t="s">
        <v>218</v>
      </c>
      <c r="BI256" s="44"/>
      <c r="BJ256" s="44"/>
      <c r="BK256" s="44"/>
      <c r="BL256" s="44" t="str">
        <f aca="false">IF(BG256="物管行政部","侯旭、郑楠",IF(BG256="安保部","张耕",IF(BG256="工程设备部","华菲",IF(BG256="人力资源部","张浩宇",IF(BG256="党委工作部","阎鑫雨",IF(BG256="餐饮服务部","赵弘晨",IF(BG256="工会","郑欣",IF(BG256="办公室","董娜",""))))))))&amp;IF(BG256="纪检部","黄倩",IF(BG256="信息管理部","蔡浩然",""))</f>
        <v>张浩宇</v>
      </c>
      <c r="BM256" s="44"/>
      <c r="BN256" s="44"/>
      <c r="BO256" s="44"/>
      <c r="BP256" s="45" t="s">
        <v>1565</v>
      </c>
      <c r="BQ256" s="46" t="s">
        <v>3309</v>
      </c>
      <c r="BR256" s="44" t="s">
        <v>92</v>
      </c>
      <c r="BS256" s="46"/>
      <c r="BT256" s="46" t="s">
        <v>2900</v>
      </c>
      <c r="BU256" s="44" t="s">
        <v>1571</v>
      </c>
      <c r="BV256" s="44" t="str">
        <f aca="false">MID(AR256,1,16)</f>
        <v>网络-260319-021488</v>
      </c>
      <c r="BW256" s="44" t="s">
        <v>231</v>
      </c>
      <c r="BX256" s="45" t="str">
        <f aca="false">IF(COUNTIF(BV:BV,BV256)=1,"否","是")</f>
        <v>是</v>
      </c>
      <c r="BY256" s="45" t="str">
        <f aca="false">MID(AR256,18,1)</f>
        <v>1</v>
      </c>
      <c r="CG256" s="47" t="str">
        <f aca="false">VLOOKUP(AR256,[1]市民意见信息导出!$AI$2:$AK$392,3,FALSE())</f>
        <v>结束</v>
      </c>
      <c r="CH256" s="0" t="e">
        <f aca="false">VLOOKUP(BV256,[2]Sheet1!$C$2:$AC$99,2,FALSE())</f>
        <v>#N/A</v>
      </c>
    </row>
    <row r="257" customFormat="false" ht="192" hidden="true" customHeight="true" outlineLevel="0" collapsed="false">
      <c r="A257" s="35" t="s">
        <v>3315</v>
      </c>
      <c r="B257" s="36" t="s">
        <v>3302</v>
      </c>
      <c r="C257" s="36" t="s">
        <v>3303</v>
      </c>
      <c r="D257" s="36" t="s">
        <v>3316</v>
      </c>
      <c r="E257" s="35" t="s">
        <v>1553</v>
      </c>
      <c r="F257" s="35" t="s">
        <v>129</v>
      </c>
      <c r="G257" s="35" t="s">
        <v>960</v>
      </c>
      <c r="H257" s="35" t="s">
        <v>3305</v>
      </c>
      <c r="I257" s="35" t="s">
        <v>92</v>
      </c>
      <c r="J257" s="35" t="s">
        <v>173</v>
      </c>
      <c r="K257" s="35" t="s">
        <v>1555</v>
      </c>
      <c r="L257" s="35" t="s">
        <v>1556</v>
      </c>
      <c r="M257" s="35" t="s">
        <v>1557</v>
      </c>
      <c r="N257" s="35" t="s">
        <v>97</v>
      </c>
      <c r="O257" s="35" t="s">
        <v>1558</v>
      </c>
      <c r="P257" s="35" t="s">
        <v>1558</v>
      </c>
      <c r="Q257" s="35" t="s">
        <v>218</v>
      </c>
      <c r="R257" s="36" t="s">
        <v>3268</v>
      </c>
      <c r="S257" s="36" t="s">
        <v>3296</v>
      </c>
      <c r="T257" s="36" t="s">
        <v>3269</v>
      </c>
      <c r="U257" s="35" t="s">
        <v>103</v>
      </c>
      <c r="V257" s="36" t="s">
        <v>139</v>
      </c>
      <c r="W257" s="35" t="s">
        <v>3317</v>
      </c>
      <c r="X257" s="35" t="s">
        <v>3318</v>
      </c>
      <c r="Y257" s="35" t="s">
        <v>3319</v>
      </c>
      <c r="Z257" s="35" t="s">
        <v>242</v>
      </c>
      <c r="AA257" s="35" t="s">
        <v>242</v>
      </c>
      <c r="AB257" s="35" t="s">
        <v>3320</v>
      </c>
      <c r="AC257" s="35" t="s">
        <v>111</v>
      </c>
      <c r="AD257" s="35" t="s">
        <v>112</v>
      </c>
      <c r="AE257" s="36" t="s">
        <v>3308</v>
      </c>
      <c r="AF257" s="36" t="s">
        <v>1564</v>
      </c>
      <c r="AG257" s="35" t="s">
        <v>225</v>
      </c>
      <c r="AH257" s="35" t="s">
        <v>116</v>
      </c>
      <c r="AK257" s="37" t="str">
        <f aca="false">AG257&amp;L257&amp;M257</f>
        <v>劳动合同及用工管理纪检方面其他问题纪检方面补充内容</v>
      </c>
      <c r="AP257" s="38" t="n">
        <v>253</v>
      </c>
      <c r="AQ257" s="39" t="n">
        <v>46113</v>
      </c>
      <c r="AR257" s="43" t="str">
        <f aca="false">IFERROR(LEFT(A257,FIND("（",A257)-1),A257)</f>
        <v>网络-260319-021488-3</v>
      </c>
      <c r="AS257" s="43" t="str">
        <f aca="false">J257</f>
        <v>其他</v>
      </c>
      <c r="AT257" s="43" t="n">
        <f aca="false">IF(MID(AR257,1,2)="热线",12345)+IF(MID(AR257,1,2)="网络",12345)</f>
        <v>12345</v>
      </c>
      <c r="AU257" s="41" t="str">
        <f aca="false">IFERROR(LEFT(D257,FIND(" ",D257)-1),D257)</f>
        <v>2026-03-19</v>
      </c>
      <c r="AV257" s="43" t="str">
        <f aca="false">P257</f>
        <v>纪检部</v>
      </c>
      <c r="AW257" s="53" t="str">
        <f aca="false">Q257</f>
        <v>机关</v>
      </c>
      <c r="AX257" s="7" t="str">
        <f aca="false">H257</f>
        <v>工单来源：微信服务号，此工单内容为网民留言时填写的标题及原文。 ============================= 留言标题：关于监察对象身份认定错误及复核期间违规通报程序违法的督办申请#微信服务号#留言原文：本人就监察对象身份认定及程序违法通报问题，本月已两次在12345平台反映，均未得到实质处理，现第三次申请督办。本人为普通工人、非党员、非管理人员，此前单位工作人员亦明确告知我并非管理人员，仅称我的岗位为工人管理岗位、是集团公司监察对象，但本人并不知晓何时被正式纳入监察对象范围。依据《中华人民共和国监察法》第十五条之规定，要求北京公共交通控股（集团）有限公司鸿运承物业管理中心书面正式明确：何时、以何种程序、依据何规范性文件将本人纳入监察对象范围，并提供相应正式文件。本人在向北京市纪检监察机关申请复核期间，复核程序尚未终结，单位即对本人作出公开反面通报，该行为违反《公职人员政务处分法》第五十六条及程序正当原则，属于程序违法，要求单位就此依法出具正式书面反馈。此前答复与本人诉求完全不符，属于敷衍答复、未实质办理。本次强烈要求升级督办，由责任部门限期通过邮寄及邮箱同步出具正式书面答复，请不要再以电话未接通、无关案件内容敷衍办结。回复邮箱：1500643630@qq.com邮寄地址：黄村西里61-3-301联系人：杨先生联系电话：13811081307市民填写的详细地址为：区、街道：西城区广内街道详细地址：北京市西城区广安门内街道核桃园东街3 人力、组织、纪检 答复不满意</v>
      </c>
      <c r="AY257" s="53" t="str">
        <f aca="false">AG257</f>
        <v>劳动合同及用工管理</v>
      </c>
      <c r="AZ257" s="43" t="s">
        <v>92</v>
      </c>
      <c r="BA257" s="43" t="s">
        <v>92</v>
      </c>
      <c r="BB257" s="43" t="s">
        <v>116</v>
      </c>
      <c r="BC257" s="6" t="s">
        <v>226</v>
      </c>
      <c r="BD257" s="43" t="str">
        <f aca="false">U257</f>
        <v>结束</v>
      </c>
      <c r="BE257" s="43" t="str">
        <f aca="false">IFERROR(LEFT(T257,FIND(" ",T257)-1),T257)</f>
        <v>2026-03-24</v>
      </c>
      <c r="BF257" s="6" t="s">
        <v>969</v>
      </c>
      <c r="BG257" s="5" t="s">
        <v>1558</v>
      </c>
      <c r="BH257" s="5" t="s">
        <v>218</v>
      </c>
      <c r="BI257" s="44"/>
      <c r="BJ257" s="44"/>
      <c r="BK257" s="44"/>
      <c r="BL257" s="44" t="str">
        <f aca="false">IF(BG257="物管行政部","侯旭、郑楠",IF(BG257="安保部","张耕",IF(BG257="工程设备部","华菲",IF(BG257="人力资源部","张浩宇",IF(BG257="党委工作部","阎鑫雨",IF(BG257="餐饮服务部","赵弘晨",IF(BG257="工会","郑欣",IF(BG257="办公室","董娜",""))))))))&amp;IF(BG257="纪检部","黄倩",IF(BG257="信息管理部","蔡浩然",""))</f>
        <v>黄倩</v>
      </c>
      <c r="BM257" s="44"/>
      <c r="BN257" s="44"/>
      <c r="BO257" s="44"/>
      <c r="BP257" s="45" t="s">
        <v>1565</v>
      </c>
      <c r="BQ257" s="46" t="s">
        <v>3309</v>
      </c>
      <c r="BR257" s="44" t="s">
        <v>92</v>
      </c>
      <c r="BS257" s="46"/>
      <c r="BT257" s="46" t="s">
        <v>2900</v>
      </c>
      <c r="BU257" s="44" t="s">
        <v>1571</v>
      </c>
      <c r="BV257" s="44" t="str">
        <f aca="false">MID(AR257,1,16)</f>
        <v>网络-260319-021488</v>
      </c>
      <c r="BW257" s="44" t="s">
        <v>231</v>
      </c>
      <c r="BX257" s="45" t="str">
        <f aca="false">IF(COUNTIF(BV:BV,BV257)=1,"否","是")</f>
        <v>是</v>
      </c>
      <c r="BY257" s="45" t="str">
        <f aca="false">MID(AR257,18,1)</f>
        <v>3</v>
      </c>
      <c r="CG257" s="47" t="str">
        <f aca="false">VLOOKUP(AR257,[1]市民意见信息导出!$AI$2:$AK$392,3,FALSE())</f>
        <v>结束</v>
      </c>
      <c r="CH257" s="0" t="e">
        <f aca="false">VLOOKUP(BV257,[2]Sheet1!$C$2:$AC$99,2,FALSE())</f>
        <v>#N/A</v>
      </c>
    </row>
    <row r="258" customFormat="false" ht="76" hidden="true" customHeight="true" outlineLevel="0" collapsed="false">
      <c r="A258" s="35" t="s">
        <v>3321</v>
      </c>
      <c r="B258" s="36" t="s">
        <v>3322</v>
      </c>
      <c r="C258" s="36" t="s">
        <v>3323</v>
      </c>
      <c r="D258" s="36" t="s">
        <v>3324</v>
      </c>
      <c r="E258" s="35" t="s">
        <v>182</v>
      </c>
      <c r="F258" s="35" t="s">
        <v>129</v>
      </c>
      <c r="G258" s="35" t="s">
        <v>182</v>
      </c>
      <c r="H258" s="35" t="s">
        <v>3325</v>
      </c>
      <c r="I258" s="35" t="s">
        <v>92</v>
      </c>
      <c r="J258" s="35" t="s">
        <v>93</v>
      </c>
      <c r="K258" s="35" t="s">
        <v>214</v>
      </c>
      <c r="L258" s="35" t="s">
        <v>215</v>
      </c>
      <c r="M258" s="35" t="s">
        <v>216</v>
      </c>
      <c r="N258" s="35" t="s">
        <v>97</v>
      </c>
      <c r="O258" s="35" t="s">
        <v>217</v>
      </c>
      <c r="P258" s="35" t="s">
        <v>217</v>
      </c>
      <c r="Q258" s="35" t="s">
        <v>218</v>
      </c>
      <c r="R258" s="36" t="s">
        <v>3268</v>
      </c>
      <c r="S258" s="36" t="s">
        <v>3296</v>
      </c>
      <c r="T258" s="36" t="s">
        <v>3269</v>
      </c>
      <c r="U258" s="35" t="s">
        <v>103</v>
      </c>
      <c r="V258" s="36" t="s">
        <v>104</v>
      </c>
      <c r="W258" s="35" t="s">
        <v>3326</v>
      </c>
      <c r="X258" s="35" t="s">
        <v>3327</v>
      </c>
      <c r="Y258" s="35" t="s">
        <v>221</v>
      </c>
      <c r="Z258" s="35" t="s">
        <v>221</v>
      </c>
      <c r="AA258" s="35" t="s">
        <v>221</v>
      </c>
      <c r="AB258" s="35" t="s">
        <v>3328</v>
      </c>
      <c r="AC258" s="35" t="s">
        <v>111</v>
      </c>
      <c r="AD258" s="35" t="s">
        <v>112</v>
      </c>
      <c r="AE258" s="36" t="s">
        <v>3329</v>
      </c>
      <c r="AF258" s="36" t="s">
        <v>224</v>
      </c>
      <c r="AG258" s="35" t="s">
        <v>225</v>
      </c>
      <c r="AH258" s="35" t="s">
        <v>116</v>
      </c>
      <c r="AK258" s="37" t="str">
        <f aca="false">AG258&amp;L258&amp;M258</f>
        <v>劳动合同及用工管理领导干部问题领导行为不当</v>
      </c>
      <c r="AP258" s="38" t="n">
        <v>254</v>
      </c>
      <c r="AQ258" s="39" t="n">
        <v>46113</v>
      </c>
      <c r="AR258" s="43" t="str">
        <f aca="false">IFERROR(LEFT(A258,FIND("（",A258)-1),A258)</f>
        <v>网络-260319-042160-2</v>
      </c>
      <c r="AS258" s="43" t="str">
        <f aca="false">J258</f>
        <v>诉求</v>
      </c>
      <c r="AT258" s="43" t="n">
        <f aca="false">IF(MID(AR258,1,2)="热线",12345)+IF(MID(AR258,1,2)="网络",12345)</f>
        <v>12345</v>
      </c>
      <c r="AU258" s="41" t="str">
        <f aca="false">IFERROR(LEFT(D258,FIND(" ",D258)-1),D258)</f>
        <v>2026-03-19</v>
      </c>
      <c r="AV258" s="43" t="str">
        <f aca="false">P258</f>
        <v>党委工作部</v>
      </c>
      <c r="AW258" s="53" t="str">
        <f aca="false">Q258</f>
        <v>机关</v>
      </c>
      <c r="AX258" s="7" t="str">
        <f aca="false">H258</f>
        <v>工单来源：微信服务号，此工单内容为网民留言时填写的标题及原文。 ============================= 留言标题：北京公交鸿运承物业西苑分中心主任考勤造假、岗位安排不合理留言原文：1.反映西苑分中心主任对分中心管理人员考勤弄虚作假存在代打卡行为，对个别管理人员长期以工作为由仅上半天班或旷工、迟到早退的情况视而不见、不予管理。2.分中心主任在岗位人员配置上随意安排极不合理！市民填写的详细地址为：区、街道：西城区广内街道详细地址：北京市西城区广安门内街道核桃园东街3  人力组织</v>
      </c>
      <c r="AY258" s="53" t="str">
        <f aca="false">AG258</f>
        <v>劳动合同及用工管理</v>
      </c>
      <c r="AZ258" s="43" t="s">
        <v>92</v>
      </c>
      <c r="BA258" s="43" t="s">
        <v>92</v>
      </c>
      <c r="BB258" s="43" t="s">
        <v>116</v>
      </c>
      <c r="BC258" s="6" t="s">
        <v>226</v>
      </c>
      <c r="BD258" s="43" t="str">
        <f aca="false">U258</f>
        <v>结束</v>
      </c>
      <c r="BE258" s="43" t="str">
        <f aca="false">IFERROR(LEFT(T258,FIND(" ",T258)-1),T258)</f>
        <v>2026-03-24</v>
      </c>
      <c r="BF258" s="6" t="s">
        <v>3330</v>
      </c>
      <c r="BG258" s="5" t="s">
        <v>217</v>
      </c>
      <c r="BH258" s="5" t="s">
        <v>218</v>
      </c>
      <c r="BI258" s="44"/>
      <c r="BJ258" s="44"/>
      <c r="BK258" s="44"/>
      <c r="BL258" s="44" t="str">
        <f aca="false">IF(BG258="物管行政部","侯旭、郑楠",IF(BG258="安保部","张耕",IF(BG258="工程设备部","华菲",IF(BG258="人力资源部","张浩宇",IF(BG258="党委工作部","阎鑫雨",IF(BG258="餐饮服务部","赵弘晨",IF(BG258="工会","郑欣",IF(BG258="办公室","董娜",""))))))))&amp;IF(BG258="纪检部","黄倩",IF(BG258="信息管理部","蔡浩然",""))</f>
        <v>阎鑫雨</v>
      </c>
      <c r="BM258" s="44"/>
      <c r="BN258" s="44"/>
      <c r="BO258" s="44"/>
      <c r="BP258" s="45" t="s">
        <v>120</v>
      </c>
      <c r="BQ258" s="46"/>
      <c r="BR258" s="44"/>
      <c r="BS258" s="46"/>
      <c r="BT258" s="46"/>
      <c r="BU258" s="44"/>
      <c r="BV258" s="44" t="str">
        <f aca="false">MID(AR258,1,16)</f>
        <v>网络-260319-042160</v>
      </c>
      <c r="BW258" s="44" t="s">
        <v>231</v>
      </c>
      <c r="BX258" s="45" t="str">
        <f aca="false">IF(COUNTIF(BV:BV,BV258)=1,"否","是")</f>
        <v>是</v>
      </c>
      <c r="BY258" s="45" t="str">
        <f aca="false">MID(AR258,18,1)</f>
        <v>2</v>
      </c>
      <c r="CG258" s="47" t="str">
        <f aca="false">VLOOKUP(AR258,[1]市民意见信息导出!$AI$2:$AK$392,3,FALSE())</f>
        <v>结束</v>
      </c>
      <c r="CH258" s="0" t="e">
        <f aca="false">VLOOKUP(BV258,[2]Sheet1!$C$2:$AC$99,2,FALSE())</f>
        <v>#N/A</v>
      </c>
    </row>
    <row r="259" customFormat="false" ht="101" hidden="true" customHeight="true" outlineLevel="0" collapsed="false">
      <c r="A259" s="35" t="s">
        <v>3331</v>
      </c>
      <c r="B259" s="36" t="s">
        <v>3322</v>
      </c>
      <c r="C259" s="36" t="s">
        <v>3323</v>
      </c>
      <c r="D259" s="36" t="s">
        <v>3332</v>
      </c>
      <c r="E259" s="35" t="s">
        <v>182</v>
      </c>
      <c r="F259" s="35" t="s">
        <v>129</v>
      </c>
      <c r="G259" s="35" t="s">
        <v>182</v>
      </c>
      <c r="H259" s="35" t="s">
        <v>3325</v>
      </c>
      <c r="I259" s="35" t="s">
        <v>92</v>
      </c>
      <c r="J259" s="35" t="s">
        <v>93</v>
      </c>
      <c r="K259" s="35" t="s">
        <v>234</v>
      </c>
      <c r="L259" s="35" t="s">
        <v>659</v>
      </c>
      <c r="M259" s="35" t="s">
        <v>660</v>
      </c>
      <c r="N259" s="35" t="s">
        <v>97</v>
      </c>
      <c r="O259" s="35" t="s">
        <v>98</v>
      </c>
      <c r="P259" s="35" t="s">
        <v>238</v>
      </c>
      <c r="Q259" s="35" t="s">
        <v>98</v>
      </c>
      <c r="R259" s="36" t="s">
        <v>3268</v>
      </c>
      <c r="S259" s="36" t="s">
        <v>3333</v>
      </c>
      <c r="T259" s="36" t="s">
        <v>3269</v>
      </c>
      <c r="U259" s="35" t="s">
        <v>103</v>
      </c>
      <c r="V259" s="36" t="s">
        <v>104</v>
      </c>
      <c r="W259" s="35" t="s">
        <v>3334</v>
      </c>
      <c r="X259" s="35" t="s">
        <v>3335</v>
      </c>
      <c r="Y259" s="35" t="s">
        <v>3336</v>
      </c>
      <c r="Z259" s="35" t="s">
        <v>3337</v>
      </c>
      <c r="AA259" s="35" t="s">
        <v>242</v>
      </c>
      <c r="AB259" s="35" t="s">
        <v>3338</v>
      </c>
      <c r="AC259" s="35" t="s">
        <v>111</v>
      </c>
      <c r="AD259" s="35" t="s">
        <v>112</v>
      </c>
      <c r="AE259" s="36" t="s">
        <v>3329</v>
      </c>
      <c r="AF259" s="36" t="s">
        <v>114</v>
      </c>
      <c r="AG259" s="35" t="s">
        <v>225</v>
      </c>
      <c r="AH259" s="35" t="s">
        <v>116</v>
      </c>
      <c r="AK259" s="37" t="str">
        <f aca="false">AG259&amp;L259&amp;M259</f>
        <v>劳动合同及用工管理劳动用工劳动工时</v>
      </c>
      <c r="AP259" s="38" t="n">
        <v>255</v>
      </c>
      <c r="AQ259" s="39" t="n">
        <v>46113</v>
      </c>
      <c r="AR259" s="43" t="str">
        <f aca="false">IFERROR(LEFT(A259,FIND("（",A259)-1),A259)</f>
        <v>网络-260319-042160-1</v>
      </c>
      <c r="AS259" s="43" t="str">
        <f aca="false">J259</f>
        <v>诉求</v>
      </c>
      <c r="AT259" s="43" t="n">
        <f aca="false">IF(MID(AR259,1,2)="热线",12345)+IF(MID(AR259,1,2)="网络",12345)</f>
        <v>12345</v>
      </c>
      <c r="AU259" s="41" t="str">
        <f aca="false">IFERROR(LEFT(D259,FIND(" ",D259)-1),D259)</f>
        <v>2026-03-19</v>
      </c>
      <c r="AV259" s="43" t="str">
        <f aca="false">P259</f>
        <v>人力资源部</v>
      </c>
      <c r="AW259" s="53" t="str">
        <f aca="false">Q259</f>
        <v>西苑分中心</v>
      </c>
      <c r="AX259" s="7" t="str">
        <f aca="false">H259</f>
        <v>工单来源：微信服务号，此工单内容为网民留言时填写的标题及原文。 ============================= 留言标题：北京公交鸿运承物业西苑分中心主任考勤造假、岗位安排不合理留言原文：1.反映西苑分中心主任对分中心管理人员考勤弄虚作假存在代打卡行为，对个别管理人员长期以工作为由仅上半天班或旷工、迟到早退的情况视而不见、不予管理。2.分中心主任在岗位人员配置上随意安排极不合理！市民填写的详细地址为：区、街道：西城区广内街道详细地址：北京市西城区广安门内街道核桃园东街3  人力组织</v>
      </c>
      <c r="AY259" s="53" t="str">
        <f aca="false">AG259</f>
        <v>劳动合同及用工管理</v>
      </c>
      <c r="AZ259" s="43" t="s">
        <v>92</v>
      </c>
      <c r="BA259" s="43" t="s">
        <v>92</v>
      </c>
      <c r="BB259" s="43" t="s">
        <v>116</v>
      </c>
      <c r="BC259" s="6" t="s">
        <v>226</v>
      </c>
      <c r="BD259" s="43" t="str">
        <f aca="false">U259</f>
        <v>结束</v>
      </c>
      <c r="BE259" s="43" t="str">
        <f aca="false">IFERROR(LEFT(T259,FIND(" ",T259)-1),T259)</f>
        <v>2026-03-24</v>
      </c>
      <c r="BF259" s="6" t="s">
        <v>3330</v>
      </c>
      <c r="BG259" s="5" t="s">
        <v>238</v>
      </c>
      <c r="BH259" s="5" t="s">
        <v>98</v>
      </c>
      <c r="BI259" s="44"/>
      <c r="BJ259" s="44"/>
      <c r="BK259" s="44"/>
      <c r="BL259" s="44" t="str">
        <f aca="false">IF(BG259="物管行政部","侯旭、郑楠",IF(BG259="安保部","张耕",IF(BG259="工程设备部","华菲",IF(BG259="人力资源部","张浩宇",IF(BG259="党委工作部","阎鑫雨",IF(BG259="餐饮服务部","赵弘晨",IF(BG259="工会","郑欣",IF(BG259="办公室","董娜",""))))))))&amp;IF(BG259="纪检部","黄倩",IF(BG259="信息管理部","蔡浩然",""))</f>
        <v>张浩宇</v>
      </c>
      <c r="BM259" s="44"/>
      <c r="BN259" s="44"/>
      <c r="BO259" s="44"/>
      <c r="BP259" s="45" t="s">
        <v>120</v>
      </c>
      <c r="BQ259" s="46"/>
      <c r="BR259" s="44"/>
      <c r="BS259" s="46"/>
      <c r="BT259" s="46"/>
      <c r="BU259" s="44"/>
      <c r="BV259" s="44" t="str">
        <f aca="false">MID(AR259,1,16)</f>
        <v>网络-260319-042160</v>
      </c>
      <c r="BW259" s="44" t="s">
        <v>231</v>
      </c>
      <c r="BX259" s="45" t="str">
        <f aca="false">IF(COUNTIF(BV:BV,BV259)=1,"否","是")</f>
        <v>是</v>
      </c>
      <c r="BY259" s="45" t="str">
        <f aca="false">MID(AR259,18,1)</f>
        <v>1</v>
      </c>
      <c r="CG259" s="47" t="str">
        <f aca="false">VLOOKUP(AR259,[1]市民意见信息导出!$AI$2:$AK$392,3,FALSE())</f>
        <v>结束</v>
      </c>
      <c r="CH259" s="0" t="e">
        <f aca="false">VLOOKUP(BV259,[2]Sheet1!$C$2:$AC$99,2,FALSE())</f>
        <v>#N/A</v>
      </c>
    </row>
    <row r="260" customFormat="false" ht="173" hidden="true" customHeight="true" outlineLevel="0" collapsed="false">
      <c r="A260" s="35" t="s">
        <v>3339</v>
      </c>
      <c r="B260" s="36" t="s">
        <v>3340</v>
      </c>
      <c r="C260" s="36" t="s">
        <v>3341</v>
      </c>
      <c r="D260" s="36" t="s">
        <v>3342</v>
      </c>
      <c r="E260" s="35" t="s">
        <v>182</v>
      </c>
      <c r="F260" s="35"/>
      <c r="G260" s="35" t="s">
        <v>182</v>
      </c>
      <c r="H260" s="35" t="s">
        <v>3343</v>
      </c>
      <c r="I260" s="35" t="s">
        <v>92</v>
      </c>
      <c r="J260" s="35" t="s">
        <v>93</v>
      </c>
      <c r="K260" s="35" t="s">
        <v>434</v>
      </c>
      <c r="L260" s="35" t="s">
        <v>3067</v>
      </c>
      <c r="M260" s="35" t="s">
        <v>3068</v>
      </c>
      <c r="N260" s="35" t="s">
        <v>97</v>
      </c>
      <c r="O260" s="35" t="s">
        <v>447</v>
      </c>
      <c r="P260" s="35" t="s">
        <v>447</v>
      </c>
      <c r="Q260" s="35" t="s">
        <v>218</v>
      </c>
      <c r="R260" s="36" t="s">
        <v>3344</v>
      </c>
      <c r="S260" s="36" t="s">
        <v>3333</v>
      </c>
      <c r="T260" s="36" t="s">
        <v>3345</v>
      </c>
      <c r="U260" s="35" t="s">
        <v>103</v>
      </c>
      <c r="V260" s="36" t="s">
        <v>104</v>
      </c>
      <c r="W260" s="35" t="s">
        <v>3069</v>
      </c>
      <c r="X260" s="35" t="s">
        <v>3070</v>
      </c>
      <c r="Y260" s="35" t="s">
        <v>3346</v>
      </c>
      <c r="Z260" s="35" t="s">
        <v>3347</v>
      </c>
      <c r="AA260" s="35" t="s">
        <v>3348</v>
      </c>
      <c r="AB260" s="35" t="s">
        <v>3349</v>
      </c>
      <c r="AC260" s="35" t="s">
        <v>111</v>
      </c>
      <c r="AD260" s="35" t="s">
        <v>112</v>
      </c>
      <c r="AE260" s="36" t="s">
        <v>3350</v>
      </c>
      <c r="AF260" s="36" t="s">
        <v>497</v>
      </c>
      <c r="AG260" s="35" t="s">
        <v>115</v>
      </c>
      <c r="AH260" s="35" t="s">
        <v>116</v>
      </c>
      <c r="AK260" s="37" t="str">
        <f aca="false">AG260&amp;L260&amp;M260</f>
        <v>服务建设施工问题施工问题</v>
      </c>
      <c r="AP260" s="38" t="n">
        <v>256</v>
      </c>
      <c r="AQ260" s="39" t="n">
        <v>46113</v>
      </c>
      <c r="AR260" s="43" t="str">
        <f aca="false">IFERROR(LEFT(A260,FIND("（",A260)-1),A260)</f>
        <v>网络-260319-001096-2</v>
      </c>
      <c r="AS260" s="43" t="str">
        <f aca="false">J260</f>
        <v>诉求</v>
      </c>
      <c r="AT260" s="43" t="n">
        <f aca="false">IF(MID(AR260,1,2)="热线",12345)+IF(MID(AR260,1,2)="网络",12345)</f>
        <v>12345</v>
      </c>
      <c r="AU260" s="41" t="str">
        <f aca="false">IFERROR(LEFT(D260,FIND(" ",D260)-1),D260)</f>
        <v>2026-03-20</v>
      </c>
      <c r="AV260" s="43" t="str">
        <f aca="false">P260</f>
        <v>工程设备部</v>
      </c>
      <c r="AW260" s="53" t="str">
        <f aca="false">Q260</f>
        <v>机关</v>
      </c>
      <c r="AX260" s="7" t="str">
        <f aca="false">H260</f>
        <v>工单来源：市政府门户网站互动交流平台，此工单内容为网民留言时填写的标题及原文。============================= 留言标题：公交站位留言原文：海淀区的龙背村路与龙背村南二街的交叉口西侧是地铁安河桥北站的公交总站，公交场站的南侧，也就是始发站，候车站台这里，站台下的沥青路面上很敷衍的用了点土就把那坑给填上了，公交车一进站，我们上车的这个瞬间就会有好多烟，乌烟瘴气的，公交车要是在稍微快一点从这里一过，把土就都带起来了，我们等车的就不好受了，尤其是我们上车的这个瞬间，公交车在进站时就已经把土带起来了好多，现在可以说是环境比较恶劣，希望重新修缮这里的路面，重新铺沥青，为我们提供干净整洁良好的候车环境市民填写的详细地址为：详细地址：不详----------------------------------------------工单流转：【海淀区】来信人您好，您反映的信件，城管委进行了调查，并答复如下： 于2026-03-19 02:38:55海淀区城市管理委员会接到市中心网络-260319-001096工单。诉求人主要反映地铁安河桥北站公交场站里路面修复问题。诉求人反映的点位为公交场站内部路。公交的运营主体为市公交集团，公交场站内路面修复由市公交集团负责。经确认此工单已超出海淀区受理范围，此工单为保密件，无法联系诉求人。请市中心转派市公交集团协调处理</v>
      </c>
      <c r="AY260" s="53" t="str">
        <f aca="false">AG260</f>
        <v>服务</v>
      </c>
      <c r="AZ260" s="43" t="s">
        <v>116</v>
      </c>
      <c r="BA260" s="43" t="s">
        <v>116</v>
      </c>
      <c r="BB260" s="43" t="s">
        <v>116</v>
      </c>
      <c r="BC260" s="6" t="s">
        <v>3076</v>
      </c>
      <c r="BD260" s="43" t="str">
        <f aca="false">U260</f>
        <v>结束</v>
      </c>
      <c r="BE260" s="43" t="str">
        <f aca="false">IFERROR(LEFT(T260,FIND(" ",T260)-1),T260)</f>
        <v>2026-03-25</v>
      </c>
      <c r="BF260" s="6" t="s">
        <v>3351</v>
      </c>
      <c r="BG260" s="5" t="s">
        <v>447</v>
      </c>
      <c r="BH260" s="5" t="s">
        <v>98</v>
      </c>
      <c r="BI260" s="44"/>
      <c r="BJ260" s="44"/>
      <c r="BK260" s="44"/>
      <c r="BL260" s="44" t="str">
        <f aca="false">IF(BG260="物管行政部","侯旭、郑楠",IF(BG260="安保部","张耕",IF(BG260="工程设备部","华菲",IF(BG260="人力资源部","张浩宇",IF(BG260="党委工作部","阎鑫雨",IF(BG260="餐饮服务部","赵弘晨",IF(BG260="工会","郑欣",IF(BG260="办公室","董娜",""))))))))&amp;IF(BG260="纪检部","黄倩",IF(BG260="信息管理部","蔡浩然",""))</f>
        <v>华菲</v>
      </c>
      <c r="BM260" s="44"/>
      <c r="BN260" s="44"/>
      <c r="BO260" s="44"/>
      <c r="BP260" s="45" t="s">
        <v>120</v>
      </c>
      <c r="BQ260" s="46" t="s">
        <v>3352</v>
      </c>
      <c r="BR260" s="44" t="s">
        <v>92</v>
      </c>
      <c r="BS260" s="46"/>
      <c r="BT260" s="46"/>
      <c r="BU260" s="44"/>
      <c r="BV260" s="44" t="str">
        <f aca="false">MID(AR260,1,16)</f>
        <v>网络-260319-001096</v>
      </c>
      <c r="BW260" s="44" t="s">
        <v>121</v>
      </c>
      <c r="BX260" s="45" t="str">
        <f aca="false">IF(COUNTIF(BV:BV,BV260)=1,"否","是")</f>
        <v>否</v>
      </c>
      <c r="BY260" s="45" t="str">
        <f aca="false">MID(AR260,18,1)</f>
        <v>2</v>
      </c>
      <c r="CG260" s="47" t="str">
        <f aca="false">VLOOKUP(AR260,[1]市民意见信息导出!$AI$2:$AK$392,3,FALSE())</f>
        <v>结束</v>
      </c>
      <c r="CH260" s="0" t="e">
        <f aca="false">VLOOKUP(BV260,[2]Sheet1!$C$2:$AC$99,2,FALSE())</f>
        <v>#N/A</v>
      </c>
    </row>
    <row r="261" customFormat="false" ht="169" hidden="true" customHeight="false" outlineLevel="0" collapsed="false">
      <c r="A261" s="35" t="s">
        <v>3353</v>
      </c>
      <c r="B261" s="36" t="s">
        <v>3354</v>
      </c>
      <c r="C261" s="36" t="s">
        <v>3355</v>
      </c>
      <c r="D261" s="36" t="s">
        <v>3356</v>
      </c>
      <c r="E261" s="35" t="s">
        <v>3024</v>
      </c>
      <c r="F261" s="35" t="s">
        <v>129</v>
      </c>
      <c r="G261" s="35" t="s">
        <v>3025</v>
      </c>
      <c r="H261" s="35" t="s">
        <v>3357</v>
      </c>
      <c r="I261" s="35" t="s">
        <v>92</v>
      </c>
      <c r="J261" s="35" t="s">
        <v>173</v>
      </c>
      <c r="K261" s="35" t="s">
        <v>434</v>
      </c>
      <c r="L261" s="35" t="s">
        <v>435</v>
      </c>
      <c r="M261" s="35" t="s">
        <v>436</v>
      </c>
      <c r="N261" s="35" t="s">
        <v>97</v>
      </c>
      <c r="O261" s="35" t="s">
        <v>99</v>
      </c>
      <c r="P261" s="35" t="s">
        <v>99</v>
      </c>
      <c r="Q261" s="35" t="s">
        <v>218</v>
      </c>
      <c r="R261" s="36" t="s">
        <v>3344</v>
      </c>
      <c r="S261" s="36" t="s">
        <v>3296</v>
      </c>
      <c r="T261" s="36" t="s">
        <v>3345</v>
      </c>
      <c r="U261" s="35" t="s">
        <v>103</v>
      </c>
      <c r="V261" s="36" t="s">
        <v>104</v>
      </c>
      <c r="W261" s="35" t="s">
        <v>524</v>
      </c>
      <c r="X261" s="35" t="s">
        <v>3358</v>
      </c>
      <c r="Y261" s="35" t="s">
        <v>3038</v>
      </c>
      <c r="Z261" s="35" t="s">
        <v>3359</v>
      </c>
      <c r="AA261" s="35" t="s">
        <v>3360</v>
      </c>
      <c r="AB261" s="35" t="s">
        <v>3361</v>
      </c>
      <c r="AC261" s="35" t="s">
        <v>111</v>
      </c>
      <c r="AD261" s="35" t="s">
        <v>112</v>
      </c>
      <c r="AE261" s="36" t="s">
        <v>3362</v>
      </c>
      <c r="AF261" s="36" t="s">
        <v>529</v>
      </c>
      <c r="AG261" s="35" t="s">
        <v>3285</v>
      </c>
      <c r="AH261" s="35" t="s">
        <v>116</v>
      </c>
      <c r="AK261" s="37" t="str">
        <f aca="false">AG261&amp;L261&amp;M261</f>
        <v>违章停车基建行政专业其他问题基建行政专业补充内容</v>
      </c>
      <c r="AP261" s="38" t="n">
        <v>257</v>
      </c>
      <c r="AQ261" s="39" t="n">
        <v>46113</v>
      </c>
      <c r="AR261" s="43" t="str">
        <f aca="false">IFERROR(LEFT(A261,FIND("（",A261)-1),A261)</f>
        <v>网络-260320-010527-5</v>
      </c>
      <c r="AS261" s="43" t="str">
        <f aca="false">J261</f>
        <v>其他</v>
      </c>
      <c r="AT261" s="43" t="n">
        <f aca="false">IF(MID(AR261,1,2)="热线",12345)+IF(MID(AR261,1,2)="网络",12345)</f>
        <v>12345</v>
      </c>
      <c r="AU261" s="41" t="str">
        <f aca="false">IFERROR(LEFT(D261,FIND(" ",D261)-1),D261)</f>
        <v>2026-03-20</v>
      </c>
      <c r="AV261" s="43" t="str">
        <f aca="false">P261</f>
        <v>物管行政部</v>
      </c>
      <c r="AW261" s="53" t="str">
        <f aca="false">Q261</f>
        <v>机关</v>
      </c>
      <c r="AX261" s="7" t="str">
        <f aca="false">H261</f>
        <v>工单来源：微信服务号 市民留言标题：第5次举报动物园交通枢纽违停市民留言原文：2026年3月19日17:45第5次举报位于北京市西城区动物园交通枢纽场站外禁停标识区域内长期存在公交车违停违停导致非机动车辆到机动车道行驶增加骑行风险，如果出现交通事故必须对西外交通队和公交集团追责，导致此种问题原因是公交集团管理混乱，场站内乘车人候车站台内停满私家车和西外交通队长期不作为，该情况电视台和抖音多次曝光仍然存在，公交场站管理方说一套做一套，希望西外交通执法部门对其长期执法，有图有真相，请客服将工单分别派给西外交通队（勇敢执法吧，该贴条就贴条）和公交集团（要求公交集团督办，不要让N多人联系我，动物园交通枢纽汇总到公交集团，由公交集团的人与我沟通解决方案）市民填写的详细地址为：区、街道：西城区展览路街道详细地址：动物园交通枢纽市民反映问题内容：市民反映，2026年3月19日17:45第5次举报违停问题，认为公交集团不作为，希望公交集团治理车辆在动物园交通枢纽场站乱停放问题，故通过微信服务号反映希望公交集团治理车辆在动物园交通枢纽场站乱停放问题。 发布时间：2026-03-19 18:47:37备注：该工单为微信对接系统弹出工单网络-260320-010523号后而新建的工单。电车调指，基建，客四基建，物业安保，基建</v>
      </c>
      <c r="AY261" s="53" t="str">
        <f aca="false">AG261</f>
        <v>违章停车</v>
      </c>
      <c r="AZ261" s="43" t="s">
        <v>116</v>
      </c>
      <c r="BA261" s="43" t="s">
        <v>116</v>
      </c>
      <c r="BB261" s="43" t="s">
        <v>116</v>
      </c>
      <c r="BC261" s="6" t="s">
        <v>546</v>
      </c>
      <c r="BD261" s="43" t="str">
        <f aca="false">U261</f>
        <v>结束</v>
      </c>
      <c r="BE261" s="43" t="str">
        <f aca="false">IFERROR(LEFT(T261,FIND(" ",T261)-1),T261)</f>
        <v>2026-03-25</v>
      </c>
      <c r="BF261" s="6" t="s">
        <v>3286</v>
      </c>
      <c r="BG261" s="5" t="s">
        <v>99</v>
      </c>
      <c r="BH261" s="5" t="s">
        <v>186</v>
      </c>
      <c r="BI261" s="44"/>
      <c r="BJ261" s="44"/>
      <c r="BK261" s="44"/>
      <c r="BL261" s="44" t="str">
        <f aca="false">IF(BG261="物管行政部","侯旭、郑楠",IF(BG261="安保部","张耕",IF(BG261="工程设备部","华菲",IF(BG261="人力资源部","张浩宇",IF(BG261="党委工作部","阎鑫雨",IF(BG261="餐饮服务部","赵弘晨",IF(BG261="工会","郑欣",IF(BG261="办公室","董娜",""))))))))&amp;IF(BG261="纪检部","黄倩",IF(BG261="信息管理部","蔡浩然",""))</f>
        <v>侯旭、郑楠</v>
      </c>
      <c r="BM261" s="44"/>
      <c r="BN261" s="44"/>
      <c r="BO261" s="44"/>
      <c r="BP261" s="45" t="s">
        <v>228</v>
      </c>
      <c r="BQ261" s="46" t="s">
        <v>3363</v>
      </c>
      <c r="BR261" s="44" t="s">
        <v>92</v>
      </c>
      <c r="BS261" s="46"/>
      <c r="BT261" s="46" t="s">
        <v>2636</v>
      </c>
      <c r="BU261" s="44" t="s">
        <v>3033</v>
      </c>
      <c r="BV261" s="44" t="str">
        <f aca="false">MID(AR261,1,16)</f>
        <v>网络-260320-010527</v>
      </c>
      <c r="BW261" s="44"/>
      <c r="BX261" s="45" t="str">
        <f aca="false">IF(COUNTIF(BV:BV,BV261)=1,"否","是")</f>
        <v>是</v>
      </c>
      <c r="BY261" s="45" t="str">
        <f aca="false">MID(AR261,18,1)</f>
        <v>5</v>
      </c>
      <c r="CG261" s="47" t="str">
        <f aca="false">VLOOKUP(AR261,[1]市民意见信息导出!$AI$2:$AK$392,3,FALSE())</f>
        <v>结束</v>
      </c>
      <c r="CH261" s="0" t="e">
        <f aca="false">VLOOKUP(BV261,[2]Sheet1!$C$2:$AC$99,2,FALSE())</f>
        <v>#N/A</v>
      </c>
    </row>
    <row r="262" customFormat="false" ht="169" hidden="true" customHeight="false" outlineLevel="0" collapsed="false">
      <c r="A262" s="35" t="s">
        <v>3364</v>
      </c>
      <c r="B262" s="36" t="s">
        <v>3354</v>
      </c>
      <c r="C262" s="36" t="s">
        <v>3355</v>
      </c>
      <c r="D262" s="36" t="s">
        <v>3365</v>
      </c>
      <c r="E262" s="35" t="s">
        <v>3024</v>
      </c>
      <c r="F262" s="35" t="s">
        <v>129</v>
      </c>
      <c r="G262" s="35" t="s">
        <v>3025</v>
      </c>
      <c r="H262" s="35" t="s">
        <v>3357</v>
      </c>
      <c r="I262" s="35" t="s">
        <v>92</v>
      </c>
      <c r="J262" s="35" t="s">
        <v>173</v>
      </c>
      <c r="K262" s="35" t="s">
        <v>132</v>
      </c>
      <c r="L262" s="35" t="s">
        <v>174</v>
      </c>
      <c r="M262" s="35" t="s">
        <v>175</v>
      </c>
      <c r="N262" s="35" t="s">
        <v>97</v>
      </c>
      <c r="O262" s="35" t="s">
        <v>186</v>
      </c>
      <c r="P262" s="35" t="s">
        <v>176</v>
      </c>
      <c r="Q262" s="35" t="s">
        <v>186</v>
      </c>
      <c r="R262" s="36" t="s">
        <v>3344</v>
      </c>
      <c r="S262" s="36" t="s">
        <v>3366</v>
      </c>
      <c r="T262" s="36" t="s">
        <v>3345</v>
      </c>
      <c r="U262" s="35" t="s">
        <v>103</v>
      </c>
      <c r="V262" s="36" t="s">
        <v>104</v>
      </c>
      <c r="W262" s="35" t="s">
        <v>3027</v>
      </c>
      <c r="X262" s="35" t="s">
        <v>3367</v>
      </c>
      <c r="Y262" s="35" t="s">
        <v>3029</v>
      </c>
      <c r="Z262" s="35" t="s">
        <v>3029</v>
      </c>
      <c r="AA262" s="35" t="s">
        <v>3029</v>
      </c>
      <c r="AB262" s="35" t="s">
        <v>3030</v>
      </c>
      <c r="AC262" s="35" t="s">
        <v>111</v>
      </c>
      <c r="AD262" s="35" t="s">
        <v>112</v>
      </c>
      <c r="AE262" s="36" t="s">
        <v>3362</v>
      </c>
      <c r="AF262" s="36" t="s">
        <v>195</v>
      </c>
      <c r="AG262" s="35" t="s">
        <v>3285</v>
      </c>
      <c r="AH262" s="35" t="s">
        <v>116</v>
      </c>
      <c r="AK262" s="37" t="str">
        <f aca="false">AG262&amp;L262&amp;M262</f>
        <v>违章停车安保专业其他问题安保专业补充内容</v>
      </c>
      <c r="AP262" s="38" t="n">
        <v>258</v>
      </c>
      <c r="AQ262" s="39" t="n">
        <v>46113</v>
      </c>
      <c r="AR262" s="43" t="str">
        <f aca="false">IFERROR(LEFT(A262,FIND("（",A262)-1),A262)</f>
        <v>网络-260320-010527-4</v>
      </c>
      <c r="AS262" s="43" t="str">
        <f aca="false">J262</f>
        <v>其他</v>
      </c>
      <c r="AT262" s="43" t="n">
        <f aca="false">IF(MID(AR262,1,2)="热线",12345)+IF(MID(AR262,1,2)="网络",12345)</f>
        <v>12345</v>
      </c>
      <c r="AU262" s="41" t="str">
        <f aca="false">IFERROR(LEFT(D262,FIND(" ",D262)-1),D262)</f>
        <v>2026-03-20</v>
      </c>
      <c r="AV262" s="43" t="str">
        <f aca="false">P262</f>
        <v>安全保卫部（应急管理中心）</v>
      </c>
      <c r="AW262" s="53" t="str">
        <f aca="false">Q262</f>
        <v>动物园分中心</v>
      </c>
      <c r="AX262" s="7" t="str">
        <f aca="false">H262</f>
        <v>工单来源：微信服务号 市民留言标题：第5次举报动物园交通枢纽违停市民留言原文：2026年3月19日17:45第5次举报位于北京市西城区动物园交通枢纽场站外禁停标识区域内长期存在公交车违停违停导致非机动车辆到机动车道行驶增加骑行风险，如果出现交通事故必须对西外交通队和公交集团追责，导致此种问题原因是公交集团管理混乱，场站内乘车人候车站台内停满私家车和西外交通队长期不作为，该情况电视台和抖音多次曝光仍然存在，公交场站管理方说一套做一套，希望西外交通执法部门对其长期执法，有图有真相，请客服将工单分别派给西外交通队（勇敢执法吧，该贴条就贴条）和公交集团（要求公交集团督办，不要让N多人联系我，动物园交通枢纽汇总到公交集团，由公交集团的人与我沟通解决方案）市民填写的详细地址为：区、街道：西城区展览路街道详细地址：动物园交通枢纽市民反映问题内容：市民反映，2026年3月19日17:45第5次举报违停问题，认为公交集团不作为，希望公交集团治理车辆在动物园交通枢纽场站乱停放问题，故通过微信服务号反映希望公交集团治理车辆在动物园交通枢纽场站乱停放问题。 发布时间：2026-03-19 18:47:37备注：该工单为微信对接系统弹出工单网络-260320-010523号后而新建的工单。电车调指，基建，客四基建，物业安保，基建</v>
      </c>
      <c r="AY262" s="53" t="str">
        <f aca="false">AG262</f>
        <v>违章停车</v>
      </c>
      <c r="AZ262" s="43" t="s">
        <v>116</v>
      </c>
      <c r="BA262" s="43" t="s">
        <v>116</v>
      </c>
      <c r="BB262" s="43" t="s">
        <v>116</v>
      </c>
      <c r="BC262" s="6" t="s">
        <v>546</v>
      </c>
      <c r="BD262" s="43" t="str">
        <f aca="false">U262</f>
        <v>结束</v>
      </c>
      <c r="BE262" s="43" t="str">
        <f aca="false">IFERROR(LEFT(T262,FIND(" ",T262)-1),T262)</f>
        <v>2026-03-25</v>
      </c>
      <c r="BF262" s="6" t="s">
        <v>3286</v>
      </c>
      <c r="BG262" s="5" t="s">
        <v>148</v>
      </c>
      <c r="BH262" s="5" t="s">
        <v>186</v>
      </c>
      <c r="BI262" s="44"/>
      <c r="BJ262" s="44"/>
      <c r="BK262" s="44"/>
      <c r="BL262" s="44" t="str">
        <f aca="false">IF(BG262="物管行政部","侯旭、郑楠",IF(BG262="安保部","张耕",IF(BG262="工程设备部","华菲",IF(BG262="人力资源部","张浩宇",IF(BG262="党委工作部","阎鑫雨",IF(BG262="餐饮服务部","赵弘晨",IF(BG262="工会","郑欣",IF(BG262="办公室","董娜",""))))))))&amp;IF(BG262="纪检部","黄倩",IF(BG262="信息管理部","蔡浩然",""))</f>
        <v>张耕</v>
      </c>
      <c r="BM262" s="44"/>
      <c r="BN262" s="44"/>
      <c r="BO262" s="44"/>
      <c r="BP262" s="45" t="s">
        <v>228</v>
      </c>
      <c r="BQ262" s="46" t="s">
        <v>3363</v>
      </c>
      <c r="BR262" s="44" t="s">
        <v>92</v>
      </c>
      <c r="BS262" s="46"/>
      <c r="BT262" s="46" t="s">
        <v>2636</v>
      </c>
      <c r="BU262" s="44" t="s">
        <v>3033</v>
      </c>
      <c r="BV262" s="44" t="str">
        <f aca="false">MID(AR262,1,16)</f>
        <v>网络-260320-010527</v>
      </c>
      <c r="BW262" s="44"/>
      <c r="BX262" s="45" t="str">
        <f aca="false">IF(COUNTIF(BV:BV,BV262)=1,"否","是")</f>
        <v>是</v>
      </c>
      <c r="BY262" s="45" t="str">
        <f aca="false">MID(AR262,18,1)</f>
        <v>4</v>
      </c>
      <c r="CG262" s="47" t="str">
        <f aca="false">VLOOKUP(AR262,[1]市民意见信息导出!$AI$2:$AK$392,3,FALSE())</f>
        <v>结束</v>
      </c>
      <c r="CH262" s="0" t="e">
        <f aca="false">VLOOKUP(BV262,[2]Sheet1!$C$2:$AC$99,2,FALSE())</f>
        <v>#N/A</v>
      </c>
    </row>
    <row r="263" customFormat="false" ht="76" hidden="true" customHeight="true" outlineLevel="0" collapsed="false">
      <c r="A263" s="35" t="s">
        <v>3368</v>
      </c>
      <c r="B263" s="36" t="s">
        <v>3369</v>
      </c>
      <c r="C263" s="36" t="s">
        <v>3370</v>
      </c>
      <c r="D263" s="36" t="s">
        <v>3371</v>
      </c>
      <c r="E263" s="35" t="s">
        <v>128</v>
      </c>
      <c r="F263" s="35" t="s">
        <v>129</v>
      </c>
      <c r="G263" s="35" t="s">
        <v>3372</v>
      </c>
      <c r="H263" s="35" t="s">
        <v>3373</v>
      </c>
      <c r="I263" s="35" t="s">
        <v>92</v>
      </c>
      <c r="J263" s="35" t="s">
        <v>93</v>
      </c>
      <c r="K263" s="35" t="s">
        <v>434</v>
      </c>
      <c r="L263" s="35" t="s">
        <v>910</v>
      </c>
      <c r="M263" s="35" t="s">
        <v>911</v>
      </c>
      <c r="N263" s="35" t="s">
        <v>97</v>
      </c>
      <c r="O263" s="35" t="s">
        <v>186</v>
      </c>
      <c r="P263" s="35" t="s">
        <v>912</v>
      </c>
      <c r="Q263" s="35" t="s">
        <v>186</v>
      </c>
      <c r="R263" s="36" t="s">
        <v>3344</v>
      </c>
      <c r="S263" s="36" t="s">
        <v>3296</v>
      </c>
      <c r="T263" s="36" t="s">
        <v>3345</v>
      </c>
      <c r="U263" s="35" t="s">
        <v>103</v>
      </c>
      <c r="V263" s="36" t="s">
        <v>139</v>
      </c>
      <c r="W263" s="35" t="s">
        <v>3374</v>
      </c>
      <c r="X263" s="35" t="s">
        <v>3375</v>
      </c>
      <c r="Y263" s="35" t="s">
        <v>3376</v>
      </c>
      <c r="Z263" s="35" t="s">
        <v>3376</v>
      </c>
      <c r="AA263" s="35" t="s">
        <v>3377</v>
      </c>
      <c r="AB263" s="35" t="s">
        <v>3378</v>
      </c>
      <c r="AC263" s="35" t="s">
        <v>111</v>
      </c>
      <c r="AD263" s="35" t="s">
        <v>112</v>
      </c>
      <c r="AE263" s="36" t="s">
        <v>3379</v>
      </c>
      <c r="AF263" s="36" t="s">
        <v>195</v>
      </c>
      <c r="AG263" s="35" t="s">
        <v>115</v>
      </c>
      <c r="AH263" s="35" t="s">
        <v>116</v>
      </c>
      <c r="AK263" s="37" t="str">
        <f aca="false">AG263&amp;L263&amp;M263</f>
        <v>服务后勤保障食堂问题</v>
      </c>
      <c r="AP263" s="38" t="n">
        <v>259</v>
      </c>
      <c r="AQ263" s="39" t="n">
        <v>46113</v>
      </c>
      <c r="AR263" s="43" t="str">
        <f aca="false">IFERROR(LEFT(A263,FIND("（",A263)-1),A263)</f>
        <v>热线-260320-017218</v>
      </c>
      <c r="AS263" s="43" t="str">
        <f aca="false">J263</f>
        <v>诉求</v>
      </c>
      <c r="AT263" s="43" t="n">
        <f aca="false">IF(MID(AR263,1,2)="热线",12345)+IF(MID(AR263,1,2)="网络",12345)</f>
        <v>12345</v>
      </c>
      <c r="AU263" s="41" t="str">
        <f aca="false">IFERROR(LEFT(D263,FIND(" ",D263)-1),D263)</f>
        <v>2026-03-20</v>
      </c>
      <c r="AV263" s="43" t="str">
        <f aca="false">P263</f>
        <v>餐饮服务部</v>
      </c>
      <c r="AW263" s="53" t="str">
        <f aca="false">Q263</f>
        <v>动物园分中心</v>
      </c>
      <c r="AX263" s="7" t="str">
        <f aca="false">H263</f>
        <v>市民反映，自己是北京公交集团第一客运分公司的司机，德胜门食堂，花费13元给的菜才少，盒还越来越少，员工吃不饱，希望改进食堂，来电反映协调改进公交食堂问题。</v>
      </c>
      <c r="AY263" s="53" t="str">
        <f aca="false">AG263</f>
        <v>服务</v>
      </c>
      <c r="AZ263" s="43" t="s">
        <v>92</v>
      </c>
      <c r="BA263" s="43" t="s">
        <v>116</v>
      </c>
      <c r="BB263" s="43" t="s">
        <v>116</v>
      </c>
      <c r="BC263" s="6" t="s">
        <v>1330</v>
      </c>
      <c r="BD263" s="43" t="str">
        <f aca="false">U263</f>
        <v>结束</v>
      </c>
      <c r="BE263" s="43" t="str">
        <f aca="false">IFERROR(LEFT(T263,FIND(" ",T263)-1),T263)</f>
        <v>2026-03-25</v>
      </c>
      <c r="BF263" s="6" t="s">
        <v>2571</v>
      </c>
      <c r="BG263" s="5" t="s">
        <v>912</v>
      </c>
      <c r="BH263" s="5" t="s">
        <v>186</v>
      </c>
      <c r="BI263" s="44"/>
      <c r="BJ263" s="44"/>
      <c r="BK263" s="44"/>
      <c r="BL263" s="44" t="str">
        <f aca="false">IF(BG263="物管行政部","侯旭、郑楠",IF(BG263="安保部","张耕",IF(BG263="工程设备部","华菲",IF(BG263="人力资源部","张浩宇",IF(BG263="党委工作部","阎鑫雨",IF(BG263="餐饮服务部","赵弘晨",IF(BG263="工会","郑欣",IF(BG263="办公室","董娜",""))))))))&amp;IF(BG263="纪检部","黄倩",IF(BG263="信息管理部","蔡浩然",""))</f>
        <v>赵弘晨</v>
      </c>
      <c r="BM263" s="44"/>
      <c r="BN263" s="44"/>
      <c r="BO263" s="44"/>
      <c r="BP263" s="45" t="s">
        <v>120</v>
      </c>
      <c r="BQ263" s="46"/>
      <c r="BR263" s="44"/>
      <c r="BS263" s="46"/>
      <c r="BT263" s="46"/>
      <c r="BU263" s="44"/>
      <c r="BV263" s="44" t="str">
        <f aca="false">MID(AR263,1,16)</f>
        <v>热线-260320-017218</v>
      </c>
      <c r="BW263" s="44" t="s">
        <v>121</v>
      </c>
      <c r="BX263" s="45" t="str">
        <f aca="false">IF(COUNTIF(BV:BV,BV263)=1,"否","是")</f>
        <v>否</v>
      </c>
      <c r="BY263" s="45" t="str">
        <f aca="false">MID(AR263,18,1)</f>
        <v/>
      </c>
      <c r="CG263" s="47" t="str">
        <f aca="false">VLOOKUP(AR263,[1]市民意见信息导出!$AI$2:$AK$392,3,FALSE())</f>
        <v>结束</v>
      </c>
      <c r="CH263" s="0" t="e">
        <f aca="false">VLOOKUP(BV263,[2]Sheet1!$C$2:$AC$99,2,FALSE())</f>
        <v>#N/A</v>
      </c>
    </row>
    <row r="264" customFormat="false" ht="105" hidden="true" customHeight="true" outlineLevel="0" collapsed="false">
      <c r="A264" s="35" t="s">
        <v>3380</v>
      </c>
      <c r="B264" s="36" t="s">
        <v>3381</v>
      </c>
      <c r="C264" s="36" t="s">
        <v>3382</v>
      </c>
      <c r="D264" s="36" t="s">
        <v>3383</v>
      </c>
      <c r="E264" s="35" t="s">
        <v>182</v>
      </c>
      <c r="F264" s="35"/>
      <c r="G264" s="35" t="s">
        <v>182</v>
      </c>
      <c r="H264" s="35" t="s">
        <v>3384</v>
      </c>
      <c r="I264" s="35" t="s">
        <v>92</v>
      </c>
      <c r="J264" s="35" t="s">
        <v>93</v>
      </c>
      <c r="K264" s="35" t="s">
        <v>434</v>
      </c>
      <c r="L264" s="35" t="s">
        <v>910</v>
      </c>
      <c r="M264" s="35" t="s">
        <v>911</v>
      </c>
      <c r="N264" s="35" t="s">
        <v>97</v>
      </c>
      <c r="O264" s="35" t="s">
        <v>591</v>
      </c>
      <c r="P264" s="35" t="s">
        <v>912</v>
      </c>
      <c r="Q264" s="35" t="s">
        <v>591</v>
      </c>
      <c r="R264" s="36" t="s">
        <v>3385</v>
      </c>
      <c r="S264" s="36" t="s">
        <v>3296</v>
      </c>
      <c r="T264" s="36" t="s">
        <v>3386</v>
      </c>
      <c r="U264" s="35" t="s">
        <v>103</v>
      </c>
      <c r="V264" s="36" t="s">
        <v>104</v>
      </c>
      <c r="W264" s="35" t="s">
        <v>3387</v>
      </c>
      <c r="X264" s="35" t="s">
        <v>3388</v>
      </c>
      <c r="Y264" s="35" t="s">
        <v>3389</v>
      </c>
      <c r="Z264" s="35" t="s">
        <v>3389</v>
      </c>
      <c r="AA264" s="35" t="s">
        <v>3388</v>
      </c>
      <c r="AB264" s="35" t="s">
        <v>3390</v>
      </c>
      <c r="AC264" s="35" t="s">
        <v>111</v>
      </c>
      <c r="AD264" s="35" t="s">
        <v>112</v>
      </c>
      <c r="AE264" s="36" t="s">
        <v>3391</v>
      </c>
      <c r="AF264" s="36" t="s">
        <v>596</v>
      </c>
      <c r="AG264" s="35" t="s">
        <v>225</v>
      </c>
      <c r="AH264" s="35" t="s">
        <v>116</v>
      </c>
      <c r="AK264" s="37" t="str">
        <f aca="false">AG264&amp;L264&amp;M264</f>
        <v>劳动合同及用工管理后勤保障食堂问题</v>
      </c>
      <c r="AP264" s="38" t="n">
        <v>260</v>
      </c>
      <c r="AQ264" s="39" t="n">
        <v>46113</v>
      </c>
      <c r="AR264" s="43" t="str">
        <f aca="false">IFERROR(LEFT(A264,FIND("（",A264)-1),A264)</f>
        <v>网络-260321-001791</v>
      </c>
      <c r="AS264" s="43" t="str">
        <f aca="false">J264</f>
        <v>诉求</v>
      </c>
      <c r="AT264" s="43" t="n">
        <f aca="false">IF(MID(AR264,1,2)="热线",12345)+IF(MID(AR264,1,2)="网络",12345)</f>
        <v>12345</v>
      </c>
      <c r="AU264" s="41" t="str">
        <f aca="false">IFERROR(LEFT(D264,FIND(" ",D264)-1),D264)</f>
        <v>2026-03-21</v>
      </c>
      <c r="AV264" s="43" t="str">
        <f aca="false">P264</f>
        <v>餐饮服务部</v>
      </c>
      <c r="AW264" s="53" t="str">
        <f aca="false">Q264</f>
        <v>史各庄分中心</v>
      </c>
      <c r="AX264" s="7" t="str">
        <f aca="false">H264</f>
        <v>工单来源：市政府门户网站互动交流平台，此工单内容为网民留言时填写的标题及原文。 ============================= 留言标题：北京公交物业分公司朝凤奄食堂服务差留言原文：北京公交集团物业分公司，朝凤奄食堂，菜做的味道太差，而且不管刮风下雨下雪扬尘天气，给职工打饭的一次性餐盒都不给盖子，下雨就落进去雨水，刮风饭里全是沙子，这个一次性餐盒是职工花1块钱买的（每次打饭的时候都加1块钱）但是他们就不提供餐盒盖，严重危害职工健康权！要求政府监督整改！不管职工需要不需要，餐盒盖都要提供，因为这是我们花钱买的！（网上卖整套的也就3毛钱，包括盖）他们收了1元钱，竟然不提供！而且跟他们要，他们就理直气壮的说没有！市民填写的详细地址为：详细地址：不详</v>
      </c>
      <c r="AY264" s="53" t="str">
        <f aca="false">AG264</f>
        <v>劳动合同及用工管理</v>
      </c>
      <c r="AZ264" s="43" t="s">
        <v>92</v>
      </c>
      <c r="BA264" s="43" t="s">
        <v>116</v>
      </c>
      <c r="BB264" s="43" t="s">
        <v>116</v>
      </c>
      <c r="BC264" s="6" t="s">
        <v>1330</v>
      </c>
      <c r="BD264" s="43" t="str">
        <f aca="false">U264</f>
        <v>结束</v>
      </c>
      <c r="BE264" s="43" t="str">
        <f aca="false">IFERROR(LEFT(T264,FIND(" ",T264)-1),T264)</f>
        <v>2026-03-26</v>
      </c>
      <c r="BF264" s="6" t="s">
        <v>1621</v>
      </c>
      <c r="BG264" s="5" t="s">
        <v>912</v>
      </c>
      <c r="BH264" s="5" t="s">
        <v>591</v>
      </c>
      <c r="BI264" s="44"/>
      <c r="BJ264" s="44"/>
      <c r="BK264" s="44"/>
      <c r="BL264" s="44" t="str">
        <f aca="false">IF(BG264="物管行政部","侯旭、郑楠",IF(BG264="安保部","张耕",IF(BG264="工程设备部","华菲",IF(BG264="人力资源部","张浩宇",IF(BG264="党委工作部","阎鑫雨",IF(BG264="餐饮服务部","赵弘晨",IF(BG264="工会","郑欣",IF(BG264="办公室","董娜",""))))))))&amp;IF(BG264="纪检部","黄倩",IF(BG264="信息管理部","蔡浩然",""))</f>
        <v>赵弘晨</v>
      </c>
      <c r="BM264" s="44"/>
      <c r="BN264" s="44"/>
      <c r="BO264" s="44"/>
      <c r="BP264" s="45" t="s">
        <v>120</v>
      </c>
      <c r="BQ264" s="46"/>
      <c r="BR264" s="44"/>
      <c r="BS264" s="46"/>
      <c r="BT264" s="46"/>
      <c r="BU264" s="44"/>
      <c r="BV264" s="44" t="str">
        <f aca="false">MID(AR264,1,16)</f>
        <v>网络-260321-001791</v>
      </c>
      <c r="BW264" s="44" t="s">
        <v>231</v>
      </c>
      <c r="BX264" s="45" t="str">
        <f aca="false">IF(COUNTIF(BV:BV,BV264)=1,"否","是")</f>
        <v>否</v>
      </c>
      <c r="BY264" s="45" t="str">
        <f aca="false">MID(AR264,18,1)</f>
        <v/>
      </c>
      <c r="CG264" s="47" t="str">
        <f aca="false">VLOOKUP(AR264,[1]市民意见信息导出!$AI$2:$AK$392,3,FALSE())</f>
        <v>结束</v>
      </c>
      <c r="CH264" s="0" t="e">
        <f aca="false">VLOOKUP(BV264,[2]Sheet1!$C$2:$AC$99,2,FALSE())</f>
        <v>#N/A</v>
      </c>
    </row>
    <row r="265" customFormat="false" ht="159" hidden="true" customHeight="true" outlineLevel="0" collapsed="false">
      <c r="A265" s="35" t="s">
        <v>3392</v>
      </c>
      <c r="B265" s="36" t="s">
        <v>3393</v>
      </c>
      <c r="C265" s="36" t="s">
        <v>3394</v>
      </c>
      <c r="D265" s="36" t="s">
        <v>3395</v>
      </c>
      <c r="E265" s="35" t="s">
        <v>3024</v>
      </c>
      <c r="F265" s="35" t="s">
        <v>129</v>
      </c>
      <c r="G265" s="35" t="s">
        <v>3025</v>
      </c>
      <c r="H265" s="35" t="s">
        <v>3396</v>
      </c>
      <c r="I265" s="35" t="s">
        <v>92</v>
      </c>
      <c r="J265" s="35" t="s">
        <v>173</v>
      </c>
      <c r="K265" s="35" t="s">
        <v>434</v>
      </c>
      <c r="L265" s="35" t="s">
        <v>435</v>
      </c>
      <c r="M265" s="35" t="s">
        <v>436</v>
      </c>
      <c r="N265" s="35" t="s">
        <v>97</v>
      </c>
      <c r="O265" s="35" t="s">
        <v>99</v>
      </c>
      <c r="P265" s="35" t="s">
        <v>99</v>
      </c>
      <c r="Q265" s="35" t="s">
        <v>218</v>
      </c>
      <c r="R265" s="36" t="s">
        <v>3385</v>
      </c>
      <c r="S265" s="36" t="s">
        <v>3296</v>
      </c>
      <c r="T265" s="36" t="s">
        <v>3386</v>
      </c>
      <c r="U265" s="35" t="s">
        <v>103</v>
      </c>
      <c r="V265" s="36" t="s">
        <v>104</v>
      </c>
      <c r="W265" s="35" t="s">
        <v>524</v>
      </c>
      <c r="X265" s="35" t="s">
        <v>3358</v>
      </c>
      <c r="Y265" s="35" t="s">
        <v>3038</v>
      </c>
      <c r="Z265" s="35" t="s">
        <v>3039</v>
      </c>
      <c r="AA265" s="35" t="s">
        <v>3360</v>
      </c>
      <c r="AB265" s="35" t="s">
        <v>3361</v>
      </c>
      <c r="AC265" s="35" t="s">
        <v>111</v>
      </c>
      <c r="AD265" s="35" t="s">
        <v>112</v>
      </c>
      <c r="AE265" s="36" t="s">
        <v>3397</v>
      </c>
      <c r="AF265" s="36" t="s">
        <v>529</v>
      </c>
      <c r="AG265" s="35" t="s">
        <v>3285</v>
      </c>
      <c r="AH265" s="35" t="s">
        <v>116</v>
      </c>
      <c r="AK265" s="37" t="str">
        <f aca="false">AG265&amp;L265&amp;M265</f>
        <v>违章停车基建行政专业其他问题基建行政专业补充内容</v>
      </c>
      <c r="AP265" s="38" t="n">
        <v>261</v>
      </c>
      <c r="AQ265" s="39" t="n">
        <v>46113</v>
      </c>
      <c r="AR265" s="43" t="str">
        <f aca="false">IFERROR(LEFT(A265,FIND("（",A265)-1),A265)</f>
        <v>网络-260321-005619-5</v>
      </c>
      <c r="AS265" s="43" t="str">
        <f aca="false">J265</f>
        <v>其他</v>
      </c>
      <c r="AT265" s="43" t="n">
        <f aca="false">IF(MID(AR265,1,2)="热线",12345)+IF(MID(AR265,1,2)="网络",12345)</f>
        <v>12345</v>
      </c>
      <c r="AU265" s="41" t="str">
        <f aca="false">IFERROR(LEFT(D265,FIND(" ",D265)-1),D265)</f>
        <v>2026-03-21</v>
      </c>
      <c r="AV265" s="43" t="str">
        <f aca="false">P265</f>
        <v>物管行政部</v>
      </c>
      <c r="AW265" s="53" t="str">
        <f aca="false">Q265</f>
        <v>机关</v>
      </c>
      <c r="AX265" s="7" t="str">
        <f aca="false">H265</f>
        <v>工单来源：微信服务号市民留言标题：第6次举报动物园交通枢纽公交车违停市民留言原文：2026年3月20日17:44第6次举报位于北京市西城区动物园交通枢纽场站外禁停标识区域内长期存在公交车违停违停导致非机动车辆到机动车道行驶增加骑行风险，如果出现交通事故必须对西外交通队和公交集团追责，导致此种问题原因是公交集团管理混乱，场站内乘车人候车站台内停满私家车和西外交通队长期不作为，该情况电视台和抖音多次曝光仍然存在，公交场站管理方说一套做一套，希望西外交通执法部门对其长期执法，有图有真相，请客服将工单分别派给西外交通队（勇敢执法吧，该贴条就贴条）和公交集团（要求公交集团督办，不要让N多人联系我，动物园交通枢纽汇总到公交集团，由公交集团的人与我沟通解决方案）市民填写的详细地址为：区、街道：西城区展览路街道详细地址：动物园交通枢纽市民反映问题内容：市民反映，要求公交集团督办，不要让N多人联系我，动物园交通枢纽汇总到公交集团，由公交集团的人与我沟通解决方案，故通过微信服务号反映要求公交集团督办违停问题。发布时间：2026-03-20 18:10:11备注：该工单为微信对接系统弹出工单网络-260321-005506号后而新建的工单。电车调指，基建，客四基建，物业安保，基建答复不满意</v>
      </c>
      <c r="AY265" s="53" t="str">
        <f aca="false">AG265</f>
        <v>违章停车</v>
      </c>
      <c r="AZ265" s="43" t="s">
        <v>116</v>
      </c>
      <c r="BA265" s="43" t="s">
        <v>116</v>
      </c>
      <c r="BB265" s="43" t="s">
        <v>116</v>
      </c>
      <c r="BC265" s="6" t="s">
        <v>546</v>
      </c>
      <c r="BD265" s="43" t="str">
        <f aca="false">U265</f>
        <v>结束</v>
      </c>
      <c r="BE265" s="43" t="str">
        <f aca="false">IFERROR(LEFT(T265,FIND(" ",T265)-1),T265)</f>
        <v>2026-03-26</v>
      </c>
      <c r="BF265" s="6" t="s">
        <v>3286</v>
      </c>
      <c r="BG265" s="5" t="s">
        <v>99</v>
      </c>
      <c r="BH265" s="5" t="s">
        <v>186</v>
      </c>
      <c r="BI265" s="44"/>
      <c r="BJ265" s="44"/>
      <c r="BK265" s="44"/>
      <c r="BL265" s="44" t="str">
        <f aca="false">IF(BG265="物管行政部","侯旭、郑楠",IF(BG265="安保部","张耕",IF(BG265="工程设备部","华菲",IF(BG265="人力资源部","张浩宇",IF(BG265="党委工作部","阎鑫雨",IF(BG265="餐饮服务部","赵弘晨",IF(BG265="工会","郑欣",IF(BG265="办公室","董娜",""))))))))&amp;IF(BG265="纪检部","黄倩",IF(BG265="信息管理部","蔡浩然",""))</f>
        <v>侯旭、郑楠</v>
      </c>
      <c r="BM265" s="44"/>
      <c r="BN265" s="44"/>
      <c r="BO265" s="44"/>
      <c r="BP265" s="45" t="s">
        <v>228</v>
      </c>
      <c r="BQ265" s="46" t="s">
        <v>3398</v>
      </c>
      <c r="BR265" s="44" t="s">
        <v>92</v>
      </c>
      <c r="BS265" s="46"/>
      <c r="BT265" s="46" t="s">
        <v>2636</v>
      </c>
      <c r="BU265" s="44" t="s">
        <v>3033</v>
      </c>
      <c r="BV265" s="44" t="str">
        <f aca="false">MID(AR265,1,16)</f>
        <v>网络-260321-005619</v>
      </c>
      <c r="BW265" s="44"/>
      <c r="BX265" s="45" t="str">
        <f aca="false">IF(COUNTIF(BV:BV,BV265)=1,"否","是")</f>
        <v>是</v>
      </c>
      <c r="BY265" s="45" t="str">
        <f aca="false">MID(AR265,18,1)</f>
        <v>5</v>
      </c>
      <c r="CG265" s="47" t="str">
        <f aca="false">VLOOKUP(AR265,[1]市民意见信息导出!$AI$2:$AK$392,3,FALSE())</f>
        <v>结束</v>
      </c>
      <c r="CH265" s="0" t="e">
        <f aca="false">VLOOKUP(BV265,[2]Sheet1!$C$2:$AC$99,2,FALSE())</f>
        <v>#N/A</v>
      </c>
    </row>
    <row r="266" customFormat="false" ht="187" hidden="true" customHeight="true" outlineLevel="0" collapsed="false">
      <c r="A266" s="35" t="s">
        <v>3399</v>
      </c>
      <c r="B266" s="36" t="s">
        <v>3393</v>
      </c>
      <c r="C266" s="36" t="s">
        <v>3394</v>
      </c>
      <c r="D266" s="36" t="s">
        <v>3395</v>
      </c>
      <c r="E266" s="35" t="s">
        <v>3024</v>
      </c>
      <c r="F266" s="35" t="s">
        <v>129</v>
      </c>
      <c r="G266" s="35" t="s">
        <v>3025</v>
      </c>
      <c r="H266" s="35" t="s">
        <v>3396</v>
      </c>
      <c r="I266" s="35" t="s">
        <v>92</v>
      </c>
      <c r="J266" s="35" t="s">
        <v>173</v>
      </c>
      <c r="K266" s="35" t="s">
        <v>132</v>
      </c>
      <c r="L266" s="35" t="s">
        <v>174</v>
      </c>
      <c r="M266" s="35" t="s">
        <v>175</v>
      </c>
      <c r="N266" s="35" t="s">
        <v>97</v>
      </c>
      <c r="O266" s="35" t="s">
        <v>186</v>
      </c>
      <c r="P266" s="35" t="s">
        <v>176</v>
      </c>
      <c r="Q266" s="35" t="s">
        <v>186</v>
      </c>
      <c r="R266" s="36" t="s">
        <v>3385</v>
      </c>
      <c r="S266" s="36" t="s">
        <v>3366</v>
      </c>
      <c r="T266" s="36" t="s">
        <v>3386</v>
      </c>
      <c r="U266" s="35" t="s">
        <v>103</v>
      </c>
      <c r="V266" s="36" t="s">
        <v>104</v>
      </c>
      <c r="W266" s="35" t="s">
        <v>3027</v>
      </c>
      <c r="X266" s="35" t="s">
        <v>3367</v>
      </c>
      <c r="Y266" s="35" t="s">
        <v>3400</v>
      </c>
      <c r="Z266" s="35" t="s">
        <v>3400</v>
      </c>
      <c r="AA266" s="35" t="s">
        <v>3400</v>
      </c>
      <c r="AB266" s="35" t="s">
        <v>3401</v>
      </c>
      <c r="AC266" s="35" t="s">
        <v>111</v>
      </c>
      <c r="AD266" s="35" t="s">
        <v>112</v>
      </c>
      <c r="AE266" s="36" t="s">
        <v>3397</v>
      </c>
      <c r="AF266" s="36" t="s">
        <v>195</v>
      </c>
      <c r="AG266" s="35" t="s">
        <v>3285</v>
      </c>
      <c r="AH266" s="35" t="s">
        <v>116</v>
      </c>
      <c r="AK266" s="37" t="str">
        <f aca="false">AG266&amp;L266&amp;M266</f>
        <v>违章停车安保专业其他问题安保专业补充内容</v>
      </c>
      <c r="AP266" s="38" t="n">
        <v>262</v>
      </c>
      <c r="AQ266" s="39" t="n">
        <v>46113</v>
      </c>
      <c r="AR266" s="43" t="str">
        <f aca="false">IFERROR(LEFT(A266,FIND("（",A266)-1),A266)</f>
        <v>网络-260321-005619-4</v>
      </c>
      <c r="AS266" s="43" t="str">
        <f aca="false">J266</f>
        <v>其他</v>
      </c>
      <c r="AT266" s="43" t="n">
        <f aca="false">IF(MID(AR266,1,2)="热线",12345)+IF(MID(AR266,1,2)="网络",12345)</f>
        <v>12345</v>
      </c>
      <c r="AU266" s="41" t="str">
        <f aca="false">IFERROR(LEFT(D266,FIND(" ",D266)-1),D266)</f>
        <v>2026-03-21</v>
      </c>
      <c r="AV266" s="43" t="str">
        <f aca="false">P266</f>
        <v>安全保卫部（应急管理中心）</v>
      </c>
      <c r="AW266" s="53" t="str">
        <f aca="false">Q266</f>
        <v>动物园分中心</v>
      </c>
      <c r="AX266" s="7" t="str">
        <f aca="false">H266</f>
        <v>工单来源：微信服务号市民留言标题：第6次举报动物园交通枢纽公交车违停市民留言原文：2026年3月20日17:44第6次举报位于北京市西城区动物园交通枢纽场站外禁停标识区域内长期存在公交车违停违停导致非机动车辆到机动车道行驶增加骑行风险，如果出现交通事故必须对西外交通队和公交集团追责，导致此种问题原因是公交集团管理混乱，场站内乘车人候车站台内停满私家车和西外交通队长期不作为，该情况电视台和抖音多次曝光仍然存在，公交场站管理方说一套做一套，希望西外交通执法部门对其长期执法，有图有真相，请客服将工单分别派给西外交通队（勇敢执法吧，该贴条就贴条）和公交集团（要求公交集团督办，不要让N多人联系我，动物园交通枢纽汇总到公交集团，由公交集团的人与我沟通解决方案）市民填写的详细地址为：区、街道：西城区展览路街道详细地址：动物园交通枢纽市民反映问题内容：市民反映，要求公交集团督办，不要让N多人联系我，动物园交通枢纽汇总到公交集团，由公交集团的人与我沟通解决方案，故通过微信服务号反映要求公交集团督办违停问题。发布时间：2026-03-20 18:10:11备注：该工单为微信对接系统弹出工单网络-260321-005506号后而新建的工单。电车调指，基建，客四基建，物业安保，基建答复不满意</v>
      </c>
      <c r="AY266" s="53" t="str">
        <f aca="false">AG266</f>
        <v>违章停车</v>
      </c>
      <c r="AZ266" s="43" t="s">
        <v>116</v>
      </c>
      <c r="BA266" s="43" t="s">
        <v>116</v>
      </c>
      <c r="BB266" s="43" t="s">
        <v>116</v>
      </c>
      <c r="BC266" s="6" t="s">
        <v>546</v>
      </c>
      <c r="BD266" s="43" t="str">
        <f aca="false">U266</f>
        <v>结束</v>
      </c>
      <c r="BE266" s="43" t="str">
        <f aca="false">IFERROR(LEFT(T266,FIND(" ",T266)-1),T266)</f>
        <v>2026-03-26</v>
      </c>
      <c r="BF266" s="6" t="s">
        <v>3402</v>
      </c>
      <c r="BG266" s="5" t="s">
        <v>148</v>
      </c>
      <c r="BH266" s="5" t="s">
        <v>186</v>
      </c>
      <c r="BI266" s="44"/>
      <c r="BJ266" s="44"/>
      <c r="BK266" s="44"/>
      <c r="BL266" s="44" t="str">
        <f aca="false">IF(BG266="物管行政部","侯旭、郑楠",IF(BG266="安保部","张耕",IF(BG266="工程设备部","华菲",IF(BG266="人力资源部","张浩宇",IF(BG266="党委工作部","阎鑫雨",IF(BG266="餐饮服务部","赵弘晨",IF(BG266="工会","郑欣",IF(BG266="办公室","董娜",""))))))))&amp;IF(BG266="纪检部","黄倩",IF(BG266="信息管理部","蔡浩然",""))</f>
        <v>张耕</v>
      </c>
      <c r="BM266" s="44"/>
      <c r="BN266" s="44"/>
      <c r="BO266" s="44"/>
      <c r="BP266" s="45" t="s">
        <v>228</v>
      </c>
      <c r="BQ266" s="46" t="s">
        <v>3398</v>
      </c>
      <c r="BR266" s="44" t="s">
        <v>92</v>
      </c>
      <c r="BS266" s="46"/>
      <c r="BT266" s="46" t="s">
        <v>2636</v>
      </c>
      <c r="BU266" s="44" t="s">
        <v>3033</v>
      </c>
      <c r="BV266" s="44" t="str">
        <f aca="false">MID(AR266,1,16)</f>
        <v>网络-260321-005619</v>
      </c>
      <c r="BW266" s="44"/>
      <c r="BX266" s="45" t="str">
        <f aca="false">IF(COUNTIF(BV:BV,BV266)=1,"否","是")</f>
        <v>是</v>
      </c>
      <c r="BY266" s="45" t="str">
        <f aca="false">MID(AR266,18,1)</f>
        <v>4</v>
      </c>
      <c r="CG266" s="47" t="str">
        <f aca="false">VLOOKUP(AR266,[1]市民意见信息导出!$AI$2:$AK$392,3,FALSE())</f>
        <v>结束</v>
      </c>
      <c r="CH266" s="0" t="e">
        <f aca="false">VLOOKUP(BV266,[2]Sheet1!$C$2:$AC$99,2,FALSE())</f>
        <v>#N/A</v>
      </c>
    </row>
    <row r="267" customFormat="false" ht="48" hidden="true" customHeight="true" outlineLevel="0" collapsed="false">
      <c r="A267" s="35" t="s">
        <v>3403</v>
      </c>
      <c r="B267" s="36" t="s">
        <v>3404</v>
      </c>
      <c r="C267" s="36" t="s">
        <v>3405</v>
      </c>
      <c r="D267" s="36" t="s">
        <v>3406</v>
      </c>
      <c r="E267" s="35" t="s">
        <v>3407</v>
      </c>
      <c r="F267" s="35" t="s">
        <v>89</v>
      </c>
      <c r="G267" s="35" t="s">
        <v>3408</v>
      </c>
      <c r="H267" s="35" t="s">
        <v>3409</v>
      </c>
      <c r="I267" s="35" t="s">
        <v>92</v>
      </c>
      <c r="J267" s="35" t="s">
        <v>93</v>
      </c>
      <c r="K267" s="35" t="s">
        <v>94</v>
      </c>
      <c r="L267" s="35" t="s">
        <v>95</v>
      </c>
      <c r="M267" s="35" t="s">
        <v>96</v>
      </c>
      <c r="N267" s="35" t="s">
        <v>97</v>
      </c>
      <c r="O267" s="35" t="s">
        <v>1467</v>
      </c>
      <c r="P267" s="35" t="s">
        <v>99</v>
      </c>
      <c r="Q267" s="35" t="s">
        <v>1467</v>
      </c>
      <c r="R267" s="36" t="s">
        <v>3385</v>
      </c>
      <c r="S267" s="36" t="s">
        <v>3296</v>
      </c>
      <c r="T267" s="36" t="s">
        <v>3386</v>
      </c>
      <c r="U267" s="35" t="s">
        <v>103</v>
      </c>
      <c r="V267" s="36" t="s">
        <v>104</v>
      </c>
      <c r="W267" s="35" t="s">
        <v>3410</v>
      </c>
      <c r="X267" s="35" t="s">
        <v>3411</v>
      </c>
      <c r="Y267" s="35" t="s">
        <v>3412</v>
      </c>
      <c r="Z267" s="35" t="s">
        <v>3413</v>
      </c>
      <c r="AA267" s="35" t="s">
        <v>3414</v>
      </c>
      <c r="AB267" s="35" t="s">
        <v>3415</v>
      </c>
      <c r="AC267" s="35" t="s">
        <v>111</v>
      </c>
      <c r="AD267" s="35" t="s">
        <v>112</v>
      </c>
      <c r="AE267" s="36" t="s">
        <v>3416</v>
      </c>
      <c r="AF267" s="36" t="s">
        <v>1473</v>
      </c>
      <c r="AG267" s="35" t="s">
        <v>115</v>
      </c>
      <c r="AH267" s="35" t="s">
        <v>116</v>
      </c>
      <c r="AK267" s="37" t="str">
        <f aca="false">AG267&amp;L267&amp;M267</f>
        <v>服务企业政策问题调整服务规范</v>
      </c>
      <c r="AP267" s="38" t="n">
        <v>263</v>
      </c>
      <c r="AQ267" s="39" t="n">
        <v>46113</v>
      </c>
      <c r="AR267" s="43" t="str">
        <f aca="false">IFERROR(LEFT(A267,FIND("（",A267)-1),A267)</f>
        <v>热线-260321-004569-4</v>
      </c>
      <c r="AS267" s="43" t="str">
        <f aca="false">J267</f>
        <v>诉求</v>
      </c>
      <c r="AT267" s="43" t="n">
        <f aca="false">IF(MID(AR267,1,2)="热线",12345)+IF(MID(AR267,1,2)="网络",12345)</f>
        <v>12345</v>
      </c>
      <c r="AU267" s="41" t="str">
        <f aca="false">IFERROR(LEFT(D267,FIND(" ",D267)-1),D267)</f>
        <v>2026-03-21</v>
      </c>
      <c r="AV267" s="43" t="str">
        <f aca="false">P267</f>
        <v>物管行政部</v>
      </c>
      <c r="AW267" s="53" t="str">
        <f aca="false">Q267</f>
        <v>大观园分中心</v>
      </c>
      <c r="AX267" s="7" t="str">
        <f aca="false">H267</f>
        <v>市民反映，自己在丰台区菜户营桥总站坐59路公交车，一上车特别臭，自己一开始说车内特别臭，没有人搭理自己，自己让司机和保安把窗户打开，他们说开不了，自己不认可，自己经常坐这个车，希望清理公交车，车号9838489，来电反映59路公交问题。安服安保科技鸿运承</v>
      </c>
      <c r="AY267" s="53" t="str">
        <f aca="false">AG267</f>
        <v>服务</v>
      </c>
      <c r="AZ267" s="43" t="s">
        <v>116</v>
      </c>
      <c r="BA267" s="43" t="s">
        <v>116</v>
      </c>
      <c r="BB267" s="43" t="s">
        <v>116</v>
      </c>
      <c r="BC267" s="6" t="s">
        <v>117</v>
      </c>
      <c r="BD267" s="43" t="str">
        <f aca="false">U267</f>
        <v>结束</v>
      </c>
      <c r="BE267" s="43" t="str">
        <f aca="false">IFERROR(LEFT(T267,FIND(" ",T267)-1),T267)</f>
        <v>2026-03-26</v>
      </c>
      <c r="BF267" s="6" t="s">
        <v>118</v>
      </c>
      <c r="BG267" s="5" t="s">
        <v>99</v>
      </c>
      <c r="BH267" s="5" t="s">
        <v>1467</v>
      </c>
      <c r="BI267" s="44"/>
      <c r="BJ267" s="44"/>
      <c r="BK267" s="44"/>
      <c r="BL267" s="44" t="str">
        <f aca="false">IF(BG267="物管行政部","侯旭、郑楠",IF(BG267="安保部","张耕",IF(BG267="工程设备部","华菲",IF(BG267="人力资源部","张浩宇",IF(BG267="党委工作部","阎鑫雨",IF(BG267="餐饮服务部","赵弘晨",IF(BG267="工会","郑欣",IF(BG267="办公室","董娜",""))))))))&amp;IF(BG267="纪检部","黄倩",IF(BG267="信息管理部","蔡浩然",""))</f>
        <v>侯旭、郑楠</v>
      </c>
      <c r="BM267" s="44"/>
      <c r="BN267" s="44"/>
      <c r="BO267" s="44"/>
      <c r="BP267" s="45" t="s">
        <v>120</v>
      </c>
      <c r="BQ267" s="46"/>
      <c r="BR267" s="44"/>
      <c r="BS267" s="46"/>
      <c r="BT267" s="46"/>
      <c r="BU267" s="44"/>
      <c r="BV267" s="44" t="str">
        <f aca="false">MID(AR267,1,16)</f>
        <v>热线-260321-004569</v>
      </c>
      <c r="BW267" s="44" t="s">
        <v>121</v>
      </c>
      <c r="BX267" s="45" t="str">
        <f aca="false">IF(COUNTIF(BV:BV,BV267)=1,"否","是")</f>
        <v>否</v>
      </c>
      <c r="BY267" s="45" t="str">
        <f aca="false">MID(AR267,18,1)</f>
        <v>4</v>
      </c>
      <c r="CG267" s="47" t="str">
        <f aca="false">VLOOKUP(AR267,[1]市民意见信息导出!$AI$2:$AK$392,3,FALSE())</f>
        <v>结束</v>
      </c>
      <c r="CH267" s="0" t="e">
        <f aca="false">VLOOKUP(BV267,[2]Sheet1!$C$2:$AC$99,2,FALSE())</f>
        <v>#N/A</v>
      </c>
    </row>
    <row r="268" customFormat="false" ht="66" hidden="true" customHeight="true" outlineLevel="0" collapsed="false">
      <c r="A268" s="35" t="s">
        <v>3417</v>
      </c>
      <c r="B268" s="36" t="s">
        <v>3418</v>
      </c>
      <c r="C268" s="36" t="s">
        <v>3419</v>
      </c>
      <c r="D268" s="36" t="s">
        <v>3420</v>
      </c>
      <c r="E268" s="35" t="s">
        <v>3421</v>
      </c>
      <c r="F268" s="35" t="s">
        <v>89</v>
      </c>
      <c r="G268" s="35" t="s">
        <v>3422</v>
      </c>
      <c r="H268" s="35" t="s">
        <v>3423</v>
      </c>
      <c r="I268" s="35" t="s">
        <v>92</v>
      </c>
      <c r="J268" s="35" t="s">
        <v>93</v>
      </c>
      <c r="K268" s="35" t="s">
        <v>94</v>
      </c>
      <c r="L268" s="35" t="s">
        <v>95</v>
      </c>
      <c r="M268" s="35" t="s">
        <v>96</v>
      </c>
      <c r="N268" s="35" t="s">
        <v>97</v>
      </c>
      <c r="O268" s="35" t="s">
        <v>437</v>
      </c>
      <c r="P268" s="35" t="s">
        <v>99</v>
      </c>
      <c r="Q268" s="35" t="s">
        <v>437</v>
      </c>
      <c r="R268" s="36" t="s">
        <v>3385</v>
      </c>
      <c r="S268" s="36" t="s">
        <v>3296</v>
      </c>
      <c r="T268" s="36" t="s">
        <v>3386</v>
      </c>
      <c r="U268" s="35" t="s">
        <v>103</v>
      </c>
      <c r="V268" s="36" t="s">
        <v>104</v>
      </c>
      <c r="W268" s="35" t="s">
        <v>2006</v>
      </c>
      <c r="X268" s="35" t="s">
        <v>3424</v>
      </c>
      <c r="Y268" s="35" t="s">
        <v>3425</v>
      </c>
      <c r="Z268" s="35" t="s">
        <v>3426</v>
      </c>
      <c r="AA268" s="35" t="s">
        <v>3414</v>
      </c>
      <c r="AB268" s="35" t="s">
        <v>3427</v>
      </c>
      <c r="AC268" s="35" t="s">
        <v>111</v>
      </c>
      <c r="AD268" s="35" t="s">
        <v>112</v>
      </c>
      <c r="AE268" s="36" t="s">
        <v>3428</v>
      </c>
      <c r="AF268" s="36" t="s">
        <v>444</v>
      </c>
      <c r="AG268" s="35" t="s">
        <v>115</v>
      </c>
      <c r="AH268" s="35" t="s">
        <v>116</v>
      </c>
      <c r="AK268" s="37" t="str">
        <f aca="false">AG268&amp;L268&amp;M268</f>
        <v>服务企业政策问题调整服务规范</v>
      </c>
      <c r="AP268" s="38" t="n">
        <v>264</v>
      </c>
      <c r="AQ268" s="39" t="n">
        <v>46113</v>
      </c>
      <c r="AR268" s="43" t="str">
        <f aca="false">IFERROR(LEFT(A268,FIND("（",A268)-1),A268)</f>
        <v>热线-260321-050381-3</v>
      </c>
      <c r="AS268" s="43" t="str">
        <f aca="false">J268</f>
        <v>诉求</v>
      </c>
      <c r="AT268" s="43" t="n">
        <f aca="false">IF(MID(AR268,1,2)="热线",12345)+IF(MID(AR268,1,2)="网络",12345)</f>
        <v>12345</v>
      </c>
      <c r="AU268" s="41" t="str">
        <f aca="false">IFERROR(LEFT(D268,FIND(" ",D268)-1),D268)</f>
        <v>2026-03-21</v>
      </c>
      <c r="AV268" s="43" t="str">
        <f aca="false">P268</f>
        <v>物管行政部</v>
      </c>
      <c r="AW268" s="53" t="str">
        <f aca="false">Q268</f>
        <v>南湖分中心</v>
      </c>
      <c r="AX268" s="7" t="str">
        <f aca="false">H268</f>
        <v>市民反映，2026年3月21日20:50左右自己乘坐的4路公交车(青塔西路北站-大西洋新城南门)，车牌号：京A00577D，车上有尿骚味，在车上有保安后，公交车上就有异味了，之前撤掉保安后的一段时间，车上就没有异味了，希望撤掉车上的保安，恢复之前的北京售票员，保安也没有起到作用，来电反映公交车有异味问题。安保人力鸿运承</v>
      </c>
      <c r="AY268" s="53" t="str">
        <f aca="false">AG268</f>
        <v>服务</v>
      </c>
      <c r="AZ268" s="43" t="s">
        <v>116</v>
      </c>
      <c r="BA268" s="43" t="s">
        <v>116</v>
      </c>
      <c r="BB268" s="43" t="s">
        <v>116</v>
      </c>
      <c r="BC268" s="6" t="s">
        <v>117</v>
      </c>
      <c r="BD268" s="43" t="str">
        <f aca="false">U268</f>
        <v>结束</v>
      </c>
      <c r="BE268" s="43" t="str">
        <f aca="false">IFERROR(LEFT(T268,FIND(" ",T268)-1),T268)</f>
        <v>2026-03-26</v>
      </c>
      <c r="BF268" s="6" t="s">
        <v>118</v>
      </c>
      <c r="BG268" s="5" t="s">
        <v>99</v>
      </c>
      <c r="BH268" s="5" t="s">
        <v>437</v>
      </c>
      <c r="BI268" s="44"/>
      <c r="BJ268" s="44"/>
      <c r="BK268" s="44"/>
      <c r="BL268" s="44" t="str">
        <f aca="false">IF(BG268="物管行政部","侯旭、郑楠",IF(BG268="安保部","张耕",IF(BG268="工程设备部","华菲",IF(BG268="人力资源部","张浩宇",IF(BG268="党委工作部","阎鑫雨",IF(BG268="餐饮服务部","赵弘晨",IF(BG268="工会","郑欣",IF(BG268="办公室","董娜",""))))))))&amp;IF(BG268="纪检部","黄倩",IF(BG268="信息管理部","蔡浩然",""))</f>
        <v>侯旭、郑楠</v>
      </c>
      <c r="BM268" s="44"/>
      <c r="BN268" s="44"/>
      <c r="BO268" s="44"/>
      <c r="BP268" s="45" t="s">
        <v>120</v>
      </c>
      <c r="BQ268" s="46"/>
      <c r="BR268" s="44"/>
      <c r="BS268" s="46"/>
      <c r="BT268" s="46"/>
      <c r="BU268" s="44"/>
      <c r="BV268" s="44" t="str">
        <f aca="false">MID(AR268,1,16)</f>
        <v>热线-260321-050381</v>
      </c>
      <c r="BW268" s="44" t="s">
        <v>121</v>
      </c>
      <c r="BX268" s="45" t="str">
        <f aca="false">IF(COUNTIF(BV:BV,BV268)=1,"否","是")</f>
        <v>否</v>
      </c>
      <c r="BY268" s="45" t="str">
        <f aca="false">MID(AR268,18,1)</f>
        <v>3</v>
      </c>
      <c r="CG268" s="47" t="str">
        <f aca="false">VLOOKUP(AR268,[1]市民意见信息导出!$AI$2:$AK$392,3,FALSE())</f>
        <v>结束</v>
      </c>
      <c r="CH268" s="0" t="e">
        <f aca="false">VLOOKUP(BV268,[2]Sheet1!$C$2:$AC$99,2,FALSE())</f>
        <v>#N/A</v>
      </c>
    </row>
    <row r="269" customFormat="false" ht="39" hidden="true" customHeight="false" outlineLevel="0" collapsed="false">
      <c r="A269" s="35" t="s">
        <v>3429</v>
      </c>
      <c r="B269" s="36" t="s">
        <v>3430</v>
      </c>
      <c r="C269" s="36" t="s">
        <v>3431</v>
      </c>
      <c r="D269" s="36" t="s">
        <v>3432</v>
      </c>
      <c r="E269" s="35" t="s">
        <v>182</v>
      </c>
      <c r="F269" s="35" t="s">
        <v>129</v>
      </c>
      <c r="G269" s="35" t="s">
        <v>182</v>
      </c>
      <c r="H269" s="35" t="s">
        <v>3433</v>
      </c>
      <c r="I269" s="35" t="s">
        <v>92</v>
      </c>
      <c r="J269" s="35" t="s">
        <v>93</v>
      </c>
      <c r="K269" s="35" t="s">
        <v>94</v>
      </c>
      <c r="L269" s="35" t="s">
        <v>184</v>
      </c>
      <c r="M269" s="35" t="s">
        <v>185</v>
      </c>
      <c r="N269" s="35" t="s">
        <v>97</v>
      </c>
      <c r="O269" s="35" t="s">
        <v>437</v>
      </c>
      <c r="P269" s="35" t="s">
        <v>99</v>
      </c>
      <c r="Q269" s="35" t="s">
        <v>437</v>
      </c>
      <c r="R269" s="36" t="s">
        <v>3434</v>
      </c>
      <c r="S269" s="36" t="s">
        <v>3296</v>
      </c>
      <c r="T269" s="36" t="s">
        <v>3435</v>
      </c>
      <c r="U269" s="35" t="s">
        <v>103</v>
      </c>
      <c r="V269" s="36" t="s">
        <v>104</v>
      </c>
      <c r="W269" s="35" t="s">
        <v>2006</v>
      </c>
      <c r="X269" s="35" t="s">
        <v>3436</v>
      </c>
      <c r="Y269" s="35" t="s">
        <v>3437</v>
      </c>
      <c r="Z269" s="35" t="s">
        <v>3438</v>
      </c>
      <c r="AA269" s="35" t="s">
        <v>163</v>
      </c>
      <c r="AB269" s="35" t="s">
        <v>3439</v>
      </c>
      <c r="AC269" s="35" t="s">
        <v>111</v>
      </c>
      <c r="AD269" s="35" t="s">
        <v>112</v>
      </c>
      <c r="AE269" s="36" t="s">
        <v>3440</v>
      </c>
      <c r="AF269" s="36" t="s">
        <v>444</v>
      </c>
      <c r="AG269" s="35" t="s">
        <v>379</v>
      </c>
      <c r="AH269" s="35" t="s">
        <v>116</v>
      </c>
      <c r="AK269" s="37" t="str">
        <f aca="false">AG269&amp;L269&amp;M269</f>
        <v>设施设备乘车环境问题车辆卫生</v>
      </c>
      <c r="AP269" s="38" t="n">
        <v>265</v>
      </c>
      <c r="AQ269" s="39" t="n">
        <v>46113</v>
      </c>
      <c r="AR269" s="43" t="str">
        <f aca="false">IFERROR(LEFT(A269,FIND("（",A269)-1),A269)</f>
        <v>热线-260322-024523</v>
      </c>
      <c r="AS269" s="43" t="str">
        <f aca="false">J269</f>
        <v>诉求</v>
      </c>
      <c r="AT269" s="43" t="n">
        <f aca="false">IF(MID(AR269,1,2)="热线",12345)+IF(MID(AR269,1,2)="网络",12345)</f>
        <v>12345</v>
      </c>
      <c r="AU269" s="41" t="str">
        <f aca="false">IFERROR(LEFT(D269,FIND(" ",D269)-1),D269)</f>
        <v>2026-03-22</v>
      </c>
      <c r="AV269" s="43" t="str">
        <f aca="false">P269</f>
        <v>物管行政部</v>
      </c>
      <c r="AW269" s="53" t="str">
        <f aca="false">Q269</f>
        <v>南湖分中心</v>
      </c>
      <c r="AX269" s="7" t="str">
        <f aca="false">H269</f>
        <v>市民反映，自己每天都乘坐620路公交车（天通北苑-新街口豁口)，自己乘坐双向的，最近发现公交车里的地面卫生比较脏，希望加强管理，来电反映620路公交车地面卫生比较脏问题。注：市民要求保密个人信息（已解释）</v>
      </c>
      <c r="AY269" s="53" t="str">
        <f aca="false">AG269</f>
        <v>设施设备</v>
      </c>
      <c r="AZ269" s="43" t="s">
        <v>116</v>
      </c>
      <c r="BA269" s="43" t="s">
        <v>116</v>
      </c>
      <c r="BB269" s="43" t="s">
        <v>116</v>
      </c>
      <c r="BC269" s="6" t="s">
        <v>117</v>
      </c>
      <c r="BD269" s="43" t="str">
        <f aca="false">U269</f>
        <v>结束</v>
      </c>
      <c r="BE269" s="43" t="str">
        <f aca="false">IFERROR(LEFT(T269,FIND(" ",T269)-1),T269)</f>
        <v>2026-03-27</v>
      </c>
      <c r="BF269" s="6" t="s">
        <v>3441</v>
      </c>
      <c r="BG269" s="5" t="s">
        <v>99</v>
      </c>
      <c r="BH269" s="5" t="s">
        <v>437</v>
      </c>
      <c r="BI269" s="44"/>
      <c r="BJ269" s="44"/>
      <c r="BK269" s="44"/>
      <c r="BL269" s="44" t="str">
        <f aca="false">IF(BG269="物管行政部","侯旭、郑楠",IF(BG269="安保部","张耕",IF(BG269="工程设备部","华菲",IF(BG269="人力资源部","张浩宇",IF(BG269="党委工作部","阎鑫雨",IF(BG269="餐饮服务部","赵弘晨",IF(BG269="工会","郑欣",IF(BG269="办公室","董娜",""))))))))&amp;IF(BG269="纪检部","黄倩",IF(BG269="信息管理部","蔡浩然",""))</f>
        <v>侯旭、郑楠</v>
      </c>
      <c r="BM269" s="44"/>
      <c r="BN269" s="44"/>
      <c r="BO269" s="44"/>
      <c r="BP269" s="45" t="s">
        <v>120</v>
      </c>
      <c r="BQ269" s="46"/>
      <c r="BR269" s="44"/>
      <c r="BS269" s="46"/>
      <c r="BT269" s="46"/>
      <c r="BU269" s="44"/>
      <c r="BV269" s="44" t="str">
        <f aca="false">MID(AR269,1,16)</f>
        <v>热线-260322-024523</v>
      </c>
      <c r="BW269" s="44" t="s">
        <v>121</v>
      </c>
      <c r="BX269" s="45" t="str">
        <f aca="false">IF(COUNTIF(BV:BV,BV269)=1,"否","是")</f>
        <v>否</v>
      </c>
      <c r="BY269" s="45" t="str">
        <f aca="false">MID(AR269,18,1)</f>
        <v/>
      </c>
      <c r="CG269" s="47" t="str">
        <f aca="false">VLOOKUP(AR269,[1]市民意见信息导出!$AI$2:$AK$392,3,FALSE())</f>
        <v>结束</v>
      </c>
      <c r="CH269" s="0" t="e">
        <f aca="false">VLOOKUP(BV269,[2]Sheet1!$C$2:$AC$99,2,FALSE())</f>
        <v>#N/A</v>
      </c>
    </row>
    <row r="270" customFormat="false" ht="73" hidden="true" customHeight="true" outlineLevel="0" collapsed="false">
      <c r="A270" s="35" t="s">
        <v>3442</v>
      </c>
      <c r="B270" s="36" t="s">
        <v>3443</v>
      </c>
      <c r="C270" s="36" t="s">
        <v>3444</v>
      </c>
      <c r="D270" s="36" t="s">
        <v>3445</v>
      </c>
      <c r="E270" s="35" t="s">
        <v>182</v>
      </c>
      <c r="F270" s="35" t="s">
        <v>129</v>
      </c>
      <c r="G270" s="35" t="s">
        <v>182</v>
      </c>
      <c r="H270" s="35" t="s">
        <v>3446</v>
      </c>
      <c r="I270" s="35" t="s">
        <v>92</v>
      </c>
      <c r="J270" s="35" t="s">
        <v>173</v>
      </c>
      <c r="K270" s="35" t="s">
        <v>234</v>
      </c>
      <c r="L270" s="35" t="s">
        <v>303</v>
      </c>
      <c r="M270" s="35" t="s">
        <v>304</v>
      </c>
      <c r="N270" s="35" t="s">
        <v>97</v>
      </c>
      <c r="O270" s="35" t="s">
        <v>254</v>
      </c>
      <c r="P270" s="35" t="s">
        <v>238</v>
      </c>
      <c r="Q270" s="35" t="s">
        <v>254</v>
      </c>
      <c r="R270" s="36" t="s">
        <v>3447</v>
      </c>
      <c r="S270" s="36" t="s">
        <v>3448</v>
      </c>
      <c r="T270" s="36" t="s">
        <v>3449</v>
      </c>
      <c r="U270" s="35" t="s">
        <v>103</v>
      </c>
      <c r="V270" s="36" t="s">
        <v>104</v>
      </c>
      <c r="W270" s="35" t="s">
        <v>3450</v>
      </c>
      <c r="X270" s="35" t="s">
        <v>3451</v>
      </c>
      <c r="Y270" s="35" t="s">
        <v>3452</v>
      </c>
      <c r="Z270" s="35" t="s">
        <v>242</v>
      </c>
      <c r="AA270" s="35" t="s">
        <v>242</v>
      </c>
      <c r="AB270" s="35" t="s">
        <v>3453</v>
      </c>
      <c r="AC270" s="35" t="s">
        <v>111</v>
      </c>
      <c r="AD270" s="35" t="s">
        <v>112</v>
      </c>
      <c r="AE270" s="36" t="s">
        <v>3454</v>
      </c>
      <c r="AF270" s="36" t="s">
        <v>263</v>
      </c>
      <c r="AG270" s="35" t="s">
        <v>115</v>
      </c>
      <c r="AH270" s="35" t="s">
        <v>116</v>
      </c>
      <c r="AK270" s="58" t="str">
        <f aca="false">AG270&amp;L270&amp;M270</f>
        <v>服务人力资源方面其他问题人力资源方面补充内容</v>
      </c>
      <c r="AP270" s="38" t="n">
        <v>266</v>
      </c>
      <c r="AQ270" s="39" t="n">
        <v>46113</v>
      </c>
      <c r="AR270" s="59" t="str">
        <f aca="false">IFERROR(LEFT(A270,FIND("（",A270)-1),A270)</f>
        <v>网络-260323-014149</v>
      </c>
      <c r="AS270" s="59" t="str">
        <f aca="false">J270</f>
        <v>其他</v>
      </c>
      <c r="AT270" s="59" t="n">
        <f aca="false">IF(MID(AR270,1,2)="热线",12345)+IF(MID(AR270,1,2)="网络",12345)</f>
        <v>12345</v>
      </c>
      <c r="AU270" s="60" t="str">
        <f aca="false">IFERROR(LEFT(D270,FIND(" ",D270)-1),D270)</f>
        <v>2026-03-23</v>
      </c>
      <c r="AV270" s="59" t="str">
        <f aca="false">P270</f>
        <v>人力资源部</v>
      </c>
      <c r="AW270" s="61" t="str">
        <f aca="false">Q270</f>
        <v>凌家庙分中心</v>
      </c>
      <c r="AX270" s="62" t="str">
        <f aca="false">H270</f>
        <v>工单来源：微信服务号，此工单内容为网民留言时填写的标题及原文。 ============================= 留言标题：北京公交鸿运承物业管理中心凌家庙分中心问题的回复有差别#微信服务号#留言原文：关于北京公交鸿运承物业管理中心凌家庙852场站问题的回馈纯属敷衍了事，根本没取证，互相包庇，不了了之市民填写的详细地址为：区、街道：通州区新华街道详细地址：武兴路87号。人力答复不满</v>
      </c>
      <c r="AY270" s="53" t="str">
        <f aca="false">AG270</f>
        <v>服务</v>
      </c>
      <c r="AZ270" s="43" t="s">
        <v>92</v>
      </c>
      <c r="BA270" s="43" t="s">
        <v>92</v>
      </c>
      <c r="BB270" s="43" t="s">
        <v>116</v>
      </c>
      <c r="BC270" s="6" t="s">
        <v>226</v>
      </c>
      <c r="BD270" s="43" t="str">
        <f aca="false">U270</f>
        <v>结束</v>
      </c>
      <c r="BE270" s="43" t="str">
        <f aca="false">IFERROR(LEFT(T270,FIND(" ",T270)-1),T270)</f>
        <v>2026-03-28</v>
      </c>
      <c r="BF270" s="6" t="s">
        <v>3455</v>
      </c>
      <c r="BG270" s="5" t="s">
        <v>238</v>
      </c>
      <c r="BH270" s="5" t="s">
        <v>254</v>
      </c>
      <c r="BI270" s="44"/>
      <c r="BJ270" s="44"/>
      <c r="BK270" s="44"/>
      <c r="BL270" s="44" t="str">
        <f aca="false">IF(BG270="物管行政部","侯旭、郑楠",IF(BG270="安保部","张耕",IF(BG270="工程设备部","华菲",IF(BG270="人力资源部","张浩宇",IF(BG270="党委工作部","阎鑫雨",IF(BG270="餐饮服务部","赵弘晨",IF(BG270="工会","郑欣",IF(BG270="办公室","董娜",""))))))))&amp;IF(BG270="纪检部","黄倩",IF(BG270="信息管理部","蔡浩然",""))</f>
        <v>张浩宇</v>
      </c>
      <c r="BM270" s="44"/>
      <c r="BN270" s="44"/>
      <c r="BO270" s="44"/>
      <c r="BP270" s="45" t="s">
        <v>120</v>
      </c>
      <c r="BQ270" s="46" t="s">
        <v>3220</v>
      </c>
      <c r="BR270" s="44" t="s">
        <v>92</v>
      </c>
      <c r="BS270" s="46"/>
      <c r="BT270" s="46"/>
      <c r="BU270" s="44"/>
      <c r="BV270" s="44" t="str">
        <f aca="false">MID(AR270,1,16)</f>
        <v>网络-260323-014149</v>
      </c>
      <c r="BW270" s="44" t="s">
        <v>121</v>
      </c>
      <c r="BX270" s="45" t="str">
        <f aca="false">IF(COUNTIF(BV:BV,BV270)=1,"否","是")</f>
        <v>否</v>
      </c>
      <c r="BY270" s="45" t="str">
        <f aca="false">MID(AR270,18,1)</f>
        <v/>
      </c>
      <c r="CG270" s="47" t="str">
        <f aca="false">VLOOKUP(AR270,[1]市民意见信息导出!$AI$2:$AK$392,3,FALSE())</f>
        <v>结束</v>
      </c>
      <c r="CH270" s="0" t="e">
        <f aca="false">VLOOKUP(BV270,[2]Sheet1!$C$2:$AC$99,2,FALSE())</f>
        <v>#N/A</v>
      </c>
    </row>
    <row r="271" customFormat="false" ht="131" hidden="true" customHeight="true" outlineLevel="0" collapsed="false">
      <c r="A271" s="35" t="s">
        <v>3456</v>
      </c>
      <c r="B271" s="36" t="s">
        <v>3457</v>
      </c>
      <c r="C271" s="36" t="s">
        <v>3458</v>
      </c>
      <c r="D271" s="36" t="s">
        <v>3459</v>
      </c>
      <c r="E271" s="35" t="s">
        <v>585</v>
      </c>
      <c r="F271" s="35" t="s">
        <v>89</v>
      </c>
      <c r="G271" s="35" t="s">
        <v>3460</v>
      </c>
      <c r="H271" s="35" t="s">
        <v>3461</v>
      </c>
      <c r="I271" s="35" t="s">
        <v>92</v>
      </c>
      <c r="J271" s="35" t="s">
        <v>93</v>
      </c>
      <c r="K271" s="35" t="s">
        <v>434</v>
      </c>
      <c r="L271" s="35" t="s">
        <v>490</v>
      </c>
      <c r="M271" s="35" t="s">
        <v>491</v>
      </c>
      <c r="N271" s="35" t="s">
        <v>97</v>
      </c>
      <c r="O271" s="35" t="s">
        <v>158</v>
      </c>
      <c r="P271" s="35" t="s">
        <v>447</v>
      </c>
      <c r="Q271" s="35" t="s">
        <v>158</v>
      </c>
      <c r="R271" s="36" t="s">
        <v>3447</v>
      </c>
      <c r="S271" s="36" t="s">
        <v>3366</v>
      </c>
      <c r="T271" s="36" t="s">
        <v>3449</v>
      </c>
      <c r="U271" s="35" t="s">
        <v>103</v>
      </c>
      <c r="V271" s="36" t="s">
        <v>104</v>
      </c>
      <c r="W271" s="35" t="s">
        <v>3462</v>
      </c>
      <c r="X271" s="35" t="s">
        <v>3463</v>
      </c>
      <c r="Y271" s="36" t="s">
        <v>3464</v>
      </c>
      <c r="Z271" s="35" t="s">
        <v>3465</v>
      </c>
      <c r="AA271" s="35" t="s">
        <v>242</v>
      </c>
      <c r="AB271" s="35" t="s">
        <v>3466</v>
      </c>
      <c r="AC271" s="35" t="s">
        <v>111</v>
      </c>
      <c r="AD271" s="35" t="s">
        <v>112</v>
      </c>
      <c r="AE271" s="36" t="s">
        <v>3467</v>
      </c>
      <c r="AF271" s="36" t="s">
        <v>166</v>
      </c>
      <c r="AG271" s="35" t="s">
        <v>115</v>
      </c>
      <c r="AH271" s="35" t="s">
        <v>116</v>
      </c>
      <c r="AI271" s="47"/>
      <c r="AJ271" s="47"/>
      <c r="AK271" s="37" t="str">
        <f aca="false">AG271&amp;L271&amp;M271</f>
        <v>服务场站问题场站建设</v>
      </c>
      <c r="AL271" s="63"/>
      <c r="AM271" s="63"/>
      <c r="AN271" s="63"/>
      <c r="AO271" s="63"/>
      <c r="AP271" s="38" t="n">
        <v>267</v>
      </c>
      <c r="AQ271" s="39" t="n">
        <v>46113</v>
      </c>
      <c r="AR271" s="43" t="str">
        <f aca="false">IFERROR(LEFT(A271,FIND("（",A271)-1),A271)</f>
        <v>热线-260322-036242</v>
      </c>
      <c r="AS271" s="43" t="str">
        <f aca="false">J271</f>
        <v>诉求</v>
      </c>
      <c r="AT271" s="43" t="n">
        <f aca="false">IF(MID(AR271,1,2)="热线",12345)+IF(MID(AR271,1,2)="网络",12345)</f>
        <v>12345</v>
      </c>
      <c r="AU271" s="41" t="str">
        <f aca="false">IFERROR(LEFT(D271,FIND(" ",D271)-1),D271)</f>
        <v>2026-03-23</v>
      </c>
      <c r="AV271" s="43" t="str">
        <f aca="false">P271</f>
        <v>工程设备部</v>
      </c>
      <c r="AW271" s="53" t="str">
        <f aca="false">Q271</f>
        <v>西客站分中心</v>
      </c>
      <c r="AX271" s="7" t="str">
        <f aca="false">H271</f>
        <v>市民反映，北京西站南广场西侧天桥往北再往东看到很明显的410路公交车以及122公交车的指示牌，显示下到地面，自己下到地面之后就看到一个栏杆，显示禁止跨越，后来旁边有一个小门，自己走了小门七绕八绕才到公交车站，公交车站的位置有天桥，但是没有直接的步梯，其实从地面直接过来就可以，不需要上天桥，来电希望相关部门帮助解决北京西站南广场指示牌不合理的问题。工单流转：重点站区管理委员会退回：2026年3月22日16时54分西站办第一次响应诉求人，经西站办核实诉求人反映南广场公交场站天桥上指引标识不清晰的情况。以上问题发生点位区域产权为公交集团自有产权，根据北京市人民政府办公厅印发《关于加强北京市重点站区管理服务工作的意见》的通知京政办字【2022】2号，重点站区管理机构负责重点站区范围内的出站系统管理、市容环卫、城管执法工作，重点站区范围内的其他事权仍由相关部门、单位和区政府负责。北京西站北广场公交场站产权归属北京市公交集团，场站内一切设置、一应事宜均由公交集团负责处理，非西站办管辖。经西站办与公交集团南广场公交场站相关负责人联系，其同意接单。建议市中心将本单转至公交集团继续办理。</v>
      </c>
      <c r="AY271" s="53" t="str">
        <f aca="false">AG271</f>
        <v>服务</v>
      </c>
      <c r="AZ271" s="43" t="s">
        <v>116</v>
      </c>
      <c r="BA271" s="43" t="s">
        <v>116</v>
      </c>
      <c r="BB271" s="43" t="s">
        <v>116</v>
      </c>
      <c r="BC271" s="6" t="s">
        <v>1330</v>
      </c>
      <c r="BD271" s="43" t="str">
        <f aca="false">U271</f>
        <v>结束</v>
      </c>
      <c r="BE271" s="43" t="str">
        <f aca="false">IFERROR(LEFT(T271,FIND(" ",T271)-1),T271)</f>
        <v>2026-03-28</v>
      </c>
      <c r="BF271" s="6" t="s">
        <v>517</v>
      </c>
      <c r="BG271" s="5" t="s">
        <v>447</v>
      </c>
      <c r="BH271" s="5" t="s">
        <v>158</v>
      </c>
      <c r="BI271" s="44"/>
      <c r="BJ271" s="44"/>
      <c r="BK271" s="44"/>
      <c r="BL271" s="44" t="str">
        <f aca="false">IF(BG271="物管行政部","侯旭、郑楠",IF(BG271="安保部","张耕",IF(BG271="工程设备部","华菲",IF(BG271="人力资源部","张浩宇",IF(BG271="党委工作部","阎鑫雨",IF(BG271="餐饮服务部","赵弘晨",IF(BG271="工会","郑欣",IF(BG271="办公室","董娜",""))))))))&amp;IF(BG271="纪检部","黄倩",IF(BG271="信息管理部","蔡浩然",""))</f>
        <v>华菲</v>
      </c>
      <c r="BM271" s="44"/>
      <c r="BN271" s="44"/>
      <c r="BO271" s="44"/>
      <c r="BP271" s="45" t="s">
        <v>120</v>
      </c>
      <c r="BQ271" s="46"/>
      <c r="BR271" s="44"/>
      <c r="BS271" s="46"/>
      <c r="BT271" s="46"/>
      <c r="BU271" s="44"/>
      <c r="BV271" s="44" t="str">
        <f aca="false">MID(AR271,1,16)</f>
        <v>热线-260322-036242</v>
      </c>
      <c r="BW271" s="44" t="s">
        <v>121</v>
      </c>
      <c r="BX271" s="45" t="str">
        <f aca="false">IF(COUNTIF(BV:BV,BV271)=1,"否","是")</f>
        <v>否</v>
      </c>
      <c r="BY271" s="45" t="str">
        <f aca="false">MID(AR271,18,1)</f>
        <v/>
      </c>
      <c r="CG271" s="47" t="str">
        <f aca="false">VLOOKUP(AR271,[1]市民意见信息导出!$AI$2:$AK$392,3,FALSE())</f>
        <v>结束</v>
      </c>
      <c r="CH271" s="0" t="e">
        <f aca="false">VLOOKUP(BV271,[2]Sheet1!$C$2:$AC$99,2,FALSE())</f>
        <v>#N/A</v>
      </c>
    </row>
    <row r="272" customFormat="false" ht="155" hidden="true" customHeight="true" outlineLevel="0" collapsed="false">
      <c r="A272" s="35" t="s">
        <v>3468</v>
      </c>
      <c r="B272" s="36" t="s">
        <v>3469</v>
      </c>
      <c r="C272" s="36" t="s">
        <v>3470</v>
      </c>
      <c r="D272" s="36" t="s">
        <v>3471</v>
      </c>
      <c r="E272" s="35" t="s">
        <v>1553</v>
      </c>
      <c r="F272" s="35" t="s">
        <v>129</v>
      </c>
      <c r="G272" s="35" t="s">
        <v>960</v>
      </c>
      <c r="H272" s="35" t="s">
        <v>3472</v>
      </c>
      <c r="I272" s="35" t="s">
        <v>92</v>
      </c>
      <c r="J272" s="35" t="s">
        <v>173</v>
      </c>
      <c r="K272" s="35" t="s">
        <v>1555</v>
      </c>
      <c r="L272" s="35" t="s">
        <v>1556</v>
      </c>
      <c r="M272" s="35" t="s">
        <v>1557</v>
      </c>
      <c r="N272" s="35" t="s">
        <v>97</v>
      </c>
      <c r="O272" s="35" t="s">
        <v>1558</v>
      </c>
      <c r="P272" s="35" t="s">
        <v>1558</v>
      </c>
      <c r="Q272" s="35" t="s">
        <v>218</v>
      </c>
      <c r="R272" s="36" t="s">
        <v>3473</v>
      </c>
      <c r="S272" s="36" t="s">
        <v>3474</v>
      </c>
      <c r="T272" s="36" t="s">
        <v>3475</v>
      </c>
      <c r="U272" s="35" t="s">
        <v>103</v>
      </c>
      <c r="V272" s="36" t="s">
        <v>104</v>
      </c>
      <c r="W272" s="35" t="s">
        <v>3476</v>
      </c>
      <c r="X272" s="35" t="s">
        <v>3477</v>
      </c>
      <c r="Y272" s="35" t="s">
        <v>3478</v>
      </c>
      <c r="Z272" s="35" t="s">
        <v>242</v>
      </c>
      <c r="AA272" s="35" t="s">
        <v>242</v>
      </c>
      <c r="AB272" s="35" t="s">
        <v>3479</v>
      </c>
      <c r="AC272" s="35" t="s">
        <v>111</v>
      </c>
      <c r="AD272" s="35" t="s">
        <v>112</v>
      </c>
      <c r="AE272" s="36" t="s">
        <v>3480</v>
      </c>
      <c r="AF272" s="36" t="s">
        <v>1564</v>
      </c>
      <c r="AG272" s="35" t="s">
        <v>225</v>
      </c>
      <c r="AH272" s="35" t="s">
        <v>116</v>
      </c>
      <c r="AI272" s="47"/>
      <c r="AJ272" s="47"/>
      <c r="AK272" s="37" t="str">
        <f aca="false">AG272&amp;L272&amp;M272</f>
        <v>劳动合同及用工管理纪检方面其他问题纪检方面补充内容</v>
      </c>
      <c r="AL272" s="63"/>
      <c r="AM272" s="63"/>
      <c r="AN272" s="63"/>
      <c r="AO272" s="63"/>
      <c r="AP272" s="38" t="n">
        <v>268</v>
      </c>
      <c r="AQ272" s="39" t="n">
        <v>46113</v>
      </c>
      <c r="AR272" s="43" t="str">
        <f aca="false">IFERROR(LEFT(A272,FIND("（",A272)-1),A272)</f>
        <v>网络-260324-042542-3</v>
      </c>
      <c r="AS272" s="43" t="str">
        <f aca="false">J272</f>
        <v>其他</v>
      </c>
      <c r="AT272" s="43" t="n">
        <f aca="false">IF(MID(AR272,1,2)="热线",12345)+IF(MID(AR272,1,2)="网络",12345)</f>
        <v>12345</v>
      </c>
      <c r="AU272" s="41" t="str">
        <f aca="false">IFERROR(LEFT(D272,FIND(" ",D272)-1),D272)</f>
        <v>2026-03-24</v>
      </c>
      <c r="AV272" s="43" t="str">
        <f aca="false">P272</f>
        <v>纪检部</v>
      </c>
      <c r="AW272" s="53" t="str">
        <f aca="false">Q272</f>
        <v>机关</v>
      </c>
      <c r="AX272" s="7" t="str">
        <f aca="false">H272</f>
        <v>工单来源：微信服务号，此工单内容为网民留言时填写的标题及原文。 ============================= 留言标题：举报鸿运承物业中心以仲裁为由推诿，要求书面答复并督办留言原文：本人杨利，系北京公交集团鸿运承物业管理中心原职工（普通工人、非公职人员、非党员），反映该中心在对我作出开除处分及通报过程中，再次以 “已提交劳动仲裁” 为由，拒绝就相关程序违法及通报问题进行任何书面回复，涉嫌严重的行政不作为。本人明确诉求：要求单位书面明确将我纳入监察对象的依据及程序，并撤销 “纪委复核期间” 将我定性为 “反面教材” 的负面通报。此事属行政监察监督范畴，单位的书面答复及纠错义务，不因司法仲裁程序的启动而免除。该中心故意混淆行政与司法程序，试图通过仲裁逃避自身责任，属于恶意推诿。责令鸿运承物业中心在法定时限内，就本人上述诉求出具正式、书面的有效答复，严禁以仲裁为由继续推诿或拖延。期待上级部门的书面处理结果。市民填写的详细地址为：区、街道：西城区广内街道详细地址：北京市西城区广安门内街道核桃园东街3  人力、组织、纪检 答复不满意</v>
      </c>
      <c r="AY272" s="53" t="str">
        <f aca="false">AG272</f>
        <v>劳动合同及用工管理</v>
      </c>
      <c r="AZ272" s="43" t="s">
        <v>92</v>
      </c>
      <c r="BA272" s="43" t="s">
        <v>92</v>
      </c>
      <c r="BB272" s="43" t="s">
        <v>116</v>
      </c>
      <c r="BC272" s="6" t="s">
        <v>226</v>
      </c>
      <c r="BD272" s="43" t="str">
        <f aca="false">U272</f>
        <v>结束</v>
      </c>
      <c r="BE272" s="43" t="str">
        <f aca="false">IFERROR(LEFT(T272,FIND(" ",T272)-1),T272)</f>
        <v>2026-03-29</v>
      </c>
      <c r="BF272" s="6" t="s">
        <v>977</v>
      </c>
      <c r="BG272" s="5" t="s">
        <v>1558</v>
      </c>
      <c r="BH272" s="5" t="s">
        <v>218</v>
      </c>
      <c r="BI272" s="44"/>
      <c r="BJ272" s="44"/>
      <c r="BK272" s="44"/>
      <c r="BL272" s="44" t="str">
        <f aca="false">IF(BG272="物管行政部","侯旭、郑楠",IF(BG272="安保部","张耕",IF(BG272="工程设备部","华菲",IF(BG272="人力资源部","张浩宇",IF(BG272="党委工作部","阎鑫雨",IF(BG272="餐饮服务部","赵弘晨",IF(BG272="工会","郑欣",IF(BG272="办公室","董娜",""))))))))&amp;IF(BG272="纪检部","黄倩",IF(BG272="信息管理部","蔡浩然",""))</f>
        <v>黄倩</v>
      </c>
      <c r="BM272" s="44"/>
      <c r="BN272" s="44"/>
      <c r="BO272" s="44"/>
      <c r="BP272" s="45" t="s">
        <v>1565</v>
      </c>
      <c r="BQ272" s="46" t="s">
        <v>3481</v>
      </c>
      <c r="BR272" s="44" t="s">
        <v>92</v>
      </c>
      <c r="BS272" s="46"/>
      <c r="BT272" s="46" t="s">
        <v>2900</v>
      </c>
      <c r="BU272" s="44" t="s">
        <v>1571</v>
      </c>
      <c r="BV272" s="44" t="str">
        <f aca="false">MID(AR272,1,16)</f>
        <v>网络-260324-042542</v>
      </c>
      <c r="BW272" s="44" t="s">
        <v>231</v>
      </c>
      <c r="BX272" s="45" t="str">
        <f aca="false">IF(COUNTIF(BV:BV,BV272)=1,"否","是")</f>
        <v>是</v>
      </c>
      <c r="BY272" s="45" t="str">
        <f aca="false">MID(AR272,18,1)</f>
        <v>3</v>
      </c>
      <c r="CG272" s="47" t="str">
        <f aca="false">VLOOKUP(AR272,[1]市民意见信息导出!$AI$2:$AK$392,3,FALSE())</f>
        <v>结束</v>
      </c>
      <c r="CH272" s="0" t="e">
        <f aca="false">VLOOKUP(BV272,[2]Sheet1!$C$2:$AC$99,2,FALSE())</f>
        <v>#N/A</v>
      </c>
    </row>
    <row r="273" customFormat="false" ht="143" hidden="true" customHeight="false" outlineLevel="0" collapsed="false">
      <c r="A273" s="35" t="s">
        <v>3482</v>
      </c>
      <c r="B273" s="36" t="s">
        <v>3469</v>
      </c>
      <c r="C273" s="36" t="s">
        <v>3470</v>
      </c>
      <c r="D273" s="36" t="s">
        <v>3471</v>
      </c>
      <c r="E273" s="35" t="s">
        <v>1553</v>
      </c>
      <c r="F273" s="35" t="s">
        <v>129</v>
      </c>
      <c r="G273" s="35" t="s">
        <v>960</v>
      </c>
      <c r="H273" s="35" t="s">
        <v>3472</v>
      </c>
      <c r="I273" s="35" t="s">
        <v>92</v>
      </c>
      <c r="J273" s="35" t="s">
        <v>173</v>
      </c>
      <c r="K273" s="35" t="s">
        <v>214</v>
      </c>
      <c r="L273" s="35" t="s">
        <v>973</v>
      </c>
      <c r="M273" s="35" t="s">
        <v>974</v>
      </c>
      <c r="N273" s="35" t="s">
        <v>97</v>
      </c>
      <c r="O273" s="35" t="s">
        <v>217</v>
      </c>
      <c r="P273" s="35" t="s">
        <v>217</v>
      </c>
      <c r="Q273" s="35" t="s">
        <v>218</v>
      </c>
      <c r="R273" s="36" t="s">
        <v>3473</v>
      </c>
      <c r="S273" s="36" t="s">
        <v>3448</v>
      </c>
      <c r="T273" s="36" t="s">
        <v>3475</v>
      </c>
      <c r="U273" s="35" t="s">
        <v>103</v>
      </c>
      <c r="V273" s="36" t="s">
        <v>104</v>
      </c>
      <c r="W273" s="35" t="s">
        <v>3476</v>
      </c>
      <c r="X273" s="35" t="s">
        <v>3483</v>
      </c>
      <c r="Y273" s="35" t="s">
        <v>221</v>
      </c>
      <c r="Z273" s="35" t="s">
        <v>221</v>
      </c>
      <c r="AA273" s="35" t="s">
        <v>221</v>
      </c>
      <c r="AB273" s="35" t="s">
        <v>3484</v>
      </c>
      <c r="AC273" s="35" t="s">
        <v>111</v>
      </c>
      <c r="AD273" s="35" t="s">
        <v>112</v>
      </c>
      <c r="AE273" s="36" t="s">
        <v>3480</v>
      </c>
      <c r="AF273" s="36" t="s">
        <v>224</v>
      </c>
      <c r="AG273" s="35" t="s">
        <v>225</v>
      </c>
      <c r="AH273" s="35" t="s">
        <v>116</v>
      </c>
      <c r="AI273" s="47"/>
      <c r="AJ273" s="47"/>
      <c r="AK273" s="37" t="str">
        <f aca="false">AG273&amp;L273&amp;M273</f>
        <v>劳动合同及用工管理组织方面其他问题组织方面补充内容</v>
      </c>
      <c r="AL273" s="63"/>
      <c r="AM273" s="63"/>
      <c r="AN273" s="63"/>
      <c r="AO273" s="63"/>
      <c r="AP273" s="38" t="n">
        <v>269</v>
      </c>
      <c r="AQ273" s="39" t="n">
        <v>46113</v>
      </c>
      <c r="AR273" s="43" t="str">
        <f aca="false">IFERROR(LEFT(A273,FIND("（",A273)-1),A273)</f>
        <v>网络-260324-042542-2</v>
      </c>
      <c r="AS273" s="43" t="str">
        <f aca="false">J273</f>
        <v>其他</v>
      </c>
      <c r="AT273" s="43" t="n">
        <f aca="false">IF(MID(AR273,1,2)="热线",12345)+IF(MID(AR273,1,2)="网络",12345)</f>
        <v>12345</v>
      </c>
      <c r="AU273" s="41" t="str">
        <f aca="false">IFERROR(LEFT(D273,FIND(" ",D273)-1),D273)</f>
        <v>2026-03-24</v>
      </c>
      <c r="AV273" s="43" t="str">
        <f aca="false">P273</f>
        <v>党委工作部</v>
      </c>
      <c r="AW273" s="53" t="str">
        <f aca="false">Q273</f>
        <v>机关</v>
      </c>
      <c r="AX273" s="7" t="str">
        <f aca="false">H273</f>
        <v>工单来源：微信服务号，此工单内容为网民留言时填写的标题及原文。 ============================= 留言标题：举报鸿运承物业中心以仲裁为由推诿，要求书面答复并督办留言原文：本人杨利，系北京公交集团鸿运承物业管理中心原职工（普通工人、非公职人员、非党员），反映该中心在对我作出开除处分及通报过程中，再次以 “已提交劳动仲裁” 为由，拒绝就相关程序违法及通报问题进行任何书面回复，涉嫌严重的行政不作为。本人明确诉求：要求单位书面明确将我纳入监察对象的依据及程序，并撤销 “纪委复核期间” 将我定性为 “反面教材” 的负面通报。此事属行政监察监督范畴，单位的书面答复及纠错义务，不因司法仲裁程序的启动而免除。该中心故意混淆行政与司法程序，试图通过仲裁逃避自身责任，属于恶意推诿。责令鸿运承物业中心在法定时限内，就本人上述诉求出具正式、书面的有效答复，严禁以仲裁为由继续推诿或拖延。期待上级部门的书面处理结果。市民填写的详细地址为：区、街道：西城区广内街道详细地址：北京市西城区广安门内街道核桃园东街3  人力、组织、纪检 答复不满意</v>
      </c>
      <c r="AY273" s="53" t="str">
        <f aca="false">AG273</f>
        <v>劳动合同及用工管理</v>
      </c>
      <c r="AZ273" s="43" t="s">
        <v>92</v>
      </c>
      <c r="BA273" s="43" t="s">
        <v>92</v>
      </c>
      <c r="BB273" s="43" t="s">
        <v>116</v>
      </c>
      <c r="BC273" s="6" t="s">
        <v>226</v>
      </c>
      <c r="BD273" s="43" t="str">
        <f aca="false">U273</f>
        <v>结束</v>
      </c>
      <c r="BE273" s="43" t="str">
        <f aca="false">IFERROR(LEFT(T273,FIND(" ",T273)-1),T273)</f>
        <v>2026-03-29</v>
      </c>
      <c r="BF273" s="6" t="s">
        <v>977</v>
      </c>
      <c r="BG273" s="5" t="s">
        <v>217</v>
      </c>
      <c r="BH273" s="5" t="s">
        <v>218</v>
      </c>
      <c r="BI273" s="44"/>
      <c r="BJ273" s="44"/>
      <c r="BK273" s="44"/>
      <c r="BL273" s="44" t="str">
        <f aca="false">IF(BG273="物管行政部","侯旭、郑楠",IF(BG273="安保部","张耕",IF(BG273="工程设备部","华菲",IF(BG273="人力资源部","张浩宇",IF(BG273="党委工作部","阎鑫雨",IF(BG273="餐饮服务部","赵弘晨",IF(BG273="工会","郑欣",IF(BG273="办公室","董娜",""))))))))&amp;IF(BG273="纪检部","黄倩",IF(BG273="信息管理部","蔡浩然",""))</f>
        <v>阎鑫雨</v>
      </c>
      <c r="BM273" s="44"/>
      <c r="BN273" s="44"/>
      <c r="BO273" s="44"/>
      <c r="BP273" s="45" t="s">
        <v>1565</v>
      </c>
      <c r="BQ273" s="46" t="s">
        <v>3481</v>
      </c>
      <c r="BR273" s="44" t="s">
        <v>92</v>
      </c>
      <c r="BS273" s="46"/>
      <c r="BT273" s="46" t="s">
        <v>2900</v>
      </c>
      <c r="BU273" s="44" t="s">
        <v>1571</v>
      </c>
      <c r="BV273" s="44" t="str">
        <f aca="false">MID(AR273,1,16)</f>
        <v>网络-260324-042542</v>
      </c>
      <c r="BW273" s="44" t="s">
        <v>231</v>
      </c>
      <c r="BX273" s="45" t="str">
        <f aca="false">IF(COUNTIF(BV:BV,BV273)=1,"否","是")</f>
        <v>是</v>
      </c>
      <c r="BY273" s="45" t="str">
        <f aca="false">MID(AR273,18,1)</f>
        <v>2</v>
      </c>
      <c r="CG273" s="47" t="str">
        <f aca="false">VLOOKUP(AR273,[1]市民意见信息导出!$AI$2:$AK$392,3,FALSE())</f>
        <v>结束</v>
      </c>
      <c r="CH273" s="0" t="e">
        <f aca="false">VLOOKUP(BV273,[2]Sheet1!$C$2:$AC$99,2,FALSE())</f>
        <v>#N/A</v>
      </c>
    </row>
    <row r="274" customFormat="false" ht="143" hidden="true" customHeight="false" outlineLevel="0" collapsed="false">
      <c r="A274" s="35" t="s">
        <v>3485</v>
      </c>
      <c r="B274" s="36" t="s">
        <v>3469</v>
      </c>
      <c r="C274" s="36" t="s">
        <v>3470</v>
      </c>
      <c r="D274" s="36" t="s">
        <v>3486</v>
      </c>
      <c r="E274" s="35" t="s">
        <v>1553</v>
      </c>
      <c r="F274" s="35" t="s">
        <v>129</v>
      </c>
      <c r="G274" s="35" t="s">
        <v>960</v>
      </c>
      <c r="H274" s="35" t="s">
        <v>3472</v>
      </c>
      <c r="I274" s="35" t="s">
        <v>92</v>
      </c>
      <c r="J274" s="35" t="s">
        <v>173</v>
      </c>
      <c r="K274" s="35" t="s">
        <v>234</v>
      </c>
      <c r="L274" s="35" t="s">
        <v>303</v>
      </c>
      <c r="M274" s="35" t="s">
        <v>304</v>
      </c>
      <c r="N274" s="35" t="s">
        <v>97</v>
      </c>
      <c r="O274" s="35" t="s">
        <v>238</v>
      </c>
      <c r="P274" s="35" t="s">
        <v>238</v>
      </c>
      <c r="Q274" s="35" t="s">
        <v>218</v>
      </c>
      <c r="R274" s="36" t="s">
        <v>3473</v>
      </c>
      <c r="S274" s="36" t="s">
        <v>3487</v>
      </c>
      <c r="T274" s="36" t="s">
        <v>3475</v>
      </c>
      <c r="U274" s="35" t="s">
        <v>103</v>
      </c>
      <c r="V274" s="36" t="s">
        <v>104</v>
      </c>
      <c r="W274" s="35" t="s">
        <v>3488</v>
      </c>
      <c r="X274" s="35" t="s">
        <v>3489</v>
      </c>
      <c r="Y274" s="35" t="s">
        <v>3490</v>
      </c>
      <c r="Z274" s="35" t="s">
        <v>242</v>
      </c>
      <c r="AA274" s="35" t="s">
        <v>242</v>
      </c>
      <c r="AB274" s="35" t="s">
        <v>3491</v>
      </c>
      <c r="AC274" s="35" t="s">
        <v>111</v>
      </c>
      <c r="AD274" s="35" t="s">
        <v>112</v>
      </c>
      <c r="AE274" s="36" t="s">
        <v>3480</v>
      </c>
      <c r="AF274" s="36" t="s">
        <v>279</v>
      </c>
      <c r="AG274" s="35" t="s">
        <v>225</v>
      </c>
      <c r="AH274" s="35" t="s">
        <v>116</v>
      </c>
      <c r="AI274" s="47"/>
      <c r="AJ274" s="47"/>
      <c r="AK274" s="37" t="str">
        <f aca="false">AG274&amp;L274&amp;M274</f>
        <v>劳动合同及用工管理人力资源方面其他问题人力资源方面补充内容</v>
      </c>
      <c r="AL274" s="63"/>
      <c r="AM274" s="63"/>
      <c r="AN274" s="63"/>
      <c r="AO274" s="63"/>
      <c r="AP274" s="38" t="n">
        <v>270</v>
      </c>
      <c r="AQ274" s="39" t="n">
        <v>46113</v>
      </c>
      <c r="AR274" s="43" t="str">
        <f aca="false">IFERROR(LEFT(A274,FIND("（",A274)-1),A274)</f>
        <v>网络-260324-042542-1</v>
      </c>
      <c r="AS274" s="43" t="str">
        <f aca="false">J274</f>
        <v>其他</v>
      </c>
      <c r="AT274" s="43" t="n">
        <f aca="false">IF(MID(AR274,1,2)="热线",12345)+IF(MID(AR274,1,2)="网络",12345)</f>
        <v>12345</v>
      </c>
      <c r="AU274" s="41" t="str">
        <f aca="false">IFERROR(LEFT(D274,FIND(" ",D274)-1),D274)</f>
        <v>2026-03-24</v>
      </c>
      <c r="AV274" s="43" t="str">
        <f aca="false">P274</f>
        <v>人力资源部</v>
      </c>
      <c r="AW274" s="53" t="str">
        <f aca="false">Q274</f>
        <v>机关</v>
      </c>
      <c r="AX274" s="7" t="str">
        <f aca="false">H274</f>
        <v>工单来源：微信服务号，此工单内容为网民留言时填写的标题及原文。 ============================= 留言标题：举报鸿运承物业中心以仲裁为由推诿，要求书面答复并督办留言原文：本人杨利，系北京公交集团鸿运承物业管理中心原职工（普通工人、非公职人员、非党员），反映该中心在对我作出开除处分及通报过程中，再次以 “已提交劳动仲裁” 为由，拒绝就相关程序违法及通报问题进行任何书面回复，涉嫌严重的行政不作为。本人明确诉求：要求单位书面明确将我纳入监察对象的依据及程序，并撤销 “纪委复核期间” 将我定性为 “反面教材” 的负面通报。此事属行政监察监督范畴，单位的书面答复及纠错义务，不因司法仲裁程序的启动而免除。该中心故意混淆行政与司法程序，试图通过仲裁逃避自身责任，属于恶意推诿。责令鸿运承物业中心在法定时限内，就本人上述诉求出具正式、书面的有效答复，严禁以仲裁为由继续推诿或拖延。期待上级部门的书面处理结果。市民填写的详细地址为：区、街道：西城区广内街道详细地址：北京市西城区广安门内街道核桃园东街3  人力、组织、纪检 答复不满意</v>
      </c>
      <c r="AY274" s="53" t="str">
        <f aca="false">AG274</f>
        <v>劳动合同及用工管理</v>
      </c>
      <c r="AZ274" s="43" t="s">
        <v>92</v>
      </c>
      <c r="BA274" s="43" t="s">
        <v>92</v>
      </c>
      <c r="BB274" s="43" t="s">
        <v>116</v>
      </c>
      <c r="BC274" s="6" t="s">
        <v>226</v>
      </c>
      <c r="BD274" s="43" t="str">
        <f aca="false">U274</f>
        <v>结束</v>
      </c>
      <c r="BE274" s="43" t="str">
        <f aca="false">IFERROR(LEFT(T274,FIND(" ",T274)-1),T274)</f>
        <v>2026-03-29</v>
      </c>
      <c r="BF274" s="6" t="s">
        <v>977</v>
      </c>
      <c r="BG274" s="5" t="s">
        <v>238</v>
      </c>
      <c r="BH274" s="5" t="s">
        <v>218</v>
      </c>
      <c r="BI274" s="44"/>
      <c r="BJ274" s="44"/>
      <c r="BK274" s="44"/>
      <c r="BL274" s="44" t="str">
        <f aca="false">IF(BG274="物管行政部","侯旭、郑楠",IF(BG274="安保部","张耕",IF(BG274="工程设备部","华菲",IF(BG274="人力资源部","张浩宇",IF(BG274="党委工作部","阎鑫雨",IF(BG274="餐饮服务部","赵弘晨",IF(BG274="工会","郑欣",IF(BG274="办公室","董娜",""))))))))&amp;IF(BG274="纪检部","黄倩",IF(BG274="信息管理部","蔡浩然",""))</f>
        <v>张浩宇</v>
      </c>
      <c r="BM274" s="44"/>
      <c r="BN274" s="44" t="s">
        <v>2863</v>
      </c>
      <c r="BO274" s="44"/>
      <c r="BP274" s="45" t="s">
        <v>1565</v>
      </c>
      <c r="BQ274" s="46" t="s">
        <v>3481</v>
      </c>
      <c r="BR274" s="44" t="s">
        <v>92</v>
      </c>
      <c r="BS274" s="46"/>
      <c r="BT274" s="46" t="s">
        <v>2900</v>
      </c>
      <c r="BU274" s="44" t="s">
        <v>1571</v>
      </c>
      <c r="BV274" s="44" t="str">
        <f aca="false">MID(AR274,1,16)</f>
        <v>网络-260324-042542</v>
      </c>
      <c r="BW274" s="44" t="s">
        <v>231</v>
      </c>
      <c r="BX274" s="45" t="str">
        <f aca="false">IF(COUNTIF(BV:BV,BV274)=1,"否","是")</f>
        <v>是</v>
      </c>
      <c r="BY274" s="45" t="str">
        <f aca="false">MID(AR274,18,1)</f>
        <v>1</v>
      </c>
      <c r="CG274" s="47" t="str">
        <f aca="false">VLOOKUP(AR274,[1]市民意见信息导出!$AI$2:$AK$392,3,FALSE())</f>
        <v>结束</v>
      </c>
      <c r="CH274" s="0" t="e">
        <f aca="false">VLOOKUP(BV274,[2]Sheet1!$C$2:$AC$99,2,FALSE())</f>
        <v>#N/A</v>
      </c>
    </row>
    <row r="275" customFormat="false" ht="52" hidden="true" customHeight="false" outlineLevel="0" collapsed="false">
      <c r="A275" s="35" t="s">
        <v>3492</v>
      </c>
      <c r="B275" s="36" t="s">
        <v>3493</v>
      </c>
      <c r="C275" s="36" t="s">
        <v>3494</v>
      </c>
      <c r="D275" s="36" t="s">
        <v>3495</v>
      </c>
      <c r="E275" s="35" t="s">
        <v>851</v>
      </c>
      <c r="F275" s="35" t="s">
        <v>129</v>
      </c>
      <c r="G275" s="35" t="s">
        <v>3496</v>
      </c>
      <c r="H275" s="35" t="s">
        <v>3497</v>
      </c>
      <c r="I275" s="35" t="s">
        <v>92</v>
      </c>
      <c r="J275" s="35" t="s">
        <v>173</v>
      </c>
      <c r="K275" s="35" t="s">
        <v>234</v>
      </c>
      <c r="L275" s="35" t="s">
        <v>303</v>
      </c>
      <c r="M275" s="35" t="s">
        <v>304</v>
      </c>
      <c r="N275" s="35" t="s">
        <v>97</v>
      </c>
      <c r="O275" s="35" t="s">
        <v>238</v>
      </c>
      <c r="P275" s="35" t="s">
        <v>238</v>
      </c>
      <c r="Q275" s="35" t="s">
        <v>218</v>
      </c>
      <c r="R275" s="36" t="s">
        <v>3498</v>
      </c>
      <c r="S275" s="36" t="s">
        <v>3474</v>
      </c>
      <c r="T275" s="36" t="s">
        <v>3499</v>
      </c>
      <c r="U275" s="35" t="s">
        <v>103</v>
      </c>
      <c r="V275" s="36" t="s">
        <v>104</v>
      </c>
      <c r="W275" s="35" t="s">
        <v>3500</v>
      </c>
      <c r="X275" s="35" t="s">
        <v>3501</v>
      </c>
      <c r="Y275" s="35" t="s">
        <v>3502</v>
      </c>
      <c r="Z275" s="35" t="s">
        <v>242</v>
      </c>
      <c r="AA275" s="35" t="s">
        <v>242</v>
      </c>
      <c r="AB275" s="35" t="s">
        <v>3503</v>
      </c>
      <c r="AC275" s="35" t="s">
        <v>111</v>
      </c>
      <c r="AD275" s="35" t="s">
        <v>112</v>
      </c>
      <c r="AE275" s="36" t="s">
        <v>3504</v>
      </c>
      <c r="AF275" s="36" t="s">
        <v>279</v>
      </c>
      <c r="AG275" s="35" t="s">
        <v>115</v>
      </c>
      <c r="AH275" s="35" t="s">
        <v>116</v>
      </c>
      <c r="AI275" s="47"/>
      <c r="AJ275" s="47"/>
      <c r="AK275" s="37" t="str">
        <f aca="false">AG275&amp;L275&amp;M275</f>
        <v>服务人力资源方面其他问题人力资源方面补充内容</v>
      </c>
      <c r="AL275" s="63"/>
      <c r="AM275" s="63"/>
      <c r="AN275" s="63"/>
      <c r="AO275" s="63"/>
      <c r="AP275" s="38" t="n">
        <v>271</v>
      </c>
      <c r="AQ275" s="39" t="n">
        <v>46113</v>
      </c>
      <c r="AR275" s="43" t="str">
        <f aca="false">IFERROR(LEFT(A275,FIND("（",A275)-1),A275)</f>
        <v>热线-260325-019495</v>
      </c>
      <c r="AS275" s="43" t="str">
        <f aca="false">J275</f>
        <v>其他</v>
      </c>
      <c r="AT275" s="43" t="n">
        <f aca="false">IF(MID(AR275,1,2)="热线",12345)+IF(MID(AR275,1,2)="网络",12345)</f>
        <v>12345</v>
      </c>
      <c r="AU275" s="41" t="str">
        <f aca="false">IFERROR(LEFT(D275,FIND(" ",D275)-1),D275)</f>
        <v>2026-03-25</v>
      </c>
      <c r="AV275" s="43" t="str">
        <f aca="false">P275</f>
        <v>人力资源部</v>
      </c>
      <c r="AW275" s="53" t="str">
        <f aca="false">Q275</f>
        <v>机关</v>
      </c>
      <c r="AX275" s="7" t="str">
        <f aca="false">H275</f>
        <v>市民反映，公交集团管理的物业，市民表示物业归公交集团管理，自己是在职职工索要父母信息没有说什么用途，父母去世也需要身份信息，自己不认可，来电反映公交集团物业核实在职员工父母信息身份信息问题。</v>
      </c>
      <c r="AY275" s="53" t="str">
        <f aca="false">AG275</f>
        <v>服务</v>
      </c>
      <c r="AZ275" s="43" t="s">
        <v>92</v>
      </c>
      <c r="BA275" s="43" t="s">
        <v>92</v>
      </c>
      <c r="BB275" s="43" t="s">
        <v>116</v>
      </c>
      <c r="BC275" s="6" t="s">
        <v>121</v>
      </c>
      <c r="BD275" s="43" t="str">
        <f aca="false">U275</f>
        <v>结束</v>
      </c>
      <c r="BE275" s="43" t="str">
        <f aca="false">IFERROR(LEFT(T275,FIND(" ",T275)-1),T275)</f>
        <v>2026-03-30</v>
      </c>
      <c r="BF275" s="6" t="s">
        <v>3505</v>
      </c>
      <c r="BG275" s="5" t="s">
        <v>238</v>
      </c>
      <c r="BH275" s="5" t="s">
        <v>218</v>
      </c>
      <c r="BI275" s="44"/>
      <c r="BJ275" s="44"/>
      <c r="BK275" s="44"/>
      <c r="BL275" s="44" t="str">
        <f aca="false">IF(BG275="物管行政部","侯旭、郑楠",IF(BG275="安保部","张耕",IF(BG275="工程设备部","华菲",IF(BG275="人力资源部","张浩宇",IF(BG275="党委工作部","阎鑫雨",IF(BG275="餐饮服务部","赵弘晨",IF(BG275="工会","郑欣",IF(BG275="办公室","董娜",""))))))))&amp;IF(BG275="纪检部","黄倩",IF(BG275="信息管理部","蔡浩然",""))</f>
        <v>张浩宇</v>
      </c>
      <c r="BM275" s="44"/>
      <c r="BN275" s="44"/>
      <c r="BO275" s="44"/>
      <c r="BP275" s="45" t="s">
        <v>120</v>
      </c>
      <c r="BQ275" s="46"/>
      <c r="BR275" s="44"/>
      <c r="BS275" s="46"/>
      <c r="BT275" s="46"/>
      <c r="BU275" s="44"/>
      <c r="BV275" s="44" t="str">
        <f aca="false">MID(AR275,1,16)</f>
        <v>热线-260325-019495</v>
      </c>
      <c r="BW275" s="44" t="s">
        <v>121</v>
      </c>
      <c r="BX275" s="45" t="str">
        <f aca="false">IF(COUNTIF(BV:BV,BV275)=1,"否","是")</f>
        <v>否</v>
      </c>
      <c r="BY275" s="45" t="str">
        <f aca="false">MID(AR275,18,1)</f>
        <v/>
      </c>
      <c r="CG275" s="47" t="str">
        <f aca="false">VLOOKUP(AR275,[1]市民意见信息导出!$AI$2:$AK$392,3,FALSE())</f>
        <v>结束</v>
      </c>
      <c r="CH275" s="0" t="e">
        <f aca="false">VLOOKUP(BV275,[2]Sheet1!$C$2:$AC$99,2,FALSE())</f>
        <v>#N/A</v>
      </c>
    </row>
    <row r="276" customFormat="false" ht="117" hidden="true" customHeight="false" outlineLevel="0" collapsed="false">
      <c r="A276" s="35" t="s">
        <v>3506</v>
      </c>
      <c r="B276" s="36" t="s">
        <v>3507</v>
      </c>
      <c r="C276" s="36" t="s">
        <v>3508</v>
      </c>
      <c r="D276" s="36" t="s">
        <v>3509</v>
      </c>
      <c r="E276" s="35" t="s">
        <v>182</v>
      </c>
      <c r="F276" s="35" t="s">
        <v>129</v>
      </c>
      <c r="G276" s="35" t="s">
        <v>182</v>
      </c>
      <c r="H276" s="35" t="s">
        <v>3510</v>
      </c>
      <c r="I276" s="35" t="s">
        <v>92</v>
      </c>
      <c r="J276" s="35" t="s">
        <v>93</v>
      </c>
      <c r="K276" s="35" t="s">
        <v>434</v>
      </c>
      <c r="L276" s="35" t="s">
        <v>910</v>
      </c>
      <c r="M276" s="35" t="s">
        <v>911</v>
      </c>
      <c r="N276" s="35" t="s">
        <v>97</v>
      </c>
      <c r="O276" s="35" t="s">
        <v>186</v>
      </c>
      <c r="P276" s="35" t="s">
        <v>912</v>
      </c>
      <c r="Q276" s="35" t="s">
        <v>186</v>
      </c>
      <c r="R276" s="36" t="s">
        <v>3498</v>
      </c>
      <c r="S276" s="36" t="s">
        <v>3487</v>
      </c>
      <c r="T276" s="36" t="s">
        <v>3499</v>
      </c>
      <c r="U276" s="35" t="s">
        <v>103</v>
      </c>
      <c r="V276" s="36" t="s">
        <v>104</v>
      </c>
      <c r="W276" s="35" t="s">
        <v>3511</v>
      </c>
      <c r="X276" s="35" t="s">
        <v>1712</v>
      </c>
      <c r="Y276" s="35" t="s">
        <v>3512</v>
      </c>
      <c r="Z276" s="35" t="s">
        <v>3512</v>
      </c>
      <c r="AA276" s="35" t="s">
        <v>3513</v>
      </c>
      <c r="AB276" s="35" t="s">
        <v>3514</v>
      </c>
      <c r="AC276" s="35" t="s">
        <v>111</v>
      </c>
      <c r="AD276" s="35" t="s">
        <v>112</v>
      </c>
      <c r="AE276" s="36" t="s">
        <v>3515</v>
      </c>
      <c r="AF276" s="36" t="s">
        <v>195</v>
      </c>
      <c r="AG276" s="35" t="s">
        <v>115</v>
      </c>
      <c r="AH276" s="35" t="s">
        <v>116</v>
      </c>
      <c r="AI276" s="47"/>
      <c r="AJ276" s="47"/>
      <c r="AK276" s="37" t="str">
        <f aca="false">AG276&amp;L276&amp;M276</f>
        <v>服务后勤保障食堂问题</v>
      </c>
      <c r="AL276" s="63"/>
      <c r="AM276" s="63"/>
      <c r="AN276" s="63"/>
      <c r="AO276" s="63"/>
      <c r="AP276" s="38" t="n">
        <v>272</v>
      </c>
      <c r="AQ276" s="39" t="n">
        <v>46113</v>
      </c>
      <c r="AR276" s="43" t="str">
        <f aca="false">IFERROR(LEFT(A276,FIND("（",A276)-1),A276)</f>
        <v>热线-260325-031904</v>
      </c>
      <c r="AS276" s="43" t="str">
        <f aca="false">J276</f>
        <v>诉求</v>
      </c>
      <c r="AT276" s="43" t="n">
        <f aca="false">IF(MID(AR276,1,2)="热线",12345)+IF(MID(AR276,1,2)="网络",12345)</f>
        <v>12345</v>
      </c>
      <c r="AU276" s="41" t="str">
        <f aca="false">IFERROR(LEFT(D276,FIND(" ",D276)-1),D276)</f>
        <v>2026-03-25</v>
      </c>
      <c r="AV276" s="43" t="str">
        <f aca="false">P276</f>
        <v>餐饮服务部</v>
      </c>
      <c r="AW276" s="53" t="str">
        <f aca="false">Q276</f>
        <v>动物园分中心</v>
      </c>
      <c r="AX276" s="7" t="str">
        <f aca="false">H276</f>
        <v>市民反映，北京公交集团第一客运分公司22车队，年前调换了食堂的工作人员，换了之后食堂的饭菜非常难吃，种类和菜量也变少了，导致去的晚的人都没有饭吃，更换之后吃饭的人数都变少了，并且现在下午17点钟才开门，价格也更高，希望能够实地调查，市民再次来电，表示更换当前的厨师前，每天能有100位员工在这里吃饭，还有后勤管理工作人员在这吃饭，更换之后来就餐的人最多只有原来的三分之一，原因就是做的不好吃，且不管中午还是晚上，做的菜量非常少，有两个职工去打完饭之后就没有了，厨师又要去再炒菜，但是司机着急发车等不起这个时间，该厨师一直都是这样操作，市民表示职工对近几天在2026年3月25日之前的临时替换的代班的厨师比较认可，要求更换厨师或者使用大家认可的这位代班厨师，来电反映食堂更换厨师问题。 注：市民要求个人信息保密（已解释）。</v>
      </c>
      <c r="AY276" s="53" t="str">
        <f aca="false">AG276</f>
        <v>服务</v>
      </c>
      <c r="AZ276" s="43" t="s">
        <v>92</v>
      </c>
      <c r="BA276" s="43" t="s">
        <v>92</v>
      </c>
      <c r="BB276" s="43" t="s">
        <v>116</v>
      </c>
      <c r="BC276" s="6" t="s">
        <v>1330</v>
      </c>
      <c r="BD276" s="43" t="str">
        <f aca="false">U276</f>
        <v>结束</v>
      </c>
      <c r="BE276" s="43" t="str">
        <f aca="false">IFERROR(LEFT(T276,FIND(" ",T276)-1),T276)</f>
        <v>2026-03-30</v>
      </c>
      <c r="BF276" s="6" t="s">
        <v>2845</v>
      </c>
      <c r="BG276" s="5" t="s">
        <v>912</v>
      </c>
      <c r="BH276" s="5" t="s">
        <v>186</v>
      </c>
      <c r="BI276" s="44"/>
      <c r="BJ276" s="44"/>
      <c r="BK276" s="44"/>
      <c r="BL276" s="44" t="str">
        <f aca="false">IF(BG276="物管行政部","侯旭、郑楠",IF(BG276="安保部","张耕",IF(BG276="工程设备部","华菲",IF(BG276="人力资源部","张浩宇",IF(BG276="党委工作部","阎鑫雨",IF(BG276="餐饮服务部","赵弘晨",IF(BG276="工会","郑欣",IF(BG276="办公室","董娜",""))))))))&amp;IF(BG276="纪检部","黄倩",IF(BG276="信息管理部","蔡浩然",""))</f>
        <v>赵弘晨</v>
      </c>
      <c r="BM276" s="44"/>
      <c r="BN276" s="44"/>
      <c r="BO276" s="44"/>
      <c r="BP276" s="45" t="s">
        <v>120</v>
      </c>
      <c r="BQ276" s="46"/>
      <c r="BR276" s="44"/>
      <c r="BS276" s="46"/>
      <c r="BT276" s="46"/>
      <c r="BU276" s="44"/>
      <c r="BV276" s="44" t="str">
        <f aca="false">MID(AR276,1,16)</f>
        <v>热线-260325-031904</v>
      </c>
      <c r="BW276" s="44" t="s">
        <v>121</v>
      </c>
      <c r="BX276" s="45" t="str">
        <f aca="false">IF(COUNTIF(BV:BV,BV276)=1,"否","是")</f>
        <v>否</v>
      </c>
      <c r="BY276" s="45" t="str">
        <f aca="false">MID(AR276,18,1)</f>
        <v/>
      </c>
      <c r="CG276" s="47" t="str">
        <f aca="false">VLOOKUP(AR276,[1]市民意见信息导出!$AI$2:$AK$392,3,FALSE())</f>
        <v>结束</v>
      </c>
      <c r="CH276" s="0" t="e">
        <f aca="false">VLOOKUP(BV276,[2]Sheet1!$C$2:$AC$99,2,FALSE())</f>
        <v>#N/A</v>
      </c>
    </row>
    <row r="277" customFormat="false" ht="100" hidden="true" customHeight="true" outlineLevel="0" collapsed="false">
      <c r="A277" s="35" t="s">
        <v>3516</v>
      </c>
      <c r="B277" s="36" t="s">
        <v>3517</v>
      </c>
      <c r="C277" s="36" t="s">
        <v>3518</v>
      </c>
      <c r="D277" s="36" t="s">
        <v>3519</v>
      </c>
      <c r="E277" s="35" t="s">
        <v>3520</v>
      </c>
      <c r="F277" s="35" t="s">
        <v>129</v>
      </c>
      <c r="G277" s="35" t="s">
        <v>3521</v>
      </c>
      <c r="H277" s="35" t="s">
        <v>3522</v>
      </c>
      <c r="I277" s="35" t="s">
        <v>92</v>
      </c>
      <c r="J277" s="35" t="s">
        <v>173</v>
      </c>
      <c r="K277" s="35" t="s">
        <v>214</v>
      </c>
      <c r="L277" s="35" t="s">
        <v>973</v>
      </c>
      <c r="M277" s="35" t="s">
        <v>974</v>
      </c>
      <c r="N277" s="35" t="s">
        <v>97</v>
      </c>
      <c r="O277" s="35" t="s">
        <v>217</v>
      </c>
      <c r="P277" s="35" t="s">
        <v>217</v>
      </c>
      <c r="Q277" s="35" t="s">
        <v>218</v>
      </c>
      <c r="R277" s="36" t="s">
        <v>3498</v>
      </c>
      <c r="S277" s="36" t="s">
        <v>3487</v>
      </c>
      <c r="T277" s="36" t="s">
        <v>3499</v>
      </c>
      <c r="U277" s="35" t="s">
        <v>103</v>
      </c>
      <c r="V277" s="36" t="s">
        <v>104</v>
      </c>
      <c r="W277" s="35" t="s">
        <v>3523</v>
      </c>
      <c r="X277" s="35" t="s">
        <v>3524</v>
      </c>
      <c r="Y277" s="35" t="s">
        <v>221</v>
      </c>
      <c r="Z277" s="35" t="s">
        <v>221</v>
      </c>
      <c r="AA277" s="35" t="s">
        <v>221</v>
      </c>
      <c r="AB277" s="35" t="s">
        <v>3525</v>
      </c>
      <c r="AC277" s="35" t="s">
        <v>111</v>
      </c>
      <c r="AD277" s="35" t="s">
        <v>112</v>
      </c>
      <c r="AE277" s="36" t="s">
        <v>3526</v>
      </c>
      <c r="AF277" s="36" t="s">
        <v>224</v>
      </c>
      <c r="AG277" s="35" t="s">
        <v>225</v>
      </c>
      <c r="AH277" s="35" t="s">
        <v>116</v>
      </c>
      <c r="AI277" s="47"/>
      <c r="AJ277" s="47"/>
      <c r="AK277" s="37" t="str">
        <f aca="false">AG277&amp;L277&amp;M277</f>
        <v>劳动合同及用工管理组织方面其他问题组织方面补充内容</v>
      </c>
      <c r="AL277" s="63"/>
      <c r="AM277" s="63"/>
      <c r="AN277" s="63"/>
      <c r="AO277" s="63"/>
      <c r="AP277" s="38" t="n">
        <v>273</v>
      </c>
      <c r="AQ277" s="39" t="n">
        <v>46113</v>
      </c>
      <c r="AR277" s="43" t="str">
        <f aca="false">IFERROR(LEFT(A277,FIND("（",A277)-1),A277)</f>
        <v>热线-260324-066952-2</v>
      </c>
      <c r="AS277" s="43" t="str">
        <f aca="false">J277</f>
        <v>其他</v>
      </c>
      <c r="AT277" s="43" t="n">
        <f aca="false">IF(MID(AR277,1,2)="热线",12345)+IF(MID(AR277,1,2)="网络",12345)</f>
        <v>12345</v>
      </c>
      <c r="AU277" s="41" t="str">
        <f aca="false">IFERROR(LEFT(D277,FIND(" ",D277)-1),D277)</f>
        <v>2026-03-25</v>
      </c>
      <c r="AV277" s="43" t="str">
        <f aca="false">P277</f>
        <v>党委工作部</v>
      </c>
      <c r="AW277" s="53" t="str">
        <f aca="false">Q277</f>
        <v>机关</v>
      </c>
      <c r="AX277" s="7" t="str">
        <f aca="false">H277</f>
        <v>市民反映，北京鸿运达物业管理有限责任公司的员工李永超，每天不上班，正常领取工资，党员日记让他人写，员工也不打卡，对此不认可，希望相关部门核实处理，地址：西城区广安门内核桃园1号，来电反映举报北京鸿运达物业管理有限责任公司员工问题。工单流转：西城区分中心退回，经核实，来电人举报公司其他员工存在不当工作行为，工单中工作行为情况均由用人单位掌握，为单位内部管理问题，不涉及劳动违法，不属于劳动监察及劳动争议仲裁受理范围。北京鸿运达物业管理有限责任公司上级单位为北京公共交通控股（集团）有限公司，该公司是北京市市属国企，工作人员已就反映问题进行解释说明，告知其应当向有关行政主管部门或该单位的上级主管单位进行反映，诉求人表示清楚。建议转上级单位公交集团进一步核实处理。人力组织</v>
      </c>
      <c r="AY277" s="53" t="str">
        <f aca="false">AG277</f>
        <v>劳动合同及用工管理</v>
      </c>
      <c r="AZ277" s="43" t="s">
        <v>92</v>
      </c>
      <c r="BA277" s="43" t="s">
        <v>92</v>
      </c>
      <c r="BB277" s="43" t="s">
        <v>116</v>
      </c>
      <c r="BC277" s="6" t="s">
        <v>226</v>
      </c>
      <c r="BD277" s="43" t="str">
        <f aca="false">U277</f>
        <v>结束</v>
      </c>
      <c r="BE277" s="43" t="str">
        <f aca="false">IFERROR(LEFT(T277,FIND(" ",T277)-1),T277)</f>
        <v>2026-03-30</v>
      </c>
      <c r="BF277" s="6" t="s">
        <v>3527</v>
      </c>
      <c r="BG277" s="5" t="s">
        <v>217</v>
      </c>
      <c r="BH277" s="5" t="s">
        <v>218</v>
      </c>
      <c r="BI277" s="44"/>
      <c r="BJ277" s="44"/>
      <c r="BK277" s="44"/>
      <c r="BL277" s="44" t="str">
        <f aca="false">IF(BG277="物管行政部","侯旭、郑楠",IF(BG277="安保部","张耕",IF(BG277="工程设备部","华菲",IF(BG277="人力资源部","张浩宇",IF(BG277="党委工作部","阎鑫雨",IF(BG277="餐饮服务部","赵弘晨",IF(BG277="工会","郑欣",IF(BG277="办公室","董娜",""))))))))&amp;IF(BG277="纪检部","黄倩",IF(BG277="信息管理部","蔡浩然",""))</f>
        <v>阎鑫雨</v>
      </c>
      <c r="BM277" s="44"/>
      <c r="BN277" s="44"/>
      <c r="BO277" s="44"/>
      <c r="BP277" s="45" t="s">
        <v>120</v>
      </c>
      <c r="BQ277" s="46"/>
      <c r="BR277" s="44"/>
      <c r="BS277" s="46"/>
      <c r="BT277" s="46" t="s">
        <v>230</v>
      </c>
      <c r="BU277" s="44"/>
      <c r="BV277" s="44" t="str">
        <f aca="false">MID(AR277,1,16)</f>
        <v>热线-260324-066952</v>
      </c>
      <c r="BW277" s="44" t="s">
        <v>231</v>
      </c>
      <c r="BX277" s="45" t="str">
        <f aca="false">IF(COUNTIF(BV:BV,BV277)=1,"否","是")</f>
        <v>是</v>
      </c>
      <c r="BY277" s="45" t="str">
        <f aca="false">MID(AR277,18,1)</f>
        <v>2</v>
      </c>
      <c r="CG277" s="47" t="str">
        <f aca="false">VLOOKUP(AR277,[1]市民意见信息导出!$AI$2:$AK$392,3,FALSE())</f>
        <v>结束</v>
      </c>
      <c r="CH277" s="0" t="e">
        <f aca="false">VLOOKUP(BV277,[2]Sheet1!$C$2:$AC$99,2,FALSE())</f>
        <v>#N/A</v>
      </c>
    </row>
    <row r="278" customFormat="false" ht="100" hidden="true" customHeight="true" outlineLevel="0" collapsed="false">
      <c r="A278" s="35" t="s">
        <v>3528</v>
      </c>
      <c r="B278" s="36" t="s">
        <v>3517</v>
      </c>
      <c r="C278" s="36" t="s">
        <v>3518</v>
      </c>
      <c r="D278" s="36" t="s">
        <v>3519</v>
      </c>
      <c r="E278" s="35" t="s">
        <v>3520</v>
      </c>
      <c r="F278" s="35" t="s">
        <v>129</v>
      </c>
      <c r="G278" s="35" t="s">
        <v>3521</v>
      </c>
      <c r="H278" s="35" t="s">
        <v>3522</v>
      </c>
      <c r="I278" s="35" t="s">
        <v>92</v>
      </c>
      <c r="J278" s="35" t="s">
        <v>93</v>
      </c>
      <c r="K278" s="35" t="s">
        <v>234</v>
      </c>
      <c r="L278" s="35" t="s">
        <v>659</v>
      </c>
      <c r="M278" s="35" t="s">
        <v>660</v>
      </c>
      <c r="N278" s="35" t="s">
        <v>97</v>
      </c>
      <c r="O278" s="35" t="s">
        <v>238</v>
      </c>
      <c r="P278" s="35" t="s">
        <v>238</v>
      </c>
      <c r="Q278" s="35" t="s">
        <v>218</v>
      </c>
      <c r="R278" s="36" t="s">
        <v>3498</v>
      </c>
      <c r="S278" s="36" t="s">
        <v>3448</v>
      </c>
      <c r="T278" s="36" t="s">
        <v>3499</v>
      </c>
      <c r="U278" s="35" t="s">
        <v>103</v>
      </c>
      <c r="V278" s="36" t="s">
        <v>104</v>
      </c>
      <c r="W278" s="35" t="s">
        <v>3523</v>
      </c>
      <c r="X278" s="35" t="s">
        <v>3529</v>
      </c>
      <c r="Y278" s="35" t="s">
        <v>3530</v>
      </c>
      <c r="Z278" s="35" t="s">
        <v>242</v>
      </c>
      <c r="AA278" s="35" t="s">
        <v>242</v>
      </c>
      <c r="AB278" s="35" t="s">
        <v>3531</v>
      </c>
      <c r="AC278" s="35" t="s">
        <v>111</v>
      </c>
      <c r="AD278" s="35" t="s">
        <v>112</v>
      </c>
      <c r="AE278" s="36" t="s">
        <v>3526</v>
      </c>
      <c r="AF278" s="36" t="s">
        <v>279</v>
      </c>
      <c r="AG278" s="35" t="s">
        <v>225</v>
      </c>
      <c r="AH278" s="35" t="s">
        <v>116</v>
      </c>
      <c r="AI278" s="47"/>
      <c r="AJ278" s="47"/>
      <c r="AK278" s="37" t="str">
        <f aca="false">AG278&amp;L278&amp;M278</f>
        <v>劳动合同及用工管理劳动用工劳动工时</v>
      </c>
      <c r="AL278" s="63"/>
      <c r="AM278" s="63"/>
      <c r="AN278" s="63"/>
      <c r="AO278" s="63"/>
      <c r="AP278" s="38" t="n">
        <v>274</v>
      </c>
      <c r="AQ278" s="39" t="n">
        <v>46113</v>
      </c>
      <c r="AR278" s="43" t="str">
        <f aca="false">IFERROR(LEFT(A278,FIND("（",A278)-1),A278)</f>
        <v>热线-260324-066952-1</v>
      </c>
      <c r="AS278" s="43" t="str">
        <f aca="false">J278</f>
        <v>诉求</v>
      </c>
      <c r="AT278" s="43" t="n">
        <f aca="false">IF(MID(AR278,1,2)="热线",12345)+IF(MID(AR278,1,2)="网络",12345)</f>
        <v>12345</v>
      </c>
      <c r="AU278" s="41" t="str">
        <f aca="false">IFERROR(LEFT(D278,FIND(" ",D278)-1),D278)</f>
        <v>2026-03-25</v>
      </c>
      <c r="AV278" s="43" t="str">
        <f aca="false">P278</f>
        <v>人力资源部</v>
      </c>
      <c r="AW278" s="53" t="str">
        <f aca="false">Q278</f>
        <v>机关</v>
      </c>
      <c r="AX278" s="7" t="str">
        <f aca="false">H278</f>
        <v>市民反映，北京鸿运达物业管理有限责任公司的员工李永超，每天不上班，正常领取工资，党员日记让他人写，员工也不打卡，对此不认可，希望相关部门核实处理，地址：西城区广安门内核桃园1号，来电反映举报北京鸿运达物业管理有限责任公司员工问题。工单流转：西城区分中心退回，经核实，来电人举报公司其他员工存在不当工作行为，工单中工作行为情况均由用人单位掌握，为单位内部管理问题，不涉及劳动违法，不属于劳动监察及劳动争议仲裁受理范围。北京鸿运达物业管理有限责任公司上级单位为北京公共交通控股（集团）有限公司，该公司是北京市市属国企，工作人员已就反映问题进行解释说明，告知其应当向有关行政主管部门或该单位的上级主管单位进行反映，诉求人表示清楚。建议转上级单位公交集团进一步核实处理。人力组织</v>
      </c>
      <c r="AY278" s="53" t="str">
        <f aca="false">AG278</f>
        <v>劳动合同及用工管理</v>
      </c>
      <c r="AZ278" s="43" t="s">
        <v>92</v>
      </c>
      <c r="BA278" s="43" t="s">
        <v>92</v>
      </c>
      <c r="BB278" s="43" t="s">
        <v>116</v>
      </c>
      <c r="BC278" s="6" t="s">
        <v>226</v>
      </c>
      <c r="BD278" s="43" t="str">
        <f aca="false">U278</f>
        <v>结束</v>
      </c>
      <c r="BE278" s="43" t="str">
        <f aca="false">IFERROR(LEFT(T278,FIND(" ",T278)-1),T278)</f>
        <v>2026-03-30</v>
      </c>
      <c r="BF278" s="6" t="s">
        <v>988</v>
      </c>
      <c r="BG278" s="5" t="s">
        <v>238</v>
      </c>
      <c r="BH278" s="5" t="s">
        <v>218</v>
      </c>
      <c r="BI278" s="44"/>
      <c r="BJ278" s="44"/>
      <c r="BK278" s="44"/>
      <c r="BL278" s="44" t="str">
        <f aca="false">IF(BG278="物管行政部","侯旭、郑楠",IF(BG278="安保部","张耕",IF(BG278="工程设备部","华菲",IF(BG278="人力资源部","张浩宇",IF(BG278="党委工作部","阎鑫雨",IF(BG278="餐饮服务部","赵弘晨",IF(BG278="工会","郑欣",IF(BG278="办公室","董娜",""))))))))&amp;IF(BG278="纪检部","黄倩",IF(BG278="信息管理部","蔡浩然",""))</f>
        <v>张浩宇</v>
      </c>
      <c r="BM278" s="44"/>
      <c r="BN278" s="44"/>
      <c r="BO278" s="44"/>
      <c r="BP278" s="45" t="s">
        <v>120</v>
      </c>
      <c r="BQ278" s="46"/>
      <c r="BR278" s="44"/>
      <c r="BS278" s="46"/>
      <c r="BT278" s="46" t="s">
        <v>230</v>
      </c>
      <c r="BU278" s="44"/>
      <c r="BV278" s="44" t="str">
        <f aca="false">MID(AR278,1,16)</f>
        <v>热线-260324-066952</v>
      </c>
      <c r="BW278" s="44" t="s">
        <v>231</v>
      </c>
      <c r="BX278" s="45" t="str">
        <f aca="false">IF(COUNTIF(BV:BV,BV278)=1,"否","是")</f>
        <v>是</v>
      </c>
      <c r="BY278" s="45" t="str">
        <f aca="false">MID(AR278,18,1)</f>
        <v>1</v>
      </c>
      <c r="CG278" s="47" t="str">
        <f aca="false">VLOOKUP(AR278,[1]市民意见信息导出!$AI$2:$AK$392,3,FALSE())</f>
        <v>结束</v>
      </c>
      <c r="CH278" s="0" t="e">
        <f aca="false">VLOOKUP(BV278,[2]Sheet1!$C$2:$AC$99,2,FALSE())</f>
        <v>#N/A</v>
      </c>
    </row>
    <row r="279" customFormat="false" ht="113" hidden="true" customHeight="true" outlineLevel="0" collapsed="false">
      <c r="A279" s="35" t="s">
        <v>3532</v>
      </c>
      <c r="B279" s="36" t="s">
        <v>3533</v>
      </c>
      <c r="C279" s="36" t="s">
        <v>3534</v>
      </c>
      <c r="D279" s="36" t="s">
        <v>3535</v>
      </c>
      <c r="E279" s="35" t="s">
        <v>3520</v>
      </c>
      <c r="F279" s="35" t="s">
        <v>129</v>
      </c>
      <c r="G279" s="35" t="s">
        <v>3521</v>
      </c>
      <c r="H279" s="35" t="s">
        <v>3536</v>
      </c>
      <c r="I279" s="35" t="s">
        <v>92</v>
      </c>
      <c r="J279" s="35" t="s">
        <v>93</v>
      </c>
      <c r="K279" s="35" t="s">
        <v>132</v>
      </c>
      <c r="L279" s="35" t="s">
        <v>133</v>
      </c>
      <c r="M279" s="35" t="s">
        <v>134</v>
      </c>
      <c r="N279" s="35" t="s">
        <v>97</v>
      </c>
      <c r="O279" s="35" t="s">
        <v>305</v>
      </c>
      <c r="P279" s="35" t="s">
        <v>176</v>
      </c>
      <c r="Q279" s="35" t="s">
        <v>305</v>
      </c>
      <c r="R279" s="36" t="s">
        <v>3498</v>
      </c>
      <c r="S279" s="36" t="s">
        <v>3474</v>
      </c>
      <c r="T279" s="36" t="s">
        <v>3499</v>
      </c>
      <c r="U279" s="35" t="s">
        <v>103</v>
      </c>
      <c r="V279" s="36" t="s">
        <v>104</v>
      </c>
      <c r="W279" s="35" t="s">
        <v>3537</v>
      </c>
      <c r="X279" s="35" t="s">
        <v>3538</v>
      </c>
      <c r="Y279" s="35" t="s">
        <v>3539</v>
      </c>
      <c r="Z279" s="35" t="s">
        <v>3540</v>
      </c>
      <c r="AA279" s="35" t="s">
        <v>3541</v>
      </c>
      <c r="AB279" s="35" t="s">
        <v>3542</v>
      </c>
      <c r="AC279" s="35" t="s">
        <v>111</v>
      </c>
      <c r="AD279" s="35" t="s">
        <v>112</v>
      </c>
      <c r="AE279" s="36" t="s">
        <v>3543</v>
      </c>
      <c r="AF279" s="36" t="s">
        <v>310</v>
      </c>
      <c r="AG279" s="35" t="s">
        <v>3544</v>
      </c>
      <c r="AH279" s="35" t="s">
        <v>116</v>
      </c>
      <c r="AI279" s="47"/>
      <c r="AJ279" s="47"/>
      <c r="AK279" s="37" t="str">
        <f aca="false">AG279&amp;L279&amp;M279</f>
        <v>物业人员未按承诺时间处理问题安保专业政策问题安保措施</v>
      </c>
      <c r="AL279" s="63"/>
      <c r="AM279" s="63"/>
      <c r="AN279" s="63"/>
      <c r="AO279" s="63"/>
      <c r="AP279" s="38" t="n">
        <v>275</v>
      </c>
      <c r="AQ279" s="39" t="n">
        <v>46113</v>
      </c>
      <c r="AR279" s="43" t="str">
        <f aca="false">IFERROR(LEFT(A279,FIND("（",A279)-1),A279)</f>
        <v>热线-260324-068223</v>
      </c>
      <c r="AS279" s="43" t="str">
        <f aca="false">J279</f>
        <v>诉求</v>
      </c>
      <c r="AT279" s="43" t="n">
        <f aca="false">IF(MID(AR279,1,2)="热线",12345)+IF(MID(AR279,1,2)="网络",12345)</f>
        <v>12345</v>
      </c>
      <c r="AU279" s="41" t="str">
        <f aca="false">IFERROR(LEFT(D279,FIND(" ",D279)-1),D279)</f>
        <v>2026-03-25</v>
      </c>
      <c r="AV279" s="43" t="str">
        <f aca="false">P279</f>
        <v>安全保卫部（应急管理中心）</v>
      </c>
      <c r="AW279" s="53" t="str">
        <f aca="false">Q279</f>
        <v>九龙分中心</v>
      </c>
      <c r="AX279" s="7" t="str">
        <f aca="false">H279</f>
        <v>市民反映，北京鸿运达物业管理有限责任公司的员工汤建（音译），自己把杆子弄坏了，一开始说要1400元，后来说要700元，市民希望核实一下钱的去向，市民地址：西城区广安门内核桃园1号，来电反映北京鸿运达物业管理有限责任公司员工问题。工单流转：西城区分中心退回，经核实，来电人将杆子弄坏，单位要求其支付700元赔偿，并非克扣工资700元，后诉求人查询市场价格仅为100元，要求核实赔偿款700元的实际支付情况。该问题为单位内部管理问题，不涉及劳动违法，不属于劳动监察及劳动争议仲裁受理范围。北京鸿运达物业管理有限责任公司上级单位为北京公共交通控股（集团）有限公司，该公司是北京市市属国企，工作人员已就反映问题进行解释说明，告知其应当向有关行政主管部门或该单位的上级主管单位进行反映，诉求人表示清楚。建议转上级单位公交集团进一步核实处理。</v>
      </c>
      <c r="AY279" s="53" t="str">
        <f aca="false">AG279</f>
        <v>物业人员未按承诺时间处理问题</v>
      </c>
      <c r="AZ279" s="43" t="s">
        <v>92</v>
      </c>
      <c r="BA279" s="43" t="s">
        <v>92</v>
      </c>
      <c r="BB279" s="43" t="s">
        <v>116</v>
      </c>
      <c r="BC279" s="6" t="s">
        <v>226</v>
      </c>
      <c r="BD279" s="43" t="str">
        <f aca="false">U279</f>
        <v>结束</v>
      </c>
      <c r="BE279" s="43" t="str">
        <f aca="false">IFERROR(LEFT(T279,FIND(" ",T279)-1),T279)</f>
        <v>2026-03-30</v>
      </c>
      <c r="BF279" s="6" t="s">
        <v>3545</v>
      </c>
      <c r="BG279" s="5" t="s">
        <v>148</v>
      </c>
      <c r="BH279" s="5" t="s">
        <v>305</v>
      </c>
      <c r="BI279" s="44"/>
      <c r="BJ279" s="44"/>
      <c r="BK279" s="44"/>
      <c r="BL279" s="44" t="str">
        <f aca="false">IF(BG279="物管行政部","侯旭、郑楠",IF(BG279="安保部","张耕",IF(BG279="工程设备部","华菲",IF(BG279="人力资源部","张浩宇",IF(BG279="党委工作部","阎鑫雨",IF(BG279="餐饮服务部","赵弘晨",IF(BG279="工会","郑欣",IF(BG279="办公室","董娜",""))))))))&amp;IF(BG279="纪检部","黄倩",IF(BG279="信息管理部","蔡浩然",""))</f>
        <v>张耕</v>
      </c>
      <c r="BM279" s="44"/>
      <c r="BN279" s="44"/>
      <c r="BO279" s="44"/>
      <c r="BP279" s="45" t="s">
        <v>120</v>
      </c>
      <c r="BQ279" s="46"/>
      <c r="BR279" s="44"/>
      <c r="BS279" s="46"/>
      <c r="BT279" s="46"/>
      <c r="BU279" s="44"/>
      <c r="BV279" s="44" t="str">
        <f aca="false">MID(AR279,1,16)</f>
        <v>热线-260324-068223</v>
      </c>
      <c r="BW279" s="44" t="s">
        <v>117</v>
      </c>
      <c r="BX279" s="45" t="str">
        <f aca="false">IF(COUNTIF(BV:BV,BV279)=1,"否","是")</f>
        <v>否</v>
      </c>
      <c r="BY279" s="45" t="str">
        <f aca="false">MID(AR279,18,1)</f>
        <v/>
      </c>
      <c r="CG279" s="47" t="str">
        <f aca="false">VLOOKUP(AR279,[1]市民意见信息导出!$AI$2:$AK$392,3,FALSE())</f>
        <v>结束</v>
      </c>
      <c r="CH279" s="0" t="e">
        <f aca="false">VLOOKUP(BV279,[2]Sheet1!$C$2:$AC$99,2,FALSE())</f>
        <v>#N/A</v>
      </c>
    </row>
    <row r="280" customFormat="false" ht="67" hidden="true" customHeight="true" outlineLevel="0" collapsed="false">
      <c r="A280" s="35" t="s">
        <v>3546</v>
      </c>
      <c r="B280" s="36" t="s">
        <v>3547</v>
      </c>
      <c r="C280" s="36" t="s">
        <v>3548</v>
      </c>
      <c r="D280" s="36" t="s">
        <v>3549</v>
      </c>
      <c r="E280" s="35" t="s">
        <v>3550</v>
      </c>
      <c r="F280" s="35" t="s">
        <v>129</v>
      </c>
      <c r="G280" s="35" t="s">
        <v>3551</v>
      </c>
      <c r="H280" s="35" t="s">
        <v>3552</v>
      </c>
      <c r="I280" s="35" t="s">
        <v>92</v>
      </c>
      <c r="J280" s="35" t="s">
        <v>93</v>
      </c>
      <c r="K280" s="35" t="s">
        <v>434</v>
      </c>
      <c r="L280" s="35" t="s">
        <v>910</v>
      </c>
      <c r="M280" s="35" t="s">
        <v>911</v>
      </c>
      <c r="N280" s="35" t="s">
        <v>97</v>
      </c>
      <c r="O280" s="35" t="s">
        <v>945</v>
      </c>
      <c r="P280" s="35" t="s">
        <v>912</v>
      </c>
      <c r="Q280" s="35" t="s">
        <v>945</v>
      </c>
      <c r="R280" s="36" t="s">
        <v>3498</v>
      </c>
      <c r="S280" s="36" t="s">
        <v>3474</v>
      </c>
      <c r="T280" s="36" t="s">
        <v>3499</v>
      </c>
      <c r="U280" s="35" t="s">
        <v>103</v>
      </c>
      <c r="V280" s="36" t="s">
        <v>104</v>
      </c>
      <c r="W280" s="35" t="s">
        <v>3553</v>
      </c>
      <c r="X280" s="35" t="s">
        <v>3554</v>
      </c>
      <c r="Y280" s="35" t="s">
        <v>3555</v>
      </c>
      <c r="Z280" s="35" t="s">
        <v>3556</v>
      </c>
      <c r="AA280" s="35" t="s">
        <v>3557</v>
      </c>
      <c r="AB280" s="35" t="s">
        <v>3558</v>
      </c>
      <c r="AC280" s="35" t="s">
        <v>111</v>
      </c>
      <c r="AD280" s="35" t="s">
        <v>112</v>
      </c>
      <c r="AE280" s="36" t="s">
        <v>3559</v>
      </c>
      <c r="AF280" s="36" t="s">
        <v>954</v>
      </c>
      <c r="AG280" s="35" t="s">
        <v>3560</v>
      </c>
      <c r="AH280" s="35" t="s">
        <v>116</v>
      </c>
      <c r="AI280" s="47"/>
      <c r="AJ280" s="47"/>
      <c r="AK280" s="37" t="str">
        <f aca="false">AG280&amp;L280&amp;M280</f>
        <v>消费场所管理和环境后勤保障食堂问题</v>
      </c>
      <c r="AL280" s="63"/>
      <c r="AM280" s="63"/>
      <c r="AN280" s="63"/>
      <c r="AO280" s="63"/>
      <c r="AP280" s="38" t="n">
        <v>276</v>
      </c>
      <c r="AQ280" s="39" t="n">
        <v>46113</v>
      </c>
      <c r="AR280" s="43" t="str">
        <f aca="false">IFERROR(LEFT(A280,FIND("（",A280)-1),A280)</f>
        <v>热线-260324-029429</v>
      </c>
      <c r="AS280" s="43" t="str">
        <f aca="false">J280</f>
        <v>诉求</v>
      </c>
      <c r="AT280" s="43" t="n">
        <f aca="false">IF(MID(AR280,1,2)="热线",12345)+IF(MID(AR280,1,2)="网络",12345)</f>
        <v>12345</v>
      </c>
      <c r="AU280" s="41" t="str">
        <f aca="false">IFERROR(LEFT(D280,FIND(" ",D280)-1),D280)</f>
        <v>2026-03-25</v>
      </c>
      <c r="AV280" s="43" t="str">
        <f aca="false">P280</f>
        <v>餐饮服务部</v>
      </c>
      <c r="AW280" s="53" t="str">
        <f aca="false">Q280</f>
        <v>田顺庄分中心</v>
      </c>
      <c r="AX280" s="7" t="str">
        <f aca="false">H280</f>
        <v>市民反映，石景山区鲁谷公交场站，内部食堂，菜价过高，工作人员态度不好，希望降低菜价，不希望食堂回复（已解释），希望每天三点以后回复，来电反映食堂菜价过高问题。工单流转：石景山区分中心退回，退回：2026-03-24 18:24:55接到市中心派单，此工单经石景山区城管委单位核实，与市民联系，诉求为石景山区鲁谷公交场站内部食堂，食堂菜价过高问题。经核实该公交场站位于石景山雕塑公园西区东南角，隶属于北京公交集团第四客运分公司，该食堂不对外，属于内部食堂，由北京公交集团鸿运承物业管理中心负责食堂的日常运营，该公司为公交集团下属二级单位。该诉求人是公交集团的员工。故针对此工单反映内容，应由北京公交集团承办，请市中心转派至北京公交集团。谢谢</v>
      </c>
      <c r="AY280" s="53" t="str">
        <f aca="false">AG280</f>
        <v>消费场所管理和环境</v>
      </c>
      <c r="AZ280" s="43" t="s">
        <v>92</v>
      </c>
      <c r="BA280" s="43" t="s">
        <v>92</v>
      </c>
      <c r="BB280" s="43" t="s">
        <v>116</v>
      </c>
      <c r="BC280" s="6" t="s">
        <v>1330</v>
      </c>
      <c r="BD280" s="43" t="str">
        <f aca="false">U280</f>
        <v>结束</v>
      </c>
      <c r="BE280" s="43" t="str">
        <f aca="false">IFERROR(LEFT(T280,FIND(" ",T280)-1),T280)</f>
        <v>2026-03-30</v>
      </c>
      <c r="BF280" s="6" t="s">
        <v>3561</v>
      </c>
      <c r="BG280" s="5" t="s">
        <v>912</v>
      </c>
      <c r="BH280" s="5" t="s">
        <v>945</v>
      </c>
      <c r="BI280" s="44"/>
      <c r="BJ280" s="44"/>
      <c r="BK280" s="44"/>
      <c r="BL280" s="44" t="str">
        <f aca="false">IF(BG280="物管行政部","侯旭、郑楠",IF(BG280="安保部","张耕",IF(BG280="工程设备部","华菲",IF(BG280="人力资源部","张浩宇",IF(BG280="党委工作部","阎鑫雨",IF(BG280="餐饮服务部","赵弘晨",IF(BG280="工会","郑欣",IF(BG280="办公室","董娜",""))))))))&amp;IF(BG280="纪检部","黄倩",IF(BG280="信息管理部","蔡浩然",""))</f>
        <v>赵弘晨</v>
      </c>
      <c r="BM280" s="44"/>
      <c r="BN280" s="44" t="s">
        <v>2863</v>
      </c>
      <c r="BO280" s="44"/>
      <c r="BP280" s="45" t="s">
        <v>120</v>
      </c>
      <c r="BQ280" s="46"/>
      <c r="BR280" s="44"/>
      <c r="BS280" s="46"/>
      <c r="BT280" s="46"/>
      <c r="BU280" s="44"/>
      <c r="BV280" s="44" t="str">
        <f aca="false">MID(AR280,1,16)</f>
        <v>热线-260324-029429</v>
      </c>
      <c r="BW280" s="44"/>
      <c r="BX280" s="45" t="str">
        <f aca="false">IF(COUNTIF(BV:BV,BV280)=1,"否","是")</f>
        <v>否</v>
      </c>
      <c r="BY280" s="45" t="str">
        <f aca="false">MID(AR280,18,1)</f>
        <v/>
      </c>
      <c r="CG280" s="47" t="str">
        <f aca="false">VLOOKUP(AR280,[1]市民意见信息导出!$AI$2:$AK$392,3,FALSE())</f>
        <v>结束</v>
      </c>
      <c r="CH280" s="0" t="e">
        <f aca="false">VLOOKUP(BV280,[2]Sheet1!$C$2:$AC$99,2,FALSE())</f>
        <v>#N/A</v>
      </c>
    </row>
    <row r="281" customFormat="false" ht="65" hidden="true" customHeight="false" outlineLevel="0" collapsed="false">
      <c r="A281" s="35" t="s">
        <v>3562</v>
      </c>
      <c r="B281" s="36" t="s">
        <v>3563</v>
      </c>
      <c r="C281" s="36" t="s">
        <v>3564</v>
      </c>
      <c r="D281" s="36" t="s">
        <v>3565</v>
      </c>
      <c r="E281" s="35" t="s">
        <v>1225</v>
      </c>
      <c r="F281" s="35" t="s">
        <v>129</v>
      </c>
      <c r="G281" s="35" t="s">
        <v>1226</v>
      </c>
      <c r="H281" s="35" t="s">
        <v>3566</v>
      </c>
      <c r="I281" s="35" t="s">
        <v>92</v>
      </c>
      <c r="J281" s="35" t="s">
        <v>93</v>
      </c>
      <c r="K281" s="35" t="s">
        <v>94</v>
      </c>
      <c r="L281" s="35" t="s">
        <v>184</v>
      </c>
      <c r="M281" s="35" t="s">
        <v>185</v>
      </c>
      <c r="N281" s="35" t="s">
        <v>97</v>
      </c>
      <c r="O281" s="35" t="s">
        <v>237</v>
      </c>
      <c r="P281" s="35" t="s">
        <v>99</v>
      </c>
      <c r="Q281" s="35" t="s">
        <v>237</v>
      </c>
      <c r="R281" s="36" t="s">
        <v>3498</v>
      </c>
      <c r="S281" s="36" t="s">
        <v>3487</v>
      </c>
      <c r="T281" s="36" t="s">
        <v>3499</v>
      </c>
      <c r="U281" s="35" t="s">
        <v>103</v>
      </c>
      <c r="V281" s="36" t="s">
        <v>104</v>
      </c>
      <c r="W281" s="35" t="s">
        <v>1063</v>
      </c>
      <c r="X281" s="35" t="s">
        <v>3567</v>
      </c>
      <c r="Y281" s="35" t="s">
        <v>3568</v>
      </c>
      <c r="Z281" s="35" t="s">
        <v>3569</v>
      </c>
      <c r="AA281" s="35" t="s">
        <v>163</v>
      </c>
      <c r="AB281" s="35" t="s">
        <v>3570</v>
      </c>
      <c r="AC281" s="35" t="s">
        <v>111</v>
      </c>
      <c r="AD281" s="35" t="s">
        <v>112</v>
      </c>
      <c r="AE281" s="36" t="s">
        <v>3571</v>
      </c>
      <c r="AF281" s="36" t="s">
        <v>243</v>
      </c>
      <c r="AG281" s="35" t="s">
        <v>115</v>
      </c>
      <c r="AH281" s="35" t="s">
        <v>116</v>
      </c>
      <c r="AI281" s="47"/>
      <c r="AJ281" s="47"/>
      <c r="AK281" s="37" t="str">
        <f aca="false">AG281&amp;L281&amp;M281</f>
        <v>服务乘车环境问题车辆卫生</v>
      </c>
      <c r="AL281" s="63"/>
      <c r="AM281" s="63"/>
      <c r="AN281" s="63"/>
      <c r="AO281" s="63"/>
      <c r="AP281" s="38" t="n">
        <v>277</v>
      </c>
      <c r="AQ281" s="39" t="n">
        <v>46113</v>
      </c>
      <c r="AR281" s="43" t="str">
        <f aca="false">IFERROR(LEFT(A281,FIND("（",A281)-1),A281)</f>
        <v>网络-260325-056504</v>
      </c>
      <c r="AS281" s="43" t="str">
        <f aca="false">J281</f>
        <v>诉求</v>
      </c>
      <c r="AT281" s="43" t="n">
        <f aca="false">IF(MID(AR281,1,2)="热线",12345)+IF(MID(AR281,1,2)="网络",12345)</f>
        <v>12345</v>
      </c>
      <c r="AU281" s="41" t="str">
        <f aca="false">IFERROR(LEFT(D281,FIND(" ",D281)-1),D281)</f>
        <v>2026-03-25</v>
      </c>
      <c r="AV281" s="43" t="str">
        <f aca="false">P281</f>
        <v>物管行政部</v>
      </c>
      <c r="AW281" s="53" t="str">
        <f aca="false">Q281</f>
        <v>方庄分中心</v>
      </c>
      <c r="AX281" s="7" t="str">
        <f aca="false">H281</f>
        <v>工单来源：微信服务号，此工单内容为网民留言时填写的标题及原文。 ============================= 留言标题：多次卫生不合格留言原文：300路车号1226558草桥发车6点10分，车内卫生没有打扫到位，这是3月3日以来，第五次发现卫生不合格，这家保洁公司比之前保洁公司服务天壤之别，为什么会中标呢？要求追究负责人责任，杜绝卫生打扫不彻底情况发生。市民填写的详细地址为：区、街道：丰台区花乡街道详细地址：草桥发车</v>
      </c>
      <c r="AY281" s="53" t="str">
        <f aca="false">AG281</f>
        <v>服务</v>
      </c>
      <c r="AZ281" s="43" t="s">
        <v>116</v>
      </c>
      <c r="BA281" s="43" t="s">
        <v>116</v>
      </c>
      <c r="BB281" s="43" t="s">
        <v>116</v>
      </c>
      <c r="BC281" s="6" t="s">
        <v>117</v>
      </c>
      <c r="BD281" s="43" t="str">
        <f aca="false">U281</f>
        <v>结束</v>
      </c>
      <c r="BE281" s="43" t="str">
        <f aca="false">IFERROR(LEFT(T281,FIND(" ",T281)-1),T281)</f>
        <v>2026-03-30</v>
      </c>
      <c r="BF281" s="6" t="s">
        <v>640</v>
      </c>
      <c r="BG281" s="5" t="s">
        <v>99</v>
      </c>
      <c r="BH281" s="5" t="s">
        <v>237</v>
      </c>
      <c r="BI281" s="44"/>
      <c r="BJ281" s="44"/>
      <c r="BK281" s="44"/>
      <c r="BL281" s="44" t="str">
        <f aca="false">IF(BG281="物管行政部","侯旭、郑楠",IF(BG281="安保部","张耕",IF(BG281="工程设备部","华菲",IF(BG281="人力资源部","张浩宇",IF(BG281="党委工作部","阎鑫雨",IF(BG281="餐饮服务部","赵弘晨",IF(BG281="工会","郑欣",IF(BG281="办公室","董娜",""))))))))&amp;IF(BG281="纪检部","黄倩",IF(BG281="信息管理部","蔡浩然",""))</f>
        <v>侯旭、郑楠</v>
      </c>
      <c r="BM281" s="44"/>
      <c r="BN281" s="44"/>
      <c r="BO281" s="44"/>
      <c r="BP281" s="45" t="s">
        <v>120</v>
      </c>
      <c r="BQ281" s="46"/>
      <c r="BR281" s="44"/>
      <c r="BS281" s="46"/>
      <c r="BT281" s="46"/>
      <c r="BU281" s="44"/>
      <c r="BV281" s="44" t="str">
        <f aca="false">MID(AR281,1,16)</f>
        <v>网络-260325-056504</v>
      </c>
      <c r="BW281" s="44" t="s">
        <v>121</v>
      </c>
      <c r="BX281" s="45" t="str">
        <f aca="false">IF(COUNTIF(BV:BV,BV281)=1,"否","是")</f>
        <v>否</v>
      </c>
      <c r="BY281" s="45" t="str">
        <f aca="false">MID(AR281,18,1)</f>
        <v/>
      </c>
      <c r="CG281" s="47" t="str">
        <f aca="false">VLOOKUP(AR281,[1]市民意见信息导出!$AI$2:$AK$392,3,FALSE())</f>
        <v>结束</v>
      </c>
      <c r="CH281" s="0" t="e">
        <f aca="false">VLOOKUP(BV281,[2]Sheet1!$C$2:$AC$99,2,FALSE())</f>
        <v>#N/A</v>
      </c>
    </row>
    <row r="282" customFormat="false" ht="116" hidden="true" customHeight="true" outlineLevel="0" collapsed="false">
      <c r="A282" s="35" t="s">
        <v>3572</v>
      </c>
      <c r="B282" s="36" t="s">
        <v>3573</v>
      </c>
      <c r="C282" s="36" t="s">
        <v>3574</v>
      </c>
      <c r="D282" s="36" t="s">
        <v>3575</v>
      </c>
      <c r="E282" s="35" t="s">
        <v>3576</v>
      </c>
      <c r="F282" s="35"/>
      <c r="G282" s="35" t="s">
        <v>3577</v>
      </c>
      <c r="H282" s="35" t="s">
        <v>3578</v>
      </c>
      <c r="I282" s="35" t="s">
        <v>92</v>
      </c>
      <c r="J282" s="35" t="s">
        <v>173</v>
      </c>
      <c r="K282" s="35" t="s">
        <v>1555</v>
      </c>
      <c r="L282" s="35" t="s">
        <v>1556</v>
      </c>
      <c r="M282" s="35" t="s">
        <v>1557</v>
      </c>
      <c r="N282" s="35" t="s">
        <v>97</v>
      </c>
      <c r="O282" s="35" t="s">
        <v>1558</v>
      </c>
      <c r="P282" s="35" t="s">
        <v>1558</v>
      </c>
      <c r="Q282" s="35" t="s">
        <v>218</v>
      </c>
      <c r="R282" s="36" t="s">
        <v>3498</v>
      </c>
      <c r="S282" s="36" t="s">
        <v>3474</v>
      </c>
      <c r="T282" s="36" t="s">
        <v>3499</v>
      </c>
      <c r="U282" s="35" t="s">
        <v>103</v>
      </c>
      <c r="V282" s="36" t="s">
        <v>104</v>
      </c>
      <c r="W282" s="35" t="s">
        <v>3476</v>
      </c>
      <c r="X282" s="35" t="s">
        <v>3579</v>
      </c>
      <c r="Y282" s="35" t="s">
        <v>242</v>
      </c>
      <c r="Z282" s="35" t="s">
        <v>242</v>
      </c>
      <c r="AA282" s="35" t="s">
        <v>242</v>
      </c>
      <c r="AB282" s="35" t="s">
        <v>3580</v>
      </c>
      <c r="AC282" s="35" t="s">
        <v>111</v>
      </c>
      <c r="AD282" s="35" t="s">
        <v>112</v>
      </c>
      <c r="AE282" s="36" t="s">
        <v>3581</v>
      </c>
      <c r="AF282" s="36" t="s">
        <v>1564</v>
      </c>
      <c r="AG282" s="35" t="s">
        <v>225</v>
      </c>
      <c r="AH282" s="35" t="s">
        <v>116</v>
      </c>
      <c r="AI282" s="47"/>
      <c r="AJ282" s="47"/>
      <c r="AK282" s="37" t="str">
        <f aca="false">AG282&amp;L282&amp;M282</f>
        <v>劳动合同及用工管理纪检方面其他问题纪检方面补充内容</v>
      </c>
      <c r="AL282" s="63"/>
      <c r="AM282" s="63"/>
      <c r="AN282" s="63"/>
      <c r="AO282" s="63"/>
      <c r="AP282" s="38" t="n">
        <v>278</v>
      </c>
      <c r="AQ282" s="39" t="n">
        <v>46113</v>
      </c>
      <c r="AR282" s="43" t="str">
        <f aca="false">IFERROR(LEFT(A282,FIND("（",A282)-1),A282)</f>
        <v>网络-260325-056133-3</v>
      </c>
      <c r="AS282" s="43" t="str">
        <f aca="false">J282</f>
        <v>其他</v>
      </c>
      <c r="AT282" s="43" t="n">
        <f aca="false">IF(MID(AR282,1,2)="热线",12345)+IF(MID(AR282,1,2)="网络",12345)</f>
        <v>12345</v>
      </c>
      <c r="AU282" s="41" t="str">
        <f aca="false">IFERROR(LEFT(D282,FIND(" ",D282)-1),D282)</f>
        <v>2026-03-25</v>
      </c>
      <c r="AV282" s="43" t="str">
        <f aca="false">P282</f>
        <v>纪检部</v>
      </c>
      <c r="AW282" s="53" t="str">
        <f aca="false">Q282</f>
        <v>机关</v>
      </c>
      <c r="AX282" s="7" t="str">
        <f aca="false">H282</f>
        <v>工单来源：市政府门户网站互动交流平台市民留言标题：恳请北京国资委督促公交集团及鸿运承解决身份认定与违法开除问题市民留言原文：北京市国资委领导： 您好！ 我叫杨利，身份证号110224198204100016，系北京公交集团下属鸿运承物业管理中心一线职工，已在单位勤恳工作24年，劳动合同明确为＊＊工人岗位＊＊，单位内部“工人管理员”仅为称呼，非管理岗。2025年10月，单位违规将我认定为监察对象并依据北京公交集团监委决定开除我，我已按程序完成复审、复核，且＊＊劳动仲裁已立案，正等待结果＊＊，但鸿运承物业仍以“等仲裁结果”为由，拒不正面回应我的身份认定诉求。现恳请贵委督促相关单位依法解决问题，具体情况如下： 一、核心线索：北京公交集团监委张浩涉嫌滥用职权，威胁证人作伪证 这是最关键、最恶劣的问题，已属纪检人员严重违纪违法。北京公交集团监委工作人员＊＊张浩＊＊在与我同事谈话时，＊＊强迫同事作伪证并威胁恐吓＊＊：要求同事在谈话笔录上虚假填写“与杨利存在利益关联、特殊关系”，并恐吓：“不按要求写就开除，继续帮杨利说话也开除。” 张浩身为纪检人员，本应依法调查，却滥用职权威胁证人、强迫签假笔录，违反《监察法》《公务员法》，严重破坏司法公正与纪检公信力。恳请立即立案调查，严惩责任人，还证人清白。 二、单位违法认定我为监察对象，进而违法开除，毫无法律依据 1.＊＊认定监察对象无依据＊＊：鸿运承物业未出示任何文件，仅口头认定我为监察对象。我作为一线工人，无人事、决策、任免等任何管理职权，不符合《监察法》第十五条对国企监察对象的认定标准。2.＊＊以“考勤签字”强行认定管理岗，纯属歪曲事实＊＊：监察委称我因在考勤负责人处签字即有管理权限，完全不符实际——我签字仅为核对班组出勤，属普通辅助工作，无任何管理权力，且劳动合同明确为工人岗位，“工人管理员”称呼不能作为认定依据。 3. ＊＊违法开除严重违法＊＊：单位依据违法认定，结合张浩违规操作，于2025年10月开除我，缺乏合法基础，违反《劳动合同法》，直接切断我的生活来源。 三、已依法履行维权程序，单位仍拒不回应 1.公交集团出具开除决定后，我第一时间申请复审，被维持原决定；随后按要求向北京市监委申请复核，至今未获合理答复。  2.我多次向鸿运承物业索要身份认定书面证明，单位＊＊始终拒绝出具，仅以“等劳动仲裁结果”为由推诿＊＊，完全不正面回应我的身份诉求。 3.我向北京市监委复核期间，单位将我作为反面素材内部通报，恶意诋毁我的声誉，严重践踏人格尊严。 4. 目前，我的劳动仲裁申请已＊＊正式立案＊＊，正在等待结果，但鸿运承物业仍拿“等仲裁”当借口，拒不解决核心问题。 ＃＃ 四、单位敷衍应对12345诉求，属典型不作为 自2025年10月被开除后，我多次到单位沟通，且＊＊6次拨打12345市民热线＊＊反映问题，但单位始终不正面回应，一直以“建议走劳动仲裁”敷衍，既不解释违法认定依据，也不说明张浩违规行为的处理情况，更不回应我的身份认定诉求，违反《北京市接诉即办工作条例》，严重侵害我的合法权益。 ＃＃ 五、核心诉求 恳请贵委依法履行监管职责，督促北京公交集团及鸿运承物业解决以下问题： 1.＊＊立即彻查张浩违规行为＊＊：联合纪检部门对张浩立案调查，核实其威胁证人、强迫作伪证的事实，追究法律和纪律责任，严惩滥用职权者。 2.＊＊纠正违法认定，撤销违法开除＊＊：撤销将我认定为监察对象的错误决定，撤销2025年10月的违法开除决定，赔偿我的经济损失，停止诋毁并消除内部通报的不良影响。3.＊＊督促出具书面答复＊＊：要求两单位在7个工作日内出具加盖公章的书面答复，明确：①为何凭考勤签字认定我有管理权限；②为何拒绝出具身份认定证明，推诿不正面回应；③复审复核维持原决定的合法理由；④ 开除我的法律依据及相关文件；⑤张浩违规行为的处理结果；⑥纠正错误、赔偿损失的具体方案。 4.＊＊书面反馈处理结果＊＊：贵委在调查完毕后10个工作日内，将调查过程、处理结果书面反馈我，保障我的知情权与监督权。 5.本人郑重承诺，以上反映均真实准确，有12345通话记录、沟通录音、劳动合同、开除文书、复审复核记录、证人证言、违规证据等，可随时配合调查，愿承担一切法律责任。 我勤恳工作24年，却遭违法认定、违法开除，现仲裁已立案，单位仍推诿敷衍，走投无路。恳请贵委高度重视，依法介入督促，帮我讨回公道，维护市属国企一线工人合法权益，彰显公平正义。 恳请协助解决！ 反映人：杨利 身份证号：110224198204100016 联系电话：13811081307 日期：2026年3月25日市民填写的详细地址为：详细地址：不详市民反映问题内容：市民反映，我叫杨利，身份证号110224198204100016，系北京公交集团下属鸿运承物业管理中心一线职工，已在单位勤恳工作24年，劳动合同明确为＊＊工人岗位＊＊，单位内部“工人管理员”仅为称呼，非管理岗。2025年10月，单位违规将我认定为监察对象并依据北京公交集团监委决定开除我，我已按程序完成复审、复核，且＊＊劳动仲裁已立案，正等待结果＊＊，但鸿运承物业仍以“等仲裁结果”为由，拒不正面回应我的身份认定诉求。现恳请贵委督促相关单位依法解决问题，2.＊＊纠正违法认定，撤销违法开除＊＊：撤销将我认定为监察对象的错误决定，撤销2025年10月的违法开除决定，赔偿我的经济损失，停止诋毁并消除内部通报的不良影响。3.＊＊督促出具书面答复＊＊：要求两单位在7个工作日内出具加盖公章的书面答复，明确：①为何凭考勤签字认定我有管理权限；②为何拒绝出具身份认定证明，推诿不正面回应；③复审复核维持原决定的合法理由；④ 开除我的法律依据及相关文件；⑤张浩违规行为的处理结果；⑥纠正错误、赔偿损失的具体方案。 4.＊＊书面反馈处理结果＊＊：贵委在调查完毕后10个工作日内，将调查过程、处理结果书面反馈我，保障我的知情权与监督权。 故通过市政府门户网站互动交流平台反映恳请北京国资委督促公交集团及鸿运承解决身份认定与违法开除问题。发布时间：2026-03-25 16:02:14备注：市民反映另外的问题见网络-260325-056354号。人力、组织、纪检 答复不满意</v>
      </c>
      <c r="AY282" s="53" t="str">
        <f aca="false">AG282</f>
        <v>劳动合同及用工管理</v>
      </c>
      <c r="AZ282" s="43" t="s">
        <v>92</v>
      </c>
      <c r="BA282" s="43" t="s">
        <v>92</v>
      </c>
      <c r="BB282" s="43" t="s">
        <v>116</v>
      </c>
      <c r="BC282" s="6" t="s">
        <v>226</v>
      </c>
      <c r="BD282" s="43" t="str">
        <f aca="false">U282</f>
        <v>结束</v>
      </c>
      <c r="BE282" s="43" t="str">
        <f aca="false">IFERROR(LEFT(T282,FIND(" ",T282)-1),T282)</f>
        <v>2026-03-30</v>
      </c>
      <c r="BF282" s="6" t="s">
        <v>977</v>
      </c>
      <c r="BG282" s="5" t="s">
        <v>1558</v>
      </c>
      <c r="BH282" s="5" t="s">
        <v>218</v>
      </c>
      <c r="BI282" s="44"/>
      <c r="BJ282" s="44"/>
      <c r="BK282" s="44"/>
      <c r="BL282" s="44" t="str">
        <f aca="false">IF(BG282="物管行政部","侯旭、郑楠",IF(BG282="安保部","张耕",IF(BG282="工程设备部","华菲",IF(BG282="人力资源部","张浩宇",IF(BG282="党委工作部","阎鑫雨",IF(BG282="餐饮服务部","赵弘晨",IF(BG282="工会","郑欣",IF(BG282="办公室","董娜",""))))))))&amp;IF(BG282="纪检部","黄倩",IF(BG282="信息管理部","蔡浩然",""))</f>
        <v>黄倩</v>
      </c>
      <c r="BM282" s="44"/>
      <c r="BN282" s="44"/>
      <c r="BO282" s="44"/>
      <c r="BP282" s="45" t="s">
        <v>1565</v>
      </c>
      <c r="BQ282" s="46" t="s">
        <v>3582</v>
      </c>
      <c r="BR282" s="44" t="s">
        <v>92</v>
      </c>
      <c r="BS282" s="46"/>
      <c r="BT282" s="46" t="s">
        <v>2900</v>
      </c>
      <c r="BU282" s="44" t="s">
        <v>1571</v>
      </c>
      <c r="BV282" s="44" t="str">
        <f aca="false">MID(AR282,1,16)</f>
        <v>网络-260325-056133</v>
      </c>
      <c r="BW282" s="44" t="s">
        <v>231</v>
      </c>
      <c r="BX282" s="45" t="str">
        <f aca="false">IF(COUNTIF(BV:BV,BV282)=1,"否","是")</f>
        <v>是</v>
      </c>
      <c r="BY282" s="45" t="str">
        <f aca="false">MID(AR282,18,1)</f>
        <v>3</v>
      </c>
      <c r="CG282" s="47" t="str">
        <f aca="false">VLOOKUP(AR282,[1]市民意见信息导出!$AI$2:$AK$392,3,FALSE())</f>
        <v>结束</v>
      </c>
      <c r="CH282" s="0" t="e">
        <f aca="false">VLOOKUP(BV282,[2]Sheet1!$C$2:$AC$99,2,FALSE())</f>
        <v>#N/A</v>
      </c>
    </row>
    <row r="283" customFormat="false" ht="106" hidden="true" customHeight="true" outlineLevel="0" collapsed="false">
      <c r="A283" s="35" t="s">
        <v>3583</v>
      </c>
      <c r="B283" s="36" t="s">
        <v>3573</v>
      </c>
      <c r="C283" s="36" t="s">
        <v>3574</v>
      </c>
      <c r="D283" s="36" t="s">
        <v>3575</v>
      </c>
      <c r="E283" s="35" t="s">
        <v>3576</v>
      </c>
      <c r="F283" s="35"/>
      <c r="G283" s="35" t="s">
        <v>3577</v>
      </c>
      <c r="H283" s="35" t="s">
        <v>3578</v>
      </c>
      <c r="I283" s="35" t="s">
        <v>92</v>
      </c>
      <c r="J283" s="35" t="s">
        <v>173</v>
      </c>
      <c r="K283" s="35" t="s">
        <v>214</v>
      </c>
      <c r="L283" s="35" t="s">
        <v>973</v>
      </c>
      <c r="M283" s="35" t="s">
        <v>974</v>
      </c>
      <c r="N283" s="35" t="s">
        <v>97</v>
      </c>
      <c r="O283" s="35" t="s">
        <v>217</v>
      </c>
      <c r="P283" s="35" t="s">
        <v>217</v>
      </c>
      <c r="Q283" s="35" t="s">
        <v>218</v>
      </c>
      <c r="R283" s="36" t="s">
        <v>3498</v>
      </c>
      <c r="S283" s="36" t="s">
        <v>3474</v>
      </c>
      <c r="T283" s="36" t="s">
        <v>3499</v>
      </c>
      <c r="U283" s="35" t="s">
        <v>103</v>
      </c>
      <c r="V283" s="36" t="s">
        <v>104</v>
      </c>
      <c r="W283" s="35" t="s">
        <v>3476</v>
      </c>
      <c r="X283" s="35" t="s">
        <v>3584</v>
      </c>
      <c r="Y283" s="35" t="s">
        <v>221</v>
      </c>
      <c r="Z283" s="35" t="s">
        <v>221</v>
      </c>
      <c r="AA283" s="35" t="s">
        <v>221</v>
      </c>
      <c r="AB283" s="35" t="s">
        <v>3580</v>
      </c>
      <c r="AC283" s="35" t="s">
        <v>111</v>
      </c>
      <c r="AD283" s="35" t="s">
        <v>112</v>
      </c>
      <c r="AE283" s="36" t="s">
        <v>3581</v>
      </c>
      <c r="AF283" s="36" t="s">
        <v>224</v>
      </c>
      <c r="AG283" s="35" t="s">
        <v>225</v>
      </c>
      <c r="AH283" s="35" t="s">
        <v>116</v>
      </c>
      <c r="AI283" s="47"/>
      <c r="AJ283" s="47"/>
      <c r="AK283" s="37" t="str">
        <f aca="false">AG283&amp;L283&amp;M283</f>
        <v>劳动合同及用工管理组织方面其他问题组织方面补充内容</v>
      </c>
      <c r="AL283" s="63"/>
      <c r="AM283" s="63"/>
      <c r="AN283" s="63"/>
      <c r="AO283" s="63"/>
      <c r="AP283" s="38" t="n">
        <v>279</v>
      </c>
      <c r="AQ283" s="39" t="n">
        <v>46113</v>
      </c>
      <c r="AR283" s="43" t="str">
        <f aca="false">IFERROR(LEFT(A283,FIND("（",A283)-1),A283)</f>
        <v>网络-260325-056133-2</v>
      </c>
      <c r="AS283" s="43" t="str">
        <f aca="false">J283</f>
        <v>其他</v>
      </c>
      <c r="AT283" s="43" t="n">
        <f aca="false">IF(MID(AR283,1,2)="热线",12345)+IF(MID(AR283,1,2)="网络",12345)</f>
        <v>12345</v>
      </c>
      <c r="AU283" s="41" t="str">
        <f aca="false">IFERROR(LEFT(D283,FIND(" ",D283)-1),D283)</f>
        <v>2026-03-25</v>
      </c>
      <c r="AV283" s="43" t="str">
        <f aca="false">P283</f>
        <v>党委工作部</v>
      </c>
      <c r="AW283" s="53" t="str">
        <f aca="false">Q283</f>
        <v>机关</v>
      </c>
      <c r="AX283" s="7" t="str">
        <f aca="false">H283</f>
        <v>工单来源：市政府门户网站互动交流平台市民留言标题：恳请北京国资委督促公交集团及鸿运承解决身份认定与违法开除问题市民留言原文：北京市国资委领导： 您好！ 我叫杨利，身份证号110224198204100016，系北京公交集团下属鸿运承物业管理中心一线职工，已在单位勤恳工作24年，劳动合同明确为＊＊工人岗位＊＊，单位内部“工人管理员”仅为称呼，非管理岗。2025年10月，单位违规将我认定为监察对象并依据北京公交集团监委决定开除我，我已按程序完成复审、复核，且＊＊劳动仲裁已立案，正等待结果＊＊，但鸿运承物业仍以“等仲裁结果”为由，拒不正面回应我的身份认定诉求。现恳请贵委督促相关单位依法解决问题，具体情况如下： 一、核心线索：北京公交集团监委张浩涉嫌滥用职权，威胁证人作伪证 这是最关键、最恶劣的问题，已属纪检人员严重违纪违法。北京公交集团监委工作人员＊＊张浩＊＊在与我同事谈话时，＊＊强迫同事作伪证并威胁恐吓＊＊：要求同事在谈话笔录上虚假填写“与杨利存在利益关联、特殊关系”，并恐吓：“不按要求写就开除，继续帮杨利说话也开除。” 张浩身为纪检人员，本应依法调查，却滥用职权威胁证人、强迫签假笔录，违反《监察法》《公务员法》，严重破坏司法公正与纪检公信力。恳请立即立案调查，严惩责任人，还证人清白。 二、单位违法认定我为监察对象，进而违法开除，毫无法律依据 1.＊＊认定监察对象无依据＊＊：鸿运承物业未出示任何文件，仅口头认定我为监察对象。我作为一线工人，无人事、决策、任免等任何管理职权，不符合《监察法》第十五条对国企监察对象的认定标准。2.＊＊以“考勤签字”强行认定管理岗，纯属歪曲事实＊＊：监察委称我因在考勤负责人处签字即有管理权限，完全不符实际——我签字仅为核对班组出勤，属普通辅助工作，无任何管理权力，且劳动合同明确为工人岗位，“工人管理员”称呼不能作为认定依据。 3. ＊＊违法开除严重违法＊＊：单位依据违法认定，结合张浩违规操作，于2025年10月开除我，缺乏合法基础，违反《劳动合同法》，直接切断我的生活来源。 三、已依法履行维权程序，单位仍拒不回应 1.公交集团出具开除决定后，我第一时间申请复审，被维持原决定；随后按要求向北京市监委申请复核，至今未获合理答复。  2.我多次向鸿运承物业索要身份认定书面证明，单位＊＊始终拒绝出具，仅以“等劳动仲裁结果”为由推诿＊＊，完全不正面回应我的身份诉求。 3.我向北京市监委复核期间，单位将我作为反面素材内部通报，恶意诋毁我的声誉，严重践踏人格尊严。 4. 目前，我的劳动仲裁申请已＊＊正式立案＊＊，正在等待结果，但鸿运承物业仍拿“等仲裁”当借口，拒不解决核心问题。 ＃＃ 四、单位敷衍应对12345诉求，属典型不作为 自2025年10月被开除后，我多次到单位沟通，且＊＊6次拨打12345市民热线＊＊反映问题，但单位始终不正面回应，一直以“建议走劳动仲裁”敷衍，既不解释违法认定依据，也不说明张浩违规行为的处理情况，更不回应我的身份认定诉求，违反《北京市接诉即办工作条例》，严重侵害我的合法权益。 ＃＃ 五、核心诉求 恳请贵委依法履行监管职责，督促北京公交集团及鸿运承物业解决以下问题： 1.＊＊立即彻查张浩违规行为＊＊：联合纪检部门对张浩立案调查，核实其威胁证人、强迫作伪证的事实，追究法律和纪律责任，严惩滥用职权者。 2.＊＊纠正违法认定，撤销违法开除＊＊：撤销将我认定为监察对象的错误决定，撤销2025年10月的违法开除决定，赔偿我的经济损失，停止诋毁并消除内部通报的不良影响。3.＊＊督促出具书面答复＊＊：要求两单位在7个工作日内出具加盖公章的书面答复，明确：①为何凭考勤签字认定我有管理权限；②为何拒绝出具身份认定证明，推诿不正面回应；③复审复核维持原决定的合法理由；④ 开除我的法律依据及相关文件；⑤张浩违规行为的处理结果；⑥纠正错误、赔偿损失的具体方案。 4.＊＊书面反馈处理结果＊＊：贵委在调查完毕后10个工作日内，将调查过程、处理结果书面反馈我，保障我的知情权与监督权。 5.本人郑重承诺，以上反映均真实准确，有12345通话记录、沟通录音、劳动合同、开除文书、复审复核记录、证人证言、违规证据等，可随时配合调查，愿承担一切法律责任。 我勤恳工作24年，却遭违法认定、违法开除，现仲裁已立案，单位仍推诿敷衍，走投无路。恳请贵委高度重视，依法介入督促，帮我讨回公道，维护市属国企一线工人合法权益，彰显公平正义。 恳请协助解决！ 反映人：杨利 身份证号：110224198204100016 联系电话：13811081307 日期：2026年3月25日市民填写的详细地址为：详细地址：不详市民反映问题内容：市民反映，我叫杨利，身份证号110224198204100016，系北京公交集团下属鸿运承物业管理中心一线职工，已在单位勤恳工作24年，劳动合同明确为＊＊工人岗位＊＊，单位内部“工人管理员”仅为称呼，非管理岗。2025年10月，单位违规将我认定为监察对象并依据北京公交集团监委决定开除我，我已按程序完成复审、复核，且＊＊劳动仲裁已立案，正等待结果＊＊，但鸿运承物业仍以“等仲裁结果”为由，拒不正面回应我的身份认定诉求。现恳请贵委督促相关单位依法解决问题，2.＊＊纠正违法认定，撤销违法开除＊＊：撤销将我认定为监察对象的错误决定，撤销2025年10月的违法开除决定，赔偿我的经济损失，停止诋毁并消除内部通报的不良影响。3.＊＊督促出具书面答复＊＊：要求两单位在7个工作日内出具加盖公章的书面答复，明确：①为何凭考勤签字认定我有管理权限；②为何拒绝出具身份认定证明，推诿不正面回应；③复审复核维持原决定的合法理由；④ 开除我的法律依据及相关文件；⑤张浩违规行为的处理结果；⑥纠正错误、赔偿损失的具体方案。 4.＊＊书面反馈处理结果＊＊：贵委在调查完毕后10个工作日内，将调查过程、处理结果书面反馈我，保障我的知情权与监督权。 故通过市政府门户网站互动交流平台反映恳请北京国资委督促公交集团及鸿运承解决身份认定与违法开除问题。发布时间：2026-03-25 16:02:14备注：市民反映另外的问题见网络-260325-056354号。人力、组织、纪检 答复不满意</v>
      </c>
      <c r="AY283" s="53" t="str">
        <f aca="false">AG283</f>
        <v>劳动合同及用工管理</v>
      </c>
      <c r="AZ283" s="43" t="s">
        <v>92</v>
      </c>
      <c r="BA283" s="43" t="s">
        <v>92</v>
      </c>
      <c r="BB283" s="43" t="s">
        <v>116</v>
      </c>
      <c r="BC283" s="6" t="s">
        <v>226</v>
      </c>
      <c r="BD283" s="43" t="str">
        <f aca="false">U283</f>
        <v>结束</v>
      </c>
      <c r="BE283" s="43" t="str">
        <f aca="false">IFERROR(LEFT(T283,FIND(" ",T283)-1),T283)</f>
        <v>2026-03-30</v>
      </c>
      <c r="BF283" s="6" t="s">
        <v>977</v>
      </c>
      <c r="BG283" s="5" t="s">
        <v>217</v>
      </c>
      <c r="BH283" s="5" t="s">
        <v>218</v>
      </c>
      <c r="BI283" s="44"/>
      <c r="BJ283" s="44"/>
      <c r="BK283" s="44"/>
      <c r="BL283" s="44" t="str">
        <f aca="false">IF(BG283="物管行政部","侯旭、郑楠",IF(BG283="安保部","张耕",IF(BG283="工程设备部","华菲",IF(BG283="人力资源部","张浩宇",IF(BG283="党委工作部","阎鑫雨",IF(BG283="餐饮服务部","赵弘晨",IF(BG283="工会","郑欣",IF(BG283="办公室","董娜",""))))))))&amp;IF(BG283="纪检部","黄倩",IF(BG283="信息管理部","蔡浩然",""))</f>
        <v>阎鑫雨</v>
      </c>
      <c r="BM283" s="44"/>
      <c r="BN283" s="44"/>
      <c r="BO283" s="44"/>
      <c r="BP283" s="45" t="s">
        <v>1565</v>
      </c>
      <c r="BQ283" s="46" t="s">
        <v>3582</v>
      </c>
      <c r="BR283" s="44" t="s">
        <v>92</v>
      </c>
      <c r="BS283" s="46"/>
      <c r="BT283" s="46" t="s">
        <v>2900</v>
      </c>
      <c r="BU283" s="44" t="s">
        <v>1571</v>
      </c>
      <c r="BV283" s="44" t="str">
        <f aca="false">MID(AR283,1,16)</f>
        <v>网络-260325-056133</v>
      </c>
      <c r="BW283" s="44" t="s">
        <v>231</v>
      </c>
      <c r="BX283" s="45" t="str">
        <f aca="false">IF(COUNTIF(BV:BV,BV283)=1,"否","是")</f>
        <v>是</v>
      </c>
      <c r="BY283" s="45" t="str">
        <f aca="false">MID(AR283,18,1)</f>
        <v>2</v>
      </c>
      <c r="CG283" s="47" t="str">
        <f aca="false">VLOOKUP(AR283,[1]市民意见信息导出!$AI$2:$AK$392,3,FALSE())</f>
        <v>结束</v>
      </c>
      <c r="CH283" s="0" t="e">
        <f aca="false">VLOOKUP(BV283,[2]Sheet1!$C$2:$AC$99,2,FALSE())</f>
        <v>#N/A</v>
      </c>
    </row>
    <row r="284" customFormat="false" ht="100" hidden="true" customHeight="true" outlineLevel="0" collapsed="false">
      <c r="A284" s="35" t="s">
        <v>3585</v>
      </c>
      <c r="B284" s="36" t="s">
        <v>3573</v>
      </c>
      <c r="C284" s="36" t="s">
        <v>3574</v>
      </c>
      <c r="D284" s="36" t="s">
        <v>3586</v>
      </c>
      <c r="E284" s="35" t="s">
        <v>3576</v>
      </c>
      <c r="F284" s="35"/>
      <c r="G284" s="35" t="s">
        <v>3577</v>
      </c>
      <c r="H284" s="35" t="s">
        <v>3578</v>
      </c>
      <c r="I284" s="35" t="s">
        <v>92</v>
      </c>
      <c r="J284" s="35" t="s">
        <v>173</v>
      </c>
      <c r="K284" s="35" t="s">
        <v>234</v>
      </c>
      <c r="L284" s="35" t="s">
        <v>303</v>
      </c>
      <c r="M284" s="35" t="s">
        <v>304</v>
      </c>
      <c r="N284" s="35" t="s">
        <v>97</v>
      </c>
      <c r="O284" s="35" t="s">
        <v>238</v>
      </c>
      <c r="P284" s="35" t="s">
        <v>238</v>
      </c>
      <c r="Q284" s="35" t="s">
        <v>218</v>
      </c>
      <c r="R284" s="36" t="s">
        <v>3498</v>
      </c>
      <c r="S284" s="36" t="s">
        <v>3474</v>
      </c>
      <c r="T284" s="36" t="s">
        <v>3499</v>
      </c>
      <c r="U284" s="35" t="s">
        <v>103</v>
      </c>
      <c r="V284" s="36" t="s">
        <v>104</v>
      </c>
      <c r="W284" s="35" t="s">
        <v>3580</v>
      </c>
      <c r="X284" s="35" t="s">
        <v>3587</v>
      </c>
      <c r="Y284" s="35" t="s">
        <v>3588</v>
      </c>
      <c r="Z284" s="35" t="s">
        <v>242</v>
      </c>
      <c r="AA284" s="35" t="s">
        <v>242</v>
      </c>
      <c r="AB284" s="35" t="s">
        <v>3589</v>
      </c>
      <c r="AC284" s="35" t="s">
        <v>111</v>
      </c>
      <c r="AD284" s="35" t="s">
        <v>112</v>
      </c>
      <c r="AE284" s="36" t="s">
        <v>3581</v>
      </c>
      <c r="AF284" s="36" t="s">
        <v>279</v>
      </c>
      <c r="AG284" s="35" t="s">
        <v>225</v>
      </c>
      <c r="AH284" s="35" t="s">
        <v>116</v>
      </c>
      <c r="AI284" s="47"/>
      <c r="AJ284" s="47"/>
      <c r="AK284" s="37" t="str">
        <f aca="false">AG284&amp;L284&amp;M284</f>
        <v>劳动合同及用工管理人力资源方面其他问题人力资源方面补充内容</v>
      </c>
      <c r="AL284" s="63"/>
      <c r="AM284" s="63"/>
      <c r="AN284" s="63"/>
      <c r="AO284" s="63"/>
      <c r="AP284" s="38" t="n">
        <v>280</v>
      </c>
      <c r="AQ284" s="39" t="n">
        <v>46113</v>
      </c>
      <c r="AR284" s="43" t="str">
        <f aca="false">IFERROR(LEFT(A284,FIND("（",A284)-1),A284)</f>
        <v>网络-260325-056133-1</v>
      </c>
      <c r="AS284" s="43" t="str">
        <f aca="false">J284</f>
        <v>其他</v>
      </c>
      <c r="AT284" s="43" t="n">
        <f aca="false">IF(MID(AR284,1,2)="热线",12345)+IF(MID(AR284,1,2)="网络",12345)</f>
        <v>12345</v>
      </c>
      <c r="AU284" s="41" t="str">
        <f aca="false">IFERROR(LEFT(D284,FIND(" ",D284)-1),D284)</f>
        <v>2026-03-25</v>
      </c>
      <c r="AV284" s="43" t="str">
        <f aca="false">P284</f>
        <v>人力资源部</v>
      </c>
      <c r="AW284" s="53" t="str">
        <f aca="false">Q284</f>
        <v>机关</v>
      </c>
      <c r="AX284" s="7" t="str">
        <f aca="false">H284</f>
        <v>工单来源：市政府门户网站互动交流平台市民留言标题：恳请北京国资委督促公交集团及鸿运承解决身份认定与违法开除问题市民留言原文：北京市国资委领导： 您好！ 我叫杨利，身份证号110224198204100016，系北京公交集团下属鸿运承物业管理中心一线职工，已在单位勤恳工作24年，劳动合同明确为＊＊工人岗位＊＊，单位内部“工人管理员”仅为称呼，非管理岗。2025年10月，单位违规将我认定为监察对象并依据北京公交集团监委决定开除我，我已按程序完成复审、复核，且＊＊劳动仲裁已立案，正等待结果＊＊，但鸿运承物业仍以“等仲裁结果”为由，拒不正面回应我的身份认定诉求。现恳请贵委督促相关单位依法解决问题，具体情况如下： 一、核心线索：北京公交集团监委张浩涉嫌滥用职权，威胁证人作伪证 这是最关键、最恶劣的问题，已属纪检人员严重违纪违法。北京公交集团监委工作人员＊＊张浩＊＊在与我同事谈话时，＊＊强迫同事作伪证并威胁恐吓＊＊：要求同事在谈话笔录上虚假填写“与杨利存在利益关联、特殊关系”，并恐吓：“不按要求写就开除，继续帮杨利说话也开除。” 张浩身为纪检人员，本应依法调查，却滥用职权威胁证人、强迫签假笔录，违反《监察法》《公务员法》，严重破坏司法公正与纪检公信力。恳请立即立案调查，严惩责任人，还证人清白。 二、单位违法认定我为监察对象，进而违法开除，毫无法律依据 1.＊＊认定监察对象无依据＊＊：鸿运承物业未出示任何文件，仅口头认定我为监察对象。我作为一线工人，无人事、决策、任免等任何管理职权，不符合《监察法》第十五条对国企监察对象的认定标准。2.＊＊以“考勤签字”强行认定管理岗，纯属歪曲事实＊＊：监察委称我因在考勤负责人处签字即有管理权限，完全不符实际——我签字仅为核对班组出勤，属普通辅助工作，无任何管理权力，且劳动合同明确为工人岗位，“工人管理员”称呼不能作为认定依据。 3. ＊＊违法开除严重违法＊＊：单位依据违法认定，结合张浩违规操作，于2025年10月开除我，缺乏合法基础，违反《劳动合同法》，直接切断我的生活来源。 三、已依法履行维权程序，单位仍拒不回应 1.公交集团出具开除决定后，我第一时间申请复审，被维持原决定；随后按要求向北京市监委申请复核，至今未获合理答复。  2.我多次向鸿运承物业索要身份认定书面证明，单位＊＊始终拒绝出具，仅以“等劳动仲裁结果”为由推诿＊＊，完全不正面回应我的身份诉求。 3.我向北京市监委复核期间，单位将我作为反面素材内部通报，恶意诋毁我的声誉，严重践踏人格尊严。 4. 目前，我的劳动仲裁申请已＊＊正式立案＊＊，正在等待结果，但鸿运承物业仍拿“等仲裁”当借口，拒不解决核心问题。 ＃＃ 四、单位敷衍应对12345诉求，属典型不作为 自2025年10月被开除后，我多次到单位沟通，且＊＊6次拨打12345市民热线＊＊反映问题，但单位始终不正面回应，一直以“建议走劳动仲裁”敷衍，既不解释违法认定依据，也不说明张浩违规行为的处理情况，更不回应我的身份认定诉求，违反《北京市接诉即办工作条例》，严重侵害我的合法权益。 ＃＃ 五、核心诉求 恳请贵委依法履行监管职责，督促北京公交集团及鸿运承物业解决以下问题： 1.＊＊立即彻查张浩违规行为＊＊：联合纪检部门对张浩立案调查，核实其威胁证人、强迫作伪证的事实，追究法律和纪律责任，严惩滥用职权者。 2.＊＊纠正违法认定，撤销违法开除＊＊：撤销将我认定为监察对象的错误决定，撤销2025年10月的违法开除决定，赔偿我的经济损失，停止诋毁并消除内部通报的不良影响。3.＊＊督促出具书面答复＊＊：要求两单位在7个工作日内出具加盖公章的书面答复，明确：①为何凭考勤签字认定我有管理权限；②为何拒绝出具身份认定证明，推诿不正面回应；③复审复核维持原决定的合法理由；④ 开除我的法律依据及相关文件；⑤张浩违规行为的处理结果；⑥纠正错误、赔偿损失的具体方案。 4.＊＊书面反馈处理结果＊＊：贵委在调查完毕后10个工作日内，将调查过程、处理结果书面反馈我，保障我的知情权与监督权。 5.本人郑重承诺，以上反映均真实准确，有12345通话记录、沟通录音、劳动合同、开除文书、复审复核记录、证人证言、违规证据等，可随时配合调查，愿承担一切法律责任。 我勤恳工作24年，却遭违法认定、违法开除，现仲裁已立案，单位仍推诿敷衍，走投无路。恳请贵委高度重视，依法介入督促，帮我讨回公道，维护市属国企一线工人合法权益，彰显公平正义。 恳请协助解决！ 反映人：杨利 身份证号：110224198204100016 联系电话：13811081307 日期：2026年3月25日市民填写的详细地址为：详细地址：不详市民反映问题内容：市民反映，我叫杨利，身份证号110224198204100016，系北京公交集团下属鸿运承物业管理中心一线职工，已在单位勤恳工作24年，劳动合同明确为＊＊工人岗位＊＊，单位内部“工人管理员”仅为称呼，非管理岗。2025年10月，单位违规将我认定为监察对象并依据北京公交集团监委决定开除我，我已按程序完成复审、复核，且＊＊劳动仲裁已立案，正等待结果＊＊，但鸿运承物业仍以“等仲裁结果”为由，拒不正面回应我的身份认定诉求。现恳请贵委督促相关单位依法解决问题，2.＊＊纠正违法认定，撤销违法开除＊＊：撤销将我认定为监察对象的错误决定，撤销2025年10月的违法开除决定，赔偿我的经济损失，停止诋毁并消除内部通报的不良影响。3.＊＊督促出具书面答复＊＊：要求两单位在7个工作日内出具加盖公章的书面答复，明确：①为何凭考勤签字认定我有管理权限；②为何拒绝出具身份认定证明，推诿不正面回应；③复审复核维持原决定的合法理由；④ 开除我的法律依据及相关文件；⑤张浩违规行为的处理结果；⑥纠正错误、赔偿损失的具体方案。 4.＊＊书面反馈处理结果＊＊：贵委在调查完毕后10个工作日内，将调查过程、处理结果书面反馈我，保障我的知情权与监督权。 故通过市政府门户网站互动交流平台反映恳请北京国资委督促公交集团及鸿运承解决身份认定与违法开除问题。发布时间：2026-03-25 16:02:14备注：市民反映另外的问题见网络-260325-056354号。人力、组织、纪检 答复不满意</v>
      </c>
      <c r="AY284" s="53" t="str">
        <f aca="false">AG284</f>
        <v>劳动合同及用工管理</v>
      </c>
      <c r="AZ284" s="43" t="s">
        <v>92</v>
      </c>
      <c r="BA284" s="43" t="s">
        <v>92</v>
      </c>
      <c r="BB284" s="43" t="s">
        <v>116</v>
      </c>
      <c r="BC284" s="6" t="s">
        <v>226</v>
      </c>
      <c r="BD284" s="43" t="str">
        <f aca="false">U284</f>
        <v>结束</v>
      </c>
      <c r="BE284" s="43" t="str">
        <f aca="false">IFERROR(LEFT(T284,FIND(" ",T284)-1),T284)</f>
        <v>2026-03-30</v>
      </c>
      <c r="BF284" s="6" t="s">
        <v>977</v>
      </c>
      <c r="BG284" s="5" t="s">
        <v>238</v>
      </c>
      <c r="BH284" s="5" t="s">
        <v>218</v>
      </c>
      <c r="BI284" s="44"/>
      <c r="BJ284" s="44"/>
      <c r="BK284" s="44"/>
      <c r="BL284" s="44" t="str">
        <f aca="false">IF(BG284="物管行政部","侯旭、郑楠",IF(BG284="安保部","张耕",IF(BG284="工程设备部","华菲",IF(BG284="人力资源部","张浩宇",IF(BG284="党委工作部","阎鑫雨",IF(BG284="餐饮服务部","赵弘晨",IF(BG284="工会","郑欣",IF(BG284="办公室","董娜",""))))))))&amp;IF(BG284="纪检部","黄倩",IF(BG284="信息管理部","蔡浩然",""))</f>
        <v>张浩宇</v>
      </c>
      <c r="BM284" s="44"/>
      <c r="BN284" s="44"/>
      <c r="BO284" s="44"/>
      <c r="BP284" s="45" t="s">
        <v>1565</v>
      </c>
      <c r="BQ284" s="46" t="s">
        <v>3582</v>
      </c>
      <c r="BR284" s="44" t="s">
        <v>92</v>
      </c>
      <c r="BS284" s="46"/>
      <c r="BT284" s="46" t="s">
        <v>2900</v>
      </c>
      <c r="BU284" s="44" t="s">
        <v>1571</v>
      </c>
      <c r="BV284" s="44" t="str">
        <f aca="false">MID(AR284,1,16)</f>
        <v>网络-260325-056133</v>
      </c>
      <c r="BW284" s="44" t="s">
        <v>231</v>
      </c>
      <c r="BX284" s="45" t="str">
        <f aca="false">IF(COUNTIF(BV:BV,BV284)=1,"否","是")</f>
        <v>是</v>
      </c>
      <c r="BY284" s="45" t="str">
        <f aca="false">MID(AR284,18,1)</f>
        <v>1</v>
      </c>
      <c r="CG284" s="47" t="str">
        <f aca="false">VLOOKUP(AR284,[1]市民意见信息导出!$AI$2:$AK$392,3,FALSE())</f>
        <v>结束</v>
      </c>
      <c r="CH284" s="0" t="e">
        <f aca="false">VLOOKUP(BV284,[2]Sheet1!$C$2:$AC$99,2,FALSE())</f>
        <v>#N/A</v>
      </c>
    </row>
    <row r="285" customFormat="false" ht="171" hidden="true" customHeight="true" outlineLevel="0" collapsed="false">
      <c r="A285" s="35" t="s">
        <v>3590</v>
      </c>
      <c r="B285" s="36" t="s">
        <v>3591</v>
      </c>
      <c r="C285" s="36" t="s">
        <v>3592</v>
      </c>
      <c r="D285" s="36" t="s">
        <v>3593</v>
      </c>
      <c r="E285" s="35" t="s">
        <v>3594</v>
      </c>
      <c r="F285" s="35" t="s">
        <v>129</v>
      </c>
      <c r="G285" s="35" t="s">
        <v>3595</v>
      </c>
      <c r="H285" s="35" t="s">
        <v>3596</v>
      </c>
      <c r="I285" s="35" t="s">
        <v>92</v>
      </c>
      <c r="J285" s="35" t="s">
        <v>93</v>
      </c>
      <c r="K285" s="35" t="s">
        <v>94</v>
      </c>
      <c r="L285" s="35" t="s">
        <v>95</v>
      </c>
      <c r="M285" s="35" t="s">
        <v>96</v>
      </c>
      <c r="N285" s="35" t="s">
        <v>97</v>
      </c>
      <c r="O285" s="35" t="s">
        <v>98</v>
      </c>
      <c r="P285" s="35" t="s">
        <v>99</v>
      </c>
      <c r="Q285" s="35" t="s">
        <v>98</v>
      </c>
      <c r="R285" s="36" t="s">
        <v>3498</v>
      </c>
      <c r="S285" s="36" t="s">
        <v>3487</v>
      </c>
      <c r="T285" s="36" t="s">
        <v>3499</v>
      </c>
      <c r="U285" s="35" t="s">
        <v>103</v>
      </c>
      <c r="V285" s="36" t="s">
        <v>104</v>
      </c>
      <c r="W285" s="35" t="s">
        <v>105</v>
      </c>
      <c r="X285" s="35" t="s">
        <v>3597</v>
      </c>
      <c r="Y285" s="35" t="s">
        <v>3598</v>
      </c>
      <c r="Z285" s="35" t="s">
        <v>3599</v>
      </c>
      <c r="AA285" s="35" t="s">
        <v>163</v>
      </c>
      <c r="AB285" s="35" t="s">
        <v>3600</v>
      </c>
      <c r="AC285" s="35" t="s">
        <v>111</v>
      </c>
      <c r="AD285" s="35" t="s">
        <v>112</v>
      </c>
      <c r="AE285" s="36" t="s">
        <v>3601</v>
      </c>
      <c r="AF285" s="36" t="s">
        <v>114</v>
      </c>
      <c r="AG285" s="35" t="s">
        <v>115</v>
      </c>
      <c r="AH285" s="35" t="s">
        <v>116</v>
      </c>
      <c r="AI285" s="47"/>
      <c r="AJ285" s="47"/>
      <c r="AK285" s="37" t="str">
        <f aca="false">AG285&amp;L285&amp;M285</f>
        <v>服务企业政策问题调整服务规范</v>
      </c>
      <c r="AL285" s="63"/>
      <c r="AM285" s="63"/>
      <c r="AN285" s="63"/>
      <c r="AO285" s="63"/>
      <c r="AP285" s="38" t="n">
        <v>281</v>
      </c>
      <c r="AQ285" s="39" t="n">
        <v>46113</v>
      </c>
      <c r="AR285" s="43" t="str">
        <f aca="false">IFERROR(LEFT(A285,FIND("（",A285)-1),A285)</f>
        <v>热线-260325-065194-4</v>
      </c>
      <c r="AS285" s="43" t="str">
        <f aca="false">J285</f>
        <v>诉求</v>
      </c>
      <c r="AT285" s="43" t="n">
        <f aca="false">IF(MID(AR285,1,2)="热线",12345)+IF(MID(AR285,1,2)="网络",12345)</f>
        <v>12345</v>
      </c>
      <c r="AU285" s="41" t="str">
        <f aca="false">IFERROR(LEFT(D285,FIND(" ",D285)-1),D285)</f>
        <v>2026-03-25</v>
      </c>
      <c r="AV285" s="43" t="str">
        <f aca="false">P285</f>
        <v>物管行政部</v>
      </c>
      <c r="AW285" s="53" t="str">
        <f aca="false">Q285</f>
        <v>西苑分中心</v>
      </c>
      <c r="AX285" s="7" t="str">
        <f aca="false">H285</f>
        <v>市民反映，3月19号早上9：06分15600585300自称说601车队，自己当时反映私人物品摆放车内，自己表示这个是公交集团问题，这个是公交集团允许吗，对方说个人掏钱买的，自己司机摆放的东西，东西这边有急救药，上门还放着糖，第一栏放置食品，第二栏放置治疗晕车的药，第三栏放置急救药，自己带两个女儿去第一个栏糖，吃完了肚子不舒服，三个人肚子都不舒服，自己要求每人赔偿一万，司机说个人物品，他们不承认是公交集团，上边还有花盆要掉下来，第一个来电人自称601车队工作人员当时和自己吵起来，自己问他是谁，对方不说，自己问哪个科室，也不说，也无法确认身份，还挂断自己电话，报警之后青龙桥派出所赔偿一千降到一百元，青龙桥电话19810255328，要求赔偿三千的三倍，换了第三个人，答应带礼品上门慰问，说让队长回电，也没有回电，要求市场监督管理局督促每人赔偿一万，一共仨个人，要求青龙桥派出所督促他们带自己看病，车上没有乘务管理员，车辆里面脏乱差，保洁没有做好，有安全隐患，电线头有裸露，存在带电风险，司机还猛踩刹车，属于危险驾驶，这个事情归公安交通管理局挂管，可以调监控，自己有相关人证和物证，还有照片和视频，自己留下的糖，果卷糖和米国卷（音译），软糖和硬糖，没有配料表，要求市场监督管理局介入，来电反映要求公交集团赔偿问题。注：110热线转接，未报警号，手机号13810220064注：此单是拆分工单，详见录音热线-260325-060814 客四鸿运承</v>
      </c>
      <c r="AY285" s="53" t="str">
        <f aca="false">AG285</f>
        <v>服务</v>
      </c>
      <c r="AZ285" s="43" t="s">
        <v>116</v>
      </c>
      <c r="BA285" s="43" t="s">
        <v>116</v>
      </c>
      <c r="BB285" s="43" t="s">
        <v>116</v>
      </c>
      <c r="BC285" s="6" t="s">
        <v>117</v>
      </c>
      <c r="BD285" s="43" t="str">
        <f aca="false">U285</f>
        <v>结束</v>
      </c>
      <c r="BE285" s="43" t="str">
        <f aca="false">IFERROR(LEFT(T285,FIND(" ",T285)-1),T285)</f>
        <v>2026-03-30</v>
      </c>
      <c r="BF285" s="6" t="s">
        <v>1917</v>
      </c>
      <c r="BG285" s="5" t="s">
        <v>99</v>
      </c>
      <c r="BH285" s="5" t="s">
        <v>98</v>
      </c>
      <c r="BI285" s="44"/>
      <c r="BJ285" s="44"/>
      <c r="BK285" s="44"/>
      <c r="BL285" s="44" t="str">
        <f aca="false">IF(BG285="物管行政部","侯旭、郑楠",IF(BG285="安保部","张耕",IF(BG285="工程设备部","华菲",IF(BG285="人力资源部","张浩宇",IF(BG285="党委工作部","阎鑫雨",IF(BG285="餐饮服务部","赵弘晨",IF(BG285="工会","郑欣",IF(BG285="办公室","董娜",""))))))))&amp;IF(BG285="纪检部","黄倩",IF(BG285="信息管理部","蔡浩然",""))</f>
        <v>侯旭、郑楠</v>
      </c>
      <c r="BM285" s="44"/>
      <c r="BN285" s="44"/>
      <c r="BO285" s="44"/>
      <c r="BP285" s="45" t="s">
        <v>120</v>
      </c>
      <c r="BQ285" s="46" t="s">
        <v>3602</v>
      </c>
      <c r="BR285" s="44"/>
      <c r="BS285" s="46"/>
      <c r="BT285" s="46"/>
      <c r="BU285" s="44" t="s">
        <v>3603</v>
      </c>
      <c r="BV285" s="44" t="str">
        <f aca="false">MID(AR285,1,16)</f>
        <v>热线-260325-065194</v>
      </c>
      <c r="BW285" s="44" t="s">
        <v>121</v>
      </c>
      <c r="BX285" s="45" t="str">
        <f aca="false">IF(COUNTIF(BV:BV,BV285)=1,"否","是")</f>
        <v>否</v>
      </c>
      <c r="BY285" s="45" t="str">
        <f aca="false">MID(AR285,18,1)</f>
        <v>4</v>
      </c>
      <c r="CG285" s="47" t="str">
        <f aca="false">VLOOKUP(AR285,[1]市民意见信息导出!$AI$2:$AK$392,3,FALSE())</f>
        <v>结束</v>
      </c>
      <c r="CH285" s="0" t="e">
        <f aca="false">VLOOKUP(BV285,[2]Sheet1!$C$2:$AC$99,2,FALSE())</f>
        <v>#N/A</v>
      </c>
    </row>
    <row r="286" customFormat="false" ht="96" hidden="true" customHeight="true" outlineLevel="0" collapsed="false">
      <c r="A286" s="35" t="s">
        <v>3604</v>
      </c>
      <c r="B286" s="36" t="s">
        <v>3605</v>
      </c>
      <c r="C286" s="36" t="s">
        <v>3606</v>
      </c>
      <c r="D286" s="36" t="s">
        <v>3607</v>
      </c>
      <c r="E286" s="35" t="s">
        <v>3608</v>
      </c>
      <c r="F286" s="35" t="s">
        <v>129</v>
      </c>
      <c r="G286" s="35" t="s">
        <v>3609</v>
      </c>
      <c r="H286" s="35" t="s">
        <v>3610</v>
      </c>
      <c r="I286" s="35" t="s">
        <v>92</v>
      </c>
      <c r="J286" s="35" t="s">
        <v>93</v>
      </c>
      <c r="K286" s="35" t="s">
        <v>94</v>
      </c>
      <c r="L286" s="35" t="s">
        <v>95</v>
      </c>
      <c r="M286" s="35" t="s">
        <v>96</v>
      </c>
      <c r="N286" s="35" t="s">
        <v>97</v>
      </c>
      <c r="O286" s="35" t="s">
        <v>437</v>
      </c>
      <c r="P286" s="35" t="s">
        <v>99</v>
      </c>
      <c r="Q286" s="35" t="s">
        <v>437</v>
      </c>
      <c r="R286" s="36" t="s">
        <v>3498</v>
      </c>
      <c r="S286" s="36" t="s">
        <v>3487</v>
      </c>
      <c r="T286" s="36" t="s">
        <v>3499</v>
      </c>
      <c r="U286" s="35" t="s">
        <v>103</v>
      </c>
      <c r="V286" s="36" t="s">
        <v>104</v>
      </c>
      <c r="W286" s="35" t="s">
        <v>2006</v>
      </c>
      <c r="X286" s="35" t="s">
        <v>3611</v>
      </c>
      <c r="Y286" s="35" t="s">
        <v>3612</v>
      </c>
      <c r="Z286" s="35" t="s">
        <v>3613</v>
      </c>
      <c r="AA286" s="35" t="s">
        <v>163</v>
      </c>
      <c r="AB286" s="35" t="s">
        <v>3614</v>
      </c>
      <c r="AC286" s="35" t="s">
        <v>111</v>
      </c>
      <c r="AD286" s="35" t="s">
        <v>112</v>
      </c>
      <c r="AE286" s="36" t="s">
        <v>3615</v>
      </c>
      <c r="AF286" s="36" t="s">
        <v>444</v>
      </c>
      <c r="AG286" s="35" t="s">
        <v>115</v>
      </c>
      <c r="AH286" s="35" t="s">
        <v>116</v>
      </c>
      <c r="AI286" s="47"/>
      <c r="AJ286" s="47"/>
      <c r="AK286" s="37" t="str">
        <f aca="false">AG286&amp;L286&amp;M286</f>
        <v>服务企业政策问题调整服务规范</v>
      </c>
      <c r="AL286" s="63"/>
      <c r="AM286" s="63"/>
      <c r="AN286" s="63"/>
      <c r="AO286" s="63"/>
      <c r="AP286" s="38" t="n">
        <v>282</v>
      </c>
      <c r="AQ286" s="39" t="n">
        <v>46113</v>
      </c>
      <c r="AR286" s="43" t="str">
        <f aca="false">IFERROR(LEFT(A286,FIND("（",A286)-1),A286)</f>
        <v>热线-260325-068582-2</v>
      </c>
      <c r="AS286" s="43" t="str">
        <f aca="false">J286</f>
        <v>诉求</v>
      </c>
      <c r="AT286" s="43" t="n">
        <f aca="false">IF(MID(AR286,1,2)="热线",12345)+IF(MID(AR286,1,2)="网络",12345)</f>
        <v>12345</v>
      </c>
      <c r="AU286" s="41" t="str">
        <f aca="false">IFERROR(LEFT(D286,FIND(" ",D286)-1),D286)</f>
        <v>2026-03-25</v>
      </c>
      <c r="AV286" s="43" t="str">
        <f aca="false">P286</f>
        <v>物管行政部</v>
      </c>
      <c r="AW286" s="53" t="str">
        <f aca="false">Q286</f>
        <v>南湖分中心</v>
      </c>
      <c r="AX286" s="7" t="str">
        <f aca="false">H286</f>
        <v>市民反映，3月20号下午六点乘坐了416路公交车，车号是1628143，后面座位特别脏，车从东直门到严沙桥东，自己有照片视频，地面也很脏，作为座位靠背很脏，都有急停蒙氏，车里人不多，司机危险驾驶，到路口和红绿灯就急刹，和司机说不能这样开，再这样开就告诉交警，车里环境脏乱差，还很丑，并且司机危险驾驶，当时闺女在车里就要吐，市民怕弄脏公交车，让孩子忍着，自己闺女下车就吐了，市民要求车里环境脏乱差赔偿700元，因为闺女不舒服需要赔偿1000元，一共赔偿1700元，来电反映要求公交车赔偿问题注：该工单为拆分工单，来电录音详见热线-260325-063545  客一鸿运承</v>
      </c>
      <c r="AY286" s="53" t="str">
        <f aca="false">AG286</f>
        <v>服务</v>
      </c>
      <c r="AZ286" s="43" t="s">
        <v>116</v>
      </c>
      <c r="BA286" s="43" t="s">
        <v>116</v>
      </c>
      <c r="BB286" s="43" t="s">
        <v>116</v>
      </c>
      <c r="BC286" s="6" t="s">
        <v>117</v>
      </c>
      <c r="BD286" s="43" t="str">
        <f aca="false">U286</f>
        <v>结束</v>
      </c>
      <c r="BE286" s="43" t="str">
        <f aca="false">IFERROR(LEFT(T286,FIND(" ",T286)-1),T286)</f>
        <v>2026-03-30</v>
      </c>
      <c r="BF286" s="6" t="s">
        <v>1917</v>
      </c>
      <c r="BG286" s="5" t="s">
        <v>99</v>
      </c>
      <c r="BH286" s="5" t="s">
        <v>437</v>
      </c>
      <c r="BI286" s="44"/>
      <c r="BJ286" s="44"/>
      <c r="BK286" s="44"/>
      <c r="BL286" s="44" t="str">
        <f aca="false">IF(BG286="物管行政部","侯旭、郑楠",IF(BG286="安保部","张耕",IF(BG286="工程设备部","华菲",IF(BG286="人力资源部","张浩宇",IF(BG286="党委工作部","阎鑫雨",IF(BG286="餐饮服务部","赵弘晨",IF(BG286="工会","郑欣",IF(BG286="办公室","董娜",""))))))))&amp;IF(BG286="纪检部","黄倩",IF(BG286="信息管理部","蔡浩然",""))</f>
        <v>侯旭、郑楠</v>
      </c>
      <c r="BM286" s="44"/>
      <c r="BN286" s="44" t="s">
        <v>2863</v>
      </c>
      <c r="BO286" s="44"/>
      <c r="BP286" s="45" t="s">
        <v>120</v>
      </c>
      <c r="BQ286" s="46" t="s">
        <v>3602</v>
      </c>
      <c r="BR286" s="44"/>
      <c r="BS286" s="46"/>
      <c r="BT286" s="46"/>
      <c r="BU286" s="44" t="s">
        <v>3616</v>
      </c>
      <c r="BV286" s="44" t="str">
        <f aca="false">MID(AR286,1,16)</f>
        <v>热线-260325-068582</v>
      </c>
      <c r="BW286" s="44" t="s">
        <v>121</v>
      </c>
      <c r="BX286" s="45" t="str">
        <f aca="false">IF(COUNTIF(BV:BV,BV286)=1,"否","是")</f>
        <v>否</v>
      </c>
      <c r="BY286" s="45" t="str">
        <f aca="false">MID(AR286,18,1)</f>
        <v>2</v>
      </c>
      <c r="CG286" s="47" t="str">
        <f aca="false">VLOOKUP(AR286,[1]市民意见信息导出!$AI$2:$AK$392,3,FALSE())</f>
        <v>结束</v>
      </c>
      <c r="CH286" s="0" t="e">
        <f aca="false">VLOOKUP(BV286,[2]Sheet1!$C$2:$AC$99,2,FALSE())</f>
        <v>#N/A</v>
      </c>
    </row>
    <row r="287" customFormat="false" ht="58" hidden="true" customHeight="true" outlineLevel="0" collapsed="false">
      <c r="A287" s="35" t="s">
        <v>3617</v>
      </c>
      <c r="B287" s="36" t="s">
        <v>3618</v>
      </c>
      <c r="C287" s="36" t="s">
        <v>3619</v>
      </c>
      <c r="D287" s="36" t="s">
        <v>3620</v>
      </c>
      <c r="E287" s="35" t="s">
        <v>3621</v>
      </c>
      <c r="F287" s="35" t="s">
        <v>89</v>
      </c>
      <c r="G287" s="35" t="s">
        <v>3622</v>
      </c>
      <c r="H287" s="35" t="s">
        <v>3623</v>
      </c>
      <c r="I287" s="35" t="s">
        <v>92</v>
      </c>
      <c r="J287" s="35" t="s">
        <v>93</v>
      </c>
      <c r="K287" s="35" t="s">
        <v>94</v>
      </c>
      <c r="L287" s="35" t="s">
        <v>184</v>
      </c>
      <c r="M287" s="35" t="s">
        <v>185</v>
      </c>
      <c r="N287" s="35" t="s">
        <v>97</v>
      </c>
      <c r="O287" s="35" t="s">
        <v>437</v>
      </c>
      <c r="P287" s="35" t="s">
        <v>99</v>
      </c>
      <c r="Q287" s="35" t="s">
        <v>437</v>
      </c>
      <c r="R287" s="36" t="s">
        <v>3624</v>
      </c>
      <c r="S287" s="36" t="s">
        <v>3487</v>
      </c>
      <c r="T287" s="36" t="s">
        <v>3625</v>
      </c>
      <c r="U287" s="35" t="s">
        <v>103</v>
      </c>
      <c r="V287" s="36" t="s">
        <v>104</v>
      </c>
      <c r="W287" s="35" t="s">
        <v>2006</v>
      </c>
      <c r="X287" s="35" t="s">
        <v>3626</v>
      </c>
      <c r="Y287" s="35" t="s">
        <v>3627</v>
      </c>
      <c r="Z287" s="35" t="s">
        <v>3628</v>
      </c>
      <c r="AA287" s="35" t="s">
        <v>163</v>
      </c>
      <c r="AB287" s="35" t="s">
        <v>3629</v>
      </c>
      <c r="AC287" s="35" t="s">
        <v>111</v>
      </c>
      <c r="AD287" s="35" t="s">
        <v>112</v>
      </c>
      <c r="AE287" s="36" t="s">
        <v>3630</v>
      </c>
      <c r="AF287" s="36" t="s">
        <v>444</v>
      </c>
      <c r="AG287" s="35" t="s">
        <v>115</v>
      </c>
      <c r="AH287" s="35" t="s">
        <v>116</v>
      </c>
      <c r="AI287" s="47"/>
      <c r="AJ287" s="47"/>
      <c r="AK287" s="37" t="str">
        <f aca="false">AG287&amp;L287&amp;M287</f>
        <v>服务乘车环境问题车辆卫生</v>
      </c>
      <c r="AL287" s="63"/>
      <c r="AM287" s="63"/>
      <c r="AN287" s="63"/>
      <c r="AO287" s="63"/>
      <c r="AP287" s="38" t="n">
        <v>283</v>
      </c>
      <c r="AQ287" s="39" t="n">
        <v>46113</v>
      </c>
      <c r="AR287" s="43" t="str">
        <f aca="false">IFERROR(LEFT(A287,FIND("（",A287)-1),A287)</f>
        <v>热线-260326-006382</v>
      </c>
      <c r="AS287" s="43" t="str">
        <f aca="false">J287</f>
        <v>诉求</v>
      </c>
      <c r="AT287" s="43" t="n">
        <f aca="false">IF(MID(AR287,1,2)="热线",12345)+IF(MID(AR287,1,2)="网络",12345)</f>
        <v>12345</v>
      </c>
      <c r="AU287" s="41" t="str">
        <f aca="false">IFERROR(LEFT(D287,FIND(" ",D287)-1),D287)</f>
        <v>2026-03-26</v>
      </c>
      <c r="AV287" s="43" t="str">
        <f aca="false">P287</f>
        <v>物管行政部</v>
      </c>
      <c r="AW287" s="53" t="str">
        <f aca="false">Q287</f>
        <v>南湖分中心</v>
      </c>
      <c r="AX287" s="7" t="str">
        <f aca="false">H287</f>
        <v>市民反映，自己在嘉铭园-公交车站坐的658路公交车，编号尾号559，横排座椅5个全是大脚印，开车前可能都没有打扫卫生，或者有其他情况，希望能核实处理，来电反映公交车卫生问题。</v>
      </c>
      <c r="AY287" s="53" t="str">
        <f aca="false">AG287</f>
        <v>服务</v>
      </c>
      <c r="AZ287" s="43" t="s">
        <v>116</v>
      </c>
      <c r="BA287" s="43" t="s">
        <v>116</v>
      </c>
      <c r="BB287" s="43" t="s">
        <v>116</v>
      </c>
      <c r="BC287" s="6" t="s">
        <v>117</v>
      </c>
      <c r="BD287" s="43" t="str">
        <f aca="false">U287</f>
        <v>结束</v>
      </c>
      <c r="BE287" s="43" t="str">
        <f aca="false">IFERROR(LEFT(T287,FIND(" ",T287)-1),T287)</f>
        <v>2026-03-31</v>
      </c>
      <c r="BF287" s="6" t="s">
        <v>1990</v>
      </c>
      <c r="BG287" s="5" t="s">
        <v>99</v>
      </c>
      <c r="BH287" s="5" t="s">
        <v>437</v>
      </c>
      <c r="BI287" s="44"/>
      <c r="BJ287" s="44"/>
      <c r="BK287" s="44"/>
      <c r="BL287" s="44" t="str">
        <f aca="false">IF(BG287="物管行政部","侯旭、郑楠",IF(BG287="安保部","张耕",IF(BG287="工程设备部","华菲",IF(BG287="人力资源部","张浩宇",IF(BG287="党委工作部","阎鑫雨",IF(BG287="餐饮服务部","赵弘晨",IF(BG287="工会","郑欣",IF(BG287="办公室","董娜",""))))))))&amp;IF(BG287="纪检部","黄倩",IF(BG287="信息管理部","蔡浩然",""))</f>
        <v>侯旭、郑楠</v>
      </c>
      <c r="BM287" s="44"/>
      <c r="BN287" s="44"/>
      <c r="BO287" s="44"/>
      <c r="BP287" s="45" t="s">
        <v>120</v>
      </c>
      <c r="BQ287" s="46"/>
      <c r="BR287" s="44"/>
      <c r="BS287" s="46"/>
      <c r="BT287" s="46"/>
      <c r="BU287" s="44"/>
      <c r="BV287" s="44" t="str">
        <f aca="false">MID(AR287,1,16)</f>
        <v>热线-260326-006382</v>
      </c>
      <c r="BW287" s="44" t="s">
        <v>121</v>
      </c>
      <c r="BX287" s="45" t="str">
        <f aca="false">IF(COUNTIF(BV:BV,BV287)=1,"否","是")</f>
        <v>否</v>
      </c>
      <c r="BY287" s="45" t="str">
        <f aca="false">MID(AR287,18,1)</f>
        <v/>
      </c>
      <c r="CG287" s="47" t="str">
        <f aca="false">VLOOKUP(AR287,[1]市民意见信息导出!$AI$2:$AK$392,3,FALSE())</f>
        <v>结束</v>
      </c>
      <c r="CH287" s="0" t="e">
        <f aca="false">VLOOKUP(BV287,[2]Sheet1!$C$2:$AC$99,2,FALSE())</f>
        <v>#N/A</v>
      </c>
    </row>
    <row r="288" customFormat="false" ht="86" hidden="true" customHeight="true" outlineLevel="0" collapsed="false">
      <c r="A288" s="35" t="s">
        <v>3631</v>
      </c>
      <c r="B288" s="36" t="s">
        <v>3632</v>
      </c>
      <c r="C288" s="36" t="s">
        <v>3633</v>
      </c>
      <c r="D288" s="36" t="s">
        <v>3634</v>
      </c>
      <c r="E288" s="35" t="s">
        <v>3635</v>
      </c>
      <c r="F288" s="35" t="s">
        <v>89</v>
      </c>
      <c r="G288" s="35" t="s">
        <v>3636</v>
      </c>
      <c r="H288" s="35" t="s">
        <v>3637</v>
      </c>
      <c r="I288" s="35" t="s">
        <v>92</v>
      </c>
      <c r="J288" s="35" t="s">
        <v>93</v>
      </c>
      <c r="K288" s="35" t="s">
        <v>1692</v>
      </c>
      <c r="L288" s="35" t="s">
        <v>3134</v>
      </c>
      <c r="M288" s="35" t="s">
        <v>3135</v>
      </c>
      <c r="N288" s="35" t="s">
        <v>97</v>
      </c>
      <c r="O288" s="35" t="s">
        <v>99</v>
      </c>
      <c r="P288" s="35" t="s">
        <v>1692</v>
      </c>
      <c r="Q288" s="35" t="s">
        <v>218</v>
      </c>
      <c r="R288" s="36" t="s">
        <v>3624</v>
      </c>
      <c r="S288" s="36" t="s">
        <v>3487</v>
      </c>
      <c r="T288" s="36" t="s">
        <v>3625</v>
      </c>
      <c r="U288" s="35" t="s">
        <v>103</v>
      </c>
      <c r="V288" s="36" t="s">
        <v>104</v>
      </c>
      <c r="W288" s="35" t="s">
        <v>524</v>
      </c>
      <c r="X288" s="35" t="s">
        <v>3638</v>
      </c>
      <c r="Y288" s="35" t="s">
        <v>3639</v>
      </c>
      <c r="Z288" s="35" t="s">
        <v>242</v>
      </c>
      <c r="AA288" s="35" t="s">
        <v>242</v>
      </c>
      <c r="AB288" s="35" t="s">
        <v>3640</v>
      </c>
      <c r="AC288" s="35" t="s">
        <v>111</v>
      </c>
      <c r="AD288" s="35" t="s">
        <v>112</v>
      </c>
      <c r="AE288" s="36" t="s">
        <v>3641</v>
      </c>
      <c r="AF288" s="36" t="s">
        <v>529</v>
      </c>
      <c r="AG288" s="35" t="s">
        <v>3642</v>
      </c>
      <c r="AH288" s="35" t="s">
        <v>116</v>
      </c>
      <c r="AI288" s="47"/>
      <c r="AJ288" s="47"/>
      <c r="AK288" s="37" t="str">
        <f aca="false">AG288&amp;L288&amp;M288</f>
        <v>拆迁补偿场站相关问题租金问题</v>
      </c>
      <c r="AL288" s="63"/>
      <c r="AM288" s="63"/>
      <c r="AN288" s="63"/>
      <c r="AO288" s="63"/>
      <c r="AP288" s="38" t="n">
        <v>284</v>
      </c>
      <c r="AQ288" s="39" t="n">
        <v>46113</v>
      </c>
      <c r="AR288" s="43" t="str">
        <f aca="false">IFERROR(LEFT(A288,FIND("（",A288)-1),A288)</f>
        <v>热线-260326-021530</v>
      </c>
      <c r="AS288" s="43" t="str">
        <f aca="false">J288</f>
        <v>诉求</v>
      </c>
      <c r="AT288" s="43" t="n">
        <f aca="false">IF(MID(AR288,1,2)="热线",12345)+IF(MID(AR288,1,2)="网络",12345)</f>
        <v>12345</v>
      </c>
      <c r="AU288" s="41" t="str">
        <f aca="false">IFERROR(LEFT(D288,FIND(" ",D288)-1),D288)</f>
        <v>2026-03-26</v>
      </c>
      <c r="AV288" s="43" t="str">
        <f aca="false">P288</f>
        <v>资产管理部（招标采购中心）</v>
      </c>
      <c r="AW288" s="53" t="str">
        <f aca="false">Q288</f>
        <v>机关</v>
      </c>
      <c r="AX288" s="7" t="str">
        <f aca="false">H288</f>
        <v>市民反映，自己住在朝阳区甜水园东街5排8号，房屋产权是北京公共交通控股（集团）有限公司的，现在平房要拆迁，意向迁登记的房屋面积和房产证上的面积不符，第一次意向迁的时候测量自己家建筑面积是13.73平米，使用面积是12平米，第二次意向迁登记的建筑面积是8.94平米，自己向拆迁公司反映后，拆迁公司给公交集团发函确认房屋面积，但是公交集团没有给回复，拆迁公司就要按照实测面积给予补偿，现在希望北京公共交通控股（集团）有限公司确定一下房屋面积，给予自己回复，来电反映核实房屋面积问题。</v>
      </c>
      <c r="AY288" s="53" t="str">
        <f aca="false">AG288</f>
        <v>拆迁补偿</v>
      </c>
      <c r="AZ288" s="43" t="s">
        <v>92</v>
      </c>
      <c r="BA288" s="43" t="s">
        <v>116</v>
      </c>
      <c r="BB288" s="43" t="s">
        <v>116</v>
      </c>
      <c r="BC288" s="6" t="s">
        <v>117</v>
      </c>
      <c r="BD288" s="43" t="str">
        <f aca="false">U288</f>
        <v>结束</v>
      </c>
      <c r="BE288" s="43" t="str">
        <f aca="false">IFERROR(LEFT(T288,FIND(" ",T288)-1),T288)</f>
        <v>2026-03-31</v>
      </c>
      <c r="BF288" s="6" t="s">
        <v>1703</v>
      </c>
      <c r="BG288" s="5" t="s">
        <v>99</v>
      </c>
      <c r="BH288" s="5" t="s">
        <v>1704</v>
      </c>
      <c r="BI288" s="44"/>
      <c r="BJ288" s="44"/>
      <c r="BK288" s="44"/>
      <c r="BL288" s="44" t="str">
        <f aca="false">IF(BG288="物管行政部","侯旭、郑楠",IF(BG288="安保部","张耕",IF(BG288="工程设备部","华菲",IF(BG288="人力资源部","张浩宇",IF(BG288="党委工作部","阎鑫雨",IF(BG288="餐饮服务部","赵弘晨",IF(BG288="工会","郑欣",IF(BG288="办公室","董娜",""))))))))&amp;IF(BG288="纪检部","黄倩",IF(BG288="信息管理部","蔡浩然",""))</f>
        <v>侯旭、郑楠</v>
      </c>
      <c r="BM288" s="44"/>
      <c r="BN288" s="44"/>
      <c r="BO288" s="44"/>
      <c r="BP288" s="45" t="s">
        <v>228</v>
      </c>
      <c r="BQ288" s="46"/>
      <c r="BR288" s="44"/>
      <c r="BS288" s="46"/>
      <c r="BT288" s="46"/>
      <c r="BU288" s="44"/>
      <c r="BV288" s="44" t="str">
        <f aca="false">MID(AR288,1,16)</f>
        <v>热线-260326-021530</v>
      </c>
      <c r="BW288" s="44" t="s">
        <v>1705</v>
      </c>
      <c r="BX288" s="45" t="str">
        <f aca="false">IF(COUNTIF(BV:BV,BV288)=1,"否","是")</f>
        <v>否</v>
      </c>
      <c r="BY288" s="45" t="str">
        <f aca="false">MID(AR288,18,1)</f>
        <v/>
      </c>
      <c r="CG288" s="47" t="str">
        <f aca="false">VLOOKUP(AR288,[1]市民意见信息导出!$AI$2:$AK$392,3,FALSE())</f>
        <v>结束</v>
      </c>
      <c r="CH288" s="0" t="e">
        <f aca="false">VLOOKUP(BV288,[2]Sheet1!$C$2:$AC$99,2,FALSE())</f>
        <v>#N/A</v>
      </c>
    </row>
    <row r="289" customFormat="false" ht="182" hidden="true" customHeight="true" outlineLevel="0" collapsed="false">
      <c r="A289" s="35" t="s">
        <v>3643</v>
      </c>
      <c r="B289" s="36" t="s">
        <v>3644</v>
      </c>
      <c r="C289" s="36" t="s">
        <v>3645</v>
      </c>
      <c r="D289" s="36" t="s">
        <v>3646</v>
      </c>
      <c r="E289" s="35" t="s">
        <v>182</v>
      </c>
      <c r="F289" s="35"/>
      <c r="G289" s="35" t="s">
        <v>182</v>
      </c>
      <c r="H289" s="35" t="s">
        <v>3647</v>
      </c>
      <c r="I289" s="35" t="s">
        <v>92</v>
      </c>
      <c r="J289" s="35" t="s">
        <v>93</v>
      </c>
      <c r="K289" s="35" t="s">
        <v>94</v>
      </c>
      <c r="L289" s="35" t="s">
        <v>95</v>
      </c>
      <c r="M289" s="35" t="s">
        <v>96</v>
      </c>
      <c r="N289" s="35" t="s">
        <v>97</v>
      </c>
      <c r="O289" s="35" t="s">
        <v>135</v>
      </c>
      <c r="P289" s="35" t="s">
        <v>99</v>
      </c>
      <c r="Q289" s="35" t="s">
        <v>135</v>
      </c>
      <c r="R289" s="36" t="s">
        <v>3624</v>
      </c>
      <c r="S289" s="36" t="s">
        <v>3474</v>
      </c>
      <c r="T289" s="36" t="s">
        <v>3625</v>
      </c>
      <c r="U289" s="35" t="s">
        <v>103</v>
      </c>
      <c r="V289" s="36" t="s">
        <v>104</v>
      </c>
      <c r="W289" s="35" t="s">
        <v>3648</v>
      </c>
      <c r="X289" s="35" t="s">
        <v>2794</v>
      </c>
      <c r="Y289" s="36" t="s">
        <v>3649</v>
      </c>
      <c r="Z289" s="35" t="s">
        <v>3650</v>
      </c>
      <c r="AA289" s="35" t="s">
        <v>163</v>
      </c>
      <c r="AB289" s="35" t="s">
        <v>3651</v>
      </c>
      <c r="AC289" s="35" t="s">
        <v>111</v>
      </c>
      <c r="AD289" s="35" t="s">
        <v>112</v>
      </c>
      <c r="AE289" s="36" t="s">
        <v>3652</v>
      </c>
      <c r="AF289" s="36" t="s">
        <v>145</v>
      </c>
      <c r="AG289" s="35" t="s">
        <v>115</v>
      </c>
      <c r="AH289" s="35" t="s">
        <v>116</v>
      </c>
      <c r="AI289" s="47"/>
      <c r="AJ289" s="47"/>
      <c r="AK289" s="37" t="str">
        <f aca="false">AG289&amp;L289&amp;M289</f>
        <v>服务企业政策问题调整服务规范</v>
      </c>
      <c r="AL289" s="63"/>
      <c r="AM289" s="63"/>
      <c r="AN289" s="63"/>
      <c r="AO289" s="63"/>
      <c r="AP289" s="38" t="n">
        <v>285</v>
      </c>
      <c r="AQ289" s="39" t="n">
        <v>46113</v>
      </c>
      <c r="AR289" s="43" t="str">
        <f aca="false">IFERROR(LEFT(A289,FIND("（",A289)-1),A289)</f>
        <v>网络-260326-045818-3</v>
      </c>
      <c r="AS289" s="43" t="str">
        <f aca="false">J289</f>
        <v>诉求</v>
      </c>
      <c r="AT289" s="43" t="n">
        <f aca="false">IF(MID(AR289,1,2)="热线",12345)+IF(MID(AR289,1,2)="网络",12345)</f>
        <v>12345</v>
      </c>
      <c r="AU289" s="41" t="str">
        <f aca="false">IFERROR(LEFT(D289,FIND(" ",D289)-1),D289)</f>
        <v>2026-03-26</v>
      </c>
      <c r="AV289" s="43" t="str">
        <f aca="false">P289</f>
        <v>物管行政部</v>
      </c>
      <c r="AW289" s="53" t="str">
        <f aca="false">Q289</f>
        <v>东直门分中心</v>
      </c>
      <c r="AX289" s="7" t="str">
        <f aca="false">H289</f>
        <v>工单来源：市政府门户网站交流平台，此工单内容为网民留言时填写的标题及原文。============================= 留言标题：投诉915路7842900车留言原文：2026年3月26日6:19我在南法信乘坐915路7842900单机车，根据公交集团公司相关规定，车厢内只允许乘务人员随车携带必要的抹布、垃圾袋等工具，用于及时清理、覆盖运营中晕车乘客的呕吐物，但必须妥善存放。除此之外，一律不得再放置其他清洁工具。但是该车最后一排座椅下方戳着一个墩布，严重不符合规范，请车队今后做到出车前把清洁工具请下车。该线路最高票价10元，但是投币箱上没有6-10元面额的车票，目前公交集团印发的无人售票车票最高面额为10元，公交集团其他最高票价大于等于10元的线路如300路、400路投币箱均配备了6-10元的车票，请915路也配齐6-10元面额车票，方便乘客取票。该车车厢左侧（驾驶室一侧）内侧壁LCD屏外面的塑料盖板有明显泥点污损，请尽快对污损的面板进行擦拭，确保电子屏清洁。该车前后门底部黑色圆形立柱上缺失“当心夹手/请勿触摸/禁止倚靠”标识，请补贴。该车的“影响公交车驾驶员安全驾驶涉嫌违法犯罪”标识粘贴在驾驶室屏蔽门顶部靠左位置，按照七项服务规范要求，该标识应该粘贴在驾驶室屏蔽门居中位置，请尽快调整标识到规定位置。我会持续跟踪检查以上问题的整改情况，希望安服部门端正态度认真处理。不要敷衍糊弄，谢谢市民填写的详细地址为：详细地址：不详</v>
      </c>
      <c r="AY289" s="53" t="str">
        <f aca="false">AG289</f>
        <v>服务</v>
      </c>
      <c r="AZ289" s="43" t="s">
        <v>116</v>
      </c>
      <c r="BA289" s="43" t="s">
        <v>116</v>
      </c>
      <c r="BB289" s="43" t="s">
        <v>116</v>
      </c>
      <c r="BC289" s="6" t="s">
        <v>117</v>
      </c>
      <c r="BD289" s="43" t="str">
        <f aca="false">U289</f>
        <v>结束</v>
      </c>
      <c r="BE289" s="43" t="str">
        <f aca="false">IFERROR(LEFT(T289,FIND(" ",T289)-1),T289)</f>
        <v>2026-03-31</v>
      </c>
      <c r="BF289" s="6" t="s">
        <v>3653</v>
      </c>
      <c r="BG289" s="5" t="s">
        <v>99</v>
      </c>
      <c r="BH289" s="5" t="s">
        <v>135</v>
      </c>
      <c r="BI289" s="44"/>
      <c r="BJ289" s="44"/>
      <c r="BK289" s="44"/>
      <c r="BL289" s="44" t="str">
        <f aca="false">IF(BG289="物管行政部","侯旭、郑楠",IF(BG289="安保部","张耕",IF(BG289="工程设备部","华菲",IF(BG289="人力资源部","张浩宇",IF(BG289="党委工作部","阎鑫雨",IF(BG289="餐饮服务部","赵弘晨",IF(BG289="工会","郑欣",IF(BG289="办公室","董娜",""))))))))&amp;IF(BG289="纪检部","黄倩",IF(BG289="信息管理部","蔡浩然",""))</f>
        <v>侯旭、郑楠</v>
      </c>
      <c r="BM289" s="44"/>
      <c r="BN289" s="44"/>
      <c r="BO289" s="44"/>
      <c r="BP289" s="45" t="s">
        <v>120</v>
      </c>
      <c r="BQ289" s="46"/>
      <c r="BR289" s="44"/>
      <c r="BS289" s="46"/>
      <c r="BT289" s="46"/>
      <c r="BU289" s="44"/>
      <c r="BV289" s="44" t="str">
        <f aca="false">MID(AR289,1,16)</f>
        <v>网络-260326-045818</v>
      </c>
      <c r="BW289" s="44" t="s">
        <v>121</v>
      </c>
      <c r="BX289" s="45" t="str">
        <f aca="false">IF(COUNTIF(BV:BV,BV289)=1,"否","是")</f>
        <v>否</v>
      </c>
      <c r="BY289" s="45" t="str">
        <f aca="false">MID(AR289,18,1)</f>
        <v>3</v>
      </c>
      <c r="CG289" s="47" t="str">
        <f aca="false">VLOOKUP(AR289,[1]市民意见信息导出!$AI$2:$AK$392,3,FALSE())</f>
        <v>结束</v>
      </c>
      <c r="CH289" s="0" t="e">
        <f aca="false">VLOOKUP(BV289,[2]Sheet1!$C$2:$AC$99,2,FALSE())</f>
        <v>#N/A</v>
      </c>
    </row>
    <row r="290" customFormat="false" ht="46" hidden="true" customHeight="true" outlineLevel="0" collapsed="false">
      <c r="A290" s="35" t="s">
        <v>3654</v>
      </c>
      <c r="B290" s="36" t="s">
        <v>3655</v>
      </c>
      <c r="C290" s="36" t="s">
        <v>3656</v>
      </c>
      <c r="D290" s="36" t="s">
        <v>3657</v>
      </c>
      <c r="E290" s="35" t="s">
        <v>182</v>
      </c>
      <c r="F290" s="35" t="s">
        <v>89</v>
      </c>
      <c r="G290" s="35" t="s">
        <v>182</v>
      </c>
      <c r="H290" s="35" t="s">
        <v>3658</v>
      </c>
      <c r="I290" s="35" t="s">
        <v>92</v>
      </c>
      <c r="J290" s="35" t="s">
        <v>93</v>
      </c>
      <c r="K290" s="35" t="s">
        <v>434</v>
      </c>
      <c r="L290" s="35" t="s">
        <v>490</v>
      </c>
      <c r="M290" s="35" t="s">
        <v>741</v>
      </c>
      <c r="N290" s="35" t="s">
        <v>97</v>
      </c>
      <c r="O290" s="35" t="s">
        <v>99</v>
      </c>
      <c r="P290" s="35" t="s">
        <v>99</v>
      </c>
      <c r="Q290" s="35" t="s">
        <v>218</v>
      </c>
      <c r="R290" s="36" t="s">
        <v>3659</v>
      </c>
      <c r="S290" s="36" t="s">
        <v>2628</v>
      </c>
      <c r="T290" s="36" t="s">
        <v>3660</v>
      </c>
      <c r="U290" s="35" t="s">
        <v>103</v>
      </c>
      <c r="V290" s="36" t="s">
        <v>104</v>
      </c>
      <c r="W290" s="35" t="s">
        <v>524</v>
      </c>
      <c r="X290" s="35" t="s">
        <v>3661</v>
      </c>
      <c r="Y290" s="35" t="s">
        <v>3662</v>
      </c>
      <c r="Z290" s="35" t="s">
        <v>3663</v>
      </c>
      <c r="AA290" s="35" t="s">
        <v>1403</v>
      </c>
      <c r="AB290" s="35" t="s">
        <v>3664</v>
      </c>
      <c r="AC290" s="35" t="s">
        <v>111</v>
      </c>
      <c r="AD290" s="35" t="s">
        <v>112</v>
      </c>
      <c r="AE290" s="36" t="s">
        <v>3665</v>
      </c>
      <c r="AF290" s="36" t="s">
        <v>529</v>
      </c>
      <c r="AG290" s="35" t="s">
        <v>793</v>
      </c>
      <c r="AH290" s="35" t="s">
        <v>116</v>
      </c>
      <c r="AI290" s="47"/>
      <c r="AJ290" s="47"/>
      <c r="AK290" s="37" t="str">
        <f aca="false">AG290&amp;L290&amp;M290</f>
        <v>公共厕所场站问题场站生活设施问题</v>
      </c>
      <c r="AL290" s="63"/>
      <c r="AM290" s="63"/>
      <c r="AN290" s="63"/>
      <c r="AO290" s="63"/>
      <c r="AP290" s="38" t="n">
        <v>286</v>
      </c>
      <c r="AQ290" s="39" t="n">
        <v>46113</v>
      </c>
      <c r="AR290" s="43" t="str">
        <f aca="false">IFERROR(LEFT(A290,FIND("（",A290)-1),A290)</f>
        <v>网络-260327-024582</v>
      </c>
      <c r="AS290" s="43" t="str">
        <f aca="false">J290</f>
        <v>诉求</v>
      </c>
      <c r="AT290" s="43" t="n">
        <f aca="false">IF(MID(AR290,1,2)="热线",12345)+IF(MID(AR290,1,2)="网络",12345)</f>
        <v>12345</v>
      </c>
      <c r="AU290" s="41" t="str">
        <f aca="false">IFERROR(LEFT(D290,FIND(" ",D290)-1),D290)</f>
        <v>2026-03-27</v>
      </c>
      <c r="AV290" s="43" t="str">
        <f aca="false">P290</f>
        <v>物管行政部</v>
      </c>
      <c r="AW290" s="53" t="str">
        <f aca="false">Q290</f>
        <v>机关</v>
      </c>
      <c r="AX290" s="7" t="str">
        <f aca="false">H290</f>
        <v>工单来源：微信服务号，此工单内容为网民留言时填写的标题及原文。 ============================= 留言标题：厕所留言原文：男厕所脏市民填写的详细地址为：区、街道：朝阳区安贞街道详细地址：慧忠里场站142男厕所脏</v>
      </c>
      <c r="AY290" s="53" t="str">
        <f aca="false">AG290</f>
        <v>公共厕所</v>
      </c>
      <c r="AZ290" s="43" t="s">
        <v>116</v>
      </c>
      <c r="BA290" s="43" t="s">
        <v>116</v>
      </c>
      <c r="BB290" s="43" t="s">
        <v>116</v>
      </c>
      <c r="BC290" s="6" t="s">
        <v>117</v>
      </c>
      <c r="BD290" s="43" t="str">
        <f aca="false">U290</f>
        <v>结束</v>
      </c>
      <c r="BE290" s="43" t="str">
        <f aca="false">IFERROR(LEFT(T290,FIND(" ",T290)-1),T290)</f>
        <v>2026-04-01</v>
      </c>
      <c r="BF290" s="6" t="s">
        <v>3165</v>
      </c>
      <c r="BG290" s="5" t="s">
        <v>99</v>
      </c>
      <c r="BH290" s="5" t="s">
        <v>390</v>
      </c>
      <c r="BI290" s="44"/>
      <c r="BJ290" s="44"/>
      <c r="BK290" s="44"/>
      <c r="BL290" s="44" t="str">
        <f aca="false">IF(BG290="物管行政部","侯旭、郑楠",IF(BG290="安保部","张耕",IF(BG290="工程设备部","华菲",IF(BG290="人力资源部","张浩宇",IF(BG290="党委工作部","阎鑫雨",IF(BG290="餐饮服务部","赵弘晨",IF(BG290="工会","郑欣",IF(BG290="办公室","董娜",""))))))))&amp;IF(BG290="纪检部","黄倩",IF(BG290="信息管理部","蔡浩然",""))</f>
        <v>侯旭、郑楠</v>
      </c>
      <c r="BM290" s="44"/>
      <c r="BN290" s="44"/>
      <c r="BO290" s="44"/>
      <c r="BP290" s="45" t="s">
        <v>120</v>
      </c>
      <c r="BQ290" s="46"/>
      <c r="BR290" s="44"/>
      <c r="BS290" s="46"/>
      <c r="BT290" s="46"/>
      <c r="BU290" s="44"/>
      <c r="BV290" s="44" t="str">
        <f aca="false">MID(AR290,1,16)</f>
        <v>网络-260327-024582</v>
      </c>
      <c r="BW290" s="44" t="s">
        <v>117</v>
      </c>
      <c r="BX290" s="45" t="str">
        <f aca="false">IF(COUNTIF(BV:BV,BV290)=1,"否","是")</f>
        <v>否</v>
      </c>
      <c r="BY290" s="45" t="str">
        <f aca="false">MID(AR290,18,1)</f>
        <v/>
      </c>
      <c r="CG290" s="47" t="str">
        <f aca="false">VLOOKUP(AR290,[1]市民意见信息导出!$AI$2:$AK$392,3,FALSE())</f>
        <v>结束</v>
      </c>
      <c r="CH290" s="0" t="e">
        <f aca="false">VLOOKUP(BV290,[2]Sheet1!$C$2:$AC$99,2,FALSE())</f>
        <v>#N/A</v>
      </c>
    </row>
    <row r="291" customFormat="false" ht="72" hidden="true" customHeight="true" outlineLevel="0" collapsed="false">
      <c r="A291" s="35" t="s">
        <v>3666</v>
      </c>
      <c r="B291" s="36" t="s">
        <v>3667</v>
      </c>
      <c r="C291" s="36" t="s">
        <v>3668</v>
      </c>
      <c r="D291" s="36" t="s">
        <v>3669</v>
      </c>
      <c r="E291" s="35" t="s">
        <v>3670</v>
      </c>
      <c r="F291" s="35" t="s">
        <v>129</v>
      </c>
      <c r="G291" s="35" t="s">
        <v>3671</v>
      </c>
      <c r="H291" s="35" t="s">
        <v>3672</v>
      </c>
      <c r="I291" s="35" t="s">
        <v>92</v>
      </c>
      <c r="J291" s="35" t="s">
        <v>93</v>
      </c>
      <c r="K291" s="35" t="s">
        <v>94</v>
      </c>
      <c r="L291" s="35" t="s">
        <v>95</v>
      </c>
      <c r="M291" s="35" t="s">
        <v>96</v>
      </c>
      <c r="N291" s="35" t="s">
        <v>97</v>
      </c>
      <c r="O291" s="35" t="s">
        <v>2237</v>
      </c>
      <c r="P291" s="35" t="s">
        <v>99</v>
      </c>
      <c r="Q291" s="35" t="s">
        <v>2237</v>
      </c>
      <c r="R291" s="36" t="s">
        <v>3659</v>
      </c>
      <c r="S291" s="36" t="s">
        <v>3474</v>
      </c>
      <c r="T291" s="36" t="s">
        <v>3660</v>
      </c>
      <c r="U291" s="35" t="s">
        <v>103</v>
      </c>
      <c r="V291" s="36" t="s">
        <v>104</v>
      </c>
      <c r="W291" s="35" t="s">
        <v>3673</v>
      </c>
      <c r="X291" s="35" t="s">
        <v>3674</v>
      </c>
      <c r="Y291" s="35" t="s">
        <v>3675</v>
      </c>
      <c r="Z291" s="35" t="s">
        <v>3676</v>
      </c>
      <c r="AA291" s="35" t="s">
        <v>109</v>
      </c>
      <c r="AB291" s="35" t="s">
        <v>3677</v>
      </c>
      <c r="AC291" s="35" t="s">
        <v>111</v>
      </c>
      <c r="AD291" s="35" t="s">
        <v>112</v>
      </c>
      <c r="AE291" s="36" t="s">
        <v>3678</v>
      </c>
      <c r="AF291" s="36" t="s">
        <v>2245</v>
      </c>
      <c r="AG291" s="35" t="s">
        <v>115</v>
      </c>
      <c r="AH291" s="35" t="s">
        <v>116</v>
      </c>
      <c r="AK291" s="64" t="str">
        <f aca="false">AG291&amp;L291&amp;M291</f>
        <v>服务企业政策问题调整服务规范</v>
      </c>
      <c r="AP291" s="38" t="n">
        <v>287</v>
      </c>
      <c r="AQ291" s="39" t="n">
        <v>46113</v>
      </c>
      <c r="AR291" s="65" t="str">
        <f aca="false">IFERROR(LEFT(A291,FIND("（",A291)-1),A291)</f>
        <v>网络-260327-001046</v>
      </c>
      <c r="AS291" s="65" t="str">
        <f aca="false">J291</f>
        <v>诉求</v>
      </c>
      <c r="AT291" s="65" t="n">
        <f aca="false">IF(MID(AR291,1,2)="热线",12345)+IF(MID(AR291,1,2)="网络",12345)</f>
        <v>12345</v>
      </c>
      <c r="AU291" s="66" t="str">
        <f aca="false">IFERROR(LEFT(D291,FIND(" ",D291)-1),D291)</f>
        <v>2026-03-27</v>
      </c>
      <c r="AV291" s="65" t="str">
        <f aca="false">P291</f>
        <v>物管行政部</v>
      </c>
      <c r="AW291" s="67" t="str">
        <f aca="false">Q291</f>
        <v>龙之乡分中心</v>
      </c>
      <c r="AX291" s="68" t="str">
        <f aca="false">H291</f>
        <v>工单来源：微信服务号，此工单内容为网民留言时填写的标题及原文。 ===========================================留言标题：901快公交车臭味严重留言原文：一段时间以来，901快公交车臭味非常严重。建议采取定期消毒除味、开窗通风等措施，尽快消除异味。市民填写的详细地址为：区：西城区街道：不详详细地址：北京市西城区金融街街道宣武门西大街103-7，物业，基建</v>
      </c>
      <c r="AY291" s="53" t="str">
        <f aca="false">AG291</f>
        <v>服务</v>
      </c>
      <c r="AZ291" s="43" t="s">
        <v>116</v>
      </c>
      <c r="BA291" s="43" t="s">
        <v>116</v>
      </c>
      <c r="BB291" s="43" t="s">
        <v>116</v>
      </c>
      <c r="BC291" s="6" t="s">
        <v>117</v>
      </c>
      <c r="BD291" s="43" t="str">
        <f aca="false">U291</f>
        <v>结束</v>
      </c>
      <c r="BE291" s="43" t="str">
        <f aca="false">IFERROR(LEFT(T291,FIND(" ",T291)-1),T291)</f>
        <v>2026-04-01</v>
      </c>
      <c r="BF291" s="6" t="s">
        <v>118</v>
      </c>
      <c r="BG291" s="5" t="s">
        <v>99</v>
      </c>
      <c r="BH291" s="5" t="s">
        <v>2237</v>
      </c>
      <c r="BI291" s="44"/>
      <c r="BJ291" s="44"/>
      <c r="BK291" s="44"/>
      <c r="BL291" s="44" t="str">
        <f aca="false">IF(BG291="物管行政部","侯旭、郑楠",IF(BG291="安保部","张耕",IF(BG291="工程设备部","华菲",IF(BG291="人力资源部","张浩宇",IF(BG291="党委工作部","阎鑫雨",IF(BG291="餐饮服务部","赵弘晨",IF(BG291="工会","郑欣",IF(BG291="办公室","董娜",""))))))))&amp;IF(BG291="纪检部","黄倩",IF(BG291="信息管理部","蔡浩然",""))</f>
        <v>侯旭、郑楠</v>
      </c>
      <c r="BM291" s="44"/>
      <c r="BN291" s="44"/>
      <c r="BO291" s="44"/>
      <c r="BP291" s="45" t="s">
        <v>120</v>
      </c>
      <c r="BQ291" s="46"/>
      <c r="BR291" s="44"/>
      <c r="BS291" s="46"/>
      <c r="BT291" s="46"/>
      <c r="BU291" s="44"/>
      <c r="BV291" s="44" t="str">
        <f aca="false">MID(AR291,1,16)</f>
        <v>网络-260327-001046</v>
      </c>
      <c r="BW291" s="44" t="s">
        <v>121</v>
      </c>
      <c r="BX291" s="45" t="str">
        <f aca="false">IF(COUNTIF(BV:BV,BV291)=1,"否","是")</f>
        <v>否</v>
      </c>
      <c r="BY291" s="45" t="str">
        <f aca="false">MID(AR291,18,1)</f>
        <v/>
      </c>
      <c r="CG291" s="47" t="str">
        <f aca="false">VLOOKUP(AR291,[1]市民意见信息导出!$AI$2:$AK$392,3,FALSE())</f>
        <v>结束</v>
      </c>
      <c r="CH291" s="0" t="e">
        <f aca="false">VLOOKUP(BV291,[2]Sheet1!$C$2:$AC$99,2,FALSE())</f>
        <v>#N/A</v>
      </c>
    </row>
    <row r="292" customFormat="false" ht="409.5" hidden="true" customHeight="false" outlineLevel="0" collapsed="false">
      <c r="A292" s="35" t="s">
        <v>3679</v>
      </c>
      <c r="B292" s="36" t="s">
        <v>3680</v>
      </c>
      <c r="C292" s="36" t="s">
        <v>3681</v>
      </c>
      <c r="D292" s="36" t="s">
        <v>3682</v>
      </c>
      <c r="E292" s="35" t="s">
        <v>1553</v>
      </c>
      <c r="F292" s="35"/>
      <c r="G292" s="35" t="s">
        <v>960</v>
      </c>
      <c r="H292" s="35" t="s">
        <v>3683</v>
      </c>
      <c r="I292" s="35" t="s">
        <v>92</v>
      </c>
      <c r="J292" s="35" t="s">
        <v>173</v>
      </c>
      <c r="K292" s="35" t="s">
        <v>234</v>
      </c>
      <c r="L292" s="35" t="s">
        <v>303</v>
      </c>
      <c r="M292" s="35" t="s">
        <v>304</v>
      </c>
      <c r="N292" s="35" t="s">
        <v>97</v>
      </c>
      <c r="O292" s="35" t="s">
        <v>238</v>
      </c>
      <c r="P292" s="35" t="s">
        <v>238</v>
      </c>
      <c r="Q292" s="35" t="s">
        <v>218</v>
      </c>
      <c r="R292" s="36" t="s">
        <v>3684</v>
      </c>
      <c r="S292" s="36" t="s">
        <v>3685</v>
      </c>
      <c r="T292" s="36" t="s">
        <v>3686</v>
      </c>
      <c r="U292" s="35" t="s">
        <v>103</v>
      </c>
      <c r="V292" s="36" t="s">
        <v>104</v>
      </c>
      <c r="W292" s="35" t="s">
        <v>3687</v>
      </c>
      <c r="X292" s="35" t="s">
        <v>3688</v>
      </c>
      <c r="Y292" s="35" t="s">
        <v>3689</v>
      </c>
      <c r="Z292" s="35" t="s">
        <v>242</v>
      </c>
      <c r="AA292" s="35" t="s">
        <v>242</v>
      </c>
      <c r="AB292" s="35" t="s">
        <v>3690</v>
      </c>
      <c r="AC292" s="35" t="s">
        <v>111</v>
      </c>
      <c r="AD292" s="35" t="s">
        <v>112</v>
      </c>
      <c r="AE292" s="36" t="s">
        <v>3691</v>
      </c>
      <c r="AF292" s="36" t="s">
        <v>279</v>
      </c>
      <c r="AG292" s="35" t="s">
        <v>225</v>
      </c>
      <c r="AH292" s="35" t="s">
        <v>116</v>
      </c>
      <c r="AK292" s="37" t="str">
        <f aca="false">AG292&amp;L292&amp;M292</f>
        <v>劳动合同及用工管理人力资源方面其他问题人力资源方面补充内容</v>
      </c>
      <c r="AP292" s="38" t="n">
        <v>288</v>
      </c>
      <c r="AQ292" s="39" t="n">
        <v>46113</v>
      </c>
      <c r="AR292" s="43" t="str">
        <f aca="false">IFERROR(LEFT(A292,FIND("（",A292)-1),A292)</f>
        <v>网络-260328-000156-1</v>
      </c>
      <c r="AS292" s="43" t="str">
        <f aca="false">J292</f>
        <v>其他</v>
      </c>
      <c r="AT292" s="43" t="n">
        <f aca="false">IF(MID(AR292,1,2)="热线",12345)+IF(MID(AR292,1,2)="网络",12345)</f>
        <v>12345</v>
      </c>
      <c r="AU292" s="41" t="str">
        <f aca="false">IFERROR(LEFT(D292,FIND(" ",D292)-1),D292)</f>
        <v>2026-03-28</v>
      </c>
      <c r="AV292" s="43" t="str">
        <f aca="false">P292</f>
        <v>人力资源部</v>
      </c>
      <c r="AW292" s="53" t="str">
        <f aca="false">Q292</f>
        <v>机关</v>
      </c>
      <c r="AX292" s="7" t="str">
        <f aca="false">H292</f>
        <v>工单来源：市政府门户网站互动交流平台，此工单内容为网民留言时填写的标题及原文。 ============================= 留言标题：督促相关单位履职，推动鸿运承物业规范履职，保障职工权益留言原文：诉求人：杨利  身份证号：110224198204100016  联系电话：13811081307  提交日期：2026年3月27日诉求内容：本人杨利，身份证号110224198204100016，系北京鸿运承物业管理中心在岗职工。双方签订的劳动合同明确约定，本人岗位为普通工人岗位，不具备任何管理职权；本人非公职人员、非中共党员，亦无任何管理类职责，不符合《中华人民共和国监察法》及相关配套规定中关于监察对象的认定标准，依法不应被纳入监察范围。针对上述身份及岗位属性，物业公司无异议，但截至本诉求提交之日，始终未出具书面确认文件，未履行法定告知义务。此前，北京公交集团监察委员会对本人作出开除处分决定，本人已严格按照法定程序提交申诉，该申诉请求被维持。后续，本人依法向相关监察机关提交监督申请并寄送催办函，但相关监察机关存在压件不办、履职滞后的情形，未依法出具书面处理意见。其中，核心履职违规问题集中于物业公司：本人多次向物业公司提交书面申请，明确要求其依法出具书面文件，对本人身份、劳动关系予以确认，但物业公司始终回避核心诉求、推诿塞责，以各类借口拒绝出具书面确认文件，拒不履行法定告知义务；同时，物业公司未就开除处分相关事宜向本人提供完整合法依据，亦未配合本人开展申诉、核查相关工作，其履职行为存在明显违规，严重侵害本人合法权益。综上，北京鸿运承物业管理中心存在不作为、履职缺位等违规情形，未依法履行法定书面告知义务，推诿规避法定职责；相关监察机关及公交相关单位存在履职滞后、程序空转等问题，上述行为均严重侵害本人合法权益，违反相关法律法规及履职要求。依据《北京市信访条例》《北京市接诉即办工作条例》《纪检监察机关处理检举控告工作规则》相关规定，结合北京市政务服务网诉求提交规范，特通过北京市政务服务网提交本诉求，恳请督查室依法履行督办职责，督促相关单位纠正违规行为、规范履职，具体督办事项如下：一、督促北京市监察委员会严格恪守《纪检监察机关处理检举控告工作规则》相关规定，在法定时限内办结本人提交的监督申请，出具正式、规范的书面处理意见，并依法送达本人，切实解决履职滞后、压件不办等问题，保障本人合法救济权利。二、重点督促北京鸿运承物业管理中心依法履行法定职责，立即出具加盖单位公章的正式书面文件，明确确认本人普通工人身份及双方存续的劳动关系，不得再以任何借口推诿回避、敷衍履职；同时督促该单位积极配合本人开展申诉、核查相关工作，主动提供所需佐证材料，切实履行法定告知义务。三、督促北京公交集团及北京鸿运承物业管理中心规范开除处分相关程序，严格依据《中华人民共和国劳动合同法》《国有企业管理人员处分相关规定》及相关法律法规要求，向本人依法送达正式开除处分文书，并完整提供作出该处分决定的事实依据、法律依据及程序说明；重点督促物业公司协助落实相关程序，不得推诿阻挠，切实保障本人作为劳动者的知情权、陈述权、申辩权及合法救济权。本人郑重承诺，本次通过北京市政务服务网提交的全部诉求内容真实、准确、完整，无任何虚假陈述、捏造事实及夸大情节，相关事实均有佐证。针对北京鸿运承物业管理中心履职缺位、相关单位履职不规范等问题，本人已留存劳动合同、沟通记录、申请材料、催办凭证及相关录音等完整证据，可随时配合督查室及相关单位开展调查核实工作，并自愿承担相应法律责任。恳请督查室高度重视本诉求，从严从速开展督办工作，督促相关单位依法履职、纠正违规行为，切实维护基层职工的合法权益，彰显法治公正与履职担当，坚守合法权益底线。市民填写的详细地址为：详细地址：不详人力、组织、纪检 答复不满</v>
      </c>
      <c r="AY292" s="53" t="str">
        <f aca="false">AG292</f>
        <v>劳动合同及用工管理</v>
      </c>
      <c r="AZ292" s="43" t="s">
        <v>92</v>
      </c>
      <c r="BA292" s="43" t="s">
        <v>92</v>
      </c>
      <c r="BB292" s="43" t="s">
        <v>116</v>
      </c>
      <c r="BC292" s="6" t="s">
        <v>226</v>
      </c>
      <c r="BD292" s="43" t="str">
        <f aca="false">U292</f>
        <v>结束</v>
      </c>
      <c r="BE292" s="43" t="str">
        <f aca="false">IFERROR(LEFT(T292,FIND(" ",T292)-1),T292)</f>
        <v>2026-04-02</v>
      </c>
      <c r="BF292" s="6" t="s">
        <v>977</v>
      </c>
      <c r="BG292" s="5" t="s">
        <v>238</v>
      </c>
      <c r="BH292" s="5" t="s">
        <v>218</v>
      </c>
      <c r="BI292" s="44"/>
      <c r="BJ292" s="44"/>
      <c r="BK292" s="44"/>
      <c r="BL292" s="44" t="str">
        <f aca="false">IF(BG292="物管行政部","侯旭、郑楠",IF(BG292="安保部","张耕",IF(BG292="工程设备部","华菲",IF(BG292="人力资源部","张浩宇",IF(BG292="党委工作部","阎鑫雨",IF(BG292="餐饮服务部","赵弘晨",IF(BG292="工会","郑欣",IF(BG292="办公室","董娜",""))))))))&amp;IF(BG292="纪检部","黄倩",IF(BG292="信息管理部","蔡浩然",""))</f>
        <v>张浩宇</v>
      </c>
      <c r="BM292" s="44"/>
      <c r="BN292" s="44" t="s">
        <v>2863</v>
      </c>
      <c r="BO292" s="44"/>
      <c r="BP292" s="45" t="s">
        <v>1565</v>
      </c>
      <c r="BQ292" s="46" t="s">
        <v>3692</v>
      </c>
      <c r="BR292" s="44" t="s">
        <v>92</v>
      </c>
      <c r="BS292" s="46"/>
      <c r="BT292" s="46" t="s">
        <v>2900</v>
      </c>
      <c r="BU292" s="44" t="s">
        <v>1571</v>
      </c>
      <c r="BV292" s="44" t="str">
        <f aca="false">MID(AR292,1,16)</f>
        <v>网络-260328-000156</v>
      </c>
      <c r="BW292" s="44" t="s">
        <v>231</v>
      </c>
      <c r="BX292" s="45" t="str">
        <f aca="false">IF(COUNTIF(BV:BV,BV292)=1,"否","是")</f>
        <v>是</v>
      </c>
      <c r="BY292" s="45" t="str">
        <f aca="false">MID(AR292,18,1)</f>
        <v>1</v>
      </c>
      <c r="CG292" s="47" t="str">
        <f aca="false">VLOOKUP(AR292,[1]市民意见信息导出!$AI$2:$AK$392,3,FALSE())</f>
        <v>结束</v>
      </c>
      <c r="CH292" s="0" t="e">
        <f aca="false">VLOOKUP(BV292,[2]Sheet1!$C$2:$AC$99,2,FALSE())</f>
        <v>#N/A</v>
      </c>
    </row>
    <row r="293" customFormat="false" ht="409.5" hidden="true" customHeight="false" outlineLevel="0" collapsed="false">
      <c r="A293" s="35" t="s">
        <v>3693</v>
      </c>
      <c r="B293" s="36" t="s">
        <v>3680</v>
      </c>
      <c r="C293" s="36" t="s">
        <v>3681</v>
      </c>
      <c r="D293" s="36" t="s">
        <v>3694</v>
      </c>
      <c r="E293" s="35" t="s">
        <v>1553</v>
      </c>
      <c r="F293" s="35"/>
      <c r="G293" s="35" t="s">
        <v>960</v>
      </c>
      <c r="H293" s="35" t="s">
        <v>3683</v>
      </c>
      <c r="I293" s="35" t="s">
        <v>92</v>
      </c>
      <c r="J293" s="35" t="s">
        <v>173</v>
      </c>
      <c r="K293" s="35" t="s">
        <v>214</v>
      </c>
      <c r="L293" s="35" t="s">
        <v>973</v>
      </c>
      <c r="M293" s="35" t="s">
        <v>974</v>
      </c>
      <c r="N293" s="35" t="s">
        <v>97</v>
      </c>
      <c r="O293" s="35" t="s">
        <v>217</v>
      </c>
      <c r="P293" s="35" t="s">
        <v>217</v>
      </c>
      <c r="Q293" s="35" t="s">
        <v>218</v>
      </c>
      <c r="R293" s="36" t="s">
        <v>3684</v>
      </c>
      <c r="S293" s="36" t="s">
        <v>3685</v>
      </c>
      <c r="T293" s="36" t="s">
        <v>3686</v>
      </c>
      <c r="U293" s="35" t="s">
        <v>103</v>
      </c>
      <c r="V293" s="36" t="s">
        <v>104</v>
      </c>
      <c r="W293" s="35" t="s">
        <v>3476</v>
      </c>
      <c r="X293" s="35" t="s">
        <v>3695</v>
      </c>
      <c r="Y293" s="35" t="s">
        <v>221</v>
      </c>
      <c r="Z293" s="35" t="s">
        <v>221</v>
      </c>
      <c r="AA293" s="35" t="s">
        <v>221</v>
      </c>
      <c r="AB293" s="35" t="s">
        <v>3687</v>
      </c>
      <c r="AC293" s="35" t="s">
        <v>111</v>
      </c>
      <c r="AD293" s="35" t="s">
        <v>112</v>
      </c>
      <c r="AE293" s="36" t="s">
        <v>3691</v>
      </c>
      <c r="AF293" s="36" t="s">
        <v>224</v>
      </c>
      <c r="AG293" s="35" t="s">
        <v>225</v>
      </c>
      <c r="AH293" s="35" t="s">
        <v>116</v>
      </c>
      <c r="AK293" s="37" t="str">
        <f aca="false">AG293&amp;L293&amp;M293</f>
        <v>劳动合同及用工管理组织方面其他问题组织方面补充内容</v>
      </c>
      <c r="AP293" s="38" t="n">
        <v>289</v>
      </c>
      <c r="AQ293" s="39" t="n">
        <v>46113</v>
      </c>
      <c r="AR293" s="43" t="str">
        <f aca="false">IFERROR(LEFT(A293,FIND("（",A293)-1),A293)</f>
        <v>网络-260328-000156-2</v>
      </c>
      <c r="AS293" s="43" t="str">
        <f aca="false">J293</f>
        <v>其他</v>
      </c>
      <c r="AT293" s="43" t="n">
        <f aca="false">IF(MID(AR293,1,2)="热线",12345)+IF(MID(AR293,1,2)="网络",12345)</f>
        <v>12345</v>
      </c>
      <c r="AU293" s="41" t="str">
        <f aca="false">IFERROR(LEFT(D293,FIND(" ",D293)-1),D293)</f>
        <v>2026-03-28</v>
      </c>
      <c r="AV293" s="43" t="str">
        <f aca="false">P293</f>
        <v>党委工作部</v>
      </c>
      <c r="AW293" s="53" t="str">
        <f aca="false">Q293</f>
        <v>机关</v>
      </c>
      <c r="AX293" s="7" t="str">
        <f aca="false">H293</f>
        <v>工单来源：市政府门户网站互动交流平台，此工单内容为网民留言时填写的标题及原文。 ============================= 留言标题：督促相关单位履职，推动鸿运承物业规范履职，保障职工权益留言原文：诉求人：杨利  身份证号：110224198204100016  联系电话：13811081307  提交日期：2026年3月27日诉求内容：本人杨利，身份证号110224198204100016，系北京鸿运承物业管理中心在岗职工。双方签订的劳动合同明确约定，本人岗位为普通工人岗位，不具备任何管理职权；本人非公职人员、非中共党员，亦无任何管理类职责，不符合《中华人民共和国监察法》及相关配套规定中关于监察对象的认定标准，依法不应被纳入监察范围。针对上述身份及岗位属性，物业公司无异议，但截至本诉求提交之日，始终未出具书面确认文件，未履行法定告知义务。此前，北京公交集团监察委员会对本人作出开除处分决定，本人已严格按照法定程序提交申诉，该申诉请求被维持。后续，本人依法向相关监察机关提交监督申请并寄送催办函，但相关监察机关存在压件不办、履职滞后的情形，未依法出具书面处理意见。其中，核心履职违规问题集中于物业公司：本人多次向物业公司提交书面申请，明确要求其依法出具书面文件，对本人身份、劳动关系予以确认，但物业公司始终回避核心诉求、推诿塞责，以各类借口拒绝出具书面确认文件，拒不履行法定告知义务；同时，物业公司未就开除处分相关事宜向本人提供完整合法依据，亦未配合本人开展申诉、核查相关工作，其履职行为存在明显违规，严重侵害本人合法权益。综上，北京鸿运承物业管理中心存在不作为、履职缺位等违规情形，未依法履行法定书面告知义务，推诿规避法定职责；相关监察机关及公交相关单位存在履职滞后、程序空转等问题，上述行为均严重侵害本人合法权益，违反相关法律法规及履职要求。依据《北京市信访条例》《北京市接诉即办工作条例》《纪检监察机关处理检举控告工作规则》相关规定，结合北京市政务服务网诉求提交规范，特通过北京市政务服务网提交本诉求，恳请督查室依法履行督办职责，督促相关单位纠正违规行为、规范履职，具体督办事项如下：一、督促北京市监察委员会严格恪守《纪检监察机关处理检举控告工作规则》相关规定，在法定时限内办结本人提交的监督申请，出具正式、规范的书面处理意见，并依法送达本人，切实解决履职滞后、压件不办等问题，保障本人合法救济权利。二、重点督促北京鸿运承物业管理中心依法履行法定职责，立即出具加盖单位公章的正式书面文件，明确确认本人普通工人身份及双方存续的劳动关系，不得再以任何借口推诿回避、敷衍履职；同时督促该单位积极配合本人开展申诉、核查相关工作，主动提供所需佐证材料，切实履行法定告知义务。三、督促北京公交集团及北京鸿运承物业管理中心规范开除处分相关程序，严格依据《中华人民共和国劳动合同法》《国有企业管理人员处分相关规定》及相关法律法规要求，向本人依法送达正式开除处分文书，并完整提供作出该处分决定的事实依据、法律依据及程序说明；重点督促物业公司协助落实相关程序，不得推诿阻挠，切实保障本人作为劳动者的知情权、陈述权、申辩权及合法救济权。本人郑重承诺，本次通过北京市政务服务网提交的全部诉求内容真实、准确、完整，无任何虚假陈述、捏造事实及夸大情节，相关事实均有佐证。针对北京鸿运承物业管理中心履职缺位、相关单位履职不规范等问题，本人已留存劳动合同、沟通记录、申请材料、催办凭证及相关录音等完整证据，可随时配合督查室及相关单位开展调查核实工作，并自愿承担相应法律责任。恳请督查室高度重视本诉求，从严从速开展督办工作，督促相关单位依法履职、纠正违规行为，切实维护基层职工的合法权益，彰显法治公正与履职担当，坚守合法权益底线。市民填写的详细地址为：详细地址：不详人力、组织、纪检 答复不满</v>
      </c>
      <c r="AY293" s="53" t="str">
        <f aca="false">AG293</f>
        <v>劳动合同及用工管理</v>
      </c>
      <c r="AZ293" s="43" t="s">
        <v>92</v>
      </c>
      <c r="BA293" s="43" t="s">
        <v>92</v>
      </c>
      <c r="BB293" s="43" t="s">
        <v>116</v>
      </c>
      <c r="BC293" s="6" t="s">
        <v>226</v>
      </c>
      <c r="BD293" s="43" t="str">
        <f aca="false">U293</f>
        <v>结束</v>
      </c>
      <c r="BE293" s="43" t="str">
        <f aca="false">IFERROR(LEFT(T293,FIND(" ",T293)-1),T293)</f>
        <v>2026-04-02</v>
      </c>
      <c r="BF293" s="6" t="s">
        <v>977</v>
      </c>
      <c r="BG293" s="5" t="s">
        <v>217</v>
      </c>
      <c r="BH293" s="5" t="s">
        <v>218</v>
      </c>
      <c r="BI293" s="44"/>
      <c r="BJ293" s="44"/>
      <c r="BK293" s="44"/>
      <c r="BL293" s="44" t="str">
        <f aca="false">IF(BG293="物管行政部","侯旭、郑楠",IF(BG293="安保部","张耕",IF(BG293="工程设备部","华菲",IF(BG293="人力资源部","张浩宇",IF(BG293="党委工作部","阎鑫雨",IF(BG293="餐饮服务部","赵弘晨",IF(BG293="工会","郑欣",IF(BG293="办公室","董娜",""))))))))&amp;IF(BG293="纪检部","黄倩",IF(BG293="信息管理部","蔡浩然",""))</f>
        <v>阎鑫雨</v>
      </c>
      <c r="BM293" s="44"/>
      <c r="BN293" s="44"/>
      <c r="BO293" s="44"/>
      <c r="BP293" s="45" t="s">
        <v>1565</v>
      </c>
      <c r="BQ293" s="46" t="s">
        <v>3692</v>
      </c>
      <c r="BR293" s="44" t="s">
        <v>92</v>
      </c>
      <c r="BS293" s="46"/>
      <c r="BT293" s="46" t="s">
        <v>2900</v>
      </c>
      <c r="BU293" s="44" t="s">
        <v>1571</v>
      </c>
      <c r="BV293" s="44" t="str">
        <f aca="false">MID(AR293,1,16)</f>
        <v>网络-260328-000156</v>
      </c>
      <c r="BW293" s="44" t="s">
        <v>231</v>
      </c>
      <c r="BX293" s="45" t="str">
        <f aca="false">IF(COUNTIF(BV:BV,BV293)=1,"否","是")</f>
        <v>是</v>
      </c>
      <c r="BY293" s="45" t="str">
        <f aca="false">MID(AR293,18,1)</f>
        <v>2</v>
      </c>
      <c r="CG293" s="47" t="str">
        <f aca="false">VLOOKUP(AR293,[1]市民意见信息导出!$AI$2:$AK$392,3,FALSE())</f>
        <v>结束</v>
      </c>
      <c r="CH293" s="0" t="e">
        <f aca="false">VLOOKUP(BV293,[2]Sheet1!$C$2:$AC$99,2,FALSE())</f>
        <v>#N/A</v>
      </c>
    </row>
    <row r="294" customFormat="false" ht="39" hidden="true" customHeight="false" outlineLevel="0" collapsed="false">
      <c r="A294" s="35" t="s">
        <v>3696</v>
      </c>
      <c r="B294" s="36" t="s">
        <v>3697</v>
      </c>
      <c r="C294" s="36" t="s">
        <v>3698</v>
      </c>
      <c r="D294" s="36" t="s">
        <v>3699</v>
      </c>
      <c r="E294" s="35" t="s">
        <v>182</v>
      </c>
      <c r="F294" s="35" t="s">
        <v>89</v>
      </c>
      <c r="G294" s="35" t="s">
        <v>182</v>
      </c>
      <c r="H294" s="35" t="s">
        <v>3700</v>
      </c>
      <c r="I294" s="35" t="s">
        <v>92</v>
      </c>
      <c r="J294" s="35" t="s">
        <v>93</v>
      </c>
      <c r="K294" s="35" t="s">
        <v>94</v>
      </c>
      <c r="L294" s="35" t="s">
        <v>95</v>
      </c>
      <c r="M294" s="35" t="s">
        <v>96</v>
      </c>
      <c r="N294" s="35" t="s">
        <v>97</v>
      </c>
      <c r="O294" s="35" t="s">
        <v>158</v>
      </c>
      <c r="P294" s="35" t="s">
        <v>99</v>
      </c>
      <c r="Q294" s="35" t="s">
        <v>158</v>
      </c>
      <c r="R294" s="36" t="s">
        <v>3659</v>
      </c>
      <c r="S294" s="36" t="s">
        <v>3701</v>
      </c>
      <c r="T294" s="36" t="s">
        <v>3660</v>
      </c>
      <c r="U294" s="35" t="s">
        <v>103</v>
      </c>
      <c r="V294" s="36" t="s">
        <v>104</v>
      </c>
      <c r="W294" s="35" t="s">
        <v>159</v>
      </c>
      <c r="X294" s="35" t="s">
        <v>1480</v>
      </c>
      <c r="Y294" s="35" t="s">
        <v>3702</v>
      </c>
      <c r="Z294" s="35" t="s">
        <v>3703</v>
      </c>
      <c r="AA294" s="35" t="s">
        <v>109</v>
      </c>
      <c r="AB294" s="35" t="s">
        <v>3704</v>
      </c>
      <c r="AC294" s="35" t="s">
        <v>111</v>
      </c>
      <c r="AD294" s="35" t="s">
        <v>112</v>
      </c>
      <c r="AE294" s="36" t="s">
        <v>3705</v>
      </c>
      <c r="AF294" s="36" t="s">
        <v>166</v>
      </c>
      <c r="AG294" s="35" t="s">
        <v>115</v>
      </c>
      <c r="AH294" s="35" t="s">
        <v>116</v>
      </c>
      <c r="AK294" s="37" t="str">
        <f aca="false">AG294&amp;L294&amp;M294</f>
        <v>服务企业政策问题调整服务规范</v>
      </c>
      <c r="AP294" s="38" t="n">
        <v>290</v>
      </c>
      <c r="AQ294" s="39" t="n">
        <v>46113</v>
      </c>
      <c r="AR294" s="43" t="str">
        <f aca="false">IFERROR(LEFT(A294,FIND("（",A294)-1),A294)</f>
        <v>热线-260327-071045-2</v>
      </c>
      <c r="AS294" s="43" t="str">
        <f aca="false">J294</f>
        <v>诉求</v>
      </c>
      <c r="AT294" s="43" t="n">
        <f aca="false">IF(MID(AR294,1,2)="热线",12345)+IF(MID(AR294,1,2)="网络",12345)</f>
        <v>12345</v>
      </c>
      <c r="AU294" s="41" t="str">
        <f aca="false">IFERROR(LEFT(D294,FIND(" ",D294)-1),D294)</f>
        <v>2026-03-28</v>
      </c>
      <c r="AV294" s="43" t="str">
        <f aca="false">P294</f>
        <v>物管行政部</v>
      </c>
      <c r="AW294" s="53" t="str">
        <f aca="false">Q294</f>
        <v>西客站分中心</v>
      </c>
      <c r="AX294" s="7" t="str">
        <f aca="false">H294</f>
        <v>市民反映，自己乘坐52路公交车，晚上十点二十多分从西单路口东去往广渠门方向，车上有非常臭的味道，衣服上都沾染了味道，来电反映52路公交车上有臭味问题。注：保密个人信息（已解释）安服鸿运承</v>
      </c>
      <c r="AY294" s="53" t="str">
        <f aca="false">AG294</f>
        <v>服务</v>
      </c>
      <c r="AZ294" s="43" t="s">
        <v>116</v>
      </c>
      <c r="BA294" s="43" t="s">
        <v>116</v>
      </c>
      <c r="BB294" s="43" t="s">
        <v>116</v>
      </c>
      <c r="BC294" s="6" t="s">
        <v>117</v>
      </c>
      <c r="BD294" s="43" t="str">
        <f aca="false">U294</f>
        <v>结束</v>
      </c>
      <c r="BE294" s="43" t="str">
        <f aca="false">IFERROR(LEFT(T294,FIND(" ",T294)-1),T294)</f>
        <v>2026-04-01</v>
      </c>
      <c r="BF294" s="6" t="s">
        <v>118</v>
      </c>
      <c r="BG294" s="5" t="s">
        <v>99</v>
      </c>
      <c r="BH294" s="5" t="s">
        <v>158</v>
      </c>
      <c r="BI294" s="44"/>
      <c r="BJ294" s="44"/>
      <c r="BK294" s="44"/>
      <c r="BL294" s="44" t="str">
        <f aca="false">IF(BG294="物管行政部","侯旭、郑楠",IF(BG294="安保部","张耕",IF(BG294="工程设备部","华菲",IF(BG294="人力资源部","张浩宇",IF(BG294="党委工作部","阎鑫雨",IF(BG294="餐饮服务部","赵弘晨",IF(BG294="工会","郑欣",IF(BG294="办公室","董娜",""))))))))&amp;IF(BG294="纪检部","黄倩",IF(BG294="信息管理部","蔡浩然",""))</f>
        <v>侯旭、郑楠</v>
      </c>
      <c r="BM294" s="44"/>
      <c r="BN294" s="44"/>
      <c r="BO294" s="44"/>
      <c r="BP294" s="45" t="s">
        <v>120</v>
      </c>
      <c r="BQ294" s="46"/>
      <c r="BR294" s="44"/>
      <c r="BS294" s="46"/>
      <c r="BT294" s="46"/>
      <c r="BU294" s="44"/>
      <c r="BV294" s="44" t="str">
        <f aca="false">MID(AR294,1,16)</f>
        <v>热线-260327-071045</v>
      </c>
      <c r="BW294" s="44" t="s">
        <v>121</v>
      </c>
      <c r="BX294" s="45" t="str">
        <f aca="false">IF(COUNTIF(BV:BV,BV294)=1,"否","是")</f>
        <v>否</v>
      </c>
      <c r="BY294" s="45" t="str">
        <f aca="false">MID(AR294,18,1)</f>
        <v>2</v>
      </c>
      <c r="CG294" s="47" t="str">
        <f aca="false">VLOOKUP(AR294,[1]市民意见信息导出!$AI$2:$AK$392,3,FALSE())</f>
        <v>结束</v>
      </c>
      <c r="CH294" s="0" t="e">
        <f aca="false">VLOOKUP(BV294,[2]Sheet1!$C$2:$AC$99,2,FALSE())</f>
        <v>#N/A</v>
      </c>
    </row>
    <row r="295" customFormat="false" ht="409.5" hidden="true" customHeight="false" outlineLevel="0" collapsed="false">
      <c r="A295" s="35" t="s">
        <v>3706</v>
      </c>
      <c r="B295" s="36" t="s">
        <v>3680</v>
      </c>
      <c r="C295" s="36" t="s">
        <v>3681</v>
      </c>
      <c r="D295" s="36" t="s">
        <v>3699</v>
      </c>
      <c r="E295" s="35" t="s">
        <v>1553</v>
      </c>
      <c r="F295" s="35"/>
      <c r="G295" s="35" t="s">
        <v>960</v>
      </c>
      <c r="H295" s="35" t="s">
        <v>3683</v>
      </c>
      <c r="I295" s="35" t="s">
        <v>92</v>
      </c>
      <c r="J295" s="35" t="s">
        <v>173</v>
      </c>
      <c r="K295" s="35" t="s">
        <v>1555</v>
      </c>
      <c r="L295" s="35" t="s">
        <v>1556</v>
      </c>
      <c r="M295" s="35" t="s">
        <v>1557</v>
      </c>
      <c r="N295" s="35" t="s">
        <v>97</v>
      </c>
      <c r="O295" s="35" t="s">
        <v>1558</v>
      </c>
      <c r="P295" s="35" t="s">
        <v>1558</v>
      </c>
      <c r="Q295" s="35" t="s">
        <v>218</v>
      </c>
      <c r="R295" s="36" t="s">
        <v>3684</v>
      </c>
      <c r="S295" s="36" t="s">
        <v>3685</v>
      </c>
      <c r="T295" s="36" t="s">
        <v>3686</v>
      </c>
      <c r="U295" s="35" t="s">
        <v>103</v>
      </c>
      <c r="V295" s="36" t="s">
        <v>104</v>
      </c>
      <c r="W295" s="35" t="s">
        <v>3476</v>
      </c>
      <c r="X295" s="35" t="s">
        <v>3707</v>
      </c>
      <c r="Y295" s="35" t="s">
        <v>242</v>
      </c>
      <c r="Z295" s="35" t="s">
        <v>242</v>
      </c>
      <c r="AA295" s="35" t="s">
        <v>242</v>
      </c>
      <c r="AB295" s="35" t="s">
        <v>3707</v>
      </c>
      <c r="AC295" s="35" t="s">
        <v>111</v>
      </c>
      <c r="AD295" s="35" t="s">
        <v>112</v>
      </c>
      <c r="AE295" s="36" t="s">
        <v>3691</v>
      </c>
      <c r="AF295" s="36" t="s">
        <v>1564</v>
      </c>
      <c r="AG295" s="35" t="s">
        <v>225</v>
      </c>
      <c r="AH295" s="35" t="s">
        <v>116</v>
      </c>
      <c r="AK295" s="37" t="str">
        <f aca="false">AG295&amp;L295&amp;M295</f>
        <v>劳动合同及用工管理纪检方面其他问题纪检方面补充内容</v>
      </c>
      <c r="AP295" s="38" t="n">
        <v>291</v>
      </c>
      <c r="AQ295" s="39" t="n">
        <v>46113</v>
      </c>
      <c r="AR295" s="43" t="str">
        <f aca="false">IFERROR(LEFT(A295,FIND("（",A295)-1),A295)</f>
        <v>网络-260328-000156-3</v>
      </c>
      <c r="AS295" s="43" t="str">
        <f aca="false">J295</f>
        <v>其他</v>
      </c>
      <c r="AT295" s="43" t="n">
        <f aca="false">IF(MID(AR295,1,2)="热线",12345)+IF(MID(AR295,1,2)="网络",12345)</f>
        <v>12345</v>
      </c>
      <c r="AU295" s="41" t="str">
        <f aca="false">IFERROR(LEFT(D295,FIND(" ",D295)-1),D295)</f>
        <v>2026-03-28</v>
      </c>
      <c r="AV295" s="43" t="str">
        <f aca="false">P295</f>
        <v>纪检部</v>
      </c>
      <c r="AW295" s="53" t="str">
        <f aca="false">Q295</f>
        <v>机关</v>
      </c>
      <c r="AX295" s="7" t="str">
        <f aca="false">H295</f>
        <v>工单来源：市政府门户网站互动交流平台，此工单内容为网民留言时填写的标题及原文。 ============================= 留言标题：督促相关单位履职，推动鸿运承物业规范履职，保障职工权益留言原文：诉求人：杨利  身份证号：110224198204100016  联系电话：13811081307  提交日期：2026年3月27日诉求内容：本人杨利，身份证号110224198204100016，系北京鸿运承物业管理中心在岗职工。双方签订的劳动合同明确约定，本人岗位为普通工人岗位，不具备任何管理职权；本人非公职人员、非中共党员，亦无任何管理类职责，不符合《中华人民共和国监察法》及相关配套规定中关于监察对象的认定标准，依法不应被纳入监察范围。针对上述身份及岗位属性，物业公司无异议，但截至本诉求提交之日，始终未出具书面确认文件，未履行法定告知义务。此前，北京公交集团监察委员会对本人作出开除处分决定，本人已严格按照法定程序提交申诉，该申诉请求被维持。后续，本人依法向相关监察机关提交监督申请并寄送催办函，但相关监察机关存在压件不办、履职滞后的情形，未依法出具书面处理意见。其中，核心履职违规问题集中于物业公司：本人多次向物业公司提交书面申请，明确要求其依法出具书面文件，对本人身份、劳动关系予以确认，但物业公司始终回避核心诉求、推诿塞责，以各类借口拒绝出具书面确认文件，拒不履行法定告知义务；同时，物业公司未就开除处分相关事宜向本人提供完整合法依据，亦未配合本人开展申诉、核查相关工作，其履职行为存在明显违规，严重侵害本人合法权益。综上，北京鸿运承物业管理中心存在不作为、履职缺位等违规情形，未依法履行法定书面告知义务，推诿规避法定职责；相关监察机关及公交相关单位存在履职滞后、程序空转等问题，上述行为均严重侵害本人合法权益，违反相关法律法规及履职要求。依据《北京市信访条例》《北京市接诉即办工作条例》《纪检监察机关处理检举控告工作规则》相关规定，结合北京市政务服务网诉求提交规范，特通过北京市政务服务网提交本诉求，恳请督查室依法履行督办职责，督促相关单位纠正违规行为、规范履职，具体督办事项如下：一、督促北京市监察委员会严格恪守《纪检监察机关处理检举控告工作规则》相关规定，在法定时限内办结本人提交的监督申请，出具正式、规范的书面处理意见，并依法送达本人，切实解决履职滞后、压件不办等问题，保障本人合法救济权利。二、重点督促北京鸿运承物业管理中心依法履行法定职责，立即出具加盖单位公章的正式书面文件，明确确认本人普通工人身份及双方存续的劳动关系，不得再以任何借口推诿回避、敷衍履职；同时督促该单位积极配合本人开展申诉、核查相关工作，主动提供所需佐证材料，切实履行法定告知义务。三、督促北京公交集团及北京鸿运承物业管理中心规范开除处分相关程序，严格依据《中华人民共和国劳动合同法》《国有企业管理人员处分相关规定》及相关法律法规要求，向本人依法送达正式开除处分文书，并完整提供作出该处分决定的事实依据、法律依据及程序说明；重点督促物业公司协助落实相关程序，不得推诿阻挠，切实保障本人作为劳动者的知情权、陈述权、申辩权及合法救济权。本人郑重承诺，本次通过北京市政务服务网提交的全部诉求内容真实、准确、完整，无任何虚假陈述、捏造事实及夸大情节，相关事实均有佐证。针对北京鸿运承物业管理中心履职缺位、相关单位履职不规范等问题，本人已留存劳动合同、沟通记录、申请材料、催办凭证及相关录音等完整证据，可随时配合督查室及相关单位开展调查核实工作，并自愿承担相应法律责任。恳请督查室高度重视本诉求，从严从速开展督办工作，督促相关单位依法履职、纠正违规行为，切实维护基层职工的合法权益，彰显法治公正与履职担当，坚守合法权益底线。市民填写的详细地址为：详细地址：不详人力、组织、纪检 答复不满</v>
      </c>
      <c r="AY295" s="53" t="str">
        <f aca="false">AG295</f>
        <v>劳动合同及用工管理</v>
      </c>
      <c r="AZ295" s="43" t="s">
        <v>92</v>
      </c>
      <c r="BA295" s="43" t="s">
        <v>92</v>
      </c>
      <c r="BB295" s="43" t="s">
        <v>116</v>
      </c>
      <c r="BC295" s="6" t="s">
        <v>226</v>
      </c>
      <c r="BD295" s="43" t="str">
        <f aca="false">U295</f>
        <v>结束</v>
      </c>
      <c r="BE295" s="43" t="str">
        <f aca="false">IFERROR(LEFT(T295,FIND(" ",T295)-1),T295)</f>
        <v>2026-04-02</v>
      </c>
      <c r="BF295" s="6" t="s">
        <v>977</v>
      </c>
      <c r="BG295" s="5" t="s">
        <v>1558</v>
      </c>
      <c r="BH295" s="5" t="s">
        <v>218</v>
      </c>
      <c r="BI295" s="44"/>
      <c r="BJ295" s="44"/>
      <c r="BK295" s="44"/>
      <c r="BL295" s="44" t="str">
        <f aca="false">IF(BG295="物管行政部","侯旭、郑楠",IF(BG295="安保部","张耕",IF(BG295="工程设备部","华菲",IF(BG295="人力资源部","张浩宇",IF(BG295="党委工作部","阎鑫雨",IF(BG295="餐饮服务部","赵弘晨",IF(BG295="工会","郑欣",IF(BG295="办公室","董娜",""))))))))&amp;IF(BG295="纪检部","黄倩",IF(BG295="信息管理部","蔡浩然",""))</f>
        <v>黄倩</v>
      </c>
      <c r="BM295" s="44"/>
      <c r="BN295" s="44"/>
      <c r="BO295" s="44"/>
      <c r="BP295" s="45" t="s">
        <v>1565</v>
      </c>
      <c r="BQ295" s="46" t="s">
        <v>3692</v>
      </c>
      <c r="BR295" s="44" t="s">
        <v>92</v>
      </c>
      <c r="BS295" s="46"/>
      <c r="BT295" s="46" t="s">
        <v>2900</v>
      </c>
      <c r="BU295" s="44" t="s">
        <v>1571</v>
      </c>
      <c r="BV295" s="44" t="str">
        <f aca="false">MID(AR295,1,16)</f>
        <v>网络-260328-000156</v>
      </c>
      <c r="BW295" s="44" t="s">
        <v>231</v>
      </c>
      <c r="BX295" s="45" t="str">
        <f aca="false">IF(COUNTIF(BV:BV,BV295)=1,"否","是")</f>
        <v>是</v>
      </c>
      <c r="BY295" s="45" t="str">
        <f aca="false">MID(AR295,18,1)</f>
        <v>3</v>
      </c>
      <c r="CG295" s="47" t="str">
        <f aca="false">VLOOKUP(AR295,[1]市民意见信息导出!$AI$2:$AK$392,3,FALSE())</f>
        <v>结束</v>
      </c>
      <c r="CH295" s="0" t="e">
        <f aca="false">VLOOKUP(BV295,[2]Sheet1!$C$2:$AC$99,2,FALSE())</f>
        <v>#N/A</v>
      </c>
    </row>
    <row r="296" customFormat="false" ht="78" hidden="true" customHeight="false" outlineLevel="0" collapsed="false">
      <c r="A296" s="35" t="s">
        <v>3708</v>
      </c>
      <c r="B296" s="36" t="s">
        <v>3709</v>
      </c>
      <c r="C296" s="36" t="s">
        <v>3710</v>
      </c>
      <c r="D296" s="36" t="s">
        <v>3711</v>
      </c>
      <c r="E296" s="35" t="s">
        <v>182</v>
      </c>
      <c r="F296" s="35" t="s">
        <v>89</v>
      </c>
      <c r="G296" s="35" t="s">
        <v>182</v>
      </c>
      <c r="H296" s="35" t="s">
        <v>3712</v>
      </c>
      <c r="I296" s="35" t="s">
        <v>92</v>
      </c>
      <c r="J296" s="35" t="s">
        <v>93</v>
      </c>
      <c r="K296" s="35" t="s">
        <v>214</v>
      </c>
      <c r="L296" s="35" t="s">
        <v>215</v>
      </c>
      <c r="M296" s="35" t="s">
        <v>216</v>
      </c>
      <c r="N296" s="35" t="s">
        <v>97</v>
      </c>
      <c r="O296" s="35" t="s">
        <v>217</v>
      </c>
      <c r="P296" s="35" t="s">
        <v>217</v>
      </c>
      <c r="Q296" s="35" t="s">
        <v>218</v>
      </c>
      <c r="R296" s="36" t="s">
        <v>3684</v>
      </c>
      <c r="S296" s="36" t="s">
        <v>3685</v>
      </c>
      <c r="T296" s="36" t="s">
        <v>3686</v>
      </c>
      <c r="U296" s="35" t="s">
        <v>103</v>
      </c>
      <c r="V296" s="36" t="s">
        <v>104</v>
      </c>
      <c r="W296" s="35" t="s">
        <v>3713</v>
      </c>
      <c r="X296" s="35" t="s">
        <v>3714</v>
      </c>
      <c r="Y296" s="35" t="s">
        <v>221</v>
      </c>
      <c r="Z296" s="35" t="s">
        <v>221</v>
      </c>
      <c r="AA296" s="35" t="s">
        <v>221</v>
      </c>
      <c r="AB296" s="35" t="s">
        <v>3715</v>
      </c>
      <c r="AC296" s="35" t="s">
        <v>111</v>
      </c>
      <c r="AD296" s="35" t="s">
        <v>112</v>
      </c>
      <c r="AE296" s="36" t="s">
        <v>3716</v>
      </c>
      <c r="AF296" s="36" t="s">
        <v>224</v>
      </c>
      <c r="AG296" s="35" t="s">
        <v>225</v>
      </c>
      <c r="AH296" s="35" t="s">
        <v>116</v>
      </c>
      <c r="AK296" s="37" t="str">
        <f aca="false">AG296&amp;L296&amp;M296</f>
        <v>劳动合同及用工管理领导干部问题领导行为不当</v>
      </c>
      <c r="AP296" s="38" t="n">
        <v>292</v>
      </c>
      <c r="AQ296" s="39" t="n">
        <v>46113</v>
      </c>
      <c r="AR296" s="43" t="str">
        <f aca="false">IFERROR(LEFT(A296,FIND("（",A296)-1),A296)</f>
        <v>网络-260328-030684-2</v>
      </c>
      <c r="AS296" s="43" t="str">
        <f aca="false">J296</f>
        <v>诉求</v>
      </c>
      <c r="AT296" s="43" t="n">
        <f aca="false">IF(MID(AR296,1,2)="热线",12345)+IF(MID(AR296,1,2)="网络",12345)</f>
        <v>12345</v>
      </c>
      <c r="AU296" s="41" t="str">
        <f aca="false">IFERROR(LEFT(D296,FIND(" ",D296)-1),D296)</f>
        <v>2026-03-28</v>
      </c>
      <c r="AV296" s="43" t="str">
        <f aca="false">P296</f>
        <v>党委工作部</v>
      </c>
      <c r="AW296" s="53" t="str">
        <f aca="false">Q296</f>
        <v>机关</v>
      </c>
      <c r="AX296" s="7" t="str">
        <f aca="false">H296</f>
        <v>工单来源：微信服务号，此工单内容为网民留言时填写的标题及原文。 ============================= 留言标题：用人问题留言原文：公交集团鸿运承物业管理中心天宫院分中心，用人混乱，照顾新聘a岗李宇航，可以待岗，可以随意调动工作，存在利益输出，李宇航聘到a岗，不在本职岗位，利用和分中心主任的私人关系，待岗，调岗，吃空响，天宫院分中心还有其他用人问题，请核实。市民填写的详细地址为：区、街道：大兴区天宫院街道详细地址：思邈路  人力，组织</v>
      </c>
      <c r="AY296" s="53" t="str">
        <f aca="false">AG296</f>
        <v>劳动合同及用工管理</v>
      </c>
      <c r="AZ296" s="43" t="s">
        <v>92</v>
      </c>
      <c r="BA296" s="43" t="s">
        <v>92</v>
      </c>
      <c r="BB296" s="43" t="s">
        <v>116</v>
      </c>
      <c r="BC296" s="6" t="s">
        <v>226</v>
      </c>
      <c r="BD296" s="43" t="str">
        <f aca="false">U296</f>
        <v>结束</v>
      </c>
      <c r="BE296" s="43" t="str">
        <f aca="false">IFERROR(LEFT(T296,FIND(" ",T296)-1),T296)</f>
        <v>2026-04-02</v>
      </c>
      <c r="BF296" s="6" t="s">
        <v>3717</v>
      </c>
      <c r="BG296" s="5" t="s">
        <v>217</v>
      </c>
      <c r="BH296" s="5" t="s">
        <v>573</v>
      </c>
      <c r="BI296" s="44"/>
      <c r="BJ296" s="44"/>
      <c r="BK296" s="44"/>
      <c r="BL296" s="44" t="str">
        <f aca="false">IF(BG296="物管行政部","侯旭、郑楠",IF(BG296="安保部","张耕",IF(BG296="工程设备部","华菲",IF(BG296="人力资源部","张浩宇",IF(BG296="党委工作部","阎鑫雨",IF(BG296="餐饮服务部","赵弘晨",IF(BG296="工会","郑欣",IF(BG296="办公室","董娜",""))))))))&amp;IF(BG296="纪检部","黄倩",IF(BG296="信息管理部","蔡浩然",""))</f>
        <v>阎鑫雨</v>
      </c>
      <c r="BM296" s="44"/>
      <c r="BN296" s="44"/>
      <c r="BO296" s="44"/>
      <c r="BP296" s="45" t="s">
        <v>120</v>
      </c>
      <c r="BQ296" s="46" t="s">
        <v>3718</v>
      </c>
      <c r="BR296" s="44" t="s">
        <v>92</v>
      </c>
      <c r="BS296" s="46"/>
      <c r="BT296" s="46" t="s">
        <v>230</v>
      </c>
      <c r="BU296" s="44" t="s">
        <v>3719</v>
      </c>
      <c r="BV296" s="44" t="str">
        <f aca="false">MID(AR296,1,16)</f>
        <v>网络-260328-030684</v>
      </c>
      <c r="BW296" s="44" t="s">
        <v>231</v>
      </c>
      <c r="BX296" s="45" t="str">
        <f aca="false">IF(COUNTIF(BV:BV,BV296)=1,"否","是")</f>
        <v>是</v>
      </c>
      <c r="BY296" s="45" t="str">
        <f aca="false">MID(AR296,18,1)</f>
        <v>2</v>
      </c>
      <c r="CG296" s="47" t="str">
        <f aca="false">VLOOKUP(AR296,[1]市民意见信息导出!$AI$2:$AK$392,3,FALSE())</f>
        <v>结束</v>
      </c>
      <c r="CH296" s="0" t="e">
        <f aca="false">VLOOKUP(BV296,[2]Sheet1!$C$2:$AC$99,2,FALSE())</f>
        <v>#N/A</v>
      </c>
    </row>
    <row r="297" customFormat="false" ht="70" hidden="true" customHeight="true" outlineLevel="0" collapsed="false">
      <c r="A297" s="35" t="s">
        <v>3720</v>
      </c>
      <c r="B297" s="36" t="s">
        <v>3709</v>
      </c>
      <c r="C297" s="36" t="s">
        <v>3710</v>
      </c>
      <c r="D297" s="36" t="s">
        <v>3711</v>
      </c>
      <c r="E297" s="35" t="s">
        <v>182</v>
      </c>
      <c r="F297" s="35" t="s">
        <v>89</v>
      </c>
      <c r="G297" s="35" t="s">
        <v>182</v>
      </c>
      <c r="H297" s="35" t="s">
        <v>3712</v>
      </c>
      <c r="I297" s="35" t="s">
        <v>92</v>
      </c>
      <c r="J297" s="35" t="s">
        <v>93</v>
      </c>
      <c r="K297" s="35" t="s">
        <v>234</v>
      </c>
      <c r="L297" s="35" t="s">
        <v>659</v>
      </c>
      <c r="M297" s="35" t="s">
        <v>1029</v>
      </c>
      <c r="N297" s="35" t="s">
        <v>97</v>
      </c>
      <c r="O297" s="35" t="s">
        <v>573</v>
      </c>
      <c r="P297" s="35" t="s">
        <v>238</v>
      </c>
      <c r="Q297" s="35" t="s">
        <v>573</v>
      </c>
      <c r="R297" s="36" t="s">
        <v>3684</v>
      </c>
      <c r="S297" s="36" t="s">
        <v>3701</v>
      </c>
      <c r="T297" s="36" t="s">
        <v>3686</v>
      </c>
      <c r="U297" s="35" t="s">
        <v>103</v>
      </c>
      <c r="V297" s="36" t="s">
        <v>104</v>
      </c>
      <c r="W297" s="35" t="s">
        <v>3721</v>
      </c>
      <c r="X297" s="35" t="s">
        <v>3722</v>
      </c>
      <c r="Y297" s="35" t="s">
        <v>3216</v>
      </c>
      <c r="Z297" s="35" t="s">
        <v>242</v>
      </c>
      <c r="AA297" s="35" t="s">
        <v>242</v>
      </c>
      <c r="AB297" s="35" t="s">
        <v>3723</v>
      </c>
      <c r="AC297" s="35" t="s">
        <v>111</v>
      </c>
      <c r="AD297" s="35" t="s">
        <v>112</v>
      </c>
      <c r="AE297" s="36" t="s">
        <v>3716</v>
      </c>
      <c r="AF297" s="36" t="s">
        <v>579</v>
      </c>
      <c r="AG297" s="35" t="s">
        <v>225</v>
      </c>
      <c r="AH297" s="35" t="s">
        <v>116</v>
      </c>
      <c r="AK297" s="37" t="str">
        <f aca="false">AG297&amp;L297&amp;M297</f>
        <v>劳动合同及用工管理劳动用工人员配备</v>
      </c>
      <c r="AP297" s="38" t="n">
        <v>293</v>
      </c>
      <c r="AQ297" s="39" t="n">
        <v>46113</v>
      </c>
      <c r="AR297" s="43" t="str">
        <f aca="false">IFERROR(LEFT(A297,FIND("（",A297)-1),A297)</f>
        <v>网络-260328-030684-1</v>
      </c>
      <c r="AS297" s="43" t="str">
        <f aca="false">J297</f>
        <v>诉求</v>
      </c>
      <c r="AT297" s="43" t="n">
        <f aca="false">IF(MID(AR297,1,2)="热线",12345)+IF(MID(AR297,1,2)="网络",12345)</f>
        <v>12345</v>
      </c>
      <c r="AU297" s="41" t="str">
        <f aca="false">IFERROR(LEFT(D297,FIND(" ",D297)-1),D297)</f>
        <v>2026-03-28</v>
      </c>
      <c r="AV297" s="43" t="str">
        <f aca="false">P297</f>
        <v>人力资源部</v>
      </c>
      <c r="AW297" s="53" t="str">
        <f aca="false">Q297</f>
        <v>天宫院分中心</v>
      </c>
      <c r="AX297" s="7" t="str">
        <f aca="false">H297</f>
        <v>工单来源：微信服务号，此工单内容为网民留言时填写的标题及原文。 ============================= 留言标题：用人问题留言原文：公交集团鸿运承物业管理中心天宫院分中心，用人混乱，照顾新聘a岗李宇航，可以待岗，可以随意调动工作，存在利益输出，李宇航聘到a岗，不在本职岗位，利用和分中心主任的私人关系，待岗，调岗，吃空响，天宫院分中心还有其他用人问题，请核实。市民填写的详细地址为：区、街道：大兴区天宫院街道详细地址：思邈路  人力，组织</v>
      </c>
      <c r="AY297" s="53" t="str">
        <f aca="false">AG297</f>
        <v>劳动合同及用工管理</v>
      </c>
      <c r="AZ297" s="43" t="s">
        <v>92</v>
      </c>
      <c r="BA297" s="43" t="s">
        <v>92</v>
      </c>
      <c r="BB297" s="43" t="s">
        <v>116</v>
      </c>
      <c r="BC297" s="6" t="s">
        <v>226</v>
      </c>
      <c r="BD297" s="43" t="str">
        <f aca="false">U297</f>
        <v>结束</v>
      </c>
      <c r="BE297" s="43" t="str">
        <f aca="false">IFERROR(LEFT(T297,FIND(" ",T297)-1),T297)</f>
        <v>2026-04-02</v>
      </c>
      <c r="BF297" s="6" t="s">
        <v>3717</v>
      </c>
      <c r="BG297" s="5" t="s">
        <v>238</v>
      </c>
      <c r="BH297" s="5" t="s">
        <v>573</v>
      </c>
      <c r="BI297" s="44"/>
      <c r="BJ297" s="44"/>
      <c r="BK297" s="44"/>
      <c r="BL297" s="44" t="str">
        <f aca="false">IF(BG297="物管行政部","侯旭、郑楠",IF(BG297="安保部","张耕",IF(BG297="工程设备部","华菲",IF(BG297="人力资源部","张浩宇",IF(BG297="党委工作部","阎鑫雨",IF(BG297="餐饮服务部","赵弘晨",IF(BG297="工会","郑欣",IF(BG297="办公室","董娜",""))))))))&amp;IF(BG297="纪检部","黄倩",IF(BG297="信息管理部","蔡浩然",""))</f>
        <v>张浩宇</v>
      </c>
      <c r="BM297" s="44"/>
      <c r="BN297" s="44"/>
      <c r="BO297" s="44"/>
      <c r="BP297" s="45" t="s">
        <v>120</v>
      </c>
      <c r="BQ297" s="46" t="s">
        <v>3718</v>
      </c>
      <c r="BR297" s="44" t="s">
        <v>92</v>
      </c>
      <c r="BS297" s="46"/>
      <c r="BT297" s="46" t="s">
        <v>230</v>
      </c>
      <c r="BU297" s="44" t="s">
        <v>3719</v>
      </c>
      <c r="BV297" s="44" t="str">
        <f aca="false">MID(AR297,1,16)</f>
        <v>网络-260328-030684</v>
      </c>
      <c r="BW297" s="44" t="s">
        <v>231</v>
      </c>
      <c r="BX297" s="45" t="str">
        <f aca="false">IF(COUNTIF(BV:BV,BV297)=1,"否","是")</f>
        <v>是</v>
      </c>
      <c r="BY297" s="45" t="str">
        <f aca="false">MID(AR297,18,1)</f>
        <v>1</v>
      </c>
      <c r="CG297" s="47" t="str">
        <f aca="false">VLOOKUP(AR297,[1]市民意见信息导出!$AI$2:$AK$392,3,FALSE())</f>
        <v>结束</v>
      </c>
      <c r="CH297" s="0" t="e">
        <f aca="false">VLOOKUP(BV297,[2]Sheet1!$C$2:$AC$99,2,FALSE())</f>
        <v>#N/A</v>
      </c>
    </row>
    <row r="298" customFormat="false" ht="169" hidden="true" customHeight="false" outlineLevel="0" collapsed="false">
      <c r="A298" s="35" t="s">
        <v>3724</v>
      </c>
      <c r="B298" s="36" t="s">
        <v>3725</v>
      </c>
      <c r="C298" s="36" t="s">
        <v>3726</v>
      </c>
      <c r="D298" s="36" t="s">
        <v>3727</v>
      </c>
      <c r="E298" s="35" t="s">
        <v>3024</v>
      </c>
      <c r="F298" s="35" t="s">
        <v>129</v>
      </c>
      <c r="G298" s="35" t="s">
        <v>3025</v>
      </c>
      <c r="H298" s="35" t="s">
        <v>3728</v>
      </c>
      <c r="I298" s="35" t="s">
        <v>92</v>
      </c>
      <c r="J298" s="35" t="s">
        <v>173</v>
      </c>
      <c r="K298" s="35" t="s">
        <v>132</v>
      </c>
      <c r="L298" s="35" t="s">
        <v>174</v>
      </c>
      <c r="M298" s="35" t="s">
        <v>175</v>
      </c>
      <c r="N298" s="35" t="s">
        <v>97</v>
      </c>
      <c r="O298" s="35" t="s">
        <v>186</v>
      </c>
      <c r="P298" s="35" t="s">
        <v>176</v>
      </c>
      <c r="Q298" s="35" t="s">
        <v>186</v>
      </c>
      <c r="R298" s="36" t="s">
        <v>3729</v>
      </c>
      <c r="S298" s="36" t="s">
        <v>3730</v>
      </c>
      <c r="T298" s="36" t="s">
        <v>3731</v>
      </c>
      <c r="U298" s="35" t="s">
        <v>103</v>
      </c>
      <c r="V298" s="36" t="s">
        <v>104</v>
      </c>
      <c r="W298" s="35" t="s">
        <v>3732</v>
      </c>
      <c r="X298" s="35" t="s">
        <v>3733</v>
      </c>
      <c r="Y298" s="35" t="s">
        <v>3029</v>
      </c>
      <c r="Z298" s="35" t="s">
        <v>3029</v>
      </c>
      <c r="AA298" s="35" t="s">
        <v>3029</v>
      </c>
      <c r="AB298" s="35" t="s">
        <v>3734</v>
      </c>
      <c r="AC298" s="35" t="s">
        <v>111</v>
      </c>
      <c r="AD298" s="35" t="s">
        <v>112</v>
      </c>
      <c r="AE298" s="36" t="s">
        <v>3735</v>
      </c>
      <c r="AF298" s="36" t="s">
        <v>195</v>
      </c>
      <c r="AG298" s="35" t="s">
        <v>3285</v>
      </c>
      <c r="AH298" s="35" t="s">
        <v>116</v>
      </c>
      <c r="AK298" s="37" t="str">
        <f aca="false">AG298&amp;L298&amp;M298</f>
        <v>违章停车安保专业其他问题安保专业补充内容</v>
      </c>
      <c r="AP298" s="38" t="n">
        <v>294</v>
      </c>
      <c r="AQ298" s="39" t="n">
        <v>46113</v>
      </c>
      <c r="AR298" s="43" t="str">
        <f aca="false">IFERROR(LEFT(A298,FIND("（",A298)-1),A298)</f>
        <v>网络-260329-004590-4</v>
      </c>
      <c r="AS298" s="43" t="str">
        <f aca="false">J298</f>
        <v>其他</v>
      </c>
      <c r="AT298" s="43" t="n">
        <f aca="false">IF(MID(AR298,1,2)="热线",12345)+IF(MID(AR298,1,2)="网络",12345)</f>
        <v>12345</v>
      </c>
      <c r="AU298" s="41" t="str">
        <f aca="false">IFERROR(LEFT(D298,FIND(" ",D298)-1),D298)</f>
        <v>2026-03-29</v>
      </c>
      <c r="AV298" s="43" t="str">
        <f aca="false">P298</f>
        <v>安全保卫部（应急管理中心）</v>
      </c>
      <c r="AW298" s="53" t="str">
        <f aca="false">Q298</f>
        <v>动物园分中心</v>
      </c>
      <c r="AX298" s="7" t="str">
        <f aca="false">H298</f>
        <v>工单来源：微信服务号市民留言标题：第8次举报动物园交通枢纽违停市民留言原文：2026年3月25日14:20第8次举报位于北京市西城区动物园交通枢纽场站外禁停标识区域内长期存在公交车违停违停导致非机动车辆到机动车道行驶增加骑行风险，如果出现交通事故必须对西外交通队和公交集团追责，导致此种问题原因是公交集团管理混乱，场站内乘车人候车站台内停满私家车和西外交通队长期不作为，该情况电视台和抖音多次曝光仍然存在，公交场站管理方说一套做一套，希望西外交通执法部门对其长期执法，有图有真相，请客服将工单分别派给西外交通队（勇敢执法吧，该贴条就贴条，依然不敢对其执法）和公交集团（要求公交集团督办，不要让N多人联系我，动物园交通枢纽汇总到公交集团，由公交集团的人与我沟通解决方案）市民填写的详细地址为：区、街道：西城区展览路街道详细地址：动物园交通枢纽市民反映问题内容：市民反映，2026年3月25日14:20第8次举报违停问题，认为公交集团不作为，希望公交集团治理车辆在动物园交通枢纽场站乱停放问题，故通过微信服务号反映希望公交集团治理车辆在动物园交通枢纽场站乱停放问题。发布时间：2026-03-25 16:20:09备注：该工单为微信对接系统弹出工单网络-260329-004584号后而新建的工单。电车调指，基建，客四基建，物业安保，基建答复不满意</v>
      </c>
      <c r="AY298" s="53" t="str">
        <f aca="false">AG298</f>
        <v>违章停车</v>
      </c>
      <c r="AZ298" s="43" t="s">
        <v>116</v>
      </c>
      <c r="BA298" s="43" t="s">
        <v>116</v>
      </c>
      <c r="BB298" s="43" t="s">
        <v>116</v>
      </c>
      <c r="BC298" s="6" t="s">
        <v>546</v>
      </c>
      <c r="BD298" s="43" t="str">
        <f aca="false">U298</f>
        <v>结束</v>
      </c>
      <c r="BE298" s="43" t="str">
        <f aca="false">IFERROR(LEFT(T298,FIND(" ",T298)-1),T298)</f>
        <v>2026-04-03</v>
      </c>
      <c r="BF298" s="6" t="s">
        <v>3402</v>
      </c>
      <c r="BG298" s="5" t="s">
        <v>148</v>
      </c>
      <c r="BH298" s="5" t="s">
        <v>186</v>
      </c>
      <c r="BI298" s="44"/>
      <c r="BJ298" s="44"/>
      <c r="BK298" s="44"/>
      <c r="BL298" s="44" t="str">
        <f aca="false">IF(BG298="物管行政部","侯旭、郑楠",IF(BG298="安保部","张耕",IF(BG298="工程设备部","华菲",IF(BG298="人力资源部","张浩宇",IF(BG298="党委工作部","阎鑫雨",IF(BG298="餐饮服务部","赵弘晨",IF(BG298="工会","郑欣",IF(BG298="办公室","董娜",""))))))))&amp;IF(BG298="纪检部","黄倩",IF(BG298="信息管理部","蔡浩然",""))</f>
        <v>张耕</v>
      </c>
      <c r="BM298" s="44"/>
      <c r="BN298" s="44" t="s">
        <v>2863</v>
      </c>
      <c r="BO298" s="44"/>
      <c r="BP298" s="45" t="s">
        <v>228</v>
      </c>
      <c r="BQ298" s="46" t="s">
        <v>3736</v>
      </c>
      <c r="BR298" s="44" t="s">
        <v>92</v>
      </c>
      <c r="BS298" s="46"/>
      <c r="BT298" s="46" t="s">
        <v>2636</v>
      </c>
      <c r="BU298" s="44" t="s">
        <v>3033</v>
      </c>
      <c r="BV298" s="44" t="str">
        <f aca="false">MID(AR298,1,16)</f>
        <v>网络-260329-004590</v>
      </c>
      <c r="BW298" s="44"/>
      <c r="BX298" s="45" t="str">
        <f aca="false">IF(COUNTIF(BV:BV,BV298)=1,"否","是")</f>
        <v>是</v>
      </c>
      <c r="BY298" s="45" t="str">
        <f aca="false">MID(AR298,18,1)</f>
        <v>4</v>
      </c>
      <c r="CG298" s="47" t="str">
        <f aca="false">VLOOKUP(AR298,[1]市民意见信息导出!$AI$2:$AK$392,3,FALSE())</f>
        <v>结束</v>
      </c>
      <c r="CH298" s="0" t="e">
        <f aca="false">VLOOKUP(BV298,[2]Sheet1!$C$2:$AC$99,2,FALSE())</f>
        <v>#N/A</v>
      </c>
    </row>
    <row r="299" customFormat="false" ht="169" hidden="true" customHeight="false" outlineLevel="0" collapsed="false">
      <c r="A299" s="35" t="s">
        <v>3737</v>
      </c>
      <c r="B299" s="36" t="s">
        <v>3738</v>
      </c>
      <c r="C299" s="36" t="s">
        <v>3739</v>
      </c>
      <c r="D299" s="36" t="s">
        <v>3740</v>
      </c>
      <c r="E299" s="35" t="s">
        <v>3024</v>
      </c>
      <c r="F299" s="35" t="s">
        <v>129</v>
      </c>
      <c r="G299" s="35" t="s">
        <v>3025</v>
      </c>
      <c r="H299" s="35" t="s">
        <v>3741</v>
      </c>
      <c r="I299" s="35" t="s">
        <v>92</v>
      </c>
      <c r="J299" s="35" t="s">
        <v>173</v>
      </c>
      <c r="K299" s="35" t="s">
        <v>132</v>
      </c>
      <c r="L299" s="35" t="s">
        <v>174</v>
      </c>
      <c r="M299" s="35" t="s">
        <v>175</v>
      </c>
      <c r="N299" s="35" t="s">
        <v>97</v>
      </c>
      <c r="O299" s="35" t="s">
        <v>186</v>
      </c>
      <c r="P299" s="35" t="s">
        <v>176</v>
      </c>
      <c r="Q299" s="35" t="s">
        <v>186</v>
      </c>
      <c r="R299" s="36" t="s">
        <v>3729</v>
      </c>
      <c r="S299" s="36" t="s">
        <v>3730</v>
      </c>
      <c r="T299" s="36" t="s">
        <v>3731</v>
      </c>
      <c r="U299" s="35" t="s">
        <v>103</v>
      </c>
      <c r="V299" s="36" t="s">
        <v>104</v>
      </c>
      <c r="W299" s="35" t="s">
        <v>3732</v>
      </c>
      <c r="X299" s="35" t="s">
        <v>3733</v>
      </c>
      <c r="Y299" s="35" t="s">
        <v>3029</v>
      </c>
      <c r="Z299" s="35" t="s">
        <v>3029</v>
      </c>
      <c r="AA299" s="35" t="s">
        <v>3029</v>
      </c>
      <c r="AB299" s="35" t="s">
        <v>3734</v>
      </c>
      <c r="AC299" s="35" t="s">
        <v>111</v>
      </c>
      <c r="AD299" s="35" t="s">
        <v>112</v>
      </c>
      <c r="AE299" s="36" t="s">
        <v>3742</v>
      </c>
      <c r="AF299" s="36" t="s">
        <v>195</v>
      </c>
      <c r="AG299" s="35" t="s">
        <v>3285</v>
      </c>
      <c r="AH299" s="35" t="s">
        <v>116</v>
      </c>
      <c r="AK299" s="37" t="str">
        <f aca="false">AG299&amp;L299&amp;M299</f>
        <v>违章停车安保专业其他问题安保专业补充内容</v>
      </c>
      <c r="AP299" s="38" t="n">
        <v>295</v>
      </c>
      <c r="AQ299" s="39" t="n">
        <v>46113</v>
      </c>
      <c r="AR299" s="43" t="str">
        <f aca="false">IFERROR(LEFT(A299,FIND("（",A299)-1),A299)</f>
        <v>网络-260329-005409-4</v>
      </c>
      <c r="AS299" s="43" t="str">
        <f aca="false">J299</f>
        <v>其他</v>
      </c>
      <c r="AT299" s="43" t="n">
        <f aca="false">IF(MID(AR299,1,2)="热线",12345)+IF(MID(AR299,1,2)="网络",12345)</f>
        <v>12345</v>
      </c>
      <c r="AU299" s="41" t="str">
        <f aca="false">IFERROR(LEFT(D299,FIND(" ",D299)-1),D299)</f>
        <v>2026-03-29</v>
      </c>
      <c r="AV299" s="43" t="str">
        <f aca="false">P299</f>
        <v>安全保卫部（应急管理中心）</v>
      </c>
      <c r="AW299" s="53" t="str">
        <f aca="false">Q299</f>
        <v>动物园分中心</v>
      </c>
      <c r="AX299" s="7" t="str">
        <f aca="false">H299</f>
        <v>工单来源：微信服务号市民留言标题：第10次举报动物园交通枢纽违停市民留言原文：2026年3月27日13:43第10次举报位于北京市西城区动物园交通枢纽场站外禁停标识区域内长期存在公交车违停违停导致非机动车辆到机动车道行驶增加骑行风险，如果出现交通事故必须对西外交通队和公交集团追责，导致此种问题原因是公交集团管理混乱，场站内乘车人候车站台内停满私家车和西外交通队长期不作为，该情况电视台和抖音多次曝光仍然存在，公交场站管理方说一套做一套，希望西外交通执法部门对其长期执法，有图有真相，请客服将工单分别派给西外交通队（勇敢执法吧，该贴条就贴条，依然不敢对其执法）和公交集团（要求公交集团督办，不要让N多人联系我，动物园交通枢纽汇总到公交集团，由公交集团的人与我沟通解决方案）市民填写的详细地址为：区、街道：西城区展览路街道详细地址：动物园交通枢纽市民反映问题内容：市民反映，2026年3月27日13:43第10次举报违停问题，认为公交集团不作为，希望公交集团治理车辆在动物园交通枢纽场站乱停放问题，故通过微信服务号反映希望公交集团治理车辆在动物园交通枢纽场站乱停放问题。发布时间：2026-03-27 14:10:34备注：该工单为微信对接系统弹出工单网络-260329-005409号后而新建的工单。电车调指，基建，客四基建，物业安保，基建答复不满意</v>
      </c>
      <c r="AY299" s="53" t="str">
        <f aca="false">AG299</f>
        <v>违章停车</v>
      </c>
      <c r="AZ299" s="43" t="s">
        <v>116</v>
      </c>
      <c r="BA299" s="43" t="s">
        <v>116</v>
      </c>
      <c r="BB299" s="43" t="s">
        <v>116</v>
      </c>
      <c r="BC299" s="6" t="s">
        <v>546</v>
      </c>
      <c r="BD299" s="43" t="str">
        <f aca="false">U299</f>
        <v>结束</v>
      </c>
      <c r="BE299" s="43" t="str">
        <f aca="false">IFERROR(LEFT(T299,FIND(" ",T299)-1),T299)</f>
        <v>2026-04-03</v>
      </c>
      <c r="BF299" s="6" t="s">
        <v>3402</v>
      </c>
      <c r="BG299" s="5" t="s">
        <v>148</v>
      </c>
      <c r="BH299" s="5" t="s">
        <v>186</v>
      </c>
      <c r="BI299" s="44"/>
      <c r="BJ299" s="44"/>
      <c r="BK299" s="44"/>
      <c r="BL299" s="44" t="str">
        <f aca="false">IF(BG299="物管行政部","侯旭、郑楠",IF(BG299="安保部","张耕",IF(BG299="工程设备部","华菲",IF(BG299="人力资源部","张浩宇",IF(BG299="党委工作部","阎鑫雨",IF(BG299="餐饮服务部","赵弘晨",IF(BG299="工会","郑欣",IF(BG299="办公室","董娜",""))))))))&amp;IF(BG299="纪检部","黄倩",IF(BG299="信息管理部","蔡浩然",""))</f>
        <v>张耕</v>
      </c>
      <c r="BM299" s="44"/>
      <c r="BN299" s="44"/>
      <c r="BO299" s="44"/>
      <c r="BP299" s="45" t="s">
        <v>228</v>
      </c>
      <c r="BQ299" s="46" t="s">
        <v>3743</v>
      </c>
      <c r="BR299" s="44" t="s">
        <v>92</v>
      </c>
      <c r="BS299" s="46"/>
      <c r="BT299" s="46" t="s">
        <v>2636</v>
      </c>
      <c r="BU299" s="44" t="s">
        <v>3033</v>
      </c>
      <c r="BV299" s="44" t="str">
        <f aca="false">MID(AR299,1,16)</f>
        <v>网络-260329-005409</v>
      </c>
      <c r="BW299" s="44"/>
      <c r="BX299" s="45" t="str">
        <f aca="false">IF(COUNTIF(BV:BV,BV299)=1,"否","是")</f>
        <v>是</v>
      </c>
      <c r="BY299" s="45" t="str">
        <f aca="false">MID(AR299,18,1)</f>
        <v>4</v>
      </c>
      <c r="CG299" s="47" t="str">
        <f aca="false">VLOOKUP(AR299,[1]市民意见信息导出!$AI$2:$AK$392,3,FALSE())</f>
        <v>结束</v>
      </c>
      <c r="CH299" s="0" t="e">
        <f aca="false">VLOOKUP(BV299,[2]Sheet1!$C$2:$AC$99,2,FALSE())</f>
        <v>#N/A</v>
      </c>
    </row>
    <row r="300" customFormat="false" ht="169" hidden="true" customHeight="false" outlineLevel="0" collapsed="false">
      <c r="A300" s="35" t="s">
        <v>3744</v>
      </c>
      <c r="B300" s="36" t="s">
        <v>3725</v>
      </c>
      <c r="C300" s="36" t="s">
        <v>3726</v>
      </c>
      <c r="D300" s="36" t="s">
        <v>3745</v>
      </c>
      <c r="E300" s="35" t="s">
        <v>3024</v>
      </c>
      <c r="F300" s="35" t="s">
        <v>129</v>
      </c>
      <c r="G300" s="35" t="s">
        <v>3025</v>
      </c>
      <c r="H300" s="35" t="s">
        <v>3728</v>
      </c>
      <c r="I300" s="35" t="s">
        <v>92</v>
      </c>
      <c r="J300" s="35" t="s">
        <v>173</v>
      </c>
      <c r="K300" s="35" t="s">
        <v>434</v>
      </c>
      <c r="L300" s="35" t="s">
        <v>435</v>
      </c>
      <c r="M300" s="35" t="s">
        <v>436</v>
      </c>
      <c r="N300" s="35" t="s">
        <v>97</v>
      </c>
      <c r="O300" s="35" t="s">
        <v>99</v>
      </c>
      <c r="P300" s="35" t="s">
        <v>99</v>
      </c>
      <c r="Q300" s="35" t="s">
        <v>218</v>
      </c>
      <c r="R300" s="36" t="s">
        <v>3729</v>
      </c>
      <c r="S300" s="36" t="s">
        <v>3701</v>
      </c>
      <c r="T300" s="36" t="s">
        <v>3731</v>
      </c>
      <c r="U300" s="35" t="s">
        <v>103</v>
      </c>
      <c r="V300" s="36" t="s">
        <v>104</v>
      </c>
      <c r="W300" s="35" t="s">
        <v>3281</v>
      </c>
      <c r="X300" s="35" t="s">
        <v>3746</v>
      </c>
      <c r="Y300" s="35" t="s">
        <v>3038</v>
      </c>
      <c r="Z300" s="35" t="s">
        <v>3039</v>
      </c>
      <c r="AA300" s="35" t="s">
        <v>3747</v>
      </c>
      <c r="AB300" s="35" t="s">
        <v>3748</v>
      </c>
      <c r="AC300" s="35" t="s">
        <v>111</v>
      </c>
      <c r="AD300" s="35" t="s">
        <v>112</v>
      </c>
      <c r="AE300" s="36" t="s">
        <v>3735</v>
      </c>
      <c r="AF300" s="36" t="s">
        <v>529</v>
      </c>
      <c r="AG300" s="35" t="s">
        <v>3285</v>
      </c>
      <c r="AH300" s="35" t="s">
        <v>116</v>
      </c>
      <c r="AK300" s="37" t="str">
        <f aca="false">AG300&amp;L300&amp;M300</f>
        <v>违章停车基建行政专业其他问题基建行政专业补充内容</v>
      </c>
      <c r="AP300" s="38" t="n">
        <v>296</v>
      </c>
      <c r="AQ300" s="39" t="n">
        <v>46113</v>
      </c>
      <c r="AR300" s="43" t="str">
        <f aca="false">IFERROR(LEFT(A300,FIND("（",A300)-1),A300)</f>
        <v>网络-260329-004590-5</v>
      </c>
      <c r="AS300" s="43" t="str">
        <f aca="false">J300</f>
        <v>其他</v>
      </c>
      <c r="AT300" s="43" t="n">
        <f aca="false">IF(MID(AR300,1,2)="热线",12345)+IF(MID(AR300,1,2)="网络",12345)</f>
        <v>12345</v>
      </c>
      <c r="AU300" s="41" t="str">
        <f aca="false">IFERROR(LEFT(D300,FIND(" ",D300)-1),D300)</f>
        <v>2026-03-29</v>
      </c>
      <c r="AV300" s="43" t="str">
        <f aca="false">P300</f>
        <v>物管行政部</v>
      </c>
      <c r="AW300" s="53" t="str">
        <f aca="false">Q300</f>
        <v>机关</v>
      </c>
      <c r="AX300" s="7" t="str">
        <f aca="false">H300</f>
        <v>工单来源：微信服务号市民留言标题：第8次举报动物园交通枢纽违停市民留言原文：2026年3月25日14:20第8次举报位于北京市西城区动物园交通枢纽场站外禁停标识区域内长期存在公交车违停违停导致非机动车辆到机动车道行驶增加骑行风险，如果出现交通事故必须对西外交通队和公交集团追责，导致此种问题原因是公交集团管理混乱，场站内乘车人候车站台内停满私家车和西外交通队长期不作为，该情况电视台和抖音多次曝光仍然存在，公交场站管理方说一套做一套，希望西外交通执法部门对其长期执法，有图有真相，请客服将工单分别派给西外交通队（勇敢执法吧，该贴条就贴条，依然不敢对其执法）和公交集团（要求公交集团督办，不要让N多人联系我，动物园交通枢纽汇总到公交集团，由公交集团的人与我沟通解决方案）市民填写的详细地址为：区、街道：西城区展览路街道详细地址：动物园交通枢纽市民反映问题内容：市民反映，2026年3月25日14:20第8次举报违停问题，认为公交集团不作为，希望公交集团治理车辆在动物园交通枢纽场站乱停放问题，故通过微信服务号反映希望公交集团治理车辆在动物园交通枢纽场站乱停放问题。发布时间：2026-03-25 16:20:09备注：该工单为微信对接系统弹出工单网络-260329-004584号后而新建的工单。电车调指，基建，客四基建，物业安保，基建答复不满意</v>
      </c>
      <c r="AY300" s="53" t="str">
        <f aca="false">AG300</f>
        <v>违章停车</v>
      </c>
      <c r="AZ300" s="43" t="s">
        <v>116</v>
      </c>
      <c r="BA300" s="43" t="s">
        <v>116</v>
      </c>
      <c r="BB300" s="43" t="s">
        <v>116</v>
      </c>
      <c r="BC300" s="6" t="s">
        <v>546</v>
      </c>
      <c r="BD300" s="43" t="str">
        <f aca="false">U300</f>
        <v>结束</v>
      </c>
      <c r="BE300" s="43" t="str">
        <f aca="false">IFERROR(LEFT(T300,FIND(" ",T300)-1),T300)</f>
        <v>2026-04-03</v>
      </c>
      <c r="BF300" s="6" t="s">
        <v>3402</v>
      </c>
      <c r="BG300" s="5" t="s">
        <v>99</v>
      </c>
      <c r="BH300" s="5" t="s">
        <v>186</v>
      </c>
      <c r="BI300" s="44"/>
      <c r="BJ300" s="44"/>
      <c r="BK300" s="44"/>
      <c r="BL300" s="44" t="str">
        <f aca="false">IF(BG300="物管行政部","侯旭、郑楠",IF(BG300="安保部","张耕",IF(BG300="工程设备部","华菲",IF(BG300="人力资源部","张浩宇",IF(BG300="党委工作部","阎鑫雨",IF(BG300="餐饮服务部","赵弘晨",IF(BG300="工会","郑欣",IF(BG300="办公室","董娜",""))))))))&amp;IF(BG300="纪检部","黄倩",IF(BG300="信息管理部","蔡浩然",""))</f>
        <v>侯旭、郑楠</v>
      </c>
      <c r="BM300" s="44"/>
      <c r="BN300" s="44"/>
      <c r="BO300" s="44"/>
      <c r="BP300" s="45" t="s">
        <v>228</v>
      </c>
      <c r="BQ300" s="46" t="s">
        <v>3736</v>
      </c>
      <c r="BR300" s="44" t="s">
        <v>92</v>
      </c>
      <c r="BS300" s="46"/>
      <c r="BT300" s="46" t="s">
        <v>2636</v>
      </c>
      <c r="BU300" s="44" t="s">
        <v>3033</v>
      </c>
      <c r="BV300" s="44" t="str">
        <f aca="false">MID(AR300,1,16)</f>
        <v>网络-260329-004590</v>
      </c>
      <c r="BW300" s="44"/>
      <c r="BX300" s="45" t="str">
        <f aca="false">IF(COUNTIF(BV:BV,BV300)=1,"否","是")</f>
        <v>是</v>
      </c>
      <c r="BY300" s="45" t="str">
        <f aca="false">MID(AR300,18,1)</f>
        <v>5</v>
      </c>
      <c r="CG300" s="47" t="str">
        <f aca="false">VLOOKUP(AR300,[1]市民意见信息导出!$AI$2:$AK$392,3,FALSE())</f>
        <v>结束</v>
      </c>
      <c r="CH300" s="0" t="e">
        <f aca="false">VLOOKUP(BV300,[2]Sheet1!$C$2:$AC$99,2,FALSE())</f>
        <v>#N/A</v>
      </c>
    </row>
    <row r="301" customFormat="false" ht="169" hidden="true" customHeight="false" outlineLevel="0" collapsed="false">
      <c r="A301" s="35" t="s">
        <v>3749</v>
      </c>
      <c r="B301" s="36" t="s">
        <v>3738</v>
      </c>
      <c r="C301" s="36" t="s">
        <v>3739</v>
      </c>
      <c r="D301" s="36" t="s">
        <v>3745</v>
      </c>
      <c r="E301" s="35" t="s">
        <v>3024</v>
      </c>
      <c r="F301" s="35" t="s">
        <v>129</v>
      </c>
      <c r="G301" s="35" t="s">
        <v>3025</v>
      </c>
      <c r="H301" s="35" t="s">
        <v>3741</v>
      </c>
      <c r="I301" s="35" t="s">
        <v>92</v>
      </c>
      <c r="J301" s="35" t="s">
        <v>173</v>
      </c>
      <c r="K301" s="35" t="s">
        <v>434</v>
      </c>
      <c r="L301" s="35" t="s">
        <v>435</v>
      </c>
      <c r="M301" s="35" t="s">
        <v>436</v>
      </c>
      <c r="N301" s="35" t="s">
        <v>97</v>
      </c>
      <c r="O301" s="35" t="s">
        <v>99</v>
      </c>
      <c r="P301" s="35" t="s">
        <v>99</v>
      </c>
      <c r="Q301" s="35" t="s">
        <v>218</v>
      </c>
      <c r="R301" s="36" t="s">
        <v>3729</v>
      </c>
      <c r="S301" s="36" t="s">
        <v>3701</v>
      </c>
      <c r="T301" s="36" t="s">
        <v>3731</v>
      </c>
      <c r="U301" s="35" t="s">
        <v>103</v>
      </c>
      <c r="V301" s="36" t="s">
        <v>104</v>
      </c>
      <c r="W301" s="35" t="s">
        <v>3281</v>
      </c>
      <c r="X301" s="35" t="s">
        <v>3746</v>
      </c>
      <c r="Y301" s="35" t="s">
        <v>3038</v>
      </c>
      <c r="Z301" s="35" t="s">
        <v>3039</v>
      </c>
      <c r="AA301" s="35" t="s">
        <v>3747</v>
      </c>
      <c r="AB301" s="35" t="s">
        <v>3748</v>
      </c>
      <c r="AC301" s="35" t="s">
        <v>111</v>
      </c>
      <c r="AD301" s="35" t="s">
        <v>112</v>
      </c>
      <c r="AE301" s="36" t="s">
        <v>3742</v>
      </c>
      <c r="AF301" s="36" t="s">
        <v>529</v>
      </c>
      <c r="AG301" s="35" t="s">
        <v>3285</v>
      </c>
      <c r="AH301" s="35" t="s">
        <v>116</v>
      </c>
      <c r="AK301" s="37" t="str">
        <f aca="false">AG301&amp;L301&amp;M301</f>
        <v>违章停车基建行政专业其他问题基建行政专业补充内容</v>
      </c>
      <c r="AP301" s="38" t="n">
        <v>297</v>
      </c>
      <c r="AQ301" s="39" t="n">
        <v>46113</v>
      </c>
      <c r="AR301" s="43" t="str">
        <f aca="false">IFERROR(LEFT(A301,FIND("（",A301)-1),A301)</f>
        <v>网络-260329-005409-5</v>
      </c>
      <c r="AS301" s="43" t="str">
        <f aca="false">J301</f>
        <v>其他</v>
      </c>
      <c r="AT301" s="43" t="n">
        <f aca="false">IF(MID(AR301,1,2)="热线",12345)+IF(MID(AR301,1,2)="网络",12345)</f>
        <v>12345</v>
      </c>
      <c r="AU301" s="41" t="str">
        <f aca="false">IFERROR(LEFT(D301,FIND(" ",D301)-1),D301)</f>
        <v>2026-03-29</v>
      </c>
      <c r="AV301" s="43" t="str">
        <f aca="false">P301</f>
        <v>物管行政部</v>
      </c>
      <c r="AW301" s="53" t="str">
        <f aca="false">Q301</f>
        <v>机关</v>
      </c>
      <c r="AX301" s="7" t="str">
        <f aca="false">H301</f>
        <v>工单来源：微信服务号市民留言标题：第10次举报动物园交通枢纽违停市民留言原文：2026年3月27日13:43第10次举报位于北京市西城区动物园交通枢纽场站外禁停标识区域内长期存在公交车违停违停导致非机动车辆到机动车道行驶增加骑行风险，如果出现交通事故必须对西外交通队和公交集团追责，导致此种问题原因是公交集团管理混乱，场站内乘车人候车站台内停满私家车和西外交通队长期不作为，该情况电视台和抖音多次曝光仍然存在，公交场站管理方说一套做一套，希望西外交通执法部门对其长期执法，有图有真相，请客服将工单分别派给西外交通队（勇敢执法吧，该贴条就贴条，依然不敢对其执法）和公交集团（要求公交集团督办，不要让N多人联系我，动物园交通枢纽汇总到公交集团，由公交集团的人与我沟通解决方案）市民填写的详细地址为：区、街道：西城区展览路街道详细地址：动物园交通枢纽市民反映问题内容：市民反映，2026年3月27日13:43第10次举报违停问题，认为公交集团不作为，希望公交集团治理车辆在动物园交通枢纽场站乱停放问题，故通过微信服务号反映希望公交集团治理车辆在动物园交通枢纽场站乱停放问题。发布时间：2026-03-27 14:10:34备注：该工单为微信对接系统弹出工单网络-260329-005409号后而新建的工单。电车调指，基建，客四基建，物业安保，基建答复不满意</v>
      </c>
      <c r="AY301" s="53" t="str">
        <f aca="false">AG301</f>
        <v>违章停车</v>
      </c>
      <c r="AZ301" s="43" t="s">
        <v>116</v>
      </c>
      <c r="BA301" s="43" t="s">
        <v>116</v>
      </c>
      <c r="BB301" s="43" t="s">
        <v>116</v>
      </c>
      <c r="BC301" s="6" t="s">
        <v>546</v>
      </c>
      <c r="BD301" s="43" t="str">
        <f aca="false">U301</f>
        <v>结束</v>
      </c>
      <c r="BE301" s="43" t="str">
        <f aca="false">IFERROR(LEFT(T301,FIND(" ",T301)-1),T301)</f>
        <v>2026-04-03</v>
      </c>
      <c r="BF301" s="6" t="s">
        <v>3402</v>
      </c>
      <c r="BG301" s="5" t="s">
        <v>99</v>
      </c>
      <c r="BH301" s="5" t="s">
        <v>186</v>
      </c>
      <c r="BI301" s="44"/>
      <c r="BJ301" s="44"/>
      <c r="BK301" s="44"/>
      <c r="BL301" s="44" t="str">
        <f aca="false">IF(BG301="物管行政部","侯旭、郑楠",IF(BG301="安保部","张耕",IF(BG301="工程设备部","华菲",IF(BG301="人力资源部","张浩宇",IF(BG301="党委工作部","阎鑫雨",IF(BG301="餐饮服务部","赵弘晨",IF(BG301="工会","郑欣",IF(BG301="办公室","董娜",""))))))))&amp;IF(BG301="纪检部","黄倩",IF(BG301="信息管理部","蔡浩然",""))</f>
        <v>侯旭、郑楠</v>
      </c>
      <c r="BM301" s="44"/>
      <c r="BN301" s="44"/>
      <c r="BO301" s="44"/>
      <c r="BP301" s="45" t="s">
        <v>228</v>
      </c>
      <c r="BQ301" s="46" t="s">
        <v>3743</v>
      </c>
      <c r="BR301" s="44" t="s">
        <v>92</v>
      </c>
      <c r="BS301" s="46"/>
      <c r="BT301" s="46" t="s">
        <v>2636</v>
      </c>
      <c r="BU301" s="44" t="s">
        <v>3033</v>
      </c>
      <c r="BV301" s="44" t="str">
        <f aca="false">MID(AR301,1,16)</f>
        <v>网络-260329-005409</v>
      </c>
      <c r="BW301" s="44"/>
      <c r="BX301" s="45" t="str">
        <f aca="false">IF(COUNTIF(BV:BV,BV301)=1,"否","是")</f>
        <v>是</v>
      </c>
      <c r="BY301" s="45" t="str">
        <f aca="false">MID(AR301,18,1)</f>
        <v>5</v>
      </c>
      <c r="CG301" s="47" t="str">
        <f aca="false">VLOOKUP(AR301,[1]市民意见信息导出!$AI$2:$AK$392,3,FALSE())</f>
        <v>结束</v>
      </c>
      <c r="CH301" s="0" t="e">
        <f aca="false">VLOOKUP(BV301,[2]Sheet1!$C$2:$AC$99,2,FALSE())</f>
        <v>#N/A</v>
      </c>
    </row>
    <row r="302" customFormat="false" ht="65" hidden="true" customHeight="false" outlineLevel="0" collapsed="false">
      <c r="A302" s="35" t="s">
        <v>3750</v>
      </c>
      <c r="B302" s="36" t="s">
        <v>3751</v>
      </c>
      <c r="C302" s="36" t="s">
        <v>3752</v>
      </c>
      <c r="D302" s="36" t="s">
        <v>3753</v>
      </c>
      <c r="E302" s="35" t="s">
        <v>182</v>
      </c>
      <c r="F302" s="35" t="s">
        <v>89</v>
      </c>
      <c r="G302" s="35" t="s">
        <v>182</v>
      </c>
      <c r="H302" s="35" t="s">
        <v>3754</v>
      </c>
      <c r="I302" s="35" t="s">
        <v>92</v>
      </c>
      <c r="J302" s="35" t="s">
        <v>93</v>
      </c>
      <c r="K302" s="35" t="s">
        <v>94</v>
      </c>
      <c r="L302" s="35" t="s">
        <v>95</v>
      </c>
      <c r="M302" s="35" t="s">
        <v>96</v>
      </c>
      <c r="N302" s="35" t="s">
        <v>97</v>
      </c>
      <c r="O302" s="35" t="s">
        <v>186</v>
      </c>
      <c r="P302" s="35" t="s">
        <v>99</v>
      </c>
      <c r="Q302" s="35" t="s">
        <v>186</v>
      </c>
      <c r="R302" s="36" t="s">
        <v>3729</v>
      </c>
      <c r="S302" s="36" t="s">
        <v>3701</v>
      </c>
      <c r="T302" s="36" t="s">
        <v>3731</v>
      </c>
      <c r="U302" s="35" t="s">
        <v>103</v>
      </c>
      <c r="V302" s="36" t="s">
        <v>104</v>
      </c>
      <c r="W302" s="35" t="s">
        <v>189</v>
      </c>
      <c r="X302" s="35" t="s">
        <v>190</v>
      </c>
      <c r="Y302" s="35" t="s">
        <v>3755</v>
      </c>
      <c r="Z302" s="35" t="s">
        <v>2427</v>
      </c>
      <c r="AA302" s="35" t="s">
        <v>163</v>
      </c>
      <c r="AB302" s="35" t="s">
        <v>3756</v>
      </c>
      <c r="AC302" s="35" t="s">
        <v>111</v>
      </c>
      <c r="AD302" s="35" t="s">
        <v>112</v>
      </c>
      <c r="AE302" s="36" t="s">
        <v>3757</v>
      </c>
      <c r="AF302" s="36" t="s">
        <v>195</v>
      </c>
      <c r="AG302" s="35" t="s">
        <v>115</v>
      </c>
      <c r="AH302" s="35" t="s">
        <v>116</v>
      </c>
      <c r="AK302" s="37" t="str">
        <f aca="false">AG302&amp;L302&amp;M302</f>
        <v>服务企业政策问题调整服务规范</v>
      </c>
      <c r="AP302" s="38" t="n">
        <v>298</v>
      </c>
      <c r="AQ302" s="39" t="n">
        <v>46113</v>
      </c>
      <c r="AR302" s="43" t="str">
        <f aca="false">IFERROR(LEFT(A302,FIND("（",A302)-1),A302)</f>
        <v>网络-260329-004787</v>
      </c>
      <c r="AS302" s="43" t="str">
        <f aca="false">J302</f>
        <v>诉求</v>
      </c>
      <c r="AT302" s="43" t="n">
        <f aca="false">IF(MID(AR302,1,2)="热线",12345)+IF(MID(AR302,1,2)="网络",12345)</f>
        <v>12345</v>
      </c>
      <c r="AU302" s="41" t="str">
        <f aca="false">IFERROR(LEFT(D302,FIND(" ",D302)-1),D302)</f>
        <v>2026-03-29</v>
      </c>
      <c r="AV302" s="43" t="str">
        <f aca="false">P302</f>
        <v>物管行政部</v>
      </c>
      <c r="AW302" s="53" t="str">
        <f aca="false">Q302</f>
        <v>动物园分中心</v>
      </c>
      <c r="AX302" s="7" t="str">
        <f aca="false">H302</f>
        <v>工单来源：微信服务号，此工单内容为网民留言时填写的标题及原文。 ============================= 留言标题：102车辆卫生留言原文：今日下午去动物园游玩，乘坐102公交车，发现车厢里垃圾较多，乘车环境较差，希望有关部门多加关注。天气越发热了，希望车厢卫生保持干净整洁。市民填写的详细地址为：区、街道：海淀区甘家口街道详细地址：北京市海淀区甘家口</v>
      </c>
      <c r="AY302" s="53" t="str">
        <f aca="false">AG302</f>
        <v>服务</v>
      </c>
      <c r="AZ302" s="43" t="s">
        <v>116</v>
      </c>
      <c r="BA302" s="43" t="s">
        <v>116</v>
      </c>
      <c r="BB302" s="43" t="s">
        <v>116</v>
      </c>
      <c r="BC302" s="6" t="s">
        <v>117</v>
      </c>
      <c r="BD302" s="43" t="str">
        <f aca="false">U302</f>
        <v>结束</v>
      </c>
      <c r="BE302" s="43" t="str">
        <f aca="false">IFERROR(LEFT(T302,FIND(" ",T302)-1),T302)</f>
        <v>2026-04-03</v>
      </c>
      <c r="BF302" s="6" t="s">
        <v>1023</v>
      </c>
      <c r="BG302" s="5" t="s">
        <v>99</v>
      </c>
      <c r="BH302" s="5" t="s">
        <v>186</v>
      </c>
      <c r="BI302" s="44"/>
      <c r="BJ302" s="44"/>
      <c r="BK302" s="44"/>
      <c r="BL302" s="44" t="str">
        <f aca="false">IF(BG302="物管行政部","侯旭、郑楠",IF(BG302="安保部","张耕",IF(BG302="工程设备部","华菲",IF(BG302="人力资源部","张浩宇",IF(BG302="党委工作部","阎鑫雨",IF(BG302="餐饮服务部","赵弘晨",IF(BG302="工会","郑欣",IF(BG302="办公室","董娜",""))))))))&amp;IF(BG302="纪检部","黄倩",IF(BG302="信息管理部","蔡浩然",""))</f>
        <v>侯旭、郑楠</v>
      </c>
      <c r="BM302" s="44"/>
      <c r="BN302" s="44"/>
      <c r="BO302" s="44"/>
      <c r="BP302" s="45" t="s">
        <v>120</v>
      </c>
      <c r="BQ302" s="46"/>
      <c r="BR302" s="44"/>
      <c r="BS302" s="46"/>
      <c r="BT302" s="46"/>
      <c r="BU302" s="44"/>
      <c r="BV302" s="44" t="str">
        <f aca="false">MID(AR302,1,16)</f>
        <v>网络-260329-004787</v>
      </c>
      <c r="BW302" s="44" t="s">
        <v>121</v>
      </c>
      <c r="BX302" s="45" t="str">
        <f aca="false">IF(COUNTIF(BV:BV,BV302)=1,"否","是")</f>
        <v>否</v>
      </c>
      <c r="BY302" s="45" t="str">
        <f aca="false">MID(AR302,18,1)</f>
        <v/>
      </c>
      <c r="CG302" s="47" t="str">
        <f aca="false">VLOOKUP(AR302,[1]市民意见信息导出!$AI$2:$AK$392,3,FALSE())</f>
        <v>结束</v>
      </c>
      <c r="CH302" s="0" t="e">
        <f aca="false">VLOOKUP(BV302,[2]Sheet1!$C$2:$AC$99,2,FALSE())</f>
        <v>#N/A</v>
      </c>
    </row>
    <row r="303" customFormat="false" ht="169" hidden="true" customHeight="false" outlineLevel="0" collapsed="false">
      <c r="A303" s="35" t="s">
        <v>3758</v>
      </c>
      <c r="B303" s="36" t="s">
        <v>3759</v>
      </c>
      <c r="C303" s="36" t="s">
        <v>3760</v>
      </c>
      <c r="D303" s="36" t="s">
        <v>3761</v>
      </c>
      <c r="E303" s="35" t="s">
        <v>3024</v>
      </c>
      <c r="F303" s="35" t="s">
        <v>129</v>
      </c>
      <c r="G303" s="35" t="s">
        <v>3025</v>
      </c>
      <c r="H303" s="35" t="s">
        <v>3762</v>
      </c>
      <c r="I303" s="35" t="s">
        <v>92</v>
      </c>
      <c r="J303" s="35" t="s">
        <v>173</v>
      </c>
      <c r="K303" s="35" t="s">
        <v>434</v>
      </c>
      <c r="L303" s="35" t="s">
        <v>435</v>
      </c>
      <c r="M303" s="35" t="s">
        <v>436</v>
      </c>
      <c r="N303" s="35" t="s">
        <v>97</v>
      </c>
      <c r="O303" s="35" t="s">
        <v>99</v>
      </c>
      <c r="P303" s="35" t="s">
        <v>99</v>
      </c>
      <c r="Q303" s="35" t="s">
        <v>218</v>
      </c>
      <c r="R303" s="36" t="s">
        <v>3729</v>
      </c>
      <c r="S303" s="36" t="s">
        <v>3701</v>
      </c>
      <c r="T303" s="36" t="s">
        <v>3731</v>
      </c>
      <c r="U303" s="35" t="s">
        <v>103</v>
      </c>
      <c r="V303" s="36" t="s">
        <v>104</v>
      </c>
      <c r="W303" s="35" t="s">
        <v>524</v>
      </c>
      <c r="X303" s="35" t="s">
        <v>3746</v>
      </c>
      <c r="Y303" s="35" t="s">
        <v>3038</v>
      </c>
      <c r="Z303" s="35" t="s">
        <v>3039</v>
      </c>
      <c r="AA303" s="35" t="s">
        <v>3747</v>
      </c>
      <c r="AB303" s="35" t="s">
        <v>3748</v>
      </c>
      <c r="AC303" s="35" t="s">
        <v>111</v>
      </c>
      <c r="AD303" s="35" t="s">
        <v>112</v>
      </c>
      <c r="AE303" s="36" t="s">
        <v>3763</v>
      </c>
      <c r="AF303" s="36" t="s">
        <v>529</v>
      </c>
      <c r="AG303" s="35" t="s">
        <v>3285</v>
      </c>
      <c r="AH303" s="35" t="s">
        <v>116</v>
      </c>
      <c r="AK303" s="37" t="str">
        <f aca="false">AG303&amp;L303&amp;M303</f>
        <v>违章停车基建行政专业其他问题基建行政专业补充内容</v>
      </c>
      <c r="AP303" s="38" t="n">
        <v>299</v>
      </c>
      <c r="AQ303" s="39" t="n">
        <v>46113</v>
      </c>
      <c r="AR303" s="43" t="str">
        <f aca="false">IFERROR(LEFT(A303,FIND("（",A303)-1),A303)</f>
        <v>网络-260329-005036-5</v>
      </c>
      <c r="AS303" s="43" t="str">
        <f aca="false">J303</f>
        <v>其他</v>
      </c>
      <c r="AT303" s="43" t="n">
        <f aca="false">IF(MID(AR303,1,2)="热线",12345)+IF(MID(AR303,1,2)="网络",12345)</f>
        <v>12345</v>
      </c>
      <c r="AU303" s="41" t="str">
        <f aca="false">IFERROR(LEFT(D303,FIND(" ",D303)-1),D303)</f>
        <v>2026-03-29</v>
      </c>
      <c r="AV303" s="43" t="str">
        <f aca="false">P303</f>
        <v>物管行政部</v>
      </c>
      <c r="AW303" s="53" t="str">
        <f aca="false">Q303</f>
        <v>机关</v>
      </c>
      <c r="AX303" s="7" t="str">
        <f aca="false">H303</f>
        <v>工单来源：微信服务号市民留言标题：第9次举报动物园交通枢纽违停市民留言原文：2026年3月26日143:36第9次举报位于北京市西城区动物园交通枢纽场站外禁停标识区域内长期存在公交车违停违停导致非机动车辆到机动车道行驶增加骑行风险，如果出现交通事故必须对西外交通队和公交集团追责，导致此种问题原因是公交集团管理混乱，场站内乘车人候车站台内停满私家车和西外交通队长期不作为，该情况电视台和抖音多次曝光仍然存在，公交场站管理方说一套做一套，希望西外交通执法部门对其长期执法，有图有真相，请客服将工单分别派给西外交通队（勇敢执法吧，该贴条就贴条，依然不敢对其执法）和公交集团（要求公交集团督办，不要让N多人联系我，动物园交通枢纽汇总到公交集团，由公交集团的人与我沟通解决方案）市民填写的详细地址为：区、街道：西城区展览路街道详细地址：动物园交通枢纽市民反映问题内容：市民反映，2026年3月26日143:36第9次举报违停问题，认为公交集团不作为，希望公交集团治理车辆在动物园交通枢纽场站乱停放问题，故通过微信服务号反映希望公交集团治理车辆在动物园交通枢纽场站乱停放问题。发布时间：2026-03-26 13:45:57备注：该工单为微信对接系统弹出工单网络-260329-005009号后而新建的工单。电车调指，基建，客四基建，物业安保，基建答复不满意</v>
      </c>
      <c r="AY303" s="53" t="str">
        <f aca="false">AG303</f>
        <v>违章停车</v>
      </c>
      <c r="AZ303" s="43" t="s">
        <v>116</v>
      </c>
      <c r="BA303" s="43" t="s">
        <v>116</v>
      </c>
      <c r="BB303" s="43" t="s">
        <v>116</v>
      </c>
      <c r="BC303" s="6" t="s">
        <v>546</v>
      </c>
      <c r="BD303" s="43" t="str">
        <f aca="false">U303</f>
        <v>结束</v>
      </c>
      <c r="BE303" s="43" t="str">
        <f aca="false">IFERROR(LEFT(T303,FIND(" ",T303)-1),T303)</f>
        <v>2026-04-03</v>
      </c>
      <c r="BF303" s="6" t="s">
        <v>3402</v>
      </c>
      <c r="BG303" s="5" t="s">
        <v>99</v>
      </c>
      <c r="BH303" s="5" t="s">
        <v>186</v>
      </c>
      <c r="BI303" s="44"/>
      <c r="BJ303" s="44"/>
      <c r="BK303" s="44"/>
      <c r="BL303" s="44" t="str">
        <f aca="false">IF(BG303="物管行政部","侯旭、郑楠",IF(BG303="安保部","张耕",IF(BG303="工程设备部","华菲",IF(BG303="人力资源部","张浩宇",IF(BG303="党委工作部","阎鑫雨",IF(BG303="餐饮服务部","赵弘晨",IF(BG303="工会","郑欣",IF(BG303="办公室","董娜",""))))))))&amp;IF(BG303="纪检部","黄倩",IF(BG303="信息管理部","蔡浩然",""))</f>
        <v>侯旭、郑楠</v>
      </c>
      <c r="BM303" s="44"/>
      <c r="BN303" s="44"/>
      <c r="BO303" s="44"/>
      <c r="BP303" s="45" t="s">
        <v>228</v>
      </c>
      <c r="BQ303" s="46" t="s">
        <v>3764</v>
      </c>
      <c r="BR303" s="44" t="s">
        <v>92</v>
      </c>
      <c r="BS303" s="46"/>
      <c r="BT303" s="46" t="s">
        <v>2636</v>
      </c>
      <c r="BU303" s="44" t="s">
        <v>3033</v>
      </c>
      <c r="BV303" s="44" t="str">
        <f aca="false">MID(AR303,1,16)</f>
        <v>网络-260329-005036</v>
      </c>
      <c r="BW303" s="44"/>
      <c r="BX303" s="45" t="str">
        <f aca="false">IF(COUNTIF(BV:BV,BV303)=1,"否","是")</f>
        <v>是</v>
      </c>
      <c r="BY303" s="45" t="str">
        <f aca="false">MID(AR303,18,1)</f>
        <v>5</v>
      </c>
      <c r="CG303" s="47" t="str">
        <f aca="false">VLOOKUP(AR303,[1]市民意见信息导出!$AI$2:$AK$392,3,FALSE())</f>
        <v>结束</v>
      </c>
      <c r="CH303" s="0" t="e">
        <f aca="false">VLOOKUP(BV303,[2]Sheet1!$C$2:$AC$99,2,FALSE())</f>
        <v>#N/A</v>
      </c>
    </row>
    <row r="304" customFormat="false" ht="169" hidden="true" customHeight="false" outlineLevel="0" collapsed="false">
      <c r="A304" s="35" t="s">
        <v>3765</v>
      </c>
      <c r="B304" s="36" t="s">
        <v>3759</v>
      </c>
      <c r="C304" s="36" t="s">
        <v>3760</v>
      </c>
      <c r="D304" s="36" t="s">
        <v>3761</v>
      </c>
      <c r="E304" s="35" t="s">
        <v>3024</v>
      </c>
      <c r="F304" s="35" t="s">
        <v>129</v>
      </c>
      <c r="G304" s="35" t="s">
        <v>3025</v>
      </c>
      <c r="H304" s="35" t="s">
        <v>3762</v>
      </c>
      <c r="I304" s="35" t="s">
        <v>92</v>
      </c>
      <c r="J304" s="35" t="s">
        <v>173</v>
      </c>
      <c r="K304" s="35" t="s">
        <v>132</v>
      </c>
      <c r="L304" s="35" t="s">
        <v>174</v>
      </c>
      <c r="M304" s="35" t="s">
        <v>175</v>
      </c>
      <c r="N304" s="35" t="s">
        <v>97</v>
      </c>
      <c r="O304" s="35" t="s">
        <v>186</v>
      </c>
      <c r="P304" s="35" t="s">
        <v>176</v>
      </c>
      <c r="Q304" s="35" t="s">
        <v>186</v>
      </c>
      <c r="R304" s="36" t="s">
        <v>3729</v>
      </c>
      <c r="S304" s="36" t="s">
        <v>3730</v>
      </c>
      <c r="T304" s="36" t="s">
        <v>3731</v>
      </c>
      <c r="U304" s="35" t="s">
        <v>103</v>
      </c>
      <c r="V304" s="36" t="s">
        <v>104</v>
      </c>
      <c r="W304" s="35" t="s">
        <v>3732</v>
      </c>
      <c r="X304" s="35" t="s">
        <v>3733</v>
      </c>
      <c r="Y304" s="35" t="s">
        <v>3029</v>
      </c>
      <c r="Z304" s="35" t="s">
        <v>3029</v>
      </c>
      <c r="AA304" s="35" t="s">
        <v>3029</v>
      </c>
      <c r="AB304" s="35" t="s">
        <v>3734</v>
      </c>
      <c r="AC304" s="35" t="s">
        <v>111</v>
      </c>
      <c r="AD304" s="35" t="s">
        <v>112</v>
      </c>
      <c r="AE304" s="36" t="s">
        <v>3763</v>
      </c>
      <c r="AF304" s="36" t="s">
        <v>195</v>
      </c>
      <c r="AG304" s="35" t="s">
        <v>3285</v>
      </c>
      <c r="AH304" s="35" t="s">
        <v>116</v>
      </c>
      <c r="AK304" s="37" t="str">
        <f aca="false">AG304&amp;L304&amp;M304</f>
        <v>违章停车安保专业其他问题安保专业补充内容</v>
      </c>
      <c r="AP304" s="38" t="n">
        <v>300</v>
      </c>
      <c r="AQ304" s="39" t="n">
        <v>46113</v>
      </c>
      <c r="AR304" s="43" t="str">
        <f aca="false">IFERROR(LEFT(A304,FIND("（",A304)-1),A304)</f>
        <v>网络-260329-005036-4</v>
      </c>
      <c r="AS304" s="43" t="str">
        <f aca="false">J304</f>
        <v>其他</v>
      </c>
      <c r="AT304" s="43" t="n">
        <f aca="false">IF(MID(AR304,1,2)="热线",12345)+IF(MID(AR304,1,2)="网络",12345)</f>
        <v>12345</v>
      </c>
      <c r="AU304" s="41" t="str">
        <f aca="false">IFERROR(LEFT(D304,FIND(" ",D304)-1),D304)</f>
        <v>2026-03-29</v>
      </c>
      <c r="AV304" s="43" t="str">
        <f aca="false">P304</f>
        <v>安全保卫部（应急管理中心）</v>
      </c>
      <c r="AW304" s="53" t="str">
        <f aca="false">Q304</f>
        <v>动物园分中心</v>
      </c>
      <c r="AX304" s="7" t="str">
        <f aca="false">H304</f>
        <v>工单来源：微信服务号市民留言标题：第9次举报动物园交通枢纽违停市民留言原文：2026年3月26日143:36第9次举报位于北京市西城区动物园交通枢纽场站外禁停标识区域内长期存在公交车违停违停导致非机动车辆到机动车道行驶增加骑行风险，如果出现交通事故必须对西外交通队和公交集团追责，导致此种问题原因是公交集团管理混乱，场站内乘车人候车站台内停满私家车和西外交通队长期不作为，该情况电视台和抖音多次曝光仍然存在，公交场站管理方说一套做一套，希望西外交通执法部门对其长期执法，有图有真相，请客服将工单分别派给西外交通队（勇敢执法吧，该贴条就贴条，依然不敢对其执法）和公交集团（要求公交集团督办，不要让N多人联系我，动物园交通枢纽汇总到公交集团，由公交集团的人与我沟通解决方案）市民填写的详细地址为：区、街道：西城区展览路街道详细地址：动物园交通枢纽市民反映问题内容：市民反映，2026年3月26日143:36第9次举报违停问题，认为公交集团不作为，希望公交集团治理车辆在动物园交通枢纽场站乱停放问题，故通过微信服务号反映希望公交集团治理车辆在动物园交通枢纽场站乱停放问题。发布时间：2026-03-26 13:45:57备注：该工单为微信对接系统弹出工单网络-260329-005009号后而新建的工单。电车调指，基建，客四基建，物业安保，基建答复不满意</v>
      </c>
      <c r="AY304" s="53" t="str">
        <f aca="false">AG304</f>
        <v>违章停车</v>
      </c>
      <c r="AZ304" s="43" t="s">
        <v>116</v>
      </c>
      <c r="BA304" s="43" t="s">
        <v>116</v>
      </c>
      <c r="BB304" s="43" t="s">
        <v>116</v>
      </c>
      <c r="BC304" s="6" t="s">
        <v>546</v>
      </c>
      <c r="BD304" s="43" t="str">
        <f aca="false">U304</f>
        <v>结束</v>
      </c>
      <c r="BE304" s="43" t="str">
        <f aca="false">IFERROR(LEFT(T304,FIND(" ",T304)-1),T304)</f>
        <v>2026-04-03</v>
      </c>
      <c r="BF304" s="6" t="s">
        <v>3402</v>
      </c>
      <c r="BG304" s="5" t="s">
        <v>148</v>
      </c>
      <c r="BH304" s="5" t="s">
        <v>186</v>
      </c>
      <c r="BI304" s="44"/>
      <c r="BJ304" s="44"/>
      <c r="BK304" s="44"/>
      <c r="BL304" s="44" t="str">
        <f aca="false">IF(BG304="物管行政部","侯旭、郑楠",IF(BG304="安保部","张耕",IF(BG304="工程设备部","华菲",IF(BG304="人力资源部","张浩宇",IF(BG304="党委工作部","阎鑫雨",IF(BG304="餐饮服务部","赵弘晨",IF(BG304="工会","郑欣",IF(BG304="办公室","董娜",""))))))))&amp;IF(BG304="纪检部","黄倩",IF(BG304="信息管理部","蔡浩然",""))</f>
        <v>张耕</v>
      </c>
      <c r="BM304" s="44"/>
      <c r="BN304" s="44"/>
      <c r="BO304" s="44"/>
      <c r="BP304" s="45" t="s">
        <v>228</v>
      </c>
      <c r="BQ304" s="46" t="s">
        <v>3764</v>
      </c>
      <c r="BR304" s="44" t="s">
        <v>92</v>
      </c>
      <c r="BS304" s="46"/>
      <c r="BT304" s="46" t="s">
        <v>2636</v>
      </c>
      <c r="BU304" s="44" t="s">
        <v>3033</v>
      </c>
      <c r="BV304" s="44" t="str">
        <f aca="false">MID(AR304,1,16)</f>
        <v>网络-260329-005036</v>
      </c>
      <c r="BW304" s="44"/>
      <c r="BX304" s="45" t="str">
        <f aca="false">IF(COUNTIF(BV:BV,BV304)=1,"否","是")</f>
        <v>是</v>
      </c>
      <c r="BY304" s="45" t="str">
        <f aca="false">MID(AR304,18,1)</f>
        <v>4</v>
      </c>
      <c r="CG304" s="47" t="str">
        <f aca="false">VLOOKUP(AR304,[1]市民意见信息导出!$AI$2:$AK$392,3,FALSE())</f>
        <v>结束</v>
      </c>
      <c r="CH304" s="0" t="e">
        <f aca="false">VLOOKUP(BV304,[2]Sheet1!$C$2:$AC$99,2,FALSE())</f>
        <v>#N/A</v>
      </c>
    </row>
    <row r="305" customFormat="false" ht="81" hidden="true" customHeight="true" outlineLevel="0" collapsed="false">
      <c r="A305" s="35" t="s">
        <v>3766</v>
      </c>
      <c r="B305" s="36" t="s">
        <v>3767</v>
      </c>
      <c r="C305" s="36" t="s">
        <v>3768</v>
      </c>
      <c r="D305" s="36" t="s">
        <v>3769</v>
      </c>
      <c r="E305" s="35" t="s">
        <v>182</v>
      </c>
      <c r="F305" s="35" t="s">
        <v>89</v>
      </c>
      <c r="G305" s="35" t="s">
        <v>182</v>
      </c>
      <c r="H305" s="35" t="s">
        <v>3770</v>
      </c>
      <c r="I305" s="35" t="s">
        <v>92</v>
      </c>
      <c r="J305" s="35" t="s">
        <v>93</v>
      </c>
      <c r="K305" s="35" t="s">
        <v>94</v>
      </c>
      <c r="L305" s="35" t="s">
        <v>95</v>
      </c>
      <c r="M305" s="35" t="s">
        <v>96</v>
      </c>
      <c r="N305" s="35" t="s">
        <v>97</v>
      </c>
      <c r="O305" s="35" t="s">
        <v>186</v>
      </c>
      <c r="P305" s="35" t="s">
        <v>99</v>
      </c>
      <c r="Q305" s="35" t="s">
        <v>186</v>
      </c>
      <c r="R305" s="36" t="s">
        <v>3729</v>
      </c>
      <c r="S305" s="36" t="s">
        <v>3701</v>
      </c>
      <c r="T305" s="36" t="s">
        <v>3731</v>
      </c>
      <c r="U305" s="35" t="s">
        <v>103</v>
      </c>
      <c r="V305" s="36" t="s">
        <v>104</v>
      </c>
      <c r="W305" s="35" t="s">
        <v>189</v>
      </c>
      <c r="X305" s="35" t="s">
        <v>190</v>
      </c>
      <c r="Y305" s="35" t="s">
        <v>3771</v>
      </c>
      <c r="Z305" s="35" t="s">
        <v>205</v>
      </c>
      <c r="AA305" s="35" t="s">
        <v>163</v>
      </c>
      <c r="AB305" s="35" t="s">
        <v>3772</v>
      </c>
      <c r="AC305" s="35" t="s">
        <v>111</v>
      </c>
      <c r="AD305" s="35" t="s">
        <v>112</v>
      </c>
      <c r="AE305" s="36" t="s">
        <v>3773</v>
      </c>
      <c r="AF305" s="36" t="s">
        <v>195</v>
      </c>
      <c r="AG305" s="35" t="s">
        <v>115</v>
      </c>
      <c r="AH305" s="35" t="s">
        <v>116</v>
      </c>
      <c r="AK305" s="37" t="str">
        <f aca="false">AG305&amp;L305&amp;M305</f>
        <v>服务企业政策问题调整服务规范</v>
      </c>
      <c r="AP305" s="38" t="n">
        <v>301</v>
      </c>
      <c r="AQ305" s="39" t="n">
        <v>46113</v>
      </c>
      <c r="AR305" s="43" t="str">
        <f aca="false">IFERROR(LEFT(A305,FIND("（",A305)-1),A305)</f>
        <v>网络-260329-029881</v>
      </c>
      <c r="AS305" s="43" t="str">
        <f aca="false">J305</f>
        <v>诉求</v>
      </c>
      <c r="AT305" s="43" t="n">
        <f aca="false">IF(MID(AR305,1,2)="热线",12345)+IF(MID(AR305,1,2)="网络",12345)</f>
        <v>12345</v>
      </c>
      <c r="AU305" s="41" t="str">
        <f aca="false">IFERROR(LEFT(D305,FIND(" ",D305)-1),D305)</f>
        <v>2026-03-29</v>
      </c>
      <c r="AV305" s="43" t="str">
        <f aca="false">P305</f>
        <v>物管行政部</v>
      </c>
      <c r="AW305" s="53" t="str">
        <f aca="false">Q305</f>
        <v>动物园分中心</v>
      </c>
      <c r="AX305" s="7" t="str">
        <f aca="false">H305</f>
        <v>工单来源：微信服务号，此工单内容为网民留言时填写的标题及原文。 ============================= 留言标题：362车辆卫生脏留言原文：今早在紫竹院乘坐362公交车，发现玻璃上全是油渍，窗台和坐位灰尘较多。多次乘坐362路线，发现卫生都不好。也不知道定期搞不搞车辆卫生。希望有关部门重视。市民填写的详细地址为：区、街道：海淀区花园路街道详细地址：北京市海淀区紫竹院街道广源闸路临36</v>
      </c>
      <c r="AY305" s="53" t="str">
        <f aca="false">AG305</f>
        <v>服务</v>
      </c>
      <c r="AZ305" s="43" t="s">
        <v>116</v>
      </c>
      <c r="BA305" s="43" t="s">
        <v>116</v>
      </c>
      <c r="BB305" s="43" t="s">
        <v>116</v>
      </c>
      <c r="BC305" s="6" t="s">
        <v>117</v>
      </c>
      <c r="BD305" s="43" t="str">
        <f aca="false">U305</f>
        <v>结束</v>
      </c>
      <c r="BE305" s="43" t="str">
        <f aca="false">IFERROR(LEFT(T305,FIND(" ",T305)-1),T305)</f>
        <v>2026-04-03</v>
      </c>
      <c r="BF305" s="6" t="s">
        <v>1484</v>
      </c>
      <c r="BG305" s="5" t="s">
        <v>99</v>
      </c>
      <c r="BH305" s="5" t="s">
        <v>186</v>
      </c>
      <c r="BI305" s="44"/>
      <c r="BJ305" s="44"/>
      <c r="BK305" s="44"/>
      <c r="BL305" s="44" t="str">
        <f aca="false">IF(BG305="物管行政部","侯旭、郑楠",IF(BG305="安保部","张耕",IF(BG305="工程设备部","华菲",IF(BG305="人力资源部","张浩宇",IF(BG305="党委工作部","阎鑫雨",IF(BG305="餐饮服务部","赵弘晨",IF(BG305="工会","郑欣",IF(BG305="办公室","董娜",""))))))))&amp;IF(BG305="纪检部","黄倩",IF(BG305="信息管理部","蔡浩然",""))</f>
        <v>侯旭、郑楠</v>
      </c>
      <c r="BM305" s="44"/>
      <c r="BN305" s="44"/>
      <c r="BO305" s="44"/>
      <c r="BP305" s="45" t="s">
        <v>120</v>
      </c>
      <c r="BQ305" s="46"/>
      <c r="BR305" s="44"/>
      <c r="BS305" s="46"/>
      <c r="BT305" s="46"/>
      <c r="BU305" s="44"/>
      <c r="BV305" s="44" t="str">
        <f aca="false">MID(AR305,1,16)</f>
        <v>网络-260329-029881</v>
      </c>
      <c r="BW305" s="44" t="s">
        <v>121</v>
      </c>
      <c r="BX305" s="45" t="str">
        <f aca="false">IF(COUNTIF(BV:BV,BV305)=1,"否","是")</f>
        <v>否</v>
      </c>
      <c r="BY305" s="45" t="str">
        <f aca="false">MID(AR305,18,1)</f>
        <v/>
      </c>
      <c r="CG305" s="47" t="str">
        <f aca="false">VLOOKUP(AR305,[1]市民意见信息导出!$AI$2:$AK$392,3,FALSE())</f>
        <v>结束</v>
      </c>
      <c r="CH305" s="0" t="e">
        <f aca="false">VLOOKUP(BV305,[2]Sheet1!$C$2:$AC$99,2,FALSE())</f>
        <v>#N/A</v>
      </c>
    </row>
    <row r="306" customFormat="false" ht="96" hidden="true" customHeight="true" outlineLevel="0" collapsed="false">
      <c r="A306" s="35" t="s">
        <v>3774</v>
      </c>
      <c r="B306" s="36" t="s">
        <v>3775</v>
      </c>
      <c r="C306" s="36" t="s">
        <v>3776</v>
      </c>
      <c r="D306" s="36" t="s">
        <v>3777</v>
      </c>
      <c r="E306" s="35" t="s">
        <v>1553</v>
      </c>
      <c r="F306" s="35" t="s">
        <v>129</v>
      </c>
      <c r="G306" s="35" t="s">
        <v>960</v>
      </c>
      <c r="H306" s="35" t="s">
        <v>3778</v>
      </c>
      <c r="I306" s="35" t="s">
        <v>92</v>
      </c>
      <c r="J306" s="35" t="s">
        <v>173</v>
      </c>
      <c r="K306" s="35" t="s">
        <v>1555</v>
      </c>
      <c r="L306" s="35" t="s">
        <v>1556</v>
      </c>
      <c r="M306" s="35" t="s">
        <v>1557</v>
      </c>
      <c r="N306" s="35" t="s">
        <v>97</v>
      </c>
      <c r="O306" s="35" t="s">
        <v>1558</v>
      </c>
      <c r="P306" s="35" t="s">
        <v>1558</v>
      </c>
      <c r="Q306" s="35" t="s">
        <v>218</v>
      </c>
      <c r="R306" s="36" t="s">
        <v>3729</v>
      </c>
      <c r="S306" s="36" t="s">
        <v>3685</v>
      </c>
      <c r="T306" s="36" t="s">
        <v>3731</v>
      </c>
      <c r="U306" s="35" t="s">
        <v>103</v>
      </c>
      <c r="V306" s="36" t="s">
        <v>104</v>
      </c>
      <c r="W306" s="35" t="s">
        <v>3476</v>
      </c>
      <c r="X306" s="35" t="s">
        <v>3707</v>
      </c>
      <c r="Y306" s="35" t="s">
        <v>242</v>
      </c>
      <c r="Z306" s="35" t="s">
        <v>242</v>
      </c>
      <c r="AA306" s="35" t="s">
        <v>242</v>
      </c>
      <c r="AB306" s="35" t="s">
        <v>3779</v>
      </c>
      <c r="AC306" s="35" t="s">
        <v>111</v>
      </c>
      <c r="AD306" s="35" t="s">
        <v>112</v>
      </c>
      <c r="AE306" s="36" t="s">
        <v>3780</v>
      </c>
      <c r="AF306" s="36" t="s">
        <v>1564</v>
      </c>
      <c r="AG306" s="35" t="s">
        <v>115</v>
      </c>
      <c r="AH306" s="35" t="s">
        <v>116</v>
      </c>
      <c r="AK306" s="37" t="str">
        <f aca="false">AG306&amp;L306&amp;M306</f>
        <v>服务纪检方面其他问题纪检方面补充内容</v>
      </c>
      <c r="AP306" s="38" t="n">
        <v>302</v>
      </c>
      <c r="AQ306" s="39" t="n">
        <v>46113</v>
      </c>
      <c r="AR306" s="43" t="str">
        <f aca="false">IFERROR(LEFT(A306,FIND("（",A306)-1),A306)</f>
        <v>网络-260329-033194-3</v>
      </c>
      <c r="AS306" s="43" t="str">
        <f aca="false">J306</f>
        <v>其他</v>
      </c>
      <c r="AT306" s="43" t="n">
        <f aca="false">IF(MID(AR306,1,2)="热线",12345)+IF(MID(AR306,1,2)="网络",12345)</f>
        <v>12345</v>
      </c>
      <c r="AU306" s="41" t="str">
        <f aca="false">IFERROR(LEFT(D306,FIND(" ",D306)-1),D306)</f>
        <v>2026-03-29</v>
      </c>
      <c r="AV306" s="43" t="str">
        <f aca="false">P306</f>
        <v>纪检部</v>
      </c>
      <c r="AW306" s="53" t="str">
        <f aca="false">Q306</f>
        <v>机关</v>
      </c>
      <c r="AX306" s="7" t="str">
        <f aca="false">H306</f>
        <v>工单来源：微信服务号，此工单内容为网民留言时填写的标题及原文。 ============================= 留言标题：办理敷衍避重就轻，诉求未依法解决留言原文：本人对公交集团本次办理结果完全不认可，单位回复回避核心诉求、敷衍答复：未依法以书面文件明确本人被纳入监察对象的时间、程序与法律依据，仅口头告知，不符合政务公开与程序正当要求；无视本人复核程序未终结即被公开通报的程序违法事实，未作出任何纠错回应；以劳动仲裁在审为由，拒绝履行监察与处分相关的法定告知义务，混淆法律关系。要求平台退回重办、提级督办，责令责任单位限期出具正式书面答复，依法解决本人合理诉求。市民填写的详细地址为：区、街道：西城区广内街道详细地址：北京市西城区广安门内街道核桃园东街3  人力，组织纪检答复不满意</v>
      </c>
      <c r="AY306" s="53" t="str">
        <f aca="false">AG306</f>
        <v>服务</v>
      </c>
      <c r="AZ306" s="43" t="s">
        <v>92</v>
      </c>
      <c r="BA306" s="43" t="s">
        <v>92</v>
      </c>
      <c r="BB306" s="43" t="s">
        <v>116</v>
      </c>
      <c r="BC306" s="6" t="s">
        <v>226</v>
      </c>
      <c r="BD306" s="43" t="str">
        <f aca="false">U306</f>
        <v>结束</v>
      </c>
      <c r="BE306" s="43" t="str">
        <f aca="false">IFERROR(LEFT(T306,FIND(" ",T306)-1),T306)</f>
        <v>2026-04-03</v>
      </c>
      <c r="BF306" s="6" t="s">
        <v>977</v>
      </c>
      <c r="BG306" s="5" t="s">
        <v>1558</v>
      </c>
      <c r="BH306" s="5" t="s">
        <v>218</v>
      </c>
      <c r="BI306" s="44"/>
      <c r="BJ306" s="44"/>
      <c r="BK306" s="44"/>
      <c r="BL306" s="44" t="str">
        <f aca="false">IF(BG306="物管行政部","侯旭、郑楠",IF(BG306="安保部","张耕",IF(BG306="工程设备部","华菲",IF(BG306="人力资源部","张浩宇",IF(BG306="党委工作部","阎鑫雨",IF(BG306="餐饮服务部","赵弘晨",IF(BG306="工会","郑欣",IF(BG306="办公室","董娜",""))))))))&amp;IF(BG306="纪检部","黄倩",IF(BG306="信息管理部","蔡浩然",""))</f>
        <v>黄倩</v>
      </c>
      <c r="BM306" s="44"/>
      <c r="BN306" s="44"/>
      <c r="BO306" s="44"/>
      <c r="BP306" s="45" t="s">
        <v>1565</v>
      </c>
      <c r="BQ306" s="52" t="s">
        <v>3781</v>
      </c>
      <c r="BR306" s="44" t="s">
        <v>92</v>
      </c>
      <c r="BS306" s="46"/>
      <c r="BT306" s="46" t="s">
        <v>2900</v>
      </c>
      <c r="BU306" s="44" t="s">
        <v>1571</v>
      </c>
      <c r="BV306" s="44" t="str">
        <f aca="false">MID(AR306,1,16)</f>
        <v>网络-260329-033194</v>
      </c>
      <c r="BW306" s="44" t="s">
        <v>121</v>
      </c>
      <c r="BX306" s="45" t="str">
        <f aca="false">IF(COUNTIF(BV:BV,BV306)=1,"否","是")</f>
        <v>是</v>
      </c>
      <c r="BY306" s="45" t="str">
        <f aca="false">MID(AR306,18,1)</f>
        <v>3</v>
      </c>
      <c r="CG306" s="47" t="str">
        <f aca="false">VLOOKUP(AR306,[1]市民意见信息导出!$AI$2:$AK$392,3,FALSE())</f>
        <v>结束</v>
      </c>
      <c r="CH306" s="0" t="e">
        <f aca="false">VLOOKUP(BV306,[2]Sheet1!$C$2:$AC$99,2,FALSE())</f>
        <v>#N/A</v>
      </c>
    </row>
    <row r="307" customFormat="false" ht="103" hidden="true" customHeight="true" outlineLevel="0" collapsed="false">
      <c r="A307" s="35" t="s">
        <v>3782</v>
      </c>
      <c r="B307" s="36" t="s">
        <v>3775</v>
      </c>
      <c r="C307" s="36" t="s">
        <v>3776</v>
      </c>
      <c r="D307" s="36" t="s">
        <v>3783</v>
      </c>
      <c r="E307" s="35" t="s">
        <v>1553</v>
      </c>
      <c r="F307" s="35" t="s">
        <v>129</v>
      </c>
      <c r="G307" s="35" t="s">
        <v>960</v>
      </c>
      <c r="H307" s="35" t="s">
        <v>3778</v>
      </c>
      <c r="I307" s="35" t="s">
        <v>92</v>
      </c>
      <c r="J307" s="35" t="s">
        <v>173</v>
      </c>
      <c r="K307" s="35" t="s">
        <v>214</v>
      </c>
      <c r="L307" s="35" t="s">
        <v>973</v>
      </c>
      <c r="M307" s="35" t="s">
        <v>974</v>
      </c>
      <c r="N307" s="35" t="s">
        <v>97</v>
      </c>
      <c r="O307" s="35" t="s">
        <v>217</v>
      </c>
      <c r="P307" s="35" t="s">
        <v>217</v>
      </c>
      <c r="Q307" s="35" t="s">
        <v>218</v>
      </c>
      <c r="R307" s="36" t="s">
        <v>3729</v>
      </c>
      <c r="S307" s="36" t="s">
        <v>3685</v>
      </c>
      <c r="T307" s="36" t="s">
        <v>3731</v>
      </c>
      <c r="U307" s="35" t="s">
        <v>103</v>
      </c>
      <c r="V307" s="36" t="s">
        <v>104</v>
      </c>
      <c r="W307" s="35" t="s">
        <v>3476</v>
      </c>
      <c r="X307" s="35" t="s">
        <v>3695</v>
      </c>
      <c r="Y307" s="35" t="s">
        <v>221</v>
      </c>
      <c r="Z307" s="35" t="s">
        <v>221</v>
      </c>
      <c r="AA307" s="35" t="s">
        <v>221</v>
      </c>
      <c r="AB307" s="35" t="s">
        <v>3687</v>
      </c>
      <c r="AC307" s="35" t="s">
        <v>111</v>
      </c>
      <c r="AD307" s="35" t="s">
        <v>112</v>
      </c>
      <c r="AE307" s="36" t="s">
        <v>3780</v>
      </c>
      <c r="AF307" s="36" t="s">
        <v>224</v>
      </c>
      <c r="AG307" s="35" t="s">
        <v>115</v>
      </c>
      <c r="AH307" s="35" t="s">
        <v>116</v>
      </c>
      <c r="AK307" s="37" t="str">
        <f aca="false">AG307&amp;L307&amp;M307</f>
        <v>服务组织方面其他问题组织方面补充内容</v>
      </c>
      <c r="AP307" s="38" t="n">
        <v>303</v>
      </c>
      <c r="AQ307" s="39" t="n">
        <v>46113</v>
      </c>
      <c r="AR307" s="43" t="str">
        <f aca="false">IFERROR(LEFT(A307,FIND("（",A307)-1),A307)</f>
        <v>网络-260329-033194-2</v>
      </c>
      <c r="AS307" s="43" t="str">
        <f aca="false">J307</f>
        <v>其他</v>
      </c>
      <c r="AT307" s="43" t="n">
        <f aca="false">IF(MID(AR307,1,2)="热线",12345)+IF(MID(AR307,1,2)="网络",12345)</f>
        <v>12345</v>
      </c>
      <c r="AU307" s="41" t="str">
        <f aca="false">IFERROR(LEFT(D307,FIND(" ",D307)-1),D307)</f>
        <v>2026-03-29</v>
      </c>
      <c r="AV307" s="43" t="str">
        <f aca="false">P307</f>
        <v>党委工作部</v>
      </c>
      <c r="AW307" s="53" t="str">
        <f aca="false">Q307</f>
        <v>机关</v>
      </c>
      <c r="AX307" s="7" t="str">
        <f aca="false">H307</f>
        <v>工单来源：微信服务号，此工单内容为网民留言时填写的标题及原文。 ============================= 留言标题：办理敷衍避重就轻，诉求未依法解决留言原文：本人对公交集团本次办理结果完全不认可，单位回复回避核心诉求、敷衍答复：未依法以书面文件明确本人被纳入监察对象的时间、程序与法律依据，仅口头告知，不符合政务公开与程序正当要求；无视本人复核程序未终结即被公开通报的程序违法事实，未作出任何纠错回应；以劳动仲裁在审为由，拒绝履行监察与处分相关的法定告知义务，混淆法律关系。要求平台退回重办、提级督办，责令责任单位限期出具正式书面答复，依法解决本人合理诉求。市民填写的详细地址为：区、街道：西城区广内街道详细地址：北京市西城区广安门内街道核桃园东街3  人力，组织纪检答复不满意</v>
      </c>
      <c r="AY307" s="53" t="str">
        <f aca="false">AG307</f>
        <v>服务</v>
      </c>
      <c r="AZ307" s="43" t="s">
        <v>92</v>
      </c>
      <c r="BA307" s="43" t="s">
        <v>92</v>
      </c>
      <c r="BB307" s="43" t="s">
        <v>116</v>
      </c>
      <c r="BC307" s="6" t="s">
        <v>226</v>
      </c>
      <c r="BD307" s="43" t="str">
        <f aca="false">U307</f>
        <v>结束</v>
      </c>
      <c r="BE307" s="43" t="str">
        <f aca="false">IFERROR(LEFT(T307,FIND(" ",T307)-1),T307)</f>
        <v>2026-04-03</v>
      </c>
      <c r="BF307" s="6" t="s">
        <v>977</v>
      </c>
      <c r="BG307" s="5" t="s">
        <v>217</v>
      </c>
      <c r="BH307" s="5" t="s">
        <v>218</v>
      </c>
      <c r="BI307" s="44"/>
      <c r="BJ307" s="44"/>
      <c r="BK307" s="44"/>
      <c r="BL307" s="44" t="str">
        <f aca="false">IF(BG307="物管行政部","侯旭、郑楠",IF(BG307="安保部","张耕",IF(BG307="工程设备部","华菲",IF(BG307="人力资源部","张浩宇",IF(BG307="党委工作部","阎鑫雨",IF(BG307="餐饮服务部","赵弘晨",IF(BG307="工会","郑欣",IF(BG307="办公室","董娜",""))))))))&amp;IF(BG307="纪检部","黄倩",IF(BG307="信息管理部","蔡浩然",""))</f>
        <v>阎鑫雨</v>
      </c>
      <c r="BM307" s="44"/>
      <c r="BN307" s="44"/>
      <c r="BO307" s="44"/>
      <c r="BP307" s="45" t="s">
        <v>1565</v>
      </c>
      <c r="BQ307" s="52" t="s">
        <v>3781</v>
      </c>
      <c r="BR307" s="44" t="s">
        <v>92</v>
      </c>
      <c r="BS307" s="46"/>
      <c r="BT307" s="46" t="s">
        <v>2900</v>
      </c>
      <c r="BU307" s="44" t="s">
        <v>1571</v>
      </c>
      <c r="BV307" s="44" t="str">
        <f aca="false">MID(AR307,1,16)</f>
        <v>网络-260329-033194</v>
      </c>
      <c r="BW307" s="44" t="s">
        <v>121</v>
      </c>
      <c r="BX307" s="45" t="str">
        <f aca="false">IF(COUNTIF(BV:BV,BV307)=1,"否","是")</f>
        <v>是</v>
      </c>
      <c r="BY307" s="45" t="str">
        <f aca="false">MID(AR307,18,1)</f>
        <v>2</v>
      </c>
      <c r="CG307" s="47" t="str">
        <f aca="false">VLOOKUP(AR307,[1]市民意见信息导出!$AI$2:$AK$392,3,FALSE())</f>
        <v>结束</v>
      </c>
      <c r="CH307" s="0" t="e">
        <f aca="false">VLOOKUP(BV307,[2]Sheet1!$C$2:$AC$99,2,FALSE())</f>
        <v>#N/A</v>
      </c>
    </row>
    <row r="308" customFormat="false" ht="107" hidden="true" customHeight="true" outlineLevel="0" collapsed="false">
      <c r="A308" s="35" t="s">
        <v>3784</v>
      </c>
      <c r="B308" s="36" t="s">
        <v>3775</v>
      </c>
      <c r="C308" s="36" t="s">
        <v>3776</v>
      </c>
      <c r="D308" s="36" t="s">
        <v>3783</v>
      </c>
      <c r="E308" s="35" t="s">
        <v>1553</v>
      </c>
      <c r="F308" s="35" t="s">
        <v>129</v>
      </c>
      <c r="G308" s="35" t="s">
        <v>960</v>
      </c>
      <c r="H308" s="35" t="s">
        <v>3778</v>
      </c>
      <c r="I308" s="35" t="s">
        <v>92</v>
      </c>
      <c r="J308" s="35" t="s">
        <v>173</v>
      </c>
      <c r="K308" s="35" t="s">
        <v>234</v>
      </c>
      <c r="L308" s="35" t="s">
        <v>303</v>
      </c>
      <c r="M308" s="35" t="s">
        <v>304</v>
      </c>
      <c r="N308" s="35" t="s">
        <v>97</v>
      </c>
      <c r="O308" s="35" t="s">
        <v>238</v>
      </c>
      <c r="P308" s="35" t="s">
        <v>238</v>
      </c>
      <c r="Q308" s="35" t="s">
        <v>218</v>
      </c>
      <c r="R308" s="36" t="s">
        <v>3729</v>
      </c>
      <c r="S308" s="36" t="s">
        <v>3685</v>
      </c>
      <c r="T308" s="36" t="s">
        <v>3731</v>
      </c>
      <c r="U308" s="35" t="s">
        <v>103</v>
      </c>
      <c r="V308" s="36" t="s">
        <v>104</v>
      </c>
      <c r="W308" s="35" t="s">
        <v>3687</v>
      </c>
      <c r="X308" s="35" t="s">
        <v>3688</v>
      </c>
      <c r="Y308" s="35" t="s">
        <v>3689</v>
      </c>
      <c r="Z308" s="35" t="s">
        <v>242</v>
      </c>
      <c r="AA308" s="35" t="s">
        <v>242</v>
      </c>
      <c r="AB308" s="35" t="s">
        <v>3690</v>
      </c>
      <c r="AC308" s="35" t="s">
        <v>111</v>
      </c>
      <c r="AD308" s="35" t="s">
        <v>112</v>
      </c>
      <c r="AE308" s="36" t="s">
        <v>3780</v>
      </c>
      <c r="AF308" s="36" t="s">
        <v>279</v>
      </c>
      <c r="AG308" s="35" t="s">
        <v>115</v>
      </c>
      <c r="AH308" s="35" t="s">
        <v>116</v>
      </c>
      <c r="AK308" s="37" t="str">
        <f aca="false">AG308&amp;L308&amp;M308</f>
        <v>服务人力资源方面其他问题人力资源方面补充内容</v>
      </c>
      <c r="AP308" s="38" t="n">
        <v>304</v>
      </c>
      <c r="AQ308" s="39" t="n">
        <v>46113</v>
      </c>
      <c r="AR308" s="43" t="str">
        <f aca="false">IFERROR(LEFT(A308,FIND("（",A308)-1),A308)</f>
        <v>网络-260329-033194-1</v>
      </c>
      <c r="AS308" s="43" t="str">
        <f aca="false">J308</f>
        <v>其他</v>
      </c>
      <c r="AT308" s="43" t="n">
        <f aca="false">IF(MID(AR308,1,2)="热线",12345)+IF(MID(AR308,1,2)="网络",12345)</f>
        <v>12345</v>
      </c>
      <c r="AU308" s="41" t="str">
        <f aca="false">IFERROR(LEFT(D308,FIND(" ",D308)-1),D308)</f>
        <v>2026-03-29</v>
      </c>
      <c r="AV308" s="43" t="str">
        <f aca="false">P308</f>
        <v>人力资源部</v>
      </c>
      <c r="AW308" s="53" t="str">
        <f aca="false">Q308</f>
        <v>机关</v>
      </c>
      <c r="AX308" s="7" t="str">
        <f aca="false">H308</f>
        <v>工单来源：微信服务号，此工单内容为网民留言时填写的标题及原文。 ============================= 留言标题：办理敷衍避重就轻，诉求未依法解决留言原文：本人对公交集团本次办理结果完全不认可，单位回复回避核心诉求、敷衍答复：未依法以书面文件明确本人被纳入监察对象的时间、程序与法律依据，仅口头告知，不符合政务公开与程序正当要求；无视本人复核程序未终结即被公开通报的程序违法事实，未作出任何纠错回应；以劳动仲裁在审为由，拒绝履行监察与处分相关的法定告知义务，混淆法律关系。要求平台退回重办、提级督办，责令责任单位限期出具正式书面答复，依法解决本人合理诉求。市民填写的详细地址为：区、街道：西城区广内街道详细地址：北京市西城区广安门内街道核桃园东街3  人力，组织纪检答复不满意</v>
      </c>
      <c r="AY308" s="53" t="str">
        <f aca="false">AG308</f>
        <v>服务</v>
      </c>
      <c r="AZ308" s="43" t="s">
        <v>92</v>
      </c>
      <c r="BA308" s="43" t="s">
        <v>92</v>
      </c>
      <c r="BB308" s="43" t="s">
        <v>116</v>
      </c>
      <c r="BC308" s="6" t="s">
        <v>226</v>
      </c>
      <c r="BD308" s="43" t="str">
        <f aca="false">U308</f>
        <v>结束</v>
      </c>
      <c r="BE308" s="43" t="str">
        <f aca="false">IFERROR(LEFT(T308,FIND(" ",T308)-1),T308)</f>
        <v>2026-04-03</v>
      </c>
      <c r="BF308" s="6" t="s">
        <v>977</v>
      </c>
      <c r="BG308" s="5" t="s">
        <v>238</v>
      </c>
      <c r="BH308" s="5" t="s">
        <v>218</v>
      </c>
      <c r="BI308" s="44"/>
      <c r="BJ308" s="44"/>
      <c r="BK308" s="44"/>
      <c r="BL308" s="44" t="str">
        <f aca="false">IF(BG308="物管行政部","侯旭、郑楠",IF(BG308="安保部","张耕",IF(BG308="工程设备部","华菲",IF(BG308="人力资源部","张浩宇",IF(BG308="党委工作部","阎鑫雨",IF(BG308="餐饮服务部","赵弘晨",IF(BG308="工会","郑欣",IF(BG308="办公室","董娜",""))))))))&amp;IF(BG308="纪检部","黄倩",IF(BG308="信息管理部","蔡浩然",""))</f>
        <v>张浩宇</v>
      </c>
      <c r="BM308" s="44"/>
      <c r="BN308" s="44"/>
      <c r="BO308" s="44"/>
      <c r="BP308" s="45" t="s">
        <v>1565</v>
      </c>
      <c r="BQ308" s="52" t="s">
        <v>3781</v>
      </c>
      <c r="BR308" s="44" t="s">
        <v>92</v>
      </c>
      <c r="BS308" s="46"/>
      <c r="BT308" s="46" t="s">
        <v>2900</v>
      </c>
      <c r="BU308" s="44" t="s">
        <v>1571</v>
      </c>
      <c r="BV308" s="44" t="str">
        <f aca="false">MID(AR308,1,16)</f>
        <v>网络-260329-033194</v>
      </c>
      <c r="BW308" s="44" t="s">
        <v>121</v>
      </c>
      <c r="BX308" s="45" t="str">
        <f aca="false">IF(COUNTIF(BV:BV,BV308)=1,"否","是")</f>
        <v>是</v>
      </c>
      <c r="BY308" s="45" t="str">
        <f aca="false">MID(AR308,18,1)</f>
        <v>1</v>
      </c>
      <c r="CG308" s="47" t="str">
        <f aca="false">VLOOKUP(AR308,[1]市民意见信息导出!$AI$2:$AK$392,3,FALSE())</f>
        <v>结束</v>
      </c>
      <c r="CH308" s="0" t="e">
        <f aca="false">VLOOKUP(BV308,[2]Sheet1!$C$2:$AC$99,2,FALSE())</f>
        <v>#N/A</v>
      </c>
    </row>
    <row r="309" customFormat="false" ht="50" hidden="true" customHeight="true" outlineLevel="0" collapsed="false">
      <c r="A309" s="35" t="s">
        <v>3785</v>
      </c>
      <c r="B309" s="36" t="s">
        <v>3786</v>
      </c>
      <c r="C309" s="36" t="s">
        <v>3787</v>
      </c>
      <c r="D309" s="36" t="s">
        <v>3788</v>
      </c>
      <c r="E309" s="35" t="s">
        <v>851</v>
      </c>
      <c r="F309" s="35" t="s">
        <v>129</v>
      </c>
      <c r="G309" s="35" t="s">
        <v>3789</v>
      </c>
      <c r="H309" s="35" t="s">
        <v>3790</v>
      </c>
      <c r="I309" s="35" t="s">
        <v>92</v>
      </c>
      <c r="J309" s="35" t="s">
        <v>93</v>
      </c>
      <c r="K309" s="35" t="s">
        <v>94</v>
      </c>
      <c r="L309" s="35" t="s">
        <v>184</v>
      </c>
      <c r="M309" s="35" t="s">
        <v>185</v>
      </c>
      <c r="N309" s="35" t="s">
        <v>97</v>
      </c>
      <c r="O309" s="35" t="s">
        <v>158</v>
      </c>
      <c r="P309" s="35" t="s">
        <v>99</v>
      </c>
      <c r="Q309" s="35" t="s">
        <v>158</v>
      </c>
      <c r="R309" s="36" t="s">
        <v>3791</v>
      </c>
      <c r="S309" s="36" t="s">
        <v>3685</v>
      </c>
      <c r="T309" s="36" t="s">
        <v>3792</v>
      </c>
      <c r="U309" s="35" t="s">
        <v>103</v>
      </c>
      <c r="V309" s="36" t="s">
        <v>104</v>
      </c>
      <c r="W309" s="35" t="s">
        <v>159</v>
      </c>
      <c r="X309" s="35" t="s">
        <v>3793</v>
      </c>
      <c r="Y309" s="35" t="s">
        <v>3794</v>
      </c>
      <c r="Z309" s="35" t="s">
        <v>3795</v>
      </c>
      <c r="AA309" s="35" t="s">
        <v>109</v>
      </c>
      <c r="AB309" s="35" t="s">
        <v>3796</v>
      </c>
      <c r="AC309" s="35" t="s">
        <v>111</v>
      </c>
      <c r="AD309" s="35" t="s">
        <v>112</v>
      </c>
      <c r="AE309" s="36" t="s">
        <v>3797</v>
      </c>
      <c r="AF309" s="36" t="s">
        <v>166</v>
      </c>
      <c r="AG309" s="35" t="s">
        <v>379</v>
      </c>
      <c r="AH309" s="35" t="s">
        <v>116</v>
      </c>
      <c r="AK309" s="37" t="str">
        <f aca="false">AG309&amp;L309&amp;M309</f>
        <v>设施设备乘车环境问题车辆卫生</v>
      </c>
      <c r="AP309" s="38" t="n">
        <v>305</v>
      </c>
      <c r="AQ309" s="39" t="n">
        <v>46113</v>
      </c>
      <c r="AR309" s="43" t="str">
        <f aca="false">IFERROR(LEFT(A309,FIND("（",A309)-1),A309)</f>
        <v>热线-260330-029340</v>
      </c>
      <c r="AS309" s="43" t="str">
        <f aca="false">J309</f>
        <v>诉求</v>
      </c>
      <c r="AT309" s="43" t="n">
        <f aca="false">IF(MID(AR309,1,2)="热线",12345)+IF(MID(AR309,1,2)="网络",12345)</f>
        <v>12345</v>
      </c>
      <c r="AU309" s="41" t="str">
        <f aca="false">IFERROR(LEFT(D309,FIND(" ",D309)-1),D309)</f>
        <v>2026-03-30</v>
      </c>
      <c r="AV309" s="43" t="str">
        <f aca="false">P309</f>
        <v>物管行政部</v>
      </c>
      <c r="AW309" s="53" t="str">
        <f aca="false">Q309</f>
        <v>西客站分中心</v>
      </c>
      <c r="AX309" s="7" t="str">
        <f aca="false">H309</f>
        <v>市民反映，自己昨天18:30,21:30往返两次乘坐94路公交车分别在大柳树南站，月坛北街站上车，车内扶手、座椅都是口水味儿，不消毒，气味太难闻无法呼吸，来电希望解决94路公交车乘车环境恶劣问题。</v>
      </c>
      <c r="AY309" s="53" t="str">
        <f aca="false">AG309</f>
        <v>设施设备</v>
      </c>
      <c r="AZ309" s="43" t="s">
        <v>116</v>
      </c>
      <c r="BA309" s="43" t="s">
        <v>116</v>
      </c>
      <c r="BB309" s="43" t="s">
        <v>116</v>
      </c>
      <c r="BC309" s="6" t="s">
        <v>117</v>
      </c>
      <c r="BD309" s="43" t="str">
        <f aca="false">U309</f>
        <v>结束</v>
      </c>
      <c r="BE309" s="43" t="str">
        <f aca="false">IFERROR(LEFT(T309,FIND(" ",T309)-1),T309)</f>
        <v>2026-04-04</v>
      </c>
      <c r="BF309" s="6" t="s">
        <v>3798</v>
      </c>
      <c r="BG309" s="5" t="s">
        <v>99</v>
      </c>
      <c r="BH309" s="5" t="s">
        <v>158</v>
      </c>
      <c r="BI309" s="44"/>
      <c r="BJ309" s="44"/>
      <c r="BK309" s="44"/>
      <c r="BL309" s="44" t="str">
        <f aca="false">IF(BG309="物管行政部","侯旭、郑楠",IF(BG309="安保部","张耕",IF(BG309="工程设备部","华菲",IF(BG309="人力资源部","张浩宇",IF(BG309="党委工作部","阎鑫雨",IF(BG309="餐饮服务部","赵弘晨",IF(BG309="工会","郑欣",IF(BG309="办公室","董娜",""))))))))&amp;IF(BG309="纪检部","黄倩",IF(BG309="信息管理部","蔡浩然",""))</f>
        <v>侯旭、郑楠</v>
      </c>
      <c r="BM309" s="44"/>
      <c r="BN309" s="44"/>
      <c r="BO309" s="44"/>
      <c r="BP309" s="45" t="s">
        <v>120</v>
      </c>
      <c r="BQ309" s="46"/>
      <c r="BR309" s="44"/>
      <c r="BS309" s="46"/>
      <c r="BT309" s="46"/>
      <c r="BU309" s="44"/>
      <c r="BV309" s="44" t="str">
        <f aca="false">MID(AR309,1,16)</f>
        <v>热线-260330-029340</v>
      </c>
      <c r="BW309" s="44" t="s">
        <v>121</v>
      </c>
      <c r="BX309" s="45" t="str">
        <f aca="false">IF(COUNTIF(BV:BV,BV309)=1,"否","是")</f>
        <v>否</v>
      </c>
      <c r="BY309" s="45" t="str">
        <f aca="false">MID(AR309,18,1)</f>
        <v/>
      </c>
      <c r="CG309" s="47" t="str">
        <f aca="false">VLOOKUP(AR309,[1]市民意见信息导出!$AI$2:$AK$392,3,FALSE())</f>
        <v>结束</v>
      </c>
      <c r="CH309" s="0" t="e">
        <f aca="false">VLOOKUP(BV309,[2]Sheet1!$C$2:$AC$99,2,FALSE())</f>
        <v>#N/A</v>
      </c>
    </row>
    <row r="310" customFormat="false" ht="79" hidden="true" customHeight="true" outlineLevel="0" collapsed="false">
      <c r="A310" s="35" t="s">
        <v>3799</v>
      </c>
      <c r="B310" s="36" t="s">
        <v>3800</v>
      </c>
      <c r="C310" s="36" t="s">
        <v>3801</v>
      </c>
      <c r="D310" s="36" t="s">
        <v>3802</v>
      </c>
      <c r="E310" s="35" t="s">
        <v>3803</v>
      </c>
      <c r="F310" s="35" t="s">
        <v>3804</v>
      </c>
      <c r="G310" s="35" t="s">
        <v>3805</v>
      </c>
      <c r="H310" s="35" t="s">
        <v>3806</v>
      </c>
      <c r="I310" s="35" t="s">
        <v>92</v>
      </c>
      <c r="J310" s="35" t="s">
        <v>93</v>
      </c>
      <c r="K310" s="35" t="s">
        <v>132</v>
      </c>
      <c r="L310" s="35" t="s">
        <v>388</v>
      </c>
      <c r="M310" s="35" t="s">
        <v>389</v>
      </c>
      <c r="N310" s="35" t="s">
        <v>97</v>
      </c>
      <c r="O310" s="35" t="s">
        <v>1467</v>
      </c>
      <c r="P310" s="35" t="s">
        <v>176</v>
      </c>
      <c r="Q310" s="35" t="s">
        <v>1467</v>
      </c>
      <c r="R310" s="36" t="s">
        <v>3791</v>
      </c>
      <c r="S310" s="36" t="s">
        <v>3685</v>
      </c>
      <c r="T310" s="36" t="s">
        <v>3792</v>
      </c>
      <c r="U310" s="35" t="s">
        <v>103</v>
      </c>
      <c r="V310" s="36" t="s">
        <v>104</v>
      </c>
      <c r="W310" s="36" t="s">
        <v>3807</v>
      </c>
      <c r="X310" s="35" t="s">
        <v>3808</v>
      </c>
      <c r="Y310" s="35" t="s">
        <v>3809</v>
      </c>
      <c r="Z310" s="35" t="s">
        <v>3810</v>
      </c>
      <c r="AA310" s="35" t="s">
        <v>3811</v>
      </c>
      <c r="AB310" s="35" t="s">
        <v>3812</v>
      </c>
      <c r="AC310" s="35" t="s">
        <v>111</v>
      </c>
      <c r="AD310" s="35" t="s">
        <v>112</v>
      </c>
      <c r="AE310" s="36" t="s">
        <v>3813</v>
      </c>
      <c r="AF310" s="36" t="s">
        <v>1473</v>
      </c>
      <c r="AG310" s="35" t="s">
        <v>264</v>
      </c>
      <c r="AH310" s="35" t="s">
        <v>116</v>
      </c>
      <c r="AK310" s="37" t="str">
        <f aca="false">AG310&amp;L310&amp;M310</f>
        <v>运营调度场站保安问题场站保安</v>
      </c>
      <c r="AP310" s="38" t="n">
        <v>306</v>
      </c>
      <c r="AQ310" s="39" t="n">
        <v>46113</v>
      </c>
      <c r="AR310" s="43" t="str">
        <f aca="false">IFERROR(LEFT(A310,FIND("（",A310)-1),A310)</f>
        <v>热线-260330-030960-1</v>
      </c>
      <c r="AS310" s="43" t="str">
        <f aca="false">J310</f>
        <v>诉求</v>
      </c>
      <c r="AT310" s="43" t="n">
        <f aca="false">IF(MID(AR310,1,2)="热线",12345)+IF(MID(AR310,1,2)="网络",12345)</f>
        <v>12345</v>
      </c>
      <c r="AU310" s="41" t="str">
        <f aca="false">IFERROR(LEFT(D310,FIND(" ",D310)-1),D310)</f>
        <v>2026-03-30</v>
      </c>
      <c r="AV310" s="43" t="str">
        <f aca="false">P310</f>
        <v>安全保卫部（应急管理中心）</v>
      </c>
      <c r="AW310" s="53" t="str">
        <f aca="false">Q310</f>
        <v>大观园分中心</v>
      </c>
      <c r="AX310" s="7" t="str">
        <f aca="false">H310</f>
        <v>市民反映，12点在广安胡同始发站等待44路公交车，但迟迟未发车，期间询问工作人员（抬杆）说交通管制不清楚什么时间发车，再次询问就说已经说明交通管制不发车，当时自己说明如两个小时后再发车就走了，希望可以询问调度说关门进不去，期间沟通态度非常不好，并且还用手指着说已经跟对方说明此事，但当时车辆都已经回来就说明交通管制应该解除，针对该情况和态度不认可，来电反映公交车发车时间和工作人员态度问题。鸿运承 电车</v>
      </c>
      <c r="AY310" s="53" t="str">
        <f aca="false">AG310</f>
        <v>运营调度</v>
      </c>
      <c r="AZ310" s="43" t="s">
        <v>116</v>
      </c>
      <c r="BA310" s="43" t="s">
        <v>116</v>
      </c>
      <c r="BB310" s="43" t="s">
        <v>116</v>
      </c>
      <c r="BC310" s="6" t="s">
        <v>546</v>
      </c>
      <c r="BD310" s="43" t="str">
        <f aca="false">U310</f>
        <v>结束</v>
      </c>
      <c r="BE310" s="43" t="str">
        <f aca="false">IFERROR(LEFT(T310,FIND(" ",T310)-1),T310)</f>
        <v>2026-04-04</v>
      </c>
      <c r="BF310" s="6" t="s">
        <v>624</v>
      </c>
      <c r="BG310" s="5" t="s">
        <v>148</v>
      </c>
      <c r="BH310" s="5" t="s">
        <v>1467</v>
      </c>
      <c r="BI310" s="44"/>
      <c r="BJ310" s="44"/>
      <c r="BK310" s="44"/>
      <c r="BL310" s="44" t="str">
        <f aca="false">IF(BG310="物管行政部","侯旭、郑楠",IF(BG310="安保部","张耕",IF(BG310="工程设备部","华菲",IF(BG310="人力资源部","张浩宇",IF(BG310="党委工作部","阎鑫雨",IF(BG310="餐饮服务部","赵弘晨",IF(BG310="工会","郑欣",IF(BG310="办公室","董娜",""))))))))&amp;IF(BG310="纪检部","黄倩",IF(BG310="信息管理部","蔡浩然",""))</f>
        <v>张耕</v>
      </c>
      <c r="BM310" s="44"/>
      <c r="BN310" s="44"/>
      <c r="BO310" s="44"/>
      <c r="BP310" s="45" t="s">
        <v>120</v>
      </c>
      <c r="BQ310" s="46"/>
      <c r="BR310" s="44"/>
      <c r="BS310" s="46"/>
      <c r="BT310" s="46"/>
      <c r="BU310" s="44"/>
      <c r="BV310" s="44" t="str">
        <f aca="false">MID(AR310,1,16)</f>
        <v>热线-260330-030960</v>
      </c>
      <c r="BW310" s="44" t="s">
        <v>121</v>
      </c>
      <c r="BX310" s="45" t="str">
        <f aca="false">IF(COUNTIF(BV:BV,BV310)=1,"否","是")</f>
        <v>否</v>
      </c>
      <c r="BY310" s="45" t="str">
        <f aca="false">MID(AR310,18,1)</f>
        <v>1</v>
      </c>
      <c r="CG310" s="47" t="str">
        <f aca="false">VLOOKUP(AR310,[1]市民意见信息导出!$AI$2:$AK$392,3,FALSE())</f>
        <v>结束</v>
      </c>
      <c r="CH310" s="0" t="e">
        <f aca="false">VLOOKUP(BV310,[2]Sheet1!$C$2:$AC$99,2,FALSE())</f>
        <v>#N/A</v>
      </c>
    </row>
    <row r="311" customFormat="false" ht="36" hidden="true" customHeight="true" outlineLevel="0" collapsed="false">
      <c r="A311" s="35" t="s">
        <v>3814</v>
      </c>
      <c r="B311" s="36" t="s">
        <v>3815</v>
      </c>
      <c r="C311" s="36" t="s">
        <v>3816</v>
      </c>
      <c r="D311" s="36" t="s">
        <v>3817</v>
      </c>
      <c r="E311" s="35" t="s">
        <v>504</v>
      </c>
      <c r="F311" s="35" t="s">
        <v>89</v>
      </c>
      <c r="G311" s="35" t="s">
        <v>2420</v>
      </c>
      <c r="H311" s="35" t="s">
        <v>3818</v>
      </c>
      <c r="I311" s="35" t="s">
        <v>92</v>
      </c>
      <c r="J311" s="35" t="s">
        <v>93</v>
      </c>
      <c r="K311" s="35" t="s">
        <v>94</v>
      </c>
      <c r="L311" s="35" t="s">
        <v>184</v>
      </c>
      <c r="M311" s="35" t="s">
        <v>185</v>
      </c>
      <c r="N311" s="35" t="s">
        <v>97</v>
      </c>
      <c r="O311" s="35" t="s">
        <v>237</v>
      </c>
      <c r="P311" s="35" t="s">
        <v>99</v>
      </c>
      <c r="Q311" s="35" t="s">
        <v>237</v>
      </c>
      <c r="R311" s="36" t="s">
        <v>3819</v>
      </c>
      <c r="S311" s="36" t="s">
        <v>3820</v>
      </c>
      <c r="T311" s="36" t="s">
        <v>3821</v>
      </c>
      <c r="U311" s="35" t="s">
        <v>103</v>
      </c>
      <c r="V311" s="36" t="s">
        <v>104</v>
      </c>
      <c r="W311" s="35" t="s">
        <v>1063</v>
      </c>
      <c r="X311" s="35" t="s">
        <v>3822</v>
      </c>
      <c r="Y311" s="35" t="s">
        <v>3823</v>
      </c>
      <c r="Z311" s="35" t="s">
        <v>3824</v>
      </c>
      <c r="AA311" s="35" t="s">
        <v>163</v>
      </c>
      <c r="AB311" s="35" t="s">
        <v>193</v>
      </c>
      <c r="AC311" s="35" t="s">
        <v>111</v>
      </c>
      <c r="AD311" s="35" t="s">
        <v>112</v>
      </c>
      <c r="AE311" s="36" t="s">
        <v>3825</v>
      </c>
      <c r="AF311" s="36" t="s">
        <v>243</v>
      </c>
      <c r="AG311" s="35" t="s">
        <v>379</v>
      </c>
      <c r="AH311" s="35" t="s">
        <v>116</v>
      </c>
      <c r="AK311" s="37" t="str">
        <f aca="false">AG311&amp;L311&amp;M311</f>
        <v>设施设备乘车环境问题车辆卫生</v>
      </c>
      <c r="AP311" s="38" t="n">
        <v>307</v>
      </c>
      <c r="AQ311" s="39" t="n">
        <v>46113</v>
      </c>
      <c r="AR311" s="43" t="str">
        <f aca="false">IFERROR(LEFT(A311,FIND("（",A311)-1),A311)</f>
        <v>热线-260331-060801-1</v>
      </c>
      <c r="AS311" s="43" t="str">
        <f aca="false">J311</f>
        <v>诉求</v>
      </c>
      <c r="AT311" s="43" t="n">
        <f aca="false">IF(MID(AR311,1,2)="热线",12345)+IF(MID(AR311,1,2)="网络",12345)</f>
        <v>12345</v>
      </c>
      <c r="AU311" s="41" t="str">
        <f aca="false">IFERROR(LEFT(D311,FIND(" ",D311)-1),D311)</f>
        <v>2026-03-31</v>
      </c>
      <c r="AV311" s="43" t="str">
        <f aca="false">P311</f>
        <v>物管行政部</v>
      </c>
      <c r="AW311" s="53" t="str">
        <f aca="false">Q311</f>
        <v>方庄分中心</v>
      </c>
      <c r="AX311" s="7" t="str">
        <f aca="false">H311</f>
        <v>市民反映，300路外环公交车，车牌号：02996，自己在方庄桥东下车的时候发现中门的把手都是黑的，非常脏黏的，希望尽快处理。来电反映公交车把手脏问题。鸿运承安服，客一科技</v>
      </c>
      <c r="AY311" s="53" t="str">
        <f aca="false">AG311</f>
        <v>设施设备</v>
      </c>
      <c r="AZ311" s="43" t="s">
        <v>116</v>
      </c>
      <c r="BA311" s="43" t="s">
        <v>116</v>
      </c>
      <c r="BB311" s="43" t="s">
        <v>116</v>
      </c>
      <c r="BC311" s="6" t="s">
        <v>117</v>
      </c>
      <c r="BD311" s="43" t="str">
        <f aca="false">U311</f>
        <v>结束</v>
      </c>
      <c r="BE311" s="43" t="str">
        <f aca="false">IFERROR(LEFT(T311,FIND(" ",T311)-1),T311)</f>
        <v>2026-04-05</v>
      </c>
      <c r="BF311" s="6" t="s">
        <v>207</v>
      </c>
      <c r="BG311" s="5" t="s">
        <v>99</v>
      </c>
      <c r="BH311" s="5" t="s">
        <v>237</v>
      </c>
      <c r="BI311" s="44"/>
      <c r="BJ311" s="44"/>
      <c r="BK311" s="44"/>
      <c r="BL311" s="44" t="str">
        <f aca="false">IF(BG311="物管行政部","侯旭、郑楠",IF(BG311="安保部","张耕",IF(BG311="工程设备部","华菲",IF(BG311="人力资源部","张浩宇",IF(BG311="党委工作部","阎鑫雨",IF(BG311="餐饮服务部","赵弘晨",IF(BG311="工会","郑欣",IF(BG311="办公室","董娜",""))))))))&amp;IF(BG311="纪检部","黄倩",IF(BG311="信息管理部","蔡浩然",""))</f>
        <v>侯旭、郑楠</v>
      </c>
      <c r="BM311" s="44"/>
      <c r="BN311" s="44"/>
      <c r="BO311" s="44"/>
      <c r="BP311" s="45" t="s">
        <v>120</v>
      </c>
      <c r="BQ311" s="46"/>
      <c r="BR311" s="44"/>
      <c r="BS311" s="46"/>
      <c r="BT311" s="46"/>
      <c r="BU311" s="44"/>
      <c r="BV311" s="44" t="str">
        <f aca="false">MID(AR311,1,16)</f>
        <v>热线-260331-060801</v>
      </c>
      <c r="BW311" s="44" t="s">
        <v>121</v>
      </c>
      <c r="BX311" s="45" t="str">
        <f aca="false">IF(COUNTIF(BV:BV,BV311)=1,"否","是")</f>
        <v>否</v>
      </c>
      <c r="BY311" s="45" t="str">
        <f aca="false">MID(AR311,18,1)</f>
        <v>1</v>
      </c>
      <c r="CG311" s="47" t="str">
        <f aca="false">VLOOKUP(AR311,[1]市民意见信息导出!$AI$2:$AK$392,3,FALSE())</f>
        <v>结束</v>
      </c>
      <c r="CH311" s="0" t="e">
        <f aca="false">VLOOKUP(BV311,[2]Sheet1!$C$2:$AC$99,2,FALSE())</f>
        <v>#N/A</v>
      </c>
    </row>
    <row r="312" customFormat="false" ht="72" hidden="true" customHeight="true" outlineLevel="0" collapsed="false">
      <c r="A312" s="35" t="s">
        <v>3826</v>
      </c>
      <c r="B312" s="36" t="s">
        <v>3827</v>
      </c>
      <c r="C312" s="36" t="s">
        <v>3828</v>
      </c>
      <c r="D312" s="36" t="s">
        <v>3829</v>
      </c>
      <c r="E312" s="35" t="s">
        <v>182</v>
      </c>
      <c r="F312" s="35" t="s">
        <v>129</v>
      </c>
      <c r="G312" s="35" t="s">
        <v>182</v>
      </c>
      <c r="H312" s="35" t="s">
        <v>3830</v>
      </c>
      <c r="I312" s="35" t="s">
        <v>92</v>
      </c>
      <c r="J312" s="35" t="s">
        <v>93</v>
      </c>
      <c r="K312" s="35" t="s">
        <v>234</v>
      </c>
      <c r="L312" s="35" t="s">
        <v>252</v>
      </c>
      <c r="M312" s="35" t="s">
        <v>253</v>
      </c>
      <c r="N312" s="35" t="s">
        <v>97</v>
      </c>
      <c r="O312" s="35" t="s">
        <v>573</v>
      </c>
      <c r="P312" s="35" t="s">
        <v>238</v>
      </c>
      <c r="Q312" s="35" t="s">
        <v>573</v>
      </c>
      <c r="R312" s="36" t="s">
        <v>3819</v>
      </c>
      <c r="S312" s="36" t="s">
        <v>3730</v>
      </c>
      <c r="T312" s="36" t="s">
        <v>3821</v>
      </c>
      <c r="U312" s="35" t="s">
        <v>103</v>
      </c>
      <c r="V312" s="36" t="s">
        <v>104</v>
      </c>
      <c r="W312" s="35" t="s">
        <v>3831</v>
      </c>
      <c r="X312" s="35" t="s">
        <v>3832</v>
      </c>
      <c r="Y312" s="35" t="s">
        <v>3833</v>
      </c>
      <c r="Z312" s="35" t="s">
        <v>3833</v>
      </c>
      <c r="AA312" s="35" t="s">
        <v>3833</v>
      </c>
      <c r="AB312" s="35" t="s">
        <v>3833</v>
      </c>
      <c r="AC312" s="35" t="s">
        <v>111</v>
      </c>
      <c r="AD312" s="35" t="s">
        <v>112</v>
      </c>
      <c r="AE312" s="36" t="s">
        <v>3834</v>
      </c>
      <c r="AF312" s="36" t="s">
        <v>579</v>
      </c>
      <c r="AG312" s="35" t="s">
        <v>225</v>
      </c>
      <c r="AH312" s="35" t="s">
        <v>116</v>
      </c>
      <c r="AK312" s="37" t="str">
        <f aca="false">AG312&amp;L312&amp;M312</f>
        <v>劳动合同及用工管理工资及五险二金工资方面</v>
      </c>
      <c r="AP312" s="38" t="n">
        <v>308</v>
      </c>
      <c r="AQ312" s="39" t="n">
        <v>46113</v>
      </c>
      <c r="AR312" s="43" t="str">
        <f aca="false">IFERROR(LEFT(A312,FIND("（",A312)-1),A312)</f>
        <v>热线-260331-054661</v>
      </c>
      <c r="AS312" s="43" t="str">
        <f aca="false">J312</f>
        <v>诉求</v>
      </c>
      <c r="AT312" s="43" t="n">
        <f aca="false">IF(MID(AR312,1,2)="热线",12345)+IF(MID(AR312,1,2)="网络",12345)</f>
        <v>12345</v>
      </c>
      <c r="AU312" s="41" t="str">
        <f aca="false">IFERROR(LEFT(D312,FIND(" ",D312)-1),D312)</f>
        <v>2026-03-31</v>
      </c>
      <c r="AV312" s="43" t="str">
        <f aca="false">P312</f>
        <v>人力资源部</v>
      </c>
      <c r="AW312" s="53" t="str">
        <f aca="false">Q312</f>
        <v>天宫院分中心</v>
      </c>
      <c r="AX312" s="7" t="str">
        <f aca="false">H312</f>
        <v>市民投诉，市民要求投诉北京公交集团鸿运承物业管理中心天宫院分中心，固安南站班组组长杨杉，该工作人员以家人生命为借口，长期把情绪发泄在员工身上，并且一个月不到岗工作，却登记的全勤，严重违反考勤制度，虚报加班人员导致国有资产流失，市民希望相关部门协助管理解决，来电反映投诉物业公司组长问题。注：市民要求保密（已解释）</v>
      </c>
      <c r="AY312" s="53" t="str">
        <f aca="false">AG312</f>
        <v>劳动合同及用工管理</v>
      </c>
      <c r="AZ312" s="43" t="s">
        <v>92</v>
      </c>
      <c r="BA312" s="43" t="s">
        <v>92</v>
      </c>
      <c r="BB312" s="43" t="s">
        <v>116</v>
      </c>
      <c r="BC312" s="6" t="s">
        <v>226</v>
      </c>
      <c r="BD312" s="43" t="str">
        <f aca="false">U312</f>
        <v>结束</v>
      </c>
      <c r="BE312" s="43" t="str">
        <f aca="false">IFERROR(LEFT(T312,FIND(" ",T312)-1),T312)</f>
        <v>2026-04-05</v>
      </c>
      <c r="BF312" s="6" t="s">
        <v>3219</v>
      </c>
      <c r="BG312" s="5" t="s">
        <v>238</v>
      </c>
      <c r="BH312" s="5" t="s">
        <v>573</v>
      </c>
      <c r="BI312" s="44"/>
      <c r="BJ312" s="44"/>
      <c r="BK312" s="44"/>
      <c r="BL312" s="44" t="str">
        <f aca="false">IF(BG312="物管行政部","侯旭、郑楠",IF(BG312="安保部","张耕",IF(BG312="工程设备部","华菲",IF(BG312="人力资源部","张浩宇",IF(BG312="党委工作部","阎鑫雨",IF(BG312="餐饮服务部","赵弘晨",IF(BG312="工会","郑欣",IF(BG312="办公室","董娜",""))))))))&amp;IF(BG312="纪检部","黄倩",IF(BG312="信息管理部","蔡浩然",""))</f>
        <v>张浩宇</v>
      </c>
      <c r="BM312" s="44"/>
      <c r="BN312" s="44"/>
      <c r="BO312" s="44"/>
      <c r="BP312" s="45" t="s">
        <v>120</v>
      </c>
      <c r="BQ312" s="46" t="n">
        <v>-1</v>
      </c>
      <c r="BR312" s="44"/>
      <c r="BS312" s="46"/>
      <c r="BT312" s="46"/>
      <c r="BU312" s="44"/>
      <c r="BV312" s="44" t="str">
        <f aca="false">MID(AR312,1,16)</f>
        <v>热线-260331-054661</v>
      </c>
      <c r="BW312" s="44" t="s">
        <v>231</v>
      </c>
      <c r="BX312" s="45" t="str">
        <f aca="false">IF(COUNTIF(BV:BV,BV312)=1,"否","是")</f>
        <v>否</v>
      </c>
      <c r="BY312" s="45" t="str">
        <f aca="false">MID(AR312,18,1)</f>
        <v/>
      </c>
      <c r="CG312" s="47" t="str">
        <f aca="false">VLOOKUP(AR312,[1]市民意见信息导出!$AI$2:$AK$392,3,FALSE())</f>
        <v>结束</v>
      </c>
      <c r="CH312" s="0" t="e">
        <f aca="false">VLOOKUP(BV312,[2]Sheet1!$C$2:$AC$99,2,FALSE())</f>
        <v>#N/A</v>
      </c>
    </row>
    <row r="313" customFormat="false" ht="157" hidden="true" customHeight="true" outlineLevel="0" collapsed="false">
      <c r="A313" s="35" t="s">
        <v>3835</v>
      </c>
      <c r="B313" s="36" t="s">
        <v>3836</v>
      </c>
      <c r="C313" s="36" t="s">
        <v>3837</v>
      </c>
      <c r="D313" s="36" t="s">
        <v>3838</v>
      </c>
      <c r="E313" s="35" t="s">
        <v>3024</v>
      </c>
      <c r="F313" s="35" t="s">
        <v>129</v>
      </c>
      <c r="G313" s="35" t="s">
        <v>3025</v>
      </c>
      <c r="H313" s="35" t="s">
        <v>3839</v>
      </c>
      <c r="I313" s="35" t="s">
        <v>92</v>
      </c>
      <c r="J313" s="35" t="s">
        <v>173</v>
      </c>
      <c r="K313" s="35" t="s">
        <v>434</v>
      </c>
      <c r="L313" s="35" t="s">
        <v>435</v>
      </c>
      <c r="M313" s="35" t="s">
        <v>436</v>
      </c>
      <c r="N313" s="35" t="s">
        <v>97</v>
      </c>
      <c r="O313" s="35" t="s">
        <v>99</v>
      </c>
      <c r="P313" s="35" t="s">
        <v>99</v>
      </c>
      <c r="Q313" s="35" t="s">
        <v>218</v>
      </c>
      <c r="R313" s="36" t="s">
        <v>3840</v>
      </c>
      <c r="S313" s="36" t="s">
        <v>3820</v>
      </c>
      <c r="T313" s="36" t="s">
        <v>3841</v>
      </c>
      <c r="U313" s="35" t="s">
        <v>103</v>
      </c>
      <c r="V313" s="36" t="s">
        <v>104</v>
      </c>
      <c r="W313" s="35" t="s">
        <v>524</v>
      </c>
      <c r="X313" s="35" t="s">
        <v>3842</v>
      </c>
      <c r="Y313" s="35" t="s">
        <v>3038</v>
      </c>
      <c r="Z313" s="35" t="s">
        <v>3359</v>
      </c>
      <c r="AA313" s="35" t="s">
        <v>3360</v>
      </c>
      <c r="AB313" s="35" t="s">
        <v>3843</v>
      </c>
      <c r="AC313" s="35" t="s">
        <v>111</v>
      </c>
      <c r="AD313" s="35" t="s">
        <v>112</v>
      </c>
      <c r="AE313" s="36" t="s">
        <v>3844</v>
      </c>
      <c r="AF313" s="36" t="s">
        <v>529</v>
      </c>
      <c r="AG313" s="35" t="s">
        <v>3285</v>
      </c>
      <c r="AH313" s="35" t="s">
        <v>116</v>
      </c>
      <c r="AK313" s="37" t="str">
        <f aca="false">AG313&amp;L313&amp;M313</f>
        <v>违章停车基建行政专业其他问题基建行政专业补充内容</v>
      </c>
      <c r="AP313" s="38" t="n">
        <v>309</v>
      </c>
      <c r="AQ313" s="39" t="n">
        <v>46113</v>
      </c>
      <c r="AR313" s="43" t="str">
        <f aca="false">IFERROR(LEFT(A313,FIND("（",A313)-1),A313)</f>
        <v>网络-260401-006840-5</v>
      </c>
      <c r="AS313" s="43" t="str">
        <f aca="false">J313</f>
        <v>其他</v>
      </c>
      <c r="AT313" s="43" t="n">
        <f aca="false">IF(MID(AR313,1,2)="热线",12345)+IF(MID(AR313,1,2)="网络",12345)</f>
        <v>12345</v>
      </c>
      <c r="AU313" s="41" t="str">
        <f aca="false">IFERROR(LEFT(D313,FIND(" ",D313)-1),D313)</f>
        <v>2026-04-01</v>
      </c>
      <c r="AV313" s="43" t="str">
        <f aca="false">P313</f>
        <v>物管行政部</v>
      </c>
      <c r="AW313" s="53" t="str">
        <f aca="false">Q313</f>
        <v>机关</v>
      </c>
      <c r="AX313" s="7" t="str">
        <f aca="false">H313</f>
        <v>工单来源：微信服务号市民留言标题：第12次举报动物园交通枢纽违停市民留言原文：2026年3月31日下午17:46第12次举报位于北京市西城区动物园交通枢纽场站外禁停标识区域内长期存在公交车违停违停导致非机动车辆到机动车道行驶增加骑行风险，如果出现交通事故必须对西外交通队和公交集团追责，导致此种问题原因是公交集团管理混乱，场站内乘车人候车站台内停满私家车和西外交通队长期不作为，该情况电视台和抖音多次曝光仍然存在，公交场站管理方说一套做一套，希望西外交通执法部门对其长期执法，有图有真相，请客服将工单分别派给西外交通队（公交车周转不开就可以违停，西外交通队没学过道交法？）及西城区督察和公交集团（要求公交集团督办，不要让N多人联系我，动物园交通枢纽汇总到公交集团，由公交集团的人与我沟通解决方案）市民填写的详细地址为：区、街道：西城区展览路街道详细地址：动物园交通枢纽市民反映问题内容：市民反映，2026年3月31日下午17:46第12次举报违停问题，认为公交集团不作为，希望公交集团治理车辆在动物园交通枢纽场站乱停放问题，故通过微信服务号反映希望公交集团治理车辆在动物园交通枢纽场站乱停放问题。发布时间：2026-03-31 17:57:33备注：该工单为微信对接系统弹出工单网络-260401-006837号后而新建的工单。电车调指，基建，客四基建，物业安保，基建答复不满意</v>
      </c>
      <c r="AY313" s="53" t="str">
        <f aca="false">AG313</f>
        <v>违章停车</v>
      </c>
      <c r="AZ313" s="43" t="s">
        <v>116</v>
      </c>
      <c r="BA313" s="43" t="s">
        <v>116</v>
      </c>
      <c r="BB313" s="43" t="s">
        <v>116</v>
      </c>
      <c r="BC313" s="6" t="s">
        <v>546</v>
      </c>
      <c r="BD313" s="43" t="str">
        <f aca="false">U313</f>
        <v>结束</v>
      </c>
      <c r="BE313" s="43" t="str">
        <f aca="false">IFERROR(LEFT(T313,FIND(" ",T313)-1),T313)</f>
        <v>2026-04-06</v>
      </c>
      <c r="BF313" s="6" t="s">
        <v>3402</v>
      </c>
      <c r="BG313" s="5" t="s">
        <v>99</v>
      </c>
      <c r="BH313" s="5" t="s">
        <v>186</v>
      </c>
      <c r="BI313" s="44"/>
      <c r="BJ313" s="44"/>
      <c r="BK313" s="44"/>
      <c r="BL313" s="44" t="str">
        <f aca="false">IF(BG313="物管行政部","侯旭、郑楠",IF(BG313="安保部","张耕",IF(BG313="工程设备部","华菲",IF(BG313="人力资源部","张浩宇",IF(BG313="党委工作部","阎鑫雨",IF(BG313="餐饮服务部","赵弘晨",IF(BG313="工会","郑欣",IF(BG313="办公室","董娜",""))))))))&amp;IF(BG313="纪检部","黄倩",IF(BG313="信息管理部","蔡浩然",""))</f>
        <v>侯旭、郑楠</v>
      </c>
      <c r="BM313" s="44"/>
      <c r="BN313" s="44"/>
      <c r="BO313" s="44"/>
      <c r="BP313" s="45" t="s">
        <v>228</v>
      </c>
      <c r="BQ313" s="52" t="s">
        <v>3845</v>
      </c>
      <c r="BR313" s="44" t="s">
        <v>92</v>
      </c>
      <c r="BS313" s="46"/>
      <c r="BT313" s="46" t="s">
        <v>2636</v>
      </c>
      <c r="BU313" s="44" t="s">
        <v>3033</v>
      </c>
      <c r="BV313" s="44" t="str">
        <f aca="false">MID(AR313,1,16)</f>
        <v>网络-260401-006840</v>
      </c>
      <c r="BW313" s="44"/>
      <c r="BX313" s="45" t="str">
        <f aca="false">IF(COUNTIF(BV:BV,BV313)=1,"否","是")</f>
        <v>是</v>
      </c>
      <c r="BY313" s="45" t="str">
        <f aca="false">MID(AR313,18,1)</f>
        <v>5</v>
      </c>
      <c r="CG313" s="47" t="str">
        <f aca="false">VLOOKUP(AR313,[1]市民意见信息导出!$AI$2:$AK$392,3,FALSE())</f>
        <v>结束</v>
      </c>
      <c r="CH313" s="0" t="e">
        <f aca="false">VLOOKUP(BV313,[2]Sheet1!$C$2:$AC$99,2,FALSE())</f>
        <v>#N/A</v>
      </c>
    </row>
    <row r="314" customFormat="false" ht="157" hidden="true" customHeight="true" outlineLevel="0" collapsed="false">
      <c r="A314" s="35" t="s">
        <v>3846</v>
      </c>
      <c r="B314" s="36" t="s">
        <v>3836</v>
      </c>
      <c r="C314" s="36" t="s">
        <v>3837</v>
      </c>
      <c r="D314" s="36" t="s">
        <v>3847</v>
      </c>
      <c r="E314" s="35" t="s">
        <v>3024</v>
      </c>
      <c r="F314" s="35" t="s">
        <v>129</v>
      </c>
      <c r="G314" s="35" t="s">
        <v>3025</v>
      </c>
      <c r="H314" s="35" t="s">
        <v>3839</v>
      </c>
      <c r="I314" s="35" t="s">
        <v>92</v>
      </c>
      <c r="J314" s="35" t="s">
        <v>173</v>
      </c>
      <c r="K314" s="35" t="s">
        <v>132</v>
      </c>
      <c r="L314" s="35" t="s">
        <v>174</v>
      </c>
      <c r="M314" s="35" t="s">
        <v>175</v>
      </c>
      <c r="N314" s="35" t="s">
        <v>97</v>
      </c>
      <c r="O314" s="35" t="s">
        <v>186</v>
      </c>
      <c r="P314" s="35" t="s">
        <v>176</v>
      </c>
      <c r="Q314" s="35" t="s">
        <v>186</v>
      </c>
      <c r="R314" s="36" t="s">
        <v>3840</v>
      </c>
      <c r="S314" s="36" t="s">
        <v>3848</v>
      </c>
      <c r="T314" s="36" t="s">
        <v>3841</v>
      </c>
      <c r="U314" s="35" t="s">
        <v>103</v>
      </c>
      <c r="V314" s="36" t="s">
        <v>139</v>
      </c>
      <c r="W314" s="35" t="s">
        <v>3849</v>
      </c>
      <c r="X314" s="35" t="s">
        <v>3850</v>
      </c>
      <c r="Y314" s="35" t="s">
        <v>3851</v>
      </c>
      <c r="Z314" s="35" t="s">
        <v>3851</v>
      </c>
      <c r="AA314" s="35" t="s">
        <v>3851</v>
      </c>
      <c r="AB314" s="35" t="s">
        <v>3852</v>
      </c>
      <c r="AC314" s="35" t="s">
        <v>111</v>
      </c>
      <c r="AD314" s="35" t="s">
        <v>112</v>
      </c>
      <c r="AE314" s="36" t="s">
        <v>3844</v>
      </c>
      <c r="AF314" s="36" t="s">
        <v>195</v>
      </c>
      <c r="AG314" s="35" t="s">
        <v>3285</v>
      </c>
      <c r="AH314" s="35" t="s">
        <v>116</v>
      </c>
      <c r="AK314" s="37" t="str">
        <f aca="false">AG314&amp;L314&amp;M314</f>
        <v>违章停车安保专业其他问题安保专业补充内容</v>
      </c>
      <c r="AP314" s="38" t="n">
        <v>310</v>
      </c>
      <c r="AQ314" s="39" t="n">
        <v>46113</v>
      </c>
      <c r="AR314" s="43" t="str">
        <f aca="false">IFERROR(LEFT(A314,FIND("（",A314)-1),A314)</f>
        <v>网络-260401-006840-4</v>
      </c>
      <c r="AS314" s="43" t="str">
        <f aca="false">J314</f>
        <v>其他</v>
      </c>
      <c r="AT314" s="43" t="n">
        <f aca="false">IF(MID(AR314,1,2)="热线",12345)+IF(MID(AR314,1,2)="网络",12345)</f>
        <v>12345</v>
      </c>
      <c r="AU314" s="41" t="str">
        <f aca="false">IFERROR(LEFT(D314,FIND(" ",D314)-1),D314)</f>
        <v>2026-04-01</v>
      </c>
      <c r="AV314" s="43" t="str">
        <f aca="false">P314</f>
        <v>安全保卫部（应急管理中心）</v>
      </c>
      <c r="AW314" s="53" t="str">
        <f aca="false">Q314</f>
        <v>动物园分中心</v>
      </c>
      <c r="AX314" s="7" t="str">
        <f aca="false">H314</f>
        <v>工单来源：微信服务号市民留言标题：第12次举报动物园交通枢纽违停市民留言原文：2026年3月31日下午17:46第12次举报位于北京市西城区动物园交通枢纽场站外禁停标识区域内长期存在公交车违停违停导致非机动车辆到机动车道行驶增加骑行风险，如果出现交通事故必须对西外交通队和公交集团追责，导致此种问题原因是公交集团管理混乱，场站内乘车人候车站台内停满私家车和西外交通队长期不作为，该情况电视台和抖音多次曝光仍然存在，公交场站管理方说一套做一套，希望西外交通执法部门对其长期执法，有图有真相，请客服将工单分别派给西外交通队（公交车周转不开就可以违停，西外交通队没学过道交法？）及西城区督察和公交集团（要求公交集团督办，不要让N多人联系我，动物园交通枢纽汇总到公交集团，由公交集团的人与我沟通解决方案）市民填写的详细地址为：区、街道：西城区展览路街道详细地址：动物园交通枢纽市民反映问题内容：市民反映，2026年3月31日下午17:46第12次举报违停问题，认为公交集团不作为，希望公交集团治理车辆在动物园交通枢纽场站乱停放问题，故通过微信服务号反映希望公交集团治理车辆在动物园交通枢纽场站乱停放问题。发布时间：2026-03-31 17:57:33备注：该工单为微信对接系统弹出工单网络-260401-006837号后而新建的工单。电车调指，基建，客四基建，物业安保，基建答复不满意</v>
      </c>
      <c r="AY314" s="53" t="str">
        <f aca="false">AG314</f>
        <v>违章停车</v>
      </c>
      <c r="AZ314" s="43" t="s">
        <v>116</v>
      </c>
      <c r="BA314" s="43" t="s">
        <v>116</v>
      </c>
      <c r="BB314" s="43" t="s">
        <v>116</v>
      </c>
      <c r="BC314" s="6" t="s">
        <v>546</v>
      </c>
      <c r="BD314" s="43" t="str">
        <f aca="false">U314</f>
        <v>结束</v>
      </c>
      <c r="BE314" s="43" t="str">
        <f aca="false">IFERROR(LEFT(T314,FIND(" ",T314)-1),T314)</f>
        <v>2026-04-06</v>
      </c>
      <c r="BF314" s="6" t="s">
        <v>3402</v>
      </c>
      <c r="BG314" s="5" t="s">
        <v>148</v>
      </c>
      <c r="BH314" s="5" t="s">
        <v>186</v>
      </c>
      <c r="BI314" s="44"/>
      <c r="BJ314" s="44"/>
      <c r="BK314" s="44"/>
      <c r="BL314" s="44" t="str">
        <f aca="false">IF(BG314="物管行政部","侯旭、郑楠",IF(BG314="安保部","张耕",IF(BG314="工程设备部","华菲",IF(BG314="人力资源部","张浩宇",IF(BG314="党委工作部","阎鑫雨",IF(BG314="餐饮服务部","赵弘晨",IF(BG314="工会","郑欣",IF(BG314="办公室","董娜",""))))))))&amp;IF(BG314="纪检部","黄倩",IF(BG314="信息管理部","蔡浩然",""))</f>
        <v>张耕</v>
      </c>
      <c r="BM314" s="44"/>
      <c r="BN314" s="44"/>
      <c r="BO314" s="44"/>
      <c r="BP314" s="45" t="s">
        <v>228</v>
      </c>
      <c r="BQ314" s="52" t="s">
        <v>3845</v>
      </c>
      <c r="BR314" s="44" t="s">
        <v>92</v>
      </c>
      <c r="BS314" s="46"/>
      <c r="BT314" s="46" t="s">
        <v>2636</v>
      </c>
      <c r="BU314" s="44" t="s">
        <v>3033</v>
      </c>
      <c r="BV314" s="44" t="str">
        <f aca="false">MID(AR314,1,16)</f>
        <v>网络-260401-006840</v>
      </c>
      <c r="BW314" s="44"/>
      <c r="BX314" s="45" t="str">
        <f aca="false">IF(COUNTIF(BV:BV,BV314)=1,"否","是")</f>
        <v>是</v>
      </c>
      <c r="BY314" s="45" t="str">
        <f aca="false">MID(AR314,18,1)</f>
        <v>4</v>
      </c>
      <c r="CG314" s="47" t="str">
        <f aca="false">VLOOKUP(AR314,[1]市民意见信息导出!$AI$2:$AK$392,3,FALSE())</f>
        <v>结束</v>
      </c>
      <c r="CH314" s="0" t="e">
        <f aca="false">VLOOKUP(BV314,[2]Sheet1!$C$2:$AC$99,2,FALSE())</f>
        <v>#N/A</v>
      </c>
    </row>
    <row r="315" customFormat="false" ht="50" hidden="true" customHeight="true" outlineLevel="0" collapsed="false">
      <c r="A315" s="35" t="s">
        <v>3853</v>
      </c>
      <c r="B315" s="36" t="s">
        <v>3854</v>
      </c>
      <c r="C315" s="36" t="s">
        <v>3855</v>
      </c>
      <c r="D315" s="36" t="s">
        <v>3856</v>
      </c>
      <c r="E315" s="35" t="s">
        <v>585</v>
      </c>
      <c r="F315" s="35" t="s">
        <v>89</v>
      </c>
      <c r="G315" s="35" t="s">
        <v>3857</v>
      </c>
      <c r="H315" s="35" t="s">
        <v>3858</v>
      </c>
      <c r="I315" s="35" t="s">
        <v>92</v>
      </c>
      <c r="J315" s="35" t="s">
        <v>93</v>
      </c>
      <c r="K315" s="35" t="s">
        <v>94</v>
      </c>
      <c r="L315" s="35" t="s">
        <v>95</v>
      </c>
      <c r="M315" s="35" t="s">
        <v>96</v>
      </c>
      <c r="N315" s="35" t="s">
        <v>97</v>
      </c>
      <c r="O315" s="35" t="s">
        <v>135</v>
      </c>
      <c r="P315" s="35" t="s">
        <v>99</v>
      </c>
      <c r="Q315" s="35" t="s">
        <v>135</v>
      </c>
      <c r="R315" s="36" t="s">
        <v>3840</v>
      </c>
      <c r="S315" s="36" t="s">
        <v>3848</v>
      </c>
      <c r="T315" s="36" t="s">
        <v>3841</v>
      </c>
      <c r="U315" s="35" t="s">
        <v>103</v>
      </c>
      <c r="V315" s="36" t="s">
        <v>104</v>
      </c>
      <c r="W315" s="35" t="s">
        <v>3648</v>
      </c>
      <c r="X315" s="35" t="s">
        <v>3859</v>
      </c>
      <c r="Y315" s="35" t="s">
        <v>3860</v>
      </c>
      <c r="Z315" s="35" t="s">
        <v>3861</v>
      </c>
      <c r="AA315" s="35" t="s">
        <v>163</v>
      </c>
      <c r="AB315" s="35" t="s">
        <v>3862</v>
      </c>
      <c r="AC315" s="35" t="s">
        <v>111</v>
      </c>
      <c r="AD315" s="35" t="s">
        <v>112</v>
      </c>
      <c r="AE315" s="36" t="s">
        <v>3863</v>
      </c>
      <c r="AF315" s="36" t="s">
        <v>145</v>
      </c>
      <c r="AG315" s="35" t="s">
        <v>379</v>
      </c>
      <c r="AH315" s="35" t="s">
        <v>116</v>
      </c>
      <c r="AK315" s="37" t="str">
        <f aca="false">AG315&amp;L315&amp;M315</f>
        <v>设施设备企业政策问题调整服务规范</v>
      </c>
      <c r="AP315" s="38" t="n">
        <v>311</v>
      </c>
      <c r="AQ315" s="39" t="n">
        <v>46113</v>
      </c>
      <c r="AR315" s="43" t="str">
        <f aca="false">IFERROR(LEFT(A315,FIND("（",A315)-1),A315)</f>
        <v>热线-260401-069820-1</v>
      </c>
      <c r="AS315" s="43" t="str">
        <f aca="false">J315</f>
        <v>诉求</v>
      </c>
      <c r="AT315" s="43" t="n">
        <f aca="false">IF(MID(AR315,1,2)="热线",12345)+IF(MID(AR315,1,2)="网络",12345)</f>
        <v>12345</v>
      </c>
      <c r="AU315" s="41" t="str">
        <f aca="false">IFERROR(LEFT(D315,FIND(" ",D315)-1),D315)</f>
        <v>2026-04-01</v>
      </c>
      <c r="AV315" s="43" t="str">
        <f aca="false">P315</f>
        <v>物管行政部</v>
      </c>
      <c r="AW315" s="53" t="str">
        <f aca="false">Q315</f>
        <v>东直门分中心</v>
      </c>
      <c r="AX315" s="7" t="str">
        <f aca="false">H315</f>
        <v>市民反映，2026年4月01日下午14点半左右自己乘坐942路公交车，西坝河站上车的，车辆座椅的座套很脏，而且颜色也不统一（黄色和蓝色），认为不合理，希望公交座椅后续不要在套座套了，来电反映公交车座套的问题。物业，客七</v>
      </c>
      <c r="AY315" s="53" t="str">
        <f aca="false">AG315</f>
        <v>设施设备</v>
      </c>
      <c r="AZ315" s="43" t="s">
        <v>116</v>
      </c>
      <c r="BA315" s="43" t="s">
        <v>116</v>
      </c>
      <c r="BB315" s="43" t="s">
        <v>116</v>
      </c>
      <c r="BC315" s="6" t="s">
        <v>117</v>
      </c>
      <c r="BD315" s="43" t="str">
        <f aca="false">U315</f>
        <v>结束</v>
      </c>
      <c r="BE315" s="43" t="str">
        <f aca="false">IFERROR(LEFT(T315,FIND(" ",T315)-1),T315)</f>
        <v>2026-04-06</v>
      </c>
      <c r="BF315" s="6" t="s">
        <v>2652</v>
      </c>
      <c r="BG315" s="5" t="s">
        <v>99</v>
      </c>
      <c r="BH315" s="53" t="s">
        <v>135</v>
      </c>
      <c r="BI315" s="44"/>
      <c r="BJ315" s="44"/>
      <c r="BK315" s="44"/>
      <c r="BL315" s="44" t="str">
        <f aca="false">IF(BG315="物管行政部","侯旭、郑楠",IF(BG315="安保部","张耕",IF(BG315="工程设备部","华菲",IF(BG315="人力资源部","张浩宇",IF(BG315="党委工作部","阎鑫雨",IF(BG315="餐饮服务部","赵弘晨",IF(BG315="工会","郑欣",IF(BG315="办公室","董娜",""))))))))&amp;IF(BG315="纪检部","黄倩",IF(BG315="信息管理部","蔡浩然",""))</f>
        <v>侯旭、郑楠</v>
      </c>
      <c r="BM315" s="44"/>
      <c r="BN315" s="44"/>
      <c r="BO315" s="44"/>
      <c r="BP315" s="45" t="s">
        <v>120</v>
      </c>
      <c r="BQ315" s="46"/>
      <c r="BR315" s="44"/>
      <c r="BS315" s="46"/>
      <c r="BT315" s="46"/>
      <c r="BU315" s="44"/>
      <c r="BV315" s="44" t="str">
        <f aca="false">MID(AR315,1,16)</f>
        <v>热线-260401-069820</v>
      </c>
      <c r="BW315" s="44" t="s">
        <v>121</v>
      </c>
      <c r="BX315" s="45" t="str">
        <f aca="false">IF(COUNTIF(BV:BV,BV315)=1,"否","是")</f>
        <v>否</v>
      </c>
      <c r="BY315" s="45" t="str">
        <f aca="false">MID(AR315,18,1)</f>
        <v>1</v>
      </c>
      <c r="CG315" s="47" t="str">
        <f aca="false">VLOOKUP(AR315,[1]市民意见信息导出!$AI$2:$AK$392,3,FALSE())</f>
        <v>结束</v>
      </c>
      <c r="CH315" s="0" t="e">
        <f aca="false">VLOOKUP(BV315,[2]Sheet1!$C$2:$AC$99,2,FALSE())</f>
        <v>#N/A</v>
      </c>
    </row>
    <row r="316" customFormat="false" ht="169" hidden="true" customHeight="false" outlineLevel="0" collapsed="false">
      <c r="A316" s="35" t="s">
        <v>3864</v>
      </c>
      <c r="B316" s="36" t="s">
        <v>3865</v>
      </c>
      <c r="C316" s="36" t="s">
        <v>3866</v>
      </c>
      <c r="D316" s="36" t="s">
        <v>3867</v>
      </c>
      <c r="E316" s="35" t="s">
        <v>3024</v>
      </c>
      <c r="F316" s="35" t="s">
        <v>129</v>
      </c>
      <c r="G316" s="35" t="s">
        <v>3025</v>
      </c>
      <c r="H316" s="35" t="s">
        <v>3868</v>
      </c>
      <c r="I316" s="35" t="s">
        <v>92</v>
      </c>
      <c r="J316" s="35" t="s">
        <v>173</v>
      </c>
      <c r="K316" s="35" t="s">
        <v>434</v>
      </c>
      <c r="L316" s="35" t="s">
        <v>435</v>
      </c>
      <c r="M316" s="35" t="s">
        <v>436</v>
      </c>
      <c r="N316" s="35" t="s">
        <v>97</v>
      </c>
      <c r="O316" s="35" t="s">
        <v>99</v>
      </c>
      <c r="P316" s="35" t="s">
        <v>99</v>
      </c>
      <c r="Q316" s="35" t="s">
        <v>218</v>
      </c>
      <c r="R316" s="36" t="s">
        <v>3869</v>
      </c>
      <c r="S316" s="36" t="s">
        <v>3730</v>
      </c>
      <c r="T316" s="36" t="s">
        <v>3870</v>
      </c>
      <c r="U316" s="35" t="s">
        <v>103</v>
      </c>
      <c r="V316" s="36" t="s">
        <v>104</v>
      </c>
      <c r="W316" s="35" t="s">
        <v>524</v>
      </c>
      <c r="X316" s="35" t="s">
        <v>3871</v>
      </c>
      <c r="Y316" s="35" t="s">
        <v>3038</v>
      </c>
      <c r="Z316" s="35" t="s">
        <v>3359</v>
      </c>
      <c r="AA316" s="35" t="s">
        <v>3872</v>
      </c>
      <c r="AB316" s="35" t="s">
        <v>3873</v>
      </c>
      <c r="AC316" s="35" t="s">
        <v>111</v>
      </c>
      <c r="AD316" s="35" t="s">
        <v>112</v>
      </c>
      <c r="AE316" s="36" t="s">
        <v>3874</v>
      </c>
      <c r="AF316" s="36" t="s">
        <v>529</v>
      </c>
      <c r="AG316" s="35" t="s">
        <v>3285</v>
      </c>
      <c r="AH316" s="35" t="s">
        <v>116</v>
      </c>
      <c r="AK316" s="37" t="str">
        <f aca="false">AG316&amp;L316&amp;M316</f>
        <v>违章停车基建行政专业其他问题基建行政专业补充内容</v>
      </c>
      <c r="AP316" s="38" t="n">
        <v>312</v>
      </c>
      <c r="AQ316" s="39" t="n">
        <v>46113</v>
      </c>
      <c r="AR316" s="43" t="str">
        <f aca="false">IFERROR(LEFT(A316,FIND("（",A316)-1),A316)</f>
        <v>网络-260402-006599-5</v>
      </c>
      <c r="AS316" s="43" t="str">
        <f aca="false">J316</f>
        <v>其他</v>
      </c>
      <c r="AT316" s="43" t="n">
        <f aca="false">IF(MID(AR316,1,2)="热线",12345)+IF(MID(AR316,1,2)="网络",12345)</f>
        <v>12345</v>
      </c>
      <c r="AU316" s="41" t="str">
        <f aca="false">IFERROR(LEFT(D316,FIND(" ",D316)-1),D316)</f>
        <v>2026-04-02</v>
      </c>
      <c r="AV316" s="43" t="str">
        <f aca="false">P316</f>
        <v>物管行政部</v>
      </c>
      <c r="AW316" s="53" t="str">
        <f aca="false">Q316</f>
        <v>机关</v>
      </c>
      <c r="AX316" s="7" t="str">
        <f aca="false">H316</f>
        <v>工单来源：微信服务号市民留言标题：第13次举报动物园交通枢纽违停市民留言原文：2026年4月1日早高峰7:43第13次举报位于北京市西城区动物园交通枢纽场站外禁停标识区域内长期存在公交车违停违停导致非机动车辆到机动车道行驶增加骑行风险，如果出现交通事故必须对西外交通队和公交集团追责，导致此种问题原因是公交集团管理混乱，场站内乘车人候车站台内停满私家车和西外交通队长期不作为，该情况电视台和抖音多次曝光仍然存在，公交场站管理方说一套做一套，希望西外交通执法部门对其长期执法，有图有真相，请客服将工单分别派给西外交通队（公交车周转不开就可以违停，西外交通队没学过道交法？）及西城区督察和公交集团（要求公交集团督办，不要让N多人联系我，动物园交通枢纽汇总到公交集团，由公交集团的人与我沟通解决方案）市民填写的详细地址为：区、街道：西城区展览路街道详细地址：动物园交通枢纽市民反映问题内容：市民反映，2026年4月1日早高峰7:43第13次举报违停问题，认为公交集团不作为，希望公交集团治理车辆在动物园交通枢纽场站乱停放问题，故通过微信服务号反映希望公交集团治理车辆在动物园交通枢纽场站乱停放问题。发布时间：2026-04-01 09:57:29备注：该工单为微信对接系统弹出工单网络-260402-006594号后而新建的工单。</v>
      </c>
      <c r="AY316" s="53" t="str">
        <f aca="false">AG316</f>
        <v>违章停车</v>
      </c>
      <c r="AZ316" s="43" t="s">
        <v>116</v>
      </c>
      <c r="BA316" s="43" t="s">
        <v>116</v>
      </c>
      <c r="BB316" s="43" t="s">
        <v>116</v>
      </c>
      <c r="BC316" s="6" t="s">
        <v>546</v>
      </c>
      <c r="BD316" s="43" t="str">
        <f aca="false">U316</f>
        <v>结束</v>
      </c>
      <c r="BE316" s="43" t="str">
        <f aca="false">IFERROR(LEFT(T316,FIND(" ",T316)-1),T316)</f>
        <v>2026-04-07</v>
      </c>
      <c r="BF316" s="6" t="s">
        <v>3402</v>
      </c>
      <c r="BG316" s="5" t="s">
        <v>99</v>
      </c>
      <c r="BH316" s="5" t="s">
        <v>186</v>
      </c>
      <c r="BI316" s="44"/>
      <c r="BJ316" s="44"/>
      <c r="BK316" s="44"/>
      <c r="BL316" s="44" t="str">
        <f aca="false">IF(BG316="物管行政部","侯旭、郑楠",IF(BG316="安保部","张耕",IF(BG316="工程设备部","华菲",IF(BG316="人力资源部","张浩宇",IF(BG316="党委工作部","阎鑫雨",IF(BG316="餐饮服务部","赵弘晨",IF(BG316="工会","郑欣",IF(BG316="办公室","董娜",""))))))))&amp;IF(BG316="纪检部","黄倩",IF(BG316="信息管理部","蔡浩然",""))</f>
        <v>侯旭、郑楠</v>
      </c>
      <c r="BM316" s="44"/>
      <c r="BN316" s="44"/>
      <c r="BO316" s="44"/>
      <c r="BP316" s="45" t="s">
        <v>228</v>
      </c>
      <c r="BQ316" s="52" t="s">
        <v>3875</v>
      </c>
      <c r="BR316" s="44" t="s">
        <v>92</v>
      </c>
      <c r="BS316" s="46"/>
      <c r="BT316" s="46" t="s">
        <v>2636</v>
      </c>
      <c r="BU316" s="44" t="s">
        <v>3033</v>
      </c>
      <c r="BV316" s="44" t="str">
        <f aca="false">MID(AR316,1,16)</f>
        <v>网络-260402-006599</v>
      </c>
      <c r="BW316" s="44"/>
      <c r="BX316" s="45" t="str">
        <f aca="false">IF(COUNTIF(BV:BV,BV316)=1,"否","是")</f>
        <v>是</v>
      </c>
      <c r="BY316" s="45" t="str">
        <f aca="false">MID(AR316,18,1)</f>
        <v>5</v>
      </c>
      <c r="CG316" s="47" t="str">
        <f aca="false">VLOOKUP(AR316,[1]市民意见信息导出!$AI$2:$AK$392,3,FALSE())</f>
        <v>结束</v>
      </c>
      <c r="CH316" s="0" t="e">
        <f aca="false">VLOOKUP(BV316,[2]Sheet1!$C$2:$AC$99,2,FALSE())</f>
        <v>#N/A</v>
      </c>
    </row>
    <row r="317" customFormat="false" ht="169" hidden="true" customHeight="false" outlineLevel="0" collapsed="false">
      <c r="A317" s="35" t="s">
        <v>3876</v>
      </c>
      <c r="B317" s="36" t="s">
        <v>3865</v>
      </c>
      <c r="C317" s="36" t="s">
        <v>3866</v>
      </c>
      <c r="D317" s="36" t="s">
        <v>3867</v>
      </c>
      <c r="E317" s="35" t="s">
        <v>3024</v>
      </c>
      <c r="F317" s="35" t="s">
        <v>129</v>
      </c>
      <c r="G317" s="35" t="s">
        <v>3025</v>
      </c>
      <c r="H317" s="35" t="s">
        <v>3868</v>
      </c>
      <c r="I317" s="35" t="s">
        <v>92</v>
      </c>
      <c r="J317" s="35" t="s">
        <v>173</v>
      </c>
      <c r="K317" s="35" t="s">
        <v>132</v>
      </c>
      <c r="L317" s="35" t="s">
        <v>174</v>
      </c>
      <c r="M317" s="35" t="s">
        <v>175</v>
      </c>
      <c r="N317" s="35" t="s">
        <v>97</v>
      </c>
      <c r="O317" s="35" t="s">
        <v>186</v>
      </c>
      <c r="P317" s="35" t="s">
        <v>176</v>
      </c>
      <c r="Q317" s="35" t="s">
        <v>186</v>
      </c>
      <c r="R317" s="36" t="s">
        <v>3869</v>
      </c>
      <c r="S317" s="36" t="s">
        <v>3848</v>
      </c>
      <c r="T317" s="36" t="s">
        <v>3870</v>
      </c>
      <c r="U317" s="35" t="s">
        <v>103</v>
      </c>
      <c r="V317" s="36" t="s">
        <v>104</v>
      </c>
      <c r="W317" s="35" t="s">
        <v>3849</v>
      </c>
      <c r="X317" s="35" t="s">
        <v>3850</v>
      </c>
      <c r="Y317" s="35" t="s">
        <v>3851</v>
      </c>
      <c r="Z317" s="35" t="s">
        <v>3851</v>
      </c>
      <c r="AA317" s="35" t="s">
        <v>3851</v>
      </c>
      <c r="AB317" s="35" t="s">
        <v>3852</v>
      </c>
      <c r="AC317" s="35" t="s">
        <v>111</v>
      </c>
      <c r="AD317" s="35" t="s">
        <v>112</v>
      </c>
      <c r="AE317" s="36" t="s">
        <v>3874</v>
      </c>
      <c r="AF317" s="36" t="s">
        <v>195</v>
      </c>
      <c r="AG317" s="35" t="s">
        <v>3285</v>
      </c>
      <c r="AH317" s="35" t="s">
        <v>116</v>
      </c>
      <c r="AK317" s="37" t="str">
        <f aca="false">AG317&amp;L317&amp;M317</f>
        <v>违章停车安保专业其他问题安保专业补充内容</v>
      </c>
      <c r="AP317" s="38" t="n">
        <v>313</v>
      </c>
      <c r="AQ317" s="39" t="n">
        <v>46113</v>
      </c>
      <c r="AR317" s="43" t="str">
        <f aca="false">IFERROR(LEFT(A317,FIND("（",A317)-1),A317)</f>
        <v>网络-260402-006599-4</v>
      </c>
      <c r="AS317" s="43" t="str">
        <f aca="false">J317</f>
        <v>其他</v>
      </c>
      <c r="AT317" s="43" t="n">
        <f aca="false">IF(MID(AR317,1,2)="热线",12345)+IF(MID(AR317,1,2)="网络",12345)</f>
        <v>12345</v>
      </c>
      <c r="AU317" s="41" t="str">
        <f aca="false">IFERROR(LEFT(D317,FIND(" ",D317)-1),D317)</f>
        <v>2026-04-02</v>
      </c>
      <c r="AV317" s="43" t="str">
        <f aca="false">P317</f>
        <v>安全保卫部（应急管理中心）</v>
      </c>
      <c r="AW317" s="53" t="str">
        <f aca="false">Q317</f>
        <v>动物园分中心</v>
      </c>
      <c r="AX317" s="7" t="str">
        <f aca="false">H317</f>
        <v>工单来源：微信服务号市民留言标题：第13次举报动物园交通枢纽违停市民留言原文：2026年4月1日早高峰7:43第13次举报位于北京市西城区动物园交通枢纽场站外禁停标识区域内长期存在公交车违停违停导致非机动车辆到机动车道行驶增加骑行风险，如果出现交通事故必须对西外交通队和公交集团追责，导致此种问题原因是公交集团管理混乱，场站内乘车人候车站台内停满私家车和西外交通队长期不作为，该情况电视台和抖音多次曝光仍然存在，公交场站管理方说一套做一套，希望西外交通执法部门对其长期执法，有图有真相，请客服将工单分别派给西外交通队（公交车周转不开就可以违停，西外交通队没学过道交法？）及西城区督察和公交集团（要求公交集团督办，不要让N多人联系我，动物园交通枢纽汇总到公交集团，由公交集团的人与我沟通解决方案）市民填写的详细地址为：区、街道：西城区展览路街道详细地址：动物园交通枢纽市民反映问题内容：市民反映，2026年4月1日早高峰7:43第13次举报违停问题，认为公交集团不作为，希望公交集团治理车辆在动物园交通枢纽场站乱停放问题，故通过微信服务号反映希望公交集团治理车辆在动物园交通枢纽场站乱停放问题。发布时间：2026-04-01 09:57:29备注：该工单为微信对接系统弹出工单网络-260402-006594号后而新建的工单。</v>
      </c>
      <c r="AY317" s="53" t="str">
        <f aca="false">AG317</f>
        <v>违章停车</v>
      </c>
      <c r="AZ317" s="43" t="s">
        <v>116</v>
      </c>
      <c r="BA317" s="43" t="s">
        <v>116</v>
      </c>
      <c r="BB317" s="43" t="s">
        <v>116</v>
      </c>
      <c r="BC317" s="6" t="s">
        <v>546</v>
      </c>
      <c r="BD317" s="43" t="str">
        <f aca="false">U317</f>
        <v>结束</v>
      </c>
      <c r="BE317" s="43" t="str">
        <f aca="false">IFERROR(LEFT(T317,FIND(" ",T317)-1),T317)</f>
        <v>2026-04-07</v>
      </c>
      <c r="BF317" s="6" t="s">
        <v>3402</v>
      </c>
      <c r="BG317" s="5" t="s">
        <v>148</v>
      </c>
      <c r="BH317" s="5" t="s">
        <v>186</v>
      </c>
      <c r="BI317" s="44"/>
      <c r="BJ317" s="44"/>
      <c r="BK317" s="44"/>
      <c r="BL317" s="44" t="str">
        <f aca="false">IF(BG317="物管行政部","侯旭、郑楠",IF(BG317="安保部","张耕",IF(BG317="工程设备部","华菲",IF(BG317="人力资源部","张浩宇",IF(BG317="党委工作部","阎鑫雨",IF(BG317="餐饮服务部","赵弘晨",IF(BG317="工会","郑欣",IF(BG317="办公室","董娜",""))))))))&amp;IF(BG317="纪检部","黄倩",IF(BG317="信息管理部","蔡浩然",""))</f>
        <v>张耕</v>
      </c>
      <c r="BM317" s="44"/>
      <c r="BN317" s="44"/>
      <c r="BO317" s="44"/>
      <c r="BP317" s="45" t="s">
        <v>228</v>
      </c>
      <c r="BQ317" s="52" t="s">
        <v>3875</v>
      </c>
      <c r="BR317" s="44" t="s">
        <v>92</v>
      </c>
      <c r="BS317" s="46"/>
      <c r="BT317" s="46" t="s">
        <v>2636</v>
      </c>
      <c r="BU317" s="44" t="s">
        <v>3033</v>
      </c>
      <c r="BV317" s="44" t="str">
        <f aca="false">MID(AR317,1,16)</f>
        <v>网络-260402-006599</v>
      </c>
      <c r="BW317" s="44"/>
      <c r="BX317" s="45" t="str">
        <f aca="false">IF(COUNTIF(BV:BV,BV317)=1,"否","是")</f>
        <v>是</v>
      </c>
      <c r="BY317" s="45" t="str">
        <f aca="false">MID(AR317,18,1)</f>
        <v>4</v>
      </c>
      <c r="CG317" s="47" t="str">
        <f aca="false">VLOOKUP(AR317,[1]市民意见信息导出!$AI$2:$AK$392,3,FALSE())</f>
        <v>结束</v>
      </c>
      <c r="CH317" s="0" t="e">
        <f aca="false">VLOOKUP(BV317,[2]Sheet1!$C$2:$AC$99,2,FALSE())</f>
        <v>#N/A</v>
      </c>
    </row>
    <row r="318" customFormat="false" ht="78" hidden="true" customHeight="false" outlineLevel="0" collapsed="false">
      <c r="A318" s="35" t="s">
        <v>3877</v>
      </c>
      <c r="B318" s="36" t="s">
        <v>3878</v>
      </c>
      <c r="C318" s="36" t="s">
        <v>3879</v>
      </c>
      <c r="D318" s="36" t="s">
        <v>3880</v>
      </c>
      <c r="E318" s="35" t="s">
        <v>693</v>
      </c>
      <c r="F318" s="35" t="s">
        <v>89</v>
      </c>
      <c r="G318" s="35" t="s">
        <v>2420</v>
      </c>
      <c r="H318" s="35" t="s">
        <v>3881</v>
      </c>
      <c r="I318" s="35" t="s">
        <v>92</v>
      </c>
      <c r="J318" s="35" t="s">
        <v>173</v>
      </c>
      <c r="K318" s="35" t="s">
        <v>94</v>
      </c>
      <c r="L318" s="35" t="s">
        <v>1072</v>
      </c>
      <c r="M318" s="35" t="s">
        <v>1073</v>
      </c>
      <c r="N318" s="35" t="s">
        <v>97</v>
      </c>
      <c r="O318" s="35" t="s">
        <v>237</v>
      </c>
      <c r="P318" s="35" t="s">
        <v>99</v>
      </c>
      <c r="Q318" s="35" t="s">
        <v>237</v>
      </c>
      <c r="R318" s="36" t="s">
        <v>3869</v>
      </c>
      <c r="S318" s="36" t="s">
        <v>3848</v>
      </c>
      <c r="T318" s="36" t="s">
        <v>3870</v>
      </c>
      <c r="U318" s="35" t="s">
        <v>103</v>
      </c>
      <c r="V318" s="36" t="s">
        <v>104</v>
      </c>
      <c r="W318" s="35" t="s">
        <v>1063</v>
      </c>
      <c r="X318" s="35" t="s">
        <v>3882</v>
      </c>
      <c r="Y318" s="35" t="s">
        <v>3883</v>
      </c>
      <c r="Z318" s="35" t="s">
        <v>3824</v>
      </c>
      <c r="AA318" s="35" t="s">
        <v>163</v>
      </c>
      <c r="AB318" s="35" t="s">
        <v>3884</v>
      </c>
      <c r="AC318" s="35" t="s">
        <v>111</v>
      </c>
      <c r="AD318" s="35" t="s">
        <v>112</v>
      </c>
      <c r="AE318" s="36" t="s">
        <v>3885</v>
      </c>
      <c r="AF318" s="36" t="s">
        <v>243</v>
      </c>
      <c r="AG318" s="35" t="s">
        <v>379</v>
      </c>
      <c r="AH318" s="35" t="s">
        <v>116</v>
      </c>
      <c r="AK318" s="37" t="str">
        <f aca="false">AG318&amp;L318&amp;M318</f>
        <v>设施设备安全服务专业其他问题安全服务专业补充内容</v>
      </c>
      <c r="AP318" s="38" t="n">
        <v>314</v>
      </c>
      <c r="AQ318" s="39" t="n">
        <v>46113</v>
      </c>
      <c r="AR318" s="43" t="str">
        <f aca="false">IFERROR(LEFT(A318,FIND("（",A318)-1),A318)</f>
        <v>热线-260402-014594-1</v>
      </c>
      <c r="AS318" s="43" t="str">
        <f aca="false">J318</f>
        <v>其他</v>
      </c>
      <c r="AT318" s="43" t="n">
        <f aca="false">IF(MID(AR318,1,2)="热线",12345)+IF(MID(AR318,1,2)="网络",12345)</f>
        <v>12345</v>
      </c>
      <c r="AU318" s="41" t="str">
        <f aca="false">IFERROR(LEFT(D318,FIND(" ",D318)-1),D318)</f>
        <v>2026-04-02</v>
      </c>
      <c r="AV318" s="43" t="str">
        <f aca="false">P318</f>
        <v>物管行政部</v>
      </c>
      <c r="AW318" s="53" t="str">
        <f aca="false">Q318</f>
        <v>方庄分中心</v>
      </c>
      <c r="AX318" s="7" t="str">
        <f aca="false">H318</f>
        <v>市民反映，300路外环公交车，车牌号：02996，自己在方庄桥东下车的时候发现中门的把手都是黑的，非常脏黏的，希望尽快处理。市民4月2日补充，表示回复人员就强调客观原因，实际车辆椅背还有铝制扶手都没有胶皮问题，不涉及无法处理问题，不接受意见，让自己很气愤，希望向公交总公司反映，要求公交车整体的保洁做细致，因为多次发现这种问题，希望讲卫生别让车扶手都发黏。还有300路有一种双排座一排4座的车厢，太挤，人多加上行李都没办法走路，来电反映公交车卫生和四排座布局不合理问题。物业客一</v>
      </c>
      <c r="AY318" s="53" t="str">
        <f aca="false">AG318</f>
        <v>设施设备</v>
      </c>
      <c r="AZ318" s="43" t="s">
        <v>116</v>
      </c>
      <c r="BA318" s="43" t="s">
        <v>116</v>
      </c>
      <c r="BB318" s="43" t="s">
        <v>116</v>
      </c>
      <c r="BC318" s="6" t="s">
        <v>117</v>
      </c>
      <c r="BD318" s="43" t="str">
        <f aca="false">U318</f>
        <v>结束</v>
      </c>
      <c r="BE318" s="43" t="str">
        <f aca="false">IFERROR(LEFT(T318,FIND(" ",T318)-1),T318)</f>
        <v>2026-04-07</v>
      </c>
      <c r="BF318" s="6" t="s">
        <v>3886</v>
      </c>
      <c r="BG318" s="5" t="s">
        <v>99</v>
      </c>
      <c r="BH318" s="5" t="s">
        <v>237</v>
      </c>
      <c r="BI318" s="44"/>
      <c r="BJ318" s="44"/>
      <c r="BK318" s="44"/>
      <c r="BL318" s="44" t="str">
        <f aca="false">IF(BG318="物管行政部","侯旭、郑楠",IF(BG318="安保部","张耕",IF(BG318="工程设备部","华菲",IF(BG318="人力资源部","张浩宇",IF(BG318="党委工作部","阎鑫雨",IF(BG318="餐饮服务部","赵弘晨",IF(BG318="工会","郑欣",IF(BG318="办公室","董娜",""))))))))&amp;IF(BG318="纪检部","黄倩",IF(BG318="信息管理部","蔡浩然",""))</f>
        <v>侯旭、郑楠</v>
      </c>
      <c r="BM318" s="44"/>
      <c r="BN318" s="44"/>
      <c r="BO318" s="44"/>
      <c r="BP318" s="45" t="s">
        <v>120</v>
      </c>
      <c r="BQ318" s="52"/>
      <c r="BR318" s="44"/>
      <c r="BS318" s="46"/>
      <c r="BT318" s="46"/>
      <c r="BU318" s="44"/>
      <c r="BV318" s="44" t="str">
        <f aca="false">MID(AR318,1,16)</f>
        <v>热线-260402-014594</v>
      </c>
      <c r="BW318" s="44" t="s">
        <v>121</v>
      </c>
      <c r="BX318" s="45" t="str">
        <f aca="false">IF(COUNTIF(BV:BV,BV318)=1,"否","是")</f>
        <v>否</v>
      </c>
      <c r="BY318" s="45" t="str">
        <f aca="false">MID(AR318,18,1)</f>
        <v>1</v>
      </c>
      <c r="CG318" s="47" t="str">
        <f aca="false">VLOOKUP(AR318,[1]市民意见信息导出!$AI$2:$AK$392,3,FALSE())</f>
        <v>结束</v>
      </c>
      <c r="CH318" s="0" t="e">
        <f aca="false">VLOOKUP(BV318,[2]Sheet1!$C$2:$AC$99,2,FALSE())</f>
        <v>#N/A</v>
      </c>
    </row>
    <row r="319" customFormat="false" ht="46" hidden="true" customHeight="true" outlineLevel="0" collapsed="false">
      <c r="A319" s="35" t="s">
        <v>3887</v>
      </c>
      <c r="B319" s="36" t="s">
        <v>3888</v>
      </c>
      <c r="C319" s="36" t="s">
        <v>3889</v>
      </c>
      <c r="D319" s="36" t="s">
        <v>3890</v>
      </c>
      <c r="E319" s="35" t="s">
        <v>3891</v>
      </c>
      <c r="F319" s="35" t="s">
        <v>129</v>
      </c>
      <c r="G319" s="35" t="s">
        <v>3892</v>
      </c>
      <c r="H319" s="35" t="s">
        <v>3893</v>
      </c>
      <c r="I319" s="35" t="s">
        <v>92</v>
      </c>
      <c r="J319" s="35" t="s">
        <v>93</v>
      </c>
      <c r="K319" s="35" t="s">
        <v>94</v>
      </c>
      <c r="L319" s="35" t="s">
        <v>95</v>
      </c>
      <c r="M319" s="35" t="s">
        <v>96</v>
      </c>
      <c r="N319" s="35" t="s">
        <v>97</v>
      </c>
      <c r="O319" s="35" t="s">
        <v>1320</v>
      </c>
      <c r="P319" s="35" t="s">
        <v>99</v>
      </c>
      <c r="Q319" s="35" t="s">
        <v>1320</v>
      </c>
      <c r="R319" s="36" t="s">
        <v>3894</v>
      </c>
      <c r="S319" s="36" t="s">
        <v>3848</v>
      </c>
      <c r="T319" s="36" t="s">
        <v>3895</v>
      </c>
      <c r="U319" s="35" t="s">
        <v>103</v>
      </c>
      <c r="V319" s="36" t="s">
        <v>104</v>
      </c>
      <c r="W319" s="35" t="s">
        <v>1322</v>
      </c>
      <c r="X319" s="35" t="s">
        <v>3896</v>
      </c>
      <c r="Y319" s="35" t="s">
        <v>3897</v>
      </c>
      <c r="Z319" s="35" t="s">
        <v>3898</v>
      </c>
      <c r="AA319" s="35" t="s">
        <v>3899</v>
      </c>
      <c r="AB319" s="35" t="s">
        <v>193</v>
      </c>
      <c r="AC319" s="35" t="s">
        <v>111</v>
      </c>
      <c r="AD319" s="35" t="s">
        <v>112</v>
      </c>
      <c r="AE319" s="36" t="s">
        <v>3900</v>
      </c>
      <c r="AF319" s="36" t="s">
        <v>1329</v>
      </c>
      <c r="AG319" s="35" t="s">
        <v>379</v>
      </c>
      <c r="AH319" s="35" t="s">
        <v>116</v>
      </c>
      <c r="AK319" s="37" t="str">
        <f aca="false">AG319&amp;L319&amp;M319</f>
        <v>设施设备企业政策问题调整服务规范</v>
      </c>
      <c r="AP319" s="38" t="n">
        <v>315</v>
      </c>
      <c r="AQ319" s="39" t="n">
        <v>46113</v>
      </c>
      <c r="AR319" s="43" t="str">
        <f aca="false">IFERROR(LEFT(A319,FIND("（",A319)-1),A319)</f>
        <v>热线-260403-008729-2</v>
      </c>
      <c r="AS319" s="43" t="str">
        <f aca="false">J319</f>
        <v>诉求</v>
      </c>
      <c r="AT319" s="43" t="n">
        <f aca="false">IF(MID(AR319,1,2)="热线",12345)+IF(MID(AR319,1,2)="网络",12345)</f>
        <v>12345</v>
      </c>
      <c r="AU319" s="41" t="str">
        <f aca="false">IFERROR(LEFT(D319,FIND(" ",D319)-1),D319)</f>
        <v>2026-04-03</v>
      </c>
      <c r="AV319" s="43" t="str">
        <f aca="false">P319</f>
        <v>物管行政部</v>
      </c>
      <c r="AW319" s="53" t="str">
        <f aca="false">Q319</f>
        <v>城南嘉园分中心</v>
      </c>
      <c r="AX319" s="7" t="str">
        <f aca="false">H319</f>
        <v>市民反映，14路公交车下车时中间门上的扶手黏的，需要更换扶手的材料问题，来电反映协调公交内扶手更换材料问题。科技安服</v>
      </c>
      <c r="AY319" s="53" t="str">
        <f aca="false">AG319</f>
        <v>设施设备</v>
      </c>
      <c r="AZ319" s="43" t="s">
        <v>116</v>
      </c>
      <c r="BA319" s="43" t="s">
        <v>116</v>
      </c>
      <c r="BB319" s="43" t="s">
        <v>116</v>
      </c>
      <c r="BC319" s="6" t="s">
        <v>117</v>
      </c>
      <c r="BD319" s="43" t="str">
        <f aca="false">U319</f>
        <v>结束</v>
      </c>
      <c r="BE319" s="43" t="str">
        <f aca="false">IFERROR(LEFT(T319,FIND(" ",T319)-1),T319)</f>
        <v>2026-04-08</v>
      </c>
      <c r="BF319" s="6" t="s">
        <v>3886</v>
      </c>
      <c r="BG319" s="5" t="s">
        <v>99</v>
      </c>
      <c r="BH319" s="5" t="s">
        <v>1320</v>
      </c>
      <c r="BI319" s="44"/>
      <c r="BJ319" s="44"/>
      <c r="BK319" s="44"/>
      <c r="BL319" s="44" t="str">
        <f aca="false">IF(BG319="物管行政部","侯旭、郑楠",IF(BG319="安保部","张耕",IF(BG319="工程设备部","华菲",IF(BG319="人力资源部","张浩宇",IF(BG319="党委工作部","阎鑫雨",IF(BG319="餐饮服务部","赵弘晨",IF(BG319="工会","郑欣",IF(BG319="办公室","董娜",""))))))))&amp;IF(BG319="纪检部","黄倩",IF(BG319="信息管理部","蔡浩然",""))</f>
        <v>侯旭、郑楠</v>
      </c>
      <c r="BM319" s="44"/>
      <c r="BN319" s="44" t="s">
        <v>2863</v>
      </c>
      <c r="BO319" s="44"/>
      <c r="BP319" s="45" t="s">
        <v>120</v>
      </c>
      <c r="BQ319" s="46"/>
      <c r="BR319" s="44"/>
      <c r="BS319" s="46"/>
      <c r="BT319" s="46"/>
      <c r="BU319" s="44"/>
      <c r="BV319" s="44" t="str">
        <f aca="false">MID(AR319,1,16)</f>
        <v>热线-260403-008729</v>
      </c>
      <c r="BW319" s="44" t="s">
        <v>121</v>
      </c>
      <c r="BX319" s="45" t="str">
        <f aca="false">IF(COUNTIF(BV:BV,BV319)=1,"否","是")</f>
        <v>否</v>
      </c>
      <c r="BY319" s="45" t="str">
        <f aca="false">MID(AR319,18,1)</f>
        <v>2</v>
      </c>
      <c r="CG319" s="47" t="str">
        <f aca="false">VLOOKUP(AR319,[1]市民意见信息导出!$AI$2:$AK$392,3,FALSE())</f>
        <v>结束</v>
      </c>
      <c r="CH319" s="0" t="e">
        <f aca="false">VLOOKUP(BV319,[2]Sheet1!$C$2:$AC$99,2,FALSE())</f>
        <v>#N/A</v>
      </c>
    </row>
    <row r="320" customFormat="false" ht="231" hidden="true" customHeight="true" outlineLevel="0" collapsed="false">
      <c r="A320" s="35" t="s">
        <v>3901</v>
      </c>
      <c r="B320" s="36" t="s">
        <v>3902</v>
      </c>
      <c r="C320" s="36" t="s">
        <v>3903</v>
      </c>
      <c r="D320" s="36" t="s">
        <v>3904</v>
      </c>
      <c r="E320" s="35" t="s">
        <v>3024</v>
      </c>
      <c r="F320" s="35" t="s">
        <v>129</v>
      </c>
      <c r="G320" s="35" t="s">
        <v>3025</v>
      </c>
      <c r="H320" s="35" t="s">
        <v>3905</v>
      </c>
      <c r="I320" s="35" t="s">
        <v>92</v>
      </c>
      <c r="J320" s="35" t="s">
        <v>173</v>
      </c>
      <c r="K320" s="35" t="s">
        <v>132</v>
      </c>
      <c r="L320" s="35" t="s">
        <v>174</v>
      </c>
      <c r="M320" s="35" t="s">
        <v>175</v>
      </c>
      <c r="N320" s="35" t="s">
        <v>97</v>
      </c>
      <c r="O320" s="35" t="s">
        <v>186</v>
      </c>
      <c r="P320" s="35" t="s">
        <v>176</v>
      </c>
      <c r="Q320" s="35" t="s">
        <v>186</v>
      </c>
      <c r="R320" s="36" t="s">
        <v>3894</v>
      </c>
      <c r="S320" s="36" t="s">
        <v>3906</v>
      </c>
      <c r="T320" s="36" t="s">
        <v>3895</v>
      </c>
      <c r="U320" s="35" t="s">
        <v>103</v>
      </c>
      <c r="V320" s="36" t="s">
        <v>104</v>
      </c>
      <c r="W320" s="35" t="s">
        <v>3849</v>
      </c>
      <c r="X320" s="35" t="s">
        <v>3907</v>
      </c>
      <c r="Y320" s="35" t="s">
        <v>3851</v>
      </c>
      <c r="Z320" s="35" t="s">
        <v>3851</v>
      </c>
      <c r="AA320" s="35" t="s">
        <v>3851</v>
      </c>
      <c r="AB320" s="35" t="s">
        <v>3852</v>
      </c>
      <c r="AC320" s="35" t="s">
        <v>111</v>
      </c>
      <c r="AD320" s="35" t="s">
        <v>112</v>
      </c>
      <c r="AE320" s="36" t="s">
        <v>3908</v>
      </c>
      <c r="AF320" s="36" t="s">
        <v>195</v>
      </c>
      <c r="AG320" s="35" t="s">
        <v>115</v>
      </c>
      <c r="AH320" s="35" t="s">
        <v>116</v>
      </c>
      <c r="AK320" s="37" t="str">
        <f aca="false">AG320&amp;L320&amp;M320</f>
        <v>服务安保专业其他问题安保专业补充内容</v>
      </c>
      <c r="AP320" s="38" t="n">
        <v>316</v>
      </c>
      <c r="AQ320" s="39" t="n">
        <v>46113</v>
      </c>
      <c r="AR320" s="43" t="str">
        <f aca="false">IFERROR(LEFT(A320,FIND("（",A320)-1),A320)</f>
        <v>网络-260403-015294-4</v>
      </c>
      <c r="AS320" s="43" t="str">
        <f aca="false">J320</f>
        <v>其他</v>
      </c>
      <c r="AT320" s="43" t="n">
        <f aca="false">IF(MID(AR320,1,2)="热线",12345)+IF(MID(AR320,1,2)="网络",12345)</f>
        <v>12345</v>
      </c>
      <c r="AU320" s="41" t="str">
        <f aca="false">IFERROR(LEFT(D320,FIND(" ",D320)-1),D320)</f>
        <v>2026-04-03</v>
      </c>
      <c r="AV320" s="43" t="str">
        <f aca="false">P320</f>
        <v>安全保卫部（应急管理中心）</v>
      </c>
      <c r="AW320" s="53" t="str">
        <f aca="false">Q320</f>
        <v>动物园分中心</v>
      </c>
      <c r="AX320" s="7" t="str">
        <f aca="false">H320</f>
        <v>工单来源：微信服务号市民留言标题：第14次举报动物园交通枢纽违停市民留言原文：2026年4月2日晚高峰17:44第14次举报位于北京市西城区动物园交通枢纽场站外禁停标识区域内长期存在公交车违停违停导致非机动车辆到机动车道行驶增加骑行风险，如果出现交通事故必须对西外交通队和公交集团追责，导致此种问题原因是公交集团管理混乱，场站内乘车人候车站台内停满私家车和西外交通队长期不作为，该情况电视台和抖音多次曝光仍然存在，公交场站管理方说一套做一套，希望西外交通执法部门对其长期执法，有图有真相，请客服将工单分别派给西外交通队（公交车周转不开就可以违停，西外交通队没学过道交法？西外交通队就是公交车在有禁停标识的非机动车道违停的最大保护伞）及西城区督察和公交集团（要求公交集团督办，不要让N多人联系我，动物园交通枢纽汇总到公交集团，由公交集团的人与我沟通解决方案）市民反映问题内容：市民反映，2026年4月2日晚高峰17:44第14次举报位于北京市西城区动物园交通枢纽场站外禁停标识区域内长期存在公交车违停违停导致非机动车辆到机动车道行驶增加骑行风险，如果出现交通事故必须对西外交通队和公交集团追责，导致此种问题原因是公交集团管理混乱，场站内乘车人候车站台内停满私家车和西外交通队长期不作为，该情况电视台和抖音多次曝光仍然存在，公交场站管理方说一套做一套，希望西外交通执法部门对其长期执法，有图有真相，请客服将工单分别派给西外交通队（公交车周转不开就可以违停，西外交通队没学过道交法？西外交通队就是公交车在有禁停标识的非机动车道违停的最大保护伞）及西城区督察和公交集团（要求公交集团督办，不要让N多人联系我，动物园交通枢纽汇总到公交集团，由公交集团的人与我沟通解决方案），故通过微信服务号反映举报动物园交通枢纽违停要求公交集团督办问题。发布时间：2026-04-02 18:01:32备注：市民反映另外的问题见网络-260403-015499号市民填写的详细地址为：区、街道：西城区展览路街道详细地址：动物园交通枢纽   电车调指，基建，客四基建，物业安保，基建答复不满意</v>
      </c>
      <c r="AY320" s="53" t="str">
        <f aca="false">AG320</f>
        <v>服务</v>
      </c>
      <c r="AZ320" s="43" t="s">
        <v>116</v>
      </c>
      <c r="BA320" s="43" t="s">
        <v>116</v>
      </c>
      <c r="BB320" s="43" t="s">
        <v>116</v>
      </c>
      <c r="BC320" s="6" t="s">
        <v>546</v>
      </c>
      <c r="BD320" s="43" t="str">
        <f aca="false">U320</f>
        <v>结束</v>
      </c>
      <c r="BE320" s="43" t="str">
        <f aca="false">IFERROR(LEFT(T320,FIND(" ",T320)-1),T320)</f>
        <v>2026-04-08</v>
      </c>
      <c r="BF320" s="6" t="s">
        <v>3402</v>
      </c>
      <c r="BG320" s="5" t="s">
        <v>148</v>
      </c>
      <c r="BH320" s="5" t="s">
        <v>186</v>
      </c>
      <c r="BI320" s="44"/>
      <c r="BJ320" s="44"/>
      <c r="BK320" s="44"/>
      <c r="BL320" s="44" t="str">
        <f aca="false">IF(BG320="物管行政部","侯旭、郑楠",IF(BG320="安保部","张耕",IF(BG320="工程设备部","华菲",IF(BG320="人力资源部","张浩宇",IF(BG320="党委工作部","阎鑫雨",IF(BG320="餐饮服务部","赵弘晨",IF(BG320="工会","郑欣",IF(BG320="办公室","董娜",""))))))))&amp;IF(BG320="纪检部","黄倩",IF(BG320="信息管理部","蔡浩然",""))</f>
        <v>张耕</v>
      </c>
      <c r="BM320" s="44"/>
      <c r="BN320" s="69"/>
      <c r="BO320" s="69"/>
      <c r="BP320" s="70" t="s">
        <v>228</v>
      </c>
      <c r="BQ320" s="71" t="s">
        <v>3909</v>
      </c>
      <c r="BR320" s="69" t="s">
        <v>92</v>
      </c>
      <c r="BS320" s="72"/>
      <c r="BT320" s="72" t="s">
        <v>2636</v>
      </c>
      <c r="BU320" s="69" t="s">
        <v>3033</v>
      </c>
      <c r="BV320" s="69" t="str">
        <f aca="false">MID(AR320,1,16)</f>
        <v>网络-260403-015294</v>
      </c>
      <c r="BW320" s="44" t="s">
        <v>121</v>
      </c>
      <c r="BX320" s="70" t="str">
        <f aca="false">IF(COUNTIF(BV:BV,BV320)=1,"否","是")</f>
        <v>是</v>
      </c>
      <c r="BY320" s="70" t="str">
        <f aca="false">MID(AR320,18,1)</f>
        <v>4</v>
      </c>
      <c r="CG320" s="47" t="str">
        <f aca="false">VLOOKUP(AR320,[1]市民意见信息导出!$AI$2:$AK$392,3,FALSE())</f>
        <v>结束</v>
      </c>
      <c r="CH320" s="0" t="e">
        <f aca="false">VLOOKUP(BV320,[2]Sheet1!$C$2:$AC$99,2,FALSE())</f>
        <v>#N/A</v>
      </c>
    </row>
    <row r="321" customFormat="false" ht="231" hidden="true" customHeight="true" outlineLevel="0" collapsed="false">
      <c r="A321" s="35" t="s">
        <v>3910</v>
      </c>
      <c r="B321" s="36" t="s">
        <v>3902</v>
      </c>
      <c r="C321" s="36" t="s">
        <v>3903</v>
      </c>
      <c r="D321" s="36" t="s">
        <v>3911</v>
      </c>
      <c r="E321" s="35" t="s">
        <v>3024</v>
      </c>
      <c r="F321" s="35" t="s">
        <v>129</v>
      </c>
      <c r="G321" s="35" t="s">
        <v>3025</v>
      </c>
      <c r="H321" s="35" t="s">
        <v>3905</v>
      </c>
      <c r="I321" s="35" t="s">
        <v>92</v>
      </c>
      <c r="J321" s="35" t="s">
        <v>173</v>
      </c>
      <c r="K321" s="35" t="s">
        <v>434</v>
      </c>
      <c r="L321" s="35" t="s">
        <v>435</v>
      </c>
      <c r="M321" s="35" t="s">
        <v>436</v>
      </c>
      <c r="N321" s="35" t="s">
        <v>97</v>
      </c>
      <c r="O321" s="35" t="s">
        <v>99</v>
      </c>
      <c r="P321" s="35" t="s">
        <v>99</v>
      </c>
      <c r="Q321" s="35" t="s">
        <v>218</v>
      </c>
      <c r="R321" s="36" t="s">
        <v>3894</v>
      </c>
      <c r="S321" s="36" t="s">
        <v>3848</v>
      </c>
      <c r="T321" s="36" t="s">
        <v>3895</v>
      </c>
      <c r="U321" s="35" t="s">
        <v>103</v>
      </c>
      <c r="V321" s="36" t="s">
        <v>104</v>
      </c>
      <c r="W321" s="35" t="s">
        <v>524</v>
      </c>
      <c r="X321" s="35" t="s">
        <v>3912</v>
      </c>
      <c r="Y321" s="35" t="s">
        <v>3913</v>
      </c>
      <c r="Z321" s="35" t="s">
        <v>3039</v>
      </c>
      <c r="AA321" s="35" t="s">
        <v>3914</v>
      </c>
      <c r="AB321" s="35" t="s">
        <v>3915</v>
      </c>
      <c r="AC321" s="35" t="s">
        <v>111</v>
      </c>
      <c r="AD321" s="35" t="s">
        <v>112</v>
      </c>
      <c r="AE321" s="36" t="s">
        <v>3908</v>
      </c>
      <c r="AF321" s="36" t="s">
        <v>529</v>
      </c>
      <c r="AG321" s="35" t="s">
        <v>115</v>
      </c>
      <c r="AH321" s="35" t="s">
        <v>116</v>
      </c>
      <c r="AK321" s="37" t="str">
        <f aca="false">AG321&amp;L321&amp;M321</f>
        <v>服务基建行政专业其他问题基建行政专业补充内容</v>
      </c>
      <c r="AP321" s="38" t="n">
        <v>317</v>
      </c>
      <c r="AQ321" s="39" t="n">
        <v>46113</v>
      </c>
      <c r="AR321" s="43" t="str">
        <f aca="false">IFERROR(LEFT(A321,FIND("（",A321)-1),A321)</f>
        <v>网络-260403-015294-5</v>
      </c>
      <c r="AS321" s="43" t="str">
        <f aca="false">J321</f>
        <v>其他</v>
      </c>
      <c r="AT321" s="43" t="n">
        <f aca="false">IF(MID(AR321,1,2)="热线",12345)+IF(MID(AR321,1,2)="网络",12345)</f>
        <v>12345</v>
      </c>
      <c r="AU321" s="41" t="str">
        <f aca="false">IFERROR(LEFT(D321,FIND(" ",D321)-1),D321)</f>
        <v>2026-04-03</v>
      </c>
      <c r="AV321" s="43" t="str">
        <f aca="false">P321</f>
        <v>物管行政部</v>
      </c>
      <c r="AW321" s="53" t="str">
        <f aca="false">Q321</f>
        <v>机关</v>
      </c>
      <c r="AX321" s="7" t="str">
        <f aca="false">H321</f>
        <v>工单来源：微信服务号市民留言标题：第14次举报动物园交通枢纽违停市民留言原文：2026年4月2日晚高峰17:44第14次举报位于北京市西城区动物园交通枢纽场站外禁停标识区域内长期存在公交车违停违停导致非机动车辆到机动车道行驶增加骑行风险，如果出现交通事故必须对西外交通队和公交集团追责，导致此种问题原因是公交集团管理混乱，场站内乘车人候车站台内停满私家车和西外交通队长期不作为，该情况电视台和抖音多次曝光仍然存在，公交场站管理方说一套做一套，希望西外交通执法部门对其长期执法，有图有真相，请客服将工单分别派给西外交通队（公交车周转不开就可以违停，西外交通队没学过道交法？西外交通队就是公交车在有禁停标识的非机动车道违停的最大保护伞）及西城区督察和公交集团（要求公交集团督办，不要让N多人联系我，动物园交通枢纽汇总到公交集团，由公交集团的人与我沟通解决方案）市民反映问题内容：市民反映，2026年4月2日晚高峰17:44第14次举报位于北京市西城区动物园交通枢纽场站外禁停标识区域内长期存在公交车违停违停导致非机动车辆到机动车道行驶增加骑行风险，如果出现交通事故必须对西外交通队和公交集团追责，导致此种问题原因是公交集团管理混乱，场站内乘车人候车站台内停满私家车和西外交通队长期不作为，该情况电视台和抖音多次曝光仍然存在，公交场站管理方说一套做一套，希望西外交通执法部门对其长期执法，有图有真相，请客服将工单分别派给西外交通队（公交车周转不开就可以违停，西外交通队没学过道交法？西外交通队就是公交车在有禁停标识的非机动车道违停的最大保护伞）及西城区督察和公交集团（要求公交集团督办，不要让N多人联系我，动物园交通枢纽汇总到公交集团，由公交集团的人与我沟通解决方案），故通过微信服务号反映举报动物园交通枢纽违停要求公交集团督办问题。发布时间：2026-04-02 18:01:32备注：市民反映另外的问题见网络-260403-015499号市民填写的详细地址为：区、街道：西城区展览路街道详细地址：动物园交通枢纽   电车调指，基建，客四基建，物业安保，基建答复不满意</v>
      </c>
      <c r="AY321" s="53" t="str">
        <f aca="false">AG321</f>
        <v>服务</v>
      </c>
      <c r="AZ321" s="43" t="s">
        <v>116</v>
      </c>
      <c r="BA321" s="43" t="s">
        <v>116</v>
      </c>
      <c r="BB321" s="43" t="s">
        <v>116</v>
      </c>
      <c r="BC321" s="6" t="s">
        <v>546</v>
      </c>
      <c r="BD321" s="43" t="str">
        <f aca="false">U321</f>
        <v>结束</v>
      </c>
      <c r="BE321" s="43" t="str">
        <f aca="false">IFERROR(LEFT(T321,FIND(" ",T321)-1),T321)</f>
        <v>2026-04-08</v>
      </c>
      <c r="BF321" s="6" t="s">
        <v>3402</v>
      </c>
      <c r="BG321" s="5" t="s">
        <v>99</v>
      </c>
      <c r="BH321" s="5" t="s">
        <v>186</v>
      </c>
      <c r="BI321" s="44"/>
      <c r="BJ321" s="44"/>
      <c r="BK321" s="44"/>
      <c r="BL321" s="44" t="str">
        <f aca="false">IF(BG321="物管行政部","侯旭、郑楠",IF(BG321="安保部","张耕",IF(BG321="工程设备部","华菲",IF(BG321="人力资源部","张浩宇",IF(BG321="党委工作部","阎鑫雨",IF(BG321="餐饮服务部","赵弘晨",IF(BG321="工会","郑欣",IF(BG321="办公室","董娜",""))))))))&amp;IF(BG321="纪检部","黄倩",IF(BG321="信息管理部","蔡浩然",""))</f>
        <v>侯旭、郑楠</v>
      </c>
      <c r="BM321" s="44"/>
      <c r="BN321" s="44"/>
      <c r="BO321" s="44"/>
      <c r="BP321" s="45" t="s">
        <v>228</v>
      </c>
      <c r="BQ321" s="52" t="s">
        <v>3909</v>
      </c>
      <c r="BR321" s="44" t="s">
        <v>92</v>
      </c>
      <c r="BS321" s="46"/>
      <c r="BT321" s="46" t="s">
        <v>2636</v>
      </c>
      <c r="BU321" s="44" t="s">
        <v>3033</v>
      </c>
      <c r="BV321" s="44" t="str">
        <f aca="false">MID(AR321,1,16)</f>
        <v>网络-260403-015294</v>
      </c>
      <c r="BW321" s="44" t="s">
        <v>121</v>
      </c>
      <c r="BX321" s="45" t="str">
        <f aca="false">IF(COUNTIF(BV:BV,BV321)=1,"否","是")</f>
        <v>是</v>
      </c>
      <c r="BY321" s="45" t="str">
        <f aca="false">MID(AR321,18,1)</f>
        <v>5</v>
      </c>
      <c r="BZ321" s="47"/>
      <c r="CA321" s="47"/>
      <c r="CB321" s="47"/>
      <c r="CC321" s="47"/>
      <c r="CD321" s="47"/>
      <c r="CE321" s="47"/>
      <c r="CF321" s="47"/>
      <c r="CG321" s="47" t="str">
        <f aca="false">VLOOKUP(AR321,[1]市民意见信息导出!$AI$2:$AK$392,3,FALSE())</f>
        <v>结束</v>
      </c>
      <c r="CH321" s="0" t="e">
        <f aca="false">VLOOKUP(BV321,[2]Sheet1!$C$2:$AC$99,2,FALSE())</f>
        <v>#N/A</v>
      </c>
    </row>
    <row r="322" customFormat="false" ht="50" hidden="true" customHeight="true" outlineLevel="0" collapsed="false">
      <c r="A322" s="35" t="s">
        <v>3916</v>
      </c>
      <c r="B322" s="36" t="s">
        <v>3917</v>
      </c>
      <c r="C322" s="36" t="s">
        <v>3918</v>
      </c>
      <c r="D322" s="36" t="s">
        <v>3919</v>
      </c>
      <c r="E322" s="35" t="s">
        <v>182</v>
      </c>
      <c r="F322" s="35" t="s">
        <v>129</v>
      </c>
      <c r="G322" s="35" t="s">
        <v>182</v>
      </c>
      <c r="H322" s="35" t="s">
        <v>3920</v>
      </c>
      <c r="I322" s="35" t="s">
        <v>92</v>
      </c>
      <c r="J322" s="35" t="s">
        <v>93</v>
      </c>
      <c r="K322" s="35" t="s">
        <v>94</v>
      </c>
      <c r="L322" s="35" t="s">
        <v>95</v>
      </c>
      <c r="M322" s="35" t="s">
        <v>96</v>
      </c>
      <c r="N322" s="35" t="s">
        <v>97</v>
      </c>
      <c r="O322" s="35" t="s">
        <v>371</v>
      </c>
      <c r="P322" s="35" t="s">
        <v>99</v>
      </c>
      <c r="Q322" s="35" t="s">
        <v>371</v>
      </c>
      <c r="R322" s="36" t="s">
        <v>3894</v>
      </c>
      <c r="S322" s="36" t="s">
        <v>3921</v>
      </c>
      <c r="T322" s="36" t="s">
        <v>3895</v>
      </c>
      <c r="U322" s="35" t="s">
        <v>103</v>
      </c>
      <c r="V322" s="36" t="s">
        <v>104</v>
      </c>
      <c r="W322" s="35" t="s">
        <v>3922</v>
      </c>
      <c r="X322" s="35" t="s">
        <v>3270</v>
      </c>
      <c r="Y322" s="35" t="s">
        <v>3923</v>
      </c>
      <c r="Z322" s="35" t="s">
        <v>3924</v>
      </c>
      <c r="AA322" s="35" t="s">
        <v>109</v>
      </c>
      <c r="AB322" s="35" t="s">
        <v>3925</v>
      </c>
      <c r="AC322" s="35" t="s">
        <v>111</v>
      </c>
      <c r="AD322" s="35" t="s">
        <v>112</v>
      </c>
      <c r="AE322" s="36" t="s">
        <v>3926</v>
      </c>
      <c r="AF322" s="36" t="s">
        <v>378</v>
      </c>
      <c r="AG322" s="35" t="s">
        <v>115</v>
      </c>
      <c r="AH322" s="35" t="s">
        <v>116</v>
      </c>
      <c r="AK322" s="37" t="str">
        <f aca="false">AG322&amp;L322&amp;M322</f>
        <v>服务企业政策问题调整服务规范</v>
      </c>
      <c r="AP322" s="38" t="n">
        <v>318</v>
      </c>
      <c r="AQ322" s="39" t="n">
        <v>46113</v>
      </c>
      <c r="AR322" s="43" t="str">
        <f aca="false">IFERROR(LEFT(A322,FIND("（",A322)-1),A322)</f>
        <v>网络-260403-070549-2</v>
      </c>
      <c r="AS322" s="43" t="str">
        <f aca="false">J322</f>
        <v>诉求</v>
      </c>
      <c r="AT322" s="43" t="n">
        <f aca="false">IF(MID(AR322,1,2)="热线",12345)+IF(MID(AR322,1,2)="网络",12345)</f>
        <v>12345</v>
      </c>
      <c r="AU322" s="41" t="str">
        <f aca="false">IFERROR(LEFT(D322,FIND(" ",D322)-1),D322)</f>
        <v>2026-04-04</v>
      </c>
      <c r="AV322" s="43" t="str">
        <f aca="false">P322</f>
        <v>物管行政部</v>
      </c>
      <c r="AW322" s="53" t="str">
        <f aca="false">Q322</f>
        <v>河滩分中心</v>
      </c>
      <c r="AX322" s="7" t="str">
        <f aca="false">H322</f>
        <v>工单来源：京通，此工单内容为网民留言时填写的标题及原文。 ============================= 留言标题：公交车异味很大留言原文：快4路公交车。4844352号车上异味很大，请清理市民填写的详细地址为：区、街道：门头沟区龙泉镇详细地址：龙泉公交车站客四鸿运城</v>
      </c>
      <c r="AY322" s="53" t="str">
        <f aca="false">AG322</f>
        <v>服务</v>
      </c>
      <c r="AZ322" s="43" t="s">
        <v>116</v>
      </c>
      <c r="BA322" s="43" t="s">
        <v>116</v>
      </c>
      <c r="BB322" s="43" t="s">
        <v>116</v>
      </c>
      <c r="BC322" s="6" t="s">
        <v>117</v>
      </c>
      <c r="BD322" s="43" t="str">
        <f aca="false">U322</f>
        <v>结束</v>
      </c>
      <c r="BE322" s="43" t="str">
        <f aca="false">IFERROR(LEFT(T322,FIND(" ",T322)-1),T322)</f>
        <v>2026-04-08</v>
      </c>
      <c r="BF322" s="6" t="s">
        <v>118</v>
      </c>
      <c r="BG322" s="5" t="s">
        <v>99</v>
      </c>
      <c r="BH322" s="5" t="s">
        <v>371</v>
      </c>
      <c r="BI322" s="44"/>
      <c r="BJ322" s="44"/>
      <c r="BK322" s="44"/>
      <c r="BL322" s="44" t="str">
        <f aca="false">IF(BG322="物管行政部","侯旭、郑楠",IF(BG322="安保部","张耕",IF(BG322="工程设备部","华菲",IF(BG322="人力资源部","张浩宇",IF(BG322="党委工作部","阎鑫雨",IF(BG322="餐饮服务部","赵弘晨",IF(BG322="工会","郑欣",IF(BG322="办公室","董娜",""))))))))&amp;IF(BG322="纪检部","黄倩",IF(BG322="信息管理部","蔡浩然",""))</f>
        <v>侯旭、郑楠</v>
      </c>
      <c r="BM322" s="44"/>
      <c r="BN322" s="73" t="s">
        <v>2863</v>
      </c>
      <c r="BO322" s="73"/>
      <c r="BP322" s="45" t="s">
        <v>120</v>
      </c>
      <c r="BQ322" s="74"/>
      <c r="BR322" s="73"/>
      <c r="BS322" s="74"/>
      <c r="BT322" s="74"/>
      <c r="BU322" s="73"/>
      <c r="BV322" s="73" t="str">
        <f aca="false">MID(AR322,1,16)</f>
        <v>网络-260403-070549</v>
      </c>
      <c r="BW322" s="44" t="s">
        <v>121</v>
      </c>
      <c r="BX322" s="75" t="str">
        <f aca="false">IF(COUNTIF(BV:BV,BV322)=1,"否","是")</f>
        <v>否</v>
      </c>
      <c r="BY322" s="75" t="str">
        <f aca="false">MID(AR322,18,1)</f>
        <v>2</v>
      </c>
      <c r="CG322" s="47" t="str">
        <f aca="false">VLOOKUP(AR322,[1]市民意见信息导出!$AI$2:$AK$392,3,FALSE())</f>
        <v>结束</v>
      </c>
      <c r="CH322" s="0" t="e">
        <f aca="false">VLOOKUP(BV322,[2]Sheet1!$C$2:$AC$99,2,FALSE())</f>
        <v>#N/A</v>
      </c>
    </row>
    <row r="323" customFormat="false" ht="138" hidden="true" customHeight="true" outlineLevel="0" collapsed="false">
      <c r="A323" s="35" t="s">
        <v>3927</v>
      </c>
      <c r="B323" s="36" t="s">
        <v>3928</v>
      </c>
      <c r="C323" s="36" t="s">
        <v>3929</v>
      </c>
      <c r="D323" s="36" t="s">
        <v>3930</v>
      </c>
      <c r="E323" s="35" t="s">
        <v>182</v>
      </c>
      <c r="F323" s="35" t="s">
        <v>129</v>
      </c>
      <c r="G323" s="35" t="s">
        <v>182</v>
      </c>
      <c r="H323" s="35" t="s">
        <v>3931</v>
      </c>
      <c r="I323" s="35" t="s">
        <v>92</v>
      </c>
      <c r="J323" s="35" t="s">
        <v>93</v>
      </c>
      <c r="K323" s="35" t="s">
        <v>434</v>
      </c>
      <c r="L323" s="35" t="s">
        <v>490</v>
      </c>
      <c r="M323" s="35" t="s">
        <v>741</v>
      </c>
      <c r="N323" s="35" t="s">
        <v>97</v>
      </c>
      <c r="O323" s="35" t="s">
        <v>99</v>
      </c>
      <c r="P323" s="35" t="s">
        <v>99</v>
      </c>
      <c r="Q323" s="35" t="s">
        <v>218</v>
      </c>
      <c r="R323" s="36" t="s">
        <v>3932</v>
      </c>
      <c r="S323" s="36" t="s">
        <v>3906</v>
      </c>
      <c r="T323" s="36" t="s">
        <v>3933</v>
      </c>
      <c r="U323" s="35" t="s">
        <v>103</v>
      </c>
      <c r="V323" s="36" t="s">
        <v>139</v>
      </c>
      <c r="W323" s="35" t="s">
        <v>3934</v>
      </c>
      <c r="X323" s="35" t="s">
        <v>3935</v>
      </c>
      <c r="Y323" s="35" t="s">
        <v>3936</v>
      </c>
      <c r="Z323" s="35" t="s">
        <v>3937</v>
      </c>
      <c r="AA323" s="35" t="s">
        <v>3938</v>
      </c>
      <c r="AB323" s="35" t="s">
        <v>3939</v>
      </c>
      <c r="AC323" s="35" t="s">
        <v>111</v>
      </c>
      <c r="AD323" s="35" t="s">
        <v>112</v>
      </c>
      <c r="AE323" s="36" t="s">
        <v>3940</v>
      </c>
      <c r="AF323" s="36" t="s">
        <v>529</v>
      </c>
      <c r="AG323" s="35" t="s">
        <v>115</v>
      </c>
      <c r="AH323" s="35" t="s">
        <v>116</v>
      </c>
      <c r="AK323" s="37" t="str">
        <f aca="false">AG323&amp;L323&amp;M323</f>
        <v>服务场站问题场站生活设施问题</v>
      </c>
      <c r="AP323" s="38" t="n">
        <v>319</v>
      </c>
      <c r="AQ323" s="39" t="n">
        <v>46113</v>
      </c>
      <c r="AR323" s="43" t="str">
        <f aca="false">IFERROR(LEFT(A323,FIND("（",A323)-1),A323)</f>
        <v>网络-260404-004905</v>
      </c>
      <c r="AS323" s="43" t="str">
        <f aca="false">J323</f>
        <v>诉求</v>
      </c>
      <c r="AT323" s="43" t="n">
        <f aca="false">IF(MID(AR323,1,2)="热线",12345)+IF(MID(AR323,1,2)="网络",12345)</f>
        <v>12345</v>
      </c>
      <c r="AU323" s="41" t="str">
        <f aca="false">IFERROR(LEFT(D323,FIND(" ",D323)-1),D323)</f>
        <v>2026-04-04</v>
      </c>
      <c r="AV323" s="43" t="str">
        <f aca="false">P323</f>
        <v>物管行政部</v>
      </c>
      <c r="AW323" s="53" t="str">
        <f aca="false">Q323</f>
        <v>机关</v>
      </c>
      <c r="AX323" s="7" t="str">
        <f aca="false">H323</f>
        <v>工单来源：微信服务号，此工单内容为网民留言时填写的标题及原文。 ============================= 留言标题：公交集团物业公司垃圾分类海报背胶质量差留言原文：公交集团鸿运承物业公司发的垃圾分类海报质量太差，海报背胶特别容易开裂卷边，我们职工为了海报粘贴结实，用胶带固定也是为了更好更牢固弥补一下背胶质量查的问题，检查来还不允许，你们不知道产品有多差吗，如果你们买质量过关的背胶，我们还用的着费劲用胶带固定吗，领导说没有多余的海报，在原基础上要用两面胶粘贴，这不是糊弄人吗，本来已经开裂卷边了能粘牢吗，背胶质量差就是差根本问题不解决，用什么贴也不牢固。而且北京春天风沙大，质量这么差的海报一吹就撕裂卷边，雨季来了雨水一泡，烂的更快，垃圾亭子都是露天的，你们考虑过吗，实际问题你们考察过吗，既然产品不结实，你们倒是多准备一些可以随时更换的海报啊，职工规规矩矩的贴了，检查来还不合格。市民填写的详细地址为：区：朝阳区街道：不详详细地址：朝阳区</v>
      </c>
      <c r="AY323" s="53" t="str">
        <f aca="false">AG323</f>
        <v>服务</v>
      </c>
      <c r="AZ323" s="43" t="s">
        <v>92</v>
      </c>
      <c r="BA323" s="43" t="s">
        <v>92</v>
      </c>
      <c r="BB323" s="43" t="s">
        <v>116</v>
      </c>
      <c r="BC323" s="6" t="s">
        <v>546</v>
      </c>
      <c r="BD323" s="43" t="str">
        <f aca="false">U323</f>
        <v>结束</v>
      </c>
      <c r="BE323" s="43" t="str">
        <f aca="false">IFERROR(LEFT(T323,FIND(" ",T323)-1),T323)</f>
        <v>2026-04-09</v>
      </c>
      <c r="BF323" s="6" t="s">
        <v>3941</v>
      </c>
      <c r="BG323" s="5" t="s">
        <v>99</v>
      </c>
      <c r="BH323" s="5" t="s">
        <v>218</v>
      </c>
      <c r="BI323" s="44"/>
      <c r="BJ323" s="44"/>
      <c r="BK323" s="44"/>
      <c r="BL323" s="44" t="str">
        <f aca="false">IF(BG323="物管行政部","侯旭、郑楠",IF(BG323="安保部","张耕",IF(BG323="工程设备部","华菲",IF(BG323="人力资源部","张浩宇",IF(BG323="党委工作部","阎鑫雨",IF(BG323="餐饮服务部","赵弘晨",IF(BG323="工会","郑欣",IF(BG323="办公室","董娜",""))))))))&amp;IF(BG323="纪检部","黄倩",IF(BG323="信息管理部","蔡浩然",""))</f>
        <v>侯旭、郑楠</v>
      </c>
      <c r="BM323" s="44"/>
      <c r="BN323" s="44"/>
      <c r="BO323" s="44"/>
      <c r="BP323" s="45" t="s">
        <v>120</v>
      </c>
      <c r="BQ323" s="46" t="s">
        <v>3942</v>
      </c>
      <c r="BR323" s="44" t="s">
        <v>92</v>
      </c>
      <c r="BS323" s="46"/>
      <c r="BT323" s="46"/>
      <c r="BU323" s="44"/>
      <c r="BV323" s="44" t="str">
        <f aca="false">MID(AR323,1,16)</f>
        <v>网络-260404-004905</v>
      </c>
      <c r="BW323" s="44" t="s">
        <v>121</v>
      </c>
      <c r="BX323" s="45" t="str">
        <f aca="false">IF(COUNTIF(BV:BV,BV323)=1,"否","是")</f>
        <v>否</v>
      </c>
      <c r="BY323" s="45" t="str">
        <f aca="false">MID(AR323,18,1)</f>
        <v/>
      </c>
      <c r="CG323" s="47" t="str">
        <f aca="false">VLOOKUP(AR323,[1]市民意见信息导出!$AI$2:$AK$392,3,FALSE())</f>
        <v>结束</v>
      </c>
      <c r="CH323" s="0" t="e">
        <f aca="false">VLOOKUP(BV323,[2]Sheet1!$C$2:$AC$99,2,FALSE())</f>
        <v>#N/A</v>
      </c>
    </row>
    <row r="324" customFormat="false" ht="58" hidden="true" customHeight="true" outlineLevel="0" collapsed="false">
      <c r="A324" s="35" t="s">
        <v>3943</v>
      </c>
      <c r="B324" s="36" t="s">
        <v>3944</v>
      </c>
      <c r="C324" s="36" t="s">
        <v>3945</v>
      </c>
      <c r="D324" s="36" t="s">
        <v>3946</v>
      </c>
      <c r="E324" s="35" t="s">
        <v>1092</v>
      </c>
      <c r="F324" s="35" t="s">
        <v>89</v>
      </c>
      <c r="G324" s="35" t="s">
        <v>1093</v>
      </c>
      <c r="H324" s="35" t="s">
        <v>3947</v>
      </c>
      <c r="I324" s="35" t="s">
        <v>92</v>
      </c>
      <c r="J324" s="35" t="s">
        <v>93</v>
      </c>
      <c r="K324" s="35" t="s">
        <v>94</v>
      </c>
      <c r="L324" s="35" t="s">
        <v>184</v>
      </c>
      <c r="M324" s="35" t="s">
        <v>185</v>
      </c>
      <c r="N324" s="35" t="s">
        <v>97</v>
      </c>
      <c r="O324" s="35" t="s">
        <v>98</v>
      </c>
      <c r="P324" s="35" t="s">
        <v>99</v>
      </c>
      <c r="Q324" s="35" t="s">
        <v>98</v>
      </c>
      <c r="R324" s="36" t="s">
        <v>3932</v>
      </c>
      <c r="S324" s="36" t="s">
        <v>3921</v>
      </c>
      <c r="T324" s="36" t="s">
        <v>3933</v>
      </c>
      <c r="U324" s="35" t="s">
        <v>103</v>
      </c>
      <c r="V324" s="36" t="s">
        <v>104</v>
      </c>
      <c r="W324" s="35" t="s">
        <v>105</v>
      </c>
      <c r="X324" s="35" t="s">
        <v>3948</v>
      </c>
      <c r="Y324" s="35" t="s">
        <v>3949</v>
      </c>
      <c r="Z324" s="35" t="s">
        <v>1914</v>
      </c>
      <c r="AA324" s="35" t="s">
        <v>163</v>
      </c>
      <c r="AB324" s="35" t="s">
        <v>3950</v>
      </c>
      <c r="AC324" s="35" t="s">
        <v>111</v>
      </c>
      <c r="AD324" s="35" t="s">
        <v>112</v>
      </c>
      <c r="AE324" s="36" t="s">
        <v>3951</v>
      </c>
      <c r="AF324" s="36" t="s">
        <v>114</v>
      </c>
      <c r="AG324" s="35" t="s">
        <v>115</v>
      </c>
      <c r="AH324" s="35" t="s">
        <v>116</v>
      </c>
      <c r="AK324" s="37" t="str">
        <f aca="false">AG324&amp;L324&amp;M324</f>
        <v>服务乘车环境问题车辆卫生</v>
      </c>
      <c r="AP324" s="38" t="n">
        <v>320</v>
      </c>
      <c r="AQ324" s="39" t="n">
        <v>46113</v>
      </c>
      <c r="AR324" s="43" t="str">
        <f aca="false">IFERROR(LEFT(A324,FIND("（",A324)-1),A324)</f>
        <v>网络-260404-025526</v>
      </c>
      <c r="AS324" s="43" t="str">
        <f aca="false">J324</f>
        <v>诉求</v>
      </c>
      <c r="AT324" s="43" t="n">
        <f aca="false">IF(MID(AR324,1,2)="热线",12345)+IF(MID(AR324,1,2)="网络",12345)</f>
        <v>12345</v>
      </c>
      <c r="AU324" s="41" t="str">
        <f aca="false">IFERROR(LEFT(D324,FIND(" ",D324)-1),D324)</f>
        <v>2026-04-04</v>
      </c>
      <c r="AV324" s="43" t="str">
        <f aca="false">P324</f>
        <v>物管行政部</v>
      </c>
      <c r="AW324" s="53" t="str">
        <f aca="false">Q324</f>
        <v>西苑分中心</v>
      </c>
      <c r="AX324" s="7" t="str">
        <f aca="false">H324</f>
        <v>工单来源：微信服务号，此工单内容为网民留言时填写的标题及原文。 ============================= 留言标题：305路公交车车内卫生不好！留言原文：305路公交车车内卫生不好！市民填写的详细地址为：区、街道：海淀区北下关街道详细地址：中苑宾馆</v>
      </c>
      <c r="AY324" s="53" t="str">
        <f aca="false">AG324</f>
        <v>服务</v>
      </c>
      <c r="AZ324" s="43" t="s">
        <v>116</v>
      </c>
      <c r="BA324" s="43" t="s">
        <v>116</v>
      </c>
      <c r="BB324" s="43" t="s">
        <v>116</v>
      </c>
      <c r="BC324" s="6" t="s">
        <v>117</v>
      </c>
      <c r="BD324" s="43" t="str">
        <f aca="false">U324</f>
        <v>结束</v>
      </c>
      <c r="BE324" s="43" t="str">
        <f aca="false">IFERROR(LEFT(T324,FIND(" ",T324)-1),T324)</f>
        <v>2026-04-09</v>
      </c>
      <c r="BF324" s="6" t="s">
        <v>640</v>
      </c>
      <c r="BG324" s="5" t="s">
        <v>99</v>
      </c>
      <c r="BH324" s="5" t="s">
        <v>98</v>
      </c>
      <c r="BI324" s="44"/>
      <c r="BJ324" s="44"/>
      <c r="BK324" s="44"/>
      <c r="BL324" s="44" t="str">
        <f aca="false">IF(BG324="物管行政部","侯旭、郑楠",IF(BG324="安保部","张耕",IF(BG324="工程设备部","华菲",IF(BG324="人力资源部","张浩宇",IF(BG324="党委工作部","阎鑫雨",IF(BG324="餐饮服务部","赵弘晨",IF(BG324="工会","郑欣",IF(BG324="办公室","董娜",""))))))))&amp;IF(BG324="纪检部","黄倩",IF(BG324="信息管理部","蔡浩然",""))</f>
        <v>侯旭、郑楠</v>
      </c>
      <c r="BM324" s="44"/>
      <c r="BN324" s="69"/>
      <c r="BO324" s="69"/>
      <c r="BP324" s="45" t="s">
        <v>120</v>
      </c>
      <c r="BQ324" s="72"/>
      <c r="BR324" s="69"/>
      <c r="BS324" s="72"/>
      <c r="BT324" s="72"/>
      <c r="BU324" s="69"/>
      <c r="BV324" s="69" t="str">
        <f aca="false">MID(AR324,1,16)</f>
        <v>网络-260404-025526</v>
      </c>
      <c r="BW324" s="44" t="s">
        <v>121</v>
      </c>
      <c r="BX324" s="70" t="str">
        <f aca="false">IF(COUNTIF(BV:BV,BV324)=1,"否","是")</f>
        <v>否</v>
      </c>
      <c r="BY324" s="70" t="str">
        <f aca="false">MID(AR324,18,1)</f>
        <v/>
      </c>
      <c r="CG324" s="47" t="str">
        <f aca="false">VLOOKUP(AR324,[1]市民意见信息导出!$AI$2:$AK$392,3,FALSE())</f>
        <v>结束</v>
      </c>
      <c r="CH324" s="0" t="e">
        <f aca="false">VLOOKUP(BV324,[2]Sheet1!$C$2:$AC$99,2,FALSE())</f>
        <v>#N/A</v>
      </c>
    </row>
    <row r="325" customFormat="false" ht="247" hidden="true" customHeight="false" outlineLevel="0" collapsed="false">
      <c r="A325" s="35" t="s">
        <v>3952</v>
      </c>
      <c r="B325" s="36" t="s">
        <v>3953</v>
      </c>
      <c r="C325" s="36" t="s">
        <v>3954</v>
      </c>
      <c r="D325" s="36" t="s">
        <v>3955</v>
      </c>
      <c r="E325" s="35" t="s">
        <v>3024</v>
      </c>
      <c r="F325" s="35" t="s">
        <v>129</v>
      </c>
      <c r="G325" s="35" t="s">
        <v>3025</v>
      </c>
      <c r="H325" s="35" t="s">
        <v>3956</v>
      </c>
      <c r="I325" s="35" t="s">
        <v>92</v>
      </c>
      <c r="J325" s="35" t="s">
        <v>173</v>
      </c>
      <c r="K325" s="35" t="s">
        <v>132</v>
      </c>
      <c r="L325" s="35" t="s">
        <v>174</v>
      </c>
      <c r="M325" s="35" t="s">
        <v>175</v>
      </c>
      <c r="N325" s="35" t="s">
        <v>97</v>
      </c>
      <c r="O325" s="35" t="s">
        <v>186</v>
      </c>
      <c r="P325" s="35" t="s">
        <v>176</v>
      </c>
      <c r="Q325" s="35" t="s">
        <v>186</v>
      </c>
      <c r="R325" s="36" t="s">
        <v>3957</v>
      </c>
      <c r="S325" s="36" t="s">
        <v>3958</v>
      </c>
      <c r="T325" s="36" t="s">
        <v>3959</v>
      </c>
      <c r="U325" s="35" t="s">
        <v>103</v>
      </c>
      <c r="V325" s="36" t="s">
        <v>104</v>
      </c>
      <c r="W325" s="35" t="s">
        <v>3849</v>
      </c>
      <c r="X325" s="35" t="s">
        <v>3960</v>
      </c>
      <c r="Y325" s="35" t="s">
        <v>3851</v>
      </c>
      <c r="Z325" s="35" t="s">
        <v>3851</v>
      </c>
      <c r="AA325" s="35" t="s">
        <v>3851</v>
      </c>
      <c r="AB325" s="35" t="s">
        <v>3851</v>
      </c>
      <c r="AC325" s="35" t="s">
        <v>111</v>
      </c>
      <c r="AD325" s="35" t="s">
        <v>112</v>
      </c>
      <c r="AE325" s="36" t="s">
        <v>3961</v>
      </c>
      <c r="AF325" s="36" t="s">
        <v>195</v>
      </c>
      <c r="AG325" s="35" t="s">
        <v>3285</v>
      </c>
      <c r="AH325" s="35" t="s">
        <v>116</v>
      </c>
      <c r="AK325" s="37" t="str">
        <f aca="false">AG325&amp;L325&amp;M325</f>
        <v>违章停车安保专业其他问题安保专业补充内容</v>
      </c>
      <c r="AP325" s="38" t="n">
        <v>321</v>
      </c>
      <c r="AQ325" s="39" t="n">
        <v>46113</v>
      </c>
      <c r="AR325" s="43" t="str">
        <f aca="false">IFERROR(LEFT(A325,FIND("（",A325)-1),A325)</f>
        <v>网络-260405-010067-3</v>
      </c>
      <c r="AS325" s="43" t="str">
        <f aca="false">J325</f>
        <v>其他</v>
      </c>
      <c r="AT325" s="43" t="n">
        <f aca="false">IF(MID(AR325,1,2)="热线",12345)+IF(MID(AR325,1,2)="网络",12345)</f>
        <v>12345</v>
      </c>
      <c r="AU325" s="41" t="str">
        <f aca="false">IFERROR(LEFT(D325,FIND(" ",D325)-1),D325)</f>
        <v>2026-04-05</v>
      </c>
      <c r="AV325" s="43" t="str">
        <f aca="false">P325</f>
        <v>安全保卫部（应急管理中心）</v>
      </c>
      <c r="AW325" s="53" t="str">
        <f aca="false">Q325</f>
        <v>动物园分中心</v>
      </c>
      <c r="AX325" s="7" t="str">
        <f aca="false">H325</f>
        <v>工单来源：微信服务号市民留言标题：第15次举报动物园交通枢纽违停市民留言原文：2026年4月3日晚高峰18:00第15次举报位于北京市西城区动物园交通枢纽场站外禁停标识区域内长期存在公交车违停违停导致非机动车辆到机动车道行驶增加骑行风险，如果出现交通事故必须对西外交通队和公交集团追责，导致此种问题原因是公交集团管理混乱，场站内乘车人候车站台内停满私家车和西外交通队长期不作为，该情况电视台和抖音多次曝光仍然存在，公交场站管理方说一套做一套，希望西外交通执法部门对其长期执法，有图有真相，请客服将工单分别派给西外交通队（公交车周转不开就可以违停，西外交通队没学过道交法？西外交通队就是公交车在有禁停标识的非机动车道违停的最大保护伞）及西城区督察和公交集团（要求公交集团督办，不要让N多人联系我，动物园交通枢纽汇总到公交集团，由公交集团的人与我沟通解决方案）市民反映问题内容：市民反映，2026年4月3日晚高峰18:00第15次举报位于北京市西城区动物园交通枢纽场站外禁停标识区域内长期存在公交车违停违停导致非机动车辆到机动车道行驶增加骑行风险，如果出现交通事故必须对西外交通队和公交集团追责，导致此种问题原因是公交集团管理混乱，场站内乘车人候车站台内停满私家车和西外交通队长期不作为，该情况电视台和抖音多次曝光仍然存在，公交场站管理方说一套做一套，希望西外交通执法部门对其长期执法，有图有真相，请客服将工单分别派给西城区督察和公交集团（要求公交集团督办，不要让N多人联系我，动物园交通枢纽汇总到公交集团，由公交集团的人与我沟通解决方案），故通过微信服务号反映举报动物园交通枢纽违停派给公交集团督办问题。发布时间：2026-04-03 20:38:13备注：该工单为微信对接系统弹出工单网络-260405-009898号后而新建的工单。市民填写的详细地址为：区、街道：西城区展览路街道详细地址：动物园交通枢纽注：详见附件  电车物业客四答复不满意</v>
      </c>
      <c r="AY325" s="53" t="str">
        <f aca="false">AG325</f>
        <v>违章停车</v>
      </c>
      <c r="AZ325" s="43" t="s">
        <v>116</v>
      </c>
      <c r="BA325" s="43" t="s">
        <v>116</v>
      </c>
      <c r="BB325" s="43" t="s">
        <v>116</v>
      </c>
      <c r="BC325" s="6" t="s">
        <v>546</v>
      </c>
      <c r="BD325" s="43" t="str">
        <f aca="false">U325</f>
        <v>结束</v>
      </c>
      <c r="BE325" s="43" t="str">
        <f aca="false">IFERROR(LEFT(T325,FIND(" ",T325)-1),T325)</f>
        <v>2026-04-10</v>
      </c>
      <c r="BF325" s="6" t="s">
        <v>3402</v>
      </c>
      <c r="BG325" s="5" t="s">
        <v>148</v>
      </c>
      <c r="BH325" s="5" t="s">
        <v>186</v>
      </c>
      <c r="BI325" s="44"/>
      <c r="BJ325" s="44"/>
      <c r="BK325" s="44"/>
      <c r="BL325" s="44" t="str">
        <f aca="false">IF(BG325="物管行政部","侯旭、郑楠",IF(BG325="安保部","张耕",IF(BG325="工程设备部","华菲",IF(BG325="人力资源部","张浩宇",IF(BG325="党委工作部","阎鑫雨",IF(BG325="餐饮服务部","赵弘晨",IF(BG325="工会","郑欣",IF(BG325="办公室","董娜",""))))))))&amp;IF(BG325="纪检部","黄倩",IF(BG325="信息管理部","蔡浩然",""))</f>
        <v>张耕</v>
      </c>
      <c r="BM325" s="44"/>
      <c r="BN325" s="44"/>
      <c r="BO325" s="44"/>
      <c r="BP325" s="45" t="s">
        <v>228</v>
      </c>
      <c r="BQ325" s="52" t="s">
        <v>3962</v>
      </c>
      <c r="BR325" s="44" t="s">
        <v>92</v>
      </c>
      <c r="BS325" s="46"/>
      <c r="BT325" s="46" t="s">
        <v>2636</v>
      </c>
      <c r="BU325" s="44" t="s">
        <v>3033</v>
      </c>
      <c r="BV325" s="44" t="str">
        <f aca="false">MID(AR325,1,16)</f>
        <v>网络-260405-010067</v>
      </c>
      <c r="BW325" s="44"/>
      <c r="BX325" s="45" t="str">
        <f aca="false">IF(COUNTIF(BV:BV,BV325)=1,"否","是")</f>
        <v>是</v>
      </c>
      <c r="BY325" s="45" t="str">
        <f aca="false">MID(AR325,18,1)</f>
        <v>3</v>
      </c>
      <c r="BZ325" s="47"/>
      <c r="CA325" s="47"/>
      <c r="CB325" s="47"/>
      <c r="CC325" s="47"/>
      <c r="CD325" s="47"/>
      <c r="CE325" s="47"/>
      <c r="CF325" s="47"/>
      <c r="CG325" s="47" t="str">
        <f aca="false">VLOOKUP(AR325,[1]市民意见信息导出!$AI$2:$AK$392,3,FALSE())</f>
        <v>结束</v>
      </c>
      <c r="CH325" s="0" t="e">
        <f aca="false">VLOOKUP(BV325,[2]Sheet1!$C$2:$AC$99,2,FALSE())</f>
        <v>#N/A</v>
      </c>
    </row>
    <row r="326" customFormat="false" ht="247" hidden="true" customHeight="false" outlineLevel="0" collapsed="false">
      <c r="A326" s="35" t="s">
        <v>3963</v>
      </c>
      <c r="B326" s="36" t="s">
        <v>3953</v>
      </c>
      <c r="C326" s="36" t="s">
        <v>3954</v>
      </c>
      <c r="D326" s="36" t="s">
        <v>3964</v>
      </c>
      <c r="E326" s="35" t="s">
        <v>3024</v>
      </c>
      <c r="F326" s="35" t="s">
        <v>129</v>
      </c>
      <c r="G326" s="35" t="s">
        <v>3025</v>
      </c>
      <c r="H326" s="35" t="s">
        <v>3956</v>
      </c>
      <c r="I326" s="35" t="s">
        <v>92</v>
      </c>
      <c r="J326" s="35" t="s">
        <v>173</v>
      </c>
      <c r="K326" s="35" t="s">
        <v>434</v>
      </c>
      <c r="L326" s="35" t="s">
        <v>435</v>
      </c>
      <c r="M326" s="35" t="s">
        <v>436</v>
      </c>
      <c r="N326" s="35" t="s">
        <v>97</v>
      </c>
      <c r="O326" s="35" t="s">
        <v>99</v>
      </c>
      <c r="P326" s="35" t="s">
        <v>99</v>
      </c>
      <c r="Q326" s="35" t="s">
        <v>218</v>
      </c>
      <c r="R326" s="36" t="s">
        <v>3957</v>
      </c>
      <c r="S326" s="36" t="s">
        <v>3906</v>
      </c>
      <c r="T326" s="36" t="s">
        <v>3959</v>
      </c>
      <c r="U326" s="35" t="s">
        <v>103</v>
      </c>
      <c r="V326" s="36" t="s">
        <v>139</v>
      </c>
      <c r="W326" s="35" t="s">
        <v>524</v>
      </c>
      <c r="X326" s="35" t="s">
        <v>3965</v>
      </c>
      <c r="Y326" s="35" t="s">
        <v>3913</v>
      </c>
      <c r="Z326" s="35" t="s">
        <v>3039</v>
      </c>
      <c r="AA326" s="35" t="s">
        <v>3360</v>
      </c>
      <c r="AB326" s="35" t="s">
        <v>3966</v>
      </c>
      <c r="AC326" s="35" t="s">
        <v>111</v>
      </c>
      <c r="AD326" s="35" t="s">
        <v>112</v>
      </c>
      <c r="AE326" s="36" t="s">
        <v>3961</v>
      </c>
      <c r="AF326" s="36" t="s">
        <v>529</v>
      </c>
      <c r="AG326" s="35" t="s">
        <v>3285</v>
      </c>
      <c r="AH326" s="35" t="s">
        <v>116</v>
      </c>
      <c r="AK326" s="37" t="str">
        <f aca="false">AG326&amp;L326&amp;M326</f>
        <v>违章停车基建行政专业其他问题基建行政专业补充内容</v>
      </c>
      <c r="AP326" s="38" t="n">
        <v>322</v>
      </c>
      <c r="AQ326" s="39" t="n">
        <v>46113</v>
      </c>
      <c r="AR326" s="43" t="str">
        <f aca="false">IFERROR(LEFT(A326,FIND("（",A326)-1),A326)</f>
        <v>网络-260405-010067-4</v>
      </c>
      <c r="AS326" s="43" t="str">
        <f aca="false">J326</f>
        <v>其他</v>
      </c>
      <c r="AT326" s="43" t="n">
        <f aca="false">IF(MID(AR326,1,2)="热线",12345)+IF(MID(AR326,1,2)="网络",12345)</f>
        <v>12345</v>
      </c>
      <c r="AU326" s="41" t="str">
        <f aca="false">IFERROR(LEFT(D326,FIND(" ",D326)-1),D326)</f>
        <v>2026-04-05</v>
      </c>
      <c r="AV326" s="43" t="str">
        <f aca="false">P326</f>
        <v>物管行政部</v>
      </c>
      <c r="AW326" s="53" t="str">
        <f aca="false">Q326</f>
        <v>机关</v>
      </c>
      <c r="AX326" s="7" t="str">
        <f aca="false">H326</f>
        <v>工单来源：微信服务号市民留言标题：第15次举报动物园交通枢纽违停市民留言原文：2026年4月3日晚高峰18:00第15次举报位于北京市西城区动物园交通枢纽场站外禁停标识区域内长期存在公交车违停违停导致非机动车辆到机动车道行驶增加骑行风险，如果出现交通事故必须对西外交通队和公交集团追责，导致此种问题原因是公交集团管理混乱，场站内乘车人候车站台内停满私家车和西外交通队长期不作为，该情况电视台和抖音多次曝光仍然存在，公交场站管理方说一套做一套，希望西外交通执法部门对其长期执法，有图有真相，请客服将工单分别派给西外交通队（公交车周转不开就可以违停，西外交通队没学过道交法？西外交通队就是公交车在有禁停标识的非机动车道违停的最大保护伞）及西城区督察和公交集团（要求公交集团督办，不要让N多人联系我，动物园交通枢纽汇总到公交集团，由公交集团的人与我沟通解决方案）市民反映问题内容：市民反映，2026年4月3日晚高峰18:00第15次举报位于北京市西城区动物园交通枢纽场站外禁停标识区域内长期存在公交车违停违停导致非机动车辆到机动车道行驶增加骑行风险，如果出现交通事故必须对西外交通队和公交集团追责，导致此种问题原因是公交集团管理混乱，场站内乘车人候车站台内停满私家车和西外交通队长期不作为，该情况电视台和抖音多次曝光仍然存在，公交场站管理方说一套做一套，希望西外交通执法部门对其长期执法，有图有真相，请客服将工单分别派给西城区督察和公交集团（要求公交集团督办，不要让N多人联系我，动物园交通枢纽汇总到公交集团，由公交集团的人与我沟通解决方案），故通过微信服务号反映举报动物园交通枢纽违停派给公交集团督办问题。发布时间：2026-04-03 20:38:13备注：该工单为微信对接系统弹出工单网络-260405-009898号后而新建的工单。市民填写的详细地址为：区、街道：西城区展览路街道详细地址：动物园交通枢纽注：详见附件  电车物业客四答复不满意</v>
      </c>
      <c r="AY326" s="53" t="str">
        <f aca="false">AG326</f>
        <v>违章停车</v>
      </c>
      <c r="AZ326" s="43" t="s">
        <v>116</v>
      </c>
      <c r="BA326" s="43" t="s">
        <v>116</v>
      </c>
      <c r="BB326" s="43" t="s">
        <v>116</v>
      </c>
      <c r="BC326" s="6" t="s">
        <v>546</v>
      </c>
      <c r="BD326" s="43" t="str">
        <f aca="false">U326</f>
        <v>结束</v>
      </c>
      <c r="BE326" s="43" t="str">
        <f aca="false">IFERROR(LEFT(T326,FIND(" ",T326)-1),T326)</f>
        <v>2026-04-10</v>
      </c>
      <c r="BF326" s="6" t="s">
        <v>3402</v>
      </c>
      <c r="BG326" s="5" t="s">
        <v>99</v>
      </c>
      <c r="BH326" s="5" t="s">
        <v>186</v>
      </c>
      <c r="BI326" s="44"/>
      <c r="BJ326" s="44"/>
      <c r="BK326" s="44"/>
      <c r="BL326" s="44" t="str">
        <f aca="false">IF(BG326="物管行政部","侯旭、郑楠",IF(BG326="安保部","张耕",IF(BG326="工程设备部","华菲",IF(BG326="人力资源部","张浩宇",IF(BG326="党委工作部","阎鑫雨",IF(BG326="餐饮服务部","赵弘晨",IF(BG326="工会","郑欣",IF(BG326="办公室","董娜",""))))))))&amp;IF(BG326="纪检部","黄倩",IF(BG326="信息管理部","蔡浩然",""))</f>
        <v>侯旭、郑楠</v>
      </c>
      <c r="BM326" s="44"/>
      <c r="BN326" s="44"/>
      <c r="BO326" s="44"/>
      <c r="BP326" s="45" t="s">
        <v>228</v>
      </c>
      <c r="BQ326" s="52" t="s">
        <v>3962</v>
      </c>
      <c r="BR326" s="44" t="s">
        <v>92</v>
      </c>
      <c r="BS326" s="46"/>
      <c r="BT326" s="46" t="s">
        <v>2636</v>
      </c>
      <c r="BU326" s="44" t="s">
        <v>3033</v>
      </c>
      <c r="BV326" s="44" t="str">
        <f aca="false">MID(AR326,1,16)</f>
        <v>网络-260405-010067</v>
      </c>
      <c r="BW326" s="44"/>
      <c r="BX326" s="45" t="str">
        <f aca="false">IF(COUNTIF(BV:BV,BV326)=1,"否","是")</f>
        <v>是</v>
      </c>
      <c r="BY326" s="45" t="str">
        <f aca="false">MID(AR326,18,1)</f>
        <v>4</v>
      </c>
      <c r="BZ326" s="47"/>
      <c r="CA326" s="47"/>
      <c r="CB326" s="47"/>
      <c r="CC326" s="47"/>
      <c r="CD326" s="47"/>
      <c r="CE326" s="47"/>
      <c r="CF326" s="47"/>
      <c r="CG326" s="47" t="str">
        <f aca="false">VLOOKUP(AR326,[1]市民意见信息导出!$AI$2:$AK$392,3,FALSE())</f>
        <v>结束</v>
      </c>
      <c r="CH326" s="0" t="e">
        <f aca="false">VLOOKUP(BV326,[2]Sheet1!$C$2:$AC$99,2,FALSE())</f>
        <v>#N/A</v>
      </c>
    </row>
    <row r="327" customFormat="false" ht="42" hidden="true" customHeight="false" outlineLevel="0" collapsed="false">
      <c r="A327" s="35" t="s">
        <v>3967</v>
      </c>
      <c r="B327" s="36" t="s">
        <v>3968</v>
      </c>
      <c r="C327" s="36" t="s">
        <v>3969</v>
      </c>
      <c r="D327" s="36" t="s">
        <v>3970</v>
      </c>
      <c r="E327" s="35" t="s">
        <v>3971</v>
      </c>
      <c r="F327" s="35" t="s">
        <v>89</v>
      </c>
      <c r="G327" s="35" t="s">
        <v>3972</v>
      </c>
      <c r="H327" s="35" t="s">
        <v>3973</v>
      </c>
      <c r="I327" s="35" t="s">
        <v>92</v>
      </c>
      <c r="J327" s="35" t="s">
        <v>93</v>
      </c>
      <c r="K327" s="35" t="s">
        <v>1831</v>
      </c>
      <c r="L327" s="35" t="s">
        <v>1832</v>
      </c>
      <c r="M327" s="35" t="s">
        <v>554</v>
      </c>
      <c r="N327" s="35" t="s">
        <v>97</v>
      </c>
      <c r="O327" s="35" t="s">
        <v>447</v>
      </c>
      <c r="P327" s="35" t="s">
        <v>447</v>
      </c>
      <c r="Q327" s="35" t="s">
        <v>218</v>
      </c>
      <c r="R327" s="36" t="s">
        <v>3974</v>
      </c>
      <c r="S327" s="36" t="s">
        <v>3958</v>
      </c>
      <c r="T327" s="36" t="s">
        <v>3975</v>
      </c>
      <c r="U327" s="35" t="s">
        <v>103</v>
      </c>
      <c r="V327" s="36" t="s">
        <v>104</v>
      </c>
      <c r="W327" s="36" t="s">
        <v>3976</v>
      </c>
      <c r="X327" s="35" t="s">
        <v>3977</v>
      </c>
      <c r="Y327" s="36" t="s">
        <v>3978</v>
      </c>
      <c r="Z327" s="36" t="s">
        <v>3979</v>
      </c>
      <c r="AA327" s="35" t="s">
        <v>242</v>
      </c>
      <c r="AB327" s="36" t="s">
        <v>3980</v>
      </c>
      <c r="AC327" s="35" t="s">
        <v>111</v>
      </c>
      <c r="AD327" s="35" t="s">
        <v>112</v>
      </c>
      <c r="AE327" s="36" t="s">
        <v>3981</v>
      </c>
      <c r="AF327" s="36" t="s">
        <v>497</v>
      </c>
      <c r="AG327" s="35" t="s">
        <v>379</v>
      </c>
      <c r="AH327" s="35" t="s">
        <v>116</v>
      </c>
      <c r="AK327" s="37" t="str">
        <f aca="false">AG327&amp;L327&amp;M327</f>
        <v>设施设备站务设施（线网）站台护栏问题</v>
      </c>
      <c r="AP327" s="38" t="n">
        <v>323</v>
      </c>
      <c r="AQ327" s="39" t="n">
        <v>46113</v>
      </c>
      <c r="AR327" s="43" t="str">
        <f aca="false">IFERROR(LEFT(A327,FIND("（",A327)-1),A327)</f>
        <v>热线-260408-003448</v>
      </c>
      <c r="AS327" s="43" t="str">
        <f aca="false">J327</f>
        <v>诉求</v>
      </c>
      <c r="AT327" s="43" t="n">
        <f aca="false">IF(MID(AR327,1,2)="热线",12345)+IF(MID(AR327,1,2)="网络",12345)</f>
        <v>12345</v>
      </c>
      <c r="AU327" s="41" t="str">
        <f aca="false">IFERROR(LEFT(D327,FIND(" ",D327)-1),D327)</f>
        <v>2026-04-08</v>
      </c>
      <c r="AV327" s="43" t="str">
        <f aca="false">P327</f>
        <v>工程设备部</v>
      </c>
      <c r="AW327" s="53" t="str">
        <f aca="false">Q327</f>
        <v>机关</v>
      </c>
      <c r="AX327" s="7" t="str">
        <f aca="false">H327</f>
        <v>市民反映，朝阳区西坝河向安贞桥方向的公交车车站护栏，4个安装在一起导致乘车不便希望公交通团尽快帮住改善一下，来电反映协调公交集团帮助解决公交车站护栏安装不合理的问题。</v>
      </c>
      <c r="AY327" s="53" t="str">
        <f aca="false">AG327</f>
        <v>设施设备</v>
      </c>
      <c r="AZ327" s="43" t="s">
        <v>116</v>
      </c>
      <c r="BA327" s="43" t="s">
        <v>116</v>
      </c>
      <c r="BB327" s="43" t="s">
        <v>116</v>
      </c>
      <c r="BC327" s="6" t="s">
        <v>1330</v>
      </c>
      <c r="BD327" s="43" t="str">
        <f aca="false">U327</f>
        <v>结束</v>
      </c>
      <c r="BE327" s="43" t="str">
        <f aca="false">IFERROR(LEFT(T327,FIND(" ",T327)-1),T327)</f>
        <v>2026-04-13</v>
      </c>
      <c r="BF327" s="6" t="s">
        <v>564</v>
      </c>
      <c r="BG327" s="5" t="s">
        <v>447</v>
      </c>
      <c r="BH327" s="5" t="s">
        <v>218</v>
      </c>
      <c r="BI327" s="44"/>
      <c r="BJ327" s="44"/>
      <c r="BK327" s="44"/>
      <c r="BL327" s="44" t="str">
        <f aca="false">IF(BG327="物管行政部","侯旭、郑楠",IF(BG327="安保部","张耕",IF(BG327="工程设备部","华菲",IF(BG327="人力资源部","张浩宇",IF(BG327="党委工作部","阎鑫雨",IF(BG327="餐饮服务部","赵弘晨",IF(BG327="工会","郑欣",IF(BG327="办公室","董娜",""))))))))&amp;IF(BG327="纪检部","黄倩",IF(BG327="信息管理部","蔡浩然",""))</f>
        <v>华菲</v>
      </c>
      <c r="BM327" s="44"/>
      <c r="BN327" s="73"/>
      <c r="BO327" s="73"/>
      <c r="BP327" s="45" t="s">
        <v>120</v>
      </c>
      <c r="BQ327" s="74"/>
      <c r="BR327" s="73"/>
      <c r="BS327" s="74"/>
      <c r="BT327" s="74"/>
      <c r="BU327" s="73"/>
      <c r="BV327" s="73" t="str">
        <f aca="false">MID(AR327,1,16)</f>
        <v>热线-260408-003448</v>
      </c>
      <c r="BW327" s="44" t="s">
        <v>565</v>
      </c>
      <c r="BX327" s="75" t="str">
        <f aca="false">IF(COUNTIF(BV:BV,BV327)=1,"否","是")</f>
        <v>否</v>
      </c>
      <c r="BY327" s="75" t="str">
        <f aca="false">MID(AR327,18,1)</f>
        <v/>
      </c>
      <c r="CG327" s="47" t="str">
        <f aca="false">VLOOKUP(AR327,[1]市民意见信息导出!$AI$2:$AK$392,3,FALSE())</f>
        <v>结束</v>
      </c>
      <c r="CH327" s="0" t="e">
        <f aca="false">VLOOKUP(BV327,[2]Sheet1!$C$2:$AC$99,2,FALSE())</f>
        <v>#N/A</v>
      </c>
    </row>
    <row r="328" customFormat="false" ht="197" hidden="true" customHeight="true" outlineLevel="0" collapsed="false">
      <c r="A328" s="35" t="s">
        <v>3982</v>
      </c>
      <c r="B328" s="36" t="s">
        <v>3983</v>
      </c>
      <c r="C328" s="36" t="s">
        <v>3984</v>
      </c>
      <c r="D328" s="36" t="s">
        <v>3985</v>
      </c>
      <c r="E328" s="35" t="s">
        <v>182</v>
      </c>
      <c r="F328" s="35"/>
      <c r="G328" s="35" t="s">
        <v>182</v>
      </c>
      <c r="H328" s="35" t="s">
        <v>3986</v>
      </c>
      <c r="I328" s="35" t="s">
        <v>92</v>
      </c>
      <c r="J328" s="35" t="s">
        <v>93</v>
      </c>
      <c r="K328" s="35" t="s">
        <v>94</v>
      </c>
      <c r="L328" s="35" t="s">
        <v>95</v>
      </c>
      <c r="M328" s="35" t="s">
        <v>96</v>
      </c>
      <c r="N328" s="35" t="s">
        <v>97</v>
      </c>
      <c r="O328" s="35" t="s">
        <v>135</v>
      </c>
      <c r="P328" s="35" t="s">
        <v>99</v>
      </c>
      <c r="Q328" s="35" t="s">
        <v>135</v>
      </c>
      <c r="R328" s="36" t="s">
        <v>3974</v>
      </c>
      <c r="S328" s="36" t="s">
        <v>3958</v>
      </c>
      <c r="T328" s="36" t="s">
        <v>3975</v>
      </c>
      <c r="U328" s="35" t="s">
        <v>103</v>
      </c>
      <c r="V328" s="36" t="s">
        <v>104</v>
      </c>
      <c r="W328" s="35" t="s">
        <v>3648</v>
      </c>
      <c r="X328" s="35" t="s">
        <v>2794</v>
      </c>
      <c r="Y328" s="36" t="s">
        <v>3987</v>
      </c>
      <c r="Z328" s="35" t="s">
        <v>3988</v>
      </c>
      <c r="AA328" s="35" t="s">
        <v>109</v>
      </c>
      <c r="AB328" s="35" t="s">
        <v>3989</v>
      </c>
      <c r="AC328" s="35" t="s">
        <v>111</v>
      </c>
      <c r="AD328" s="35" t="s">
        <v>112</v>
      </c>
      <c r="AE328" s="36" t="s">
        <v>3990</v>
      </c>
      <c r="AF328" s="36" t="s">
        <v>145</v>
      </c>
      <c r="AG328" s="35" t="s">
        <v>115</v>
      </c>
      <c r="AH328" s="35" t="s">
        <v>116</v>
      </c>
      <c r="AK328" s="37" t="str">
        <f aca="false">AG328&amp;L328&amp;M328</f>
        <v>服务企业政策问题调整服务规范</v>
      </c>
      <c r="AP328" s="38" t="n">
        <v>324</v>
      </c>
      <c r="AQ328" s="39" t="n">
        <v>46113</v>
      </c>
      <c r="AR328" s="43" t="str">
        <f aca="false">IFERROR(LEFT(A328,FIND("（",A328)-1),A328)</f>
        <v>网络-260408-017817-4</v>
      </c>
      <c r="AS328" s="43" t="str">
        <f aca="false">J328</f>
        <v>诉求</v>
      </c>
      <c r="AT328" s="43" t="n">
        <f aca="false">IF(MID(AR328,1,2)="热线",12345)+IF(MID(AR328,1,2)="网络",12345)</f>
        <v>12345</v>
      </c>
      <c r="AU328" s="41" t="str">
        <f aca="false">IFERROR(LEFT(D328,FIND(" ",D328)-1),D328)</f>
        <v>2026-04-08</v>
      </c>
      <c r="AV328" s="43" t="str">
        <f aca="false">P328</f>
        <v>物管行政部</v>
      </c>
      <c r="AW328" s="53" t="str">
        <f aca="false">Q328</f>
        <v>东直门分中心</v>
      </c>
      <c r="AX328" s="7" t="str">
        <f aca="false">H328</f>
        <v>工单来源：市政府门户网站互动交流平台，此工单内容为网民留言时填写的标题及原文。============================= 留言标题：投诉916快7839732车留言原文：2026年4月8日7:20我在三元桥西站乘坐916路快车7839732单机车开往怀柔汽车站方向。该线路最高票价12元，但是投币箱上没有放置6元、7元、8元、9元面额车票，请配齐上述面额车票，方便乘客取票。根据公交集团公司相关规定，车厢内只允许乘务人员随车携带必要的抹布、垃圾袋等工具，用于及时清理、覆盖运营中晕车乘客的呕吐物，但必须妥善存放。除此之外，一律不得再放置其他清洁工具。但是该车后门前面摆放了一个墩布，严重不符合规范，请车队今后做到出车前把清洁工具请下车。该车LCD屏显示的线路站名表标识中，西坝河上面没有显示出12号线换乘标，应该是程序问题导致，请尽快联系智达整改，确保换乘标显示正常。该车前门玻璃上的“车门外摆，注意安全”标识贴反了，后门玻璃上粘贴的“车门外摆，注意安全”标识老旧腐烂，请更换一张新标识。该车前门立柱粘贴的车门立柱综合标志尺寸是6*25cm，与公交集团最新规定尺寸4*20cm或6*30cm不符合。请尽快调整以上标识为标准尺寸。目前客七分公司安服部门最新印发的车门立柱综合标志都是6*30cm标准尺寸，请车队积极申领更换。该车车厢内LCD屏左侧内侧壁有明显黄色胶印，属于内壁脏，车容不清洁，请尽快除胶确保车容清洁。谢谢市民填写的详细地址为：详细地址：不详  客七线网科信安服物业</v>
      </c>
      <c r="AY328" s="53" t="str">
        <f aca="false">AG328</f>
        <v>服务</v>
      </c>
      <c r="AZ328" s="43" t="s">
        <v>116</v>
      </c>
      <c r="BA328" s="43" t="s">
        <v>116</v>
      </c>
      <c r="BB328" s="43" t="s">
        <v>116</v>
      </c>
      <c r="BC328" s="6" t="s">
        <v>117</v>
      </c>
      <c r="BD328" s="43" t="str">
        <f aca="false">U328</f>
        <v>结束</v>
      </c>
      <c r="BE328" s="43" t="str">
        <f aca="false">IFERROR(LEFT(T328,FIND(" ",T328)-1),T328)</f>
        <v>2026-04-13</v>
      </c>
      <c r="BF328" s="6" t="s">
        <v>3991</v>
      </c>
      <c r="BG328" s="5" t="s">
        <v>99</v>
      </c>
      <c r="BH328" s="5" t="s">
        <v>135</v>
      </c>
      <c r="BI328" s="44"/>
      <c r="BJ328" s="44"/>
      <c r="BK328" s="44"/>
      <c r="BL328" s="44" t="str">
        <f aca="false">IF(BG328="物管行政部","侯旭、郑楠",IF(BG328="安保部","张耕",IF(BG328="工程设备部","华菲",IF(BG328="人力资源部","张浩宇",IF(BG328="党委工作部","阎鑫雨",IF(BG328="餐饮服务部","赵弘晨",IF(BG328="工会","郑欣",IF(BG328="办公室","董娜",""))))))))&amp;IF(BG328="纪检部","黄倩",IF(BG328="信息管理部","蔡浩然",""))</f>
        <v>侯旭、郑楠</v>
      </c>
      <c r="BM328" s="44"/>
      <c r="BN328" s="73"/>
      <c r="BO328" s="73"/>
      <c r="BP328" s="45" t="s">
        <v>120</v>
      </c>
      <c r="BQ328" s="74"/>
      <c r="BR328" s="73"/>
      <c r="BS328" s="74"/>
      <c r="BT328" s="74"/>
      <c r="BU328" s="73"/>
      <c r="BV328" s="44" t="str">
        <f aca="false">MID(AR328,1,16)</f>
        <v>网络-260408-017817</v>
      </c>
      <c r="BW328" s="44" t="s">
        <v>121</v>
      </c>
      <c r="BX328" s="45" t="str">
        <f aca="false">IF(COUNTIF(BV:BV,BV328)=1,"否","是")</f>
        <v>否</v>
      </c>
      <c r="BY328" s="45" t="str">
        <f aca="false">MID(AR328,18,1)</f>
        <v>4</v>
      </c>
      <c r="CG328" s="47" t="str">
        <f aca="false">VLOOKUP(AR328,[1]市民意见信息导出!$AI$2:$AK$392,3,FALSE())</f>
        <v>结束</v>
      </c>
      <c r="CH328" s="0" t="e">
        <f aca="false">VLOOKUP(BV328,[2]Sheet1!$C$2:$AC$99,2,FALSE())</f>
        <v>#N/A</v>
      </c>
    </row>
    <row r="329" customFormat="false" ht="42" hidden="true" customHeight="true" outlineLevel="0" collapsed="false">
      <c r="A329" s="35" t="s">
        <v>3992</v>
      </c>
      <c r="B329" s="36" t="s">
        <v>3993</v>
      </c>
      <c r="C329" s="36" t="s">
        <v>3994</v>
      </c>
      <c r="D329" s="36" t="s">
        <v>3995</v>
      </c>
      <c r="E329" s="35" t="s">
        <v>182</v>
      </c>
      <c r="F329" s="35" t="s">
        <v>89</v>
      </c>
      <c r="G329" s="35" t="s">
        <v>182</v>
      </c>
      <c r="H329" s="35" t="s">
        <v>3996</v>
      </c>
      <c r="I329" s="35" t="s">
        <v>92</v>
      </c>
      <c r="J329" s="35" t="s">
        <v>93</v>
      </c>
      <c r="K329" s="35" t="s">
        <v>434</v>
      </c>
      <c r="L329" s="35" t="s">
        <v>490</v>
      </c>
      <c r="M329" s="35" t="s">
        <v>741</v>
      </c>
      <c r="N329" s="35" t="s">
        <v>97</v>
      </c>
      <c r="O329" s="35" t="s">
        <v>99</v>
      </c>
      <c r="P329" s="35" t="s">
        <v>99</v>
      </c>
      <c r="Q329" s="35" t="s">
        <v>218</v>
      </c>
      <c r="R329" s="36" t="s">
        <v>3997</v>
      </c>
      <c r="S329" s="36" t="s">
        <v>3998</v>
      </c>
      <c r="T329" s="36" t="s">
        <v>3999</v>
      </c>
      <c r="U329" s="35" t="s">
        <v>103</v>
      </c>
      <c r="V329" s="36" t="s">
        <v>104</v>
      </c>
      <c r="W329" s="35" t="s">
        <v>524</v>
      </c>
      <c r="X329" s="35" t="s">
        <v>755</v>
      </c>
      <c r="Y329" s="35" t="s">
        <v>4000</v>
      </c>
      <c r="Z329" s="35" t="s">
        <v>4001</v>
      </c>
      <c r="AA329" s="35" t="s">
        <v>1403</v>
      </c>
      <c r="AB329" s="35" t="s">
        <v>4002</v>
      </c>
      <c r="AC329" s="35" t="s">
        <v>111</v>
      </c>
      <c r="AD329" s="35" t="s">
        <v>112</v>
      </c>
      <c r="AE329" s="36" t="s">
        <v>4003</v>
      </c>
      <c r="AF329" s="36" t="s">
        <v>529</v>
      </c>
      <c r="AG329" s="35" t="s">
        <v>793</v>
      </c>
      <c r="AH329" s="35" t="s">
        <v>116</v>
      </c>
      <c r="AK329" s="37" t="str">
        <f aca="false">AG329&amp;L329&amp;M329</f>
        <v>公共厕所场站问题场站生活设施问题</v>
      </c>
      <c r="AP329" s="38" t="n">
        <v>325</v>
      </c>
      <c r="AQ329" s="39" t="n">
        <v>46113</v>
      </c>
      <c r="AR329" s="43" t="str">
        <f aca="false">IFERROR(LEFT(A329,FIND("（",A329)-1),A329)</f>
        <v>热线-260409-016156</v>
      </c>
      <c r="AS329" s="43" t="str">
        <f aca="false">J329</f>
        <v>诉求</v>
      </c>
      <c r="AT329" s="43" t="n">
        <f aca="false">IF(MID(AR329,1,2)="热线",12345)+IF(MID(AR329,1,2)="网络",12345)</f>
        <v>12345</v>
      </c>
      <c r="AU329" s="41" t="str">
        <f aca="false">IFERROR(LEFT(D329,FIND(" ",D329)-1),D329)</f>
        <v>2026-04-09</v>
      </c>
      <c r="AV329" s="43" t="str">
        <f aca="false">P329</f>
        <v>物管行政部</v>
      </c>
      <c r="AW329" s="53" t="str">
        <f aca="false">Q329</f>
        <v>机关</v>
      </c>
      <c r="AX329" s="7" t="str">
        <f aca="false">H329</f>
        <v>市民反映，朝阳区左家庄临时公交场站的公共厕所卫生特别不好（里面有916路、942路），希望可以清理一下，市民表示不需要回访和回复。来电反映公交场站公共厕所卫生不好。</v>
      </c>
      <c r="AY329" s="53" t="str">
        <f aca="false">AG329</f>
        <v>公共厕所</v>
      </c>
      <c r="AZ329" s="43" t="s">
        <v>116</v>
      </c>
      <c r="BA329" s="43" t="s">
        <v>116</v>
      </c>
      <c r="BB329" s="43" t="s">
        <v>116</v>
      </c>
      <c r="BC329" s="6" t="s">
        <v>117</v>
      </c>
      <c r="BD329" s="43" t="str">
        <f aca="false">U329</f>
        <v>结束</v>
      </c>
      <c r="BE329" s="43" t="str">
        <f aca="false">IFERROR(LEFT(T329,FIND(" ",T329)-1),T329)</f>
        <v>2026-04-14</v>
      </c>
      <c r="BF329" s="6" t="s">
        <v>3165</v>
      </c>
      <c r="BG329" s="5" t="s">
        <v>99</v>
      </c>
      <c r="BH329" s="5" t="s">
        <v>186</v>
      </c>
      <c r="BI329" s="44"/>
      <c r="BJ329" s="44"/>
      <c r="BK329" s="44"/>
      <c r="BL329" s="44" t="str">
        <f aca="false">IF(BG329="物管行政部","侯旭、郑楠",IF(BG329="安保部","张耕",IF(BG329="工程设备部","华菲",IF(BG329="人力资源部","张浩宇",IF(BG329="党委工作部","阎鑫雨",IF(BG329="餐饮服务部","赵弘晨",IF(BG329="工会","郑欣",IF(BG329="办公室","董娜",""))))))))&amp;IF(BG329="纪检部","黄倩",IF(BG329="信息管理部","蔡浩然",""))</f>
        <v>侯旭、郑楠</v>
      </c>
      <c r="BM329" s="44"/>
      <c r="BN329" s="73"/>
      <c r="BO329" s="73"/>
      <c r="BP329" s="45" t="s">
        <v>120</v>
      </c>
      <c r="BQ329" s="74"/>
      <c r="BR329" s="73"/>
      <c r="BS329" s="74"/>
      <c r="BT329" s="74"/>
      <c r="BU329" s="73"/>
      <c r="BV329" s="44" t="str">
        <f aca="false">MID(AR329,1,16)</f>
        <v>热线-260409-016156</v>
      </c>
      <c r="BW329" s="44" t="s">
        <v>4004</v>
      </c>
      <c r="BX329" s="45" t="str">
        <f aca="false">IF(COUNTIF(BV:BV,BV329)=1,"否","是")</f>
        <v>否</v>
      </c>
      <c r="BY329" s="45" t="str">
        <f aca="false">MID(AR329,18,1)</f>
        <v/>
      </c>
      <c r="CG329" s="47" t="str">
        <f aca="false">VLOOKUP(AR329,[1]市民意见信息导出!$AI$2:$AK$392,3,FALSE())</f>
        <v>结束</v>
      </c>
      <c r="CH329" s="0" t="e">
        <f aca="false">VLOOKUP(BV329,[2]Sheet1!$C$2:$AC$99,2,FALSE())</f>
        <v>#N/A</v>
      </c>
    </row>
    <row r="330" customFormat="false" ht="96" hidden="true" customHeight="true" outlineLevel="0" collapsed="false">
      <c r="A330" s="35" t="s">
        <v>4005</v>
      </c>
      <c r="B330" s="36" t="s">
        <v>4006</v>
      </c>
      <c r="C330" s="36" t="s">
        <v>4007</v>
      </c>
      <c r="D330" s="36" t="s">
        <v>4008</v>
      </c>
      <c r="E330" s="35" t="s">
        <v>182</v>
      </c>
      <c r="F330" s="35" t="s">
        <v>89</v>
      </c>
      <c r="G330" s="35" t="s">
        <v>182</v>
      </c>
      <c r="H330" s="35" t="s">
        <v>4009</v>
      </c>
      <c r="I330" s="35" t="s">
        <v>92</v>
      </c>
      <c r="J330" s="35" t="s">
        <v>93</v>
      </c>
      <c r="K330" s="35" t="s">
        <v>234</v>
      </c>
      <c r="L330" s="35" t="s">
        <v>659</v>
      </c>
      <c r="M330" s="35" t="s">
        <v>1029</v>
      </c>
      <c r="N330" s="35" t="s">
        <v>97</v>
      </c>
      <c r="O330" s="35" t="s">
        <v>573</v>
      </c>
      <c r="P330" s="35" t="s">
        <v>238</v>
      </c>
      <c r="Q330" s="35" t="s">
        <v>573</v>
      </c>
      <c r="R330" s="36" t="s">
        <v>3997</v>
      </c>
      <c r="S330" s="36" t="s">
        <v>3998</v>
      </c>
      <c r="T330" s="36" t="s">
        <v>3999</v>
      </c>
      <c r="U330" s="35" t="s">
        <v>103</v>
      </c>
      <c r="V330" s="36" t="s">
        <v>104</v>
      </c>
      <c r="W330" s="35" t="s">
        <v>4010</v>
      </c>
      <c r="X330" s="35" t="s">
        <v>4011</v>
      </c>
      <c r="Y330" s="35" t="s">
        <v>3216</v>
      </c>
      <c r="Z330" s="35" t="s">
        <v>242</v>
      </c>
      <c r="AA330" s="35" t="s">
        <v>242</v>
      </c>
      <c r="AB330" s="35" t="s">
        <v>4011</v>
      </c>
      <c r="AC330" s="35" t="s">
        <v>111</v>
      </c>
      <c r="AD330" s="35" t="s">
        <v>112</v>
      </c>
      <c r="AE330" s="36" t="s">
        <v>4012</v>
      </c>
      <c r="AF330" s="36" t="s">
        <v>579</v>
      </c>
      <c r="AG330" s="35" t="s">
        <v>115</v>
      </c>
      <c r="AH330" s="35" t="s">
        <v>116</v>
      </c>
      <c r="AK330" s="37" t="str">
        <f aca="false">AG330&amp;L330&amp;M330</f>
        <v>服务劳动用工人员配备</v>
      </c>
      <c r="AP330" s="38" t="n">
        <v>326</v>
      </c>
      <c r="AQ330" s="39" t="n">
        <v>46113</v>
      </c>
      <c r="AR330" s="43" t="str">
        <f aca="false">IFERROR(LEFT(A330,FIND("（",A330)-1),A330)</f>
        <v>网络-260409-036966-1</v>
      </c>
      <c r="AS330" s="43" t="str">
        <f aca="false">J330</f>
        <v>诉求</v>
      </c>
      <c r="AT330" s="43" t="n">
        <f aca="false">IF(MID(AR330,1,2)="热线",12345)+IF(MID(AR330,1,2)="网络",12345)</f>
        <v>12345</v>
      </c>
      <c r="AU330" s="41" t="str">
        <f aca="false">IFERROR(LEFT(D330,FIND(" ",D330)-1),D330)</f>
        <v>2026-04-09</v>
      </c>
      <c r="AV330" s="43" t="str">
        <f aca="false">P330</f>
        <v>人力资源部</v>
      </c>
      <c r="AW330" s="53" t="str">
        <f aca="false">Q330</f>
        <v>天宫院分中心</v>
      </c>
      <c r="AX330" s="7" t="str">
        <f aca="false">H330</f>
        <v>工单来源：微信服务号，此工单内容为网民留言时填写的标题及原文。 ============================= 留言标题：综合站务A岗问题，以及主任不作为。留言原文：市民投诉，市民要求投诉北京公交集团鸿运承物业管理中心天宫院分中心，丽园站A岗张健健，该工作人员个人作风混乱，以不正当的手段聘上A岗。试用期内有多个违纪和投诉，分中心不进行公示处理。在工作中弄虚作假，假公济私，排人情班。同工不同酬，同岗不同工。长期在办公室吸烟，聚众玩牌。违反勤制度，虚报加班人员导致国有资产流失，市民希望相关部门协助管理解决，来电反映投诉物业公司班组长A岗的问题。市民填写的详细地址为：区、街道：西城区广内街道详细地址：核桃园</v>
      </c>
      <c r="AY330" s="53" t="str">
        <f aca="false">AG330</f>
        <v>服务</v>
      </c>
      <c r="AZ330" s="43" t="s">
        <v>92</v>
      </c>
      <c r="BA330" s="43" t="s">
        <v>92</v>
      </c>
      <c r="BB330" s="43" t="s">
        <v>116</v>
      </c>
      <c r="BC330" s="6" t="s">
        <v>226</v>
      </c>
      <c r="BD330" s="43" t="str">
        <f aca="false">U330</f>
        <v>结束</v>
      </c>
      <c r="BE330" s="43" t="str">
        <f aca="false">IFERROR(LEFT(T330,FIND(" ",T330)-1),T330)</f>
        <v>2026-04-14</v>
      </c>
      <c r="BF330" s="6" t="s">
        <v>4013</v>
      </c>
      <c r="BG330" s="5" t="s">
        <v>238</v>
      </c>
      <c r="BH330" s="5" t="s">
        <v>573</v>
      </c>
      <c r="BI330" s="44"/>
      <c r="BJ330" s="44"/>
      <c r="BK330" s="44"/>
      <c r="BL330" s="44" t="str">
        <f aca="false">IF(BG330="物管行政部","侯旭、郑楠",IF(BG330="安保部","张耕",IF(BG330="工程设备部","华菲",IF(BG330="人力资源部","张浩宇",IF(BG330="党委工作部","阎鑫雨",IF(BG330="餐饮服务部","赵弘晨",IF(BG330="工会","郑欣",IF(BG330="办公室","董娜",""))))))))&amp;IF(BG330="纪检部","黄倩",IF(BG330="信息管理部","蔡浩然",""))</f>
        <v>张浩宇</v>
      </c>
      <c r="BM330" s="44"/>
      <c r="BN330" s="73"/>
      <c r="BO330" s="73"/>
      <c r="BP330" s="45" t="s">
        <v>120</v>
      </c>
      <c r="BQ330" s="74" t="s">
        <v>4014</v>
      </c>
      <c r="BR330" s="73" t="s">
        <v>92</v>
      </c>
      <c r="BS330" s="74"/>
      <c r="BT330" s="74" t="s">
        <v>4015</v>
      </c>
      <c r="BU330" s="44" t="s">
        <v>1275</v>
      </c>
      <c r="BV330" s="44" t="str">
        <f aca="false">MID(AR330,1,16)</f>
        <v>网络-260409-036966</v>
      </c>
      <c r="BW330" s="44" t="s">
        <v>121</v>
      </c>
      <c r="BX330" s="45" t="str">
        <f aca="false">IF(COUNTIF(BV:BV,BV330)=1,"否","是")</f>
        <v>是</v>
      </c>
      <c r="BY330" s="45" t="str">
        <f aca="false">MID(AR330,18,1)</f>
        <v>1</v>
      </c>
      <c r="CG330" s="47" t="str">
        <f aca="false">VLOOKUP(AR330,[1]市民意见信息导出!$AI$2:$AK$392,3,FALSE())</f>
        <v>结束</v>
      </c>
      <c r="CH330" s="0" t="e">
        <f aca="false">VLOOKUP(BV330,[2]Sheet1!$C$2:$AC$99,2,FALSE())</f>
        <v>#N/A</v>
      </c>
    </row>
    <row r="331" customFormat="false" ht="96" hidden="true" customHeight="true" outlineLevel="0" collapsed="false">
      <c r="A331" s="35" t="s">
        <v>4016</v>
      </c>
      <c r="B331" s="36" t="s">
        <v>4006</v>
      </c>
      <c r="C331" s="36" t="s">
        <v>4007</v>
      </c>
      <c r="D331" s="36" t="s">
        <v>4017</v>
      </c>
      <c r="E331" s="35" t="s">
        <v>182</v>
      </c>
      <c r="F331" s="35" t="s">
        <v>89</v>
      </c>
      <c r="G331" s="35" t="s">
        <v>182</v>
      </c>
      <c r="H331" s="35" t="s">
        <v>4009</v>
      </c>
      <c r="I331" s="35" t="s">
        <v>92</v>
      </c>
      <c r="J331" s="35" t="s">
        <v>93</v>
      </c>
      <c r="K331" s="35" t="s">
        <v>434</v>
      </c>
      <c r="L331" s="35" t="s">
        <v>490</v>
      </c>
      <c r="M331" s="35" t="s">
        <v>741</v>
      </c>
      <c r="N331" s="35" t="s">
        <v>97</v>
      </c>
      <c r="O331" s="35" t="s">
        <v>99</v>
      </c>
      <c r="P331" s="35" t="s">
        <v>99</v>
      </c>
      <c r="Q331" s="35" t="s">
        <v>218</v>
      </c>
      <c r="R331" s="36" t="s">
        <v>3997</v>
      </c>
      <c r="S331" s="36" t="s">
        <v>4018</v>
      </c>
      <c r="T331" s="36" t="s">
        <v>3999</v>
      </c>
      <c r="U331" s="35" t="s">
        <v>103</v>
      </c>
      <c r="V331" s="36" t="s">
        <v>104</v>
      </c>
      <c r="W331" s="35" t="s">
        <v>524</v>
      </c>
      <c r="X331" s="35" t="s">
        <v>4019</v>
      </c>
      <c r="Y331" s="35" t="s">
        <v>4020</v>
      </c>
      <c r="Z331" s="35" t="s">
        <v>242</v>
      </c>
      <c r="AA331" s="35" t="s">
        <v>242</v>
      </c>
      <c r="AB331" s="35" t="s">
        <v>4021</v>
      </c>
      <c r="AC331" s="35" t="s">
        <v>111</v>
      </c>
      <c r="AD331" s="35" t="s">
        <v>112</v>
      </c>
      <c r="AE331" s="36" t="s">
        <v>4012</v>
      </c>
      <c r="AF331" s="36" t="s">
        <v>529</v>
      </c>
      <c r="AG331" s="35" t="s">
        <v>115</v>
      </c>
      <c r="AH331" s="35" t="s">
        <v>116</v>
      </c>
      <c r="AK331" s="37" t="str">
        <f aca="false">AG331&amp;L331&amp;M331</f>
        <v>服务场站问题场站生活设施问题</v>
      </c>
      <c r="AP331" s="38" t="n">
        <v>327</v>
      </c>
      <c r="AQ331" s="39" t="n">
        <v>46113</v>
      </c>
      <c r="AR331" s="43" t="str">
        <f aca="false">IFERROR(LEFT(A331,FIND("（",A331)-1),A331)</f>
        <v>网络-260409-036966-2</v>
      </c>
      <c r="AS331" s="43" t="str">
        <f aca="false">J331</f>
        <v>诉求</v>
      </c>
      <c r="AT331" s="43" t="n">
        <f aca="false">IF(MID(AR331,1,2)="热线",12345)+IF(MID(AR331,1,2)="网络",12345)</f>
        <v>12345</v>
      </c>
      <c r="AU331" s="41" t="str">
        <f aca="false">IFERROR(LEFT(D331,FIND(" ",D331)-1),D331)</f>
        <v>2026-04-09</v>
      </c>
      <c r="AV331" s="43" t="str">
        <f aca="false">P331</f>
        <v>物管行政部</v>
      </c>
      <c r="AW331" s="53" t="str">
        <f aca="false">Q331</f>
        <v>机关</v>
      </c>
      <c r="AX331" s="7" t="str">
        <f aca="false">H331</f>
        <v>工单来源：微信服务号，此工单内容为网民留言时填写的标题及原文。 ============================= 留言标题：综合站务A岗问题，以及主任不作为。留言原文：市民投诉，市民要求投诉北京公交集团鸿运承物业管理中心天宫院分中心，丽园站A岗张健健，该工作人员个人作风混乱，以不正当的手段聘上A岗。试用期内有多个违纪和投诉，分中心不进行公示处理。在工作中弄虚作假，假公济私，排人情班。同工不同酬，同岗不同工。长期在办公室吸烟，聚众玩牌。违反勤制度，虚报加班人员导致国有资产流失，市民希望相关部门协助管理解决，来电反映投诉物业公司班组长A岗的问题。市民填写的详细地址为：区、街道：西城区广内街道详细地址：核桃园</v>
      </c>
      <c r="AY331" s="53" t="str">
        <f aca="false">AG331</f>
        <v>服务</v>
      </c>
      <c r="AZ331" s="43" t="s">
        <v>92</v>
      </c>
      <c r="BA331" s="43" t="s">
        <v>92</v>
      </c>
      <c r="BB331" s="43" t="s">
        <v>116</v>
      </c>
      <c r="BC331" s="6" t="s">
        <v>226</v>
      </c>
      <c r="BD331" s="43" t="str">
        <f aca="false">U331</f>
        <v>结束</v>
      </c>
      <c r="BE331" s="43" t="str">
        <f aca="false">IFERROR(LEFT(T331,FIND(" ",T331)-1),T331)</f>
        <v>2026-04-14</v>
      </c>
      <c r="BF331" s="6" t="s">
        <v>4022</v>
      </c>
      <c r="BG331" s="5" t="s">
        <v>99</v>
      </c>
      <c r="BH331" s="5" t="s">
        <v>573</v>
      </c>
      <c r="BI331" s="44"/>
      <c r="BJ331" s="44"/>
      <c r="BK331" s="44"/>
      <c r="BL331" s="44" t="str">
        <f aca="false">IF(BG331="物管行政部","侯旭、郑楠",IF(BG331="安保部","张耕",IF(BG331="工程设备部","华菲",IF(BG331="人力资源部","张浩宇",IF(BG331="党委工作部","阎鑫雨",IF(BG331="餐饮服务部","赵弘晨",IF(BG331="工会","郑欣",IF(BG331="办公室","董娜",""))))))))&amp;IF(BG331="纪检部","黄倩",IF(BG331="信息管理部","蔡浩然",""))</f>
        <v>侯旭、郑楠</v>
      </c>
      <c r="BM331" s="44"/>
      <c r="BN331" s="73"/>
      <c r="BO331" s="73"/>
      <c r="BP331" s="45" t="s">
        <v>120</v>
      </c>
      <c r="BQ331" s="74" t="s">
        <v>4014</v>
      </c>
      <c r="BR331" s="73" t="s">
        <v>92</v>
      </c>
      <c r="BS331" s="74"/>
      <c r="BT331" s="74" t="s">
        <v>4015</v>
      </c>
      <c r="BU331" s="44" t="s">
        <v>1275</v>
      </c>
      <c r="BV331" s="44" t="str">
        <f aca="false">MID(AR331,1,16)</f>
        <v>网络-260409-036966</v>
      </c>
      <c r="BW331" s="44" t="s">
        <v>121</v>
      </c>
      <c r="BX331" s="45" t="str">
        <f aca="false">IF(COUNTIF(BV:BV,BV331)=1,"否","是")</f>
        <v>是</v>
      </c>
      <c r="BY331" s="45" t="str">
        <f aca="false">MID(AR331,18,1)</f>
        <v>2</v>
      </c>
      <c r="CG331" s="47" t="str">
        <f aca="false">VLOOKUP(AR331,[1]市民意见信息导出!$AI$2:$AK$392,3,FALSE())</f>
        <v>结束</v>
      </c>
      <c r="CH331" s="0" t="e">
        <f aca="false">VLOOKUP(BV331,[2]Sheet1!$C$2:$AC$99,2,FALSE())</f>
        <v>#N/A</v>
      </c>
    </row>
    <row r="332" customFormat="false" ht="78" hidden="true" customHeight="false" outlineLevel="0" collapsed="false">
      <c r="A332" s="35" t="s">
        <v>4023</v>
      </c>
      <c r="B332" s="36" t="s">
        <v>4024</v>
      </c>
      <c r="C332" s="36" t="s">
        <v>4025</v>
      </c>
      <c r="D332" s="36" t="s">
        <v>4026</v>
      </c>
      <c r="E332" s="35" t="s">
        <v>182</v>
      </c>
      <c r="F332" s="35" t="s">
        <v>89</v>
      </c>
      <c r="G332" s="35" t="s">
        <v>182</v>
      </c>
      <c r="H332" s="35" t="s">
        <v>4027</v>
      </c>
      <c r="I332" s="35" t="s">
        <v>92</v>
      </c>
      <c r="J332" s="35" t="s">
        <v>93</v>
      </c>
      <c r="K332" s="35" t="s">
        <v>234</v>
      </c>
      <c r="L332" s="35" t="s">
        <v>659</v>
      </c>
      <c r="M332" s="35" t="s">
        <v>1029</v>
      </c>
      <c r="N332" s="35" t="s">
        <v>97</v>
      </c>
      <c r="O332" s="35" t="s">
        <v>573</v>
      </c>
      <c r="P332" s="35" t="s">
        <v>238</v>
      </c>
      <c r="Q332" s="35" t="s">
        <v>573</v>
      </c>
      <c r="R332" s="36" t="s">
        <v>3997</v>
      </c>
      <c r="S332" s="36" t="s">
        <v>3998</v>
      </c>
      <c r="T332" s="36" t="s">
        <v>3999</v>
      </c>
      <c r="U332" s="35" t="s">
        <v>103</v>
      </c>
      <c r="V332" s="36" t="s">
        <v>104</v>
      </c>
      <c r="W332" s="35" t="s">
        <v>4028</v>
      </c>
      <c r="X332" s="35" t="s">
        <v>4029</v>
      </c>
      <c r="Y332" s="35" t="s">
        <v>3216</v>
      </c>
      <c r="Z332" s="35" t="s">
        <v>242</v>
      </c>
      <c r="AA332" s="35" t="s">
        <v>242</v>
      </c>
      <c r="AB332" s="35" t="s">
        <v>4030</v>
      </c>
      <c r="AC332" s="35" t="s">
        <v>111</v>
      </c>
      <c r="AD332" s="35" t="s">
        <v>112</v>
      </c>
      <c r="AE332" s="36" t="s">
        <v>4031</v>
      </c>
      <c r="AF332" s="36" t="s">
        <v>579</v>
      </c>
      <c r="AG332" s="35" t="s">
        <v>225</v>
      </c>
      <c r="AH332" s="35" t="s">
        <v>116</v>
      </c>
      <c r="AK332" s="37" t="str">
        <f aca="false">AG332&amp;L332&amp;M332</f>
        <v>劳动合同及用工管理劳动用工人员配备</v>
      </c>
      <c r="AP332" s="38" t="n">
        <v>328</v>
      </c>
      <c r="AQ332" s="39" t="n">
        <v>46113</v>
      </c>
      <c r="AR332" s="43" t="str">
        <f aca="false">IFERROR(LEFT(A332,FIND("（",A332)-1),A332)</f>
        <v>网络-260409-049435</v>
      </c>
      <c r="AS332" s="43" t="str">
        <f aca="false">J332</f>
        <v>诉求</v>
      </c>
      <c r="AT332" s="43" t="n">
        <f aca="false">IF(MID(AR332,1,2)="热线",12345)+IF(MID(AR332,1,2)="网络",12345)</f>
        <v>12345</v>
      </c>
      <c r="AU332" s="41" t="str">
        <f aca="false">IFERROR(LEFT(D332,FIND(" ",D332)-1),D332)</f>
        <v>2026-04-09</v>
      </c>
      <c r="AV332" s="43" t="str">
        <f aca="false">P332</f>
        <v>人力资源部</v>
      </c>
      <c r="AW332" s="53" t="str">
        <f aca="false">Q332</f>
        <v>天宫院分中心</v>
      </c>
      <c r="AX332" s="7" t="str">
        <f aca="false">H332</f>
        <v>工单来源：微信服务号，此工单内容为网民留言时填写的标题及原文。 ============================= 留言标题：用人问题留言原文：公交集团鸿运承物业管理中心天宫院分中心，用人混乱，照顾新聘a岗李宇航，可以待岗，可以随意调动工作，存在利益输出，李宇航聘到a岗，不在本职岗位，利用和分中心主任的私人关系，待岗，调岗，吃空响，天宫院分中心还有其他用人问题，请核实。市民填写的详细地址为：区、街道：大兴区天宫院街道详细地址：思邈路  人力，组织市民填写的详细地址为：区、街道：西城区白纸坊街道详细地址：核桃园</v>
      </c>
      <c r="AY332" s="53" t="str">
        <f aca="false">AG332</f>
        <v>劳动合同及用工管理</v>
      </c>
      <c r="AZ332" s="43" t="s">
        <v>92</v>
      </c>
      <c r="BA332" s="43" t="s">
        <v>92</v>
      </c>
      <c r="BB332" s="43" t="s">
        <v>116</v>
      </c>
      <c r="BC332" s="6" t="s">
        <v>226</v>
      </c>
      <c r="BD332" s="43" t="str">
        <f aca="false">U332</f>
        <v>结束</v>
      </c>
      <c r="BE332" s="43" t="str">
        <f aca="false">IFERROR(LEFT(T332,FIND(" ",T332)-1),T332)</f>
        <v>2026-04-14</v>
      </c>
      <c r="BF332" s="6" t="s">
        <v>4032</v>
      </c>
      <c r="BG332" s="5" t="s">
        <v>238</v>
      </c>
      <c r="BH332" s="5" t="s">
        <v>573</v>
      </c>
      <c r="BI332" s="44"/>
      <c r="BJ332" s="44"/>
      <c r="BK332" s="44"/>
      <c r="BL332" s="44" t="str">
        <f aca="false">IF(BG332="物管行政部","侯旭、郑楠",IF(BG332="安保部","张耕",IF(BG332="工程设备部","华菲",IF(BG332="人力资源部","张浩宇",IF(BG332="党委工作部","阎鑫雨",IF(BG332="餐饮服务部","赵弘晨",IF(BG332="工会","郑欣",IF(BG332="办公室","董娜",""))))))))&amp;IF(BG332="纪检部","黄倩",IF(BG332="信息管理部","蔡浩然",""))</f>
        <v>张浩宇</v>
      </c>
      <c r="BM332" s="44"/>
      <c r="BN332" s="73"/>
      <c r="BO332" s="73"/>
      <c r="BP332" s="45" t="s">
        <v>120</v>
      </c>
      <c r="BQ332" s="46" t="s">
        <v>3718</v>
      </c>
      <c r="BR332" s="73" t="s">
        <v>92</v>
      </c>
      <c r="BS332" s="74"/>
      <c r="BT332" s="74"/>
      <c r="BU332" s="44" t="s">
        <v>3719</v>
      </c>
      <c r="BV332" s="44" t="str">
        <f aca="false">MID(AR332,1,16)</f>
        <v>网络-260409-049435</v>
      </c>
      <c r="BW332" s="44" t="s">
        <v>231</v>
      </c>
      <c r="BX332" s="45" t="str">
        <f aca="false">IF(COUNTIF(BV:BV,BV332)=1,"否","是")</f>
        <v>否</v>
      </c>
      <c r="BY332" s="45" t="str">
        <f aca="false">MID(AR332,18,1)</f>
        <v/>
      </c>
      <c r="CG332" s="47" t="str">
        <f aca="false">VLOOKUP(AR332,[1]市民意见信息导出!$AI$2:$AK$392,3,FALSE())</f>
        <v>结束</v>
      </c>
      <c r="CH332" s="0" t="e">
        <f aca="false">VLOOKUP(BV332,[2]Sheet1!$C$2:$AC$99,2,FALSE())</f>
        <v>#N/A</v>
      </c>
    </row>
    <row r="333" customFormat="false" ht="195" hidden="true" customHeight="false" outlineLevel="0" collapsed="false">
      <c r="A333" s="35" t="s">
        <v>4033</v>
      </c>
      <c r="B333" s="36" t="s">
        <v>4034</v>
      </c>
      <c r="C333" s="36" t="s">
        <v>4035</v>
      </c>
      <c r="D333" s="36" t="s">
        <v>4036</v>
      </c>
      <c r="E333" s="35" t="s">
        <v>3024</v>
      </c>
      <c r="F333" s="35" t="s">
        <v>129</v>
      </c>
      <c r="G333" s="35" t="s">
        <v>3025</v>
      </c>
      <c r="H333" s="35" t="s">
        <v>4037</v>
      </c>
      <c r="I333" s="35" t="s">
        <v>92</v>
      </c>
      <c r="J333" s="35" t="s">
        <v>173</v>
      </c>
      <c r="K333" s="35" t="s">
        <v>132</v>
      </c>
      <c r="L333" s="35" t="s">
        <v>174</v>
      </c>
      <c r="M333" s="35" t="s">
        <v>175</v>
      </c>
      <c r="N333" s="35" t="s">
        <v>97</v>
      </c>
      <c r="O333" s="35" t="s">
        <v>186</v>
      </c>
      <c r="P333" s="35" t="s">
        <v>176</v>
      </c>
      <c r="Q333" s="35" t="s">
        <v>186</v>
      </c>
      <c r="R333" s="36" t="s">
        <v>4038</v>
      </c>
      <c r="S333" s="36" t="s">
        <v>4039</v>
      </c>
      <c r="T333" s="36" t="s">
        <v>4040</v>
      </c>
      <c r="U333" s="35" t="s">
        <v>103</v>
      </c>
      <c r="V333" s="36" t="s">
        <v>139</v>
      </c>
      <c r="W333" s="35" t="s">
        <v>3849</v>
      </c>
      <c r="X333" s="35" t="s">
        <v>4041</v>
      </c>
      <c r="Y333" s="35" t="s">
        <v>3851</v>
      </c>
      <c r="Z333" s="35" t="s">
        <v>3851</v>
      </c>
      <c r="AA333" s="35" t="s">
        <v>3851</v>
      </c>
      <c r="AB333" s="35" t="s">
        <v>3852</v>
      </c>
      <c r="AC333" s="35" t="s">
        <v>111</v>
      </c>
      <c r="AD333" s="35" t="s">
        <v>112</v>
      </c>
      <c r="AE333" s="36" t="s">
        <v>4042</v>
      </c>
      <c r="AF333" s="36" t="s">
        <v>195</v>
      </c>
      <c r="AG333" s="35" t="s">
        <v>3285</v>
      </c>
      <c r="AH333" s="35" t="s">
        <v>116</v>
      </c>
      <c r="AK333" s="37" t="str">
        <f aca="false">AG333&amp;L333&amp;M333</f>
        <v>违章停车安保专业其他问题安保专业补充内容</v>
      </c>
      <c r="AP333" s="38" t="n">
        <v>329</v>
      </c>
      <c r="AQ333" s="39" t="n">
        <v>46113</v>
      </c>
      <c r="AR333" s="43" t="str">
        <f aca="false">IFERROR(LEFT(A333,FIND("（",A333)-1),A333)</f>
        <v>网络-260410-001874-4</v>
      </c>
      <c r="AS333" s="43" t="str">
        <f aca="false">J333</f>
        <v>其他</v>
      </c>
      <c r="AT333" s="43" t="n">
        <f aca="false">IF(MID(AR333,1,2)="热线",12345)+IF(MID(AR333,1,2)="网络",12345)</f>
        <v>12345</v>
      </c>
      <c r="AU333" s="41" t="str">
        <f aca="false">IFERROR(LEFT(D333,FIND(" ",D333)-1),D333)</f>
        <v>2026-04-10</v>
      </c>
      <c r="AV333" s="43" t="str">
        <f aca="false">P333</f>
        <v>安全保卫部（应急管理中心）</v>
      </c>
      <c r="AW333" s="53" t="str">
        <f aca="false">Q333</f>
        <v>动物园分中心</v>
      </c>
      <c r="AX333" s="7" t="str">
        <f aca="false">H333</f>
        <v>工单来源：微信服务号市民留言标题：第17次举报动物园交通枢纽违停市民留言原文：2026年4月7日晚高峰17:42第17次举报位于北京市西城区动物园交通枢纽场站外禁停标识区域内长期存在公交车违停违停导致非机动车辆到机动车道行驶增加骑行风险，如果出现交通事故必须对西外交通队和公交集团追责，导致此种问题原因是公交集团管理混乱，场站内乘车人候车站台内停满私家车和西外交通队长期不作为，该情况电视台和抖音多次曝光仍然存在，公交场站管理方说一套做一套，希望西外交通执法部门对其长期执法，有图有真相，请客服将工单分别派给西外交通队（公交车周转不开就可以违停，西外交通队没学过道交法？西外交通队就是公交车在有禁停标识的非机动车道违停的最大保护伞）及西城区督察市民填写的详细地址为：区、街道：西城区展览路街道详细地址：动物园交通枢纽市民反映问题内容：市民反映，2026年4月7日晚高峰17:42第17次举报位于北京市西城区动物园交通枢纽场站外禁停标识区域内长期存在公交车违停违停导致非机动车辆到机动车道行驶增加骑行风险，如果出现交通事故必须对公交集团追责，导致此种问题原因是公交集团管理混乱，场站内乘车人候车站台内停满私家车，该情况电视台和抖音多次曝光仍然存在，公交场站管理方说一套做一套，故通过微信服务号反映公交集团管理混乱导致动物园交通枢纽违停问题。发布时间：2026-04-07 18:07:02备注：该工单为微信对接系统弹出工单网络-260410-001820号后而新建的工单。电车调指，基建，客四基建，物业安保，基建答复不满意</v>
      </c>
      <c r="AY333" s="53" t="str">
        <f aca="false">AG333</f>
        <v>违章停车</v>
      </c>
      <c r="AZ333" s="43" t="s">
        <v>116</v>
      </c>
      <c r="BA333" s="43" t="s">
        <v>116</v>
      </c>
      <c r="BB333" s="43" t="s">
        <v>116</v>
      </c>
      <c r="BC333" s="6" t="s">
        <v>546</v>
      </c>
      <c r="BD333" s="43" t="str">
        <f aca="false">U333</f>
        <v>结束</v>
      </c>
      <c r="BE333" s="43" t="str">
        <f aca="false">IFERROR(LEFT(T333,FIND(" ",T333)-1),T333)</f>
        <v>2026-04-15</v>
      </c>
      <c r="BF333" s="6" t="s">
        <v>3402</v>
      </c>
      <c r="BG333" s="5" t="s">
        <v>148</v>
      </c>
      <c r="BH333" s="5" t="s">
        <v>186</v>
      </c>
      <c r="BI333" s="44"/>
      <c r="BJ333" s="44"/>
      <c r="BK333" s="44"/>
      <c r="BL333" s="44" t="str">
        <f aca="false">IF(BG333="物管行政部","侯旭、郑楠",IF(BG333="安保部","张耕",IF(BG333="工程设备部","华菲",IF(BG333="人力资源部","张浩宇",IF(BG333="党委工作部","阎鑫雨",IF(BG333="餐饮服务部","赵弘晨",IF(BG333="工会","郑欣",IF(BG333="办公室","董娜",""))))))))&amp;IF(BG333="纪检部","黄倩",IF(BG333="信息管理部","蔡浩然",""))</f>
        <v>张耕</v>
      </c>
      <c r="BM333" s="44"/>
      <c r="BN333" s="73"/>
      <c r="BO333" s="73"/>
      <c r="BP333" s="45" t="s">
        <v>228</v>
      </c>
      <c r="BQ333" s="52" t="s">
        <v>4043</v>
      </c>
      <c r="BR333" s="44" t="s">
        <v>92</v>
      </c>
      <c r="BS333" s="74"/>
      <c r="BT333" s="46" t="s">
        <v>2636</v>
      </c>
      <c r="BU333" s="44" t="s">
        <v>3033</v>
      </c>
      <c r="BV333" s="44" t="str">
        <f aca="false">MID(AR333,1,16)</f>
        <v>网络-260410-001874</v>
      </c>
      <c r="BW333" s="44"/>
      <c r="BX333" s="45" t="str">
        <f aca="false">IF(COUNTIF(BV:BV,BV333)=1,"否","是")</f>
        <v>是</v>
      </c>
      <c r="BY333" s="45" t="str">
        <f aca="false">MID(AR333,18,1)</f>
        <v>4</v>
      </c>
      <c r="CG333" s="47" t="str">
        <f aca="false">VLOOKUP(AR333,[1]市民意见信息导出!$AI$2:$AK$392,3,FALSE())</f>
        <v>结束</v>
      </c>
      <c r="CH333" s="0" t="e">
        <f aca="false">VLOOKUP(BV333,[2]Sheet1!$C$2:$AC$99,2,FALSE())</f>
        <v>#N/A</v>
      </c>
    </row>
    <row r="334" customFormat="false" ht="195" hidden="true" customHeight="false" outlineLevel="0" collapsed="false">
      <c r="A334" s="35" t="s">
        <v>4044</v>
      </c>
      <c r="B334" s="36" t="s">
        <v>4034</v>
      </c>
      <c r="C334" s="36" t="s">
        <v>4035</v>
      </c>
      <c r="D334" s="36" t="s">
        <v>4045</v>
      </c>
      <c r="E334" s="35" t="s">
        <v>3024</v>
      </c>
      <c r="F334" s="35" t="s">
        <v>129</v>
      </c>
      <c r="G334" s="35" t="s">
        <v>3025</v>
      </c>
      <c r="H334" s="35" t="s">
        <v>4037</v>
      </c>
      <c r="I334" s="35" t="s">
        <v>92</v>
      </c>
      <c r="J334" s="35" t="s">
        <v>173</v>
      </c>
      <c r="K334" s="35" t="s">
        <v>434</v>
      </c>
      <c r="L334" s="35" t="s">
        <v>435</v>
      </c>
      <c r="M334" s="35" t="s">
        <v>436</v>
      </c>
      <c r="N334" s="35" t="s">
        <v>97</v>
      </c>
      <c r="O334" s="35" t="s">
        <v>99</v>
      </c>
      <c r="P334" s="35" t="s">
        <v>99</v>
      </c>
      <c r="Q334" s="35" t="s">
        <v>218</v>
      </c>
      <c r="R334" s="36" t="s">
        <v>4038</v>
      </c>
      <c r="S334" s="36" t="s">
        <v>3998</v>
      </c>
      <c r="T334" s="36" t="s">
        <v>4040</v>
      </c>
      <c r="U334" s="35" t="s">
        <v>103</v>
      </c>
      <c r="V334" s="36" t="s">
        <v>104</v>
      </c>
      <c r="W334" s="35" t="s">
        <v>524</v>
      </c>
      <c r="X334" s="35" t="s">
        <v>4046</v>
      </c>
      <c r="Y334" s="35" t="s">
        <v>3913</v>
      </c>
      <c r="Z334" s="35" t="s">
        <v>3359</v>
      </c>
      <c r="AA334" s="35" t="s">
        <v>3360</v>
      </c>
      <c r="AB334" s="35" t="s">
        <v>4047</v>
      </c>
      <c r="AC334" s="35" t="s">
        <v>111</v>
      </c>
      <c r="AD334" s="35" t="s">
        <v>112</v>
      </c>
      <c r="AE334" s="36" t="s">
        <v>4042</v>
      </c>
      <c r="AF334" s="36" t="s">
        <v>529</v>
      </c>
      <c r="AG334" s="35" t="s">
        <v>3285</v>
      </c>
      <c r="AH334" s="35" t="s">
        <v>116</v>
      </c>
      <c r="AK334" s="37" t="str">
        <f aca="false">AG334&amp;L334&amp;M334</f>
        <v>违章停车基建行政专业其他问题基建行政专业补充内容</v>
      </c>
      <c r="AP334" s="38" t="n">
        <v>330</v>
      </c>
      <c r="AQ334" s="39" t="n">
        <v>46113</v>
      </c>
      <c r="AR334" s="43" t="str">
        <f aca="false">IFERROR(LEFT(A334,FIND("（",A334)-1),A334)</f>
        <v>网络-260410-001874-5</v>
      </c>
      <c r="AS334" s="43" t="str">
        <f aca="false">J334</f>
        <v>其他</v>
      </c>
      <c r="AT334" s="43" t="n">
        <f aca="false">IF(MID(AR334,1,2)="热线",12345)+IF(MID(AR334,1,2)="网络",12345)</f>
        <v>12345</v>
      </c>
      <c r="AU334" s="41" t="str">
        <f aca="false">IFERROR(LEFT(D334,FIND(" ",D334)-1),D334)</f>
        <v>2026-04-10</v>
      </c>
      <c r="AV334" s="43" t="str">
        <f aca="false">P334</f>
        <v>物管行政部</v>
      </c>
      <c r="AW334" s="53" t="str">
        <f aca="false">Q334</f>
        <v>机关</v>
      </c>
      <c r="AX334" s="7" t="str">
        <f aca="false">H334</f>
        <v>工单来源：微信服务号市民留言标题：第17次举报动物园交通枢纽违停市民留言原文：2026年4月7日晚高峰17:42第17次举报位于北京市西城区动物园交通枢纽场站外禁停标识区域内长期存在公交车违停违停导致非机动车辆到机动车道行驶增加骑行风险，如果出现交通事故必须对西外交通队和公交集团追责，导致此种问题原因是公交集团管理混乱，场站内乘车人候车站台内停满私家车和西外交通队长期不作为，该情况电视台和抖音多次曝光仍然存在，公交场站管理方说一套做一套，希望西外交通执法部门对其长期执法，有图有真相，请客服将工单分别派给西外交通队（公交车周转不开就可以违停，西外交通队没学过道交法？西外交通队就是公交车在有禁停标识的非机动车道违停的最大保护伞）及西城区督察市民填写的详细地址为：区、街道：西城区展览路街道详细地址：动物园交通枢纽市民反映问题内容：市民反映，2026年4月7日晚高峰17:42第17次举报位于北京市西城区动物园交通枢纽场站外禁停标识区域内长期存在公交车违停违停导致非机动车辆到机动车道行驶增加骑行风险，如果出现交通事故必须对公交集团追责，导致此种问题原因是公交集团管理混乱，场站内乘车人候车站台内停满私家车，该情况电视台和抖音多次曝光仍然存在，公交场站管理方说一套做一套，故通过微信服务号反映公交集团管理混乱导致动物园交通枢纽违停问题。发布时间：2026-04-07 18:07:02备注：该工单为微信对接系统弹出工单网络-260410-001820号后而新建的工单。电车调指，基建，客四基建，物业安保，基建答复不满意</v>
      </c>
      <c r="AY334" s="53" t="str">
        <f aca="false">AG334</f>
        <v>违章停车</v>
      </c>
      <c r="AZ334" s="43" t="s">
        <v>116</v>
      </c>
      <c r="BA334" s="43" t="s">
        <v>116</v>
      </c>
      <c r="BB334" s="43" t="s">
        <v>116</v>
      </c>
      <c r="BC334" s="6" t="s">
        <v>546</v>
      </c>
      <c r="BD334" s="43" t="str">
        <f aca="false">U334</f>
        <v>结束</v>
      </c>
      <c r="BE334" s="43" t="str">
        <f aca="false">IFERROR(LEFT(T334,FIND(" ",T334)-1),T334)</f>
        <v>2026-04-15</v>
      </c>
      <c r="BF334" s="6" t="s">
        <v>3402</v>
      </c>
      <c r="BG334" s="5" t="s">
        <v>99</v>
      </c>
      <c r="BH334" s="5" t="s">
        <v>186</v>
      </c>
      <c r="BI334" s="44"/>
      <c r="BJ334" s="44"/>
      <c r="BK334" s="44"/>
      <c r="BL334" s="44" t="str">
        <f aca="false">IF(BG334="物管行政部","侯旭、郑楠",IF(BG334="安保部","张耕",IF(BG334="工程设备部","华菲",IF(BG334="人力资源部","张浩宇",IF(BG334="党委工作部","阎鑫雨",IF(BG334="餐饮服务部","赵弘晨",IF(BG334="工会","郑欣",IF(BG334="办公室","董娜",""))))))))&amp;IF(BG334="纪检部","黄倩",IF(BG334="信息管理部","蔡浩然",""))</f>
        <v>侯旭、郑楠</v>
      </c>
      <c r="BM334" s="44"/>
      <c r="BN334" s="73"/>
      <c r="BO334" s="73"/>
      <c r="BP334" s="45" t="s">
        <v>228</v>
      </c>
      <c r="BQ334" s="52" t="s">
        <v>4043</v>
      </c>
      <c r="BR334" s="44" t="s">
        <v>92</v>
      </c>
      <c r="BS334" s="74"/>
      <c r="BT334" s="46" t="s">
        <v>2636</v>
      </c>
      <c r="BU334" s="44" t="s">
        <v>3033</v>
      </c>
      <c r="BV334" s="44" t="str">
        <f aca="false">MID(AR334,1,16)</f>
        <v>网络-260410-001874</v>
      </c>
      <c r="BW334" s="44"/>
      <c r="BX334" s="45" t="str">
        <f aca="false">IF(COUNTIF(BV:BV,BV334)=1,"否","是")</f>
        <v>是</v>
      </c>
      <c r="BY334" s="45" t="str">
        <f aca="false">MID(AR334,18,1)</f>
        <v>5</v>
      </c>
      <c r="CG334" s="47" t="str">
        <f aca="false">VLOOKUP(AR334,[1]市民意见信息导出!$AI$2:$AK$392,3,FALSE())</f>
        <v>结束</v>
      </c>
      <c r="CH334" s="0" t="e">
        <f aca="false">VLOOKUP(BV334,[2]Sheet1!$C$2:$AC$99,2,FALSE())</f>
        <v>#N/A</v>
      </c>
    </row>
    <row r="335" customFormat="false" ht="66" hidden="true" customHeight="true" outlineLevel="0" collapsed="false">
      <c r="A335" s="35" t="s">
        <v>4048</v>
      </c>
      <c r="B335" s="36" t="s">
        <v>4049</v>
      </c>
      <c r="C335" s="36" t="s">
        <v>4050</v>
      </c>
      <c r="D335" s="36" t="s">
        <v>4051</v>
      </c>
      <c r="E335" s="36" t="s">
        <v>4052</v>
      </c>
      <c r="F335" s="35" t="s">
        <v>89</v>
      </c>
      <c r="G335" s="35" t="s">
        <v>4053</v>
      </c>
      <c r="H335" s="35" t="s">
        <v>4054</v>
      </c>
      <c r="I335" s="35" t="s">
        <v>92</v>
      </c>
      <c r="J335" s="35" t="s">
        <v>93</v>
      </c>
      <c r="K335" s="35" t="s">
        <v>94</v>
      </c>
      <c r="L335" s="35" t="s">
        <v>95</v>
      </c>
      <c r="M335" s="35" t="s">
        <v>96</v>
      </c>
      <c r="N335" s="35" t="s">
        <v>97</v>
      </c>
      <c r="O335" s="35" t="s">
        <v>98</v>
      </c>
      <c r="P335" s="35" t="s">
        <v>99</v>
      </c>
      <c r="Q335" s="35" t="s">
        <v>98</v>
      </c>
      <c r="R335" s="36" t="s">
        <v>4038</v>
      </c>
      <c r="S335" s="36" t="s">
        <v>3998</v>
      </c>
      <c r="T335" s="36" t="s">
        <v>4040</v>
      </c>
      <c r="U335" s="35" t="s">
        <v>103</v>
      </c>
      <c r="V335" s="36" t="s">
        <v>104</v>
      </c>
      <c r="W335" s="35" t="s">
        <v>105</v>
      </c>
      <c r="X335" s="35" t="s">
        <v>4055</v>
      </c>
      <c r="Y335" s="35" t="s">
        <v>4056</v>
      </c>
      <c r="Z335" s="35" t="s">
        <v>4057</v>
      </c>
      <c r="AA335" s="35" t="s">
        <v>109</v>
      </c>
      <c r="AB335" s="35" t="s">
        <v>4058</v>
      </c>
      <c r="AC335" s="35" t="s">
        <v>111</v>
      </c>
      <c r="AD335" s="35" t="s">
        <v>112</v>
      </c>
      <c r="AE335" s="36" t="s">
        <v>4059</v>
      </c>
      <c r="AF335" s="36" t="s">
        <v>114</v>
      </c>
      <c r="AG335" s="35" t="s">
        <v>115</v>
      </c>
      <c r="AH335" s="35" t="s">
        <v>116</v>
      </c>
      <c r="AK335" s="37" t="str">
        <f aca="false">AG335&amp;L335&amp;M335</f>
        <v>服务企业政策问题调整服务规范</v>
      </c>
      <c r="AP335" s="38" t="n">
        <v>331</v>
      </c>
      <c r="AQ335" s="39" t="n">
        <v>46113</v>
      </c>
      <c r="AR335" s="43" t="str">
        <f aca="false">IFERROR(LEFT(A335,FIND("（",A335)-1),A335)</f>
        <v>网络-260410-012603-2</v>
      </c>
      <c r="AS335" s="43" t="str">
        <f aca="false">J335</f>
        <v>诉求</v>
      </c>
      <c r="AT335" s="43" t="n">
        <f aca="false">IF(MID(AR335,1,2)="热线",12345)+IF(MID(AR335,1,2)="网络",12345)</f>
        <v>12345</v>
      </c>
      <c r="AU335" s="41" t="str">
        <f aca="false">IFERROR(LEFT(D335,FIND(" ",D335)-1),D335)</f>
        <v>2026-04-10</v>
      </c>
      <c r="AV335" s="43" t="str">
        <f aca="false">P335</f>
        <v>物管行政部</v>
      </c>
      <c r="AW335" s="53" t="str">
        <f aca="false">Q335</f>
        <v>西苑分中心</v>
      </c>
      <c r="AX335" s="7" t="str">
        <f aca="false">H335</f>
        <v>工单来源：微信服务号，此工单内容为网民留言时填写的标题及原文。 ============================= 留言标题：大败笔438出现了怪味车留言原文：乱调乱改乱延的438，自从大败笔改到二里庄后都没人坐了！最近车上又出现了怪味儿，闻了以后会得病的那种。发生在9日19:00 4644582市民填写的详细地址为：区：海淀区街道：不详详细地址：北京公交集团438路公交车异味问题安服鸿运承线网</v>
      </c>
      <c r="AY335" s="53" t="str">
        <f aca="false">AG335</f>
        <v>服务</v>
      </c>
      <c r="AZ335" s="43" t="s">
        <v>116</v>
      </c>
      <c r="BA335" s="43" t="s">
        <v>116</v>
      </c>
      <c r="BB335" s="43" t="s">
        <v>116</v>
      </c>
      <c r="BC335" s="6" t="s">
        <v>117</v>
      </c>
      <c r="BD335" s="43" t="str">
        <f aca="false">U335</f>
        <v>结束</v>
      </c>
      <c r="BE335" s="43" t="str">
        <f aca="false">IFERROR(LEFT(T335,FIND(" ",T335)-1),T335)</f>
        <v>2026-04-15</v>
      </c>
      <c r="BF335" s="6" t="s">
        <v>118</v>
      </c>
      <c r="BG335" s="5" t="s">
        <v>99</v>
      </c>
      <c r="BH335" s="5" t="s">
        <v>98</v>
      </c>
      <c r="BI335" s="44"/>
      <c r="BJ335" s="44"/>
      <c r="BK335" s="44"/>
      <c r="BL335" s="44" t="str">
        <f aca="false">IF(BG335="物管行政部","侯旭、郑楠",IF(BG335="安保部","张耕",IF(BG335="工程设备部","华菲",IF(BG335="人力资源部","张浩宇",IF(BG335="党委工作部","阎鑫雨",IF(BG335="餐饮服务部","赵弘晨",IF(BG335="工会","郑欣",IF(BG335="办公室","董娜",""))))))))&amp;IF(BG335="纪检部","黄倩",IF(BG335="信息管理部","蔡浩然",""))</f>
        <v>侯旭、郑楠</v>
      </c>
      <c r="BM335" s="44"/>
      <c r="BN335" s="73"/>
      <c r="BO335" s="73"/>
      <c r="BP335" s="76" t="s">
        <v>120</v>
      </c>
      <c r="BQ335" s="74"/>
      <c r="BR335" s="73"/>
      <c r="BS335" s="74"/>
      <c r="BT335" s="74"/>
      <c r="BU335" s="73"/>
      <c r="BV335" s="44" t="str">
        <f aca="false">MID(AR335,1,16)</f>
        <v>网络-260410-012603</v>
      </c>
      <c r="BW335" s="44" t="s">
        <v>4060</v>
      </c>
      <c r="BX335" s="45" t="str">
        <f aca="false">IF(COUNTIF(BV:BV,BV335)=1,"否","是")</f>
        <v>否</v>
      </c>
      <c r="BY335" s="45" t="str">
        <f aca="false">MID(AR335,18,1)</f>
        <v>2</v>
      </c>
      <c r="CG335" s="47" t="str">
        <f aca="false">VLOOKUP(AR335,[1]市民意见信息导出!$AI$2:$AK$392,3,FALSE())</f>
        <v>结束</v>
      </c>
      <c r="CH335" s="0" t="e">
        <f aca="false">VLOOKUP(BV335,[2]Sheet1!$C$2:$AC$99,2,FALSE())</f>
        <v>#N/A</v>
      </c>
    </row>
    <row r="336" customFormat="false" ht="48" hidden="true" customHeight="true" outlineLevel="0" collapsed="false">
      <c r="A336" s="35" t="s">
        <v>4061</v>
      </c>
      <c r="B336" s="36" t="s">
        <v>4062</v>
      </c>
      <c r="C336" s="36" t="s">
        <v>4063</v>
      </c>
      <c r="D336" s="36" t="s">
        <v>4064</v>
      </c>
      <c r="E336" s="35" t="s">
        <v>4065</v>
      </c>
      <c r="F336" s="35" t="s">
        <v>129</v>
      </c>
      <c r="G336" s="35" t="s">
        <v>4066</v>
      </c>
      <c r="H336" s="35" t="s">
        <v>4067</v>
      </c>
      <c r="I336" s="35" t="s">
        <v>92</v>
      </c>
      <c r="J336" s="35" t="s">
        <v>93</v>
      </c>
      <c r="K336" s="35" t="s">
        <v>434</v>
      </c>
      <c r="L336" s="35" t="s">
        <v>910</v>
      </c>
      <c r="M336" s="35" t="s">
        <v>911</v>
      </c>
      <c r="N336" s="35" t="s">
        <v>97</v>
      </c>
      <c r="O336" s="35" t="s">
        <v>135</v>
      </c>
      <c r="P336" s="35" t="s">
        <v>912</v>
      </c>
      <c r="Q336" s="35" t="s">
        <v>135</v>
      </c>
      <c r="R336" s="36" t="s">
        <v>4038</v>
      </c>
      <c r="S336" s="36" t="s">
        <v>4068</v>
      </c>
      <c r="T336" s="36" t="s">
        <v>4040</v>
      </c>
      <c r="U336" s="35" t="s">
        <v>103</v>
      </c>
      <c r="V336" s="36" t="s">
        <v>139</v>
      </c>
      <c r="W336" s="35" t="s">
        <v>4069</v>
      </c>
      <c r="X336" s="36" t="s">
        <v>4070</v>
      </c>
      <c r="Y336" s="35" t="s">
        <v>142</v>
      </c>
      <c r="Z336" s="35" t="s">
        <v>142</v>
      </c>
      <c r="AA336" s="35" t="s">
        <v>4071</v>
      </c>
      <c r="AB336" s="35" t="s">
        <v>4072</v>
      </c>
      <c r="AC336" s="35" t="s">
        <v>111</v>
      </c>
      <c r="AD336" s="35" t="s">
        <v>112</v>
      </c>
      <c r="AE336" s="36" t="s">
        <v>4073</v>
      </c>
      <c r="AF336" s="36" t="s">
        <v>145</v>
      </c>
      <c r="AG336" s="35" t="s">
        <v>3560</v>
      </c>
      <c r="AH336" s="35" t="s">
        <v>116</v>
      </c>
      <c r="AK336" s="37" t="str">
        <f aca="false">AG336&amp;L336&amp;M336</f>
        <v>消费场所管理和环境后勤保障食堂问题</v>
      </c>
      <c r="AP336" s="38" t="n">
        <v>332</v>
      </c>
      <c r="AQ336" s="39" t="n">
        <v>46113</v>
      </c>
      <c r="AR336" s="43" t="str">
        <f aca="false">IFERROR(LEFT(A336,FIND("（",A336)-1),A336)</f>
        <v>热线-260410-014702</v>
      </c>
      <c r="AS336" s="43" t="str">
        <f aca="false">J336</f>
        <v>诉求</v>
      </c>
      <c r="AT336" s="43" t="n">
        <f aca="false">IF(MID(AR336,1,2)="热线",12345)+IF(MID(AR336,1,2)="网络",12345)</f>
        <v>12345</v>
      </c>
      <c r="AU336" s="41" t="str">
        <f aca="false">IFERROR(LEFT(D336,FIND(" ",D336)-1),D336)</f>
        <v>2026-04-10</v>
      </c>
      <c r="AV336" s="43" t="str">
        <f aca="false">P336</f>
        <v>餐饮服务部</v>
      </c>
      <c r="AW336" s="53" t="str">
        <f aca="false">Q336</f>
        <v>东直门分中心</v>
      </c>
      <c r="AX336" s="7" t="str">
        <f aca="false">H336</f>
        <v>市民反映，早上九点一刻到九点半在北京市怀柔区916路公交车总站，怀柔汽车站的食堂就餐，姓吴的女性服务人员对待司机态度差，市民询问有吃饭的吗，对方就关上了门，来电反映食堂工作人员态度差问题。</v>
      </c>
      <c r="AY336" s="53" t="str">
        <f aca="false">AG336</f>
        <v>消费场所管理和环境</v>
      </c>
      <c r="AZ336" s="43" t="s">
        <v>92</v>
      </c>
      <c r="BA336" s="43" t="s">
        <v>116</v>
      </c>
      <c r="BB336" s="43" t="s">
        <v>116</v>
      </c>
      <c r="BC336" s="6" t="s">
        <v>1330</v>
      </c>
      <c r="BD336" s="43" t="str">
        <f aca="false">U336</f>
        <v>结束</v>
      </c>
      <c r="BE336" s="43" t="str">
        <f aca="false">IFERROR(LEFT(T336,FIND(" ",T336)-1),T336)</f>
        <v>2026-04-15</v>
      </c>
      <c r="BF336" s="6" t="s">
        <v>4074</v>
      </c>
      <c r="BG336" s="5" t="s">
        <v>912</v>
      </c>
      <c r="BH336" s="5" t="s">
        <v>135</v>
      </c>
      <c r="BI336" s="44"/>
      <c r="BJ336" s="44"/>
      <c r="BK336" s="44"/>
      <c r="BL336" s="44" t="str">
        <f aca="false">IF(BG336="物管行政部","侯旭、郑楠",IF(BG336="安保部","张耕",IF(BG336="工程设备部","华菲",IF(BG336="人力资源部","张浩宇",IF(BG336="党委工作部","阎鑫雨",IF(BG336="餐饮服务部","赵弘晨",IF(BG336="工会","郑欣",IF(BG336="办公室","董娜",""))))))))&amp;IF(BG336="纪检部","黄倩",IF(BG336="信息管理部","蔡浩然",""))</f>
        <v>赵弘晨</v>
      </c>
      <c r="BM336" s="44"/>
      <c r="BN336" s="73"/>
      <c r="BO336" s="73"/>
      <c r="BP336" s="76" t="s">
        <v>120</v>
      </c>
      <c r="BQ336" s="74"/>
      <c r="BR336" s="73"/>
      <c r="BS336" s="74"/>
      <c r="BT336" s="74"/>
      <c r="BU336" s="73"/>
      <c r="BV336" s="44" t="str">
        <f aca="false">MID(AR336,1,16)</f>
        <v>热线-260410-014702</v>
      </c>
      <c r="BW336" s="44"/>
      <c r="BX336" s="45" t="str">
        <f aca="false">IF(COUNTIF(BV:BV,BV336)=1,"否","是")</f>
        <v>否</v>
      </c>
      <c r="BY336" s="45" t="str">
        <f aca="false">MID(AR336,18,1)</f>
        <v/>
      </c>
      <c r="CG336" s="47" t="str">
        <f aca="false">VLOOKUP(AR336,[1]市民意见信息导出!$AI$2:$AK$392,3,FALSE())</f>
        <v>结束</v>
      </c>
      <c r="CH336" s="0" t="e">
        <f aca="false">VLOOKUP(BV336,[2]Sheet1!$C$2:$AC$99,2,FALSE())</f>
        <v>#N/A</v>
      </c>
    </row>
    <row r="337" customFormat="false" ht="111" hidden="true" customHeight="true" outlineLevel="0" collapsed="false">
      <c r="A337" s="35" t="s">
        <v>4075</v>
      </c>
      <c r="B337" s="36" t="s">
        <v>4076</v>
      </c>
      <c r="C337" s="36" t="s">
        <v>4077</v>
      </c>
      <c r="D337" s="36" t="s">
        <v>4078</v>
      </c>
      <c r="E337" s="35" t="s">
        <v>182</v>
      </c>
      <c r="F337" s="35" t="s">
        <v>129</v>
      </c>
      <c r="G337" s="35" t="s">
        <v>182</v>
      </c>
      <c r="H337" s="35" t="s">
        <v>4079</v>
      </c>
      <c r="I337" s="35" t="s">
        <v>92</v>
      </c>
      <c r="J337" s="35" t="s">
        <v>93</v>
      </c>
      <c r="K337" s="35" t="s">
        <v>434</v>
      </c>
      <c r="L337" s="35" t="s">
        <v>490</v>
      </c>
      <c r="M337" s="35" t="s">
        <v>741</v>
      </c>
      <c r="N337" s="35" t="s">
        <v>97</v>
      </c>
      <c r="O337" s="35" t="s">
        <v>99</v>
      </c>
      <c r="P337" s="35" t="s">
        <v>99</v>
      </c>
      <c r="Q337" s="35" t="s">
        <v>218</v>
      </c>
      <c r="R337" s="36" t="s">
        <v>4038</v>
      </c>
      <c r="S337" s="36" t="s">
        <v>3998</v>
      </c>
      <c r="T337" s="36" t="s">
        <v>4040</v>
      </c>
      <c r="U337" s="35" t="s">
        <v>103</v>
      </c>
      <c r="V337" s="36" t="s">
        <v>104</v>
      </c>
      <c r="W337" s="35" t="s">
        <v>4080</v>
      </c>
      <c r="X337" s="35" t="s">
        <v>3935</v>
      </c>
      <c r="Y337" s="35" t="s">
        <v>4081</v>
      </c>
      <c r="Z337" s="35" t="s">
        <v>3937</v>
      </c>
      <c r="AA337" s="35" t="s">
        <v>3938</v>
      </c>
      <c r="AB337" s="35" t="s">
        <v>3939</v>
      </c>
      <c r="AC337" s="35" t="s">
        <v>111</v>
      </c>
      <c r="AD337" s="35" t="s">
        <v>112</v>
      </c>
      <c r="AE337" s="36" t="s">
        <v>4082</v>
      </c>
      <c r="AF337" s="36" t="s">
        <v>529</v>
      </c>
      <c r="AG337" s="35" t="s">
        <v>115</v>
      </c>
      <c r="AH337" s="35" t="s">
        <v>116</v>
      </c>
      <c r="AK337" s="37" t="str">
        <f aca="false">AG337&amp;L337&amp;M337</f>
        <v>服务场站问题场站生活设施问题</v>
      </c>
      <c r="AP337" s="38" t="n">
        <v>333</v>
      </c>
      <c r="AQ337" s="39" t="n">
        <v>46113</v>
      </c>
      <c r="AR337" s="43" t="str">
        <f aca="false">IFERROR(LEFT(A337,FIND("（",A337)-1),A337)</f>
        <v>网络-260410-028319</v>
      </c>
      <c r="AS337" s="43" t="str">
        <f aca="false">J337</f>
        <v>诉求</v>
      </c>
      <c r="AT337" s="43" t="n">
        <f aca="false">IF(MID(AR337,1,2)="热线",12345)+IF(MID(AR337,1,2)="网络",12345)</f>
        <v>12345</v>
      </c>
      <c r="AU337" s="41" t="str">
        <f aca="false">IFERROR(LEFT(D337,FIND(" ",D337)-1),D337)</f>
        <v>2026-04-10</v>
      </c>
      <c r="AV337" s="43" t="str">
        <f aca="false">P337</f>
        <v>物管行政部</v>
      </c>
      <c r="AW337" s="53" t="str">
        <f aca="false">Q337</f>
        <v>机关</v>
      </c>
      <c r="AX337" s="7" t="str">
        <f aca="false">H337</f>
        <v>工单来源：微信服务号，此工单内容为网民留言时填写的标题及原文。 ============================= 留言标题：公交集团鸿运承物业公司垃圾分类海报背胶质量差留言原文：接2026年4月3日反映内容你们没有看清我那天反映的问题，2026年下发的是带有背胶的垃圾分类海报，但是垃圾分类站都在室外，风吹日晒雨淋，这贴了才几月就出现了开胶卷边，你们采买的时候考虑过这些情况吗，去分中心要新的海报还没有库存，职工出于好意为了垃圾分类海报能固定使用长久用透明胶带粘贴，公交集团稽查还不合格，你们如果采买背胶质量过关经得起室外风吹日晒雨淋雪打的产品，我们又何苦贴透明胶，管理责任转嫁给职工身上了检查来还算职工不合格1.集团稽查酌情处理透明胶带粘贴的垃圾分类海报2.解决垃圾分类海报背胶质量问题3.物业分中心准备可以随时更换的垃圾分类海报市民填写的详细地址为：区、街道：朝阳区常营地区详细地址：朝阳区</v>
      </c>
      <c r="AY337" s="53" t="str">
        <f aca="false">AG337</f>
        <v>服务</v>
      </c>
      <c r="AZ337" s="43" t="s">
        <v>92</v>
      </c>
      <c r="BA337" s="43" t="s">
        <v>92</v>
      </c>
      <c r="BB337" s="43" t="s">
        <v>116</v>
      </c>
      <c r="BC337" s="6" t="s">
        <v>1330</v>
      </c>
      <c r="BD337" s="43" t="str">
        <f aca="false">U337</f>
        <v>结束</v>
      </c>
      <c r="BE337" s="43" t="str">
        <f aca="false">IFERROR(LEFT(T337,FIND(" ",T337)-1),T337)</f>
        <v>2026-04-15</v>
      </c>
      <c r="BF337" s="6" t="s">
        <v>4083</v>
      </c>
      <c r="BG337" s="5" t="s">
        <v>99</v>
      </c>
      <c r="BH337" s="5" t="s">
        <v>218</v>
      </c>
      <c r="BI337" s="44"/>
      <c r="BJ337" s="44"/>
      <c r="BK337" s="44"/>
      <c r="BL337" s="44" t="str">
        <f aca="false">IF(BG337="物管行政部","侯旭、郑楠",IF(BG337="安保部","张耕",IF(BG337="工程设备部","华菲",IF(BG337="人力资源部","张浩宇",IF(BG337="党委工作部","阎鑫雨",IF(BG337="餐饮服务部","赵弘晨",IF(BG337="工会","郑欣",IF(BG337="办公室","董娜",""))))))))&amp;IF(BG337="纪检部","黄倩",IF(BG337="信息管理部","蔡浩然",""))</f>
        <v>侯旭、郑楠</v>
      </c>
      <c r="BM337" s="44"/>
      <c r="BN337" s="73"/>
      <c r="BO337" s="73"/>
      <c r="BP337" s="45" t="s">
        <v>120</v>
      </c>
      <c r="BQ337" s="46" t="s">
        <v>4084</v>
      </c>
      <c r="BR337" s="44" t="s">
        <v>92</v>
      </c>
      <c r="BS337" s="74"/>
      <c r="BT337" s="74"/>
      <c r="BU337" s="73"/>
      <c r="BV337" s="44" t="str">
        <f aca="false">MID(AR337,1,16)</f>
        <v>网络-260410-028319</v>
      </c>
      <c r="BW337" s="44" t="s">
        <v>121</v>
      </c>
      <c r="BX337" s="45" t="str">
        <f aca="false">IF(COUNTIF(BV:BV,BV337)=1,"否","是")</f>
        <v>否</v>
      </c>
      <c r="BY337" s="45" t="str">
        <f aca="false">MID(AR337,18,1)</f>
        <v/>
      </c>
      <c r="CG337" s="47" t="str">
        <f aca="false">VLOOKUP(AR337,[1]市民意见信息导出!$AI$2:$AK$392,3,FALSE())</f>
        <v>结束</v>
      </c>
      <c r="CH337" s="0" t="e">
        <f aca="false">VLOOKUP(BV337,[2]Sheet1!$C$2:$AC$99,2,FALSE())</f>
        <v>#N/A</v>
      </c>
    </row>
    <row r="338" customFormat="false" ht="82" hidden="true" customHeight="true" outlineLevel="0" collapsed="false">
      <c r="A338" s="35" t="s">
        <v>4085</v>
      </c>
      <c r="B338" s="36" t="s">
        <v>4086</v>
      </c>
      <c r="C338" s="36" t="s">
        <v>4087</v>
      </c>
      <c r="D338" s="36" t="s">
        <v>4088</v>
      </c>
      <c r="E338" s="35" t="s">
        <v>4089</v>
      </c>
      <c r="F338" s="35" t="s">
        <v>129</v>
      </c>
      <c r="G338" s="35" t="s">
        <v>4090</v>
      </c>
      <c r="H338" s="35" t="s">
        <v>4091</v>
      </c>
      <c r="I338" s="35" t="s">
        <v>92</v>
      </c>
      <c r="J338" s="35" t="s">
        <v>93</v>
      </c>
      <c r="K338" s="35" t="s">
        <v>434</v>
      </c>
      <c r="L338" s="35" t="s">
        <v>910</v>
      </c>
      <c r="M338" s="35" t="s">
        <v>911</v>
      </c>
      <c r="N338" s="35" t="s">
        <v>97</v>
      </c>
      <c r="O338" s="35" t="s">
        <v>912</v>
      </c>
      <c r="P338" s="35" t="s">
        <v>912</v>
      </c>
      <c r="Q338" s="35" t="s">
        <v>218</v>
      </c>
      <c r="R338" s="36" t="s">
        <v>3997</v>
      </c>
      <c r="S338" s="36" t="s">
        <v>4068</v>
      </c>
      <c r="T338" s="36" t="s">
        <v>3999</v>
      </c>
      <c r="U338" s="35" t="s">
        <v>103</v>
      </c>
      <c r="V338" s="36" t="s">
        <v>139</v>
      </c>
      <c r="W338" s="35" t="s">
        <v>4092</v>
      </c>
      <c r="X338" s="35" t="s">
        <v>4093</v>
      </c>
      <c r="Y338" s="35" t="s">
        <v>4094</v>
      </c>
      <c r="Z338" s="35" t="s">
        <v>4094</v>
      </c>
      <c r="AA338" s="35" t="s">
        <v>4094</v>
      </c>
      <c r="AB338" s="35" t="s">
        <v>4095</v>
      </c>
      <c r="AC338" s="35" t="s">
        <v>111</v>
      </c>
      <c r="AD338" s="35" t="s">
        <v>112</v>
      </c>
      <c r="AE338" s="36" t="s">
        <v>4096</v>
      </c>
      <c r="AF338" s="36" t="s">
        <v>4097</v>
      </c>
      <c r="AG338" s="35" t="s">
        <v>225</v>
      </c>
      <c r="AH338" s="35" t="s">
        <v>116</v>
      </c>
      <c r="AK338" s="37" t="str">
        <f aca="false">AG338&amp;L338&amp;M338</f>
        <v>劳动合同及用工管理后勤保障食堂问题</v>
      </c>
      <c r="AP338" s="38" t="n">
        <v>334</v>
      </c>
      <c r="AQ338" s="39" t="n">
        <v>46113</v>
      </c>
      <c r="AR338" s="43" t="str">
        <f aca="false">IFERROR(LEFT(A338,FIND("（",A338)-1),A338)</f>
        <v>热线-260409-064162</v>
      </c>
      <c r="AS338" s="43" t="str">
        <f aca="false">J338</f>
        <v>诉求</v>
      </c>
      <c r="AT338" s="43" t="n">
        <f aca="false">IF(MID(AR338,1,2)="热线",12345)+IF(MID(AR338,1,2)="网络",12345)</f>
        <v>12345</v>
      </c>
      <c r="AU338" s="41" t="str">
        <f aca="false">IFERROR(LEFT(D338,FIND(" ",D338)-1),D338)</f>
        <v>2026-04-10</v>
      </c>
      <c r="AV338" s="43" t="str">
        <f aca="false">P338</f>
        <v>餐饮服务部</v>
      </c>
      <c r="AW338" s="53" t="str">
        <f aca="false">Q338</f>
        <v>机关</v>
      </c>
      <c r="AX338" s="7" t="str">
        <f aca="false">H338</f>
        <v>市民反映，自己在北京公共交通控股（集团）有限公司，工作地址：北京市西城区南礼士路44号，自己在19-20年不干的，提出的辞职，北京客3公交公司上班，自己写了离职不干了，公交员工卡里面有40-50元，自己是开353公交车的司机，姓名：刘巢，来电反映要求退还公交员工卡余额的问题。经与市民联系，市民称其员工卡中的饭卡模块自己充值了四五十元钱用于在食堂吃早点，市民的员工卡离职时已经交回，未在其本人手中。建议交由相关负责单位办理</v>
      </c>
      <c r="AY338" s="53" t="str">
        <f aca="false">AG338</f>
        <v>劳动合同及用工管理</v>
      </c>
      <c r="AZ338" s="43" t="s">
        <v>92</v>
      </c>
      <c r="BA338" s="43" t="s">
        <v>116</v>
      </c>
      <c r="BB338" s="43" t="s">
        <v>116</v>
      </c>
      <c r="BC338" s="6" t="s">
        <v>1330</v>
      </c>
      <c r="BD338" s="43" t="str">
        <f aca="false">U338</f>
        <v>结束</v>
      </c>
      <c r="BE338" s="43" t="str">
        <f aca="false">IFERROR(LEFT(T338,FIND(" ",T338)-1),T338)</f>
        <v>2026-04-14</v>
      </c>
      <c r="BF338" s="6" t="s">
        <v>4098</v>
      </c>
      <c r="BG338" s="5" t="s">
        <v>912</v>
      </c>
      <c r="BH338" s="5" t="s">
        <v>218</v>
      </c>
      <c r="BI338" s="44"/>
      <c r="BJ338" s="44"/>
      <c r="BK338" s="44"/>
      <c r="BL338" s="44" t="str">
        <f aca="false">IF(BG338="物管行政部","侯旭、郑楠",IF(BG338="安保部","张耕",IF(BG338="工程设备部","华菲",IF(BG338="人力资源部","张浩宇",IF(BG338="党委工作部","阎鑫雨",IF(BG338="餐饮服务部","赵弘晨",IF(BG338="工会","郑欣",IF(BG338="办公室","董娜",""))))))))&amp;IF(BG338="纪检部","黄倩",IF(BG338="信息管理部","蔡浩然",""))</f>
        <v>赵弘晨</v>
      </c>
      <c r="BM338" s="44"/>
      <c r="BN338" s="73"/>
      <c r="BO338" s="73"/>
      <c r="BP338" s="45" t="s">
        <v>120</v>
      </c>
      <c r="BQ338" s="74" t="s">
        <v>4099</v>
      </c>
      <c r="BR338" s="73" t="s">
        <v>92</v>
      </c>
      <c r="BS338" s="74" t="s">
        <v>150</v>
      </c>
      <c r="BT338" s="74"/>
      <c r="BU338" s="73"/>
      <c r="BV338" s="44" t="str">
        <f aca="false">MID(AR338,1,16)</f>
        <v>热线-260409-064162</v>
      </c>
      <c r="BW338" s="44" t="s">
        <v>231</v>
      </c>
      <c r="BX338" s="45" t="str">
        <f aca="false">IF(COUNTIF(BV:BV,BV338)=1,"否","是")</f>
        <v>否</v>
      </c>
      <c r="BY338" s="45" t="str">
        <f aca="false">MID(AR338,18,1)</f>
        <v/>
      </c>
      <c r="CG338" s="47" t="str">
        <f aca="false">VLOOKUP(AR338,[1]市民意见信息导出!$AI$2:$AK$392,3,FALSE())</f>
        <v>结束</v>
      </c>
      <c r="CH338" s="0" t="e">
        <f aca="false">VLOOKUP(BV338,[2]Sheet1!$C$2:$AC$99,2,FALSE())</f>
        <v>#N/A</v>
      </c>
    </row>
    <row r="339" customFormat="false" ht="42" hidden="true" customHeight="false" outlineLevel="0" collapsed="false">
      <c r="A339" s="35" t="s">
        <v>4100</v>
      </c>
      <c r="B339" s="36" t="s">
        <v>4101</v>
      </c>
      <c r="C339" s="36" t="s">
        <v>4102</v>
      </c>
      <c r="D339" s="36" t="s">
        <v>4103</v>
      </c>
      <c r="E339" s="35" t="s">
        <v>128</v>
      </c>
      <c r="F339" s="35" t="s">
        <v>129</v>
      </c>
      <c r="G339" s="35" t="s">
        <v>4104</v>
      </c>
      <c r="H339" s="35" t="s">
        <v>4105</v>
      </c>
      <c r="I339" s="35" t="s">
        <v>92</v>
      </c>
      <c r="J339" s="35" t="s">
        <v>93</v>
      </c>
      <c r="K339" s="35" t="s">
        <v>132</v>
      </c>
      <c r="L339" s="35" t="s">
        <v>388</v>
      </c>
      <c r="M339" s="35" t="s">
        <v>389</v>
      </c>
      <c r="N339" s="35" t="s">
        <v>97</v>
      </c>
      <c r="O339" s="35" t="s">
        <v>1752</v>
      </c>
      <c r="P339" s="35" t="s">
        <v>176</v>
      </c>
      <c r="Q339" s="35" t="s">
        <v>1752</v>
      </c>
      <c r="R339" s="36" t="s">
        <v>4106</v>
      </c>
      <c r="S339" s="36" t="s">
        <v>4068</v>
      </c>
      <c r="T339" s="36" t="s">
        <v>4107</v>
      </c>
      <c r="U339" s="35" t="s">
        <v>103</v>
      </c>
      <c r="V339" s="36" t="s">
        <v>104</v>
      </c>
      <c r="W339" s="35" t="s">
        <v>4108</v>
      </c>
      <c r="X339" s="35" t="s">
        <v>4109</v>
      </c>
      <c r="Y339" s="35" t="s">
        <v>1756</v>
      </c>
      <c r="Z339" s="35" t="s">
        <v>1757</v>
      </c>
      <c r="AA339" s="35" t="s">
        <v>1758</v>
      </c>
      <c r="AB339" s="35" t="s">
        <v>4110</v>
      </c>
      <c r="AC339" s="35" t="s">
        <v>111</v>
      </c>
      <c r="AD339" s="35" t="s">
        <v>112</v>
      </c>
      <c r="AE339" s="36" t="s">
        <v>4111</v>
      </c>
      <c r="AF339" s="36" t="s">
        <v>1761</v>
      </c>
      <c r="AG339" s="35" t="s">
        <v>115</v>
      </c>
      <c r="AH339" s="35" t="s">
        <v>116</v>
      </c>
      <c r="AK339" s="37" t="str">
        <f aca="false">AG339&amp;L339&amp;M339</f>
        <v>服务场站保安问题场站保安</v>
      </c>
      <c r="AP339" s="38" t="n">
        <v>335</v>
      </c>
      <c r="AQ339" s="39" t="n">
        <v>46113</v>
      </c>
      <c r="AR339" s="43" t="str">
        <f aca="false">IFERROR(LEFT(A339,FIND("（",A339)-1),A339)</f>
        <v>热线-260411-015579</v>
      </c>
      <c r="AS339" s="43" t="str">
        <f aca="false">J339</f>
        <v>诉求</v>
      </c>
      <c r="AT339" s="43" t="n">
        <f aca="false">IF(MID(AR339,1,2)="热线",12345)+IF(MID(AR339,1,2)="网络",12345)</f>
        <v>12345</v>
      </c>
      <c r="AU339" s="41" t="str">
        <f aca="false">IFERROR(LEFT(D339,FIND(" ",D339)-1),D339)</f>
        <v>2026-04-11</v>
      </c>
      <c r="AV339" s="43" t="str">
        <f aca="false">P339</f>
        <v>安全保卫部（应急管理中心）</v>
      </c>
      <c r="AW339" s="53" t="str">
        <f aca="false">Q339</f>
        <v>辛庄分中心</v>
      </c>
      <c r="AX339" s="7" t="str">
        <f aca="false">H339</f>
        <v>市民反映，朝阳区朝阳路117路公交车总站门口抬杆处公交集团工作人员辱骂自己，自己车走错口，工作人员辱骂自己，市民不认可，来电反映公交集团工作人员辱骂自己问题。</v>
      </c>
      <c r="AY339" s="53" t="str">
        <f aca="false">AG339</f>
        <v>服务</v>
      </c>
      <c r="AZ339" s="43" t="s">
        <v>116</v>
      </c>
      <c r="BA339" s="43" t="s">
        <v>116</v>
      </c>
      <c r="BB339" s="43" t="s">
        <v>116</v>
      </c>
      <c r="BC339" s="6" t="s">
        <v>546</v>
      </c>
      <c r="BD339" s="43" t="str">
        <f aca="false">U339</f>
        <v>结束</v>
      </c>
      <c r="BE339" s="43" t="str">
        <f aca="false">IFERROR(LEFT(T339,FIND(" ",T339)-1),T339)</f>
        <v>2026-04-16</v>
      </c>
      <c r="BF339" s="6" t="s">
        <v>4112</v>
      </c>
      <c r="BG339" s="5" t="s">
        <v>148</v>
      </c>
      <c r="BH339" s="5" t="s">
        <v>1752</v>
      </c>
      <c r="BI339" s="44"/>
      <c r="BJ339" s="44"/>
      <c r="BK339" s="44"/>
      <c r="BL339" s="44" t="str">
        <f aca="false">IF(BG339="物管行政部","侯旭、郑楠",IF(BG339="安保部","张耕",IF(BG339="工程设备部","华菲",IF(BG339="人力资源部","张浩宇",IF(BG339="党委工作部","阎鑫雨",IF(BG339="餐饮服务部","赵弘晨",IF(BG339="工会","郑欣",IF(BG339="办公室","董娜",""))))))))&amp;IF(BG339="纪检部","黄倩",IF(BG339="信息管理部","蔡浩然",""))</f>
        <v>张耕</v>
      </c>
      <c r="BM339" s="44"/>
      <c r="BN339" s="73"/>
      <c r="BO339" s="73"/>
      <c r="BP339" s="45" t="s">
        <v>120</v>
      </c>
      <c r="BQ339" s="74" t="s">
        <v>4113</v>
      </c>
      <c r="BR339" s="73" t="s">
        <v>92</v>
      </c>
      <c r="BS339" s="74" t="s">
        <v>2338</v>
      </c>
      <c r="BT339" s="74"/>
      <c r="BU339" s="73"/>
      <c r="BV339" s="44" t="str">
        <f aca="false">MID(AR339,1,16)</f>
        <v>热线-260411-015579</v>
      </c>
      <c r="BW339" s="44" t="s">
        <v>121</v>
      </c>
      <c r="BX339" s="45" t="str">
        <f aca="false">IF(COUNTIF(BV:BV,BV339)=1,"否","是")</f>
        <v>否</v>
      </c>
      <c r="BY339" s="45" t="str">
        <f aca="false">MID(AR339,18,1)</f>
        <v/>
      </c>
      <c r="CG339" s="47" t="str">
        <f aca="false">VLOOKUP(AR339,[1]市民意见信息导出!$AI$2:$AK$392,3,FALSE())</f>
        <v>结束</v>
      </c>
      <c r="CH339" s="0" t="e">
        <f aca="false">VLOOKUP(BV339,[2]Sheet1!$C$2:$AC$99,2,FALSE())</f>
        <v>#N/A</v>
      </c>
    </row>
    <row r="340" customFormat="false" ht="45" hidden="true" customHeight="true" outlineLevel="0" collapsed="false">
      <c r="A340" s="35" t="s">
        <v>4114</v>
      </c>
      <c r="B340" s="36" t="s">
        <v>4115</v>
      </c>
      <c r="C340" s="36" t="s">
        <v>4116</v>
      </c>
      <c r="D340" s="36" t="s">
        <v>4117</v>
      </c>
      <c r="E340" s="35" t="s">
        <v>4118</v>
      </c>
      <c r="F340" s="35" t="s">
        <v>89</v>
      </c>
      <c r="G340" s="35" t="s">
        <v>4119</v>
      </c>
      <c r="H340" s="35" t="s">
        <v>4120</v>
      </c>
      <c r="I340" s="35" t="s">
        <v>92</v>
      </c>
      <c r="J340" s="35" t="s">
        <v>93</v>
      </c>
      <c r="K340" s="35" t="s">
        <v>132</v>
      </c>
      <c r="L340" s="35" t="s">
        <v>388</v>
      </c>
      <c r="M340" s="35" t="s">
        <v>389</v>
      </c>
      <c r="N340" s="35" t="s">
        <v>97</v>
      </c>
      <c r="O340" s="35" t="s">
        <v>2237</v>
      </c>
      <c r="P340" s="35" t="s">
        <v>176</v>
      </c>
      <c r="Q340" s="35" t="s">
        <v>2237</v>
      </c>
      <c r="R340" s="36" t="s">
        <v>4121</v>
      </c>
      <c r="S340" s="36" t="s">
        <v>4068</v>
      </c>
      <c r="T340" s="36" t="s">
        <v>4122</v>
      </c>
      <c r="U340" s="35" t="s">
        <v>103</v>
      </c>
      <c r="V340" s="36" t="s">
        <v>104</v>
      </c>
      <c r="W340" s="35" t="s">
        <v>4123</v>
      </c>
      <c r="X340" s="36" t="s">
        <v>4124</v>
      </c>
      <c r="Y340" s="35" t="s">
        <v>4123</v>
      </c>
      <c r="Z340" s="35" t="s">
        <v>4125</v>
      </c>
      <c r="AA340" s="35" t="s">
        <v>4125</v>
      </c>
      <c r="AB340" s="35" t="s">
        <v>4123</v>
      </c>
      <c r="AC340" s="35" t="s">
        <v>111</v>
      </c>
      <c r="AD340" s="35" t="s">
        <v>112</v>
      </c>
      <c r="AE340" s="36" t="s">
        <v>4126</v>
      </c>
      <c r="AF340" s="36" t="s">
        <v>2245</v>
      </c>
      <c r="AG340" s="35" t="s">
        <v>115</v>
      </c>
      <c r="AH340" s="35" t="s">
        <v>116</v>
      </c>
      <c r="AK340" s="37" t="str">
        <f aca="false">AG340&amp;L340&amp;M340</f>
        <v>服务场站保安问题场站保安</v>
      </c>
      <c r="AP340" s="38" t="n">
        <v>336</v>
      </c>
      <c r="AQ340" s="39" t="n">
        <v>46113</v>
      </c>
      <c r="AR340" s="43" t="str">
        <f aca="false">IFERROR(LEFT(A340,FIND("（",A340)-1),A340)</f>
        <v>热线-260413-003330-1</v>
      </c>
      <c r="AS340" s="43" t="str">
        <f aca="false">J340</f>
        <v>诉求</v>
      </c>
      <c r="AT340" s="43" t="n">
        <f aca="false">IF(MID(AR340,1,2)="热线",12345)+IF(MID(AR340,1,2)="网络",12345)</f>
        <v>12345</v>
      </c>
      <c r="AU340" s="41" t="str">
        <f aca="false">IFERROR(LEFT(D340,FIND(" ",D340)-1),D340)</f>
        <v>2026-04-13</v>
      </c>
      <c r="AV340" s="43" t="str">
        <f aca="false">P340</f>
        <v>安全保卫部（应急管理中心）</v>
      </c>
      <c r="AW340" s="53" t="str">
        <f aca="false">Q340</f>
        <v>龙之乡分中心</v>
      </c>
      <c r="AX340" s="7" t="str">
        <f aca="false">H340</f>
        <v>市民反映，901公交车房山区燕山东岭站是总站，公司总站里边的厕所不让外人上，门卫说只能员工上，自己问了好几次是不让上还是没有，一共有2名女士回复说是有不让外人上，自己不认可，来电反映厕所不让上问题。安保基建</v>
      </c>
      <c r="AY340" s="53" t="str">
        <f aca="false">AG340</f>
        <v>服务</v>
      </c>
      <c r="AZ340" s="43" t="s">
        <v>116</v>
      </c>
      <c r="BA340" s="43" t="s">
        <v>116</v>
      </c>
      <c r="BB340" s="43" t="s">
        <v>116</v>
      </c>
      <c r="BC340" s="6" t="s">
        <v>546</v>
      </c>
      <c r="BD340" s="43" t="str">
        <f aca="false">U340</f>
        <v>结束</v>
      </c>
      <c r="BE340" s="43" t="str">
        <f aca="false">IFERROR(LEFT(T340,FIND(" ",T340)-1),T340)</f>
        <v>2026-04-18</v>
      </c>
      <c r="BF340" s="6" t="s">
        <v>738</v>
      </c>
      <c r="BG340" s="5" t="s">
        <v>148</v>
      </c>
      <c r="BH340" s="5" t="s">
        <v>2237</v>
      </c>
      <c r="BI340" s="44"/>
      <c r="BJ340" s="44"/>
      <c r="BK340" s="44"/>
      <c r="BL340" s="44" t="str">
        <f aca="false">IF(BG340="物管行政部","侯旭、郑楠",IF(BG340="安保部","张耕",IF(BG340="工程设备部","华菲",IF(BG340="人力资源部","张浩宇",IF(BG340="党委工作部","阎鑫雨",IF(BG340="餐饮服务部","赵弘晨",IF(BG340="工会","郑欣",IF(BG340="办公室","董娜",""))))))))&amp;IF(BG340="纪检部","黄倩",IF(BG340="信息管理部","蔡浩然",""))</f>
        <v>张耕</v>
      </c>
      <c r="BM340" s="44"/>
      <c r="BN340" s="73"/>
      <c r="BO340" s="73"/>
      <c r="BP340" s="45" t="s">
        <v>120</v>
      </c>
      <c r="BQ340" s="74"/>
      <c r="BR340" s="73"/>
      <c r="BS340" s="74"/>
      <c r="BT340" s="74"/>
      <c r="BU340" s="73"/>
      <c r="BV340" s="44" t="str">
        <f aca="false">MID(AR340,1,16)</f>
        <v>热线-260413-003330</v>
      </c>
      <c r="BW340" s="44" t="s">
        <v>121</v>
      </c>
      <c r="BX340" s="45" t="str">
        <f aca="false">IF(COUNTIF(BV:BV,BV340)=1,"否","是")</f>
        <v>是</v>
      </c>
      <c r="BY340" s="45" t="str">
        <f aca="false">MID(AR340,18,1)</f>
        <v>1</v>
      </c>
      <c r="CG340" s="47" t="str">
        <f aca="false">VLOOKUP(AR340,[1]市民意见信息导出!$AI$2:$AK$392,3,FALSE())</f>
        <v>结束</v>
      </c>
      <c r="CH340" s="0" t="e">
        <f aca="false">VLOOKUP(BV340,[2]Sheet1!$C$2:$AC$99,2,FALSE())</f>
        <v>#N/A</v>
      </c>
    </row>
    <row r="341" customFormat="false" ht="42" hidden="true" customHeight="false" outlineLevel="0" collapsed="false">
      <c r="A341" s="35" t="s">
        <v>4127</v>
      </c>
      <c r="B341" s="36" t="s">
        <v>4115</v>
      </c>
      <c r="C341" s="36" t="s">
        <v>4116</v>
      </c>
      <c r="D341" s="36" t="s">
        <v>4128</v>
      </c>
      <c r="E341" s="35" t="s">
        <v>4118</v>
      </c>
      <c r="F341" s="35" t="s">
        <v>89</v>
      </c>
      <c r="G341" s="35" t="s">
        <v>4119</v>
      </c>
      <c r="H341" s="35" t="s">
        <v>4120</v>
      </c>
      <c r="I341" s="35" t="s">
        <v>92</v>
      </c>
      <c r="J341" s="35" t="s">
        <v>93</v>
      </c>
      <c r="K341" s="35" t="s">
        <v>434</v>
      </c>
      <c r="L341" s="35" t="s">
        <v>490</v>
      </c>
      <c r="M341" s="35" t="s">
        <v>741</v>
      </c>
      <c r="N341" s="35" t="s">
        <v>97</v>
      </c>
      <c r="O341" s="35" t="s">
        <v>99</v>
      </c>
      <c r="P341" s="35" t="s">
        <v>99</v>
      </c>
      <c r="Q341" s="35" t="s">
        <v>218</v>
      </c>
      <c r="R341" s="36" t="s">
        <v>4121</v>
      </c>
      <c r="S341" s="36" t="s">
        <v>4068</v>
      </c>
      <c r="T341" s="36" t="s">
        <v>4122</v>
      </c>
      <c r="U341" s="35" t="s">
        <v>103</v>
      </c>
      <c r="V341" s="36" t="s">
        <v>104</v>
      </c>
      <c r="W341" s="35" t="s">
        <v>524</v>
      </c>
      <c r="X341" s="35" t="s">
        <v>4129</v>
      </c>
      <c r="Y341" s="35" t="s">
        <v>4130</v>
      </c>
      <c r="Z341" s="35" t="s">
        <v>4131</v>
      </c>
      <c r="AA341" s="35" t="s">
        <v>242</v>
      </c>
      <c r="AB341" s="35" t="s">
        <v>4132</v>
      </c>
      <c r="AC341" s="35" t="s">
        <v>111</v>
      </c>
      <c r="AD341" s="35" t="s">
        <v>112</v>
      </c>
      <c r="AE341" s="36" t="s">
        <v>4126</v>
      </c>
      <c r="AF341" s="36" t="s">
        <v>529</v>
      </c>
      <c r="AG341" s="35" t="s">
        <v>115</v>
      </c>
      <c r="AH341" s="35" t="s">
        <v>116</v>
      </c>
      <c r="AK341" s="37" t="str">
        <f aca="false">AG341&amp;L341&amp;M341</f>
        <v>服务场站问题场站生活设施问题</v>
      </c>
      <c r="AP341" s="38" t="n">
        <v>337</v>
      </c>
      <c r="AQ341" s="39" t="n">
        <v>46113</v>
      </c>
      <c r="AR341" s="43" t="str">
        <f aca="false">IFERROR(LEFT(A341,FIND("（",A341)-1),A341)</f>
        <v>热线-260413-003330-2</v>
      </c>
      <c r="AS341" s="43" t="str">
        <f aca="false">J341</f>
        <v>诉求</v>
      </c>
      <c r="AT341" s="43" t="n">
        <f aca="false">IF(MID(AR341,1,2)="热线",12345)+IF(MID(AR341,1,2)="网络",12345)</f>
        <v>12345</v>
      </c>
      <c r="AU341" s="41" t="str">
        <f aca="false">IFERROR(LEFT(D341,FIND(" ",D341)-1),D341)</f>
        <v>2026-04-13</v>
      </c>
      <c r="AV341" s="43" t="str">
        <f aca="false">P341</f>
        <v>物管行政部</v>
      </c>
      <c r="AW341" s="53" t="str">
        <f aca="false">Q341</f>
        <v>机关</v>
      </c>
      <c r="AX341" s="7" t="str">
        <f aca="false">H341</f>
        <v>市民反映，901公交车房山区燕山东岭站是总站，公司总站里边的厕所不让外人上，门卫说只能员工上，自己问了好几次是不让上还是没有，一共有2名女士回复说是有不让外人上，自己不认可，来电反映厕所不让上问题。安保基建</v>
      </c>
      <c r="AY341" s="53" t="str">
        <f aca="false">AG341</f>
        <v>服务</v>
      </c>
      <c r="AZ341" s="43" t="s">
        <v>116</v>
      </c>
      <c r="BA341" s="43" t="s">
        <v>116</v>
      </c>
      <c r="BB341" s="43" t="s">
        <v>116</v>
      </c>
      <c r="BC341" s="6" t="s">
        <v>546</v>
      </c>
      <c r="BD341" s="43" t="str">
        <f aca="false">U341</f>
        <v>结束</v>
      </c>
      <c r="BE341" s="43" t="str">
        <f aca="false">IFERROR(LEFT(T341,FIND(" ",T341)-1),T341)</f>
        <v>2026-04-18</v>
      </c>
      <c r="BF341" s="6" t="s">
        <v>4133</v>
      </c>
      <c r="BG341" s="5" t="s">
        <v>99</v>
      </c>
      <c r="BH341" s="5" t="s">
        <v>2237</v>
      </c>
      <c r="BI341" s="44"/>
      <c r="BJ341" s="44"/>
      <c r="BK341" s="44"/>
      <c r="BL341" s="44" t="str">
        <f aca="false">IF(BG341="物管行政部","侯旭、郑楠",IF(BG341="安保部","张耕",IF(BG341="工程设备部","华菲",IF(BG341="人力资源部","张浩宇",IF(BG341="党委工作部","阎鑫雨",IF(BG341="餐饮服务部","赵弘晨",IF(BG341="工会","郑欣",IF(BG341="办公室","董娜",""))))))))&amp;IF(BG341="纪检部","黄倩",IF(BG341="信息管理部","蔡浩然",""))</f>
        <v>侯旭、郑楠</v>
      </c>
      <c r="BM341" s="44"/>
      <c r="BN341" s="73"/>
      <c r="BO341" s="73"/>
      <c r="BP341" s="45" t="s">
        <v>120</v>
      </c>
      <c r="BQ341" s="74"/>
      <c r="BR341" s="73"/>
      <c r="BS341" s="74"/>
      <c r="BT341" s="74"/>
      <c r="BU341" s="73"/>
      <c r="BV341" s="44" t="str">
        <f aca="false">MID(AR341,1,16)</f>
        <v>热线-260413-003330</v>
      </c>
      <c r="BW341" s="44" t="s">
        <v>121</v>
      </c>
      <c r="BX341" s="45" t="str">
        <f aca="false">IF(COUNTIF(BV:BV,BV341)=1,"否","是")</f>
        <v>是</v>
      </c>
      <c r="BY341" s="45" t="str">
        <f aca="false">MID(AR341,18,1)</f>
        <v>2</v>
      </c>
      <c r="CG341" s="47" t="str">
        <f aca="false">VLOOKUP(AR341,[1]市民意见信息导出!$AI$2:$AK$392,3,FALSE())</f>
        <v>结束</v>
      </c>
      <c r="CH341" s="0" t="e">
        <f aca="false">VLOOKUP(BV341,[2]Sheet1!$C$2:$AC$99,2,FALSE())</f>
        <v>#N/A</v>
      </c>
    </row>
    <row r="342" customFormat="false" ht="51" hidden="true" customHeight="true" outlineLevel="0" collapsed="false">
      <c r="A342" s="35" t="s">
        <v>4134</v>
      </c>
      <c r="B342" s="36" t="s">
        <v>4135</v>
      </c>
      <c r="C342" s="36" t="s">
        <v>4136</v>
      </c>
      <c r="D342" s="36" t="s">
        <v>4128</v>
      </c>
      <c r="E342" s="35" t="s">
        <v>4137</v>
      </c>
      <c r="F342" s="35" t="s">
        <v>89</v>
      </c>
      <c r="G342" s="35" t="s">
        <v>4138</v>
      </c>
      <c r="H342" s="35" t="s">
        <v>4139</v>
      </c>
      <c r="I342" s="35" t="s">
        <v>92</v>
      </c>
      <c r="J342" s="35" t="s">
        <v>93</v>
      </c>
      <c r="K342" s="35" t="s">
        <v>94</v>
      </c>
      <c r="L342" s="35" t="s">
        <v>95</v>
      </c>
      <c r="M342" s="35" t="s">
        <v>96</v>
      </c>
      <c r="N342" s="35" t="s">
        <v>97</v>
      </c>
      <c r="O342" s="35" t="s">
        <v>1320</v>
      </c>
      <c r="P342" s="35" t="s">
        <v>99</v>
      </c>
      <c r="Q342" s="35" t="s">
        <v>1320</v>
      </c>
      <c r="R342" s="36" t="s">
        <v>4121</v>
      </c>
      <c r="S342" s="36" t="s">
        <v>4068</v>
      </c>
      <c r="T342" s="36" t="s">
        <v>4122</v>
      </c>
      <c r="U342" s="35" t="s">
        <v>103</v>
      </c>
      <c r="V342" s="36" t="s">
        <v>104</v>
      </c>
      <c r="W342" s="35" t="s">
        <v>1322</v>
      </c>
      <c r="X342" s="35" t="s">
        <v>4140</v>
      </c>
      <c r="Y342" s="35" t="s">
        <v>4141</v>
      </c>
      <c r="Z342" s="35" t="s">
        <v>4142</v>
      </c>
      <c r="AA342" s="35" t="s">
        <v>163</v>
      </c>
      <c r="AB342" s="35" t="s">
        <v>4143</v>
      </c>
      <c r="AC342" s="35" t="s">
        <v>111</v>
      </c>
      <c r="AD342" s="35" t="s">
        <v>112</v>
      </c>
      <c r="AE342" s="36" t="s">
        <v>4144</v>
      </c>
      <c r="AF342" s="36" t="s">
        <v>1329</v>
      </c>
      <c r="AG342" s="35" t="s">
        <v>115</v>
      </c>
      <c r="AH342" s="35" t="s">
        <v>116</v>
      </c>
      <c r="AK342" s="37" t="str">
        <f aca="false">AG342&amp;L342&amp;M342</f>
        <v>服务企业政策问题调整服务规范</v>
      </c>
      <c r="AP342" s="38" t="n">
        <v>338</v>
      </c>
      <c r="AQ342" s="39" t="n">
        <v>46113</v>
      </c>
      <c r="AR342" s="43" t="str">
        <f aca="false">IFERROR(LEFT(A342,FIND("（",A342)-1),A342)</f>
        <v>热线-260413-004016-1</v>
      </c>
      <c r="AS342" s="43" t="str">
        <f aca="false">J342</f>
        <v>诉求</v>
      </c>
      <c r="AT342" s="43" t="n">
        <f aca="false">IF(MID(AR342,1,2)="热线",12345)+IF(MID(AR342,1,2)="网络",12345)</f>
        <v>12345</v>
      </c>
      <c r="AU342" s="41" t="str">
        <f aca="false">IFERROR(LEFT(D342,FIND(" ",D342)-1),D342)</f>
        <v>2026-04-13</v>
      </c>
      <c r="AV342" s="43" t="str">
        <f aca="false">P342</f>
        <v>物管行政部</v>
      </c>
      <c r="AW342" s="53" t="str">
        <f aca="false">Q342</f>
        <v>城南嘉园分中心</v>
      </c>
      <c r="AX342" s="7" t="str">
        <f aca="false">H342</f>
        <v>市民反映，49路公交车（樊家村-真武庙）7：05分左右在樊家村上车，车辆上全是杨树毛毛卫生也不好，希望司机从总站出来时可以清理一下，来电反映希望公交车司机清理卫生及杨树毛毛问题。鸿运承安服</v>
      </c>
      <c r="AY342" s="53" t="str">
        <f aca="false">AG342</f>
        <v>服务</v>
      </c>
      <c r="AZ342" s="43" t="s">
        <v>116</v>
      </c>
      <c r="BA342" s="43" t="s">
        <v>116</v>
      </c>
      <c r="BB342" s="43" t="s">
        <v>116</v>
      </c>
      <c r="BC342" s="6" t="s">
        <v>117</v>
      </c>
      <c r="BD342" s="43" t="str">
        <f aca="false">U342</f>
        <v>结束</v>
      </c>
      <c r="BE342" s="43" t="str">
        <f aca="false">IFERROR(LEFT(T342,FIND(" ",T342)-1),T342)</f>
        <v>2026-04-18</v>
      </c>
      <c r="BF342" s="26" t="s">
        <v>4145</v>
      </c>
      <c r="BG342" s="5" t="s">
        <v>99</v>
      </c>
      <c r="BH342" s="5" t="s">
        <v>1320</v>
      </c>
      <c r="BI342" s="44"/>
      <c r="BJ342" s="44"/>
      <c r="BK342" s="44"/>
      <c r="BL342" s="44" t="str">
        <f aca="false">IF(BG342="物管行政部","侯旭、郑楠",IF(BG342="安保部","张耕",IF(BG342="工程设备部","华菲",IF(BG342="人力资源部","张浩宇",IF(BG342="党委工作部","阎鑫雨",IF(BG342="餐饮服务部","赵弘晨",IF(BG342="工会","郑欣",IF(BG342="办公室","董娜",""))))))))&amp;IF(BG342="纪检部","黄倩",IF(BG342="信息管理部","蔡浩然",""))</f>
        <v>侯旭、郑楠</v>
      </c>
      <c r="BM342" s="44"/>
      <c r="BN342" s="73"/>
      <c r="BO342" s="73"/>
      <c r="BP342" s="45" t="s">
        <v>120</v>
      </c>
      <c r="BQ342" s="74"/>
      <c r="BR342" s="73"/>
      <c r="BS342" s="74"/>
      <c r="BT342" s="74"/>
      <c r="BU342" s="73"/>
      <c r="BV342" s="44" t="str">
        <f aca="false">MID(AR342,1,16)</f>
        <v>热线-260413-004016</v>
      </c>
      <c r="BW342" s="44" t="s">
        <v>121</v>
      </c>
      <c r="BX342" s="45" t="str">
        <f aca="false">IF(COUNTIF(BV:BV,BV342)=1,"否","是")</f>
        <v>否</v>
      </c>
      <c r="BY342" s="45" t="str">
        <f aca="false">MID(AR342,18,1)</f>
        <v>1</v>
      </c>
      <c r="CG342" s="47" t="str">
        <f aca="false">VLOOKUP(AR342,[1]市民意见信息导出!$AI$2:$AK$392,3,FALSE())</f>
        <v>结束</v>
      </c>
      <c r="CH342" s="0" t="e">
        <f aca="false">VLOOKUP(BV342,[2]Sheet1!$C$2:$AC$99,2,FALSE())</f>
        <v>#N/A</v>
      </c>
    </row>
    <row r="343" customFormat="false" ht="182" hidden="true" customHeight="false" outlineLevel="0" collapsed="false">
      <c r="A343" s="35" t="s">
        <v>4146</v>
      </c>
      <c r="B343" s="36" t="s">
        <v>4147</v>
      </c>
      <c r="C343" s="36" t="s">
        <v>4148</v>
      </c>
      <c r="D343" s="36" t="s">
        <v>4149</v>
      </c>
      <c r="E343" s="35" t="s">
        <v>3024</v>
      </c>
      <c r="F343" s="35" t="s">
        <v>129</v>
      </c>
      <c r="G343" s="35" t="s">
        <v>3025</v>
      </c>
      <c r="H343" s="35" t="s">
        <v>4150</v>
      </c>
      <c r="I343" s="35" t="s">
        <v>92</v>
      </c>
      <c r="J343" s="35" t="s">
        <v>173</v>
      </c>
      <c r="K343" s="35" t="s">
        <v>132</v>
      </c>
      <c r="L343" s="35" t="s">
        <v>174</v>
      </c>
      <c r="M343" s="35" t="s">
        <v>175</v>
      </c>
      <c r="N343" s="35" t="s">
        <v>97</v>
      </c>
      <c r="O343" s="35" t="s">
        <v>186</v>
      </c>
      <c r="P343" s="35" t="s">
        <v>176</v>
      </c>
      <c r="Q343" s="35" t="s">
        <v>186</v>
      </c>
      <c r="R343" s="36" t="s">
        <v>4121</v>
      </c>
      <c r="S343" s="36" t="s">
        <v>4039</v>
      </c>
      <c r="T343" s="36" t="s">
        <v>4122</v>
      </c>
      <c r="U343" s="35" t="s">
        <v>103</v>
      </c>
      <c r="V343" s="36" t="s">
        <v>104</v>
      </c>
      <c r="W343" s="35" t="s">
        <v>3849</v>
      </c>
      <c r="X343" s="35" t="s">
        <v>4041</v>
      </c>
      <c r="Y343" s="35" t="s">
        <v>3851</v>
      </c>
      <c r="Z343" s="35" t="s">
        <v>3851</v>
      </c>
      <c r="AA343" s="35" t="s">
        <v>3851</v>
      </c>
      <c r="AB343" s="35" t="s">
        <v>3852</v>
      </c>
      <c r="AC343" s="35" t="s">
        <v>111</v>
      </c>
      <c r="AD343" s="35" t="s">
        <v>112</v>
      </c>
      <c r="AE343" s="36" t="s">
        <v>4151</v>
      </c>
      <c r="AF343" s="36" t="s">
        <v>195</v>
      </c>
      <c r="AG343" s="35" t="s">
        <v>3285</v>
      </c>
      <c r="AH343" s="35" t="s">
        <v>116</v>
      </c>
      <c r="AK343" s="37" t="str">
        <f aca="false">AG343&amp;L343&amp;M343</f>
        <v>违章停车安保专业其他问题安保专业补充内容</v>
      </c>
      <c r="AP343" s="38" t="n">
        <v>339</v>
      </c>
      <c r="AQ343" s="39" t="n">
        <v>46113</v>
      </c>
      <c r="AR343" s="43" t="str">
        <f aca="false">IFERROR(LEFT(A343,FIND("（",A343)-1),A343)</f>
        <v>网络-260413-005902-4</v>
      </c>
      <c r="AS343" s="43" t="str">
        <f aca="false">J343</f>
        <v>其他</v>
      </c>
      <c r="AT343" s="43" t="n">
        <f aca="false">IF(MID(AR343,1,2)="热线",12345)+IF(MID(AR343,1,2)="网络",12345)</f>
        <v>12345</v>
      </c>
      <c r="AU343" s="41" t="str">
        <f aca="false">IFERROR(LEFT(D343,FIND(" ",D343)-1),D343)</f>
        <v>2026-04-13</v>
      </c>
      <c r="AV343" s="43" t="str">
        <f aca="false">P343</f>
        <v>安全保卫部（应急管理中心）</v>
      </c>
      <c r="AW343" s="53" t="str">
        <f aca="false">Q343</f>
        <v>动物园分中心</v>
      </c>
      <c r="AX343" s="7" t="str">
        <f aca="false">H343</f>
        <v>工单来源：微信服务号市民留言标题：第20次举报动物园交通枢纽违停市民留言原文：2026年4月10日晚高峰17:44第20次举报位于北京市西城区动物园交通枢纽场站外禁停标识区域内长期存在公交车违停违停导致非机动车辆到机动车道行驶增加骑行风险，如果出现交通事故必须对西外交通队和公交集团追责，导致此种问题原因是公交集团管理混乱，场站内乘车人候车站台内停满私家车和西外交通队长期不作为，该情况电视台和抖音多次曝光仍然存在，公交场站管理方说一套做一套，希望西外交通执法部门对其长期执法，有图有真相，请客服将工单分别派给西外交通队（公交车周转不开就可以违停，西外交通队没学过道交法？西外交通队就是公交车在有禁停标识的非机动车道违停的最大保护伞）及西城区督察市民填写的详细地址为：区、街道：西城区展览路街道详细地址：动物园交通枢纽市民反映问题内容：市民反映，2026年4月10日晚高峰17:44第20次举报位于北京市西城区动物园交通枢纽场站外禁停标识区域内长期存在公交车违停违停导致非机动车辆到机动车道行驶增加骑行风险，如果出现交通事故必须对西外交通队和公交集团追责，导致此种问题原因是公交集团管理混乱。故通过微信服务号反映公交集团管理混乱问题。发布时间：2026-04-10 18:43:14备注：该工单为微信对接系统弹出工单网络-260413-005731号后而新建的工单。电车调指，基建，客四基建，物业安保，基建答复不满意</v>
      </c>
      <c r="AY343" s="53" t="str">
        <f aca="false">AG343</f>
        <v>违章停车</v>
      </c>
      <c r="AZ343" s="43" t="s">
        <v>116</v>
      </c>
      <c r="BA343" s="43" t="s">
        <v>116</v>
      </c>
      <c r="BB343" s="43" t="s">
        <v>116</v>
      </c>
      <c r="BC343" s="6" t="s">
        <v>546</v>
      </c>
      <c r="BD343" s="43" t="str">
        <f aca="false">U343</f>
        <v>结束</v>
      </c>
      <c r="BE343" s="43" t="str">
        <f aca="false">IFERROR(LEFT(T343,FIND(" ",T343)-1),T343)</f>
        <v>2026-04-18</v>
      </c>
      <c r="BF343" s="6" t="s">
        <v>3402</v>
      </c>
      <c r="BG343" s="5" t="s">
        <v>148</v>
      </c>
      <c r="BH343" s="5" t="s">
        <v>186</v>
      </c>
      <c r="BI343" s="44"/>
      <c r="BJ343" s="44"/>
      <c r="BK343" s="44"/>
      <c r="BL343" s="44" t="str">
        <f aca="false">IF(BG343="物管行政部","侯旭、郑楠",IF(BG343="安保部","张耕",IF(BG343="工程设备部","华菲",IF(BG343="人力资源部","张浩宇",IF(BG343="党委工作部","阎鑫雨",IF(BG343="餐饮服务部","赵弘晨",IF(BG343="工会","郑欣",IF(BG343="办公室","董娜",""))))))))&amp;IF(BG343="纪检部","黄倩",IF(BG343="信息管理部","蔡浩然",""))</f>
        <v>张耕</v>
      </c>
      <c r="BM343" s="44"/>
      <c r="BN343" s="73"/>
      <c r="BO343" s="73"/>
      <c r="BP343" s="45" t="s">
        <v>228</v>
      </c>
      <c r="BQ343" s="52" t="s">
        <v>4152</v>
      </c>
      <c r="BR343" s="44" t="s">
        <v>92</v>
      </c>
      <c r="BS343" s="74"/>
      <c r="BT343" s="46" t="s">
        <v>2636</v>
      </c>
      <c r="BU343" s="44" t="s">
        <v>3033</v>
      </c>
      <c r="BV343" s="44" t="str">
        <f aca="false">MID(AR343,1,16)</f>
        <v>网络-260413-005902</v>
      </c>
      <c r="BW343" s="44"/>
      <c r="BX343" s="45" t="str">
        <f aca="false">IF(COUNTIF(BV:BV,BV343)=1,"否","是")</f>
        <v>是</v>
      </c>
      <c r="BY343" s="45" t="str">
        <f aca="false">MID(AR343,18,1)</f>
        <v>4</v>
      </c>
      <c r="CG343" s="47" t="str">
        <f aca="false">VLOOKUP(AR343,[1]市民意见信息导出!$AI$2:$AK$392,3,FALSE())</f>
        <v>结束</v>
      </c>
      <c r="CH343" s="0" t="e">
        <f aca="false">VLOOKUP(BV343,[2]Sheet1!$C$2:$AC$99,2,FALSE())</f>
        <v>#N/A</v>
      </c>
    </row>
    <row r="344" customFormat="false" ht="182" hidden="true" customHeight="false" outlineLevel="0" collapsed="false">
      <c r="A344" s="35" t="s">
        <v>4153</v>
      </c>
      <c r="B344" s="36" t="s">
        <v>4147</v>
      </c>
      <c r="C344" s="36" t="s">
        <v>4148</v>
      </c>
      <c r="D344" s="36" t="s">
        <v>4154</v>
      </c>
      <c r="E344" s="35" t="s">
        <v>3024</v>
      </c>
      <c r="F344" s="35" t="s">
        <v>129</v>
      </c>
      <c r="G344" s="35" t="s">
        <v>3025</v>
      </c>
      <c r="H344" s="35" t="s">
        <v>4150</v>
      </c>
      <c r="I344" s="35" t="s">
        <v>92</v>
      </c>
      <c r="J344" s="35" t="s">
        <v>173</v>
      </c>
      <c r="K344" s="35" t="s">
        <v>434</v>
      </c>
      <c r="L344" s="35" t="s">
        <v>435</v>
      </c>
      <c r="M344" s="35" t="s">
        <v>436</v>
      </c>
      <c r="N344" s="35" t="s">
        <v>97</v>
      </c>
      <c r="O344" s="35" t="s">
        <v>99</v>
      </c>
      <c r="P344" s="35" t="s">
        <v>99</v>
      </c>
      <c r="Q344" s="35" t="s">
        <v>218</v>
      </c>
      <c r="R344" s="36" t="s">
        <v>4121</v>
      </c>
      <c r="S344" s="36" t="s">
        <v>4068</v>
      </c>
      <c r="T344" s="36" t="s">
        <v>4122</v>
      </c>
      <c r="U344" s="35" t="s">
        <v>103</v>
      </c>
      <c r="V344" s="36" t="s">
        <v>104</v>
      </c>
      <c r="W344" s="35" t="s">
        <v>524</v>
      </c>
      <c r="X344" s="35" t="s">
        <v>4155</v>
      </c>
      <c r="Y344" s="35" t="s">
        <v>3913</v>
      </c>
      <c r="Z344" s="35" t="s">
        <v>3359</v>
      </c>
      <c r="AA344" s="35" t="s">
        <v>3360</v>
      </c>
      <c r="AB344" s="35" t="s">
        <v>4156</v>
      </c>
      <c r="AC344" s="35" t="s">
        <v>111</v>
      </c>
      <c r="AD344" s="35" t="s">
        <v>112</v>
      </c>
      <c r="AE344" s="36" t="s">
        <v>4151</v>
      </c>
      <c r="AF344" s="36" t="s">
        <v>529</v>
      </c>
      <c r="AG344" s="35" t="s">
        <v>3285</v>
      </c>
      <c r="AH344" s="35" t="s">
        <v>116</v>
      </c>
      <c r="AK344" s="37" t="str">
        <f aca="false">AG344&amp;L344&amp;M344</f>
        <v>违章停车基建行政专业其他问题基建行政专业补充内容</v>
      </c>
      <c r="AP344" s="38" t="n">
        <v>340</v>
      </c>
      <c r="AQ344" s="39" t="n">
        <v>46113</v>
      </c>
      <c r="AR344" s="43" t="str">
        <f aca="false">IFERROR(LEFT(A344,FIND("（",A344)-1),A344)</f>
        <v>网络-260413-005902-5</v>
      </c>
      <c r="AS344" s="43" t="str">
        <f aca="false">J344</f>
        <v>其他</v>
      </c>
      <c r="AT344" s="43" t="n">
        <f aca="false">IF(MID(AR344,1,2)="热线",12345)+IF(MID(AR344,1,2)="网络",12345)</f>
        <v>12345</v>
      </c>
      <c r="AU344" s="41" t="str">
        <f aca="false">IFERROR(LEFT(D344,FIND(" ",D344)-1),D344)</f>
        <v>2026-04-13</v>
      </c>
      <c r="AV344" s="43" t="str">
        <f aca="false">P344</f>
        <v>物管行政部</v>
      </c>
      <c r="AW344" s="53" t="str">
        <f aca="false">Q344</f>
        <v>机关</v>
      </c>
      <c r="AX344" s="7" t="str">
        <f aca="false">H344</f>
        <v>工单来源：微信服务号市民留言标题：第20次举报动物园交通枢纽违停市民留言原文：2026年4月10日晚高峰17:44第20次举报位于北京市西城区动物园交通枢纽场站外禁停标识区域内长期存在公交车违停违停导致非机动车辆到机动车道行驶增加骑行风险，如果出现交通事故必须对西外交通队和公交集团追责，导致此种问题原因是公交集团管理混乱，场站内乘车人候车站台内停满私家车和西外交通队长期不作为，该情况电视台和抖音多次曝光仍然存在，公交场站管理方说一套做一套，希望西外交通执法部门对其长期执法，有图有真相，请客服将工单分别派给西外交通队（公交车周转不开就可以违停，西外交通队没学过道交法？西外交通队就是公交车在有禁停标识的非机动车道违停的最大保护伞）及西城区督察市民填写的详细地址为：区、街道：西城区展览路街道详细地址：动物园交通枢纽市民反映问题内容：市民反映，2026年4月10日晚高峰17:44第20次举报位于北京市西城区动物园交通枢纽场站外禁停标识区域内长期存在公交车违停违停导致非机动车辆到机动车道行驶增加骑行风险，如果出现交通事故必须对西外交通队和公交集团追责，导致此种问题原因是公交集团管理混乱。故通过微信服务号反映公交集团管理混乱问题。发布时间：2026-04-10 18:43:14备注：该工单为微信对接系统弹出工单网络-260413-005731号后而新建的工单。电车调指，基建，客四基建，物业安保，基建答复不满意</v>
      </c>
      <c r="AY344" s="53" t="str">
        <f aca="false">AG344</f>
        <v>违章停车</v>
      </c>
      <c r="AZ344" s="43" t="s">
        <v>116</v>
      </c>
      <c r="BA344" s="43" t="s">
        <v>116</v>
      </c>
      <c r="BB344" s="43" t="s">
        <v>116</v>
      </c>
      <c r="BC344" s="6" t="s">
        <v>546</v>
      </c>
      <c r="BD344" s="43" t="str">
        <f aca="false">U344</f>
        <v>结束</v>
      </c>
      <c r="BE344" s="43" t="str">
        <f aca="false">IFERROR(LEFT(T344,FIND(" ",T344)-1),T344)</f>
        <v>2026-04-18</v>
      </c>
      <c r="BF344" s="6" t="s">
        <v>3402</v>
      </c>
      <c r="BG344" s="5" t="s">
        <v>99</v>
      </c>
      <c r="BH344" s="5" t="s">
        <v>186</v>
      </c>
      <c r="BI344" s="44"/>
      <c r="BJ344" s="44"/>
      <c r="BK344" s="44"/>
      <c r="BL344" s="44" t="str">
        <f aca="false">IF(BG344="物管行政部","侯旭、郑楠",IF(BG344="安保部","张耕",IF(BG344="工程设备部","华菲",IF(BG344="人力资源部","张浩宇",IF(BG344="党委工作部","阎鑫雨",IF(BG344="餐饮服务部","赵弘晨",IF(BG344="工会","郑欣",IF(BG344="办公室","董娜",""))))))))&amp;IF(BG344="纪检部","黄倩",IF(BG344="信息管理部","蔡浩然",""))</f>
        <v>侯旭、郑楠</v>
      </c>
      <c r="BM344" s="44"/>
      <c r="BN344" s="73"/>
      <c r="BO344" s="73"/>
      <c r="BP344" s="45" t="s">
        <v>228</v>
      </c>
      <c r="BQ344" s="52" t="s">
        <v>4152</v>
      </c>
      <c r="BR344" s="44" t="s">
        <v>92</v>
      </c>
      <c r="BS344" s="74"/>
      <c r="BT344" s="46" t="s">
        <v>2636</v>
      </c>
      <c r="BU344" s="44" t="s">
        <v>3033</v>
      </c>
      <c r="BV344" s="44" t="str">
        <f aca="false">MID(AR344,1,16)</f>
        <v>网络-260413-005902</v>
      </c>
      <c r="BW344" s="44"/>
      <c r="BX344" s="45" t="str">
        <f aca="false">IF(COUNTIF(BV:BV,BV344)=1,"否","是")</f>
        <v>是</v>
      </c>
      <c r="BY344" s="45" t="str">
        <f aca="false">MID(AR344,18,1)</f>
        <v>5</v>
      </c>
      <c r="CG344" s="47" t="str">
        <f aca="false">VLOOKUP(AR344,[1]市民意见信息导出!$AI$2:$AK$392,3,FALSE())</f>
        <v>结束</v>
      </c>
      <c r="CH344" s="0" t="e">
        <f aca="false">VLOOKUP(BV344,[2]Sheet1!$C$2:$AC$99,2,FALSE())</f>
        <v>#N/A</v>
      </c>
    </row>
    <row r="345" customFormat="false" ht="42" hidden="true" customHeight="false" outlineLevel="0" collapsed="false">
      <c r="A345" s="35" t="s">
        <v>4157</v>
      </c>
      <c r="B345" s="36" t="s">
        <v>4158</v>
      </c>
      <c r="C345" s="36" t="s">
        <v>4159</v>
      </c>
      <c r="D345" s="36" t="s">
        <v>4160</v>
      </c>
      <c r="E345" s="35" t="s">
        <v>1080</v>
      </c>
      <c r="F345" s="35" t="s">
        <v>89</v>
      </c>
      <c r="G345" s="35" t="s">
        <v>4161</v>
      </c>
      <c r="H345" s="35" t="s">
        <v>4162</v>
      </c>
      <c r="I345" s="35" t="s">
        <v>92</v>
      </c>
      <c r="J345" s="35" t="s">
        <v>93</v>
      </c>
      <c r="K345" s="35" t="s">
        <v>132</v>
      </c>
      <c r="L345" s="35" t="s">
        <v>388</v>
      </c>
      <c r="M345" s="35" t="s">
        <v>389</v>
      </c>
      <c r="N345" s="35" t="s">
        <v>97</v>
      </c>
      <c r="O345" s="35" t="s">
        <v>158</v>
      </c>
      <c r="P345" s="35" t="s">
        <v>4163</v>
      </c>
      <c r="Q345" s="35" t="s">
        <v>158</v>
      </c>
      <c r="R345" s="36" t="s">
        <v>4121</v>
      </c>
      <c r="S345" s="36" t="s">
        <v>4039</v>
      </c>
      <c r="T345" s="36" t="s">
        <v>4122</v>
      </c>
      <c r="U345" s="35" t="s">
        <v>103</v>
      </c>
      <c r="V345" s="36" t="s">
        <v>104</v>
      </c>
      <c r="W345" s="35" t="s">
        <v>4164</v>
      </c>
      <c r="X345" s="36" t="s">
        <v>4165</v>
      </c>
      <c r="Y345" s="35" t="s">
        <v>4166</v>
      </c>
      <c r="Z345" s="35" t="s">
        <v>4166</v>
      </c>
      <c r="AA345" s="35" t="s">
        <v>4166</v>
      </c>
      <c r="AB345" s="35" t="s">
        <v>4167</v>
      </c>
      <c r="AC345" s="35" t="s">
        <v>111</v>
      </c>
      <c r="AD345" s="35" t="s">
        <v>112</v>
      </c>
      <c r="AE345" s="36" t="s">
        <v>4168</v>
      </c>
      <c r="AF345" s="36" t="s">
        <v>166</v>
      </c>
      <c r="AG345" s="35" t="s">
        <v>115</v>
      </c>
      <c r="AH345" s="35" t="s">
        <v>116</v>
      </c>
      <c r="AK345" s="37" t="str">
        <f aca="false">AG345&amp;L345&amp;M345</f>
        <v>服务场站保安问题场站保安</v>
      </c>
      <c r="AP345" s="38" t="n">
        <v>341</v>
      </c>
      <c r="AQ345" s="39" t="n">
        <v>46113</v>
      </c>
      <c r="AR345" s="43" t="str">
        <f aca="false">IFERROR(LEFT(A345,FIND("（",A345)-1),A345)</f>
        <v>热线-260413-052409</v>
      </c>
      <c r="AS345" s="43" t="str">
        <f aca="false">J345</f>
        <v>诉求</v>
      </c>
      <c r="AT345" s="43" t="n">
        <f aca="false">IF(MID(AR345,1,2)="热线",12345)+IF(MID(AR345,1,2)="网络",12345)</f>
        <v>12345</v>
      </c>
      <c r="AU345" s="41" t="str">
        <f aca="false">IFERROR(LEFT(D345,FIND(" ",D345)-1),D345)</f>
        <v>2026-04-13</v>
      </c>
      <c r="AV345" s="43" t="str">
        <f aca="false">P345</f>
        <v>安保部(应急管理中心)</v>
      </c>
      <c r="AW345" s="53" t="str">
        <f aca="false">Q345</f>
        <v>西客站分中心</v>
      </c>
      <c r="AX345" s="7" t="str">
        <f aca="false">H345</f>
        <v>市民反映，自己是外地游客，自己在海淀区公主坟地铁站附近新兴桥下面古树公园旁边的公交场站，自己路过不小心走错到了公交场站，保安态度恶劣，辱骂自己，让自己滚出去，还要开罚单，来电反映公交场站保安服务态度恶劣。</v>
      </c>
      <c r="AY345" s="53" t="str">
        <f aca="false">AG345</f>
        <v>服务</v>
      </c>
      <c r="AZ345" s="43" t="s">
        <v>116</v>
      </c>
      <c r="BA345" s="43" t="s">
        <v>116</v>
      </c>
      <c r="BB345" s="43" t="s">
        <v>116</v>
      </c>
      <c r="BC345" s="6" t="s">
        <v>546</v>
      </c>
      <c r="BD345" s="43" t="str">
        <f aca="false">U345</f>
        <v>结束</v>
      </c>
      <c r="BE345" s="43" t="str">
        <f aca="false">IFERROR(LEFT(T345,FIND(" ",T345)-1),T345)</f>
        <v>2026-04-18</v>
      </c>
      <c r="BF345" s="6" t="s">
        <v>624</v>
      </c>
      <c r="BG345" s="5" t="s">
        <v>148</v>
      </c>
      <c r="BH345" s="5" t="s">
        <v>158</v>
      </c>
      <c r="BI345" s="44"/>
      <c r="BJ345" s="44"/>
      <c r="BK345" s="44"/>
      <c r="BL345" s="44" t="str">
        <f aca="false">IF(BG345="物管行政部","侯旭、郑楠",IF(BG345="安保部","张耕",IF(BG345="工程设备部","华菲",IF(BG345="人力资源部","张浩宇",IF(BG345="党委工作部","阎鑫雨",IF(BG345="餐饮服务部","赵弘晨",IF(BG345="工会","郑欣",IF(BG345="办公室","董娜",""))))))))&amp;IF(BG345="纪检部","黄倩",IF(BG345="信息管理部","蔡浩然",""))</f>
        <v>张耕</v>
      </c>
      <c r="BM345" s="44"/>
      <c r="BN345" s="73"/>
      <c r="BO345" s="73"/>
      <c r="BP345" s="45" t="s">
        <v>120</v>
      </c>
      <c r="BQ345" s="74"/>
      <c r="BR345" s="73"/>
      <c r="BS345" s="74"/>
      <c r="BT345" s="74"/>
      <c r="BU345" s="73"/>
      <c r="BV345" s="44" t="str">
        <f aca="false">MID(AR345,1,16)</f>
        <v>热线-260413-052409</v>
      </c>
      <c r="BW345" s="44" t="s">
        <v>121</v>
      </c>
      <c r="BX345" s="45" t="str">
        <f aca="false">IF(COUNTIF(BV:BV,BV345)=1,"否","是")</f>
        <v>否</v>
      </c>
      <c r="BY345" s="45" t="str">
        <f aca="false">MID(AR345,18,1)</f>
        <v/>
      </c>
      <c r="CG345" s="47" t="str">
        <f aca="false">VLOOKUP(AR345,[1]市民意见信息导出!$AI$2:$AK$392,3,FALSE())</f>
        <v>结束</v>
      </c>
      <c r="CH345" s="0" t="e">
        <f aca="false">VLOOKUP(BV345,[2]Sheet1!$C$2:$AC$99,2,FALSE())</f>
        <v>#N/A</v>
      </c>
    </row>
    <row r="346" customFormat="false" ht="41" hidden="true" customHeight="true" outlineLevel="0" collapsed="false">
      <c r="A346" s="35" t="s">
        <v>4169</v>
      </c>
      <c r="B346" s="36" t="s">
        <v>4170</v>
      </c>
      <c r="C346" s="36" t="s">
        <v>4171</v>
      </c>
      <c r="D346" s="36" t="s">
        <v>4172</v>
      </c>
      <c r="E346" s="35" t="s">
        <v>585</v>
      </c>
      <c r="F346" s="35" t="s">
        <v>89</v>
      </c>
      <c r="G346" s="35" t="s">
        <v>4173</v>
      </c>
      <c r="H346" s="35" t="s">
        <v>4174</v>
      </c>
      <c r="I346" s="35" t="s">
        <v>92</v>
      </c>
      <c r="J346" s="35" t="s">
        <v>93</v>
      </c>
      <c r="K346" s="35" t="s">
        <v>94</v>
      </c>
      <c r="L346" s="35" t="s">
        <v>184</v>
      </c>
      <c r="M346" s="35" t="s">
        <v>185</v>
      </c>
      <c r="N346" s="35" t="s">
        <v>97</v>
      </c>
      <c r="O346" s="35" t="s">
        <v>4175</v>
      </c>
      <c r="P346" s="35" t="s">
        <v>99</v>
      </c>
      <c r="Q346" s="35" t="s">
        <v>4175</v>
      </c>
      <c r="R346" s="36" t="s">
        <v>4121</v>
      </c>
      <c r="S346" s="36" t="s">
        <v>4068</v>
      </c>
      <c r="T346" s="36" t="s">
        <v>4122</v>
      </c>
      <c r="U346" s="35" t="s">
        <v>103</v>
      </c>
      <c r="V346" s="36" t="s">
        <v>104</v>
      </c>
      <c r="W346" s="35" t="s">
        <v>4176</v>
      </c>
      <c r="X346" s="35" t="s">
        <v>4177</v>
      </c>
      <c r="Y346" s="35" t="s">
        <v>4178</v>
      </c>
      <c r="Z346" s="35" t="s">
        <v>4179</v>
      </c>
      <c r="AA346" s="35" t="s">
        <v>163</v>
      </c>
      <c r="AB346" s="35" t="s">
        <v>193</v>
      </c>
      <c r="AC346" s="35" t="s">
        <v>111</v>
      </c>
      <c r="AD346" s="35" t="s">
        <v>112</v>
      </c>
      <c r="AE346" s="36" t="s">
        <v>4180</v>
      </c>
      <c r="AF346" s="36" t="s">
        <v>4181</v>
      </c>
      <c r="AG346" s="35" t="s">
        <v>115</v>
      </c>
      <c r="AH346" s="35" t="s">
        <v>116</v>
      </c>
      <c r="AK346" s="37" t="str">
        <f aca="false">AG346&amp;L346&amp;M346</f>
        <v>服务乘车环境问题车辆卫生</v>
      </c>
      <c r="AP346" s="38" t="n">
        <v>342</v>
      </c>
      <c r="AQ346" s="39" t="n">
        <v>46113</v>
      </c>
      <c r="AR346" s="43" t="str">
        <f aca="false">IFERROR(LEFT(A346,FIND("（",A346)-1),A346)</f>
        <v>热线-260413-058893-2</v>
      </c>
      <c r="AS346" s="43" t="str">
        <f aca="false">J346</f>
        <v>诉求</v>
      </c>
      <c r="AT346" s="43" t="n">
        <f aca="false">IF(MID(AR346,1,2)="热线",12345)+IF(MID(AR346,1,2)="网络",12345)</f>
        <v>12345</v>
      </c>
      <c r="AU346" s="41" t="str">
        <f aca="false">IFERROR(LEFT(D346,FIND(" ",D346)-1),D346)</f>
        <v>2026-04-13</v>
      </c>
      <c r="AV346" s="43" t="str">
        <f aca="false">P346</f>
        <v>物管行政部</v>
      </c>
      <c r="AW346" s="53" t="str">
        <f aca="false">Q346</f>
        <v>岳各庄分中心</v>
      </c>
      <c r="AX346" s="7" t="str">
        <f aca="false">H346</f>
        <v>市民反映，2026年4月13日17:26分在五棵松公交站上车乘坐624路公交车，在青塔路下的车，车内没有开窗，空气都不流通，车内门把手都是粘的，来电反映车内卫生清理不合格和车内没有开窗问题。安服，物业，科技</v>
      </c>
      <c r="AY346" s="53" t="str">
        <f aca="false">AG346</f>
        <v>服务</v>
      </c>
      <c r="AZ346" s="43" t="s">
        <v>116</v>
      </c>
      <c r="BA346" s="43" t="s">
        <v>116</v>
      </c>
      <c r="BB346" s="43" t="s">
        <v>116</v>
      </c>
      <c r="BC346" s="6" t="s">
        <v>117</v>
      </c>
      <c r="BD346" s="43" t="str">
        <f aca="false">U346</f>
        <v>结束</v>
      </c>
      <c r="BE346" s="43" t="str">
        <f aca="false">IFERROR(LEFT(T346,FIND(" ",T346)-1),T346)</f>
        <v>2026-04-18</v>
      </c>
      <c r="BF346" s="6" t="s">
        <v>2877</v>
      </c>
      <c r="BG346" s="5" t="s">
        <v>99</v>
      </c>
      <c r="BH346" s="5" t="s">
        <v>4175</v>
      </c>
      <c r="BI346" s="44"/>
      <c r="BJ346" s="44"/>
      <c r="BK346" s="44"/>
      <c r="BL346" s="44" t="str">
        <f aca="false">IF(BG346="物管行政部","侯旭、郑楠",IF(BG346="安保部","张耕",IF(BG346="工程设备部","华菲",IF(BG346="人力资源部","张浩宇",IF(BG346="党委工作部","阎鑫雨",IF(BG346="餐饮服务部","赵弘晨",IF(BG346="工会","郑欣",IF(BG346="办公室","董娜",""))))))))&amp;IF(BG346="纪检部","黄倩",IF(BG346="信息管理部","蔡浩然",""))</f>
        <v>侯旭、郑楠</v>
      </c>
      <c r="BM346" s="44"/>
      <c r="BN346" s="73"/>
      <c r="BO346" s="73"/>
      <c r="BP346" s="45" t="s">
        <v>120</v>
      </c>
      <c r="BQ346" s="74"/>
      <c r="BR346" s="73"/>
      <c r="BS346" s="74"/>
      <c r="BT346" s="74"/>
      <c r="BU346" s="73"/>
      <c r="BV346" s="44" t="str">
        <f aca="false">MID(AR346,1,16)</f>
        <v>热线-260413-058893</v>
      </c>
      <c r="BW346" s="44" t="s">
        <v>121</v>
      </c>
      <c r="BX346" s="45" t="str">
        <f aca="false">IF(COUNTIF(BV:BV,BV346)=1,"否","是")</f>
        <v>否</v>
      </c>
      <c r="BY346" s="45" t="str">
        <f aca="false">MID(AR346,18,1)</f>
        <v>2</v>
      </c>
      <c r="CG346" s="47" t="str">
        <f aca="false">VLOOKUP(AR346,[1]市民意见信息导出!$AI$2:$AK$392,3,FALSE())</f>
        <v>结束</v>
      </c>
      <c r="CH346" s="0" t="e">
        <f aca="false">VLOOKUP(BV346,[2]Sheet1!$C$2:$AC$99,2,FALSE())</f>
        <v>#N/A</v>
      </c>
    </row>
    <row r="347" customFormat="false" ht="49" hidden="true" customHeight="true" outlineLevel="0" collapsed="false">
      <c r="A347" s="35" t="s">
        <v>4182</v>
      </c>
      <c r="B347" s="36" t="s">
        <v>4183</v>
      </c>
      <c r="C347" s="36" t="s">
        <v>4184</v>
      </c>
      <c r="D347" s="36" t="s">
        <v>4185</v>
      </c>
      <c r="E347" s="35" t="s">
        <v>4186</v>
      </c>
      <c r="F347" s="35" t="s">
        <v>89</v>
      </c>
      <c r="G347" s="35" t="s">
        <v>4187</v>
      </c>
      <c r="H347" s="35" t="s">
        <v>4188</v>
      </c>
      <c r="I347" s="35" t="s">
        <v>92</v>
      </c>
      <c r="J347" s="35" t="s">
        <v>93</v>
      </c>
      <c r="K347" s="35" t="s">
        <v>94</v>
      </c>
      <c r="L347" s="35" t="s">
        <v>95</v>
      </c>
      <c r="M347" s="35" t="s">
        <v>96</v>
      </c>
      <c r="N347" s="35" t="s">
        <v>97</v>
      </c>
      <c r="O347" s="35" t="s">
        <v>99</v>
      </c>
      <c r="P347" s="35" t="s">
        <v>99</v>
      </c>
      <c r="Q347" s="35" t="s">
        <v>218</v>
      </c>
      <c r="R347" s="36" t="s">
        <v>4189</v>
      </c>
      <c r="S347" s="36" t="s">
        <v>4190</v>
      </c>
      <c r="T347" s="36" t="s">
        <v>4191</v>
      </c>
      <c r="U347" s="35" t="s">
        <v>103</v>
      </c>
      <c r="V347" s="36" t="s">
        <v>104</v>
      </c>
      <c r="W347" s="35" t="s">
        <v>2474</v>
      </c>
      <c r="X347" s="35" t="s">
        <v>4192</v>
      </c>
      <c r="Y347" s="35" t="s">
        <v>4193</v>
      </c>
      <c r="Z347" s="35" t="s">
        <v>4194</v>
      </c>
      <c r="AA347" s="35" t="s">
        <v>163</v>
      </c>
      <c r="AB347" s="35" t="s">
        <v>4195</v>
      </c>
      <c r="AC347" s="35" t="s">
        <v>111</v>
      </c>
      <c r="AD347" s="35" t="s">
        <v>112</v>
      </c>
      <c r="AE347" s="36" t="s">
        <v>4196</v>
      </c>
      <c r="AF347" s="36" t="s">
        <v>529</v>
      </c>
      <c r="AG347" s="35" t="s">
        <v>115</v>
      </c>
      <c r="AH347" s="35" t="s">
        <v>116</v>
      </c>
      <c r="AK347" s="37" t="str">
        <f aca="false">AG347&amp;L347&amp;M347</f>
        <v>服务企业政策问题调整服务规范</v>
      </c>
      <c r="AP347" s="38" t="n">
        <v>343</v>
      </c>
      <c r="AQ347" s="39" t="n">
        <v>46113</v>
      </c>
      <c r="AR347" s="43" t="str">
        <f aca="false">IFERROR(LEFT(A347,FIND("（",A347)-1),A347)</f>
        <v>热线-260414-025017-1</v>
      </c>
      <c r="AS347" s="43" t="str">
        <f aca="false">J347</f>
        <v>诉求</v>
      </c>
      <c r="AT347" s="43" t="n">
        <f aca="false">IF(MID(AR347,1,2)="热线",12345)+IF(MID(AR347,1,2)="网络",12345)</f>
        <v>12345</v>
      </c>
      <c r="AU347" s="41" t="str">
        <f aca="false">IFERROR(LEFT(D347,FIND(" ",D347)-1),D347)</f>
        <v>2026-04-14</v>
      </c>
      <c r="AV347" s="43" t="str">
        <f aca="false">P347</f>
        <v>物管行政部</v>
      </c>
      <c r="AW347" s="53" t="str">
        <f aca="false">Q347</f>
        <v>机关</v>
      </c>
      <c r="AX347" s="7" t="str">
        <f aca="false">H347</f>
        <v>市民反映，自己腿脚不好，出门乘坐很多公交车，上车时都要扶着门上的把手，把手上都是粘的，希望勤擦把手，来电反映协调公交勤擦门把手问题。注：该工单为拆分工单，来电录音详见：热线-260414-023781，物业，科技  请调整主题词为调整服务规范</v>
      </c>
      <c r="AY347" s="53" t="str">
        <f aca="false">AG347</f>
        <v>服务</v>
      </c>
      <c r="AZ347" s="43" t="s">
        <v>116</v>
      </c>
      <c r="BA347" s="43" t="s">
        <v>116</v>
      </c>
      <c r="BB347" s="43" t="s">
        <v>116</v>
      </c>
      <c r="BC347" s="6" t="s">
        <v>117</v>
      </c>
      <c r="BD347" s="43" t="str">
        <f aca="false">U347</f>
        <v>结束</v>
      </c>
      <c r="BE347" s="43" t="str">
        <f aca="false">IFERROR(LEFT(T347,FIND(" ",T347)-1),T347)</f>
        <v>2026-04-19</v>
      </c>
      <c r="BF347" s="6" t="s">
        <v>2877</v>
      </c>
      <c r="BG347" s="5" t="s">
        <v>99</v>
      </c>
      <c r="BH347" s="5" t="s">
        <v>218</v>
      </c>
      <c r="BI347" s="44"/>
      <c r="BJ347" s="44"/>
      <c r="BK347" s="44"/>
      <c r="BL347" s="44" t="str">
        <f aca="false">IF(BG347="物管行政部","侯旭、郑楠",IF(BG347="安保部","张耕",IF(BG347="工程设备部","华菲",IF(BG347="人力资源部","张浩宇",IF(BG347="党委工作部","阎鑫雨",IF(BG347="餐饮服务部","赵弘晨",IF(BG347="工会","郑欣",IF(BG347="办公室","董娜",""))))))))&amp;IF(BG347="纪检部","黄倩",IF(BG347="信息管理部","蔡浩然",""))</f>
        <v>侯旭、郑楠</v>
      </c>
      <c r="BM347" s="44"/>
      <c r="BN347" s="73"/>
      <c r="BO347" s="73"/>
      <c r="BP347" s="45" t="s">
        <v>120</v>
      </c>
      <c r="BQ347" s="74"/>
      <c r="BR347" s="73"/>
      <c r="BS347" s="74"/>
      <c r="BT347" s="74"/>
      <c r="BU347" s="73"/>
      <c r="BV347" s="44" t="str">
        <f aca="false">MID(AR347,1,16)</f>
        <v>热线-260414-025017</v>
      </c>
      <c r="BW347" s="44" t="s">
        <v>121</v>
      </c>
      <c r="BX347" s="45" t="str">
        <f aca="false">IF(COUNTIF(BV:BV,BV347)=1,"否","是")</f>
        <v>否</v>
      </c>
      <c r="BY347" s="45" t="str">
        <f aca="false">MID(AR347,18,1)</f>
        <v>1</v>
      </c>
      <c r="CG347" s="47" t="str">
        <f aca="false">VLOOKUP(AR347,[1]市民意见信息导出!$AI$2:$AK$392,3,FALSE())</f>
        <v>结束</v>
      </c>
      <c r="CH347" s="0" t="e">
        <f aca="false">VLOOKUP(BV347,[2]Sheet1!$C$2:$AC$99,2,FALSE())</f>
        <v>#N/A</v>
      </c>
    </row>
    <row r="348" customFormat="false" ht="59" hidden="true" customHeight="true" outlineLevel="0" collapsed="false">
      <c r="A348" s="35" t="s">
        <v>4197</v>
      </c>
      <c r="B348" s="36" t="s">
        <v>4198</v>
      </c>
      <c r="C348" s="36" t="s">
        <v>4199</v>
      </c>
      <c r="D348" s="36" t="s">
        <v>4200</v>
      </c>
      <c r="E348" s="35" t="s">
        <v>2082</v>
      </c>
      <c r="F348" s="35" t="s">
        <v>129</v>
      </c>
      <c r="G348" s="35" t="s">
        <v>4201</v>
      </c>
      <c r="H348" s="35" t="s">
        <v>4202</v>
      </c>
      <c r="I348" s="35" t="s">
        <v>92</v>
      </c>
      <c r="J348" s="35" t="s">
        <v>93</v>
      </c>
      <c r="K348" s="35" t="s">
        <v>94</v>
      </c>
      <c r="L348" s="35" t="s">
        <v>184</v>
      </c>
      <c r="M348" s="35" t="s">
        <v>185</v>
      </c>
      <c r="N348" s="35" t="s">
        <v>97</v>
      </c>
      <c r="O348" s="35" t="s">
        <v>340</v>
      </c>
      <c r="P348" s="35" t="s">
        <v>99</v>
      </c>
      <c r="Q348" s="35" t="s">
        <v>340</v>
      </c>
      <c r="R348" s="36" t="s">
        <v>4189</v>
      </c>
      <c r="S348" s="36" t="s">
        <v>4039</v>
      </c>
      <c r="T348" s="36" t="s">
        <v>4191</v>
      </c>
      <c r="U348" s="35" t="s">
        <v>103</v>
      </c>
      <c r="V348" s="36" t="s">
        <v>104</v>
      </c>
      <c r="W348" s="35" t="s">
        <v>342</v>
      </c>
      <c r="X348" s="35" t="s">
        <v>4203</v>
      </c>
      <c r="Y348" s="35" t="s">
        <v>4204</v>
      </c>
      <c r="Z348" s="35" t="s">
        <v>345</v>
      </c>
      <c r="AA348" s="35" t="s">
        <v>163</v>
      </c>
      <c r="AB348" s="35" t="s">
        <v>4205</v>
      </c>
      <c r="AC348" s="35" t="s">
        <v>111</v>
      </c>
      <c r="AD348" s="35" t="s">
        <v>112</v>
      </c>
      <c r="AE348" s="36" t="s">
        <v>4206</v>
      </c>
      <c r="AF348" s="36" t="s">
        <v>347</v>
      </c>
      <c r="AG348" s="35" t="s">
        <v>115</v>
      </c>
      <c r="AH348" s="35" t="s">
        <v>116</v>
      </c>
      <c r="AK348" s="37" t="str">
        <f aca="false">AG348&amp;L348&amp;M348</f>
        <v>服务乘车环境问题车辆卫生</v>
      </c>
      <c r="AP348" s="38" t="n">
        <v>344</v>
      </c>
      <c r="AQ348" s="39" t="n">
        <v>46113</v>
      </c>
      <c r="AR348" s="43" t="str">
        <f aca="false">IFERROR(LEFT(A348,FIND("（",A348)-1),A348)</f>
        <v>热线-260414-032212</v>
      </c>
      <c r="AS348" s="43" t="str">
        <f aca="false">J348</f>
        <v>诉求</v>
      </c>
      <c r="AT348" s="43" t="n">
        <f aca="false">IF(MID(AR348,1,2)="热线",12345)+IF(MID(AR348,1,2)="网络",12345)</f>
        <v>12345</v>
      </c>
      <c r="AU348" s="41" t="str">
        <f aca="false">IFERROR(LEFT(D348,FIND(" ",D348)-1),D348)</f>
        <v>2026-04-14</v>
      </c>
      <c r="AV348" s="43" t="str">
        <f aca="false">P348</f>
        <v>物管行政部</v>
      </c>
      <c r="AW348" s="53" t="str">
        <f aca="false">Q348</f>
        <v>明月湾分中心</v>
      </c>
      <c r="AX348" s="7" t="str">
        <f aca="false">H348</f>
        <v>市民反映，2026年4月14日早上乘坐599路公交车，公交车地板没有拖，还有乘客的手纸之类垃圾，卫生很差，需要整改，车号：3835632，来电反映599路公交车内部卫生差问题。</v>
      </c>
      <c r="AY348" s="53" t="str">
        <f aca="false">AG348</f>
        <v>服务</v>
      </c>
      <c r="AZ348" s="43" t="s">
        <v>116</v>
      </c>
      <c r="BA348" s="43" t="s">
        <v>116</v>
      </c>
      <c r="BB348" s="43" t="s">
        <v>116</v>
      </c>
      <c r="BC348" s="6" t="s">
        <v>117</v>
      </c>
      <c r="BD348" s="43" t="str">
        <f aca="false">U348</f>
        <v>结束</v>
      </c>
      <c r="BE348" s="43" t="str">
        <f aca="false">IFERROR(LEFT(T348,FIND(" ",T348)-1),T348)</f>
        <v>2026-04-19</v>
      </c>
      <c r="BF348" s="6" t="s">
        <v>1023</v>
      </c>
      <c r="BG348" s="5" t="s">
        <v>99</v>
      </c>
      <c r="BH348" s="5" t="s">
        <v>340</v>
      </c>
      <c r="BI348" s="44"/>
      <c r="BJ348" s="44"/>
      <c r="BK348" s="44"/>
      <c r="BL348" s="44" t="str">
        <f aca="false">IF(BG348="物管行政部","侯旭、郑楠",IF(BG348="安保部","张耕",IF(BG348="工程设备部","华菲",IF(BG348="人力资源部","张浩宇",IF(BG348="党委工作部","阎鑫雨",IF(BG348="餐饮服务部","赵弘晨",IF(BG348="工会","郑欣",IF(BG348="办公室","董娜",""))))))))&amp;IF(BG348="纪检部","黄倩",IF(BG348="信息管理部","蔡浩然",""))</f>
        <v>侯旭、郑楠</v>
      </c>
      <c r="BM348" s="44"/>
      <c r="BN348" s="73"/>
      <c r="BO348" s="73"/>
      <c r="BP348" s="45" t="s">
        <v>120</v>
      </c>
      <c r="BQ348" s="74"/>
      <c r="BR348" s="73"/>
      <c r="BS348" s="74"/>
      <c r="BT348" s="74"/>
      <c r="BU348" s="73"/>
      <c r="BV348" s="44" t="str">
        <f aca="false">MID(AR348,1,16)</f>
        <v>热线-260414-032212</v>
      </c>
      <c r="BW348" s="44" t="s">
        <v>121</v>
      </c>
      <c r="BX348" s="45" t="str">
        <f aca="false">IF(COUNTIF(BV:BV,BV348)=1,"否","是")</f>
        <v>否</v>
      </c>
      <c r="BY348" s="45" t="str">
        <f aca="false">MID(AR348,18,1)</f>
        <v/>
      </c>
      <c r="CG348" s="47" t="str">
        <f aca="false">VLOOKUP(AR348,[1]市民意见信息导出!$AI$2:$AK$392,3,FALSE())</f>
        <v>结束</v>
      </c>
      <c r="CH348" s="0" t="e">
        <f aca="false">VLOOKUP(BV348,[2]Sheet1!$C$2:$AC$99,2,FALSE())</f>
        <v>#N/A</v>
      </c>
    </row>
    <row r="349" customFormat="false" ht="72" hidden="true" customHeight="true" outlineLevel="0" collapsed="false">
      <c r="A349" s="35" t="s">
        <v>4207</v>
      </c>
      <c r="B349" s="36" t="s">
        <v>4208</v>
      </c>
      <c r="C349" s="36" t="s">
        <v>4209</v>
      </c>
      <c r="D349" s="36" t="s">
        <v>4210</v>
      </c>
      <c r="E349" s="35" t="s">
        <v>4211</v>
      </c>
      <c r="F349" s="35" t="s">
        <v>129</v>
      </c>
      <c r="G349" s="35" t="s">
        <v>4212</v>
      </c>
      <c r="H349" s="35" t="s">
        <v>4213</v>
      </c>
      <c r="I349" s="35" t="s">
        <v>92</v>
      </c>
      <c r="J349" s="35" t="s">
        <v>93</v>
      </c>
      <c r="K349" s="35" t="s">
        <v>234</v>
      </c>
      <c r="L349" s="35" t="s">
        <v>2201</v>
      </c>
      <c r="M349" s="35" t="s">
        <v>4214</v>
      </c>
      <c r="N349" s="35" t="s">
        <v>97</v>
      </c>
      <c r="O349" s="35" t="s">
        <v>238</v>
      </c>
      <c r="P349" s="35" t="s">
        <v>234</v>
      </c>
      <c r="Q349" s="35" t="s">
        <v>218</v>
      </c>
      <c r="R349" s="36" t="s">
        <v>4121</v>
      </c>
      <c r="S349" s="36" t="s">
        <v>4215</v>
      </c>
      <c r="T349" s="36" t="s">
        <v>4122</v>
      </c>
      <c r="U349" s="35" t="s">
        <v>103</v>
      </c>
      <c r="V349" s="36" t="s">
        <v>104</v>
      </c>
      <c r="W349" s="35" t="s">
        <v>4216</v>
      </c>
      <c r="X349" s="35" t="s">
        <v>4217</v>
      </c>
      <c r="Y349" s="35" t="s">
        <v>4218</v>
      </c>
      <c r="Z349" s="35" t="s">
        <v>242</v>
      </c>
      <c r="AA349" s="35" t="s">
        <v>242</v>
      </c>
      <c r="AB349" s="35" t="s">
        <v>4219</v>
      </c>
      <c r="AC349" s="35" t="s">
        <v>111</v>
      </c>
      <c r="AD349" s="35" t="s">
        <v>112</v>
      </c>
      <c r="AE349" s="36" t="s">
        <v>4220</v>
      </c>
      <c r="AF349" s="36" t="s">
        <v>279</v>
      </c>
      <c r="AG349" s="35" t="s">
        <v>4221</v>
      </c>
      <c r="AH349" s="35" t="s">
        <v>116</v>
      </c>
      <c r="AK349" s="37" t="str">
        <f aca="false">AG349&amp;L349&amp;M349</f>
        <v>工龄认定退休人员退休政策</v>
      </c>
      <c r="AP349" s="38" t="n">
        <v>345</v>
      </c>
      <c r="AQ349" s="39" t="n">
        <v>46113</v>
      </c>
      <c r="AR349" s="43" t="str">
        <f aca="false">IFERROR(LEFT(A349,FIND("（",A349)-1),A349)</f>
        <v>热线-260413-035569</v>
      </c>
      <c r="AS349" s="43" t="str">
        <f aca="false">J349</f>
        <v>诉求</v>
      </c>
      <c r="AT349" s="43" t="n">
        <f aca="false">IF(MID(AR349,1,2)="热线",12345)+IF(MID(AR349,1,2)="网络",12345)</f>
        <v>12345</v>
      </c>
      <c r="AU349" s="41" t="str">
        <f aca="false">IFERROR(LEFT(D349,FIND(" ",D349)-1),D349)</f>
        <v>2026-04-13</v>
      </c>
      <c r="AV349" s="43" t="str">
        <f aca="false">P349</f>
        <v>人力资源部（人力资源发展中心）</v>
      </c>
      <c r="AW349" s="53" t="str">
        <f aca="false">Q349</f>
        <v>机关</v>
      </c>
      <c r="AX349" s="7" t="str">
        <f aca="false">H349</f>
        <v>市民反映，自己住在十里河，自己今年65岁，退休五年了，1993年到公交公司工作，也是从公交公司退休的，同年龄退休的都能拿6千多元，自己的工龄是从1993年开始算的，缺少1977年-1993年的工龄，希望能处理一下，姓名：赵长福，身份证号：110105196012112916，居住地：朝阳区十八里店乡十里河，希望公交公司补办工龄，来电反映缺少工龄问题。</v>
      </c>
      <c r="AY349" s="53" t="str">
        <f aca="false">AG349</f>
        <v>工龄认定</v>
      </c>
      <c r="AZ349" s="43" t="s">
        <v>92</v>
      </c>
      <c r="BA349" s="43" t="s">
        <v>92</v>
      </c>
      <c r="BB349" s="43" t="s">
        <v>116</v>
      </c>
      <c r="BC349" s="6" t="s">
        <v>226</v>
      </c>
      <c r="BD349" s="43" t="str">
        <f aca="false">U349</f>
        <v>结束</v>
      </c>
      <c r="BE349" s="43" t="str">
        <f aca="false">IFERROR(LEFT(T349,FIND(" ",T349)-1),T349)</f>
        <v>2026-04-18</v>
      </c>
      <c r="BF349" s="6" t="s">
        <v>4222</v>
      </c>
      <c r="BG349" s="5" t="s">
        <v>238</v>
      </c>
      <c r="BH349" s="5" t="s">
        <v>218</v>
      </c>
      <c r="BI349" s="44"/>
      <c r="BJ349" s="44"/>
      <c r="BK349" s="44"/>
      <c r="BL349" s="44" t="str">
        <f aca="false">IF(BG349="物管行政部","侯旭、郑楠",IF(BG349="安保部","张耕",IF(BG349="工程设备部","华菲",IF(BG349="人力资源部","张浩宇",IF(BG349="党委工作部","阎鑫雨",IF(BG349="餐饮服务部","赵弘晨",IF(BG349="工会","郑欣",IF(BG349="办公室","董娜",""))))))))&amp;IF(BG349="纪检部","黄倩",IF(BG349="信息管理部","蔡浩然",""))</f>
        <v>张浩宇</v>
      </c>
      <c r="BM349" s="44"/>
      <c r="BN349" s="73"/>
      <c r="BO349" s="73"/>
      <c r="BP349" s="45" t="s">
        <v>120</v>
      </c>
      <c r="BQ349" s="74"/>
      <c r="BR349" s="73"/>
      <c r="BS349" s="74"/>
      <c r="BT349" s="74"/>
      <c r="BU349" s="73"/>
      <c r="BV349" s="44" t="str">
        <f aca="false">MID(AR349,1,16)</f>
        <v>热线-260413-035569</v>
      </c>
      <c r="BW349" s="44"/>
      <c r="BX349" s="45" t="str">
        <f aca="false">IF(COUNTIF(BV:BV,BV349)=1,"否","是")</f>
        <v>否</v>
      </c>
      <c r="BY349" s="45" t="str">
        <f aca="false">MID(AR349,18,1)</f>
        <v/>
      </c>
      <c r="CG349" s="47" t="str">
        <f aca="false">VLOOKUP(AR349,[1]市民意见信息导出!$AI$2:$AK$392,3,FALSE())</f>
        <v>结束</v>
      </c>
      <c r="CH349" s="0" t="e">
        <f aca="false">VLOOKUP(BV349,[2]Sheet1!$C$2:$AC$99,2,FALSE())</f>
        <v>#N/A</v>
      </c>
    </row>
    <row r="350" customFormat="false" ht="60" hidden="true" customHeight="true" outlineLevel="0" collapsed="false">
      <c r="A350" s="35" t="s">
        <v>4223</v>
      </c>
      <c r="B350" s="36" t="s">
        <v>4224</v>
      </c>
      <c r="C350" s="36" t="s">
        <v>4225</v>
      </c>
      <c r="D350" s="36" t="s">
        <v>4226</v>
      </c>
      <c r="E350" s="35" t="s">
        <v>2688</v>
      </c>
      <c r="F350" s="35" t="s">
        <v>129</v>
      </c>
      <c r="G350" s="35" t="s">
        <v>2689</v>
      </c>
      <c r="H350" s="35" t="s">
        <v>4227</v>
      </c>
      <c r="I350" s="35" t="s">
        <v>92</v>
      </c>
      <c r="J350" s="35" t="s">
        <v>93</v>
      </c>
      <c r="K350" s="35" t="s">
        <v>94</v>
      </c>
      <c r="L350" s="35" t="s">
        <v>184</v>
      </c>
      <c r="M350" s="35" t="s">
        <v>185</v>
      </c>
      <c r="N350" s="35" t="s">
        <v>97</v>
      </c>
      <c r="O350" s="35" t="s">
        <v>437</v>
      </c>
      <c r="P350" s="35" t="s">
        <v>99</v>
      </c>
      <c r="Q350" s="35" t="s">
        <v>437</v>
      </c>
      <c r="R350" s="36" t="s">
        <v>4189</v>
      </c>
      <c r="S350" s="36" t="s">
        <v>4190</v>
      </c>
      <c r="T350" s="36" t="s">
        <v>4191</v>
      </c>
      <c r="U350" s="35" t="s">
        <v>103</v>
      </c>
      <c r="V350" s="36" t="s">
        <v>104</v>
      </c>
      <c r="W350" s="35" t="s">
        <v>2006</v>
      </c>
      <c r="X350" s="35" t="s">
        <v>4228</v>
      </c>
      <c r="Y350" s="35" t="s">
        <v>4229</v>
      </c>
      <c r="Z350" s="35" t="s">
        <v>2694</v>
      </c>
      <c r="AA350" s="35" t="s">
        <v>163</v>
      </c>
      <c r="AB350" s="35" t="s">
        <v>193</v>
      </c>
      <c r="AC350" s="35" t="s">
        <v>111</v>
      </c>
      <c r="AD350" s="35" t="s">
        <v>112</v>
      </c>
      <c r="AE350" s="36" t="s">
        <v>4230</v>
      </c>
      <c r="AF350" s="36" t="s">
        <v>444</v>
      </c>
      <c r="AG350" s="35" t="s">
        <v>115</v>
      </c>
      <c r="AH350" s="35" t="s">
        <v>116</v>
      </c>
      <c r="AK350" s="37" t="str">
        <f aca="false">AG350&amp;L350&amp;M350</f>
        <v>服务乘车环境问题车辆卫生</v>
      </c>
      <c r="AP350" s="38" t="n">
        <v>346</v>
      </c>
      <c r="AQ350" s="39" t="n">
        <v>46113</v>
      </c>
      <c r="AR350" s="43" t="str">
        <f aca="false">IFERROR(LEFT(A350,FIND("（",A350)-1),A350)</f>
        <v>网络-260414-049579</v>
      </c>
      <c r="AS350" s="43" t="str">
        <f aca="false">J350</f>
        <v>诉求</v>
      </c>
      <c r="AT350" s="43" t="n">
        <f aca="false">IF(MID(AR350,1,2)="热线",12345)+IF(MID(AR350,1,2)="网络",12345)</f>
        <v>12345</v>
      </c>
      <c r="AU350" s="41" t="str">
        <f aca="false">IFERROR(LEFT(D350,FIND(" ",D350)-1),D350)</f>
        <v>2026-04-14</v>
      </c>
      <c r="AV350" s="43" t="str">
        <f aca="false">P350</f>
        <v>物管行政部</v>
      </c>
      <c r="AW350" s="53" t="str">
        <f aca="false">Q350</f>
        <v>南湖分中心</v>
      </c>
      <c r="AX350" s="7" t="str">
        <f aca="false">H350</f>
        <v>工单来源：微信服务号，此工单内容为网民留言时填写的标题及原文。 ============================= 留言标题：公交车卫生堪忧留言原文：301路公交车座椅太脏，车厢内卫生也堪忧，4月14日9:58，蒋宅口上车，10:41，中苑西区下车，市民填写的详细地址为：区、街道：昌平区天通苑北街道详细地址：立水桥东一路</v>
      </c>
      <c r="AY350" s="53" t="str">
        <f aca="false">AG350</f>
        <v>服务</v>
      </c>
      <c r="AZ350" s="43" t="s">
        <v>116</v>
      </c>
      <c r="BA350" s="43" t="s">
        <v>116</v>
      </c>
      <c r="BB350" s="43" t="s">
        <v>116</v>
      </c>
      <c r="BC350" s="6" t="s">
        <v>117</v>
      </c>
      <c r="BD350" s="43" t="str">
        <f aca="false">U350</f>
        <v>结束</v>
      </c>
      <c r="BE350" s="43" t="str">
        <f aca="false">IFERROR(LEFT(T350,FIND(" ",T350)-1),T350)</f>
        <v>2026-04-19</v>
      </c>
      <c r="BF350" s="6" t="s">
        <v>640</v>
      </c>
      <c r="BG350" s="5" t="s">
        <v>99</v>
      </c>
      <c r="BH350" s="5" t="s">
        <v>437</v>
      </c>
      <c r="BI350" s="44"/>
      <c r="BJ350" s="44"/>
      <c r="BK350" s="44"/>
      <c r="BL350" s="44" t="str">
        <f aca="false">IF(BG350="物管行政部","侯旭、郑楠",IF(BG350="安保部","张耕",IF(BG350="工程设备部","华菲",IF(BG350="人力资源部","张浩宇",IF(BG350="党委工作部","阎鑫雨",IF(BG350="餐饮服务部","赵弘晨",IF(BG350="工会","郑欣",IF(BG350="办公室","董娜",""))))))))&amp;IF(BG350="纪检部","黄倩",IF(BG350="信息管理部","蔡浩然",""))</f>
        <v>侯旭、郑楠</v>
      </c>
      <c r="BM350" s="44"/>
      <c r="BN350" s="73"/>
      <c r="BO350" s="73"/>
      <c r="BP350" s="45" t="s">
        <v>120</v>
      </c>
      <c r="BQ350" s="74"/>
      <c r="BR350" s="73"/>
      <c r="BS350" s="74"/>
      <c r="BT350" s="74"/>
      <c r="BU350" s="73"/>
      <c r="BV350" s="44" t="str">
        <f aca="false">MID(AR350,1,16)</f>
        <v>网络-260414-049579</v>
      </c>
      <c r="BW350" s="44" t="s">
        <v>121</v>
      </c>
      <c r="BX350" s="45" t="str">
        <f aca="false">IF(COUNTIF(BV:BV,BV350)=1,"否","是")</f>
        <v>否</v>
      </c>
      <c r="BY350" s="45" t="str">
        <f aca="false">MID(AR350,18,1)</f>
        <v/>
      </c>
      <c r="CG350" s="47" t="str">
        <f aca="false">VLOOKUP(AR350,[1]市民意见信息导出!$AI$2:$AK$392,3,FALSE())</f>
        <v>结束</v>
      </c>
      <c r="CH350" s="0" t="e">
        <f aca="false">VLOOKUP(BV350,[2]Sheet1!$C$2:$AC$99,2,FALSE())</f>
        <v>#N/A</v>
      </c>
    </row>
    <row r="351" customFormat="false" ht="94" hidden="true" customHeight="true" outlineLevel="0" collapsed="false">
      <c r="A351" s="35" t="s">
        <v>4231</v>
      </c>
      <c r="B351" s="36" t="s">
        <v>4232</v>
      </c>
      <c r="C351" s="36" t="s">
        <v>4233</v>
      </c>
      <c r="D351" s="36" t="s">
        <v>4234</v>
      </c>
      <c r="E351" s="35" t="s">
        <v>182</v>
      </c>
      <c r="F351" s="35" t="s">
        <v>129</v>
      </c>
      <c r="G351" s="35" t="s">
        <v>182</v>
      </c>
      <c r="H351" s="35" t="s">
        <v>4235</v>
      </c>
      <c r="I351" s="35" t="s">
        <v>92</v>
      </c>
      <c r="J351" s="35" t="s">
        <v>93</v>
      </c>
      <c r="K351" s="35" t="s">
        <v>234</v>
      </c>
      <c r="L351" s="35" t="s">
        <v>659</v>
      </c>
      <c r="M351" s="35" t="s">
        <v>4236</v>
      </c>
      <c r="N351" s="35" t="s">
        <v>97</v>
      </c>
      <c r="O351" s="35" t="s">
        <v>238</v>
      </c>
      <c r="P351" s="35" t="s">
        <v>238</v>
      </c>
      <c r="Q351" s="35" t="s">
        <v>218</v>
      </c>
      <c r="R351" s="36" t="s">
        <v>4189</v>
      </c>
      <c r="S351" s="36" t="s">
        <v>4215</v>
      </c>
      <c r="T351" s="36" t="s">
        <v>4191</v>
      </c>
      <c r="U351" s="35" t="s">
        <v>103</v>
      </c>
      <c r="V351" s="36" t="s">
        <v>104</v>
      </c>
      <c r="W351" s="35" t="s">
        <v>4237</v>
      </c>
      <c r="X351" s="77" t="s">
        <v>4238</v>
      </c>
      <c r="Y351" s="35" t="s">
        <v>3216</v>
      </c>
      <c r="Z351" s="35" t="s">
        <v>242</v>
      </c>
      <c r="AA351" s="35" t="s">
        <v>242</v>
      </c>
      <c r="AB351" s="35" t="s">
        <v>4239</v>
      </c>
      <c r="AC351" s="35" t="s">
        <v>111</v>
      </c>
      <c r="AD351" s="35" t="s">
        <v>112</v>
      </c>
      <c r="AE351" s="36" t="s">
        <v>4240</v>
      </c>
      <c r="AF351" s="36" t="s">
        <v>279</v>
      </c>
      <c r="AG351" s="35" t="s">
        <v>225</v>
      </c>
      <c r="AH351" s="35" t="s">
        <v>116</v>
      </c>
      <c r="AK351" s="37" t="str">
        <f aca="false">AG351&amp;L351&amp;M351</f>
        <v>劳动合同及用工管理劳动用工年休假</v>
      </c>
      <c r="AP351" s="38" t="n">
        <v>347</v>
      </c>
      <c r="AQ351" s="39" t="n">
        <v>46113</v>
      </c>
      <c r="AR351" s="43" t="str">
        <f aca="false">IFERROR(LEFT(A351,FIND("（",A351)-1),A351)</f>
        <v>热线-260414-010350</v>
      </c>
      <c r="AS351" s="43" t="str">
        <f aca="false">J351</f>
        <v>诉求</v>
      </c>
      <c r="AT351" s="43" t="n">
        <f aca="false">IF(MID(AR351,1,2)="热线",12345)+IF(MID(AR351,1,2)="网络",12345)</f>
        <v>12345</v>
      </c>
      <c r="AU351" s="41" t="str">
        <f aca="false">IFERROR(LEFT(D351,FIND(" ",D351)-1),D351)</f>
        <v>2026-04-14</v>
      </c>
      <c r="AV351" s="43" t="str">
        <f aca="false">P351</f>
        <v>人力资源部</v>
      </c>
      <c r="AW351" s="53" t="str">
        <f aca="false">Q351</f>
        <v>机关</v>
      </c>
      <c r="AX351" s="7" t="str">
        <f aca="false">H351</f>
        <v>市民反映，自己爱人是公交集团鸿运承物业管理中心派度地铁的职工，工作地址：西城区核桃园东街3号，公司规定休年假需要一次性休完，不能分开，对此不认可，希望领导体谅职工的意愿分开休年假，希望核实是否可以分开休年假，来电反映核实分开休年假问题。注：市民要求保密（已解释）工单流转：退回因工单没有显示来电人姓名及联系方式，我局无法联系其核实具体情况并进行政策告知。根据工单内容，来电人为北京公共交通控股（集团）有限公司鸿运承物业管理中心员工，反映单位安排年休假问题。因休假安排属于单位内部管理问题，鸿运承物业管理中心上级单位为北京公共交通控股（集团）有限公司，建议转上级单位北京公共交通控股（集团）有限公司进行协调。</v>
      </c>
      <c r="AY351" s="53" t="str">
        <f aca="false">AG351</f>
        <v>劳动合同及用工管理</v>
      </c>
      <c r="AZ351" s="43" t="s">
        <v>92</v>
      </c>
      <c r="BA351" s="43" t="s">
        <v>92</v>
      </c>
      <c r="BB351" s="43" t="s">
        <v>116</v>
      </c>
      <c r="BC351" s="6" t="s">
        <v>226</v>
      </c>
      <c r="BD351" s="43" t="str">
        <f aca="false">U351</f>
        <v>结束</v>
      </c>
      <c r="BE351" s="43" t="str">
        <f aca="false">IFERROR(LEFT(T351,FIND(" ",T351)-1),T351)</f>
        <v>2026-04-19</v>
      </c>
      <c r="BF351" s="6" t="s">
        <v>4241</v>
      </c>
      <c r="BG351" s="5" t="s">
        <v>238</v>
      </c>
      <c r="BH351" s="5" t="s">
        <v>218</v>
      </c>
      <c r="BI351" s="44"/>
      <c r="BJ351" s="44"/>
      <c r="BK351" s="44"/>
      <c r="BL351" s="44" t="str">
        <f aca="false">IF(BG351="物管行政部","侯旭、郑楠",IF(BG351="安保部","张耕",IF(BG351="工程设备部","华菲",IF(BG351="人力资源部","张浩宇",IF(BG351="党委工作部","阎鑫雨",IF(BG351="餐饮服务部","赵弘晨",IF(BG351="工会","郑欣",IF(BG351="办公室","董娜",""))))))))&amp;IF(BG351="纪检部","黄倩",IF(BG351="信息管理部","蔡浩然",""))</f>
        <v>张浩宇</v>
      </c>
      <c r="BM351" s="44"/>
      <c r="BN351" s="73"/>
      <c r="BO351" s="73"/>
      <c r="BP351" s="45" t="s">
        <v>120</v>
      </c>
      <c r="BQ351" s="74"/>
      <c r="BR351" s="73"/>
      <c r="BS351" s="74"/>
      <c r="BT351" s="74"/>
      <c r="BU351" s="73"/>
      <c r="BV351" s="44" t="str">
        <f aca="false">MID(AR351,1,16)</f>
        <v>热线-260414-010350</v>
      </c>
      <c r="BW351" s="44" t="s">
        <v>231</v>
      </c>
      <c r="BX351" s="45" t="str">
        <f aca="false">IF(COUNTIF(BV:BV,BV351)=1,"否","是")</f>
        <v>否</v>
      </c>
      <c r="BY351" s="45" t="str">
        <f aca="false">MID(AR351,18,1)</f>
        <v/>
      </c>
      <c r="CG351" s="47" t="str">
        <f aca="false">VLOOKUP(AR351,[1]市民意见信息导出!$AI$2:$AK$392,3,FALSE())</f>
        <v>结束</v>
      </c>
      <c r="CH351" s="0" t="e">
        <f aca="false">VLOOKUP(BV351,[2]Sheet1!$C$2:$AC$99,2,FALSE())</f>
        <v>#N/A</v>
      </c>
    </row>
    <row r="352" customFormat="false" ht="64" hidden="true" customHeight="true" outlineLevel="0" collapsed="false">
      <c r="A352" s="35" t="s">
        <v>4242</v>
      </c>
      <c r="B352" s="36" t="s">
        <v>4243</v>
      </c>
      <c r="C352" s="36" t="s">
        <v>4244</v>
      </c>
      <c r="D352" s="36" t="s">
        <v>4245</v>
      </c>
      <c r="E352" s="35" t="s">
        <v>4246</v>
      </c>
      <c r="F352" s="35" t="s">
        <v>89</v>
      </c>
      <c r="G352" s="35" t="s">
        <v>4247</v>
      </c>
      <c r="H352" s="35" t="s">
        <v>4248</v>
      </c>
      <c r="I352" s="35" t="s">
        <v>92</v>
      </c>
      <c r="J352" s="35" t="s">
        <v>93</v>
      </c>
      <c r="K352" s="35" t="s">
        <v>434</v>
      </c>
      <c r="L352" s="35" t="s">
        <v>490</v>
      </c>
      <c r="M352" s="35" t="s">
        <v>741</v>
      </c>
      <c r="N352" s="35" t="s">
        <v>97</v>
      </c>
      <c r="O352" s="35" t="s">
        <v>99</v>
      </c>
      <c r="P352" s="35" t="s">
        <v>99</v>
      </c>
      <c r="Q352" s="35" t="s">
        <v>218</v>
      </c>
      <c r="R352" s="36" t="s">
        <v>4189</v>
      </c>
      <c r="S352" s="36" t="s">
        <v>4039</v>
      </c>
      <c r="T352" s="36" t="s">
        <v>4191</v>
      </c>
      <c r="U352" s="35" t="s">
        <v>103</v>
      </c>
      <c r="V352" s="36" t="s">
        <v>104</v>
      </c>
      <c r="W352" s="35" t="s">
        <v>754</v>
      </c>
      <c r="X352" s="35" t="s">
        <v>4249</v>
      </c>
      <c r="Y352" s="35" t="s">
        <v>4250</v>
      </c>
      <c r="Z352" s="35" t="s">
        <v>4251</v>
      </c>
      <c r="AA352" s="35" t="s">
        <v>4252</v>
      </c>
      <c r="AB352" s="35" t="s">
        <v>4253</v>
      </c>
      <c r="AC352" s="35" t="s">
        <v>111</v>
      </c>
      <c r="AD352" s="35" t="s">
        <v>112</v>
      </c>
      <c r="AE352" s="36" t="s">
        <v>4254</v>
      </c>
      <c r="AF352" s="36" t="s">
        <v>529</v>
      </c>
      <c r="AG352" s="35" t="s">
        <v>115</v>
      </c>
      <c r="AH352" s="35" t="s">
        <v>116</v>
      </c>
      <c r="AK352" s="37" t="str">
        <f aca="false">AG352&amp;L352&amp;M352</f>
        <v>服务场站问题场站生活设施问题</v>
      </c>
      <c r="AP352" s="38" t="n">
        <v>348</v>
      </c>
      <c r="AQ352" s="39" t="n">
        <v>46113</v>
      </c>
      <c r="AR352" s="43" t="str">
        <f aca="false">IFERROR(LEFT(A352,FIND("（",A352)-1),A352)</f>
        <v>热线-260414-026308</v>
      </c>
      <c r="AS352" s="43" t="str">
        <f aca="false">J352</f>
        <v>诉求</v>
      </c>
      <c r="AT352" s="43" t="n">
        <f aca="false">IF(MID(AR352,1,2)="热线",12345)+IF(MID(AR352,1,2)="网络",12345)</f>
        <v>12345</v>
      </c>
      <c r="AU352" s="41" t="str">
        <f aca="false">IFERROR(LEFT(D352,FIND(" ",D352)-1),D352)</f>
        <v>2026-04-14</v>
      </c>
      <c r="AV352" s="43" t="str">
        <f aca="false">P352</f>
        <v>物管行政部</v>
      </c>
      <c r="AW352" s="53" t="str">
        <f aca="false">Q352</f>
        <v>机关</v>
      </c>
      <c r="AX352" s="7" t="str">
        <f aca="false">H352</f>
        <v>市民反映，2026年4月14号上午11点30左右乘坐935路公交车，由于自己身体不好想上厕所，实在憋不住了，从朝阳区东直门外车站下车进公交车总站里面的卫生间上厕所，但是门口负责清理卫生间的保洁人员辱骂自己，说不让外人进入，自己感觉受到了侮辱，自己认为不合理，希望相关职能部门核实了解情况，要求给自己一个合理的解释。来电反映协调给自己一个合理的解释问题。</v>
      </c>
      <c r="AY352" s="53" t="str">
        <f aca="false">AG352</f>
        <v>服务</v>
      </c>
      <c r="AZ352" s="43" t="s">
        <v>116</v>
      </c>
      <c r="BA352" s="43" t="s">
        <v>116</v>
      </c>
      <c r="BB352" s="43" t="s">
        <v>116</v>
      </c>
      <c r="BC352" s="6" t="s">
        <v>546</v>
      </c>
      <c r="BD352" s="43" t="str">
        <f aca="false">U352</f>
        <v>结束</v>
      </c>
      <c r="BE352" s="43" t="str">
        <f aca="false">IFERROR(LEFT(T352,FIND(" ",T352)-1),T352)</f>
        <v>2026-04-19</v>
      </c>
      <c r="BF352" s="6" t="s">
        <v>4255</v>
      </c>
      <c r="BG352" s="5" t="s">
        <v>99</v>
      </c>
      <c r="BH352" s="5" t="s">
        <v>186</v>
      </c>
      <c r="BI352" s="44"/>
      <c r="BJ352" s="44"/>
      <c r="BK352" s="44"/>
      <c r="BL352" s="44" t="str">
        <f aca="false">IF(BG352="物管行政部","侯旭、郑楠",IF(BG352="安保部","张耕",IF(BG352="工程设备部","华菲",IF(BG352="人力资源部","张浩宇",IF(BG352="党委工作部","阎鑫雨",IF(BG352="餐饮服务部","赵弘晨",IF(BG352="工会","郑欣",IF(BG352="办公室","董娜",""))))))))&amp;IF(BG352="纪检部","黄倩",IF(BG352="信息管理部","蔡浩然",""))</f>
        <v>侯旭、郑楠</v>
      </c>
      <c r="BM352" s="44"/>
      <c r="BN352" s="73"/>
      <c r="BO352" s="73"/>
      <c r="BP352" s="45" t="s">
        <v>120</v>
      </c>
      <c r="BQ352" s="74"/>
      <c r="BR352" s="73"/>
      <c r="BS352" s="74"/>
      <c r="BT352" s="74"/>
      <c r="BU352" s="73"/>
      <c r="BV352" s="44" t="str">
        <f aca="false">MID(AR352,1,16)</f>
        <v>热线-260414-026308</v>
      </c>
      <c r="BW352" s="44" t="s">
        <v>121</v>
      </c>
      <c r="BX352" s="45" t="str">
        <f aca="false">IF(COUNTIF(BV:BV,BV352)=1,"否","是")</f>
        <v>否</v>
      </c>
      <c r="BY352" s="45" t="str">
        <f aca="false">MID(AR352,18,1)</f>
        <v/>
      </c>
      <c r="CG352" s="47" t="str">
        <f aca="false">VLOOKUP(AR352,[1]市民意见信息导出!$AI$2:$AK$392,3,FALSE())</f>
        <v>结束</v>
      </c>
      <c r="CH352" s="0" t="e">
        <f aca="false">VLOOKUP(BV352,[2]Sheet1!$C$2:$AC$99,2,FALSE())</f>
        <v>#N/A</v>
      </c>
    </row>
    <row r="353" customFormat="false" ht="50" hidden="true" customHeight="true" outlineLevel="0" collapsed="false">
      <c r="A353" s="35" t="s">
        <v>4256</v>
      </c>
      <c r="B353" s="36" t="s">
        <v>4257</v>
      </c>
      <c r="C353" s="36" t="s">
        <v>4258</v>
      </c>
      <c r="D353" s="36" t="s">
        <v>4259</v>
      </c>
      <c r="E353" s="35" t="s">
        <v>851</v>
      </c>
      <c r="F353" s="35" t="s">
        <v>129</v>
      </c>
      <c r="G353" s="35" t="s">
        <v>4260</v>
      </c>
      <c r="H353" s="35" t="s">
        <v>4261</v>
      </c>
      <c r="I353" s="35" t="s">
        <v>92</v>
      </c>
      <c r="J353" s="35" t="s">
        <v>588</v>
      </c>
      <c r="K353" s="35" t="s">
        <v>94</v>
      </c>
      <c r="L353" s="35" t="s">
        <v>819</v>
      </c>
      <c r="M353" s="35" t="s">
        <v>820</v>
      </c>
      <c r="N353" s="35" t="s">
        <v>97</v>
      </c>
      <c r="O353" s="35" t="s">
        <v>326</v>
      </c>
      <c r="P353" s="35" t="s">
        <v>99</v>
      </c>
      <c r="Q353" s="35" t="s">
        <v>326</v>
      </c>
      <c r="R353" s="35"/>
      <c r="S353" s="36" t="s">
        <v>4190</v>
      </c>
      <c r="T353" s="36" t="s">
        <v>4262</v>
      </c>
      <c r="U353" s="35" t="s">
        <v>103</v>
      </c>
      <c r="V353" s="36" t="s">
        <v>104</v>
      </c>
      <c r="W353" s="35" t="s">
        <v>4263</v>
      </c>
      <c r="X353" s="35" t="s">
        <v>4264</v>
      </c>
      <c r="Y353" s="35" t="s">
        <v>4265</v>
      </c>
      <c r="Z353" s="35" t="s">
        <v>825</v>
      </c>
      <c r="AA353" s="35" t="s">
        <v>826</v>
      </c>
      <c r="AB353" s="35" t="s">
        <v>4266</v>
      </c>
      <c r="AC353" s="35" t="s">
        <v>111</v>
      </c>
      <c r="AD353" s="35" t="s">
        <v>112</v>
      </c>
      <c r="AE353" s="36" t="s">
        <v>4267</v>
      </c>
      <c r="AF353" s="36" t="s">
        <v>332</v>
      </c>
      <c r="AG353" s="35" t="s">
        <v>845</v>
      </c>
      <c r="AH353" s="35" t="s">
        <v>92</v>
      </c>
      <c r="AK353" s="37" t="str">
        <f aca="false">AG353&amp;L353&amp;M353</f>
        <v>工作质量车厢服务意识方面表扬执行规范</v>
      </c>
      <c r="AP353" s="38" t="n">
        <v>349</v>
      </c>
      <c r="AQ353" s="39" t="n">
        <v>46113</v>
      </c>
      <c r="AR353" s="43" t="str">
        <f aca="false">IFERROR(LEFT(A353,FIND("（",A353)-1),A353)</f>
        <v>热线-260415-003121-2</v>
      </c>
      <c r="AS353" s="43" t="str">
        <f aca="false">J353</f>
        <v>表扬</v>
      </c>
      <c r="AT353" s="43" t="n">
        <f aca="false">IF(MID(AR353,1,2)="热线",12345)+IF(MID(AR353,1,2)="网络",12345)</f>
        <v>12345</v>
      </c>
      <c r="AU353" s="41" t="str">
        <f aca="false">IFERROR(LEFT(D353,FIND(" ",D353)-1),D353)</f>
        <v>2026-04-15</v>
      </c>
      <c r="AV353" s="43" t="str">
        <f aca="false">P353</f>
        <v>物管行政部</v>
      </c>
      <c r="AW353" s="53" t="str">
        <f aca="false">Q353</f>
        <v>单店分中心</v>
      </c>
      <c r="AX353" s="7" t="str">
        <f aca="false">H353</f>
        <v>市民表扬，2026年4月14日下午一点左右乘坐403路公交车，车辆非常干净，驾驶非常平稳。来电表扬司机开车平稳和车辆干净。注：市民同时反映公交座椅不舒服和希望增加巡检员问题，已建立分单详见热线-260415-003177  安服 鸿运承</v>
      </c>
      <c r="AY353" s="53" t="str">
        <f aca="false">AG353</f>
        <v>工作质量</v>
      </c>
      <c r="AZ353" s="43" t="s">
        <v>116</v>
      </c>
      <c r="BA353" s="43" t="s">
        <v>116</v>
      </c>
      <c r="BB353" s="43" t="s">
        <v>116</v>
      </c>
      <c r="BC353" s="6" t="s">
        <v>117</v>
      </c>
      <c r="BD353" s="43" t="str">
        <f aca="false">U353</f>
        <v>结束</v>
      </c>
      <c r="BE353" s="43" t="str">
        <f aca="false">IFERROR(LEFT(T353,FIND(" ",T353)-1),T353)</f>
        <v>2026-04-20</v>
      </c>
      <c r="BF353" s="6" t="s">
        <v>830</v>
      </c>
      <c r="BG353" s="5" t="s">
        <v>99</v>
      </c>
      <c r="BH353" s="5" t="s">
        <v>326</v>
      </c>
      <c r="BI353" s="44"/>
      <c r="BJ353" s="44"/>
      <c r="BK353" s="44"/>
      <c r="BL353" s="44" t="str">
        <f aca="false">IF(BG353="物管行政部","侯旭、郑楠",IF(BG353="安保部","张耕",IF(BG353="工程设备部","华菲",IF(BG353="人力资源部","张浩宇",IF(BG353="党委工作部","阎鑫雨",IF(BG353="餐饮服务部","赵弘晨",IF(BG353="工会","郑欣",IF(BG353="办公室","董娜",""))))))))&amp;IF(BG353="纪检部","黄倩",IF(BG353="信息管理部","蔡浩然",""))</f>
        <v>侯旭、郑楠</v>
      </c>
      <c r="BM353" s="44"/>
      <c r="BN353" s="73"/>
      <c r="BO353" s="73"/>
      <c r="BP353" s="45" t="s">
        <v>120</v>
      </c>
      <c r="BQ353" s="74"/>
      <c r="BR353" s="73"/>
      <c r="BS353" s="74"/>
      <c r="BT353" s="74"/>
      <c r="BU353" s="73"/>
      <c r="BV353" s="44" t="str">
        <f aca="false">MID(AR353,1,16)</f>
        <v>热线-260415-003121</v>
      </c>
      <c r="BW353" s="44"/>
      <c r="BX353" s="45" t="str">
        <f aca="false">IF(COUNTIF(BV:BV,BV353)=1,"否","是")</f>
        <v>否</v>
      </c>
      <c r="BY353" s="45" t="str">
        <f aca="false">MID(AR353,18,1)</f>
        <v>2</v>
      </c>
      <c r="CG353" s="47" t="str">
        <f aca="false">VLOOKUP(AR353,[1]市民意见信息导出!$AI$2:$AK$392,3,FALSE())</f>
        <v>结束</v>
      </c>
      <c r="CH353" s="0" t="e">
        <f aca="false">VLOOKUP(BV353,[2]Sheet1!$C$2:$AC$99,2,FALSE())</f>
        <v>#N/A</v>
      </c>
    </row>
    <row r="354" customFormat="false" ht="50" hidden="true" customHeight="true" outlineLevel="0" collapsed="false">
      <c r="A354" s="35" t="s">
        <v>4268</v>
      </c>
      <c r="B354" s="36" t="s">
        <v>4269</v>
      </c>
      <c r="C354" s="36" t="s">
        <v>4270</v>
      </c>
      <c r="D354" s="36" t="s">
        <v>4271</v>
      </c>
      <c r="E354" s="35" t="s">
        <v>2816</v>
      </c>
      <c r="F354" s="35" t="s">
        <v>129</v>
      </c>
      <c r="G354" s="35" t="s">
        <v>4272</v>
      </c>
      <c r="H354" s="35" t="s">
        <v>4273</v>
      </c>
      <c r="I354" s="35" t="s">
        <v>92</v>
      </c>
      <c r="J354" s="35" t="s">
        <v>93</v>
      </c>
      <c r="K354" s="35" t="s">
        <v>94</v>
      </c>
      <c r="L354" s="35" t="s">
        <v>95</v>
      </c>
      <c r="M354" s="35" t="s">
        <v>96</v>
      </c>
      <c r="N354" s="35" t="s">
        <v>97</v>
      </c>
      <c r="O354" s="35" t="s">
        <v>237</v>
      </c>
      <c r="P354" s="35" t="s">
        <v>99</v>
      </c>
      <c r="Q354" s="35" t="s">
        <v>237</v>
      </c>
      <c r="R354" s="36" t="s">
        <v>4274</v>
      </c>
      <c r="S354" s="36" t="s">
        <v>4190</v>
      </c>
      <c r="T354" s="36" t="s">
        <v>4262</v>
      </c>
      <c r="U354" s="35" t="s">
        <v>103</v>
      </c>
      <c r="V354" s="36" t="s">
        <v>104</v>
      </c>
      <c r="W354" s="35" t="s">
        <v>4275</v>
      </c>
      <c r="X354" s="35" t="s">
        <v>4276</v>
      </c>
      <c r="Y354" s="35" t="s">
        <v>4277</v>
      </c>
      <c r="Z354" s="35" t="s">
        <v>4278</v>
      </c>
      <c r="AA354" s="35" t="s">
        <v>163</v>
      </c>
      <c r="AB354" s="35" t="s">
        <v>193</v>
      </c>
      <c r="AC354" s="35" t="s">
        <v>111</v>
      </c>
      <c r="AD354" s="35" t="s">
        <v>112</v>
      </c>
      <c r="AE354" s="36" t="s">
        <v>4279</v>
      </c>
      <c r="AF354" s="36" t="s">
        <v>243</v>
      </c>
      <c r="AG354" s="35" t="s">
        <v>264</v>
      </c>
      <c r="AH354" s="35" t="s">
        <v>116</v>
      </c>
      <c r="AK354" s="37" t="str">
        <f aca="false">AG354&amp;L354&amp;M354</f>
        <v>运营调度企业政策问题调整服务规范</v>
      </c>
      <c r="AP354" s="38" t="n">
        <v>350</v>
      </c>
      <c r="AQ354" s="39" t="n">
        <v>46113</v>
      </c>
      <c r="AR354" s="43" t="str">
        <f aca="false">IFERROR(LEFT(A354,FIND("（",A354)-1),A354)</f>
        <v>热线-260415-014157-7</v>
      </c>
      <c r="AS354" s="43" t="str">
        <f aca="false">J354</f>
        <v>诉求</v>
      </c>
      <c r="AT354" s="43" t="n">
        <f aca="false">IF(MID(AR354,1,2)="热线",12345)+IF(MID(AR354,1,2)="网络",12345)</f>
        <v>12345</v>
      </c>
      <c r="AU354" s="41" t="str">
        <f aca="false">IFERROR(LEFT(D354,FIND(" ",D354)-1),D354)</f>
        <v>2026-04-15</v>
      </c>
      <c r="AV354" s="43" t="str">
        <f aca="false">P354</f>
        <v>物管行政部</v>
      </c>
      <c r="AW354" s="53" t="str">
        <f aca="false">Q354</f>
        <v>方庄分中心</v>
      </c>
      <c r="AX354" s="7" t="str">
        <f aca="false">H354</f>
        <v>市民反映，北京西站南广场上的410和122的公交站，这个站点的客流量非常多，希望能够分批次走，或者增加公交车的线路，以及公交车上的卫生不干净，还有有老年卡不刷的，希望领导给自己回电，来电反映410和122公交车的问题。注：市民要求4月16日上午给自己回电（已解释）客三电车调指线网安服 鸿运承</v>
      </c>
      <c r="AY354" s="53" t="str">
        <f aca="false">AG354</f>
        <v>运营调度</v>
      </c>
      <c r="AZ354" s="43" t="s">
        <v>116</v>
      </c>
      <c r="BA354" s="43" t="s">
        <v>116</v>
      </c>
      <c r="BB354" s="43" t="s">
        <v>116</v>
      </c>
      <c r="BC354" s="6" t="s">
        <v>117</v>
      </c>
      <c r="BD354" s="43" t="str">
        <f aca="false">U354</f>
        <v>结束</v>
      </c>
      <c r="BE354" s="43" t="str">
        <f aca="false">IFERROR(LEFT(T354,FIND(" ",T354)-1),T354)</f>
        <v>2026-04-20</v>
      </c>
      <c r="BF354" s="6" t="s">
        <v>640</v>
      </c>
      <c r="BG354" s="5" t="s">
        <v>99</v>
      </c>
      <c r="BH354" s="5" t="s">
        <v>237</v>
      </c>
      <c r="BI354" s="44"/>
      <c r="BJ354" s="44"/>
      <c r="BK354" s="44"/>
      <c r="BL354" s="44" t="str">
        <f aca="false">IF(BG354="物管行政部","侯旭、郑楠",IF(BG354="安保部","张耕",IF(BG354="工程设备部","华菲",IF(BG354="人力资源部","张浩宇",IF(BG354="党委工作部","阎鑫雨",IF(BG354="餐饮服务部","赵弘晨",IF(BG354="工会","郑欣",IF(BG354="办公室","董娜",""))))))))&amp;IF(BG354="纪检部","黄倩",IF(BG354="信息管理部","蔡浩然",""))</f>
        <v>侯旭、郑楠</v>
      </c>
      <c r="BM354" s="44"/>
      <c r="BN354" s="73"/>
      <c r="BO354" s="73"/>
      <c r="BP354" s="45" t="s">
        <v>120</v>
      </c>
      <c r="BQ354" s="74"/>
      <c r="BR354" s="73"/>
      <c r="BS354" s="74"/>
      <c r="BT354" s="74"/>
      <c r="BU354" s="73"/>
      <c r="BV354" s="44" t="str">
        <f aca="false">MID(AR354,1,16)</f>
        <v>热线-260415-014157</v>
      </c>
      <c r="BW354" s="44" t="s">
        <v>121</v>
      </c>
      <c r="BX354" s="45" t="str">
        <f aca="false">IF(COUNTIF(BV:BV,BV354)=1,"否","是")</f>
        <v>否</v>
      </c>
      <c r="BY354" s="45" t="str">
        <f aca="false">MID(AR354,18,1)</f>
        <v>7</v>
      </c>
      <c r="CG354" s="47" t="str">
        <f aca="false">VLOOKUP(AR354,[1]市民意见信息导出!$AI$2:$AK$392,3,FALSE())</f>
        <v>结束</v>
      </c>
      <c r="CH354" s="0" t="e">
        <f aca="false">VLOOKUP(BV354,[2]Sheet1!$C$2:$AC$99,2,FALSE())</f>
        <v>#N/A</v>
      </c>
    </row>
    <row r="355" customFormat="false" ht="65" hidden="true" customHeight="false" outlineLevel="0" collapsed="false">
      <c r="A355" s="35" t="s">
        <v>4280</v>
      </c>
      <c r="B355" s="36" t="s">
        <v>4281</v>
      </c>
      <c r="C355" s="36" t="s">
        <v>4282</v>
      </c>
      <c r="D355" s="36" t="s">
        <v>4283</v>
      </c>
      <c r="E355" s="35" t="s">
        <v>585</v>
      </c>
      <c r="F355" s="35" t="s">
        <v>89</v>
      </c>
      <c r="G355" s="35" t="s">
        <v>4284</v>
      </c>
      <c r="H355" s="35" t="s">
        <v>4285</v>
      </c>
      <c r="I355" s="35" t="s">
        <v>92</v>
      </c>
      <c r="J355" s="35" t="s">
        <v>93</v>
      </c>
      <c r="K355" s="35" t="s">
        <v>234</v>
      </c>
      <c r="L355" s="35" t="s">
        <v>659</v>
      </c>
      <c r="M355" s="35" t="s">
        <v>1029</v>
      </c>
      <c r="N355" s="35" t="s">
        <v>97</v>
      </c>
      <c r="O355" s="35" t="s">
        <v>135</v>
      </c>
      <c r="P355" s="35" t="s">
        <v>238</v>
      </c>
      <c r="Q355" s="35" t="s">
        <v>135</v>
      </c>
      <c r="R355" s="36" t="s">
        <v>4274</v>
      </c>
      <c r="S355" s="36" t="s">
        <v>4215</v>
      </c>
      <c r="T355" s="36" t="s">
        <v>4262</v>
      </c>
      <c r="U355" s="35" t="s">
        <v>103</v>
      </c>
      <c r="V355" s="36" t="s">
        <v>104</v>
      </c>
      <c r="W355" s="35" t="s">
        <v>4286</v>
      </c>
      <c r="X355" s="35" t="s">
        <v>4287</v>
      </c>
      <c r="Y355" s="35" t="s">
        <v>4288</v>
      </c>
      <c r="Z355" s="35" t="s">
        <v>4289</v>
      </c>
      <c r="AA355" s="35" t="s">
        <v>4290</v>
      </c>
      <c r="AB355" s="35" t="s">
        <v>4291</v>
      </c>
      <c r="AC355" s="35" t="s">
        <v>111</v>
      </c>
      <c r="AD355" s="35" t="s">
        <v>112</v>
      </c>
      <c r="AE355" s="36" t="s">
        <v>4292</v>
      </c>
      <c r="AF355" s="36" t="s">
        <v>145</v>
      </c>
      <c r="AG355" s="35" t="s">
        <v>264</v>
      </c>
      <c r="AH355" s="35" t="s">
        <v>116</v>
      </c>
      <c r="AK355" s="37" t="str">
        <f aca="false">AG355&amp;L355&amp;M355</f>
        <v>运营调度劳动用工人员配备</v>
      </c>
      <c r="AP355" s="38" t="n">
        <v>351</v>
      </c>
      <c r="AQ355" s="39" t="n">
        <v>46113</v>
      </c>
      <c r="AR355" s="43" t="str">
        <f aca="false">IFERROR(LEFT(A355,FIND("（",A355)-1),A355)</f>
        <v>热线-260415-024202-2</v>
      </c>
      <c r="AS355" s="43" t="str">
        <f aca="false">J355</f>
        <v>诉求</v>
      </c>
      <c r="AT355" s="43" t="n">
        <f aca="false">IF(MID(AR355,1,2)="热线",12345)+IF(MID(AR355,1,2)="网络",12345)</f>
        <v>12345</v>
      </c>
      <c r="AU355" s="41" t="str">
        <f aca="false">IFERROR(LEFT(D355,FIND(" ",D355)-1),D355)</f>
        <v>2026-04-15</v>
      </c>
      <c r="AV355" s="43" t="str">
        <f aca="false">P355</f>
        <v>人力资源部</v>
      </c>
      <c r="AW355" s="53" t="str">
        <f aca="false">Q355</f>
        <v>东直门分中心</v>
      </c>
      <c r="AX355" s="7" t="str">
        <f aca="false">H355</f>
        <v>市民反映，要投诉于家园车队所有公交车队队长，车队里有一个刷车的员工精神有问题，刷车的时候不好好刷并且还老给公交车司机找麻烦，市民家有人在车队上班一直被找麻烦，现在好多司机都被这个人找麻烦，车队还不对于这个情况进行处理，市民希望车队把这个员工的问题进行解决，市民就要投诉于家园公交站车队，来电反映投诉于家园公交站工作人员问题。鸿运承安服人力 客七安服</v>
      </c>
      <c r="AY355" s="53" t="str">
        <f aca="false">AG355</f>
        <v>运营调度</v>
      </c>
      <c r="AZ355" s="43" t="s">
        <v>92</v>
      </c>
      <c r="BA355" s="43" t="s">
        <v>116</v>
      </c>
      <c r="BB355" s="43" t="s">
        <v>116</v>
      </c>
      <c r="BC355" s="6" t="s">
        <v>226</v>
      </c>
      <c r="BD355" s="43" t="str">
        <f aca="false">U355</f>
        <v>结束</v>
      </c>
      <c r="BE355" s="43" t="str">
        <f aca="false">IFERROR(LEFT(T355,FIND(" ",T355)-1),T355)</f>
        <v>2026-04-20</v>
      </c>
      <c r="BF355" s="6" t="s">
        <v>4293</v>
      </c>
      <c r="BG355" s="5" t="s">
        <v>238</v>
      </c>
      <c r="BH355" s="5" t="s">
        <v>135</v>
      </c>
      <c r="BI355" s="44"/>
      <c r="BJ355" s="44"/>
      <c r="BK355" s="44"/>
      <c r="BL355" s="44" t="str">
        <f aca="false">IF(BG355="物管行政部","侯旭、郑楠",IF(BG355="安保部","张耕",IF(BG355="工程设备部","华菲",IF(BG355="人力资源部","张浩宇",IF(BG355="党委工作部","阎鑫雨",IF(BG355="餐饮服务部","赵弘晨",IF(BG355="工会","郑欣",IF(BG355="办公室","董娜",""))))))))&amp;IF(BG355="纪检部","黄倩",IF(BG355="信息管理部","蔡浩然",""))</f>
        <v>张浩宇</v>
      </c>
      <c r="BM355" s="44"/>
      <c r="BN355" s="73"/>
      <c r="BO355" s="73"/>
      <c r="BP355" s="45" t="s">
        <v>120</v>
      </c>
      <c r="BQ355" s="74" t="s">
        <v>4294</v>
      </c>
      <c r="BR355" s="73" t="s">
        <v>92</v>
      </c>
      <c r="BS355" s="74"/>
      <c r="BT355" s="74"/>
      <c r="BU355" s="73"/>
      <c r="BV355" s="44" t="str">
        <f aca="false">MID(AR355,1,16)</f>
        <v>热线-260415-024202</v>
      </c>
      <c r="BW355" s="44" t="s">
        <v>121</v>
      </c>
      <c r="BX355" s="45" t="str">
        <f aca="false">IF(COUNTIF(BV:BV,BV355)=1,"否","是")</f>
        <v>是</v>
      </c>
      <c r="BY355" s="45" t="str">
        <f aca="false">MID(AR355,18,1)</f>
        <v>2</v>
      </c>
      <c r="CG355" s="47" t="str">
        <f aca="false">VLOOKUP(AR355,[1]市民意见信息导出!$AI$2:$AK$392,3,FALSE())</f>
        <v>结束</v>
      </c>
      <c r="CH355" s="0" t="e">
        <f aca="false">VLOOKUP(BV355,[2]Sheet1!$C$2:$AC$99,2,FALSE())</f>
        <v>#N/A</v>
      </c>
    </row>
    <row r="356" customFormat="false" ht="65" hidden="true" customHeight="false" outlineLevel="0" collapsed="false">
      <c r="A356" s="35" t="s">
        <v>4295</v>
      </c>
      <c r="B356" s="36" t="s">
        <v>4281</v>
      </c>
      <c r="C356" s="36" t="s">
        <v>4282</v>
      </c>
      <c r="D356" s="36" t="s">
        <v>4296</v>
      </c>
      <c r="E356" s="35" t="s">
        <v>585</v>
      </c>
      <c r="F356" s="35" t="s">
        <v>89</v>
      </c>
      <c r="G356" s="35" t="s">
        <v>4284</v>
      </c>
      <c r="H356" s="35" t="s">
        <v>4285</v>
      </c>
      <c r="I356" s="35" t="s">
        <v>92</v>
      </c>
      <c r="J356" s="35" t="s">
        <v>93</v>
      </c>
      <c r="K356" s="35" t="s">
        <v>94</v>
      </c>
      <c r="L356" s="35" t="s">
        <v>95</v>
      </c>
      <c r="M356" s="35" t="s">
        <v>96</v>
      </c>
      <c r="N356" s="35" t="s">
        <v>97</v>
      </c>
      <c r="O356" s="35" t="s">
        <v>135</v>
      </c>
      <c r="P356" s="35" t="s">
        <v>99</v>
      </c>
      <c r="Q356" s="35" t="s">
        <v>135</v>
      </c>
      <c r="R356" s="36" t="s">
        <v>4274</v>
      </c>
      <c r="S356" s="36" t="s">
        <v>4297</v>
      </c>
      <c r="T356" s="36" t="s">
        <v>4262</v>
      </c>
      <c r="U356" s="35" t="s">
        <v>103</v>
      </c>
      <c r="V356" s="36" t="s">
        <v>104</v>
      </c>
      <c r="W356" s="35" t="s">
        <v>4286</v>
      </c>
      <c r="X356" s="35" t="s">
        <v>4298</v>
      </c>
      <c r="Y356" s="35" t="s">
        <v>4288</v>
      </c>
      <c r="Z356" s="35" t="s">
        <v>4289</v>
      </c>
      <c r="AA356" s="35" t="s">
        <v>4290</v>
      </c>
      <c r="AB356" s="35" t="s">
        <v>4299</v>
      </c>
      <c r="AC356" s="35" t="s">
        <v>111</v>
      </c>
      <c r="AD356" s="35" t="s">
        <v>112</v>
      </c>
      <c r="AE356" s="36" t="s">
        <v>4292</v>
      </c>
      <c r="AF356" s="36" t="s">
        <v>145</v>
      </c>
      <c r="AG356" s="35" t="s">
        <v>264</v>
      </c>
      <c r="AH356" s="35" t="s">
        <v>116</v>
      </c>
      <c r="AK356" s="37" t="str">
        <f aca="false">AG356&amp;L356&amp;M356</f>
        <v>运营调度企业政策问题调整服务规范</v>
      </c>
      <c r="AP356" s="38" t="n">
        <v>352</v>
      </c>
      <c r="AQ356" s="39" t="n">
        <v>46113</v>
      </c>
      <c r="AR356" s="43" t="str">
        <f aca="false">IFERROR(LEFT(A356,FIND("（",A356)-1),A356)</f>
        <v>热线-260415-024202-1</v>
      </c>
      <c r="AS356" s="43" t="str">
        <f aca="false">J356</f>
        <v>诉求</v>
      </c>
      <c r="AT356" s="43" t="n">
        <f aca="false">IF(MID(AR356,1,2)="热线",12345)+IF(MID(AR356,1,2)="网络",12345)</f>
        <v>12345</v>
      </c>
      <c r="AU356" s="41" t="str">
        <f aca="false">IFERROR(LEFT(D356,FIND(" ",D356)-1),D356)</f>
        <v>2026-04-15</v>
      </c>
      <c r="AV356" s="43" t="str">
        <f aca="false">P356</f>
        <v>物管行政部</v>
      </c>
      <c r="AW356" s="53" t="str">
        <f aca="false">Q356</f>
        <v>东直门分中心</v>
      </c>
      <c r="AX356" s="7" t="str">
        <f aca="false">H356</f>
        <v>市民反映，要投诉于家园车队所有公交车队队长，车队里有一个刷车的员工精神有问题，刷车的时候不好好刷并且还老给公交车司机找麻烦，市民家有人在车队上班一直被找麻烦，现在好多司机都被这个人找麻烦，车队还不对于这个情况进行处理，市民希望车队把这个员工的问题进行解决，市民就要投诉于家园公交站车队，来电反映投诉于家园公交站工作人员问题。鸿运承安服人力 客七安服</v>
      </c>
      <c r="AY356" s="53" t="str">
        <f aca="false">AG356</f>
        <v>运营调度</v>
      </c>
      <c r="AZ356" s="43" t="s">
        <v>92</v>
      </c>
      <c r="BA356" s="43" t="s">
        <v>116</v>
      </c>
      <c r="BB356" s="43" t="s">
        <v>116</v>
      </c>
      <c r="BC356" s="6" t="s">
        <v>226</v>
      </c>
      <c r="BD356" s="43" t="str">
        <f aca="false">U356</f>
        <v>结束</v>
      </c>
      <c r="BE356" s="43" t="str">
        <f aca="false">IFERROR(LEFT(T356,FIND(" ",T356)-1),T356)</f>
        <v>2026-04-20</v>
      </c>
      <c r="BF356" s="6" t="s">
        <v>4293</v>
      </c>
      <c r="BG356" s="5" t="s">
        <v>99</v>
      </c>
      <c r="BH356" s="5" t="s">
        <v>135</v>
      </c>
      <c r="BI356" s="44"/>
      <c r="BJ356" s="44"/>
      <c r="BK356" s="44"/>
      <c r="BL356" s="44" t="str">
        <f aca="false">IF(BG356="物管行政部","侯旭、郑楠",IF(BG356="安保部","张耕",IF(BG356="工程设备部","华菲",IF(BG356="人力资源部","张浩宇",IF(BG356="党委工作部","阎鑫雨",IF(BG356="餐饮服务部","赵弘晨",IF(BG356="工会","郑欣",IF(BG356="办公室","董娜",""))))))))&amp;IF(BG356="纪检部","黄倩",IF(BG356="信息管理部","蔡浩然",""))</f>
        <v>侯旭、郑楠</v>
      </c>
      <c r="BM356" s="44"/>
      <c r="BN356" s="73"/>
      <c r="BO356" s="73"/>
      <c r="BP356" s="45" t="s">
        <v>120</v>
      </c>
      <c r="BQ356" s="74" t="s">
        <v>4294</v>
      </c>
      <c r="BR356" s="73" t="s">
        <v>92</v>
      </c>
      <c r="BS356" s="74"/>
      <c r="BT356" s="74"/>
      <c r="BU356" s="73"/>
      <c r="BV356" s="44" t="str">
        <f aca="false">MID(AR356,1,16)</f>
        <v>热线-260415-024202</v>
      </c>
      <c r="BW356" s="44" t="s">
        <v>121</v>
      </c>
      <c r="BX356" s="45" t="str">
        <f aca="false">IF(COUNTIF(BV:BV,BV356)=1,"否","是")</f>
        <v>是</v>
      </c>
      <c r="BY356" s="45" t="str">
        <f aca="false">MID(AR356,18,1)</f>
        <v>1</v>
      </c>
      <c r="CG356" s="47" t="str">
        <f aca="false">VLOOKUP(AR356,[1]市民意见信息导出!$AI$2:$AK$392,3,FALSE())</f>
        <v>结束</v>
      </c>
      <c r="CH356" s="0" t="e">
        <f aca="false">VLOOKUP(BV356,[2]Sheet1!$C$2:$AC$99,2,FALSE())</f>
        <v>#N/A</v>
      </c>
    </row>
    <row r="357" customFormat="false" ht="91" hidden="true" customHeight="false" outlineLevel="0" collapsed="false">
      <c r="A357" s="35" t="s">
        <v>4300</v>
      </c>
      <c r="B357" s="36" t="s">
        <v>4301</v>
      </c>
      <c r="C357" s="36" t="s">
        <v>4302</v>
      </c>
      <c r="D357" s="36" t="s">
        <v>4303</v>
      </c>
      <c r="E357" s="35" t="s">
        <v>4304</v>
      </c>
      <c r="F357" s="35" t="s">
        <v>129</v>
      </c>
      <c r="G357" s="35" t="s">
        <v>3595</v>
      </c>
      <c r="H357" s="35" t="s">
        <v>4305</v>
      </c>
      <c r="I357" s="35" t="s">
        <v>92</v>
      </c>
      <c r="J357" s="35" t="s">
        <v>93</v>
      </c>
      <c r="K357" s="35" t="s">
        <v>94</v>
      </c>
      <c r="L357" s="35" t="s">
        <v>95</v>
      </c>
      <c r="M357" s="35" t="s">
        <v>96</v>
      </c>
      <c r="N357" s="35" t="s">
        <v>97</v>
      </c>
      <c r="O357" s="35" t="s">
        <v>326</v>
      </c>
      <c r="P357" s="35" t="s">
        <v>99</v>
      </c>
      <c r="Q357" s="35" t="s">
        <v>326</v>
      </c>
      <c r="R357" s="36" t="s">
        <v>4274</v>
      </c>
      <c r="S357" s="36" t="s">
        <v>4215</v>
      </c>
      <c r="T357" s="36" t="s">
        <v>4262</v>
      </c>
      <c r="U357" s="35" t="s">
        <v>103</v>
      </c>
      <c r="V357" s="36" t="s">
        <v>104</v>
      </c>
      <c r="W357" s="35" t="s">
        <v>1971</v>
      </c>
      <c r="X357" s="35" t="s">
        <v>4306</v>
      </c>
      <c r="Y357" s="35" t="s">
        <v>4307</v>
      </c>
      <c r="Z357" s="35" t="s">
        <v>1974</v>
      </c>
      <c r="AA357" s="35" t="s">
        <v>163</v>
      </c>
      <c r="AB357" s="35" t="s">
        <v>193</v>
      </c>
      <c r="AC357" s="35" t="s">
        <v>111</v>
      </c>
      <c r="AD357" s="35" t="s">
        <v>112</v>
      </c>
      <c r="AE357" s="36" t="s">
        <v>4308</v>
      </c>
      <c r="AF357" s="36" t="s">
        <v>332</v>
      </c>
      <c r="AG357" s="35" t="s">
        <v>115</v>
      </c>
      <c r="AH357" s="35" t="s">
        <v>116</v>
      </c>
      <c r="AK357" s="37" t="str">
        <f aca="false">AG357&amp;L357&amp;M357</f>
        <v>服务企业政策问题调整服务规范</v>
      </c>
      <c r="AP357" s="38" t="n">
        <v>353</v>
      </c>
      <c r="AQ357" s="39" t="n">
        <v>46113</v>
      </c>
      <c r="AR357" s="43" t="str">
        <f aca="false">IFERROR(LEFT(A357,FIND("（",A357)-1),A357)</f>
        <v>热线-260415-070113-2</v>
      </c>
      <c r="AS357" s="43" t="str">
        <f aca="false">J357</f>
        <v>诉求</v>
      </c>
      <c r="AT357" s="43" t="n">
        <f aca="false">IF(MID(AR357,1,2)="热线",12345)+IF(MID(AR357,1,2)="网络",12345)</f>
        <v>12345</v>
      </c>
      <c r="AU357" s="41" t="str">
        <f aca="false">IFERROR(LEFT(D357,FIND(" ",D357)-1),D357)</f>
        <v>2026-04-15</v>
      </c>
      <c r="AV357" s="43" t="str">
        <f aca="false">P357</f>
        <v>物管行政部</v>
      </c>
      <c r="AW357" s="53" t="str">
        <f aca="false">Q357</f>
        <v>单店分中心</v>
      </c>
      <c r="AX357" s="7" t="str">
        <f aca="false">H357</f>
        <v>市民反映，在4月12日晚上七点左右在团结湖乘坐406号公交车，车号：2633642，然后上车之后没有乘务人员和司机引导，其中有三个人带着蓝色的收纳箱，也没有绑定，在司机急停的时候导致收纳箱倒了，市民被惊吓到，要求赔偿七百元，倒了以后市民想问应该怎么放，但是相关人员没出现，市民告知放在一个地方只要是不左转弯就不会到，但是没人管，车辆的卫生也很脏，有纸屑，和头发和脏渣子，有两块液晶广告屏，当时亮度特别高，有光污染导致很刺眼，要求每块屏幕赔偿100元，来电反映要求公交集团赔偿问题。注：此工单为拆分单，录音详见热线-260415-068348安服鸿运承科技</v>
      </c>
      <c r="AY357" s="53" t="str">
        <f aca="false">AG357</f>
        <v>服务</v>
      </c>
      <c r="AZ357" s="43" t="s">
        <v>116</v>
      </c>
      <c r="BA357" s="43" t="s">
        <v>116</v>
      </c>
      <c r="BB357" s="43" t="s">
        <v>116</v>
      </c>
      <c r="BC357" s="6" t="s">
        <v>117</v>
      </c>
      <c r="BD357" s="43" t="str">
        <f aca="false">U357</f>
        <v>结束</v>
      </c>
      <c r="BE357" s="43" t="str">
        <f aca="false">IFERROR(LEFT(T357,FIND(" ",T357)-1),T357)</f>
        <v>2026-04-20</v>
      </c>
      <c r="BF357" s="6" t="s">
        <v>640</v>
      </c>
      <c r="BG357" s="5" t="s">
        <v>99</v>
      </c>
      <c r="BH357" s="5" t="s">
        <v>326</v>
      </c>
      <c r="BI357" s="44"/>
      <c r="BJ357" s="44"/>
      <c r="BK357" s="44"/>
      <c r="BL357" s="44" t="str">
        <f aca="false">IF(BG357="物管行政部","侯旭、郑楠",IF(BG357="安保部","张耕",IF(BG357="工程设备部","华菲",IF(BG357="人力资源部","张浩宇",IF(BG357="党委工作部","阎鑫雨",IF(BG357="餐饮服务部","赵弘晨",IF(BG357="工会","郑欣",IF(BG357="办公室","董娜",""))))))))&amp;IF(BG357="纪检部","黄倩",IF(BG357="信息管理部","蔡浩然",""))</f>
        <v>侯旭、郑楠</v>
      </c>
      <c r="BM357" s="44"/>
      <c r="BN357" s="73"/>
      <c r="BO357" s="73"/>
      <c r="BP357" s="45" t="s">
        <v>120</v>
      </c>
      <c r="BQ357" s="46" t="s">
        <v>3602</v>
      </c>
      <c r="BR357" s="73"/>
      <c r="BS357" s="74"/>
      <c r="BT357" s="74"/>
      <c r="BU357" s="44" t="s">
        <v>3603</v>
      </c>
      <c r="BV357" s="44" t="str">
        <f aca="false">MID(AR357,1,16)</f>
        <v>热线-260415-070113</v>
      </c>
      <c r="BW357" s="44"/>
      <c r="BX357" s="45" t="str">
        <f aca="false">IF(COUNTIF(BV:BV,BV357)=1,"否","是")</f>
        <v>否</v>
      </c>
      <c r="BY357" s="45" t="str">
        <f aca="false">MID(AR357,18,1)</f>
        <v>2</v>
      </c>
      <c r="CG357" s="47" t="str">
        <f aca="false">VLOOKUP(AR357,[1]市民意见信息导出!$AI$2:$AK$392,3,FALSE())</f>
        <v>结束</v>
      </c>
      <c r="CH357" s="0" t="e">
        <f aca="false">VLOOKUP(BV357,[2]Sheet1!$C$2:$AC$99,2,FALSE())</f>
        <v>#N/A</v>
      </c>
    </row>
    <row r="358" customFormat="false" ht="45" hidden="true" customHeight="true" outlineLevel="0" collapsed="false">
      <c r="A358" s="35" t="s">
        <v>4309</v>
      </c>
      <c r="B358" s="36" t="s">
        <v>4310</v>
      </c>
      <c r="C358" s="36" t="s">
        <v>4311</v>
      </c>
      <c r="D358" s="36" t="s">
        <v>4312</v>
      </c>
      <c r="E358" s="35" t="s">
        <v>182</v>
      </c>
      <c r="F358" s="35" t="s">
        <v>89</v>
      </c>
      <c r="G358" s="35" t="s">
        <v>182</v>
      </c>
      <c r="H358" s="35" t="s">
        <v>4313</v>
      </c>
      <c r="I358" s="35" t="s">
        <v>92</v>
      </c>
      <c r="J358" s="35" t="s">
        <v>93</v>
      </c>
      <c r="K358" s="35" t="s">
        <v>94</v>
      </c>
      <c r="L358" s="35" t="s">
        <v>184</v>
      </c>
      <c r="M358" s="35" t="s">
        <v>185</v>
      </c>
      <c r="N358" s="35" t="s">
        <v>97</v>
      </c>
      <c r="O358" s="35" t="s">
        <v>499</v>
      </c>
      <c r="P358" s="35" t="s">
        <v>99</v>
      </c>
      <c r="Q358" s="35" t="s">
        <v>499</v>
      </c>
      <c r="R358" s="36" t="s">
        <v>4314</v>
      </c>
      <c r="S358" s="36" t="s">
        <v>4215</v>
      </c>
      <c r="T358" s="36" t="s">
        <v>4315</v>
      </c>
      <c r="U358" s="35" t="s">
        <v>103</v>
      </c>
      <c r="V358" s="36" t="s">
        <v>104</v>
      </c>
      <c r="W358" s="35" t="s">
        <v>4316</v>
      </c>
      <c r="X358" s="35" t="s">
        <v>1543</v>
      </c>
      <c r="Y358" s="35" t="s">
        <v>4317</v>
      </c>
      <c r="Z358" s="35" t="s">
        <v>4318</v>
      </c>
      <c r="AA358" s="35" t="s">
        <v>163</v>
      </c>
      <c r="AB358" s="35" t="s">
        <v>4319</v>
      </c>
      <c r="AC358" s="35" t="s">
        <v>111</v>
      </c>
      <c r="AD358" s="35" t="s">
        <v>112</v>
      </c>
      <c r="AE358" s="36" t="s">
        <v>4320</v>
      </c>
      <c r="AF358" s="36" t="s">
        <v>890</v>
      </c>
      <c r="AG358" s="35" t="s">
        <v>115</v>
      </c>
      <c r="AH358" s="35" t="s">
        <v>116</v>
      </c>
      <c r="AK358" s="37" t="str">
        <f aca="false">AG358&amp;L358&amp;M358</f>
        <v>服务乘车环境问题车辆卫生</v>
      </c>
      <c r="AP358" s="38" t="n">
        <v>354</v>
      </c>
      <c r="AQ358" s="39" t="n">
        <v>46113</v>
      </c>
      <c r="AR358" s="43" t="str">
        <f aca="false">IFERROR(LEFT(A358,FIND("（",A358)-1),A358)</f>
        <v>网络-260416-019906</v>
      </c>
      <c r="AS358" s="43" t="str">
        <f aca="false">J358</f>
        <v>诉求</v>
      </c>
      <c r="AT358" s="43" t="n">
        <f aca="false">IF(MID(AR358,1,2)="热线",12345)+IF(MID(AR358,1,2)="网络",12345)</f>
        <v>12345</v>
      </c>
      <c r="AU358" s="41" t="str">
        <f aca="false">IFERROR(LEFT(D358,FIND(" ",D358)-1),D358)</f>
        <v>2026-04-16</v>
      </c>
      <c r="AV358" s="43" t="str">
        <f aca="false">P358</f>
        <v>物管行政部</v>
      </c>
      <c r="AW358" s="53" t="str">
        <f aca="false">Q358</f>
        <v>回龙观分中心</v>
      </c>
      <c r="AX358" s="7" t="str">
        <f aca="false">H358</f>
        <v>工单来源：微信服务号，此工单内容为网民留言时填写的标题及原文。 ============================= 留言标题：建议430发车之前收拾一下毛絮留言原文：430公交市民填写的详细地址为：区、街道：昌平区北七家镇详细地址：430公交车上</v>
      </c>
      <c r="AY358" s="53" t="str">
        <f aca="false">AG358</f>
        <v>服务</v>
      </c>
      <c r="AZ358" s="43" t="s">
        <v>116</v>
      </c>
      <c r="BA358" s="43" t="s">
        <v>116</v>
      </c>
      <c r="BB358" s="43" t="s">
        <v>116</v>
      </c>
      <c r="BC358" s="6" t="s">
        <v>117</v>
      </c>
      <c r="BD358" s="43" t="str">
        <f aca="false">U358</f>
        <v>结束</v>
      </c>
      <c r="BE358" s="43" t="str">
        <f aca="false">IFERROR(LEFT(T358,FIND(" ",T358)-1),T358)</f>
        <v>2026-04-21</v>
      </c>
      <c r="BF358" s="6" t="s">
        <v>4321</v>
      </c>
      <c r="BG358" s="5" t="s">
        <v>99</v>
      </c>
      <c r="BH358" s="5" t="s">
        <v>499</v>
      </c>
      <c r="BI358" s="44"/>
      <c r="BJ358" s="44"/>
      <c r="BK358" s="44"/>
      <c r="BL358" s="44" t="str">
        <f aca="false">IF(BG358="物管行政部","侯旭、郑楠",IF(BG358="安保部","张耕",IF(BG358="工程设备部","华菲",IF(BG358="人力资源部","张浩宇",IF(BG358="党委工作部","阎鑫雨",IF(BG358="餐饮服务部","赵弘晨",IF(BG358="工会","郑欣",IF(BG358="办公室","董娜",""))))))))&amp;IF(BG358="纪检部","黄倩",IF(BG358="信息管理部","蔡浩然",""))</f>
        <v>侯旭、郑楠</v>
      </c>
      <c r="BM358" s="44"/>
      <c r="BN358" s="73"/>
      <c r="BO358" s="73"/>
      <c r="BP358" s="45" t="s">
        <v>120</v>
      </c>
      <c r="BQ358" s="74"/>
      <c r="BR358" s="73"/>
      <c r="BS358" s="74"/>
      <c r="BT358" s="74"/>
      <c r="BU358" s="73"/>
      <c r="BV358" s="44" t="str">
        <f aca="false">MID(AR358,1,16)</f>
        <v>网络-260416-019906</v>
      </c>
      <c r="BW358" s="44" t="s">
        <v>121</v>
      </c>
      <c r="BX358" s="45" t="str">
        <f aca="false">IF(COUNTIF(BV:BV,BV358)=1,"否","是")</f>
        <v>否</v>
      </c>
      <c r="BY358" s="45" t="str">
        <f aca="false">MID(AR358,18,1)</f>
        <v/>
      </c>
      <c r="CG358" s="47" t="str">
        <f aca="false">VLOOKUP(AR358,[1]市民意见信息导出!$AI$2:$AK$392,3,FALSE())</f>
        <v>结束</v>
      </c>
      <c r="CH358" s="0" t="e">
        <f aca="false">VLOOKUP(BV358,[2]Sheet1!$C$2:$AC$99,2,FALSE())</f>
        <v>#N/A</v>
      </c>
    </row>
    <row r="359" customFormat="false" ht="95" hidden="true" customHeight="true" outlineLevel="0" collapsed="false">
      <c r="A359" s="35" t="s">
        <v>4322</v>
      </c>
      <c r="B359" s="36" t="s">
        <v>4323</v>
      </c>
      <c r="C359" s="36" t="s">
        <v>4324</v>
      </c>
      <c r="D359" s="36" t="s">
        <v>4325</v>
      </c>
      <c r="E359" s="35" t="s">
        <v>182</v>
      </c>
      <c r="F359" s="35" t="s">
        <v>129</v>
      </c>
      <c r="G359" s="35" t="s">
        <v>182</v>
      </c>
      <c r="H359" s="35" t="s">
        <v>4326</v>
      </c>
      <c r="I359" s="35" t="s">
        <v>92</v>
      </c>
      <c r="J359" s="35" t="s">
        <v>93</v>
      </c>
      <c r="K359" s="35" t="s">
        <v>434</v>
      </c>
      <c r="L359" s="35" t="s">
        <v>910</v>
      </c>
      <c r="M359" s="35" t="s">
        <v>911</v>
      </c>
      <c r="N359" s="35" t="s">
        <v>97</v>
      </c>
      <c r="O359" s="35" t="s">
        <v>186</v>
      </c>
      <c r="P359" s="35" t="s">
        <v>912</v>
      </c>
      <c r="Q359" s="35" t="s">
        <v>186</v>
      </c>
      <c r="R359" s="36" t="s">
        <v>4314</v>
      </c>
      <c r="S359" s="36" t="s">
        <v>4327</v>
      </c>
      <c r="T359" s="36" t="s">
        <v>4315</v>
      </c>
      <c r="U359" s="35" t="s">
        <v>103</v>
      </c>
      <c r="V359" s="36" t="s">
        <v>104</v>
      </c>
      <c r="W359" s="35" t="s">
        <v>4328</v>
      </c>
      <c r="X359" s="35" t="s">
        <v>1712</v>
      </c>
      <c r="Y359" s="35" t="s">
        <v>4329</v>
      </c>
      <c r="Z359" s="35" t="s">
        <v>4329</v>
      </c>
      <c r="AA359" s="35" t="s">
        <v>3513</v>
      </c>
      <c r="AB359" s="35" t="s">
        <v>4330</v>
      </c>
      <c r="AC359" s="35" t="s">
        <v>111</v>
      </c>
      <c r="AD359" s="35" t="s">
        <v>112</v>
      </c>
      <c r="AE359" s="36" t="s">
        <v>4331</v>
      </c>
      <c r="AF359" s="36" t="s">
        <v>195</v>
      </c>
      <c r="AG359" s="35" t="s">
        <v>225</v>
      </c>
      <c r="AH359" s="35" t="s">
        <v>116</v>
      </c>
      <c r="AK359" s="37" t="str">
        <f aca="false">AG359&amp;L359&amp;M359</f>
        <v>劳动合同及用工管理后勤保障食堂问题</v>
      </c>
      <c r="AP359" s="38" t="n">
        <v>355</v>
      </c>
      <c r="AQ359" s="39" t="n">
        <v>46113</v>
      </c>
      <c r="AR359" s="43" t="str">
        <f aca="false">IFERROR(LEFT(A359,FIND("（",A359)-1),A359)</f>
        <v>热线-260416-016400</v>
      </c>
      <c r="AS359" s="43" t="str">
        <f aca="false">J359</f>
        <v>诉求</v>
      </c>
      <c r="AT359" s="43" t="n">
        <f aca="false">IF(MID(AR359,1,2)="热线",12345)+IF(MID(AR359,1,2)="网络",12345)</f>
        <v>12345</v>
      </c>
      <c r="AU359" s="41" t="str">
        <f aca="false">IFERROR(LEFT(D359,FIND(" ",D359)-1),D359)</f>
        <v>2026-04-16</v>
      </c>
      <c r="AV359" s="43" t="str">
        <f aca="false">P359</f>
        <v>餐饮服务部</v>
      </c>
      <c r="AW359" s="53" t="str">
        <f aca="false">Q359</f>
        <v>动物园分中心</v>
      </c>
      <c r="AX359" s="7" t="str">
        <f aca="false">H359</f>
        <v>市民反映，公交集团第一客运分公司22队左家庄职工食堂，春节前，换了新的厨师，没有原来厨师做的好吃，原来厨师在的时候，中午晚上大概有100多人在食堂吃饭，现在换了厨师后，中午晚上算在一起只有三四十人吃饭，后勤的工作人员也不来食堂吃饭；而且更换出厨师后，一份小炒菜就十六七元，原来一份是12元左右，菜量也比较少，两荤两素的职工套餐选择比较少，晚上刚开门的时候都是中午剩的，晚点的时候套餐可以选择的很少，市民希望把之前的厨师调换回来，市民希望上级进行调查职工是否满意。来电反映公交集团左家庄职工食堂问题。注:市民要求保密信息（已解释）</v>
      </c>
      <c r="AY359" s="53" t="str">
        <f aca="false">AG359</f>
        <v>劳动合同及用工管理</v>
      </c>
      <c r="AZ359" s="43" t="s">
        <v>92</v>
      </c>
      <c r="BA359" s="43" t="s">
        <v>116</v>
      </c>
      <c r="BB359" s="43" t="s">
        <v>116</v>
      </c>
      <c r="BC359" s="6" t="s">
        <v>1330</v>
      </c>
      <c r="BD359" s="43" t="str">
        <f aca="false">U359</f>
        <v>结束</v>
      </c>
      <c r="BE359" s="43" t="str">
        <f aca="false">IFERROR(LEFT(T359,FIND(" ",T359)-1),T359)</f>
        <v>2026-04-21</v>
      </c>
      <c r="BF359" s="6" t="s">
        <v>2845</v>
      </c>
      <c r="BG359" s="5" t="s">
        <v>912</v>
      </c>
      <c r="BH359" s="5" t="s">
        <v>186</v>
      </c>
      <c r="BI359" s="44"/>
      <c r="BJ359" s="44"/>
      <c r="BK359" s="44"/>
      <c r="BL359" s="44" t="str">
        <f aca="false">IF(BG359="物管行政部","侯旭、郑楠",IF(BG359="安保部","张耕",IF(BG359="工程设备部","华菲",IF(BG359="人力资源部","张浩宇",IF(BG359="党委工作部","阎鑫雨",IF(BG359="餐饮服务部","赵弘晨",IF(BG359="工会","郑欣",IF(BG359="办公室","董娜",""))))))))&amp;IF(BG359="纪检部","黄倩",IF(BG359="信息管理部","蔡浩然",""))</f>
        <v>赵弘晨</v>
      </c>
      <c r="BM359" s="44"/>
      <c r="BN359" s="73"/>
      <c r="BO359" s="73"/>
      <c r="BP359" s="45" t="s">
        <v>120</v>
      </c>
      <c r="BQ359" s="74"/>
      <c r="BR359" s="73"/>
      <c r="BS359" s="74"/>
      <c r="BT359" s="74"/>
      <c r="BU359" s="73"/>
      <c r="BV359" s="44" t="str">
        <f aca="false">MID(AR359,1,16)</f>
        <v>热线-260416-016400</v>
      </c>
      <c r="BW359" s="44" t="s">
        <v>231</v>
      </c>
      <c r="BX359" s="45" t="str">
        <f aca="false">IF(COUNTIF(BV:BV,BV359)=1,"否","是")</f>
        <v>否</v>
      </c>
      <c r="BY359" s="45" t="str">
        <f aca="false">MID(AR359,18,1)</f>
        <v/>
      </c>
      <c r="CG359" s="47" t="str">
        <f aca="false">VLOOKUP(AR359,[1]市民意见信息导出!$AI$2:$AK$392,3,FALSE())</f>
        <v>结束</v>
      </c>
      <c r="CH359" s="0" t="e">
        <f aca="false">VLOOKUP(BV359,[2]Sheet1!$C$2:$AC$99,2,FALSE())</f>
        <v>#N/A</v>
      </c>
    </row>
    <row r="360" customFormat="false" ht="69" hidden="true" customHeight="true" outlineLevel="0" collapsed="false">
      <c r="A360" s="35" t="s">
        <v>4332</v>
      </c>
      <c r="B360" s="36" t="s">
        <v>4333</v>
      </c>
      <c r="C360" s="36" t="s">
        <v>4334</v>
      </c>
      <c r="D360" s="36" t="s">
        <v>4335</v>
      </c>
      <c r="E360" s="35" t="s">
        <v>585</v>
      </c>
      <c r="F360" s="35" t="s">
        <v>89</v>
      </c>
      <c r="G360" s="35" t="s">
        <v>4284</v>
      </c>
      <c r="H360" s="35" t="s">
        <v>4336</v>
      </c>
      <c r="I360" s="35" t="s">
        <v>92</v>
      </c>
      <c r="J360" s="35" t="s">
        <v>173</v>
      </c>
      <c r="K360" s="35" t="s">
        <v>234</v>
      </c>
      <c r="L360" s="35" t="s">
        <v>303</v>
      </c>
      <c r="M360" s="35" t="s">
        <v>304</v>
      </c>
      <c r="N360" s="35" t="s">
        <v>97</v>
      </c>
      <c r="O360" s="35" t="s">
        <v>135</v>
      </c>
      <c r="P360" s="35" t="s">
        <v>135</v>
      </c>
      <c r="Q360" s="35" t="s">
        <v>135</v>
      </c>
      <c r="R360" s="36" t="s">
        <v>4314</v>
      </c>
      <c r="S360" s="36" t="s">
        <v>4215</v>
      </c>
      <c r="T360" s="36" t="s">
        <v>4315</v>
      </c>
      <c r="U360" s="35" t="s">
        <v>103</v>
      </c>
      <c r="V360" s="36" t="s">
        <v>104</v>
      </c>
      <c r="W360" s="35" t="s">
        <v>4337</v>
      </c>
      <c r="X360" s="35" t="s">
        <v>4338</v>
      </c>
      <c r="Y360" s="35" t="s">
        <v>4339</v>
      </c>
      <c r="Z360" s="35" t="s">
        <v>4289</v>
      </c>
      <c r="AA360" s="36" t="s">
        <v>4340</v>
      </c>
      <c r="AB360" s="35" t="s">
        <v>4341</v>
      </c>
      <c r="AC360" s="35" t="s">
        <v>111</v>
      </c>
      <c r="AD360" s="35" t="s">
        <v>112</v>
      </c>
      <c r="AE360" s="36" t="s">
        <v>4342</v>
      </c>
      <c r="AF360" s="36" t="s">
        <v>145</v>
      </c>
      <c r="AG360" s="35" t="s">
        <v>115</v>
      </c>
      <c r="AH360" s="35" t="s">
        <v>116</v>
      </c>
      <c r="AK360" s="37" t="str">
        <f aca="false">AG360&amp;L360&amp;M360</f>
        <v>服务人力资源方面其他问题人力资源方面补充内容</v>
      </c>
      <c r="AP360" s="38" t="n">
        <v>356</v>
      </c>
      <c r="AQ360" s="39" t="n">
        <v>46113</v>
      </c>
      <c r="AR360" s="43" t="str">
        <f aca="false">IFERROR(LEFT(A360,FIND("（",A360)-1),A360)</f>
        <v>热线-260416-025391-2</v>
      </c>
      <c r="AS360" s="43" t="str">
        <f aca="false">J360</f>
        <v>其他</v>
      </c>
      <c r="AT360" s="43" t="n">
        <f aca="false">IF(MID(AR360,1,2)="热线",12345)+IF(MID(AR360,1,2)="网络",12345)</f>
        <v>12345</v>
      </c>
      <c r="AU360" s="41" t="str">
        <f aca="false">IFERROR(LEFT(D360,FIND(" ",D360)-1),D360)</f>
        <v>2026-04-16</v>
      </c>
      <c r="AV360" s="43" t="str">
        <f aca="false">P360</f>
        <v>东直门分中心</v>
      </c>
      <c r="AW360" s="53" t="str">
        <f aca="false">Q360</f>
        <v>东直门分中心</v>
      </c>
      <c r="AX360" s="7" t="str">
        <f aca="false">H360</f>
        <v>市民反映，于家园车队有一个刷车工精神有问题，刷车的时候不好好刷并且还老给公交车司机找麻烦，市民家人在该车队工作一直被找麻烦，而且其他司机也有此情况，现在需要车队把该员工开除，因为司机这个职业是有风险的，如果因为该人导致司机在路上开车的时候出意外没有人能负责，现在诉求是开除该员工，昨天反映完之后接到了车队长的回复，车队长承认了该员工有精神类问题，但是没有任何处理措施，市民不认可，要求再次反映此问题。来电反映要求车队开除队内有精神疾病的员工。</v>
      </c>
      <c r="AY360" s="53" t="str">
        <f aca="false">AG360</f>
        <v>服务</v>
      </c>
      <c r="AZ360" s="43" t="s">
        <v>92</v>
      </c>
      <c r="BA360" s="43" t="s">
        <v>116</v>
      </c>
      <c r="BB360" s="43" t="s">
        <v>116</v>
      </c>
      <c r="BC360" s="6" t="s">
        <v>226</v>
      </c>
      <c r="BD360" s="43" t="str">
        <f aca="false">U360</f>
        <v>结束</v>
      </c>
      <c r="BE360" s="43" t="str">
        <f aca="false">IFERROR(LEFT(T360,FIND(" ",T360)-1),T360)</f>
        <v>2026-04-21</v>
      </c>
      <c r="BF360" s="6" t="s">
        <v>4343</v>
      </c>
      <c r="BG360" s="5" t="s">
        <v>238</v>
      </c>
      <c r="BH360" s="5" t="s">
        <v>135</v>
      </c>
      <c r="BI360" s="44"/>
      <c r="BJ360" s="44"/>
      <c r="BK360" s="44"/>
      <c r="BL360" s="44" t="str">
        <f aca="false">IF(BG360="物管行政部","侯旭、郑楠",IF(BG360="安保部","张耕",IF(BG360="工程设备部","华菲",IF(BG360="人力资源部","张浩宇",IF(BG360="党委工作部","阎鑫雨",IF(BG360="餐饮服务部","赵弘晨",IF(BG360="工会","郑欣",IF(BG360="办公室","董娜",""))))))))&amp;IF(BG360="纪检部","黄倩",IF(BG360="信息管理部","蔡浩然",""))</f>
        <v>张浩宇</v>
      </c>
      <c r="BM360" s="44"/>
      <c r="BN360" s="73"/>
      <c r="BO360" s="73"/>
      <c r="BP360" s="45" t="s">
        <v>120</v>
      </c>
      <c r="BQ360" s="74" t="s">
        <v>4344</v>
      </c>
      <c r="BR360" s="73" t="s">
        <v>92</v>
      </c>
      <c r="BS360" s="74"/>
      <c r="BT360" s="74"/>
      <c r="BU360" s="73"/>
      <c r="BV360" s="44" t="str">
        <f aca="false">MID(AR360,1,16)</f>
        <v>热线-260416-025391</v>
      </c>
      <c r="BW360" s="44" t="s">
        <v>121</v>
      </c>
      <c r="BX360" s="45" t="str">
        <f aca="false">IF(COUNTIF(BV:BV,BV360)=1,"否","是")</f>
        <v>是</v>
      </c>
      <c r="BY360" s="45" t="str">
        <f aca="false">MID(AR360,18,1)</f>
        <v>2</v>
      </c>
      <c r="CG360" s="47" t="str">
        <f aca="false">VLOOKUP(AR360,[1]市民意见信息导出!$AI$2:$AK$392,3,FALSE())</f>
        <v>结束</v>
      </c>
      <c r="CH360" s="0" t="e">
        <f aca="false">VLOOKUP(BV360,[2]Sheet1!$C$2:$AC$99,2,FALSE())</f>
        <v>#N/A</v>
      </c>
    </row>
    <row r="361" customFormat="false" ht="69" hidden="true" customHeight="true" outlineLevel="0" collapsed="false">
      <c r="A361" s="35" t="s">
        <v>4345</v>
      </c>
      <c r="B361" s="36" t="s">
        <v>4333</v>
      </c>
      <c r="C361" s="36" t="s">
        <v>4334</v>
      </c>
      <c r="D361" s="36" t="s">
        <v>4335</v>
      </c>
      <c r="E361" s="35" t="s">
        <v>585</v>
      </c>
      <c r="F361" s="35" t="s">
        <v>89</v>
      </c>
      <c r="G361" s="35" t="s">
        <v>4284</v>
      </c>
      <c r="H361" s="35" t="s">
        <v>4336</v>
      </c>
      <c r="I361" s="35" t="s">
        <v>92</v>
      </c>
      <c r="J361" s="35" t="s">
        <v>173</v>
      </c>
      <c r="K361" s="35" t="s">
        <v>94</v>
      </c>
      <c r="L361" s="35" t="s">
        <v>1072</v>
      </c>
      <c r="M361" s="35" t="s">
        <v>1073</v>
      </c>
      <c r="N361" s="35" t="s">
        <v>97</v>
      </c>
      <c r="O361" s="35" t="s">
        <v>135</v>
      </c>
      <c r="P361" s="35" t="s">
        <v>135</v>
      </c>
      <c r="Q361" s="35" t="s">
        <v>135</v>
      </c>
      <c r="R361" s="36" t="s">
        <v>4314</v>
      </c>
      <c r="S361" s="36" t="s">
        <v>4215</v>
      </c>
      <c r="T361" s="36" t="s">
        <v>4315</v>
      </c>
      <c r="U361" s="35" t="s">
        <v>103</v>
      </c>
      <c r="V361" s="36" t="s">
        <v>104</v>
      </c>
      <c r="W361" s="35" t="s">
        <v>3648</v>
      </c>
      <c r="X361" s="35" t="s">
        <v>4346</v>
      </c>
      <c r="Y361" s="35" t="s">
        <v>4347</v>
      </c>
      <c r="Z361" s="35" t="s">
        <v>4348</v>
      </c>
      <c r="AA361" s="35" t="s">
        <v>163</v>
      </c>
      <c r="AB361" s="35" t="s">
        <v>4349</v>
      </c>
      <c r="AC361" s="35" t="s">
        <v>111</v>
      </c>
      <c r="AD361" s="35" t="s">
        <v>112</v>
      </c>
      <c r="AE361" s="36" t="s">
        <v>4342</v>
      </c>
      <c r="AF361" s="36" t="s">
        <v>145</v>
      </c>
      <c r="AG361" s="35" t="s">
        <v>115</v>
      </c>
      <c r="AH361" s="35" t="s">
        <v>116</v>
      </c>
      <c r="AK361" s="37" t="str">
        <f aca="false">AG361&amp;L361&amp;M361</f>
        <v>服务安全服务专业其他问题安全服务专业补充内容</v>
      </c>
      <c r="AP361" s="38" t="n">
        <v>357</v>
      </c>
      <c r="AQ361" s="39" t="n">
        <v>46113</v>
      </c>
      <c r="AR361" s="43" t="str">
        <f aca="false">IFERROR(LEFT(A361,FIND("（",A361)-1),A361)</f>
        <v>热线-260416-025391-1</v>
      </c>
      <c r="AS361" s="43" t="str">
        <f aca="false">J361</f>
        <v>其他</v>
      </c>
      <c r="AT361" s="43" t="n">
        <f aca="false">IF(MID(AR361,1,2)="热线",12345)+IF(MID(AR361,1,2)="网络",12345)</f>
        <v>12345</v>
      </c>
      <c r="AU361" s="41" t="str">
        <f aca="false">IFERROR(LEFT(D361,FIND(" ",D361)-1),D361)</f>
        <v>2026-04-16</v>
      </c>
      <c r="AV361" s="43" t="str">
        <f aca="false">P361</f>
        <v>东直门分中心</v>
      </c>
      <c r="AW361" s="53" t="str">
        <f aca="false">Q361</f>
        <v>东直门分中心</v>
      </c>
      <c r="AX361" s="7" t="str">
        <f aca="false">H361</f>
        <v>市民反映，于家园车队有一个刷车工精神有问题，刷车的时候不好好刷并且还老给公交车司机找麻烦，市民家人在该车队工作一直被找麻烦，而且其他司机也有此情况，现在需要车队把该员工开除，因为司机这个职业是有风险的，如果因为该人导致司机在路上开车的时候出意外没有人能负责，现在诉求是开除该员工，昨天反映完之后接到了车队长的回复，车队长承认了该员工有精神类问题，但是没有任何处理措施，市民不认可，要求再次反映此问题。来电反映要求车队开除队内有精神疾病的员工。</v>
      </c>
      <c r="AY361" s="53" t="str">
        <f aca="false">AG361</f>
        <v>服务</v>
      </c>
      <c r="AZ361" s="43" t="s">
        <v>92</v>
      </c>
      <c r="BA361" s="43" t="s">
        <v>116</v>
      </c>
      <c r="BB361" s="43" t="s">
        <v>116</v>
      </c>
      <c r="BC361" s="6" t="s">
        <v>226</v>
      </c>
      <c r="BD361" s="43" t="str">
        <f aca="false">U361</f>
        <v>结束</v>
      </c>
      <c r="BE361" s="43" t="str">
        <f aca="false">IFERROR(LEFT(T361,FIND(" ",T361)-1),T361)</f>
        <v>2026-04-21</v>
      </c>
      <c r="BF361" s="6" t="s">
        <v>4343</v>
      </c>
      <c r="BG361" s="5" t="s">
        <v>99</v>
      </c>
      <c r="BH361" s="5" t="s">
        <v>135</v>
      </c>
      <c r="BI361" s="44"/>
      <c r="BJ361" s="44"/>
      <c r="BK361" s="44"/>
      <c r="BL361" s="44" t="str">
        <f aca="false">IF(BG361="物管行政部","侯旭、郑楠",IF(BG361="安保部","张耕",IF(BG361="工程设备部","华菲",IF(BG361="人力资源部","张浩宇",IF(BG361="党委工作部","阎鑫雨",IF(BG361="餐饮服务部","赵弘晨",IF(BG361="工会","郑欣",IF(BG361="办公室","董娜",""))))))))&amp;IF(BG361="纪检部","黄倩",IF(BG361="信息管理部","蔡浩然",""))</f>
        <v>侯旭、郑楠</v>
      </c>
      <c r="BM361" s="44"/>
      <c r="BN361" s="73"/>
      <c r="BO361" s="73"/>
      <c r="BP361" s="45" t="s">
        <v>120</v>
      </c>
      <c r="BQ361" s="74" t="s">
        <v>4344</v>
      </c>
      <c r="BR361" s="73" t="s">
        <v>92</v>
      </c>
      <c r="BS361" s="74"/>
      <c r="BT361" s="74"/>
      <c r="BU361" s="73"/>
      <c r="BV361" s="44" t="str">
        <f aca="false">MID(AR361,1,16)</f>
        <v>热线-260416-025391</v>
      </c>
      <c r="BW361" s="44" t="s">
        <v>121</v>
      </c>
      <c r="BX361" s="45" t="str">
        <f aca="false">IF(COUNTIF(BV:BV,BV361)=1,"否","是")</f>
        <v>是</v>
      </c>
      <c r="BY361" s="45" t="str">
        <f aca="false">MID(AR361,18,1)</f>
        <v>1</v>
      </c>
      <c r="CG361" s="47" t="str">
        <f aca="false">VLOOKUP(AR361,[1]市民意见信息导出!$AI$2:$AK$392,3,FALSE())</f>
        <v>结束</v>
      </c>
      <c r="CH361" s="0" t="e">
        <f aca="false">VLOOKUP(BV361,[2]Sheet1!$C$2:$AC$99,2,FALSE())</f>
        <v>#N/A</v>
      </c>
    </row>
    <row r="362" customFormat="false" ht="130" hidden="true" customHeight="false" outlineLevel="0" collapsed="false">
      <c r="A362" s="35" t="s">
        <v>4350</v>
      </c>
      <c r="B362" s="36" t="s">
        <v>4351</v>
      </c>
      <c r="C362" s="36" t="s">
        <v>4352</v>
      </c>
      <c r="D362" s="36" t="s">
        <v>4353</v>
      </c>
      <c r="E362" s="35" t="s">
        <v>182</v>
      </c>
      <c r="F362" s="35" t="s">
        <v>89</v>
      </c>
      <c r="G362" s="35" t="s">
        <v>182</v>
      </c>
      <c r="H362" s="35" t="s">
        <v>4354</v>
      </c>
      <c r="I362" s="35" t="s">
        <v>92</v>
      </c>
      <c r="J362" s="35" t="s">
        <v>173</v>
      </c>
      <c r="K362" s="35" t="s">
        <v>234</v>
      </c>
      <c r="L362" s="35" t="s">
        <v>303</v>
      </c>
      <c r="M362" s="35" t="s">
        <v>304</v>
      </c>
      <c r="N362" s="35" t="s">
        <v>97</v>
      </c>
      <c r="O362" s="35" t="s">
        <v>238</v>
      </c>
      <c r="P362" s="35" t="s">
        <v>238</v>
      </c>
      <c r="Q362" s="35" t="s">
        <v>218</v>
      </c>
      <c r="R362" s="36" t="s">
        <v>4314</v>
      </c>
      <c r="S362" s="36" t="s">
        <v>4297</v>
      </c>
      <c r="T362" s="36" t="s">
        <v>4315</v>
      </c>
      <c r="U362" s="35" t="s">
        <v>103</v>
      </c>
      <c r="V362" s="36" t="s">
        <v>104</v>
      </c>
      <c r="W362" s="35" t="s">
        <v>4355</v>
      </c>
      <c r="X362" s="35" t="s">
        <v>4356</v>
      </c>
      <c r="Y362" s="35" t="s">
        <v>3216</v>
      </c>
      <c r="Z362" s="35" t="s">
        <v>242</v>
      </c>
      <c r="AA362" s="35" t="s">
        <v>242</v>
      </c>
      <c r="AB362" s="35" t="s">
        <v>4357</v>
      </c>
      <c r="AC362" s="35" t="s">
        <v>111</v>
      </c>
      <c r="AD362" s="35" t="s">
        <v>112</v>
      </c>
      <c r="AE362" s="36" t="s">
        <v>4358</v>
      </c>
      <c r="AF362" s="36" t="s">
        <v>279</v>
      </c>
      <c r="AG362" s="35" t="s">
        <v>225</v>
      </c>
      <c r="AH362" s="35" t="s">
        <v>116</v>
      </c>
      <c r="AK362" s="37" t="str">
        <f aca="false">AG362&amp;L362&amp;M362</f>
        <v>劳动合同及用工管理人力资源方面其他问题人力资源方面补充内容</v>
      </c>
      <c r="AP362" s="38" t="n">
        <v>358</v>
      </c>
      <c r="AQ362" s="39" t="n">
        <v>46113</v>
      </c>
      <c r="AR362" s="43" t="str">
        <f aca="false">IFERROR(LEFT(A362,FIND("（",A362)-1),A362)</f>
        <v>网络-260416-033565</v>
      </c>
      <c r="AS362" s="43" t="str">
        <f aca="false">J362</f>
        <v>其他</v>
      </c>
      <c r="AT362" s="43" t="n">
        <f aca="false">IF(MID(AR362,1,2)="热线",12345)+IF(MID(AR362,1,2)="网络",12345)</f>
        <v>12345</v>
      </c>
      <c r="AU362" s="41" t="str">
        <f aca="false">IFERROR(LEFT(D362,FIND(" ",D362)-1),D362)</f>
        <v>2026-04-16</v>
      </c>
      <c r="AV362" s="43" t="str">
        <f aca="false">P362</f>
        <v>人力资源部</v>
      </c>
      <c r="AW362" s="53" t="str">
        <f aca="false">Q362</f>
        <v>机关</v>
      </c>
      <c r="AX362" s="7" t="str">
        <f aca="false">H362</f>
        <v>工单来源：微信服务号，此工单内容为网民留言时填写的标题及原文。 ============================= 留言标题：国企领导不作为留言原文：张健健为2025年12月5日，有没有使用不正道手段 那就请拿出笔试和面试的成绩公开，张健健自到丽园至今就没干过任何车队的工作，试用期内也是被人直接投诉酒测 遗失物不管，还发生过重大事件舆情，车队根本就找不到她人，排班工作自劳人2022年底到物业至今就没排过班以前是各各场站的原A岗排班做考勤，现在是场站班组长干，如有调查可以向分中心各场站职工核实，也可以月底到分中心看看到底是谁在排班做考勤。张健健强迫场站物业职工签字证明她正常履职工作，我们不敢不签。市民填写的详细地址为：区、街道：西城区白纸坊街道详细地址：核桃园
</v>
      </c>
      <c r="AY362" s="53" t="str">
        <f aca="false">AG362</f>
        <v>劳动合同及用工管理</v>
      </c>
      <c r="AZ362" s="43" t="s">
        <v>92</v>
      </c>
      <c r="BA362" s="43" t="s">
        <v>92</v>
      </c>
      <c r="BB362" s="43" t="s">
        <v>116</v>
      </c>
      <c r="BC362" s="6" t="s">
        <v>226</v>
      </c>
      <c r="BD362" s="43" t="str">
        <f aca="false">U362</f>
        <v>结束</v>
      </c>
      <c r="BE362" s="43" t="str">
        <f aca="false">IFERROR(LEFT(T362,FIND(" ",T362)-1),T362)</f>
        <v>2026-04-21</v>
      </c>
      <c r="BF362" s="6" t="s">
        <v>4032</v>
      </c>
      <c r="BG362" s="5" t="s">
        <v>238</v>
      </c>
      <c r="BH362" s="5" t="s">
        <v>573</v>
      </c>
      <c r="BI362" s="44"/>
      <c r="BJ362" s="44"/>
      <c r="BK362" s="44"/>
      <c r="BL362" s="44" t="str">
        <f aca="false">IF(BG362="物管行政部","侯旭、郑楠",IF(BG362="安保部","张耕",IF(BG362="工程设备部","华菲",IF(BG362="人力资源部","张浩宇",IF(BG362="党委工作部","阎鑫雨",IF(BG362="餐饮服务部","赵弘晨",IF(BG362="工会","郑欣",IF(BG362="办公室","董娜",""))))))))&amp;IF(BG362="纪检部","黄倩",IF(BG362="信息管理部","蔡浩然",""))</f>
        <v>张浩宇</v>
      </c>
      <c r="BM362" s="44"/>
      <c r="BN362" s="73"/>
      <c r="BO362" s="73"/>
      <c r="BP362" s="45" t="s">
        <v>120</v>
      </c>
      <c r="BQ362" s="74" t="s">
        <v>4014</v>
      </c>
      <c r="BR362" s="73" t="s">
        <v>92</v>
      </c>
      <c r="BS362" s="74"/>
      <c r="BT362" s="74"/>
      <c r="BU362" s="44" t="s">
        <v>1275</v>
      </c>
      <c r="BV362" s="44" t="str">
        <f aca="false">MID(AR362,1,16)</f>
        <v>网络-260416-033565</v>
      </c>
      <c r="BW362" s="44" t="s">
        <v>231</v>
      </c>
      <c r="BX362" s="45" t="str">
        <f aca="false">IF(COUNTIF(BV:BV,BV362)=1,"否","是")</f>
        <v>否</v>
      </c>
      <c r="BY362" s="45" t="str">
        <f aca="false">MID(AR362,18,1)</f>
        <v/>
      </c>
      <c r="CG362" s="47" t="str">
        <f aca="false">VLOOKUP(AR362,[1]市民意见信息导出!$AI$2:$AK$392,3,FALSE())</f>
        <v>结束</v>
      </c>
      <c r="CH362" s="0" t="e">
        <f aca="false">VLOOKUP(BV362,[2]Sheet1!$C$2:$AC$99,2,FALSE())</f>
        <v>#N/A</v>
      </c>
    </row>
    <row r="363" customFormat="false" ht="117" hidden="true" customHeight="false" outlineLevel="0" collapsed="false">
      <c r="A363" s="35" t="s">
        <v>4359</v>
      </c>
      <c r="B363" s="36" t="s">
        <v>4360</v>
      </c>
      <c r="C363" s="36" t="s">
        <v>4361</v>
      </c>
      <c r="D363" s="36" t="s">
        <v>4362</v>
      </c>
      <c r="E363" s="35" t="s">
        <v>2082</v>
      </c>
      <c r="F363" s="35" t="s">
        <v>129</v>
      </c>
      <c r="G363" s="35" t="s">
        <v>4363</v>
      </c>
      <c r="H363" s="35" t="s">
        <v>4364</v>
      </c>
      <c r="I363" s="35" t="s">
        <v>92</v>
      </c>
      <c r="J363" s="35" t="s">
        <v>93</v>
      </c>
      <c r="K363" s="35" t="s">
        <v>94</v>
      </c>
      <c r="L363" s="35" t="s">
        <v>184</v>
      </c>
      <c r="M363" s="35" t="s">
        <v>185</v>
      </c>
      <c r="N363" s="35" t="s">
        <v>97</v>
      </c>
      <c r="O363" s="35" t="s">
        <v>437</v>
      </c>
      <c r="P363" s="35" t="s">
        <v>99</v>
      </c>
      <c r="Q363" s="35" t="s">
        <v>437</v>
      </c>
      <c r="R363" s="36" t="s">
        <v>4365</v>
      </c>
      <c r="S363" s="36" t="s">
        <v>4366</v>
      </c>
      <c r="T363" s="36" t="s">
        <v>4367</v>
      </c>
      <c r="U363" s="35" t="s">
        <v>103</v>
      </c>
      <c r="V363" s="36" t="s">
        <v>104</v>
      </c>
      <c r="W363" s="35" t="s">
        <v>2006</v>
      </c>
      <c r="X363" s="35" t="s">
        <v>4368</v>
      </c>
      <c r="Y363" s="35" t="s">
        <v>4369</v>
      </c>
      <c r="Z363" s="35" t="s">
        <v>4370</v>
      </c>
      <c r="AA363" s="35" t="s">
        <v>163</v>
      </c>
      <c r="AB363" s="35" t="s">
        <v>4371</v>
      </c>
      <c r="AC363" s="35" t="s">
        <v>111</v>
      </c>
      <c r="AD363" s="35" t="s">
        <v>112</v>
      </c>
      <c r="AE363" s="36" t="s">
        <v>4372</v>
      </c>
      <c r="AF363" s="36" t="s">
        <v>444</v>
      </c>
      <c r="AG363" s="35" t="s">
        <v>115</v>
      </c>
      <c r="AH363" s="35" t="s">
        <v>116</v>
      </c>
      <c r="AK363" s="37" t="str">
        <f aca="false">AG363&amp;L363&amp;M363</f>
        <v>服务乘车环境问题车辆卫生</v>
      </c>
      <c r="AP363" s="38" t="n">
        <v>359</v>
      </c>
      <c r="AQ363" s="39" t="n">
        <v>46113</v>
      </c>
      <c r="AR363" s="43" t="str">
        <f aca="false">IFERROR(LEFT(A363,FIND("（",A363)-1),A363)</f>
        <v>热线-260417-052964-3</v>
      </c>
      <c r="AS363" s="43" t="str">
        <f aca="false">J363</f>
        <v>诉求</v>
      </c>
      <c r="AT363" s="43" t="n">
        <f aca="false">IF(MID(AR363,1,2)="热线",12345)+IF(MID(AR363,1,2)="网络",12345)</f>
        <v>12345</v>
      </c>
      <c r="AU363" s="41" t="str">
        <f aca="false">IFERROR(LEFT(D363,FIND(" ",D363)-1),D363)</f>
        <v>2026-04-17</v>
      </c>
      <c r="AV363" s="43" t="str">
        <f aca="false">P363</f>
        <v>物管行政部</v>
      </c>
      <c r="AW363" s="53" t="str">
        <f aca="false">Q363</f>
        <v>南湖分中心</v>
      </c>
      <c r="AX363" s="7" t="str">
        <f aca="false">H363</f>
        <v>民市反映，北京公交集团第一客运分公司有一趟公交车657路公交，从东湖站到郎辛庄站，可是从东湖起点站时候经常迟到，并且有的车辆在百子湾站、大郊亭桥南站和大柳树站不停车直接过，还有司机在白鹿司站、豆各庄桥站和青青家园站，因为下一站就是郎辛庄总站了，可能是到时间了，开的很快，根本站不稳，并且这个公交车包括卫生，还有司机态度很不好，民工问司机路，直接让下车，还有司机说爱做不做，不做滚，这个司机还是党员，有党员标识，市民遇到了好几次了，公交站牌上面有小广告也不管，站牌上面有的都没有字，标识不清楚，比如有站牌，但是车辆不停车，后来才知道这个站点没有这个车，还有的站点是停车站，但是站牌没有了，还有车辆上面的灭火器都过期了，曾经拨打了公交集团的电话，没有处理，来电反映希望处理657路公交存在的问题。调指，安服，鸿运城，线网，安保</v>
      </c>
      <c r="AY363" s="53" t="str">
        <f aca="false">AG363</f>
        <v>服务</v>
      </c>
      <c r="AZ363" s="43" t="s">
        <v>116</v>
      </c>
      <c r="BA363" s="43" t="s">
        <v>116</v>
      </c>
      <c r="BB363" s="43" t="s">
        <v>116</v>
      </c>
      <c r="BC363" s="6" t="s">
        <v>117</v>
      </c>
      <c r="BD363" s="43" t="str">
        <f aca="false">U363</f>
        <v>结束</v>
      </c>
      <c r="BE363" s="43" t="str">
        <f aca="false">IFERROR(LEFT(T363,FIND(" ",T363)-1),T363)</f>
        <v>2026-04-22</v>
      </c>
      <c r="BF363" s="6" t="s">
        <v>640</v>
      </c>
      <c r="BG363" s="5" t="s">
        <v>99</v>
      </c>
      <c r="BH363" s="5" t="s">
        <v>437</v>
      </c>
      <c r="BI363" s="44"/>
      <c r="BJ363" s="44"/>
      <c r="BK363" s="44"/>
      <c r="BL363" s="44" t="str">
        <f aca="false">IF(BG363="物管行政部","侯旭、郑楠",IF(BG363="安保部","张耕",IF(BG363="工程设备部","华菲",IF(BG363="人力资源部","张浩宇",IF(BG363="党委工作部","阎鑫雨",IF(BG363="餐饮服务部","赵弘晨",IF(BG363="工会","郑欣",IF(BG363="办公室","董娜",""))))))))&amp;IF(BG363="纪检部","黄倩",IF(BG363="信息管理部","蔡浩然",""))</f>
        <v>侯旭、郑楠</v>
      </c>
      <c r="BM363" s="44"/>
      <c r="BN363" s="73"/>
      <c r="BO363" s="73"/>
      <c r="BP363" s="45" t="s">
        <v>120</v>
      </c>
      <c r="BQ363" s="74"/>
      <c r="BR363" s="73"/>
      <c r="BS363" s="74"/>
      <c r="BT363" s="74"/>
      <c r="BU363" s="73"/>
      <c r="BV363" s="44" t="str">
        <f aca="false">MID(AR363,1,16)</f>
        <v>热线-260417-052964</v>
      </c>
      <c r="BW363" s="44" t="s">
        <v>121</v>
      </c>
      <c r="BX363" s="45" t="str">
        <f aca="false">IF(COUNTIF(BV:BV,BV363)=1,"否","是")</f>
        <v>否</v>
      </c>
      <c r="BY363" s="45" t="str">
        <f aca="false">MID(AR363,18,1)</f>
        <v>3</v>
      </c>
      <c r="CG363" s="47" t="str">
        <f aca="false">VLOOKUP(AR363,[1]市民意见信息导出!$AI$2:$AK$392,3,FALSE())</f>
        <v>结束</v>
      </c>
      <c r="CH363" s="0" t="e">
        <f aca="false">VLOOKUP(BV363,[2]Sheet1!$C$2:$AC$99,2,FALSE())</f>
        <v>#N/A</v>
      </c>
    </row>
    <row r="364" customFormat="false" ht="65" hidden="true" customHeight="false" outlineLevel="0" collapsed="false">
      <c r="A364" s="35" t="s">
        <v>4373</v>
      </c>
      <c r="B364" s="36" t="s">
        <v>4374</v>
      </c>
      <c r="C364" s="36" t="s">
        <v>4375</v>
      </c>
      <c r="D364" s="36" t="s">
        <v>4376</v>
      </c>
      <c r="E364" s="35" t="s">
        <v>4377</v>
      </c>
      <c r="F364" s="35" t="s">
        <v>129</v>
      </c>
      <c r="G364" s="35" t="s">
        <v>4378</v>
      </c>
      <c r="H364" s="35" t="s">
        <v>4379</v>
      </c>
      <c r="I364" s="35" t="s">
        <v>92</v>
      </c>
      <c r="J364" s="35" t="s">
        <v>173</v>
      </c>
      <c r="K364" s="35" t="s">
        <v>234</v>
      </c>
      <c r="L364" s="35" t="s">
        <v>303</v>
      </c>
      <c r="M364" s="35" t="s">
        <v>304</v>
      </c>
      <c r="N364" s="35" t="s">
        <v>97</v>
      </c>
      <c r="O364" s="35" t="s">
        <v>2237</v>
      </c>
      <c r="P364" s="35" t="s">
        <v>238</v>
      </c>
      <c r="Q364" s="35" t="s">
        <v>2237</v>
      </c>
      <c r="R364" s="36" t="s">
        <v>4365</v>
      </c>
      <c r="S364" s="36" t="s">
        <v>4327</v>
      </c>
      <c r="T364" s="36" t="s">
        <v>4367</v>
      </c>
      <c r="U364" s="35" t="s">
        <v>103</v>
      </c>
      <c r="V364" s="36" t="s">
        <v>104</v>
      </c>
      <c r="W364" s="35" t="s">
        <v>4380</v>
      </c>
      <c r="X364" s="35" t="s">
        <v>4381</v>
      </c>
      <c r="Y364" s="35" t="s">
        <v>4382</v>
      </c>
      <c r="Z364" s="35" t="s">
        <v>242</v>
      </c>
      <c r="AA364" s="35" t="s">
        <v>242</v>
      </c>
      <c r="AB364" s="35" t="s">
        <v>4383</v>
      </c>
      <c r="AC364" s="35" t="s">
        <v>111</v>
      </c>
      <c r="AD364" s="35" t="s">
        <v>112</v>
      </c>
      <c r="AE364" s="36" t="s">
        <v>4384</v>
      </c>
      <c r="AF364" s="36" t="s">
        <v>2245</v>
      </c>
      <c r="AG364" s="35" t="s">
        <v>225</v>
      </c>
      <c r="AH364" s="35" t="s">
        <v>116</v>
      </c>
      <c r="AK364" s="37" t="str">
        <f aca="false">AG364&amp;L364&amp;M364</f>
        <v>劳动合同及用工管理人力资源方面其他问题人力资源方面补充内容</v>
      </c>
      <c r="AP364" s="38" t="n">
        <v>360</v>
      </c>
      <c r="AQ364" s="39" t="n">
        <v>46113</v>
      </c>
      <c r="AR364" s="43" t="str">
        <f aca="false">IFERROR(LEFT(A364,FIND("（",A364)-1),A364)</f>
        <v>热线-260417-060665</v>
      </c>
      <c r="AS364" s="43" t="str">
        <f aca="false">J364</f>
        <v>其他</v>
      </c>
      <c r="AT364" s="43" t="n">
        <f aca="false">IF(MID(AR364,1,2)="热线",12345)+IF(MID(AR364,1,2)="网络",12345)</f>
        <v>12345</v>
      </c>
      <c r="AU364" s="41" t="str">
        <f aca="false">IFERROR(LEFT(D364,FIND(" ",D364)-1),D364)</f>
        <v>2026-04-17</v>
      </c>
      <c r="AV364" s="43" t="str">
        <f aca="false">P364</f>
        <v>人力资源部</v>
      </c>
      <c r="AW364" s="53" t="str">
        <f aca="false">Q364</f>
        <v>龙之乡分中心</v>
      </c>
      <c r="AX364" s="7" t="str">
        <f aca="false">H364</f>
        <v>市民反映，房山区兴城场站，自己是公交物业保洁职工，市民儿子是精神分裂症，老妈90多岁，家人需要自己的照顾。警卫是24小时，后半夜，每20分钟转一圈四个点，市民不想替警卫干活，希望单位不要给自己安排夜班，自己联系96166被告知会尽快回复，之后让自己克服困难，市民不认可，来电反映对公交集团安排夜班工作不认可的问题。注：市民联系方式已新增至信息栏</v>
      </c>
      <c r="AY364" s="53" t="str">
        <f aca="false">AG364</f>
        <v>劳动合同及用工管理</v>
      </c>
      <c r="AZ364" s="43" t="s">
        <v>92</v>
      </c>
      <c r="BA364" s="43" t="s">
        <v>92</v>
      </c>
      <c r="BB364" s="43" t="s">
        <v>116</v>
      </c>
      <c r="BC364" s="6" t="s">
        <v>1330</v>
      </c>
      <c r="BD364" s="43" t="str">
        <f aca="false">U364</f>
        <v>结束</v>
      </c>
      <c r="BE364" s="43" t="str">
        <f aca="false">IFERROR(LEFT(T364,FIND(" ",T364)-1),T364)</f>
        <v>2026-04-22</v>
      </c>
      <c r="BF364" s="6" t="s">
        <v>4385</v>
      </c>
      <c r="BG364" s="78" t="s">
        <v>238</v>
      </c>
      <c r="BH364" s="55" t="s">
        <v>2237</v>
      </c>
      <c r="BI364" s="44"/>
      <c r="BJ364" s="44"/>
      <c r="BK364" s="44"/>
      <c r="BL364" s="44" t="str">
        <f aca="false">IF(BG364="物管行政部","侯旭、郑楠",IF(BG364="安保部","张耕",IF(BG364="工程设备部","华菲",IF(BG364="人力资源部","张浩宇",IF(BG364="党委工作部","阎鑫雨",IF(BG364="餐饮服务部","赵弘晨",IF(BG364="工会","郑欣",IF(BG364="办公室","董娜",""))))))))&amp;IF(BG364="纪检部","黄倩",IF(BG364="信息管理部","蔡浩然",""))</f>
        <v>张浩宇</v>
      </c>
      <c r="BM364" s="44"/>
      <c r="BN364" s="73"/>
      <c r="BO364" s="73"/>
      <c r="BP364" s="44" t="s">
        <v>120</v>
      </c>
      <c r="BQ364" s="46" t="s">
        <v>4386</v>
      </c>
      <c r="BR364" s="44" t="s">
        <v>92</v>
      </c>
      <c r="BS364" s="46" t="s">
        <v>150</v>
      </c>
      <c r="BT364" s="74"/>
      <c r="BU364" s="73"/>
      <c r="BV364" s="44" t="str">
        <f aca="false">MID(AR364,1,16)</f>
        <v>热线-260417-060665</v>
      </c>
      <c r="BW364" s="44" t="s">
        <v>231</v>
      </c>
      <c r="BX364" s="45" t="str">
        <f aca="false">IF(COUNTIF(BV:BV,BV364)=1,"否","是")</f>
        <v>否</v>
      </c>
      <c r="BY364" s="45" t="str">
        <f aca="false">MID(AR364,18,1)</f>
        <v/>
      </c>
      <c r="CG364" s="47" t="str">
        <f aca="false">VLOOKUP(AR364,[1]市民意见信息导出!$AI$2:$AK$392,3,FALSE())</f>
        <v>结束</v>
      </c>
      <c r="CH364" s="0" t="e">
        <f aca="false">VLOOKUP(BV364,[2]Sheet1!$C$2:$AC$99,2,FALSE())</f>
        <v>#N/A</v>
      </c>
    </row>
    <row r="365" customFormat="false" ht="143" hidden="true" customHeight="false" outlineLevel="0" collapsed="false">
      <c r="A365" s="35" t="s">
        <v>4387</v>
      </c>
      <c r="B365" s="36" t="s">
        <v>4388</v>
      </c>
      <c r="C365" s="36" t="s">
        <v>4389</v>
      </c>
      <c r="D365" s="36" t="s">
        <v>4390</v>
      </c>
      <c r="E365" s="35" t="s">
        <v>2082</v>
      </c>
      <c r="F365" s="35" t="s">
        <v>129</v>
      </c>
      <c r="G365" s="35" t="s">
        <v>4363</v>
      </c>
      <c r="H365" s="35" t="s">
        <v>4391</v>
      </c>
      <c r="I365" s="35" t="s">
        <v>92</v>
      </c>
      <c r="J365" s="35" t="s">
        <v>173</v>
      </c>
      <c r="K365" s="35" t="s">
        <v>94</v>
      </c>
      <c r="L365" s="35" t="s">
        <v>1072</v>
      </c>
      <c r="M365" s="35" t="s">
        <v>1073</v>
      </c>
      <c r="N365" s="35" t="s">
        <v>97</v>
      </c>
      <c r="O365" s="35" t="s">
        <v>437</v>
      </c>
      <c r="P365" s="35" t="s">
        <v>99</v>
      </c>
      <c r="Q365" s="35" t="s">
        <v>437</v>
      </c>
      <c r="R365" s="36" t="s">
        <v>4365</v>
      </c>
      <c r="S365" s="36" t="s">
        <v>4366</v>
      </c>
      <c r="T365" s="36" t="s">
        <v>4367</v>
      </c>
      <c r="U365" s="35" t="s">
        <v>103</v>
      </c>
      <c r="V365" s="36" t="s">
        <v>104</v>
      </c>
      <c r="W365" s="35" t="s">
        <v>2006</v>
      </c>
      <c r="X365" s="35" t="s">
        <v>4368</v>
      </c>
      <c r="Y365" s="35" t="s">
        <v>4369</v>
      </c>
      <c r="Z365" s="35" t="s">
        <v>4370</v>
      </c>
      <c r="AA365" s="35" t="s">
        <v>163</v>
      </c>
      <c r="AB365" s="35" t="s">
        <v>4371</v>
      </c>
      <c r="AC365" s="35" t="s">
        <v>111</v>
      </c>
      <c r="AD365" s="35" t="s">
        <v>112</v>
      </c>
      <c r="AE365" s="36" t="s">
        <v>4392</v>
      </c>
      <c r="AF365" s="36" t="s">
        <v>444</v>
      </c>
      <c r="AG365" s="35" t="s">
        <v>115</v>
      </c>
      <c r="AH365" s="35" t="s">
        <v>116</v>
      </c>
      <c r="AK365" s="37" t="str">
        <f aca="false">AG365&amp;L365&amp;M365</f>
        <v>服务安全服务专业其他问题安全服务专业补充内容</v>
      </c>
      <c r="AP365" s="38" t="n">
        <v>361</v>
      </c>
      <c r="AQ365" s="39" t="n">
        <v>46113</v>
      </c>
      <c r="AR365" s="43" t="str">
        <f aca="false">IFERROR(LEFT(A365,FIND("（",A365)-1),A365)</f>
        <v>热线-260417-064851-3</v>
      </c>
      <c r="AS365" s="43" t="str">
        <f aca="false">J365</f>
        <v>其他</v>
      </c>
      <c r="AT365" s="43" t="n">
        <f aca="false">IF(MID(AR365,1,2)="热线",12345)+IF(MID(AR365,1,2)="网络",12345)</f>
        <v>12345</v>
      </c>
      <c r="AU365" s="41" t="str">
        <f aca="false">IFERROR(LEFT(D365,FIND(" ",D365)-1),D365)</f>
        <v>2026-04-17</v>
      </c>
      <c r="AV365" s="43" t="str">
        <f aca="false">P365</f>
        <v>物管行政部</v>
      </c>
      <c r="AW365" s="53" t="str">
        <f aca="false">Q365</f>
        <v>南湖分中心</v>
      </c>
      <c r="AX365" s="7" t="str">
        <f aca="false">H365</f>
        <v>市民反映，北京公交集团第一客运分公司有一趟公交车657路公交，从东湖站到郎辛庄站，可是从东湖起点站时候经常迟到，并且有的车辆在百子湾站、大郊亭桥南站和大柳树站不停车直接过，还有司机在白鹿司站、豆各庄桥站和青青家园站，因为下一站就是郎辛庄总站了，可能是到时间了，开的很快，根本站不稳，并且这个公交车包括卫生，还有司机态度很不好，民工问司机路，直接让下车，还有司机说爱做不做，不做滚，这个司机还是党员，有党员标识，市民遇到了好几次了，公交站牌上面有小广告也不管，站牌上面有的都没有字，标识不清楚，比如有站牌，但是车辆不停车，后来才知道这个站点没有这个车，还有的站点是停车站，但是站牌没有了，还有车辆上面的灭火器都过期了，曾经拨打了公交集团的电话，没有处理，市民表示自己12分钟前接到了13520204453给自己回复的，说了几点不重要的事情说要咨询自己，自己一要表达就打断自己说话，打断了四次，市民认为不合理，市民要求对方主管负责人回电，来电反映希望处理657路公交存在的问题。调指，安服，鸿运城，线网，安保答复不满</v>
      </c>
      <c r="AY365" s="53" t="str">
        <f aca="false">AG365</f>
        <v>服务</v>
      </c>
      <c r="AZ365" s="43" t="s">
        <v>116</v>
      </c>
      <c r="BA365" s="43" t="s">
        <v>116</v>
      </c>
      <c r="BB365" s="43" t="s">
        <v>116</v>
      </c>
      <c r="BC365" s="6" t="s">
        <v>117</v>
      </c>
      <c r="BD365" s="43" t="str">
        <f aca="false">U365</f>
        <v>结束</v>
      </c>
      <c r="BE365" s="43" t="str">
        <f aca="false">IFERROR(LEFT(T365,FIND(" ",T365)-1),T365)</f>
        <v>2026-04-22</v>
      </c>
      <c r="BF365" s="6" t="s">
        <v>4393</v>
      </c>
      <c r="BG365" s="5" t="s">
        <v>99</v>
      </c>
      <c r="BH365" s="5" t="s">
        <v>437</v>
      </c>
      <c r="BI365" s="44"/>
      <c r="BJ365" s="44"/>
      <c r="BK365" s="44"/>
      <c r="BL365" s="44" t="str">
        <f aca="false">IF(BG365="物管行政部","侯旭、郑楠",IF(BG365="安保部","张耕",IF(BG365="工程设备部","华菲",IF(BG365="人力资源部","张浩宇",IF(BG365="党委工作部","阎鑫雨",IF(BG365="餐饮服务部","赵弘晨",IF(BG365="工会","郑欣",IF(BG365="办公室","董娜",""))))))))&amp;IF(BG365="纪检部","黄倩",IF(BG365="信息管理部","蔡浩然",""))</f>
        <v>侯旭、郑楠</v>
      </c>
      <c r="BM365" s="44"/>
      <c r="BN365" s="73"/>
      <c r="BO365" s="73"/>
      <c r="BP365" s="45" t="s">
        <v>120</v>
      </c>
      <c r="BQ365" s="74"/>
      <c r="BR365" s="73"/>
      <c r="BS365" s="74"/>
      <c r="BT365" s="74"/>
      <c r="BU365" s="73"/>
      <c r="BV365" s="44" t="str">
        <f aca="false">MID(AR365,1,16)</f>
        <v>热线-260417-064851</v>
      </c>
      <c r="BW365" s="44" t="s">
        <v>121</v>
      </c>
      <c r="BX365" s="45" t="str">
        <f aca="false">IF(COUNTIF(BV:BV,BV365)=1,"否","是")</f>
        <v>否</v>
      </c>
      <c r="BY365" s="45" t="str">
        <f aca="false">MID(AR365,18,1)</f>
        <v>3</v>
      </c>
      <c r="CG365" s="47" t="str">
        <f aca="false">VLOOKUP(AR365,[1]市民意见信息导出!$AI$2:$AK$392,3,FALSE())</f>
        <v>结束</v>
      </c>
      <c r="CH365" s="0" t="e">
        <f aca="false">VLOOKUP(BV365,[2]Sheet1!$C$2:$AC$99,2,FALSE())</f>
        <v>#N/A</v>
      </c>
    </row>
    <row r="366" customFormat="false" ht="39" hidden="true" customHeight="false" outlineLevel="0" collapsed="false">
      <c r="A366" s="35" t="s">
        <v>4394</v>
      </c>
      <c r="B366" s="36" t="s">
        <v>4395</v>
      </c>
      <c r="C366" s="36" t="s">
        <v>4396</v>
      </c>
      <c r="D366" s="36" t="s">
        <v>4397</v>
      </c>
      <c r="E366" s="35" t="s">
        <v>4398</v>
      </c>
      <c r="F366" s="35" t="s">
        <v>89</v>
      </c>
      <c r="G366" s="35" t="s">
        <v>4399</v>
      </c>
      <c r="H366" s="35" t="s">
        <v>4400</v>
      </c>
      <c r="I366" s="35" t="s">
        <v>92</v>
      </c>
      <c r="J366" s="35" t="s">
        <v>93</v>
      </c>
      <c r="K366" s="35" t="s">
        <v>94</v>
      </c>
      <c r="L366" s="35" t="s">
        <v>184</v>
      </c>
      <c r="M366" s="35" t="s">
        <v>185</v>
      </c>
      <c r="N366" s="35" t="s">
        <v>97</v>
      </c>
      <c r="O366" s="35" t="s">
        <v>99</v>
      </c>
      <c r="P366" s="35" t="s">
        <v>99</v>
      </c>
      <c r="Q366" s="35" t="s">
        <v>218</v>
      </c>
      <c r="R366" s="36" t="s">
        <v>4365</v>
      </c>
      <c r="S366" s="36" t="s">
        <v>4366</v>
      </c>
      <c r="T366" s="36" t="s">
        <v>4367</v>
      </c>
      <c r="U366" s="35" t="s">
        <v>103</v>
      </c>
      <c r="V366" s="36" t="s">
        <v>104</v>
      </c>
      <c r="W366" s="35" t="s">
        <v>2474</v>
      </c>
      <c r="X366" s="35" t="s">
        <v>4401</v>
      </c>
      <c r="Y366" s="35" t="s">
        <v>4402</v>
      </c>
      <c r="Z366" s="35" t="s">
        <v>4403</v>
      </c>
      <c r="AA366" s="35" t="s">
        <v>163</v>
      </c>
      <c r="AB366" s="35" t="s">
        <v>4404</v>
      </c>
      <c r="AC366" s="35" t="s">
        <v>111</v>
      </c>
      <c r="AD366" s="35" t="s">
        <v>112</v>
      </c>
      <c r="AE366" s="36" t="s">
        <v>4405</v>
      </c>
      <c r="AF366" s="36" t="s">
        <v>529</v>
      </c>
      <c r="AG366" s="35" t="s">
        <v>379</v>
      </c>
      <c r="AH366" s="35" t="s">
        <v>116</v>
      </c>
      <c r="AK366" s="37" t="str">
        <f aca="false">AG366&amp;L366&amp;M366</f>
        <v>设施设备乘车环境问题车辆卫生</v>
      </c>
      <c r="AP366" s="38" t="n">
        <v>362</v>
      </c>
      <c r="AQ366" s="39" t="n">
        <v>46113</v>
      </c>
      <c r="AR366" s="43" t="str">
        <f aca="false">IFERROR(LEFT(A366,FIND("（",A366)-1),A366)</f>
        <v>热线-260417-065015-1</v>
      </c>
      <c r="AS366" s="43" t="str">
        <f aca="false">J366</f>
        <v>诉求</v>
      </c>
      <c r="AT366" s="43" t="n">
        <f aca="false">IF(MID(AR366,1,2)="热线",12345)+IF(MID(AR366,1,2)="网络",12345)</f>
        <v>12345</v>
      </c>
      <c r="AU366" s="41" t="str">
        <f aca="false">IFERROR(LEFT(D366,FIND(" ",D366)-1),D366)</f>
        <v>2026-04-17</v>
      </c>
      <c r="AV366" s="43" t="str">
        <f aca="false">P366</f>
        <v>物管行政部</v>
      </c>
      <c r="AW366" s="53" t="str">
        <f aca="false">Q366</f>
        <v>机关</v>
      </c>
      <c r="AX366" s="7" t="str">
        <f aca="false">H366</f>
        <v>市民反映，自己近期乘坐公交车（606路公交车、22路公交车、88路公交车、111路公交车和108路公交车），发现公交车门把手非常黏，希望可以得到处理，来电反映公交车门把手黏问题。注：该工单为拆分工单，详见录音热线-260417-064733，物业，电车客一科技</v>
      </c>
      <c r="AY366" s="53" t="str">
        <f aca="false">AG366</f>
        <v>设施设备</v>
      </c>
      <c r="AZ366" s="43" t="s">
        <v>116</v>
      </c>
      <c r="BA366" s="43" t="s">
        <v>116</v>
      </c>
      <c r="BB366" s="43" t="s">
        <v>116</v>
      </c>
      <c r="BC366" s="6" t="s">
        <v>117</v>
      </c>
      <c r="BD366" s="43" t="str">
        <f aca="false">U366</f>
        <v>结束</v>
      </c>
      <c r="BE366" s="43" t="str">
        <f aca="false">IFERROR(LEFT(T366,FIND(" ",T366)-1),T366)</f>
        <v>2026-04-22</v>
      </c>
      <c r="BF366" s="6" t="s">
        <v>2877</v>
      </c>
      <c r="BG366" s="5" t="s">
        <v>99</v>
      </c>
      <c r="BH366" s="5" t="s">
        <v>218</v>
      </c>
      <c r="BI366" s="44"/>
      <c r="BJ366" s="44"/>
      <c r="BK366" s="44"/>
      <c r="BL366" s="44" t="str">
        <f aca="false">IF(BG366="物管行政部","侯旭、郑楠",IF(BG366="安保部","张耕",IF(BG366="工程设备部","华菲",IF(BG366="人力资源部","张浩宇",IF(BG366="党委工作部","阎鑫雨",IF(BG366="餐饮服务部","赵弘晨",IF(BG366="工会","郑欣",IF(BG366="办公室","董娜",""))))))))&amp;IF(BG366="纪检部","黄倩",IF(BG366="信息管理部","蔡浩然",""))</f>
        <v>侯旭、郑楠</v>
      </c>
      <c r="BM366" s="44"/>
      <c r="BN366" s="73"/>
      <c r="BO366" s="73"/>
      <c r="BP366" s="45" t="s">
        <v>120</v>
      </c>
      <c r="BQ366" s="74"/>
      <c r="BR366" s="73"/>
      <c r="BS366" s="74"/>
      <c r="BT366" s="74"/>
      <c r="BU366" s="73"/>
      <c r="BV366" s="44" t="str">
        <f aca="false">MID(AR366,1,16)</f>
        <v>热线-260417-065015</v>
      </c>
      <c r="BW366" s="44" t="s">
        <v>121</v>
      </c>
      <c r="BX366" s="45" t="str">
        <f aca="false">IF(COUNTIF(BV:BV,BV366)=1,"否","是")</f>
        <v>否</v>
      </c>
      <c r="BY366" s="45" t="str">
        <f aca="false">MID(AR366,18,1)</f>
        <v>1</v>
      </c>
      <c r="CG366" s="47" t="str">
        <f aca="false">VLOOKUP(AR366,[1]市民意见信息导出!$AI$2:$AK$392,3,FALSE())</f>
        <v>结束</v>
      </c>
      <c r="CH366" s="0" t="e">
        <f aca="false">VLOOKUP(BV366,[2]Sheet1!$C$2:$AC$99,2,FALSE())</f>
        <v>#N/A</v>
      </c>
    </row>
    <row r="367" customFormat="false" ht="94" hidden="true" customHeight="true" outlineLevel="0" collapsed="false">
      <c r="A367" s="35" t="s">
        <v>4406</v>
      </c>
      <c r="B367" s="36" t="s">
        <v>4407</v>
      </c>
      <c r="C367" s="36" t="s">
        <v>4408</v>
      </c>
      <c r="D367" s="36" t="s">
        <v>4409</v>
      </c>
      <c r="E367" s="35" t="s">
        <v>2082</v>
      </c>
      <c r="F367" s="35" t="s">
        <v>129</v>
      </c>
      <c r="G367" s="35" t="s">
        <v>4363</v>
      </c>
      <c r="H367" s="35" t="s">
        <v>4410</v>
      </c>
      <c r="I367" s="35" t="s">
        <v>92</v>
      </c>
      <c r="J367" s="35" t="s">
        <v>173</v>
      </c>
      <c r="K367" s="35" t="s">
        <v>94</v>
      </c>
      <c r="L367" s="35" t="s">
        <v>1072</v>
      </c>
      <c r="M367" s="35" t="s">
        <v>1073</v>
      </c>
      <c r="N367" s="35" t="s">
        <v>97</v>
      </c>
      <c r="O367" s="35" t="s">
        <v>437</v>
      </c>
      <c r="P367" s="35" t="s">
        <v>99</v>
      </c>
      <c r="Q367" s="35" t="s">
        <v>437</v>
      </c>
      <c r="R367" s="36" t="s">
        <v>4411</v>
      </c>
      <c r="S367" s="36" t="s">
        <v>4366</v>
      </c>
      <c r="T367" s="36" t="s">
        <v>4412</v>
      </c>
      <c r="U367" s="35" t="s">
        <v>103</v>
      </c>
      <c r="V367" s="36" t="s">
        <v>104</v>
      </c>
      <c r="W367" s="35" t="s">
        <v>2006</v>
      </c>
      <c r="X367" s="35" t="s">
        <v>4413</v>
      </c>
      <c r="Y367" s="35" t="s">
        <v>4369</v>
      </c>
      <c r="Z367" s="35" t="s">
        <v>4370</v>
      </c>
      <c r="AA367" s="35" t="s">
        <v>163</v>
      </c>
      <c r="AB367" s="35" t="s">
        <v>4371</v>
      </c>
      <c r="AC367" s="35" t="s">
        <v>111</v>
      </c>
      <c r="AD367" s="35" t="s">
        <v>112</v>
      </c>
      <c r="AE367" s="36" t="s">
        <v>4414</v>
      </c>
      <c r="AF367" s="36" t="s">
        <v>444</v>
      </c>
      <c r="AG367" s="35" t="s">
        <v>115</v>
      </c>
      <c r="AH367" s="35" t="s">
        <v>116</v>
      </c>
      <c r="AK367" s="37" t="str">
        <f aca="false">AG367&amp;L367&amp;M367</f>
        <v>服务安全服务专业其他问题安全服务专业补充内容</v>
      </c>
      <c r="AP367" s="38" t="n">
        <v>363</v>
      </c>
      <c r="AQ367" s="39" t="n">
        <v>46113</v>
      </c>
      <c r="AR367" s="43" t="str">
        <f aca="false">IFERROR(LEFT(A367,FIND("（",A367)-1),A367)</f>
        <v>热线-260418-005379-3</v>
      </c>
      <c r="AS367" s="43" t="str">
        <f aca="false">J367</f>
        <v>其他</v>
      </c>
      <c r="AT367" s="43" t="n">
        <f aca="false">IF(MID(AR367,1,2)="热线",12345)+IF(MID(AR367,1,2)="网络",12345)</f>
        <v>12345</v>
      </c>
      <c r="AU367" s="41" t="str">
        <f aca="false">IFERROR(LEFT(D367,FIND(" ",D367)-1),D367)</f>
        <v>2026-04-18</v>
      </c>
      <c r="AV367" s="43" t="str">
        <f aca="false">P367</f>
        <v>物管行政部</v>
      </c>
      <c r="AW367" s="53" t="str">
        <f aca="false">Q367</f>
        <v>南湖分中心</v>
      </c>
      <c r="AX367" s="7" t="str">
        <f aca="false">H367</f>
        <v>市民投诉，北京公交集团第一客运分公司有一趟公交车657路公交，从东湖站到郎辛庄站，可是从东湖起点站时候经常迟到，并且有的车辆在百子湾站、大郊亭桥南站和大柳树站不停车直接过，还有司机在白鹿司站、豆各庄桥站和青青家园站，因为下一站就是郎辛庄总站了，可能是到时间了，开的很快，根本站不稳，并且这个公交车包括卫生，还有司机态度很不好，民工问司机路，直接让下车，还有司机说爱做不做，不做滚，这个司机还是党员，有党员标识，市民遇到了好几次了，公交站牌上面有小广告也不管，站牌上面有的都没有字，标识不清楚，比如有站牌，但是车辆不停车，后来才知道这个站点没有这个车，还有的站点是停车站，但是站牌没有了，还有车辆上面的灭火器都过期了，曾经拨打了公交集团的电话，没有处理，市民表示自己12分钟前接到了13520204453给自己回复的，说了几点不重要的事情说要咨询自己，自己一要表达就打断自己说话，打断了四次，市民认为不合理，市民要求对方主管负责人回电，市民表示还是女性工作人员给自己回电，没有解决问题，今天没有打断说话，就告知不属实，反映问题不存在，跟对方沟通之后，不正面回复自己询问的问题，跟自己讲制度，对此不认可，要求换个人回复，来电投诉希望处理657路公交存在的和回复的工作人员问题。调指，安服，鸿运承，线网，安保答复不满</v>
      </c>
      <c r="AY367" s="53" t="str">
        <f aca="false">AG367</f>
        <v>服务</v>
      </c>
      <c r="AZ367" s="43" t="s">
        <v>116</v>
      </c>
      <c r="BA367" s="43" t="s">
        <v>116</v>
      </c>
      <c r="BB367" s="43" t="s">
        <v>116</v>
      </c>
      <c r="BC367" s="6" t="s">
        <v>117</v>
      </c>
      <c r="BD367" s="43" t="str">
        <f aca="false">U367</f>
        <v>结束</v>
      </c>
      <c r="BE367" s="43" t="str">
        <f aca="false">IFERROR(LEFT(T367,FIND(" ",T367)-1),T367)</f>
        <v>2026-04-23</v>
      </c>
      <c r="BF367" s="6" t="s">
        <v>4415</v>
      </c>
      <c r="BG367" s="5" t="s">
        <v>99</v>
      </c>
      <c r="BH367" s="5" t="s">
        <v>437</v>
      </c>
      <c r="BI367" s="44"/>
      <c r="BJ367" s="44"/>
      <c r="BK367" s="44"/>
      <c r="BL367" s="44" t="str">
        <f aca="false">IF(BG367="物管行政部","侯旭、郑楠",IF(BG367="安保部","张耕",IF(BG367="工程设备部","华菲",IF(BG367="人力资源部","张浩宇",IF(BG367="党委工作部","阎鑫雨",IF(BG367="餐饮服务部","赵弘晨",IF(BG367="工会","郑欣",IF(BG367="办公室","董娜",""))))))))&amp;IF(BG367="纪检部","黄倩",IF(BG367="信息管理部","蔡浩然",""))</f>
        <v>侯旭、郑楠</v>
      </c>
      <c r="BM367" s="44"/>
      <c r="BN367" s="73"/>
      <c r="BO367" s="73"/>
      <c r="BP367" s="45" t="s">
        <v>120</v>
      </c>
      <c r="BQ367" s="74"/>
      <c r="BR367" s="73"/>
      <c r="BS367" s="74"/>
      <c r="BT367" s="74"/>
      <c r="BU367" s="73"/>
      <c r="BV367" s="44" t="str">
        <f aca="false">MID(AR367,1,16)</f>
        <v>热线-260418-005379</v>
      </c>
      <c r="BW367" s="44" t="s">
        <v>121</v>
      </c>
      <c r="BX367" s="45" t="str">
        <f aca="false">IF(COUNTIF(BV:BV,BV367)=1,"否","是")</f>
        <v>否</v>
      </c>
      <c r="BY367" s="45" t="str">
        <f aca="false">MID(AR367,18,1)</f>
        <v>3</v>
      </c>
      <c r="CG367" s="47" t="str">
        <f aca="false">VLOOKUP(AR367,[1]市民意见信息导出!$AI$2:$AK$392,3,FALSE())</f>
        <v>结束</v>
      </c>
      <c r="CH367" s="0" t="e">
        <f aca="false">VLOOKUP(BV367,[2]Sheet1!$C$2:$AC$99,2,FALSE())</f>
        <v>#N/A</v>
      </c>
    </row>
    <row r="368" customFormat="false" ht="47" hidden="true" customHeight="true" outlineLevel="0" collapsed="false">
      <c r="A368" s="35" t="s">
        <v>4416</v>
      </c>
      <c r="B368" s="36" t="s">
        <v>4417</v>
      </c>
      <c r="C368" s="36" t="s">
        <v>4418</v>
      </c>
      <c r="D368" s="36" t="s">
        <v>4419</v>
      </c>
      <c r="E368" s="35" t="s">
        <v>2082</v>
      </c>
      <c r="F368" s="35" t="s">
        <v>129</v>
      </c>
      <c r="G368" s="35" t="s">
        <v>4363</v>
      </c>
      <c r="H368" s="35" t="s">
        <v>4420</v>
      </c>
      <c r="I368" s="35" t="s">
        <v>92</v>
      </c>
      <c r="J368" s="35" t="s">
        <v>173</v>
      </c>
      <c r="K368" s="35" t="s">
        <v>94</v>
      </c>
      <c r="L368" s="35" t="s">
        <v>1072</v>
      </c>
      <c r="M368" s="35" t="s">
        <v>1073</v>
      </c>
      <c r="N368" s="35" t="s">
        <v>97</v>
      </c>
      <c r="O368" s="35" t="s">
        <v>437</v>
      </c>
      <c r="P368" s="35" t="s">
        <v>99</v>
      </c>
      <c r="Q368" s="35" t="s">
        <v>437</v>
      </c>
      <c r="R368" s="36" t="s">
        <v>4411</v>
      </c>
      <c r="S368" s="36" t="s">
        <v>4366</v>
      </c>
      <c r="T368" s="36" t="s">
        <v>4412</v>
      </c>
      <c r="U368" s="35" t="s">
        <v>103</v>
      </c>
      <c r="V368" s="36" t="s">
        <v>104</v>
      </c>
      <c r="W368" s="35" t="s">
        <v>2006</v>
      </c>
      <c r="X368" s="35" t="s">
        <v>4413</v>
      </c>
      <c r="Y368" s="35" t="s">
        <v>4369</v>
      </c>
      <c r="Z368" s="35" t="s">
        <v>4370</v>
      </c>
      <c r="AA368" s="35" t="s">
        <v>163</v>
      </c>
      <c r="AB368" s="35" t="s">
        <v>4371</v>
      </c>
      <c r="AC368" s="35" t="s">
        <v>111</v>
      </c>
      <c r="AD368" s="35" t="s">
        <v>112</v>
      </c>
      <c r="AE368" s="36" t="s">
        <v>4421</v>
      </c>
      <c r="AF368" s="36" t="s">
        <v>444</v>
      </c>
      <c r="AG368" s="35" t="s">
        <v>115</v>
      </c>
      <c r="AH368" s="35" t="s">
        <v>116</v>
      </c>
      <c r="AK368" s="37" t="str">
        <f aca="false">AG368&amp;L368&amp;M368</f>
        <v>服务安全服务专业其他问题安全服务专业补充内容</v>
      </c>
      <c r="AP368" s="38" t="n">
        <v>364</v>
      </c>
      <c r="AQ368" s="39" t="n">
        <v>46113</v>
      </c>
      <c r="AR368" s="43" t="str">
        <f aca="false">IFERROR(LEFT(A368,FIND("（",A368)-1),A368)</f>
        <v>热线-260418-007335-3</v>
      </c>
      <c r="AS368" s="43" t="str">
        <f aca="false">J368</f>
        <v>其他</v>
      </c>
      <c r="AT368" s="43" t="n">
        <f aca="false">IF(MID(AR368,1,2)="热线",12345)+IF(MID(AR368,1,2)="网络",12345)</f>
        <v>12345</v>
      </c>
      <c r="AU368" s="41" t="str">
        <f aca="false">IFERROR(LEFT(D368,FIND(" ",D368)-1),D368)</f>
        <v>2026-04-18</v>
      </c>
      <c r="AV368" s="43" t="str">
        <f aca="false">P368</f>
        <v>物管行政部</v>
      </c>
      <c r="AW368" s="53" t="str">
        <f aca="false">Q368</f>
        <v>南湖分中心</v>
      </c>
      <c r="AX368" s="7" t="str">
        <f aca="false">H368</f>
        <v>市民投诉，北京公交集团第一客运分公司有一趟公交车657路公交，从东湖站到郎辛庄站，可是从东湖起点站时候经常迟到，并且有的车辆在百子湾站、大郊亭桥南站和大柳树站不停车直接过，还有司机在白鹿司站、豆各庄桥站和青青家园站，因为下一站就是郎辛庄总站了，可能是到时间了，开的很快，根本站不稳，并且这个公交车包括卫生，还有司机态度很不好，民工问司机路，直接让下车，还有司机说爱做不做，不做滚，这个司机还是党员，有党员标识，市民遇到了好几次了，公交站牌上面有小广告也不管，站牌上面有的都没有字，标识不清楚，比如有站牌，但是车辆不停车，后来才知道这个站点没有这个车，还有的站点是停车站，但是站牌没有了，还有车辆上面的灭火器都过期了，曾经拨打了公交集团的电话，没有处理，市民表示自己12分钟前接到了13520204453给自己回复的，说了几点不重要的事情说要咨询自己，自己一要表达就打断自己说话，打断了四次，市民认为不合理，市民要求对方主管负责人回电，市民表示还是女性工作人员给自己回电，没有解决问题，今天没有打断说话，就告知不属实，反映问题不存在，跟对方沟通之后，不正面回复自己询问的问题，跟自己讲制度，对此不认可，要求换个人回复，13671269869的李队长给自己来电，对方的电话跟对方之前联系自己的说法一样自己不认可，自己问对方核实了吗对方不说核实也没说没核实，自己不认可，自己要求对方核实并且领导回电，来电投诉希望处理657路公交存在的和回复的工作人员问题。调指，安服，鸿运城，线网，安保答复不满</v>
      </c>
      <c r="AY368" s="53" t="str">
        <f aca="false">AG368</f>
        <v>服务</v>
      </c>
      <c r="AZ368" s="43" t="s">
        <v>116</v>
      </c>
      <c r="BA368" s="43" t="s">
        <v>116</v>
      </c>
      <c r="BB368" s="43" t="s">
        <v>116</v>
      </c>
      <c r="BC368" s="6" t="s">
        <v>117</v>
      </c>
      <c r="BD368" s="43" t="str">
        <f aca="false">U368</f>
        <v>结束</v>
      </c>
      <c r="BE368" s="43" t="str">
        <f aca="false">IFERROR(LEFT(T368,FIND(" ",T368)-1),T368)</f>
        <v>2026-04-23</v>
      </c>
      <c r="BF368" s="6" t="s">
        <v>4415</v>
      </c>
      <c r="BG368" s="5" t="s">
        <v>99</v>
      </c>
      <c r="BH368" s="5" t="s">
        <v>437</v>
      </c>
      <c r="BI368" s="44"/>
      <c r="BJ368" s="44"/>
      <c r="BK368" s="44"/>
      <c r="BL368" s="44" t="str">
        <f aca="false">IF(BG368="物管行政部","侯旭、郑楠",IF(BG368="安保部","张耕",IF(BG368="工程设备部","华菲",IF(BG368="人力资源部","张浩宇",IF(BG368="党委工作部","阎鑫雨",IF(BG368="餐饮服务部","赵弘晨",IF(BG368="工会","郑欣",IF(BG368="办公室","董娜",""))))))))&amp;IF(BG368="纪检部","黄倩",IF(BG368="信息管理部","蔡浩然",""))</f>
        <v>侯旭、郑楠</v>
      </c>
      <c r="BM368" s="44"/>
      <c r="BN368" s="73"/>
      <c r="BO368" s="73"/>
      <c r="BP368" s="45" t="s">
        <v>120</v>
      </c>
      <c r="BQ368" s="74"/>
      <c r="BR368" s="73"/>
      <c r="BS368" s="74"/>
      <c r="BT368" s="74"/>
      <c r="BU368" s="73"/>
      <c r="BV368" s="44" t="str">
        <f aca="false">MID(AR368,1,16)</f>
        <v>热线-260418-007335</v>
      </c>
      <c r="BW368" s="44" t="s">
        <v>121</v>
      </c>
      <c r="BX368" s="45" t="str">
        <f aca="false">IF(COUNTIF(BV:BV,BV368)=1,"否","是")</f>
        <v>否</v>
      </c>
      <c r="BY368" s="45" t="str">
        <f aca="false">MID(AR368,18,1)</f>
        <v>3</v>
      </c>
      <c r="CG368" s="47" t="str">
        <f aca="false">VLOOKUP(AR368,[1]市民意见信息导出!$AI$2:$AK$392,3,FALSE())</f>
        <v>结束</v>
      </c>
      <c r="CH368" s="0" t="e">
        <f aca="false">VLOOKUP(BV368,[2]Sheet1!$C$2:$AC$99,2,FALSE())</f>
        <v>#N/A</v>
      </c>
    </row>
    <row r="369" customFormat="false" ht="47" hidden="true" customHeight="true" outlineLevel="0" collapsed="false">
      <c r="A369" s="35" t="s">
        <v>4422</v>
      </c>
      <c r="B369" s="36" t="s">
        <v>4423</v>
      </c>
      <c r="C369" s="36" t="s">
        <v>4424</v>
      </c>
      <c r="D369" s="36" t="s">
        <v>4425</v>
      </c>
      <c r="E369" s="35" t="s">
        <v>2082</v>
      </c>
      <c r="F369" s="35" t="s">
        <v>129</v>
      </c>
      <c r="G369" s="35" t="s">
        <v>4363</v>
      </c>
      <c r="H369" s="35" t="s">
        <v>4426</v>
      </c>
      <c r="I369" s="35" t="s">
        <v>92</v>
      </c>
      <c r="J369" s="35" t="s">
        <v>173</v>
      </c>
      <c r="K369" s="35" t="s">
        <v>94</v>
      </c>
      <c r="L369" s="35" t="s">
        <v>1072</v>
      </c>
      <c r="M369" s="35" t="s">
        <v>1073</v>
      </c>
      <c r="N369" s="35" t="s">
        <v>97</v>
      </c>
      <c r="O369" s="35" t="s">
        <v>437</v>
      </c>
      <c r="P369" s="35" t="s">
        <v>99</v>
      </c>
      <c r="Q369" s="35" t="s">
        <v>437</v>
      </c>
      <c r="R369" s="36" t="s">
        <v>4411</v>
      </c>
      <c r="S369" s="36" t="s">
        <v>4366</v>
      </c>
      <c r="T369" s="36" t="s">
        <v>4412</v>
      </c>
      <c r="U369" s="35" t="s">
        <v>103</v>
      </c>
      <c r="V369" s="36" t="s">
        <v>104</v>
      </c>
      <c r="W369" s="35" t="s">
        <v>2006</v>
      </c>
      <c r="X369" s="35" t="s">
        <v>4413</v>
      </c>
      <c r="Y369" s="35" t="s">
        <v>4427</v>
      </c>
      <c r="Z369" s="35" t="s">
        <v>4370</v>
      </c>
      <c r="AA369" s="35" t="s">
        <v>163</v>
      </c>
      <c r="AB369" s="35" t="s">
        <v>4428</v>
      </c>
      <c r="AC369" s="35" t="s">
        <v>111</v>
      </c>
      <c r="AD369" s="35" t="s">
        <v>112</v>
      </c>
      <c r="AE369" s="36" t="s">
        <v>4429</v>
      </c>
      <c r="AF369" s="36" t="s">
        <v>444</v>
      </c>
      <c r="AG369" s="35" t="s">
        <v>115</v>
      </c>
      <c r="AH369" s="35" t="s">
        <v>116</v>
      </c>
      <c r="AK369" s="37" t="str">
        <f aca="false">AG369&amp;L369&amp;M369</f>
        <v>服务安全服务专业其他问题安全服务专业补充内容</v>
      </c>
      <c r="AP369" s="38" t="n">
        <v>365</v>
      </c>
      <c r="AQ369" s="39" t="n">
        <v>46113</v>
      </c>
      <c r="AR369" s="43" t="str">
        <f aca="false">IFERROR(LEFT(A369,FIND("（",A369)-1),A369)</f>
        <v>热线-260418-017028-3</v>
      </c>
      <c r="AS369" s="43" t="str">
        <f aca="false">J369</f>
        <v>其他</v>
      </c>
      <c r="AT369" s="43" t="n">
        <f aca="false">IF(MID(AR369,1,2)="热线",12345)+IF(MID(AR369,1,2)="网络",12345)</f>
        <v>12345</v>
      </c>
      <c r="AU369" s="41" t="str">
        <f aca="false">IFERROR(LEFT(D369,FIND(" ",D369)-1),D369)</f>
        <v>2026-04-18</v>
      </c>
      <c r="AV369" s="43" t="str">
        <f aca="false">P369</f>
        <v>物管行政部</v>
      </c>
      <c r="AW369" s="53" t="str">
        <f aca="false">Q369</f>
        <v>南湖分中心</v>
      </c>
      <c r="AX369" s="7" t="str">
        <f aca="false">H369</f>
        <v>市民投诉，北京公交集团第一客运分公司有一趟公交车657路公交，从东湖站到郎辛庄站，可是从东湖起点站时候经常迟到，并且有的车辆在百子湾站、大郊亭桥南站和大柳树站不停车直接过，还有司机在白鹿司站、豆各庄桥站和青青家园站，因为下一站就是郎辛庄总站了，可能是到时间了，开的很快，根本站不稳，并且这个公交车包括卫生，还有司机态度很不好，民工问司机路，直接让下车，还有司机说爱做不做，不做滚，这个司机还是党员，有党员标识，市民遇到了好几次了，公交站牌上面有小广告也不管，站牌上面有的都没有字，标识不清楚，比如有站牌，但是车辆不停车，后来才知道这个站点没有这个车，还有的站点是停车站，但是站牌没有了，还有车辆上面的灭火器都过期了，曾经拨打了公交集团的电话，没有处理，市民表示自己12分钟前接到了13520204453给自己回复的，说了几点不重要的事情说要咨询自己，自己一要表达就打断自己说话，打断了四次，市民认为不合理，市民要求对方主管负责人回电，市民表示还是女性工作人员给自己回电，没有解决问题，今天没有打断说话，就告知不属实，反映问题不存在，跟对方沟通之后，不正面回复自己询问的问题，跟自己讲制度，对此不认可，要求换个人回复，13671269869的李队长给自己来电，对方的电话跟对方之前联系自己的说法一样自己不认可，自己问对方核实了吗对方不说核实也没说没核实，自己又乘坐657回家车上没有任何卫生整改虚假回复非正式工作 人员回复怼自己投诉案件不重视，来电投诉希望处理657路公交存在的和回复的工作人员问题。调指安服鸿运承线网安保 答复不满意</v>
      </c>
      <c r="AY369" s="53" t="str">
        <f aca="false">AG369</f>
        <v>服务</v>
      </c>
      <c r="AZ369" s="43" t="s">
        <v>116</v>
      </c>
      <c r="BA369" s="43" t="s">
        <v>116</v>
      </c>
      <c r="BB369" s="43" t="s">
        <v>116</v>
      </c>
      <c r="BC369" s="6" t="s">
        <v>117</v>
      </c>
      <c r="BD369" s="43" t="str">
        <f aca="false">U369</f>
        <v>结束</v>
      </c>
      <c r="BE369" s="43" t="str">
        <f aca="false">IFERROR(LEFT(T369,FIND(" ",T369)-1),T369)</f>
        <v>2026-04-23</v>
      </c>
      <c r="BF369" s="6" t="s">
        <v>4415</v>
      </c>
      <c r="BG369" s="5" t="s">
        <v>99</v>
      </c>
      <c r="BH369" s="5" t="s">
        <v>437</v>
      </c>
      <c r="BI369" s="44"/>
      <c r="BJ369" s="44"/>
      <c r="BK369" s="44"/>
      <c r="BL369" s="44" t="str">
        <f aca="false">IF(BG369="物管行政部","侯旭、郑楠",IF(BG369="安保部","张耕",IF(BG369="工程设备部","华菲",IF(BG369="人力资源部","张浩宇",IF(BG369="党委工作部","阎鑫雨",IF(BG369="餐饮服务部","赵弘晨",IF(BG369="工会","郑欣",IF(BG369="办公室","董娜",""))))))))&amp;IF(BG369="纪检部","黄倩",IF(BG369="信息管理部","蔡浩然",""))</f>
        <v>侯旭、郑楠</v>
      </c>
      <c r="BM369" s="44"/>
      <c r="BN369" s="73"/>
      <c r="BO369" s="73"/>
      <c r="BP369" s="45" t="s">
        <v>120</v>
      </c>
      <c r="BQ369" s="74"/>
      <c r="BR369" s="73"/>
      <c r="BS369" s="74"/>
      <c r="BT369" s="74"/>
      <c r="BU369" s="73"/>
      <c r="BV369" s="44" t="str">
        <f aca="false">MID(AR369,1,16)</f>
        <v>热线-260418-017028</v>
      </c>
      <c r="BW369" s="44" t="s">
        <v>121</v>
      </c>
      <c r="BX369" s="45" t="str">
        <f aca="false">IF(COUNTIF(BV:BV,BV369)=1,"否","是")</f>
        <v>否</v>
      </c>
      <c r="BY369" s="45" t="str">
        <f aca="false">MID(AR369,18,1)</f>
        <v>3</v>
      </c>
      <c r="CG369" s="47" t="str">
        <f aca="false">VLOOKUP(AR369,[1]市民意见信息导出!$AI$2:$AK$392,3,FALSE())</f>
        <v>结束</v>
      </c>
      <c r="CH369" s="0" t="e">
        <f aca="false">VLOOKUP(BV369,[2]Sheet1!$C$2:$AC$99,2,FALSE())</f>
        <v>#N/A</v>
      </c>
    </row>
    <row r="370" customFormat="false" ht="47" hidden="true" customHeight="true" outlineLevel="0" collapsed="false">
      <c r="A370" s="35" t="s">
        <v>4430</v>
      </c>
      <c r="B370" s="36" t="s">
        <v>4431</v>
      </c>
      <c r="C370" s="36" t="s">
        <v>4432</v>
      </c>
      <c r="D370" s="36" t="s">
        <v>4433</v>
      </c>
      <c r="E370" s="35" t="s">
        <v>2082</v>
      </c>
      <c r="F370" s="35" t="s">
        <v>129</v>
      </c>
      <c r="G370" s="35" t="s">
        <v>4363</v>
      </c>
      <c r="H370" s="35" t="s">
        <v>4434</v>
      </c>
      <c r="I370" s="35" t="s">
        <v>92</v>
      </c>
      <c r="J370" s="35" t="s">
        <v>93</v>
      </c>
      <c r="K370" s="35" t="s">
        <v>94</v>
      </c>
      <c r="L370" s="35" t="s">
        <v>184</v>
      </c>
      <c r="M370" s="35" t="s">
        <v>185</v>
      </c>
      <c r="N370" s="35" t="s">
        <v>97</v>
      </c>
      <c r="O370" s="35" t="s">
        <v>437</v>
      </c>
      <c r="P370" s="35" t="s">
        <v>99</v>
      </c>
      <c r="Q370" s="35" t="s">
        <v>437</v>
      </c>
      <c r="R370" s="36" t="s">
        <v>4411</v>
      </c>
      <c r="S370" s="36" t="s">
        <v>4435</v>
      </c>
      <c r="T370" s="36" t="s">
        <v>4412</v>
      </c>
      <c r="U370" s="35" t="s">
        <v>103</v>
      </c>
      <c r="V370" s="36" t="s">
        <v>104</v>
      </c>
      <c r="W370" s="35" t="s">
        <v>2006</v>
      </c>
      <c r="X370" s="35" t="s">
        <v>4413</v>
      </c>
      <c r="Y370" s="35" t="s">
        <v>4436</v>
      </c>
      <c r="Z370" s="35" t="s">
        <v>4437</v>
      </c>
      <c r="AA370" s="35" t="s">
        <v>163</v>
      </c>
      <c r="AB370" s="35" t="s">
        <v>4438</v>
      </c>
      <c r="AC370" s="35" t="s">
        <v>111</v>
      </c>
      <c r="AD370" s="35" t="s">
        <v>112</v>
      </c>
      <c r="AE370" s="36" t="s">
        <v>4439</v>
      </c>
      <c r="AF370" s="36" t="s">
        <v>444</v>
      </c>
      <c r="AG370" s="35" t="s">
        <v>115</v>
      </c>
      <c r="AH370" s="35" t="s">
        <v>116</v>
      </c>
      <c r="AK370" s="37" t="str">
        <f aca="false">AG370&amp;L370&amp;M370</f>
        <v>服务乘车环境问题车辆卫生</v>
      </c>
      <c r="AP370" s="38" t="n">
        <v>366</v>
      </c>
      <c r="AQ370" s="39" t="n">
        <v>46113</v>
      </c>
      <c r="AR370" s="43" t="str">
        <f aca="false">IFERROR(LEFT(A370,FIND("（",A370)-1),A370)</f>
        <v>热线-260418-024780-1</v>
      </c>
      <c r="AS370" s="43" t="str">
        <f aca="false">J370</f>
        <v>诉求</v>
      </c>
      <c r="AT370" s="43" t="n">
        <f aca="false">IF(MID(AR370,1,2)="热线",12345)+IF(MID(AR370,1,2)="网络",12345)</f>
        <v>12345</v>
      </c>
      <c r="AU370" s="41" t="str">
        <f aca="false">IFERROR(LEFT(D370,FIND(" ",D370)-1),D370)</f>
        <v>2026-04-18</v>
      </c>
      <c r="AV370" s="43" t="str">
        <f aca="false">P370</f>
        <v>物管行政部</v>
      </c>
      <c r="AW370" s="53" t="str">
        <f aca="false">Q370</f>
        <v>南湖分中心</v>
      </c>
      <c r="AX370" s="7" t="str">
        <f aca="false">H370</f>
        <v>市民反映，2026年4月18日13:30分坐130路公交车在朝阳区东湖站下车，车内特别脏，车内有很多积尘，而且边边角角有柳絮堆积，而且车辆不平稳，同时车辆不靠站，车内灭火器高压，车辆司机态度不好，而且终点站也很脏，主要诉求是投诉130路，来电反映投诉130路公交车问题。鸿运承 安服 安保 基建</v>
      </c>
      <c r="AY370" s="53" t="str">
        <f aca="false">AG370</f>
        <v>服务</v>
      </c>
      <c r="AZ370" s="43" t="s">
        <v>116</v>
      </c>
      <c r="BA370" s="43" t="s">
        <v>116</v>
      </c>
      <c r="BB370" s="43" t="s">
        <v>116</v>
      </c>
      <c r="BC370" s="6" t="s">
        <v>117</v>
      </c>
      <c r="BD370" s="43" t="str">
        <f aca="false">U370</f>
        <v>结束</v>
      </c>
      <c r="BE370" s="43" t="str">
        <f aca="false">IFERROR(LEFT(T370,FIND(" ",T370)-1),T370)</f>
        <v>2026-04-23</v>
      </c>
      <c r="BF370" s="6" t="s">
        <v>640</v>
      </c>
      <c r="BG370" s="5" t="s">
        <v>99</v>
      </c>
      <c r="BH370" s="5" t="s">
        <v>437</v>
      </c>
      <c r="BI370" s="44"/>
      <c r="BJ370" s="44"/>
      <c r="BK370" s="44"/>
      <c r="BL370" s="44" t="str">
        <f aca="false">IF(BG370="物管行政部","侯旭、郑楠",IF(BG370="安保部","张耕",IF(BG370="工程设备部","华菲",IF(BG370="人力资源部","张浩宇",IF(BG370="党委工作部","阎鑫雨",IF(BG370="餐饮服务部","赵弘晨",IF(BG370="工会","郑欣",IF(BG370="办公室","董娜",""))))))))&amp;IF(BG370="纪检部","黄倩",IF(BG370="信息管理部","蔡浩然",""))</f>
        <v>侯旭、郑楠</v>
      </c>
      <c r="BM370" s="44"/>
      <c r="BN370" s="73"/>
      <c r="BO370" s="73"/>
      <c r="BP370" s="45" t="s">
        <v>120</v>
      </c>
      <c r="BQ370" s="74"/>
      <c r="BR370" s="73"/>
      <c r="BS370" s="74"/>
      <c r="BT370" s="74"/>
      <c r="BU370" s="73"/>
      <c r="BV370" s="44" t="str">
        <f aca="false">MID(AR370,1,16)</f>
        <v>热线-260418-024780</v>
      </c>
      <c r="BW370" s="44" t="s">
        <v>121</v>
      </c>
      <c r="BX370" s="45" t="str">
        <f aca="false">IF(COUNTIF(BV:BV,BV370)=1,"否","是")</f>
        <v>否</v>
      </c>
      <c r="BY370" s="45" t="str">
        <f aca="false">MID(AR370,18,1)</f>
        <v>1</v>
      </c>
      <c r="CG370" s="47" t="str">
        <f aca="false">VLOOKUP(AR370,[1]市民意见信息导出!$AI$2:$AK$392,3,FALSE())</f>
        <v>结束</v>
      </c>
      <c r="CH370" s="0" t="e">
        <f aca="false">VLOOKUP(BV370,[2]Sheet1!$C$2:$AC$99,2,FALSE())</f>
        <v>#N/A</v>
      </c>
    </row>
    <row r="371" customFormat="false" ht="28" hidden="true" customHeight="false" outlineLevel="0" collapsed="false">
      <c r="A371" s="35" t="s">
        <v>4440</v>
      </c>
      <c r="B371" s="36" t="s">
        <v>4441</v>
      </c>
      <c r="C371" s="36" t="s">
        <v>4442</v>
      </c>
      <c r="D371" s="36" t="s">
        <v>4443</v>
      </c>
      <c r="E371" s="35" t="s">
        <v>4444</v>
      </c>
      <c r="F371" s="35" t="s">
        <v>129</v>
      </c>
      <c r="G371" s="35" t="s">
        <v>4363</v>
      </c>
      <c r="H371" s="35" t="s">
        <v>4445</v>
      </c>
      <c r="I371" s="35" t="s">
        <v>92</v>
      </c>
      <c r="J371" s="35" t="s">
        <v>93</v>
      </c>
      <c r="K371" s="35" t="s">
        <v>94</v>
      </c>
      <c r="L371" s="35" t="s">
        <v>184</v>
      </c>
      <c r="M371" s="35" t="s">
        <v>185</v>
      </c>
      <c r="N371" s="35" t="s">
        <v>97</v>
      </c>
      <c r="O371" s="35" t="s">
        <v>186</v>
      </c>
      <c r="P371" s="35" t="s">
        <v>99</v>
      </c>
      <c r="Q371" s="35" t="s">
        <v>186</v>
      </c>
      <c r="R371" s="36" t="s">
        <v>4411</v>
      </c>
      <c r="S371" s="36" t="s">
        <v>4435</v>
      </c>
      <c r="T371" s="36" t="s">
        <v>4412</v>
      </c>
      <c r="U371" s="35" t="s">
        <v>103</v>
      </c>
      <c r="V371" s="36" t="s">
        <v>104</v>
      </c>
      <c r="W371" s="35" t="s">
        <v>189</v>
      </c>
      <c r="X371" s="35" t="s">
        <v>4446</v>
      </c>
      <c r="Y371" s="35" t="s">
        <v>4447</v>
      </c>
      <c r="Z371" s="35" t="s">
        <v>4448</v>
      </c>
      <c r="AA371" s="35" t="s">
        <v>163</v>
      </c>
      <c r="AB371" s="35" t="s">
        <v>4449</v>
      </c>
      <c r="AC371" s="35" t="s">
        <v>111</v>
      </c>
      <c r="AD371" s="35" t="s">
        <v>112</v>
      </c>
      <c r="AE371" s="36" t="s">
        <v>4450</v>
      </c>
      <c r="AF371" s="36" t="s">
        <v>195</v>
      </c>
      <c r="AG371" s="35" t="s">
        <v>379</v>
      </c>
      <c r="AH371" s="35" t="s">
        <v>116</v>
      </c>
      <c r="AK371" s="37" t="str">
        <f aca="false">AG371&amp;L371&amp;M371</f>
        <v>设施设备乘车环境问题车辆卫生</v>
      </c>
      <c r="AP371" s="38" t="n">
        <v>367</v>
      </c>
      <c r="AQ371" s="39" t="n">
        <v>46113</v>
      </c>
      <c r="AR371" s="43" t="str">
        <f aca="false">IFERROR(LEFT(A371,FIND("（",A371)-1),A371)</f>
        <v>热线-260418-031690-1</v>
      </c>
      <c r="AS371" s="43" t="str">
        <f aca="false">J371</f>
        <v>诉求</v>
      </c>
      <c r="AT371" s="43" t="n">
        <f aca="false">IF(MID(AR371,1,2)="热线",12345)+IF(MID(AR371,1,2)="网络",12345)</f>
        <v>12345</v>
      </c>
      <c r="AU371" s="41" t="str">
        <f aca="false">IFERROR(LEFT(D371,FIND(" ",D371)-1),D371)</f>
        <v>2026-04-18</v>
      </c>
      <c r="AV371" s="43" t="str">
        <f aca="false">P371</f>
        <v>物管行政部</v>
      </c>
      <c r="AW371" s="53" t="str">
        <f aca="false">Q371</f>
        <v>动物园分中心</v>
      </c>
      <c r="AX371" s="7" t="str">
        <f aca="false">H371</f>
        <v>市民反映，4月18号14点50分市民从左家庄中街公交站乘坐110公交车去地铁柳芳站，市民发现车上有灰特别脏，司机驾驶不稳，来电反映公交车环境和司机驾驶不稳问题。鸿运承，电车</v>
      </c>
      <c r="AY371" s="53" t="str">
        <f aca="false">AG371</f>
        <v>设施设备</v>
      </c>
      <c r="AZ371" s="43" t="s">
        <v>116</v>
      </c>
      <c r="BA371" s="43" t="s">
        <v>116</v>
      </c>
      <c r="BB371" s="43" t="s">
        <v>116</v>
      </c>
      <c r="BC371" s="6" t="s">
        <v>117</v>
      </c>
      <c r="BD371" s="43" t="str">
        <f aca="false">U371</f>
        <v>结束</v>
      </c>
      <c r="BE371" s="43" t="str">
        <f aca="false">IFERROR(LEFT(T371,FIND(" ",T371)-1),T371)</f>
        <v>2026-04-23</v>
      </c>
      <c r="BF371" s="6" t="s">
        <v>640</v>
      </c>
      <c r="BG371" s="5" t="s">
        <v>99</v>
      </c>
      <c r="BH371" s="5" t="s">
        <v>186</v>
      </c>
      <c r="BI371" s="44"/>
      <c r="BJ371" s="44"/>
      <c r="BK371" s="44"/>
      <c r="BL371" s="44" t="str">
        <f aca="false">IF(BG371="物管行政部","侯旭、郑楠",IF(BG371="安保部","张耕",IF(BG371="工程设备部","华菲",IF(BG371="人力资源部","张浩宇",IF(BG371="党委工作部","阎鑫雨",IF(BG371="餐饮服务部","赵弘晨",IF(BG371="工会","郑欣",IF(BG371="办公室","董娜",""))))))))&amp;IF(BG371="纪检部","黄倩",IF(BG371="信息管理部","蔡浩然",""))</f>
        <v>侯旭、郑楠</v>
      </c>
      <c r="BM371" s="44"/>
      <c r="BN371" s="73"/>
      <c r="BO371" s="73"/>
      <c r="BP371" s="45" t="s">
        <v>120</v>
      </c>
      <c r="BQ371" s="74"/>
      <c r="BR371" s="73"/>
      <c r="BS371" s="74"/>
      <c r="BT371" s="74"/>
      <c r="BU371" s="73"/>
      <c r="BV371" s="44" t="str">
        <f aca="false">MID(AR371,1,16)</f>
        <v>热线-260418-031690</v>
      </c>
      <c r="BW371" s="44" t="s">
        <v>121</v>
      </c>
      <c r="BX371" s="45" t="str">
        <f aca="false">IF(COUNTIF(BV:BV,BV371)=1,"否","是")</f>
        <v>否</v>
      </c>
      <c r="BY371" s="45" t="str">
        <f aca="false">MID(AR371,18,1)</f>
        <v>1</v>
      </c>
      <c r="CG371" s="47" t="str">
        <f aca="false">VLOOKUP(AR371,[1]市民意见信息导出!$AI$2:$AK$392,3,FALSE())</f>
        <v>结束</v>
      </c>
      <c r="CH371" s="0" t="e">
        <f aca="false">VLOOKUP(BV371,[2]Sheet1!$C$2:$AC$99,2,FALSE())</f>
        <v>#N/A</v>
      </c>
    </row>
    <row r="372" customFormat="false" ht="39" hidden="true" customHeight="false" outlineLevel="0" collapsed="false">
      <c r="A372" s="35" t="s">
        <v>4451</v>
      </c>
      <c r="B372" s="36" t="s">
        <v>4452</v>
      </c>
      <c r="C372" s="36" t="s">
        <v>4453</v>
      </c>
      <c r="D372" s="36" t="s">
        <v>4454</v>
      </c>
      <c r="E372" s="35" t="s">
        <v>182</v>
      </c>
      <c r="F372" s="35" t="s">
        <v>89</v>
      </c>
      <c r="G372" s="35" t="s">
        <v>182</v>
      </c>
      <c r="H372" s="35" t="s">
        <v>4455</v>
      </c>
      <c r="I372" s="35" t="s">
        <v>92</v>
      </c>
      <c r="J372" s="35" t="s">
        <v>93</v>
      </c>
      <c r="K372" s="35" t="s">
        <v>94</v>
      </c>
      <c r="L372" s="35" t="s">
        <v>95</v>
      </c>
      <c r="M372" s="35" t="s">
        <v>96</v>
      </c>
      <c r="N372" s="35" t="s">
        <v>97</v>
      </c>
      <c r="O372" s="35" t="s">
        <v>98</v>
      </c>
      <c r="P372" s="35" t="s">
        <v>99</v>
      </c>
      <c r="Q372" s="35" t="s">
        <v>98</v>
      </c>
      <c r="R372" s="36" t="s">
        <v>4411</v>
      </c>
      <c r="S372" s="36" t="s">
        <v>4435</v>
      </c>
      <c r="T372" s="36" t="s">
        <v>4412</v>
      </c>
      <c r="U372" s="35" t="s">
        <v>103</v>
      </c>
      <c r="V372" s="36" t="s">
        <v>104</v>
      </c>
      <c r="W372" s="35" t="s">
        <v>105</v>
      </c>
      <c r="X372" s="35" t="s">
        <v>1350</v>
      </c>
      <c r="Y372" s="35" t="s">
        <v>4456</v>
      </c>
      <c r="Z372" s="35" t="s">
        <v>4457</v>
      </c>
      <c r="AA372" s="35" t="s">
        <v>163</v>
      </c>
      <c r="AB372" s="35" t="s">
        <v>4458</v>
      </c>
      <c r="AC372" s="35" t="s">
        <v>111</v>
      </c>
      <c r="AD372" s="35" t="s">
        <v>112</v>
      </c>
      <c r="AE372" s="36" t="s">
        <v>4459</v>
      </c>
      <c r="AF372" s="36" t="s">
        <v>114</v>
      </c>
      <c r="AG372" s="35" t="s">
        <v>115</v>
      </c>
      <c r="AH372" s="35" t="s">
        <v>116</v>
      </c>
      <c r="AK372" s="37" t="str">
        <f aca="false">AG372&amp;L372&amp;M372</f>
        <v>服务企业政策问题调整服务规范</v>
      </c>
      <c r="AP372" s="38" t="n">
        <v>368</v>
      </c>
      <c r="AQ372" s="39" t="n">
        <v>46113</v>
      </c>
      <c r="AR372" s="43" t="str">
        <f aca="false">IFERROR(LEFT(A372,FIND("（",A372)-1),A372)</f>
        <v>热线-260418-042640</v>
      </c>
      <c r="AS372" s="43" t="str">
        <f aca="false">J372</f>
        <v>诉求</v>
      </c>
      <c r="AT372" s="43" t="n">
        <f aca="false">IF(MID(AR372,1,2)="热线",12345)+IF(MID(AR372,1,2)="网络",12345)</f>
        <v>12345</v>
      </c>
      <c r="AU372" s="41" t="str">
        <f aca="false">IFERROR(LEFT(D372,FIND(" ",D372)-1),D372)</f>
        <v>2026-04-18</v>
      </c>
      <c r="AV372" s="43" t="str">
        <f aca="false">P372</f>
        <v>物管行政部</v>
      </c>
      <c r="AW372" s="53" t="str">
        <f aca="false">Q372</f>
        <v>西苑分中心</v>
      </c>
      <c r="AX372" s="7" t="str">
        <f aca="false">H372</f>
        <v>市民反映，4月18日自己乘坐384路公交车去往永丰南口方向（17:30从永丰南口下车），车上的卫生特别差，柳絮毛也特别多，自己已经发现好几次了，希望尽快核实处理，来电反映公交车卫生问题。</v>
      </c>
      <c r="AY372" s="53" t="str">
        <f aca="false">AG372</f>
        <v>服务</v>
      </c>
      <c r="AZ372" s="43" t="s">
        <v>116</v>
      </c>
      <c r="BA372" s="43" t="s">
        <v>116</v>
      </c>
      <c r="BB372" s="43" t="s">
        <v>116</v>
      </c>
      <c r="BC372" s="6" t="s">
        <v>117</v>
      </c>
      <c r="BD372" s="43" t="str">
        <f aca="false">U372</f>
        <v>结束</v>
      </c>
      <c r="BE372" s="43" t="str">
        <f aca="false">IFERROR(LEFT(T372,FIND(" ",T372)-1),T372)</f>
        <v>2026-04-23</v>
      </c>
      <c r="BF372" s="6" t="s">
        <v>4321</v>
      </c>
      <c r="BG372" s="5" t="s">
        <v>99</v>
      </c>
      <c r="BH372" s="5" t="s">
        <v>98</v>
      </c>
      <c r="BI372" s="44"/>
      <c r="BJ372" s="44"/>
      <c r="BK372" s="44"/>
      <c r="BL372" s="44" t="str">
        <f aca="false">IF(BG372="物管行政部","侯旭、郑楠",IF(BG372="安保部","张耕",IF(BG372="工程设备部","华菲",IF(BG372="人力资源部","张浩宇",IF(BG372="党委工作部","阎鑫雨",IF(BG372="餐饮服务部","赵弘晨",IF(BG372="工会","郑欣",IF(BG372="办公室","董娜",""))))))))&amp;IF(BG372="纪检部","黄倩",IF(BG372="信息管理部","蔡浩然",""))</f>
        <v>侯旭、郑楠</v>
      </c>
      <c r="BM372" s="44"/>
      <c r="BN372" s="73"/>
      <c r="BO372" s="73"/>
      <c r="BP372" s="45" t="s">
        <v>120</v>
      </c>
      <c r="BQ372" s="74"/>
      <c r="BR372" s="73"/>
      <c r="BS372" s="74"/>
      <c r="BT372" s="74"/>
      <c r="BU372" s="73"/>
      <c r="BV372" s="44" t="str">
        <f aca="false">MID(AR372,1,16)</f>
        <v>热线-260418-042640</v>
      </c>
      <c r="BW372" s="44" t="s">
        <v>121</v>
      </c>
      <c r="BX372" s="45" t="str">
        <f aca="false">IF(COUNTIF(BV:BV,BV372)=1,"否","是")</f>
        <v>否</v>
      </c>
      <c r="BY372" s="45" t="str">
        <f aca="false">MID(AR372,18,1)</f>
        <v/>
      </c>
      <c r="CG372" s="47" t="str">
        <f aca="false">VLOOKUP(AR372,[1]市民意见信息导出!$AI$2:$AK$392,3,FALSE())</f>
        <v>结束</v>
      </c>
      <c r="CH372" s="0" t="e">
        <f aca="false">VLOOKUP(BV372,[2]Sheet1!$C$2:$AC$99,2,FALSE())</f>
        <v>#N/A</v>
      </c>
    </row>
    <row r="373" customFormat="false" ht="75" hidden="true" customHeight="true" outlineLevel="0" collapsed="false">
      <c r="A373" s="35" t="s">
        <v>4460</v>
      </c>
      <c r="B373" s="36" t="s">
        <v>4461</v>
      </c>
      <c r="C373" s="36" t="s">
        <v>4462</v>
      </c>
      <c r="D373" s="36" t="s">
        <v>4463</v>
      </c>
      <c r="E373" s="35" t="s">
        <v>4444</v>
      </c>
      <c r="F373" s="35" t="s">
        <v>129</v>
      </c>
      <c r="G373" s="35" t="s">
        <v>4363</v>
      </c>
      <c r="H373" s="35" t="s">
        <v>4464</v>
      </c>
      <c r="I373" s="35" t="s">
        <v>92</v>
      </c>
      <c r="J373" s="35" t="s">
        <v>93</v>
      </c>
      <c r="K373" s="35" t="s">
        <v>434</v>
      </c>
      <c r="L373" s="35" t="s">
        <v>490</v>
      </c>
      <c r="M373" s="35" t="s">
        <v>741</v>
      </c>
      <c r="N373" s="35" t="s">
        <v>97</v>
      </c>
      <c r="O373" s="35" t="s">
        <v>447</v>
      </c>
      <c r="P373" s="35" t="s">
        <v>99</v>
      </c>
      <c r="Q373" s="35" t="s">
        <v>218</v>
      </c>
      <c r="R373" s="36" t="s">
        <v>4411</v>
      </c>
      <c r="S373" s="36" t="s">
        <v>4327</v>
      </c>
      <c r="T373" s="36" t="s">
        <v>4412</v>
      </c>
      <c r="U373" s="35" t="s">
        <v>103</v>
      </c>
      <c r="V373" s="36" t="s">
        <v>104</v>
      </c>
      <c r="W373" s="35" t="s">
        <v>4465</v>
      </c>
      <c r="X373" s="35" t="s">
        <v>4466</v>
      </c>
      <c r="Y373" s="35" t="s">
        <v>4467</v>
      </c>
      <c r="Z373" s="35" t="s">
        <v>4468</v>
      </c>
      <c r="AA373" s="35" t="s">
        <v>242</v>
      </c>
      <c r="AB373" s="35" t="s">
        <v>4469</v>
      </c>
      <c r="AC373" s="35" t="s">
        <v>111</v>
      </c>
      <c r="AD373" s="35" t="s">
        <v>112</v>
      </c>
      <c r="AE373" s="36" t="s">
        <v>4470</v>
      </c>
      <c r="AF373" s="36" t="s">
        <v>497</v>
      </c>
      <c r="AG373" s="35" t="s">
        <v>445</v>
      </c>
      <c r="AH373" s="35" t="s">
        <v>116</v>
      </c>
      <c r="AK373" s="37" t="str">
        <f aca="false">AG373&amp;L373&amp;M373</f>
        <v>线路站点场站问题场站生活设施问题</v>
      </c>
      <c r="AP373" s="38" t="n">
        <v>369</v>
      </c>
      <c r="AQ373" s="39" t="n">
        <v>46113</v>
      </c>
      <c r="AR373" s="43" t="str">
        <f aca="false">IFERROR(LEFT(A373,FIND("（",A373)-1),A373)</f>
        <v>热线-260418-049346-1</v>
      </c>
      <c r="AS373" s="43" t="str">
        <f aca="false">J373</f>
        <v>诉求</v>
      </c>
      <c r="AT373" s="43" t="n">
        <f aca="false">IF(MID(AR373,1,2)="热线",12345)+IF(MID(AR373,1,2)="网络",12345)</f>
        <v>12345</v>
      </c>
      <c r="AU373" s="41" t="str">
        <f aca="false">IFERROR(LEFT(D373,FIND(" ",D373)-1),D373)</f>
        <v>2026-04-18</v>
      </c>
      <c r="AV373" s="43" t="str">
        <f aca="false">P373</f>
        <v>物管行政部</v>
      </c>
      <c r="AW373" s="53" t="str">
        <f aca="false">Q373</f>
        <v>机关</v>
      </c>
      <c r="AX373" s="7" t="str">
        <f aca="false">H373</f>
        <v>市民反映，公交集团南十里居场站，在栅栏墙上拉着电线，存在安全隐患，东侧墙开裂有倾倒的危险，希望消除隐患，来电反映公交集团场站问题。鸿运城，客二</v>
      </c>
      <c r="AY373" s="53" t="str">
        <f aca="false">AG373</f>
        <v>线路站点</v>
      </c>
      <c r="AZ373" s="43" t="s">
        <v>116</v>
      </c>
      <c r="BA373" s="43" t="s">
        <v>116</v>
      </c>
      <c r="BB373" s="43" t="s">
        <v>116</v>
      </c>
      <c r="BC373" s="6" t="s">
        <v>1330</v>
      </c>
      <c r="BD373" s="43" t="str">
        <f aca="false">U373</f>
        <v>结束</v>
      </c>
      <c r="BE373" s="43" t="str">
        <f aca="false">IFERROR(LEFT(T373,FIND(" ",T373)-1),T373)</f>
        <v>2026-04-23</v>
      </c>
      <c r="BF373" s="6" t="s">
        <v>2723</v>
      </c>
      <c r="BG373" s="5" t="s">
        <v>99</v>
      </c>
      <c r="BH373" s="5" t="s">
        <v>1752</v>
      </c>
      <c r="BI373" s="44"/>
      <c r="BJ373" s="44"/>
      <c r="BK373" s="44"/>
      <c r="BL373" s="44" t="str">
        <f aca="false">IF(BG373="物管行政部","侯旭、郑楠",IF(BG373="安保部","张耕",IF(BG373="工程设备部","华菲",IF(BG373="人力资源部","张浩宇",IF(BG373="党委工作部","阎鑫雨",IF(BG373="餐饮服务部","赵弘晨",IF(BG373="工会","郑欣",IF(BG373="办公室","董娜",""))))))))&amp;IF(BG373="纪检部","黄倩",IF(BG373="信息管理部","蔡浩然",""))</f>
        <v>侯旭、郑楠</v>
      </c>
      <c r="BM373" s="44"/>
      <c r="BN373" s="73"/>
      <c r="BO373" s="73"/>
      <c r="BP373" s="45" t="s">
        <v>120</v>
      </c>
      <c r="BQ373" s="74"/>
      <c r="BR373" s="73"/>
      <c r="BS373" s="74"/>
      <c r="BT373" s="74"/>
      <c r="BU373" s="73"/>
      <c r="BV373" s="44" t="str">
        <f aca="false">MID(AR373,1,16)</f>
        <v>热线-260418-049346</v>
      </c>
      <c r="BW373" s="44" t="s">
        <v>121</v>
      </c>
      <c r="BX373" s="45" t="str">
        <f aca="false">IF(COUNTIF(BV:BV,BV373)=1,"否","是")</f>
        <v>否</v>
      </c>
      <c r="BY373" s="45" t="str">
        <f aca="false">MID(AR373,18,1)</f>
        <v>1</v>
      </c>
      <c r="CG373" s="47" t="str">
        <f aca="false">VLOOKUP(AR373,[1]市民意见信息导出!$AI$2:$AK$392,3,FALSE())</f>
        <v>结束</v>
      </c>
      <c r="CH373" s="0" t="e">
        <f aca="false">VLOOKUP(BV373,[2]Sheet1!$C$2:$AC$99,2,FALSE())</f>
        <v>#N/A</v>
      </c>
    </row>
    <row r="374" customFormat="false" ht="100" hidden="true" customHeight="true" outlineLevel="0" collapsed="false">
      <c r="A374" s="35" t="s">
        <v>4471</v>
      </c>
      <c r="B374" s="36" t="s">
        <v>4472</v>
      </c>
      <c r="C374" s="36" t="s">
        <v>4473</v>
      </c>
      <c r="D374" s="36" t="s">
        <v>4474</v>
      </c>
      <c r="E374" s="35" t="s">
        <v>4444</v>
      </c>
      <c r="F374" s="35" t="s">
        <v>129</v>
      </c>
      <c r="G374" s="35" t="s">
        <v>4363</v>
      </c>
      <c r="H374" s="35" t="s">
        <v>4475</v>
      </c>
      <c r="I374" s="35" t="s">
        <v>92</v>
      </c>
      <c r="J374" s="35" t="s">
        <v>173</v>
      </c>
      <c r="K374" s="35" t="s">
        <v>94</v>
      </c>
      <c r="L374" s="35" t="s">
        <v>1072</v>
      </c>
      <c r="M374" s="35" t="s">
        <v>1073</v>
      </c>
      <c r="N374" s="35" t="s">
        <v>97</v>
      </c>
      <c r="O374" s="35" t="s">
        <v>437</v>
      </c>
      <c r="P374" s="35" t="s">
        <v>99</v>
      </c>
      <c r="Q374" s="35" t="s">
        <v>437</v>
      </c>
      <c r="R374" s="36" t="s">
        <v>4411</v>
      </c>
      <c r="S374" s="36" t="s">
        <v>4327</v>
      </c>
      <c r="T374" s="36" t="s">
        <v>4412</v>
      </c>
      <c r="U374" s="35" t="s">
        <v>103</v>
      </c>
      <c r="V374" s="36" t="s">
        <v>104</v>
      </c>
      <c r="W374" s="35" t="s">
        <v>2006</v>
      </c>
      <c r="X374" s="35" t="s">
        <v>4476</v>
      </c>
      <c r="Y374" s="36" t="s">
        <v>4477</v>
      </c>
      <c r="Z374" s="35" t="s">
        <v>4437</v>
      </c>
      <c r="AA374" s="35" t="s">
        <v>163</v>
      </c>
      <c r="AB374" s="35" t="s">
        <v>4478</v>
      </c>
      <c r="AC374" s="35" t="s">
        <v>111</v>
      </c>
      <c r="AD374" s="35" t="s">
        <v>112</v>
      </c>
      <c r="AE374" s="36" t="s">
        <v>4479</v>
      </c>
      <c r="AF374" s="36" t="s">
        <v>444</v>
      </c>
      <c r="AG374" s="35" t="s">
        <v>115</v>
      </c>
      <c r="AH374" s="35" t="s">
        <v>116</v>
      </c>
      <c r="AK374" s="37" t="str">
        <f aca="false">AG374&amp;L374&amp;M374</f>
        <v>服务安全服务专业其他问题安全服务专业补充内容</v>
      </c>
      <c r="AP374" s="38" t="n">
        <v>370</v>
      </c>
      <c r="AQ374" s="39" t="n">
        <v>46113</v>
      </c>
      <c r="AR374" s="43" t="str">
        <f aca="false">IFERROR(LEFT(A374,FIND("（",A374)-1),A374)</f>
        <v>热线-260418-047111-1</v>
      </c>
      <c r="AS374" s="43" t="str">
        <f aca="false">J374</f>
        <v>其他</v>
      </c>
      <c r="AT374" s="43" t="n">
        <f aca="false">IF(MID(AR374,1,2)="热线",12345)+IF(MID(AR374,1,2)="网络",12345)</f>
        <v>12345</v>
      </c>
      <c r="AU374" s="41" t="str">
        <f aca="false">IFERROR(LEFT(D374,FIND(" ",D374)-1),D374)</f>
        <v>2026-04-18</v>
      </c>
      <c r="AV374" s="43" t="str">
        <f aca="false">P374</f>
        <v>物管行政部</v>
      </c>
      <c r="AW374" s="53" t="str">
        <f aca="false">Q374</f>
        <v>南湖分中心</v>
      </c>
      <c r="AX374" s="7" t="str">
        <f aca="false">H374</f>
        <v>市民反映，2026年4月18日13:30分坐130路公交车在朝阳区东湖站下车，车内特别脏，车内有很多积尘，而且边边角角有柳絮堆积，而且车辆不平稳，同时车辆不靠站，车内灭火器高压，车辆司机态度不好，而且终点站也很脏，主要诉求是投诉130路。回访电话13001016112，自称是物业，公交车脏乱差问题，市民反映公交车问题，为什么物业公司回复，对此结果不认可，跟车队没有关系，回复市民干嘛，承办单位没有认真做处理，公交集团不予重视，解决不了为什么打电话，来电反映投诉130路公交车问题。鸿运承 安服 安保 基建答复不满意</v>
      </c>
      <c r="AY374" s="53" t="str">
        <f aca="false">AG374</f>
        <v>服务</v>
      </c>
      <c r="AZ374" s="43" t="s">
        <v>116</v>
      </c>
      <c r="BA374" s="43" t="s">
        <v>116</v>
      </c>
      <c r="BB374" s="43" t="s">
        <v>116</v>
      </c>
      <c r="BC374" s="6" t="s">
        <v>117</v>
      </c>
      <c r="BD374" s="43" t="str">
        <f aca="false">U374</f>
        <v>结束</v>
      </c>
      <c r="BE374" s="43" t="str">
        <f aca="false">IFERROR(LEFT(T374,FIND(" ",T374)-1),T374)</f>
        <v>2026-04-23</v>
      </c>
      <c r="BF374" s="6" t="s">
        <v>4393</v>
      </c>
      <c r="BG374" s="5" t="s">
        <v>99</v>
      </c>
      <c r="BH374" s="5" t="s">
        <v>437</v>
      </c>
      <c r="BI374" s="44"/>
      <c r="BJ374" s="44"/>
      <c r="BK374" s="44"/>
      <c r="BL374" s="44" t="str">
        <f aca="false">IF(BG374="物管行政部","侯旭、郑楠",IF(BG374="安保部","张耕",IF(BG374="工程设备部","华菲",IF(BG374="人力资源部","张浩宇",IF(BG374="党委工作部","阎鑫雨",IF(BG374="餐饮服务部","赵弘晨",IF(BG374="工会","郑欣",IF(BG374="办公室","董娜",""))))))))&amp;IF(BG374="纪检部","黄倩",IF(BG374="信息管理部","蔡浩然",""))</f>
        <v>侯旭、郑楠</v>
      </c>
      <c r="BM374" s="44"/>
      <c r="BN374" s="73"/>
      <c r="BO374" s="73"/>
      <c r="BP374" s="45" t="s">
        <v>120</v>
      </c>
      <c r="BQ374" s="74"/>
      <c r="BR374" s="73"/>
      <c r="BS374" s="74"/>
      <c r="BT374" s="74"/>
      <c r="BU374" s="73"/>
      <c r="BV374" s="44" t="str">
        <f aca="false">MID(AR374,1,16)</f>
        <v>热线-260418-047111</v>
      </c>
      <c r="BW374" s="44" t="s">
        <v>121</v>
      </c>
      <c r="BX374" s="45" t="str">
        <f aca="false">IF(COUNTIF(BV:BV,BV374)=1,"否","是")</f>
        <v>否</v>
      </c>
      <c r="BY374" s="45" t="str">
        <f aca="false">MID(AR374,18,1)</f>
        <v>1</v>
      </c>
      <c r="CG374" s="47" t="str">
        <f aca="false">VLOOKUP(AR374,[1]市民意见信息导出!$AI$2:$AK$392,3,FALSE())</f>
        <v>结束</v>
      </c>
      <c r="CH374" s="0" t="e">
        <f aca="false">VLOOKUP(BV374,[2]Sheet1!$C$2:$AC$99,2,FALSE())</f>
        <v>#N/A</v>
      </c>
    </row>
    <row r="375" customFormat="false" ht="200" hidden="true" customHeight="true" outlineLevel="0" collapsed="false">
      <c r="A375" s="35" t="s">
        <v>4480</v>
      </c>
      <c r="B375" s="36" t="s">
        <v>4481</v>
      </c>
      <c r="C375" s="36" t="s">
        <v>4482</v>
      </c>
      <c r="D375" s="36" t="s">
        <v>4483</v>
      </c>
      <c r="E375" s="35" t="s">
        <v>2082</v>
      </c>
      <c r="F375" s="35" t="s">
        <v>129</v>
      </c>
      <c r="G375" s="35" t="s">
        <v>4484</v>
      </c>
      <c r="H375" s="35" t="s">
        <v>4485</v>
      </c>
      <c r="I375" s="35" t="s">
        <v>92</v>
      </c>
      <c r="J375" s="35" t="s">
        <v>93</v>
      </c>
      <c r="K375" s="35" t="s">
        <v>94</v>
      </c>
      <c r="L375" s="35" t="s">
        <v>95</v>
      </c>
      <c r="M375" s="35" t="s">
        <v>96</v>
      </c>
      <c r="N375" s="35" t="s">
        <v>97</v>
      </c>
      <c r="O375" s="35" t="s">
        <v>99</v>
      </c>
      <c r="P375" s="35" t="s">
        <v>99</v>
      </c>
      <c r="Q375" s="35" t="s">
        <v>218</v>
      </c>
      <c r="R375" s="36" t="s">
        <v>4411</v>
      </c>
      <c r="S375" s="36" t="s">
        <v>4327</v>
      </c>
      <c r="T375" s="36" t="s">
        <v>4412</v>
      </c>
      <c r="U375" s="35" t="s">
        <v>103</v>
      </c>
      <c r="V375" s="36" t="s">
        <v>104</v>
      </c>
      <c r="W375" s="35" t="s">
        <v>2474</v>
      </c>
      <c r="X375" s="35" t="s">
        <v>4486</v>
      </c>
      <c r="Y375" s="35" t="s">
        <v>4487</v>
      </c>
      <c r="Z375" s="35" t="s">
        <v>4488</v>
      </c>
      <c r="AA375" s="35" t="s">
        <v>163</v>
      </c>
      <c r="AB375" s="35" t="s">
        <v>4489</v>
      </c>
      <c r="AC375" s="35" t="s">
        <v>111</v>
      </c>
      <c r="AD375" s="35" t="s">
        <v>112</v>
      </c>
      <c r="AE375" s="36" t="s">
        <v>4490</v>
      </c>
      <c r="AF375" s="36" t="s">
        <v>529</v>
      </c>
      <c r="AG375" s="35" t="s">
        <v>379</v>
      </c>
      <c r="AH375" s="35" t="s">
        <v>116</v>
      </c>
      <c r="AK375" s="37" t="str">
        <f aca="false">AG375&amp;L375&amp;M375</f>
        <v>设施设备企业政策问题调整服务规范</v>
      </c>
      <c r="AP375" s="38" t="n">
        <v>371</v>
      </c>
      <c r="AQ375" s="39" t="n">
        <v>46113</v>
      </c>
      <c r="AR375" s="43" t="str">
        <f aca="false">IFERROR(LEFT(A375,FIND("（",A375)-1),A375)</f>
        <v>热线-260418-040245-1</v>
      </c>
      <c r="AS375" s="43" t="str">
        <f aca="false">J375</f>
        <v>诉求</v>
      </c>
      <c r="AT375" s="43" t="n">
        <f aca="false">IF(MID(AR375,1,2)="热线",12345)+IF(MID(AR375,1,2)="网络",12345)</f>
        <v>12345</v>
      </c>
      <c r="AU375" s="41" t="str">
        <f aca="false">IFERROR(LEFT(D375,FIND(" ",D375)-1),D375)</f>
        <v>2026-04-18</v>
      </c>
      <c r="AV375" s="43" t="str">
        <f aca="false">P375</f>
        <v>物管行政部</v>
      </c>
      <c r="AW375" s="53" t="str">
        <f aca="false">Q375</f>
        <v>机关</v>
      </c>
      <c r="AX375" s="7" t="str">
        <f aca="false">H375</f>
        <v>市民反映，657路、110路、432路、441路、379路、536路、300外环、618路、804路、811路、817路、816路、919路、919快路、860路、905路、921路、932路等，上述公交车，车内环境杂乱差，司机开车也不稳，急刹急停，存在甩站、到站不及时、发车晚点行为，部分公交线路的公交站站牌脏，座椅的有的也坏，站牌有的也倾斜，有的车辆停车不在停靠位置停车，还得让乘客穿行道路乘车，有的公交站牌显示在路口，但实际并没有在所在地址，有的公交站牌要安装广告，公交牌子拆下来有的给安反，有的都不安装，部分司机态度不好，自己之前联系公交集团后，公交集团说公交站站台坏是市政问题，站牌脏是街道办问题，线路不稳定是交通问题，自己刚才还反映左家庄中路的一个站牌存在问题，对方也承认问题，但不给修理，态度不好，还甩责，还给自己灌输法律法条，希望公交集团负责人给自己回复，不要推责，来电反映公交车车内环境脏乱差等问题。鸿运承客一电车客五客八北巴</v>
      </c>
      <c r="AY375" s="53" t="str">
        <f aca="false">AG375</f>
        <v>设施设备</v>
      </c>
      <c r="AZ375" s="43" t="s">
        <v>116</v>
      </c>
      <c r="BA375" s="43" t="s">
        <v>116</v>
      </c>
      <c r="BB375" s="43" t="s">
        <v>116</v>
      </c>
      <c r="BC375" s="6" t="s">
        <v>117</v>
      </c>
      <c r="BD375" s="43" t="str">
        <f aca="false">U375</f>
        <v>结束</v>
      </c>
      <c r="BE375" s="43" t="str">
        <f aca="false">IFERROR(LEFT(T375,FIND(" ",T375)-1),T375)</f>
        <v>2026-04-23</v>
      </c>
      <c r="BF375" s="6" t="s">
        <v>640</v>
      </c>
      <c r="BG375" s="5" t="s">
        <v>99</v>
      </c>
      <c r="BH375" s="5" t="s">
        <v>218</v>
      </c>
      <c r="BI375" s="44"/>
      <c r="BJ375" s="44"/>
      <c r="BK375" s="44"/>
      <c r="BL375" s="44" t="str">
        <f aca="false">IF(BG375="物管行政部","侯旭、郑楠",IF(BG375="安保部","张耕",IF(BG375="工程设备部","华菲",IF(BG375="人力资源部","张浩宇",IF(BG375="党委工作部","阎鑫雨",IF(BG375="餐饮服务部","赵弘晨",IF(BG375="工会","郑欣",IF(BG375="办公室","董娜",""))))))))&amp;IF(BG375="纪检部","黄倩",IF(BG375="信息管理部","蔡浩然",""))</f>
        <v>侯旭、郑楠</v>
      </c>
      <c r="BM375" s="44"/>
      <c r="BN375" s="73"/>
      <c r="BO375" s="73"/>
      <c r="BP375" s="45" t="s">
        <v>120</v>
      </c>
      <c r="BQ375" s="74" t="s">
        <v>4491</v>
      </c>
      <c r="BR375" s="73" t="s">
        <v>92</v>
      </c>
      <c r="BS375" s="74"/>
      <c r="BT375" s="74"/>
      <c r="BU375" s="79" t="s">
        <v>4492</v>
      </c>
      <c r="BV375" s="44" t="str">
        <f aca="false">MID(AR375,1,16)</f>
        <v>热线-260418-040245</v>
      </c>
      <c r="BW375" s="44" t="s">
        <v>565</v>
      </c>
      <c r="BX375" s="45" t="str">
        <f aca="false">IF(COUNTIF(BV:BV,BV375)=1,"否","是")</f>
        <v>否</v>
      </c>
      <c r="BY375" s="45" t="str">
        <f aca="false">MID(AR375,18,1)</f>
        <v>1</v>
      </c>
      <c r="CG375" s="47" t="str">
        <f aca="false">VLOOKUP(AR375,[1]市民意见信息导出!$AI$2:$AK$392,3,FALSE())</f>
        <v>结束</v>
      </c>
      <c r="CH375" s="0" t="e">
        <f aca="false">VLOOKUP(BV375,[2]Sheet1!$C$2:$AC$99,2,FALSE())</f>
        <v>#N/A</v>
      </c>
    </row>
    <row r="376" customFormat="false" ht="83" hidden="true" customHeight="true" outlineLevel="0" collapsed="false">
      <c r="A376" s="35" t="s">
        <v>4493</v>
      </c>
      <c r="B376" s="36" t="s">
        <v>4494</v>
      </c>
      <c r="C376" s="36" t="s">
        <v>4495</v>
      </c>
      <c r="D376" s="36" t="s">
        <v>4496</v>
      </c>
      <c r="E376" s="36" t="s">
        <v>4497</v>
      </c>
      <c r="F376" s="35" t="s">
        <v>129</v>
      </c>
      <c r="G376" s="35" t="s">
        <v>4498</v>
      </c>
      <c r="H376" s="35" t="s">
        <v>4499</v>
      </c>
      <c r="I376" s="35" t="s">
        <v>92</v>
      </c>
      <c r="J376" s="35" t="s">
        <v>93</v>
      </c>
      <c r="K376" s="35" t="s">
        <v>94</v>
      </c>
      <c r="L376" s="35" t="s">
        <v>184</v>
      </c>
      <c r="M376" s="35" t="s">
        <v>185</v>
      </c>
      <c r="N376" s="35" t="s">
        <v>97</v>
      </c>
      <c r="O376" s="35" t="s">
        <v>945</v>
      </c>
      <c r="P376" s="35" t="s">
        <v>99</v>
      </c>
      <c r="Q376" s="35" t="s">
        <v>945</v>
      </c>
      <c r="R376" s="36" t="s">
        <v>4500</v>
      </c>
      <c r="S376" s="36" t="s">
        <v>4327</v>
      </c>
      <c r="T376" s="36" t="s">
        <v>4501</v>
      </c>
      <c r="U376" s="35" t="s">
        <v>103</v>
      </c>
      <c r="V376" s="36" t="s">
        <v>104</v>
      </c>
      <c r="W376" s="35" t="s">
        <v>948</v>
      </c>
      <c r="X376" s="35" t="s">
        <v>4502</v>
      </c>
      <c r="Y376" s="35" t="s">
        <v>4503</v>
      </c>
      <c r="Z376" s="35" t="s">
        <v>4504</v>
      </c>
      <c r="AA376" s="35" t="s">
        <v>163</v>
      </c>
      <c r="AB376" s="35" t="s">
        <v>4505</v>
      </c>
      <c r="AC376" s="35" t="s">
        <v>111</v>
      </c>
      <c r="AD376" s="35" t="s">
        <v>112</v>
      </c>
      <c r="AE376" s="36" t="s">
        <v>4506</v>
      </c>
      <c r="AF376" s="36" t="s">
        <v>954</v>
      </c>
      <c r="AG376" s="35" t="s">
        <v>115</v>
      </c>
      <c r="AH376" s="35" t="s">
        <v>116</v>
      </c>
      <c r="AK376" s="37" t="str">
        <f aca="false">AG376&amp;L376&amp;M376</f>
        <v>服务乘车环境问题车辆卫生</v>
      </c>
      <c r="AP376" s="38" t="n">
        <v>372</v>
      </c>
      <c r="AQ376" s="39" t="n">
        <v>46143</v>
      </c>
      <c r="AR376" s="43" t="str">
        <f aca="false">IFERROR(LEFT(A376,FIND("（",A376)-1),A376)</f>
        <v>网络-260419-002735-1</v>
      </c>
      <c r="AS376" s="43" t="str">
        <f aca="false">J376</f>
        <v>诉求</v>
      </c>
      <c r="AT376" s="43" t="n">
        <f aca="false">IF(MID(AR376,1,2)="热线",12345)+IF(MID(AR376,1,2)="网络",12345)</f>
        <v>12345</v>
      </c>
      <c r="AU376" s="41" t="str">
        <f aca="false">IFERROR(LEFT(D376,FIND(" ",D376)-1),D376)</f>
        <v>2026-04-19</v>
      </c>
      <c r="AV376" s="43" t="str">
        <f aca="false">P376</f>
        <v>物管行政部</v>
      </c>
      <c r="AW376" s="53" t="str">
        <f aca="false">Q376</f>
        <v>田顺庄分中心</v>
      </c>
      <c r="AX376" s="7" t="str">
        <f aca="false">H376</f>
        <v>工单来源：新浪微博，此工单内容为网民原文。 ========================================= 留言原文：客八分公司金顶南路场站：天天滚动屏播放今日已消毒 车辆出厂前是否真的消毒清洁了？ 75933 75935两部软座车大部分座套是包浆的 75935今日担当头班车最后一排满地垃圾 之前38754车一个窗户上塞的垃圾将近两个月才清掉 严重怀疑金顶南路场站是否认真打扫车辆卫生了是否加V ：否微博链接：无</v>
      </c>
      <c r="AY376" s="53" t="str">
        <f aca="false">AG376</f>
        <v>服务</v>
      </c>
      <c r="AZ376" s="43" t="s">
        <v>116</v>
      </c>
      <c r="BA376" s="43" t="s">
        <v>116</v>
      </c>
      <c r="BB376" s="43" t="s">
        <v>116</v>
      </c>
      <c r="BC376" s="6" t="s">
        <v>117</v>
      </c>
      <c r="BD376" s="43" t="str">
        <f aca="false">U376</f>
        <v>结束</v>
      </c>
      <c r="BE376" s="43" t="str">
        <f aca="false">IFERROR(LEFT(T376,FIND(" ",T376)-1),T376)</f>
        <v>2026-04-24</v>
      </c>
      <c r="BF376" s="6" t="s">
        <v>2652</v>
      </c>
      <c r="BG376" s="5" t="s">
        <v>99</v>
      </c>
      <c r="BH376" s="5" t="s">
        <v>945</v>
      </c>
      <c r="BI376" s="44"/>
      <c r="BJ376" s="44"/>
      <c r="BK376" s="44"/>
      <c r="BL376" s="44" t="str">
        <f aca="false">IF(BG376="物管行政部","侯旭、郑楠",IF(BG376="安保部","张耕",IF(BG376="工程设备部","华菲",IF(BG376="人力资源部","张浩宇",IF(BG376="党委工作部","阎鑫雨",IF(BG376="餐饮服务部","赵弘晨",IF(BG376="工会","郑欣",IF(BG376="办公室","董娜",""))))))))&amp;IF(BG376="纪检部","黄倩",IF(BG376="信息管理部","蔡浩然",""))</f>
        <v>侯旭、郑楠</v>
      </c>
      <c r="BM376" s="44"/>
      <c r="BN376" s="73"/>
      <c r="BO376" s="73"/>
      <c r="BP376" s="45" t="s">
        <v>120</v>
      </c>
      <c r="BQ376" s="74"/>
      <c r="BR376" s="73"/>
      <c r="BS376" s="74"/>
      <c r="BT376" s="74"/>
      <c r="BU376" s="73"/>
      <c r="BV376" s="44" t="str">
        <f aca="false">MID(AR376,1,16)</f>
        <v>网络-260419-002735</v>
      </c>
      <c r="BW376" s="44" t="s">
        <v>121</v>
      </c>
      <c r="BX376" s="45" t="str">
        <f aca="false">IF(COUNTIF(BV:BV,BV376)=1,"否","是")</f>
        <v>否</v>
      </c>
      <c r="BY376" s="45" t="str">
        <f aca="false">MID(AR376,18,1)</f>
        <v>1</v>
      </c>
      <c r="CG376" s="47" t="str">
        <f aca="false">VLOOKUP(AR376,[1]市民意见信息导出!$AI$2:$AK$392,3,FALSE())</f>
        <v>结束</v>
      </c>
      <c r="CH376" s="0" t="e">
        <f aca="false">VLOOKUP(BV376,[2]Sheet1!$C$2:$AC$99,2,FALSE())</f>
        <v>#N/A</v>
      </c>
    </row>
    <row r="377" customFormat="false" ht="83" hidden="true" customHeight="true" outlineLevel="0" collapsed="false">
      <c r="A377" s="35" t="s">
        <v>4507</v>
      </c>
      <c r="B377" s="36" t="s">
        <v>4508</v>
      </c>
      <c r="C377" s="36" t="s">
        <v>4509</v>
      </c>
      <c r="D377" s="36" t="s">
        <v>4510</v>
      </c>
      <c r="E377" s="35" t="s">
        <v>128</v>
      </c>
      <c r="F377" s="35" t="s">
        <v>129</v>
      </c>
      <c r="G377" s="35" t="s">
        <v>4484</v>
      </c>
      <c r="H377" s="35" t="s">
        <v>4511</v>
      </c>
      <c r="I377" s="35" t="s">
        <v>92</v>
      </c>
      <c r="J377" s="35" t="s">
        <v>93</v>
      </c>
      <c r="K377" s="35" t="s">
        <v>94</v>
      </c>
      <c r="L377" s="35" t="s">
        <v>184</v>
      </c>
      <c r="M377" s="35" t="s">
        <v>185</v>
      </c>
      <c r="N377" s="35" t="s">
        <v>97</v>
      </c>
      <c r="O377" s="35" t="s">
        <v>437</v>
      </c>
      <c r="P377" s="35" t="s">
        <v>99</v>
      </c>
      <c r="Q377" s="35" t="s">
        <v>437</v>
      </c>
      <c r="R377" s="36" t="s">
        <v>4500</v>
      </c>
      <c r="S377" s="36" t="s">
        <v>4327</v>
      </c>
      <c r="T377" s="36" t="s">
        <v>4501</v>
      </c>
      <c r="U377" s="35" t="s">
        <v>103</v>
      </c>
      <c r="V377" s="36" t="s">
        <v>104</v>
      </c>
      <c r="W377" s="35" t="s">
        <v>2006</v>
      </c>
      <c r="X377" s="35" t="s">
        <v>4512</v>
      </c>
      <c r="Y377" s="35" t="s">
        <v>4513</v>
      </c>
      <c r="Z377" s="35" t="s">
        <v>4370</v>
      </c>
      <c r="AA377" s="35" t="s">
        <v>163</v>
      </c>
      <c r="AB377" s="35" t="s">
        <v>4514</v>
      </c>
      <c r="AC377" s="35" t="s">
        <v>111</v>
      </c>
      <c r="AD377" s="35" t="s">
        <v>112</v>
      </c>
      <c r="AE377" s="36" t="s">
        <v>4515</v>
      </c>
      <c r="AF377" s="36" t="s">
        <v>444</v>
      </c>
      <c r="AG377" s="35" t="s">
        <v>115</v>
      </c>
      <c r="AH377" s="35" t="s">
        <v>116</v>
      </c>
      <c r="AK377" s="37" t="str">
        <f aca="false">AG377&amp;L377&amp;M377</f>
        <v>服务乘车环境问题车辆卫生</v>
      </c>
      <c r="AP377" s="38" t="n">
        <v>373</v>
      </c>
      <c r="AQ377" s="39" t="n">
        <v>46143</v>
      </c>
      <c r="AR377" s="43" t="str">
        <f aca="false">IFERROR(LEFT(A377,FIND("（",A377)-1),A377)</f>
        <v>热线-260419-003555-1</v>
      </c>
      <c r="AS377" s="43" t="str">
        <f aca="false">J377</f>
        <v>诉求</v>
      </c>
      <c r="AT377" s="43" t="n">
        <f aca="false">IF(MID(AR377,1,2)="热线",12345)+IF(MID(AR377,1,2)="网络",12345)</f>
        <v>12345</v>
      </c>
      <c r="AU377" s="41" t="str">
        <f aca="false">IFERROR(LEFT(D377,FIND(" ",D377)-1),D377)</f>
        <v>2026-04-19</v>
      </c>
      <c r="AV377" s="43" t="str">
        <f aca="false">P377</f>
        <v>物管行政部</v>
      </c>
      <c r="AW377" s="53" t="str">
        <f aca="false">Q377</f>
        <v>南湖分中心</v>
      </c>
      <c r="AX377" s="7" t="str">
        <f aca="false">H377</f>
        <v>市民反映，657公交车，从东湖站到郎辛庄站共33个车站，车辆脏，卫生差，车内有鼻涕纸和吐痰无人处理，安保人员浑身异味，自己经常从湖光北街东口站上车，车辆经常不准时，总迟到，还经常不来，怀疑甩站，有时候30分钟来一趟，好多司机起步和停车特别不稳，不靠近安全地方停靠车站，下车的时候要穿过机动车道，非常不安全，来电反映公交车卫生等问题。物业客一安保调指安服</v>
      </c>
      <c r="AY377" s="53" t="str">
        <f aca="false">AG377</f>
        <v>服务</v>
      </c>
      <c r="AZ377" s="43" t="s">
        <v>116</v>
      </c>
      <c r="BA377" s="43" t="s">
        <v>116</v>
      </c>
      <c r="BB377" s="43" t="s">
        <v>116</v>
      </c>
      <c r="BC377" s="6" t="s">
        <v>117</v>
      </c>
      <c r="BD377" s="43" t="str">
        <f aca="false">U377</f>
        <v>结束</v>
      </c>
      <c r="BE377" s="43" t="str">
        <f aca="false">IFERROR(LEFT(T377,FIND(" ",T377)-1),T377)</f>
        <v>2026-04-24</v>
      </c>
      <c r="BF377" s="6" t="s">
        <v>4516</v>
      </c>
      <c r="BG377" s="5" t="s">
        <v>99</v>
      </c>
      <c r="BH377" s="5" t="s">
        <v>437</v>
      </c>
      <c r="BI377" s="44"/>
      <c r="BJ377" s="44"/>
      <c r="BK377" s="44"/>
      <c r="BL377" s="44" t="str">
        <f aca="false">IF(BG377="物管行政部","侯旭、郑楠",IF(BG377="安保部","张耕",IF(BG377="工程设备部","华菲",IF(BG377="人力资源部","张浩宇",IF(BG377="党委工作部","阎鑫雨",IF(BG377="餐饮服务部","赵弘晨",IF(BG377="工会","郑欣",IF(BG377="办公室","董娜",""))))))))&amp;IF(BG377="纪检部","黄倩",IF(BG377="信息管理部","蔡浩然",""))</f>
        <v>侯旭、郑楠</v>
      </c>
      <c r="BM377" s="44"/>
      <c r="BN377" s="73"/>
      <c r="BO377" s="73"/>
      <c r="BP377" s="45" t="s">
        <v>120</v>
      </c>
      <c r="BQ377" s="74" t="s">
        <v>4517</v>
      </c>
      <c r="BR377" s="73" t="s">
        <v>92</v>
      </c>
      <c r="BS377" s="74"/>
      <c r="BT377" s="74"/>
      <c r="BU377" s="79" t="s">
        <v>4492</v>
      </c>
      <c r="BV377" s="44" t="str">
        <f aca="false">MID(AR377,1,16)</f>
        <v>热线-260419-003555</v>
      </c>
      <c r="BW377" s="44" t="s">
        <v>121</v>
      </c>
      <c r="BX377" s="45" t="str">
        <f aca="false">IF(COUNTIF(BV:BV,BV377)=1,"否","是")</f>
        <v>否</v>
      </c>
      <c r="BY377" s="45" t="str">
        <f aca="false">MID(AR377,18,1)</f>
        <v>1</v>
      </c>
      <c r="CG377" s="47" t="str">
        <f aca="false">VLOOKUP(AR377,[1]市民意见信息导出!$AI$2:$AK$392,3,FALSE())</f>
        <v>结束</v>
      </c>
      <c r="CH377" s="0" t="e">
        <f aca="false">VLOOKUP(BV377,[2]Sheet1!$C$2:$AC$99,2,FALSE())</f>
        <v>#N/A</v>
      </c>
    </row>
    <row r="378" customFormat="false" ht="55" hidden="true" customHeight="true" outlineLevel="0" collapsed="false">
      <c r="A378" s="35" t="s">
        <v>4518</v>
      </c>
      <c r="B378" s="36" t="s">
        <v>4519</v>
      </c>
      <c r="C378" s="36" t="s">
        <v>4520</v>
      </c>
      <c r="D378" s="36" t="s">
        <v>4521</v>
      </c>
      <c r="E378" s="35" t="s">
        <v>2082</v>
      </c>
      <c r="F378" s="35" t="s">
        <v>129</v>
      </c>
      <c r="G378" s="35" t="s">
        <v>4484</v>
      </c>
      <c r="H378" s="35" t="s">
        <v>4522</v>
      </c>
      <c r="I378" s="35" t="s">
        <v>92</v>
      </c>
      <c r="J378" s="35" t="s">
        <v>93</v>
      </c>
      <c r="K378" s="35" t="s">
        <v>132</v>
      </c>
      <c r="L378" s="35" t="s">
        <v>388</v>
      </c>
      <c r="M378" s="35" t="s">
        <v>389</v>
      </c>
      <c r="N378" s="35" t="s">
        <v>97</v>
      </c>
      <c r="O378" s="35" t="s">
        <v>437</v>
      </c>
      <c r="P378" s="35" t="s">
        <v>176</v>
      </c>
      <c r="Q378" s="35" t="s">
        <v>437</v>
      </c>
      <c r="R378" s="36" t="s">
        <v>4500</v>
      </c>
      <c r="S378" s="36" t="s">
        <v>4327</v>
      </c>
      <c r="T378" s="36" t="s">
        <v>4501</v>
      </c>
      <c r="U378" s="35" t="s">
        <v>103</v>
      </c>
      <c r="V378" s="36" t="s">
        <v>104</v>
      </c>
      <c r="W378" s="35" t="s">
        <v>4523</v>
      </c>
      <c r="X378" s="35" t="s">
        <v>4523</v>
      </c>
      <c r="Y378" s="35" t="s">
        <v>4524</v>
      </c>
      <c r="Z378" s="35" t="s">
        <v>4524</v>
      </c>
      <c r="AA378" s="35" t="s">
        <v>4524</v>
      </c>
      <c r="AB378" s="35" t="s">
        <v>4525</v>
      </c>
      <c r="AC378" s="35" t="s">
        <v>111</v>
      </c>
      <c r="AD378" s="35" t="s">
        <v>112</v>
      </c>
      <c r="AE378" s="36" t="s">
        <v>4526</v>
      </c>
      <c r="AF378" s="36" t="s">
        <v>444</v>
      </c>
      <c r="AG378" s="35" t="s">
        <v>115</v>
      </c>
      <c r="AH378" s="35" t="s">
        <v>116</v>
      </c>
      <c r="AK378" s="37" t="str">
        <f aca="false">AG378&amp;L378&amp;M378</f>
        <v>服务场站保安问题场站保安</v>
      </c>
      <c r="AP378" s="38" t="n">
        <v>374</v>
      </c>
      <c r="AQ378" s="39" t="n">
        <v>46143</v>
      </c>
      <c r="AR378" s="43" t="str">
        <f aca="false">IFERROR(LEFT(A378,FIND("（",A378)-1),A378)</f>
        <v>热线-260419-027167-1</v>
      </c>
      <c r="AS378" s="43" t="str">
        <f aca="false">J378</f>
        <v>诉求</v>
      </c>
      <c r="AT378" s="43" t="n">
        <f aca="false">IF(MID(AR378,1,2)="热线",12345)+IF(MID(AR378,1,2)="网络",12345)</f>
        <v>12345</v>
      </c>
      <c r="AU378" s="41" t="str">
        <f aca="false">IFERROR(LEFT(D378,FIND(" ",D378)-1),D378)</f>
        <v>2026-04-19</v>
      </c>
      <c r="AV378" s="43" t="str">
        <f aca="false">P378</f>
        <v>安全保卫部（应急管理中心）</v>
      </c>
      <c r="AW378" s="53" t="str">
        <f aca="false">Q378</f>
        <v>南湖分中心</v>
      </c>
      <c r="AX378" s="7" t="str">
        <f aca="false">H378</f>
        <v>市民反映，称之前自己去北京公交集团来广营西桥东场站乘车，想用一下场内的公共卫生间，但是场内公作人员不让自己使用，市民认为这是公共卫生间，为什么不让自己使用，认为场内工作人员故意刁难自己。来电反映工作人员不让自己使用卫生间问题。物业客一</v>
      </c>
      <c r="AY378" s="53" t="str">
        <f aca="false">AG378</f>
        <v>服务</v>
      </c>
      <c r="AZ378" s="43" t="s">
        <v>116</v>
      </c>
      <c r="BA378" s="43" t="s">
        <v>116</v>
      </c>
      <c r="BB378" s="43" t="s">
        <v>116</v>
      </c>
      <c r="BC378" s="6" t="s">
        <v>1330</v>
      </c>
      <c r="BD378" s="43" t="str">
        <f aca="false">U378</f>
        <v>结束</v>
      </c>
      <c r="BE378" s="43" t="str">
        <f aca="false">IFERROR(LEFT(T378,FIND(" ",T378)-1),T378)</f>
        <v>2026-04-24</v>
      </c>
      <c r="BF378" s="6" t="s">
        <v>738</v>
      </c>
      <c r="BG378" s="5" t="s">
        <v>148</v>
      </c>
      <c r="BH378" s="5" t="s">
        <v>437</v>
      </c>
      <c r="BI378" s="44"/>
      <c r="BJ378" s="44"/>
      <c r="BK378" s="44"/>
      <c r="BL378" s="44" t="str">
        <f aca="false">IF(BG378="物管行政部","侯旭、郑楠",IF(BG378="安保部","张耕",IF(BG378="工程设备部","华菲",IF(BG378="人力资源部","张浩宇",IF(BG378="党委工作部","阎鑫雨",IF(BG378="餐饮服务部","赵弘晨",IF(BG378="工会","郑欣",IF(BG378="办公室","董娜",""))))))))&amp;IF(BG378="纪检部","黄倩",IF(BG378="信息管理部","蔡浩然",""))</f>
        <v>张耕</v>
      </c>
      <c r="BM378" s="44"/>
      <c r="BN378" s="73"/>
      <c r="BO378" s="73"/>
      <c r="BP378" s="45" t="s">
        <v>120</v>
      </c>
      <c r="BQ378" s="74" t="s">
        <v>4517</v>
      </c>
      <c r="BR378" s="73" t="s">
        <v>92</v>
      </c>
      <c r="BS378" s="74"/>
      <c r="BT378" s="74"/>
      <c r="BU378" s="79" t="s">
        <v>4492</v>
      </c>
      <c r="BV378" s="44" t="str">
        <f aca="false">MID(AR378,1,16)</f>
        <v>热线-260419-027167</v>
      </c>
      <c r="BW378" s="44" t="s">
        <v>121</v>
      </c>
      <c r="BX378" s="45" t="str">
        <f aca="false">IF(COUNTIF(BV:BV,BV378)=1,"否","是")</f>
        <v>否</v>
      </c>
      <c r="BY378" s="45" t="str">
        <f aca="false">MID(AR378,18,1)</f>
        <v>1</v>
      </c>
      <c r="CG378" s="47" t="str">
        <f aca="false">VLOOKUP(AR378,[1]市民意见信息导出!$AI$2:$AK$392,3,FALSE())</f>
        <v>结束</v>
      </c>
      <c r="CH378" s="0" t="e">
        <f aca="false">VLOOKUP(BV378,[2]Sheet1!$C$2:$AC$99,2,FALSE())</f>
        <v>#N/A</v>
      </c>
    </row>
    <row r="379" customFormat="false" ht="39" hidden="true" customHeight="true" outlineLevel="0" collapsed="false">
      <c r="A379" s="35" t="s">
        <v>4527</v>
      </c>
      <c r="B379" s="36" t="s">
        <v>4528</v>
      </c>
      <c r="C379" s="36" t="s">
        <v>4529</v>
      </c>
      <c r="D379" s="36" t="s">
        <v>4530</v>
      </c>
      <c r="E379" s="35" t="s">
        <v>2082</v>
      </c>
      <c r="F379" s="35" t="s">
        <v>129</v>
      </c>
      <c r="G379" s="35" t="s">
        <v>4531</v>
      </c>
      <c r="H379" s="35" t="s">
        <v>4532</v>
      </c>
      <c r="I379" s="35" t="s">
        <v>92</v>
      </c>
      <c r="J379" s="35" t="s">
        <v>93</v>
      </c>
      <c r="K379" s="35" t="s">
        <v>94</v>
      </c>
      <c r="L379" s="35" t="s">
        <v>95</v>
      </c>
      <c r="M379" s="35" t="s">
        <v>96</v>
      </c>
      <c r="N379" s="35" t="s">
        <v>97</v>
      </c>
      <c r="O379" s="35" t="s">
        <v>237</v>
      </c>
      <c r="P379" s="35" t="s">
        <v>99</v>
      </c>
      <c r="Q379" s="35" t="s">
        <v>237</v>
      </c>
      <c r="R379" s="36" t="s">
        <v>4500</v>
      </c>
      <c r="S379" s="36" t="s">
        <v>4327</v>
      </c>
      <c r="T379" s="36" t="s">
        <v>4501</v>
      </c>
      <c r="U379" s="35" t="s">
        <v>103</v>
      </c>
      <c r="V379" s="36" t="s">
        <v>104</v>
      </c>
      <c r="W379" s="35" t="s">
        <v>1063</v>
      </c>
      <c r="X379" s="35" t="s">
        <v>4533</v>
      </c>
      <c r="Y379" s="35" t="s">
        <v>4534</v>
      </c>
      <c r="Z379" s="35" t="s">
        <v>4535</v>
      </c>
      <c r="AA379" s="35" t="s">
        <v>163</v>
      </c>
      <c r="AB379" s="35" t="s">
        <v>4536</v>
      </c>
      <c r="AC379" s="35" t="s">
        <v>111</v>
      </c>
      <c r="AD379" s="35" t="s">
        <v>112</v>
      </c>
      <c r="AE379" s="36" t="s">
        <v>4537</v>
      </c>
      <c r="AF379" s="36" t="s">
        <v>243</v>
      </c>
      <c r="AG379" s="35" t="s">
        <v>115</v>
      </c>
      <c r="AH379" s="35" t="s">
        <v>116</v>
      </c>
      <c r="AK379" s="37" t="str">
        <f aca="false">AG379&amp;L379&amp;M379</f>
        <v>服务企业政策问题调整服务规范</v>
      </c>
      <c r="AP379" s="38" t="n">
        <v>375</v>
      </c>
      <c r="AQ379" s="39" t="n">
        <v>46143</v>
      </c>
      <c r="AR379" s="43" t="str">
        <f aca="false">IFERROR(LEFT(A379,FIND("（",A379)-1),A379)</f>
        <v>热线-260419-039926-1</v>
      </c>
      <c r="AS379" s="43" t="str">
        <f aca="false">J379</f>
        <v>诉求</v>
      </c>
      <c r="AT379" s="43" t="n">
        <f aca="false">IF(MID(AR379,1,2)="热线",12345)+IF(MID(AR379,1,2)="网络",12345)</f>
        <v>12345</v>
      </c>
      <c r="AU379" s="41" t="str">
        <f aca="false">IFERROR(LEFT(D379,FIND(" ",D379)-1),D379)</f>
        <v>2026-04-19</v>
      </c>
      <c r="AV379" s="43" t="str">
        <f aca="false">P379</f>
        <v>物管行政部</v>
      </c>
      <c r="AW379" s="53" t="str">
        <f aca="false">Q379</f>
        <v>方庄分中心</v>
      </c>
      <c r="AX379" s="7" t="str">
        <f aca="false">H379</f>
        <v>市民反映，2026年4月19日15：48上的是300路外环公交车，车上有腐坏的味道，希望车辆在发车前做好清洁工作，车号：26403，来电反映公交车有异味问题。鸿运承客一</v>
      </c>
      <c r="AY379" s="53" t="str">
        <f aca="false">AG379</f>
        <v>服务</v>
      </c>
      <c r="AZ379" s="43" t="s">
        <v>116</v>
      </c>
      <c r="BA379" s="43" t="s">
        <v>116</v>
      </c>
      <c r="BB379" s="43" t="s">
        <v>116</v>
      </c>
      <c r="BC379" s="6" t="s">
        <v>117</v>
      </c>
      <c r="BD379" s="43" t="str">
        <f aca="false">U379</f>
        <v>结束</v>
      </c>
      <c r="BE379" s="43" t="str">
        <f aca="false">IFERROR(LEFT(T379,FIND(" ",T379)-1),T379)</f>
        <v>2026-04-24</v>
      </c>
      <c r="BF379" s="6" t="s">
        <v>4538</v>
      </c>
      <c r="BG379" s="5" t="s">
        <v>99</v>
      </c>
      <c r="BH379" s="5" t="s">
        <v>237</v>
      </c>
      <c r="BI379" s="44"/>
      <c r="BJ379" s="44"/>
      <c r="BK379" s="44"/>
      <c r="BL379" s="44" t="str">
        <f aca="false">IF(BG379="物管行政部","侯旭、郑楠",IF(BG379="安保部","张耕",IF(BG379="工程设备部","华菲",IF(BG379="人力资源部","张浩宇",IF(BG379="党委工作部","阎鑫雨",IF(BG379="餐饮服务部","赵弘晨",IF(BG379="工会","郑欣",IF(BG379="办公室","董娜",""))))))))&amp;IF(BG379="纪检部","黄倩",IF(BG379="信息管理部","蔡浩然",""))</f>
        <v>侯旭、郑楠</v>
      </c>
      <c r="BM379" s="44"/>
      <c r="BN379" s="73"/>
      <c r="BO379" s="73"/>
      <c r="BP379" s="45" t="s">
        <v>120</v>
      </c>
      <c r="BQ379" s="74"/>
      <c r="BR379" s="73"/>
      <c r="BS379" s="74"/>
      <c r="BT379" s="74"/>
      <c r="BU379" s="73"/>
      <c r="BV379" s="44" t="str">
        <f aca="false">MID(AR379,1,16)</f>
        <v>热线-260419-039926</v>
      </c>
      <c r="BW379" s="44" t="s">
        <v>121</v>
      </c>
      <c r="BX379" s="45" t="str">
        <f aca="false">IF(COUNTIF(BV:BV,BV379)=1,"否","是")</f>
        <v>否</v>
      </c>
      <c r="BY379" s="45" t="str">
        <f aca="false">MID(AR379,18,1)</f>
        <v>1</v>
      </c>
      <c r="CG379" s="47" t="str">
        <f aca="false">VLOOKUP(AR379,[1]市民意见信息导出!$AI$2:$AK$392,3,FALSE())</f>
        <v>结束</v>
      </c>
      <c r="CH379" s="0" t="e">
        <f aca="false">VLOOKUP(BV379,[2]Sheet1!$C$2:$AC$99,2,FALSE())</f>
        <v>#N/A</v>
      </c>
    </row>
    <row r="380" customFormat="false" ht="104" hidden="true" customHeight="false" outlineLevel="0" collapsed="false">
      <c r="A380" s="35" t="s">
        <v>4539</v>
      </c>
      <c r="B380" s="36" t="s">
        <v>4540</v>
      </c>
      <c r="C380" s="36" t="s">
        <v>4541</v>
      </c>
      <c r="D380" s="36" t="s">
        <v>4542</v>
      </c>
      <c r="E380" s="35" t="s">
        <v>2816</v>
      </c>
      <c r="F380" s="35" t="s">
        <v>129</v>
      </c>
      <c r="G380" s="35" t="s">
        <v>2817</v>
      </c>
      <c r="H380" s="35" t="s">
        <v>4543</v>
      </c>
      <c r="I380" s="35" t="s">
        <v>92</v>
      </c>
      <c r="J380" s="35" t="s">
        <v>93</v>
      </c>
      <c r="K380" s="35" t="s">
        <v>132</v>
      </c>
      <c r="L380" s="35" t="s">
        <v>133</v>
      </c>
      <c r="M380" s="35" t="s">
        <v>134</v>
      </c>
      <c r="N380" s="35" t="s">
        <v>97</v>
      </c>
      <c r="O380" s="35" t="s">
        <v>158</v>
      </c>
      <c r="P380" s="35" t="s">
        <v>176</v>
      </c>
      <c r="Q380" s="35" t="s">
        <v>158</v>
      </c>
      <c r="R380" s="36" t="s">
        <v>4500</v>
      </c>
      <c r="S380" s="36" t="s">
        <v>4327</v>
      </c>
      <c r="T380" s="36" t="s">
        <v>4501</v>
      </c>
      <c r="U380" s="35" t="s">
        <v>103</v>
      </c>
      <c r="V380" s="36" t="s">
        <v>104</v>
      </c>
      <c r="W380" s="35" t="s">
        <v>4544</v>
      </c>
      <c r="X380" s="36" t="s">
        <v>4545</v>
      </c>
      <c r="Y380" s="35" t="s">
        <v>242</v>
      </c>
      <c r="Z380" s="35" t="s">
        <v>242</v>
      </c>
      <c r="AA380" s="35" t="s">
        <v>242</v>
      </c>
      <c r="AB380" s="35" t="s">
        <v>4546</v>
      </c>
      <c r="AC380" s="35" t="s">
        <v>111</v>
      </c>
      <c r="AD380" s="35" t="s">
        <v>112</v>
      </c>
      <c r="AE380" s="36" t="s">
        <v>4547</v>
      </c>
      <c r="AF380" s="36" t="s">
        <v>166</v>
      </c>
      <c r="AG380" s="35" t="s">
        <v>1648</v>
      </c>
      <c r="AH380" s="35" t="s">
        <v>116</v>
      </c>
      <c r="AK380" s="37" t="str">
        <f aca="false">AG380&amp;L380&amp;M380</f>
        <v>管理服务不规范安保专业政策问题安保措施</v>
      </c>
      <c r="AP380" s="38" t="n">
        <v>376</v>
      </c>
      <c r="AQ380" s="39" t="n">
        <v>46143</v>
      </c>
      <c r="AR380" s="43" t="str">
        <f aca="false">IFERROR(LEFT(A380,FIND("（",A380)-1),A380)</f>
        <v>热线-260419-032200</v>
      </c>
      <c r="AS380" s="43" t="str">
        <f aca="false">J380</f>
        <v>诉求</v>
      </c>
      <c r="AT380" s="43" t="n">
        <f aca="false">IF(MID(AR380,1,2)="热线",12345)+IF(MID(AR380,1,2)="网络",12345)</f>
        <v>12345</v>
      </c>
      <c r="AU380" s="41" t="str">
        <f aca="false">IFERROR(LEFT(D380,FIND(" ",D380)-1),D380)</f>
        <v>2026-04-19</v>
      </c>
      <c r="AV380" s="43" t="str">
        <f aca="false">P380</f>
        <v>安全保卫部（应急管理中心）</v>
      </c>
      <c r="AW380" s="53" t="str">
        <f aca="false">Q380</f>
        <v>西客站分中心</v>
      </c>
      <c r="AX380" s="7" t="str">
        <f aca="false">H380</f>
        <v>市民反映，自己是公交集团的职工，把电动自行车停放在公交集团厂院车棚里，（具体位置在：湾子公交车站往东50-100米，马路南边，过街天桥下面的公交厂院，停放着309和80路的公交车厂院）不知道是谁把自己的车放到车棚外面，造成自己的电动车风吹雨淋好长时间了，没法骑了，市民表示公交厂院在广外湾子，归西站物业管，回复称只能修，不能维护，市民表示自己还有四、五个月就退休了，希望把自己的电动车刷刷油、除除锈，让自己能骑，市民表示物业答应找人给维修，自己已经将电动车钥匙给对方了，但是现在没有人给自己联系，现在车又给推到车棚里面了，车辆停放一半在车棚里，一半在车棚外，市民要求重新反映。认为公交集团集团不作为，来电反映协调公交厂院物业维护电动车问题。</v>
      </c>
      <c r="AY380" s="53" t="str">
        <f aca="false">AG380</f>
        <v>管理服务不规范</v>
      </c>
      <c r="AZ380" s="43" t="s">
        <v>92</v>
      </c>
      <c r="BA380" s="43" t="s">
        <v>116</v>
      </c>
      <c r="BB380" s="43" t="s">
        <v>116</v>
      </c>
      <c r="BC380" s="6" t="s">
        <v>1330</v>
      </c>
      <c r="BD380" s="43" t="str">
        <f aca="false">U380</f>
        <v>结束</v>
      </c>
      <c r="BE380" s="43" t="str">
        <f aca="false">IFERROR(LEFT(T380,FIND(" ",T380)-1),T380)</f>
        <v>2026-04-24</v>
      </c>
      <c r="BF380" s="6" t="s">
        <v>2947</v>
      </c>
      <c r="BG380" s="5" t="s">
        <v>148</v>
      </c>
      <c r="BH380" s="5" t="s">
        <v>158</v>
      </c>
      <c r="BI380" s="44"/>
      <c r="BJ380" s="44"/>
      <c r="BK380" s="44"/>
      <c r="BL380" s="44" t="str">
        <f aca="false">IF(BG380="物管行政部","侯旭、郑楠",IF(BG380="安保部","张耕",IF(BG380="工程设备部","华菲",IF(BG380="人力资源部","张浩宇",IF(BG380="党委工作部","阎鑫雨",IF(BG380="餐饮服务部","赵弘晨",IF(BG380="工会","郑欣",IF(BG380="办公室","董娜",""))))))))&amp;IF(BG380="纪检部","黄倩",IF(BG380="信息管理部","蔡浩然",""))</f>
        <v>张耕</v>
      </c>
      <c r="BM380" s="44"/>
      <c r="BN380" s="73"/>
      <c r="BO380" s="73"/>
      <c r="BP380" s="45" t="s">
        <v>120</v>
      </c>
      <c r="BQ380" s="52" t="s">
        <v>4548</v>
      </c>
      <c r="BR380" s="44" t="s">
        <v>92</v>
      </c>
      <c r="BS380" s="46" t="s">
        <v>150</v>
      </c>
      <c r="BT380" s="46"/>
      <c r="BU380" s="44" t="s">
        <v>2830</v>
      </c>
      <c r="BV380" s="44" t="str">
        <f aca="false">MID(AR380,1,16)</f>
        <v>热线-260419-032200</v>
      </c>
      <c r="BW380" s="44" t="s">
        <v>117</v>
      </c>
      <c r="BX380" s="45" t="str">
        <f aca="false">IF(COUNTIF(BV:BV,BV380)=1,"否","是")</f>
        <v>否</v>
      </c>
      <c r="BY380" s="45" t="str">
        <f aca="false">MID(AR380,18,1)</f>
        <v/>
      </c>
      <c r="CG380" s="47" t="str">
        <f aca="false">VLOOKUP(AR380,[1]市民意见信息导出!$AI$2:$AK$392,3,FALSE())</f>
        <v>结束</v>
      </c>
      <c r="CH380" s="0" t="e">
        <f aca="false">VLOOKUP(BV380,[2]Sheet1!$C$2:$AC$99,2,FALSE())</f>
        <v>#N/A</v>
      </c>
    </row>
    <row r="381" customFormat="false" ht="66.5" hidden="true" customHeight="false" outlineLevel="0" collapsed="false">
      <c r="A381" s="35" t="s">
        <v>4549</v>
      </c>
      <c r="B381" s="36" t="s">
        <v>4550</v>
      </c>
      <c r="C381" s="36" t="s">
        <v>4551</v>
      </c>
      <c r="D381" s="36" t="s">
        <v>4552</v>
      </c>
      <c r="E381" s="35" t="s">
        <v>128</v>
      </c>
      <c r="F381" s="35" t="s">
        <v>129</v>
      </c>
      <c r="G381" s="35" t="s">
        <v>4484</v>
      </c>
      <c r="H381" s="35" t="s">
        <v>4553</v>
      </c>
      <c r="I381" s="35" t="s">
        <v>92</v>
      </c>
      <c r="J381" s="35" t="s">
        <v>173</v>
      </c>
      <c r="K381" s="35" t="s">
        <v>132</v>
      </c>
      <c r="L381" s="35" t="s">
        <v>174</v>
      </c>
      <c r="M381" s="35" t="s">
        <v>175</v>
      </c>
      <c r="N381" s="35" t="s">
        <v>97</v>
      </c>
      <c r="O381" s="35" t="s">
        <v>437</v>
      </c>
      <c r="P381" s="35" t="s">
        <v>176</v>
      </c>
      <c r="Q381" s="35" t="s">
        <v>437</v>
      </c>
      <c r="R381" s="36" t="s">
        <v>4554</v>
      </c>
      <c r="S381" s="36" t="s">
        <v>4327</v>
      </c>
      <c r="T381" s="36" t="s">
        <v>4555</v>
      </c>
      <c r="U381" s="35" t="s">
        <v>103</v>
      </c>
      <c r="V381" s="36" t="s">
        <v>104</v>
      </c>
      <c r="W381" s="35" t="s">
        <v>4523</v>
      </c>
      <c r="X381" s="35" t="s">
        <v>4523</v>
      </c>
      <c r="Y381" s="35" t="s">
        <v>4556</v>
      </c>
      <c r="Z381" s="35" t="s">
        <v>4556</v>
      </c>
      <c r="AA381" s="35" t="s">
        <v>4556</v>
      </c>
      <c r="AB381" s="35" t="s">
        <v>4525</v>
      </c>
      <c r="AC381" s="35" t="s">
        <v>111</v>
      </c>
      <c r="AD381" s="35" t="s">
        <v>112</v>
      </c>
      <c r="AE381" s="36" t="s">
        <v>4557</v>
      </c>
      <c r="AF381" s="36" t="s">
        <v>444</v>
      </c>
      <c r="AG381" s="35" t="s">
        <v>115</v>
      </c>
      <c r="AH381" s="35" t="s">
        <v>116</v>
      </c>
      <c r="AK381" s="37" t="str">
        <f aca="false">AG381&amp;L381&amp;M381</f>
        <v>服务安保专业其他问题安保专业补充内容</v>
      </c>
      <c r="AP381" s="38" t="n">
        <v>377</v>
      </c>
      <c r="AQ381" s="39" t="n">
        <v>46143</v>
      </c>
      <c r="AR381" s="43" t="str">
        <f aca="false">IFERROR(LEFT(A381,FIND("（",A381)-1),A381)</f>
        <v>热线-260420-009010</v>
      </c>
      <c r="AS381" s="43" t="str">
        <f aca="false">J381</f>
        <v>其他</v>
      </c>
      <c r="AT381" s="43" t="n">
        <f aca="false">IF(MID(AR381,1,2)="热线",12345)+IF(MID(AR381,1,2)="网络",12345)</f>
        <v>12345</v>
      </c>
      <c r="AU381" s="41" t="str">
        <f aca="false">IFERROR(LEFT(D381,FIND(" ",D381)-1),D381)</f>
        <v>2026-04-20</v>
      </c>
      <c r="AV381" s="43" t="str">
        <f aca="false">P381</f>
        <v>安全保卫部（应急管理中心）</v>
      </c>
      <c r="AW381" s="53" t="str">
        <f aca="false">Q381</f>
        <v>南湖分中心</v>
      </c>
      <c r="AX381" s="7" t="str">
        <f aca="false">H381</f>
        <v>市民反映，自己之前反映的公交集团的问题，2026年4月20日北京公交集团使用15600798921的号码给自己回的电话，给自己回电一直念制度，违反制度的行为不去调查不去处理，自己对此不认可，希望尽快处理，来电反映公交集团不作为问题。答复不满</v>
      </c>
      <c r="AY381" s="53" t="str">
        <f aca="false">AG381</f>
        <v>服务</v>
      </c>
      <c r="AZ381" s="43" t="s">
        <v>116</v>
      </c>
      <c r="BA381" s="43" t="s">
        <v>116</v>
      </c>
      <c r="BB381" s="43" t="s">
        <v>116</v>
      </c>
      <c r="BC381" s="6" t="s">
        <v>1330</v>
      </c>
      <c r="BD381" s="43" t="str">
        <f aca="false">U381</f>
        <v>结束</v>
      </c>
      <c r="BE381" s="43" t="str">
        <f aca="false">IFERROR(LEFT(T381,FIND(" ",T381)-1),T381)</f>
        <v>2026-04-25</v>
      </c>
      <c r="BF381" s="6" t="s">
        <v>4558</v>
      </c>
      <c r="BG381" s="5" t="s">
        <v>148</v>
      </c>
      <c r="BH381" s="5" t="s">
        <v>437</v>
      </c>
      <c r="BI381" s="44"/>
      <c r="BJ381" s="44"/>
      <c r="BK381" s="44"/>
      <c r="BL381" s="44" t="str">
        <f aca="false">IF(BG381="物管行政部","侯旭、郑楠",IF(BG381="安保部","张耕",IF(BG381="工程设备部","华菲",IF(BG381="人力资源部","张浩宇",IF(BG381="党委工作部","阎鑫雨",IF(BG381="餐饮服务部","赵弘晨",IF(BG381="工会","郑欣",IF(BG381="办公室","董娜",""))))))))&amp;IF(BG381="纪检部","黄倩",IF(BG381="信息管理部","蔡浩然",""))</f>
        <v>张耕</v>
      </c>
      <c r="BM381" s="44"/>
      <c r="BN381" s="73"/>
      <c r="BO381" s="73"/>
      <c r="BP381" s="45" t="s">
        <v>120</v>
      </c>
      <c r="BQ381" s="74" t="s">
        <v>4559</v>
      </c>
      <c r="BR381" s="73" t="s">
        <v>92</v>
      </c>
      <c r="BS381" s="74"/>
      <c r="BT381" s="74"/>
      <c r="BU381" s="79" t="s">
        <v>4492</v>
      </c>
      <c r="BV381" s="44" t="str">
        <f aca="false">MID(AR381,1,16)</f>
        <v>热线-260420-009010</v>
      </c>
      <c r="BW381" s="44" t="s">
        <v>121</v>
      </c>
      <c r="BX381" s="45" t="str">
        <f aca="false">IF(COUNTIF(BV:BV,BV381)=1,"否","是")</f>
        <v>否</v>
      </c>
      <c r="BY381" s="45" t="str">
        <f aca="false">MID(AR381,18,1)</f>
        <v/>
      </c>
      <c r="CG381" s="47" t="str">
        <f aca="false">VLOOKUP(AR381,[1]市民意见信息导出!$AI$2:$AK$392,3,FALSE())</f>
        <v>结束</v>
      </c>
      <c r="CH381" s="0" t="e">
        <f aca="false">VLOOKUP(BV381,[2]Sheet1!$C$2:$AC$99,2,FALSE())</f>
        <v>#N/A</v>
      </c>
    </row>
    <row r="382" customFormat="false" ht="60" hidden="true" customHeight="true" outlineLevel="0" collapsed="false">
      <c r="A382" s="35" t="s">
        <v>4560</v>
      </c>
      <c r="B382" s="36" t="s">
        <v>4561</v>
      </c>
      <c r="C382" s="36" t="s">
        <v>4562</v>
      </c>
      <c r="D382" s="36" t="s">
        <v>4563</v>
      </c>
      <c r="E382" s="35" t="s">
        <v>385</v>
      </c>
      <c r="F382" s="35" t="s">
        <v>129</v>
      </c>
      <c r="G382" s="35" t="s">
        <v>4564</v>
      </c>
      <c r="H382" s="35" t="s">
        <v>4565</v>
      </c>
      <c r="I382" s="35" t="s">
        <v>92</v>
      </c>
      <c r="J382" s="35" t="s">
        <v>93</v>
      </c>
      <c r="K382" s="35" t="s">
        <v>132</v>
      </c>
      <c r="L382" s="35" t="s">
        <v>388</v>
      </c>
      <c r="M382" s="35" t="s">
        <v>389</v>
      </c>
      <c r="N382" s="35" t="s">
        <v>97</v>
      </c>
      <c r="O382" s="35" t="s">
        <v>390</v>
      </c>
      <c r="P382" s="35" t="s">
        <v>176</v>
      </c>
      <c r="Q382" s="35" t="s">
        <v>390</v>
      </c>
      <c r="R382" s="36" t="s">
        <v>4554</v>
      </c>
      <c r="S382" s="36" t="s">
        <v>4327</v>
      </c>
      <c r="T382" s="36" t="s">
        <v>4555</v>
      </c>
      <c r="U382" s="35" t="s">
        <v>103</v>
      </c>
      <c r="V382" s="36" t="s">
        <v>104</v>
      </c>
      <c r="W382" s="35" t="s">
        <v>4566</v>
      </c>
      <c r="X382" s="36" t="s">
        <v>4567</v>
      </c>
      <c r="Y382" s="35" t="s">
        <v>4568</v>
      </c>
      <c r="Z382" s="35" t="s">
        <v>4569</v>
      </c>
      <c r="AA382" s="35" t="s">
        <v>4570</v>
      </c>
      <c r="AB382" s="35" t="s">
        <v>4566</v>
      </c>
      <c r="AC382" s="35" t="s">
        <v>111</v>
      </c>
      <c r="AD382" s="35" t="s">
        <v>112</v>
      </c>
      <c r="AE382" s="36" t="s">
        <v>4571</v>
      </c>
      <c r="AF382" s="36" t="s">
        <v>397</v>
      </c>
      <c r="AG382" s="35" t="s">
        <v>115</v>
      </c>
      <c r="AH382" s="35" t="s">
        <v>116</v>
      </c>
      <c r="AK382" s="37" t="str">
        <f aca="false">AG382&amp;L382&amp;M382</f>
        <v>服务场站保安问题场站保安</v>
      </c>
      <c r="AP382" s="38" t="n">
        <v>378</v>
      </c>
      <c r="AQ382" s="39" t="n">
        <v>46143</v>
      </c>
      <c r="AR382" s="43" t="str">
        <f aca="false">IFERROR(LEFT(A382,FIND("（",A382)-1),A382)</f>
        <v>热线-260420-028386-1</v>
      </c>
      <c r="AS382" s="43" t="str">
        <f aca="false">J382</f>
        <v>诉求</v>
      </c>
      <c r="AT382" s="43" t="n">
        <f aca="false">IF(MID(AR382,1,2)="热线",12345)+IF(MID(AR382,1,2)="网络",12345)</f>
        <v>12345</v>
      </c>
      <c r="AU382" s="41" t="str">
        <f aca="false">IFERROR(LEFT(D382,FIND(" ",D382)-1),D382)</f>
        <v>2026-04-20</v>
      </c>
      <c r="AV382" s="43" t="str">
        <f aca="false">P382</f>
        <v>安全保卫部（应急管理中心）</v>
      </c>
      <c r="AW382" s="53" t="str">
        <f aca="false">Q382</f>
        <v>小营分中心</v>
      </c>
      <c r="AX382" s="7" t="str">
        <f aca="false">H382</f>
        <v>市民反映，朝阳区健安东路安贞里小区-一区-北京公交朝阳五路居场站的保安，想将私家车听到公交车站内，并且收费，自己停在公交车场站外不碍事的地方却被公交司机举报，导致交警将私家车拖走了，而自己之前在这里停车停十多年了，要求公交车场站给自己解释，来电反映被朝阳五路居公交车场站无故举报问题鸿运城基建</v>
      </c>
      <c r="AY382" s="53" t="str">
        <f aca="false">AG382</f>
        <v>服务</v>
      </c>
      <c r="AZ382" s="43" t="s">
        <v>92</v>
      </c>
      <c r="BA382" s="43" t="s">
        <v>116</v>
      </c>
      <c r="BB382" s="43" t="s">
        <v>116</v>
      </c>
      <c r="BC382" s="6" t="s">
        <v>1330</v>
      </c>
      <c r="BD382" s="43" t="str">
        <f aca="false">U382</f>
        <v>结束</v>
      </c>
      <c r="BE382" s="43" t="str">
        <f aca="false">IFERROR(LEFT(T382,FIND(" ",T382)-1),T382)</f>
        <v>2026-04-25</v>
      </c>
      <c r="BF382" s="6" t="s">
        <v>1649</v>
      </c>
      <c r="BG382" s="5" t="s">
        <v>148</v>
      </c>
      <c r="BH382" s="5" t="s">
        <v>390</v>
      </c>
      <c r="BI382" s="44"/>
      <c r="BJ382" s="44"/>
      <c r="BK382" s="44"/>
      <c r="BL382" s="44" t="str">
        <f aca="false">IF(BG382="物管行政部","侯旭、郑楠",IF(BG382="安保部","张耕",IF(BG382="工程设备部","华菲",IF(BG382="人力资源部","张浩宇",IF(BG382="党委工作部","阎鑫雨",IF(BG382="餐饮服务部","赵弘晨",IF(BG382="工会","郑欣",IF(BG382="办公室","董娜",""))))))))&amp;IF(BG382="纪检部","黄倩",IF(BG382="信息管理部","蔡浩然",""))</f>
        <v>张耕</v>
      </c>
      <c r="BM382" s="44"/>
      <c r="BN382" s="73"/>
      <c r="BO382" s="73"/>
      <c r="BP382" s="76" t="s">
        <v>120</v>
      </c>
      <c r="BQ382" s="74"/>
      <c r="BR382" s="73"/>
      <c r="BS382" s="74"/>
      <c r="BT382" s="74"/>
      <c r="BU382" s="73"/>
      <c r="BV382" s="44" t="str">
        <f aca="false">MID(AR382,1,16)</f>
        <v>热线-260420-028386</v>
      </c>
      <c r="BW382" s="44" t="s">
        <v>121</v>
      </c>
      <c r="BX382" s="45" t="str">
        <f aca="false">IF(COUNTIF(BV:BV,BV382)=1,"否","是")</f>
        <v>否</v>
      </c>
      <c r="BY382" s="45" t="str">
        <f aca="false">MID(AR382,18,1)</f>
        <v>1</v>
      </c>
      <c r="CG382" s="47" t="str">
        <f aca="false">VLOOKUP(AR382,[1]市民意见信息导出!$AI$2:$AK$392,3,FALSE())</f>
        <v>结束</v>
      </c>
      <c r="CH382" s="0" t="e">
        <f aca="false">VLOOKUP(BV382,[2]Sheet1!$C$2:$AC$99,2,FALSE())</f>
        <v>#N/A</v>
      </c>
    </row>
    <row r="383" customFormat="false" ht="95" hidden="true" customHeight="true" outlineLevel="0" collapsed="false">
      <c r="A383" s="35" t="s">
        <v>4572</v>
      </c>
      <c r="B383" s="36" t="s">
        <v>4573</v>
      </c>
      <c r="C383" s="36" t="s">
        <v>4574</v>
      </c>
      <c r="D383" s="36" t="s">
        <v>4575</v>
      </c>
      <c r="E383" s="35" t="s">
        <v>4576</v>
      </c>
      <c r="F383" s="35" t="s">
        <v>89</v>
      </c>
      <c r="G383" s="35" t="s">
        <v>4577</v>
      </c>
      <c r="H383" s="35" t="s">
        <v>4578</v>
      </c>
      <c r="I383" s="35" t="s">
        <v>92</v>
      </c>
      <c r="J383" s="35" t="s">
        <v>93</v>
      </c>
      <c r="K383" s="35" t="s">
        <v>132</v>
      </c>
      <c r="L383" s="35" t="s">
        <v>388</v>
      </c>
      <c r="M383" s="35" t="s">
        <v>389</v>
      </c>
      <c r="N383" s="35" t="s">
        <v>97</v>
      </c>
      <c r="O383" s="35" t="s">
        <v>254</v>
      </c>
      <c r="P383" s="35" t="s">
        <v>176</v>
      </c>
      <c r="Q383" s="35" t="s">
        <v>254</v>
      </c>
      <c r="R383" s="36" t="s">
        <v>4554</v>
      </c>
      <c r="S383" s="36" t="s">
        <v>4579</v>
      </c>
      <c r="T383" s="36" t="s">
        <v>4555</v>
      </c>
      <c r="U383" s="35" t="s">
        <v>103</v>
      </c>
      <c r="V383" s="36" t="s">
        <v>104</v>
      </c>
      <c r="W383" s="35" t="s">
        <v>4580</v>
      </c>
      <c r="X383" s="35" t="s">
        <v>4580</v>
      </c>
      <c r="Y383" s="35" t="s">
        <v>4581</v>
      </c>
      <c r="Z383" s="35" t="s">
        <v>4581</v>
      </c>
      <c r="AA383" s="35" t="s">
        <v>4581</v>
      </c>
      <c r="AB383" s="35" t="s">
        <v>4582</v>
      </c>
      <c r="AC383" s="35" t="s">
        <v>111</v>
      </c>
      <c r="AD383" s="35" t="s">
        <v>112</v>
      </c>
      <c r="AE383" s="36" t="s">
        <v>4583</v>
      </c>
      <c r="AF383" s="36" t="s">
        <v>263</v>
      </c>
      <c r="AG383" s="35" t="s">
        <v>115</v>
      </c>
      <c r="AH383" s="35" t="s">
        <v>116</v>
      </c>
      <c r="AK383" s="37" t="str">
        <f aca="false">AG383&amp;L383&amp;M383</f>
        <v>服务场站保安问题场站保安</v>
      </c>
      <c r="AP383" s="38" t="n">
        <v>379</v>
      </c>
      <c r="AQ383" s="39" t="n">
        <v>46143</v>
      </c>
      <c r="AR383" s="43" t="str">
        <f aca="false">IFERROR(LEFT(A383,FIND("（",A383)-1),A383)</f>
        <v>热线-260420-018017-5</v>
      </c>
      <c r="AS383" s="43" t="str">
        <f aca="false">J383</f>
        <v>诉求</v>
      </c>
      <c r="AT383" s="43" t="n">
        <f aca="false">IF(MID(AR383,1,2)="热线",12345)+IF(MID(AR383,1,2)="网络",12345)</f>
        <v>12345</v>
      </c>
      <c r="AU383" s="41" t="str">
        <f aca="false">IFERROR(LEFT(D383,FIND(" ",D383)-1),D383)</f>
        <v>2026-04-20</v>
      </c>
      <c r="AV383" s="43" t="str">
        <f aca="false">P383</f>
        <v>安全保卫部（应急管理中心）</v>
      </c>
      <c r="AW383" s="53" t="str">
        <f aca="false">Q383</f>
        <v>凌家庙分中心</v>
      </c>
      <c r="AX383" s="7" t="str">
        <f aca="false">H383</f>
        <v>市民反映，2026年4月17日18:05分左右自己坐918路公交车（终点站为平谷），对方临时增加了快车，但车门上也没有标志，918数字后面也没有快字标志，多拉了自己走了10来里路，导致自己走的腿抽筋，建议对方标注好快车标识，跟915路公交车学习，2026年4月18日自己去918路的车队了，对方不上班警卫没让自己进，原来918路公交车上还有跟车的人，会说车到哪里，现在没跟车的人了，车到站车辆上语音报站名但不停车，自己认为公交车此行为对乘客来说是不负责任的，来电反映希望918路公交车的快车增加快车标识与到站不停车的问题。客七调指人力科信安服物业</v>
      </c>
      <c r="AY383" s="53" t="str">
        <f aca="false">AG383</f>
        <v>服务</v>
      </c>
      <c r="AZ383" s="43" t="s">
        <v>116</v>
      </c>
      <c r="BA383" s="43" t="s">
        <v>116</v>
      </c>
      <c r="BB383" s="43" t="s">
        <v>116</v>
      </c>
      <c r="BC383" s="6" t="s">
        <v>1330</v>
      </c>
      <c r="BD383" s="43" t="str">
        <f aca="false">U383</f>
        <v>结束</v>
      </c>
      <c r="BE383" s="43" t="str">
        <f aca="false">IFERROR(LEFT(T383,FIND(" ",T383)-1),T383)</f>
        <v>2026-04-25</v>
      </c>
      <c r="BF383" s="6" t="s">
        <v>1497</v>
      </c>
      <c r="BG383" s="5" t="s">
        <v>148</v>
      </c>
      <c r="BH383" s="5" t="s">
        <v>254</v>
      </c>
      <c r="BI383" s="44"/>
      <c r="BJ383" s="44"/>
      <c r="BK383" s="44"/>
      <c r="BL383" s="44" t="str">
        <f aca="false">IF(BG383="物管行政部","侯旭、郑楠",IF(BG383="安保部","张耕",IF(BG383="工程设备部","华菲",IF(BG383="人力资源部","张浩宇",IF(BG383="党委工作部","阎鑫雨",IF(BG383="餐饮服务部","赵弘晨",IF(BG383="工会","郑欣",IF(BG383="办公室","董娜",""))))))))&amp;IF(BG383="纪检部","黄倩",IF(BG383="信息管理部","蔡浩然",""))</f>
        <v>张耕</v>
      </c>
      <c r="BM383" s="44"/>
      <c r="BN383" s="73"/>
      <c r="BO383" s="73"/>
      <c r="BP383" s="76" t="s">
        <v>120</v>
      </c>
      <c r="BQ383" s="74"/>
      <c r="BR383" s="73"/>
      <c r="BS383" s="74"/>
      <c r="BT383" s="74"/>
      <c r="BU383" s="73"/>
      <c r="BV383" s="44" t="str">
        <f aca="false">MID(AR383,1,16)</f>
        <v>热线-260420-018017</v>
      </c>
      <c r="BW383" s="44" t="s">
        <v>121</v>
      </c>
      <c r="BX383" s="45" t="str">
        <f aca="false">IF(COUNTIF(BV:BV,BV383)=1,"否","是")</f>
        <v>否</v>
      </c>
      <c r="BY383" s="45" t="str">
        <f aca="false">MID(AR383,18,1)</f>
        <v>5</v>
      </c>
      <c r="CG383" s="47" t="str">
        <f aca="false">VLOOKUP(AR383,[1]市民意见信息导出!$AI$2:$AK$392,3,FALSE())</f>
        <v>结束</v>
      </c>
      <c r="CH383" s="0" t="e">
        <f aca="false">VLOOKUP(BV383,[2]Sheet1!$C$2:$AC$99,2,FALSE())</f>
        <v>#N/A</v>
      </c>
    </row>
    <row r="384" customFormat="false" ht="89" hidden="true" customHeight="true" outlineLevel="0" collapsed="false">
      <c r="A384" s="35" t="s">
        <v>4584</v>
      </c>
      <c r="B384" s="36" t="s">
        <v>4585</v>
      </c>
      <c r="C384" s="36" t="s">
        <v>4586</v>
      </c>
      <c r="D384" s="36" t="s">
        <v>4587</v>
      </c>
      <c r="E384" s="35" t="s">
        <v>128</v>
      </c>
      <c r="F384" s="35" t="s">
        <v>129</v>
      </c>
      <c r="G384" s="35" t="s">
        <v>4484</v>
      </c>
      <c r="H384" s="35" t="s">
        <v>4588</v>
      </c>
      <c r="I384" s="35" t="s">
        <v>92</v>
      </c>
      <c r="J384" s="35" t="s">
        <v>173</v>
      </c>
      <c r="K384" s="35" t="s">
        <v>132</v>
      </c>
      <c r="L384" s="35" t="s">
        <v>174</v>
      </c>
      <c r="M384" s="35" t="s">
        <v>175</v>
      </c>
      <c r="N384" s="35" t="s">
        <v>97</v>
      </c>
      <c r="O384" s="35" t="s">
        <v>437</v>
      </c>
      <c r="P384" s="35" t="s">
        <v>176</v>
      </c>
      <c r="Q384" s="35" t="s">
        <v>437</v>
      </c>
      <c r="R384" s="36" t="s">
        <v>4554</v>
      </c>
      <c r="S384" s="36" t="s">
        <v>4327</v>
      </c>
      <c r="T384" s="36" t="s">
        <v>4555</v>
      </c>
      <c r="U384" s="35" t="s">
        <v>103</v>
      </c>
      <c r="V384" s="36" t="s">
        <v>104</v>
      </c>
      <c r="W384" s="35" t="s">
        <v>4523</v>
      </c>
      <c r="X384" s="35" t="s">
        <v>4523</v>
      </c>
      <c r="Y384" s="35" t="s">
        <v>4556</v>
      </c>
      <c r="Z384" s="35" t="s">
        <v>4556</v>
      </c>
      <c r="AA384" s="35" t="s">
        <v>4556</v>
      </c>
      <c r="AB384" s="35" t="s">
        <v>4525</v>
      </c>
      <c r="AC384" s="35" t="s">
        <v>111</v>
      </c>
      <c r="AD384" s="35" t="s">
        <v>112</v>
      </c>
      <c r="AE384" s="36" t="s">
        <v>4589</v>
      </c>
      <c r="AF384" s="36" t="s">
        <v>444</v>
      </c>
      <c r="AG384" s="35" t="s">
        <v>115</v>
      </c>
      <c r="AH384" s="35" t="s">
        <v>116</v>
      </c>
      <c r="AK384" s="37" t="str">
        <f aca="false">AG384&amp;L384&amp;M384</f>
        <v>服务安保专业其他问题安保专业补充内容</v>
      </c>
      <c r="AP384" s="38" t="n">
        <v>380</v>
      </c>
      <c r="AQ384" s="39" t="n">
        <v>46143</v>
      </c>
      <c r="AR384" s="43" t="str">
        <f aca="false">IFERROR(LEFT(A384,FIND("（",A384)-1),A384)</f>
        <v>热线-260420-036717-1</v>
      </c>
      <c r="AS384" s="43" t="str">
        <f aca="false">J384</f>
        <v>其他</v>
      </c>
      <c r="AT384" s="43" t="n">
        <f aca="false">IF(MID(AR384,1,2)="热线",12345)+IF(MID(AR384,1,2)="网络",12345)</f>
        <v>12345</v>
      </c>
      <c r="AU384" s="41" t="str">
        <f aca="false">IFERROR(LEFT(D384,FIND(" ",D384)-1),D384)</f>
        <v>2026-04-20</v>
      </c>
      <c r="AV384" s="43" t="str">
        <f aca="false">P384</f>
        <v>安全保卫部（应急管理中心）</v>
      </c>
      <c r="AW384" s="53" t="str">
        <f aca="false">Q384</f>
        <v>南湖分中心</v>
      </c>
      <c r="AX384" s="7" t="str">
        <f aca="false">H384</f>
        <v>市民反映，自己之前反映的公交集团的问题，2026年4月20日北京公交集团使用15600798921的号码给自己回的电话，给自己回电一直念制度，违反制度的行为不去调查不去处理，自己对此不认可，希望尽快处理，市民此次来电补充：自称是公交的，18500039262，13520204452给自己回电，说现场问题不符合不属实，自己问对方是否现场核实，对方说现场没核实，自己表示不接受这种解决方式，自己不接受，属于严重打扰，个人生活和工作，自己对回复不满意，来电反映公交集团不作为问题。物业客一北巴</v>
      </c>
      <c r="AY384" s="53" t="str">
        <f aca="false">AG384</f>
        <v>服务</v>
      </c>
      <c r="AZ384" s="43" t="s">
        <v>116</v>
      </c>
      <c r="BA384" s="43" t="s">
        <v>116</v>
      </c>
      <c r="BB384" s="43" t="s">
        <v>116</v>
      </c>
      <c r="BC384" s="6" t="s">
        <v>1330</v>
      </c>
      <c r="BD384" s="43" t="str">
        <f aca="false">U384</f>
        <v>结束</v>
      </c>
      <c r="BE384" s="43" t="str">
        <f aca="false">IFERROR(LEFT(T384,FIND(" ",T384)-1),T384)</f>
        <v>2026-04-25</v>
      </c>
      <c r="BF384" s="6" t="s">
        <v>4590</v>
      </c>
      <c r="BG384" s="5" t="s">
        <v>148</v>
      </c>
      <c r="BH384" s="5" t="s">
        <v>437</v>
      </c>
      <c r="BI384" s="44"/>
      <c r="BJ384" s="44"/>
      <c r="BK384" s="44"/>
      <c r="BL384" s="44" t="str">
        <f aca="false">IF(BG384="物管行政部","侯旭、郑楠",IF(BG384="安保部","张耕",IF(BG384="工程设备部","华菲",IF(BG384="人力资源部","张浩宇",IF(BG384="党委工作部","阎鑫雨",IF(BG384="餐饮服务部","赵弘晨",IF(BG384="工会","郑欣",IF(BG384="办公室","董娜",""))))))))&amp;IF(BG384="纪检部","黄倩",IF(BG384="信息管理部","蔡浩然",""))</f>
        <v>张耕</v>
      </c>
      <c r="BM384" s="44"/>
      <c r="BN384" s="73"/>
      <c r="BO384" s="73"/>
      <c r="BP384" s="76" t="s">
        <v>120</v>
      </c>
      <c r="BQ384" s="74"/>
      <c r="BR384" s="73"/>
      <c r="BS384" s="74"/>
      <c r="BT384" s="74"/>
      <c r="BU384" s="73"/>
      <c r="BV384" s="44" t="str">
        <f aca="false">MID(AR384,1,16)</f>
        <v>热线-260420-036717</v>
      </c>
      <c r="BW384" s="44" t="s">
        <v>121</v>
      </c>
      <c r="BX384" s="45" t="str">
        <f aca="false">IF(COUNTIF(BV:BV,BV384)=1,"否","是")</f>
        <v>否</v>
      </c>
      <c r="BY384" s="45" t="str">
        <f aca="false">MID(AR384,18,1)</f>
        <v>1</v>
      </c>
      <c r="CG384" s="47" t="str">
        <f aca="false">VLOOKUP(AR384,[1]市民意见信息导出!$AI$2:$AK$392,3,FALSE())</f>
        <v>结束</v>
      </c>
      <c r="CH384" s="0" t="e">
        <f aca="false">VLOOKUP(BV384,[2]Sheet1!$C$2:$AC$99,2,FALSE())</f>
        <v>#N/A</v>
      </c>
    </row>
    <row r="385" customFormat="false" ht="75" hidden="true" customHeight="true" outlineLevel="0" collapsed="false">
      <c r="A385" s="35" t="s">
        <v>4591</v>
      </c>
      <c r="B385" s="36" t="s">
        <v>4592</v>
      </c>
      <c r="C385" s="36" t="s">
        <v>4593</v>
      </c>
      <c r="D385" s="36" t="s">
        <v>4594</v>
      </c>
      <c r="E385" s="35" t="s">
        <v>182</v>
      </c>
      <c r="F385" s="35" t="s">
        <v>89</v>
      </c>
      <c r="G385" s="35" t="s">
        <v>182</v>
      </c>
      <c r="H385" s="35" t="s">
        <v>4595</v>
      </c>
      <c r="I385" s="35" t="s">
        <v>92</v>
      </c>
      <c r="J385" s="35" t="s">
        <v>93</v>
      </c>
      <c r="K385" s="35" t="s">
        <v>94</v>
      </c>
      <c r="L385" s="35" t="s">
        <v>95</v>
      </c>
      <c r="M385" s="35" t="s">
        <v>96</v>
      </c>
      <c r="N385" s="35" t="s">
        <v>97</v>
      </c>
      <c r="O385" s="35" t="s">
        <v>186</v>
      </c>
      <c r="P385" s="35" t="s">
        <v>99</v>
      </c>
      <c r="Q385" s="35" t="s">
        <v>186</v>
      </c>
      <c r="R385" s="36" t="s">
        <v>4554</v>
      </c>
      <c r="S385" s="36" t="s">
        <v>4327</v>
      </c>
      <c r="T385" s="36" t="s">
        <v>4555</v>
      </c>
      <c r="U385" s="35" t="s">
        <v>103</v>
      </c>
      <c r="V385" s="36" t="s">
        <v>104</v>
      </c>
      <c r="W385" s="35" t="s">
        <v>189</v>
      </c>
      <c r="X385" s="35" t="s">
        <v>190</v>
      </c>
      <c r="Y385" s="35" t="s">
        <v>4596</v>
      </c>
      <c r="Z385" s="35" t="s">
        <v>4597</v>
      </c>
      <c r="AA385" s="35" t="s">
        <v>163</v>
      </c>
      <c r="AB385" s="35" t="s">
        <v>4598</v>
      </c>
      <c r="AC385" s="35" t="s">
        <v>111</v>
      </c>
      <c r="AD385" s="35" t="s">
        <v>112</v>
      </c>
      <c r="AE385" s="36" t="s">
        <v>4599</v>
      </c>
      <c r="AF385" s="36" t="s">
        <v>195</v>
      </c>
      <c r="AG385" s="35" t="s">
        <v>115</v>
      </c>
      <c r="AH385" s="35" t="s">
        <v>116</v>
      </c>
      <c r="AK385" s="37" t="str">
        <f aca="false">AG385&amp;L385&amp;M385</f>
        <v>服务企业政策问题调整服务规范</v>
      </c>
      <c r="AP385" s="38" t="n">
        <v>381</v>
      </c>
      <c r="AQ385" s="39" t="n">
        <v>46143</v>
      </c>
      <c r="AR385" s="43" t="str">
        <f aca="false">IFERROR(LEFT(A385,FIND("（",A385)-1),A385)</f>
        <v>网络-260420-048257</v>
      </c>
      <c r="AS385" s="43" t="str">
        <f aca="false">J385</f>
        <v>诉求</v>
      </c>
      <c r="AT385" s="43" t="n">
        <f aca="false">IF(MID(AR385,1,2)="热线",12345)+IF(MID(AR385,1,2)="网络",12345)</f>
        <v>12345</v>
      </c>
      <c r="AU385" s="41" t="str">
        <f aca="false">IFERROR(LEFT(D385,FIND(" ",D385)-1),D385)</f>
        <v>2026-04-20</v>
      </c>
      <c r="AV385" s="43" t="str">
        <f aca="false">P385</f>
        <v>物管行政部</v>
      </c>
      <c r="AW385" s="53" t="str">
        <f aca="false">Q385</f>
        <v>动物园分中心</v>
      </c>
      <c r="AX385" s="7" t="str">
        <f aca="false">H385</f>
        <v>工单来源：微信服务号，此工单内容为网民留言时填写的标题及原文。 ============================= 留言标题：车辆卫生留言原文：今早在白石桥附近坐111公交车，发现座位上留有水迹，且窗台扶手杠都是土，希望加以重视，经常打扫。市民填写的详细地址为：区、街道：海淀区甘家口街道详细地址：北京市西城区展览路街道西直门外大街138号</v>
      </c>
      <c r="AY385" s="53" t="str">
        <f aca="false">AG385</f>
        <v>服务</v>
      </c>
      <c r="AZ385" s="43" t="s">
        <v>116</v>
      </c>
      <c r="BA385" s="43" t="s">
        <v>116</v>
      </c>
      <c r="BB385" s="43" t="s">
        <v>116</v>
      </c>
      <c r="BC385" s="6" t="s">
        <v>117</v>
      </c>
      <c r="BD385" s="43" t="str">
        <f aca="false">U385</f>
        <v>结束</v>
      </c>
      <c r="BE385" s="43" t="str">
        <f aca="false">IFERROR(LEFT(T385,FIND(" ",T385)-1),T385)</f>
        <v>2026-04-25</v>
      </c>
      <c r="BF385" s="6" t="s">
        <v>4600</v>
      </c>
      <c r="BG385" s="5" t="s">
        <v>99</v>
      </c>
      <c r="BH385" s="5" t="s">
        <v>186</v>
      </c>
      <c r="BI385" s="44"/>
      <c r="BJ385" s="44"/>
      <c r="BK385" s="44"/>
      <c r="BL385" s="44" t="str">
        <f aca="false">IF(BG385="物管行政部","侯旭、郑楠",IF(BG385="安保部","张耕",IF(BG385="工程设备部","华菲",IF(BG385="人力资源部","张浩宇",IF(BG385="党委工作部","阎鑫雨",IF(BG385="餐饮服务部","赵弘晨",IF(BG385="工会","郑欣",IF(BG385="办公室","董娜",""))))))))&amp;IF(BG385="纪检部","黄倩",IF(BG385="信息管理部","蔡浩然",""))</f>
        <v>侯旭、郑楠</v>
      </c>
      <c r="BM385" s="44"/>
      <c r="BN385" s="73"/>
      <c r="BO385" s="73"/>
      <c r="BP385" s="76" t="s">
        <v>120</v>
      </c>
      <c r="BQ385" s="74"/>
      <c r="BR385" s="73"/>
      <c r="BS385" s="74"/>
      <c r="BT385" s="74"/>
      <c r="BU385" s="73"/>
      <c r="BV385" s="44" t="str">
        <f aca="false">MID(AR385,1,16)</f>
        <v>网络-260420-048257</v>
      </c>
      <c r="BW385" s="44" t="s">
        <v>121</v>
      </c>
      <c r="BX385" s="45" t="str">
        <f aca="false">IF(COUNTIF(BV:BV,BV385)=1,"否","是")</f>
        <v>否</v>
      </c>
      <c r="BY385" s="45" t="str">
        <f aca="false">MID(AR385,18,1)</f>
        <v/>
      </c>
      <c r="CG385" s="47" t="str">
        <f aca="false">VLOOKUP(AR385,[1]市民意见信息导出!$AI$2:$AK$392,3,FALSE())</f>
        <v>结束</v>
      </c>
      <c r="CH385" s="0" t="e">
        <f aca="false">VLOOKUP(BV385,[2]Sheet1!$C$2:$AC$99,2,FALSE())</f>
        <v>#N/A</v>
      </c>
    </row>
    <row r="386" customFormat="false" ht="409.5" hidden="true" customHeight="false" outlineLevel="0" collapsed="false">
      <c r="A386" s="35" t="s">
        <v>4601</v>
      </c>
      <c r="B386" s="36" t="s">
        <v>4602</v>
      </c>
      <c r="C386" s="36" t="s">
        <v>4603</v>
      </c>
      <c r="D386" s="36" t="s">
        <v>4604</v>
      </c>
      <c r="E386" s="35" t="s">
        <v>4605</v>
      </c>
      <c r="F386" s="35" t="s">
        <v>129</v>
      </c>
      <c r="G386" s="35" t="s">
        <v>4606</v>
      </c>
      <c r="H386" s="35" t="s">
        <v>4607</v>
      </c>
      <c r="I386" s="35" t="s">
        <v>92</v>
      </c>
      <c r="J386" s="35" t="s">
        <v>93</v>
      </c>
      <c r="K386" s="35" t="s">
        <v>94</v>
      </c>
      <c r="L386" s="35" t="s">
        <v>184</v>
      </c>
      <c r="M386" s="35" t="s">
        <v>185</v>
      </c>
      <c r="N386" s="35" t="s">
        <v>97</v>
      </c>
      <c r="O386" s="35" t="s">
        <v>135</v>
      </c>
      <c r="P386" s="35" t="s">
        <v>99</v>
      </c>
      <c r="Q386" s="35" t="s">
        <v>135</v>
      </c>
      <c r="R386" s="36" t="s">
        <v>4554</v>
      </c>
      <c r="S386" s="36" t="s">
        <v>4327</v>
      </c>
      <c r="T386" s="36" t="s">
        <v>4555</v>
      </c>
      <c r="U386" s="35" t="s">
        <v>103</v>
      </c>
      <c r="V386" s="36" t="s">
        <v>104</v>
      </c>
      <c r="W386" s="35" t="s">
        <v>3648</v>
      </c>
      <c r="X386" s="35" t="s">
        <v>4608</v>
      </c>
      <c r="Y386" s="35" t="s">
        <v>4609</v>
      </c>
      <c r="Z386" s="35" t="s">
        <v>4610</v>
      </c>
      <c r="AA386" s="35" t="s">
        <v>163</v>
      </c>
      <c r="AB386" s="35" t="s">
        <v>4611</v>
      </c>
      <c r="AC386" s="35" t="s">
        <v>111</v>
      </c>
      <c r="AD386" s="35" t="s">
        <v>112</v>
      </c>
      <c r="AE386" s="36" t="s">
        <v>4612</v>
      </c>
      <c r="AF386" s="36" t="s">
        <v>145</v>
      </c>
      <c r="AG386" s="35" t="s">
        <v>115</v>
      </c>
      <c r="AH386" s="35" t="s">
        <v>116</v>
      </c>
      <c r="AK386" s="37" t="str">
        <f aca="false">AG386&amp;L386&amp;M386</f>
        <v>服务乘车环境问题车辆卫生</v>
      </c>
      <c r="AP386" s="38" t="n">
        <v>382</v>
      </c>
      <c r="AQ386" s="39" t="n">
        <v>46143</v>
      </c>
      <c r="AR386" s="43" t="str">
        <f aca="false">IFERROR(LEFT(A386,FIND("（",A386)-1),A386)</f>
        <v>网络-260420-056365-3</v>
      </c>
      <c r="AS386" s="43" t="str">
        <f aca="false">J386</f>
        <v>诉求</v>
      </c>
      <c r="AT386" s="43" t="n">
        <f aca="false">IF(MID(AR386,1,2)="热线",12345)+IF(MID(AR386,1,2)="网络",12345)</f>
        <v>12345</v>
      </c>
      <c r="AU386" s="41" t="str">
        <f aca="false">IFERROR(LEFT(D386,FIND(" ",D386)-1),D386)</f>
        <v>2026-04-20</v>
      </c>
      <c r="AV386" s="43" t="str">
        <f aca="false">P386</f>
        <v>物管行政部</v>
      </c>
      <c r="AW386" s="53" t="str">
        <f aca="false">Q386</f>
        <v>东直门分中心</v>
      </c>
      <c r="AX386" s="7" t="str">
        <f aca="false">H386</f>
        <v>工单来源：微信服务号，此工单内容为网民留言时填写的标题及原文。 ============================= 留言标题：投诉7131924号车司机服务规范和行车安全问题留言原文：投诉北京公交集团第七客运分公司密云车队7131924号车司机在2026年4月15日星期三下午以及4.19日星期日下午，由东直门枢纽站开往密云汽车站方向，以及周日密云汽车站开往东直门方向的问题。第一条到第六条均为反映周三的行车问题，周三和周日应为同一司机。第一，该司机非机动车道停车不规范，14:35分左右在西坝河公交车站进站，车辆停车时干扰了后方非机动车通行，停车位置与站台贴的位置不合适，停车位置在非机动车道上，未给非机动车留出宽裕的通行距离，导致后方非机动车需要从主路超越，造成了极大的通行安全隐患，后续在密云城区多个非机动车道停车时同样未预留好良好的停车距离。第二，该司机停车和老年人观察服务不规范，在西坝河停车上客时，观察到有明显行动不便的老年人上车，不言不问不语，未帮助行动不便的老年人寻找座位，没有帮助协调，老年人还未找到合适座位时便启动车辆行驶，后续老年人在后排由一位中老年乘客看不下去了为其协调一个座位，另一位老年人坐在后排过道，再后续由后排一位女性刷员工卡下车的工作人员为其让座，司机始终不闻不问，在高速行驶时，该老年人起身下座去后门位置坐台阶，如果遇到紧急刹车没有安全带保护，老年人会飞扑向前，造成极大安全隐患，哪怕在行车过程中观察到后视镜情况劝说老年人在后门台阶位置处坐立都可以。第三，司机服务不规范，车辆上高速前，未引导前排乘客按照道路交通安全法乘客规定系上安全带，没有提醒和广播，车辆在满员行驶时，车辆空调未调整至合适舒适温度，后排女性工作人员起身就是因为车内太热，没有合理调整车辆空调，踩油门驾驶不平稳，60-80的时速没有稳住驾驶，一会儿快一会儿怠速变慢，驾驶不平稳，让我感到坐车晕车，弯道也不减速。第三条补充，司机服务不规范，未按公交集团制度管理规定，严格引导乘客前门上车后门下车，在万象汇和密云少年宫密云西大桥灯多站，均有乘客前门下车，影响后续乘车乘客上车，好像西坝河车站还是哪站，后门提前开了有乘客从后门插队上车也不管不问，同时过道里有行李摆放，也未提醒乘客或引导乘客放入车下行李箱，在高速行驶时有极大的安全隐患和绊倒乘客的风险。第四，该司机行车不规范，违法道路安全交通法，在高速行驶过程中，中间车道车况良好的情况下，最低限速80公里，该司机多次变道至中间车道，影响快速车辆通行，在高速路收费站前，减速刹车幅度过大乘坐不平稳，通过隔离带时未严格遵照收费站限速通行规定，出高速前匝道限速30公里，司机也是抱着侥幸心理轻微超速通过。第四条补充，该司机在三环盘桥的路口和密云多个转弯路口，没有严格执行右转必停和严格礼让行人的规定，请车队严格核实自查，司机直行通过路口时，比如万象汇到西大桥几个路口司机直行没有严格限速30公里通过，存在侥幸心理有轻微超速，希望车队严格翻阅视频录像认真检查。第五条，司机在密云城区行驶，多个路口没有按照北京公交集团稽查管理规定，司机通过没有信号灯的路口，没有严格执行321规定，没有左右探头认真观察，限速30，距离路口20米时控速15公里，10米遇行人必停，存在交通隐患安全风险，风险管理意识薄弱。第六条，司机上岗未佩戴安全员袖标，着装仪表不规范，穿着夏季短袖时未系领带，驾驶时佩戴黑色棒球帽行车，帽檐压的低，严重怀疑是为了规避摄像头拍摄，配带帽子，尤其是在晚上对于路况观察行驶也不安全。第七条，该司机脏车运营，周三乘车时座椅地面窗户缝隙就有垃圾，周日乘车依然有垃圾，到了东直门下车的时候，司机停车在车场到站就下车玩手机抽烟也不巡检车辆清理垃圾，抽烟后随即运营，再上车时运营司机明显有烟味在身。希望密云车队领导严查市民填写的详细地址为：区、街道：密云区密云镇详细地址：北京市密云区穆家峪镇天意富兴饭庄  客七安服基建物业</v>
      </c>
      <c r="AY386" s="53" t="str">
        <f aca="false">AG386</f>
        <v>服务</v>
      </c>
      <c r="AZ386" s="43" t="s">
        <v>116</v>
      </c>
      <c r="BA386" s="43" t="s">
        <v>116</v>
      </c>
      <c r="BB386" s="43" t="s">
        <v>116</v>
      </c>
      <c r="BC386" s="6" t="s">
        <v>117</v>
      </c>
      <c r="BD386" s="43" t="str">
        <f aca="false">U386</f>
        <v>结束</v>
      </c>
      <c r="BE386" s="43" t="str">
        <f aca="false">IFERROR(LEFT(T386,FIND(" ",T386)-1),T386)</f>
        <v>2026-04-25</v>
      </c>
      <c r="BF386" s="6" t="s">
        <v>4613</v>
      </c>
      <c r="BG386" s="5" t="s">
        <v>99</v>
      </c>
      <c r="BH386" s="5" t="s">
        <v>135</v>
      </c>
      <c r="BI386" s="44"/>
      <c r="BJ386" s="44"/>
      <c r="BK386" s="44"/>
      <c r="BL386" s="44" t="str">
        <f aca="false">IF(BG386="物管行政部","侯旭、郑楠",IF(BG386="安保部","张耕",IF(BG386="工程设备部","华菲",IF(BG386="人力资源部","张浩宇",IF(BG386="党委工作部","阎鑫雨",IF(BG386="餐饮服务部","赵弘晨",IF(BG386="工会","郑欣",IF(BG386="办公室","董娜",""))))))))&amp;IF(BG386="纪检部","黄倩",IF(BG386="信息管理部","蔡浩然",""))</f>
        <v>侯旭、郑楠</v>
      </c>
      <c r="BM386" s="44"/>
      <c r="BN386" s="73"/>
      <c r="BO386" s="73"/>
      <c r="BP386" s="76" t="s">
        <v>120</v>
      </c>
      <c r="BQ386" s="74"/>
      <c r="BR386" s="73"/>
      <c r="BS386" s="74"/>
      <c r="BT386" s="74"/>
      <c r="BU386" s="73"/>
      <c r="BV386" s="44" t="str">
        <f aca="false">MID(AR386,1,16)</f>
        <v>网络-260420-056365</v>
      </c>
      <c r="BW386" s="44" t="s">
        <v>121</v>
      </c>
      <c r="BX386" s="45" t="str">
        <f aca="false">IF(COUNTIF(BV:BV,BV386)=1,"否","是")</f>
        <v>否</v>
      </c>
      <c r="BY386" s="45" t="str">
        <f aca="false">MID(AR386,18,1)</f>
        <v>3</v>
      </c>
      <c r="CG386" s="47" t="str">
        <f aca="false">VLOOKUP(AR386,[1]市民意见信息导出!$AI$2:$AK$392,3,FALSE())</f>
        <v>结束</v>
      </c>
      <c r="CH386" s="0" t="e">
        <f aca="false">VLOOKUP(BV386,[2]Sheet1!$C$2:$AC$99,2,FALSE())</f>
        <v>#N/A</v>
      </c>
    </row>
    <row r="387" customFormat="false" ht="43" hidden="true" customHeight="true" outlineLevel="0" collapsed="false">
      <c r="A387" s="35" t="s">
        <v>4614</v>
      </c>
      <c r="B387" s="36" t="s">
        <v>4615</v>
      </c>
      <c r="C387" s="36" t="s">
        <v>4616</v>
      </c>
      <c r="D387" s="36" t="s">
        <v>4617</v>
      </c>
      <c r="E387" s="35" t="s">
        <v>1080</v>
      </c>
      <c r="F387" s="35" t="s">
        <v>89</v>
      </c>
      <c r="G387" s="35" t="s">
        <v>4618</v>
      </c>
      <c r="H387" s="35" t="s">
        <v>4619</v>
      </c>
      <c r="I387" s="35" t="s">
        <v>92</v>
      </c>
      <c r="J387" s="35" t="s">
        <v>93</v>
      </c>
      <c r="K387" s="35" t="s">
        <v>94</v>
      </c>
      <c r="L387" s="35" t="s">
        <v>95</v>
      </c>
      <c r="M387" s="35" t="s">
        <v>96</v>
      </c>
      <c r="N387" s="35" t="s">
        <v>97</v>
      </c>
      <c r="O387" s="35" t="s">
        <v>499</v>
      </c>
      <c r="P387" s="35" t="s">
        <v>99</v>
      </c>
      <c r="Q387" s="35" t="s">
        <v>499</v>
      </c>
      <c r="R387" s="36" t="s">
        <v>4620</v>
      </c>
      <c r="S387" s="36" t="s">
        <v>4579</v>
      </c>
      <c r="T387" s="36" t="s">
        <v>4621</v>
      </c>
      <c r="U387" s="35" t="s">
        <v>103</v>
      </c>
      <c r="V387" s="36" t="s">
        <v>104</v>
      </c>
      <c r="W387" s="35" t="s">
        <v>1542</v>
      </c>
      <c r="X387" s="35" t="s">
        <v>4622</v>
      </c>
      <c r="Y387" s="35" t="s">
        <v>4623</v>
      </c>
      <c r="Z387" s="35" t="s">
        <v>4624</v>
      </c>
      <c r="AA387" s="35" t="s">
        <v>163</v>
      </c>
      <c r="AB387" s="35" t="s">
        <v>4625</v>
      </c>
      <c r="AC387" s="35" t="s">
        <v>111</v>
      </c>
      <c r="AD387" s="35" t="s">
        <v>112</v>
      </c>
      <c r="AE387" s="36" t="s">
        <v>4626</v>
      </c>
      <c r="AF387" s="36" t="s">
        <v>890</v>
      </c>
      <c r="AG387" s="35" t="s">
        <v>379</v>
      </c>
      <c r="AH387" s="35" t="s">
        <v>116</v>
      </c>
      <c r="AK387" s="37" t="str">
        <f aca="false">AG387&amp;L387&amp;M387</f>
        <v>设施设备企业政策问题调整服务规范</v>
      </c>
      <c r="AP387" s="38" t="n">
        <v>383</v>
      </c>
      <c r="AQ387" s="39" t="n">
        <v>46143</v>
      </c>
      <c r="AR387" s="43" t="str">
        <f aca="false">IFERROR(LEFT(A387,FIND("（",A387)-1),A387)</f>
        <v>热线-260421-007122-3</v>
      </c>
      <c r="AS387" s="43" t="str">
        <f aca="false">J387</f>
        <v>诉求</v>
      </c>
      <c r="AT387" s="43" t="n">
        <f aca="false">IF(MID(AR387,1,2)="热线",12345)+IF(MID(AR387,1,2)="网络",12345)</f>
        <v>12345</v>
      </c>
      <c r="AU387" s="41" t="str">
        <f aca="false">IFERROR(LEFT(D387,FIND(" ",D387)-1),D387)</f>
        <v>2026-04-21</v>
      </c>
      <c r="AV387" s="43" t="str">
        <f aca="false">P387</f>
        <v>物管行政部</v>
      </c>
      <c r="AW387" s="53" t="str">
        <f aca="false">Q387</f>
        <v>回龙观分中心</v>
      </c>
      <c r="AX387" s="7" t="str">
        <f aca="false">H387</f>
        <v>市民反映，昌平区朱辛庄公交场站，没有遮阳棚和遮雨棚，而且880路公交车的座椅非常脏，希望相关部门处理一下，来电反映协调增设遮阳棚和公交座椅脏问题。客八线网基建 鸿运承</v>
      </c>
      <c r="AY387" s="53" t="str">
        <f aca="false">AG387</f>
        <v>设施设备</v>
      </c>
      <c r="AZ387" s="43" t="s">
        <v>116</v>
      </c>
      <c r="BA387" s="43" t="s">
        <v>116</v>
      </c>
      <c r="BB387" s="43" t="s">
        <v>116</v>
      </c>
      <c r="BC387" s="6" t="s">
        <v>117</v>
      </c>
      <c r="BD387" s="43" t="str">
        <f aca="false">U387</f>
        <v>结束</v>
      </c>
      <c r="BE387" s="43" t="str">
        <f aca="false">IFERROR(LEFT(T387,FIND(" ",T387)-1),T387)</f>
        <v>2026-04-26</v>
      </c>
      <c r="BF387" s="6" t="s">
        <v>2696</v>
      </c>
      <c r="BG387" s="5" t="s">
        <v>99</v>
      </c>
      <c r="BH387" s="5" t="s">
        <v>499</v>
      </c>
      <c r="BI387" s="44"/>
      <c r="BJ387" s="44"/>
      <c r="BK387" s="44"/>
      <c r="BL387" s="44" t="str">
        <f aca="false">IF(BG387="物管行政部","侯旭、郑楠",IF(BG387="安保部","张耕",IF(BG387="工程设备部","华菲",IF(BG387="人力资源部","张浩宇",IF(BG387="党委工作部","阎鑫雨",IF(BG387="餐饮服务部","赵弘晨",IF(BG387="工会","郑欣",IF(BG387="办公室","董娜",""))))))))&amp;IF(BG387="纪检部","黄倩",IF(BG387="信息管理部","蔡浩然",""))</f>
        <v>侯旭、郑楠</v>
      </c>
      <c r="BM387" s="44"/>
      <c r="BN387" s="73"/>
      <c r="BO387" s="73"/>
      <c r="BP387" s="76" t="s">
        <v>120</v>
      </c>
      <c r="BQ387" s="74"/>
      <c r="BR387" s="73"/>
      <c r="BS387" s="74"/>
      <c r="BT387" s="74"/>
      <c r="BU387" s="73"/>
      <c r="BV387" s="44" t="str">
        <f aca="false">MID(AR387,1,16)</f>
        <v>热线-260421-007122</v>
      </c>
      <c r="BW387" s="44"/>
      <c r="BX387" s="45" t="str">
        <f aca="false">IF(COUNTIF(BV:BV,BV387)=1,"否","是")</f>
        <v>否</v>
      </c>
      <c r="BY387" s="45" t="str">
        <f aca="false">MID(AR387,18,1)</f>
        <v>3</v>
      </c>
      <c r="CG387" s="47" t="str">
        <f aca="false">VLOOKUP(AR387,[1]市民意见信息导出!$AI$2:$AK$392,3,FALSE())</f>
        <v>结束</v>
      </c>
      <c r="CH387" s="0" t="e">
        <f aca="false">VLOOKUP(BV387,[2]Sheet1!$C$2:$AC$99,2,FALSE())</f>
        <v>#N/A</v>
      </c>
    </row>
    <row r="388" customFormat="false" ht="127" hidden="true" customHeight="true" outlineLevel="0" collapsed="false">
      <c r="A388" s="35" t="s">
        <v>4627</v>
      </c>
      <c r="B388" s="36" t="s">
        <v>4628</v>
      </c>
      <c r="C388" s="36" t="s">
        <v>4629</v>
      </c>
      <c r="D388" s="36" t="s">
        <v>4630</v>
      </c>
      <c r="E388" s="35" t="s">
        <v>468</v>
      </c>
      <c r="F388" s="35" t="s">
        <v>89</v>
      </c>
      <c r="G388" s="35" t="s">
        <v>2152</v>
      </c>
      <c r="H388" s="35" t="s">
        <v>4631</v>
      </c>
      <c r="I388" s="35" t="s">
        <v>92</v>
      </c>
      <c r="J388" s="35" t="s">
        <v>173</v>
      </c>
      <c r="K388" s="35" t="s">
        <v>234</v>
      </c>
      <c r="L388" s="35" t="s">
        <v>303</v>
      </c>
      <c r="M388" s="35" t="s">
        <v>304</v>
      </c>
      <c r="N388" s="35" t="s">
        <v>97</v>
      </c>
      <c r="O388" s="35" t="s">
        <v>238</v>
      </c>
      <c r="P388" s="35" t="s">
        <v>238</v>
      </c>
      <c r="Q388" s="35" t="s">
        <v>218</v>
      </c>
      <c r="R388" s="36" t="s">
        <v>4620</v>
      </c>
      <c r="S388" s="36" t="s">
        <v>4579</v>
      </c>
      <c r="T388" s="36" t="s">
        <v>4621</v>
      </c>
      <c r="U388" s="35" t="s">
        <v>103</v>
      </c>
      <c r="V388" s="36" t="s">
        <v>104</v>
      </c>
      <c r="W388" s="35" t="s">
        <v>4632</v>
      </c>
      <c r="X388" s="35" t="s">
        <v>4633</v>
      </c>
      <c r="Y388" s="35" t="s">
        <v>4634</v>
      </c>
      <c r="Z388" s="35" t="s">
        <v>242</v>
      </c>
      <c r="AA388" s="35" t="s">
        <v>242</v>
      </c>
      <c r="AB388" s="35" t="s">
        <v>4635</v>
      </c>
      <c r="AC388" s="35" t="s">
        <v>111</v>
      </c>
      <c r="AD388" s="35" t="s">
        <v>112</v>
      </c>
      <c r="AE388" s="36" t="s">
        <v>4636</v>
      </c>
      <c r="AF388" s="36" t="s">
        <v>279</v>
      </c>
      <c r="AG388" s="35" t="s">
        <v>479</v>
      </c>
      <c r="AH388" s="35" t="s">
        <v>116</v>
      </c>
      <c r="AK388" s="37" t="str">
        <f aca="false">AG388&amp;L388&amp;M388</f>
        <v>退休人力资源方面其他问题人力资源方面补充内容</v>
      </c>
      <c r="AP388" s="38" t="n">
        <v>384</v>
      </c>
      <c r="AQ388" s="39" t="n">
        <v>46143</v>
      </c>
      <c r="AR388" s="43" t="str">
        <f aca="false">IFERROR(LEFT(A388,FIND("（",A388)-1),A388)</f>
        <v>热线-260421-023241</v>
      </c>
      <c r="AS388" s="43" t="str">
        <f aca="false">J388</f>
        <v>其他</v>
      </c>
      <c r="AT388" s="43" t="n">
        <f aca="false">IF(MID(AR388,1,2)="热线",12345)+IF(MID(AR388,1,2)="网络",12345)</f>
        <v>12345</v>
      </c>
      <c r="AU388" s="41" t="str">
        <f aca="false">IFERROR(LEFT(D388,FIND(" ",D388)-1),D388)</f>
        <v>2026-04-21</v>
      </c>
      <c r="AV388" s="43" t="str">
        <f aca="false">P388</f>
        <v>人力资源部</v>
      </c>
      <c r="AW388" s="53" t="str">
        <f aca="false">Q388</f>
        <v>机关</v>
      </c>
      <c r="AX388" s="7" t="str">
        <f aca="false">H388</f>
        <v>市民反映，自己1980年进入京华客车厂上班，地址：西城区右安门内大街，自己在37岁的时候被公司办理了退休，当时申请的是自己完全丧失劳动能力，公司申请了之后劳动局直接通过了这个申请，他们给自己办理完成离职之后自己也一直在这个公司，但是他们并没有给自己按照规定缴纳社保，这家公司在2010年被北京市公共交通控股（集团）有限公司合并了，现在自己的问题在由公交公司处理，姓名：陈莉，身份证：110104196403043026，单位给自己交但是工作地的劳动局不收，希望西城区劳动局进行处理，从1992年到现在没有上保险，没有退休费，7月28日自己也去了通州区城市副中心，保安拦着不让进，耽误了一个小时，1.37岁退休不对，法律没有规定37岁退休的；2.自己没有完全丧失劳动能力，3.从1992年-2014年都没有保险，市民称问题未解决，要求再次反映，希望尽快处理，市民表示问题迟迟没有解决，退休自己没有签字过，而且没有完全丧失劳动能力，来电反映协调公交集团尽快上保险问题。答复不满意</v>
      </c>
      <c r="AY388" s="53" t="str">
        <f aca="false">AG388</f>
        <v>退休</v>
      </c>
      <c r="AZ388" s="43" t="s">
        <v>92</v>
      </c>
      <c r="BA388" s="43" t="s">
        <v>92</v>
      </c>
      <c r="BB388" s="43" t="s">
        <v>116</v>
      </c>
      <c r="BC388" s="6" t="s">
        <v>480</v>
      </c>
      <c r="BD388" s="43" t="str">
        <f aca="false">U388</f>
        <v>结束</v>
      </c>
      <c r="BE388" s="43" t="str">
        <f aca="false">IFERROR(LEFT(T388,FIND(" ",T388)-1),T388)</f>
        <v>2026-04-26</v>
      </c>
      <c r="BF388" s="6" t="s">
        <v>481</v>
      </c>
      <c r="BG388" s="5" t="s">
        <v>238</v>
      </c>
      <c r="BH388" s="5" t="s">
        <v>218</v>
      </c>
      <c r="BI388" s="44"/>
      <c r="BJ388" s="44"/>
      <c r="BK388" s="44"/>
      <c r="BL388" s="44" t="str">
        <f aca="false">IF(BG388="物管行政部","侯旭、郑楠",IF(BG388="安保部","张耕",IF(BG388="工程设备部","华菲",IF(BG388="人力资源部","张浩宇",IF(BG388="党委工作部","阎鑫雨",IF(BG388="餐饮服务部","赵弘晨",IF(BG388="工会","郑欣",IF(BG388="办公室","董娜",""))))))))&amp;IF(BG388="纪检部","黄倩",IF(BG388="信息管理部","蔡浩然",""))</f>
        <v>张浩宇</v>
      </c>
      <c r="BM388" s="44"/>
      <c r="BN388" s="73"/>
      <c r="BO388" s="73"/>
      <c r="BP388" s="76" t="s">
        <v>228</v>
      </c>
      <c r="BQ388" s="74"/>
      <c r="BR388" s="73"/>
      <c r="BS388" s="74"/>
      <c r="BT388" s="74"/>
      <c r="BU388" s="73"/>
      <c r="BV388" s="44" t="str">
        <f aca="false">MID(AR388,1,16)</f>
        <v>热线-260421-023241</v>
      </c>
      <c r="BW388" s="44"/>
      <c r="BX388" s="45" t="str">
        <f aca="false">IF(COUNTIF(BV:BV,BV388)=1,"否","是")</f>
        <v>否</v>
      </c>
      <c r="BY388" s="45" t="str">
        <f aca="false">MID(AR388,18,1)</f>
        <v/>
      </c>
      <c r="CG388" s="47" t="str">
        <f aca="false">VLOOKUP(AR388,[1]市民意见信息导出!$AI$2:$AK$392,3,FALSE())</f>
        <v>结束</v>
      </c>
      <c r="CH388" s="0" t="e">
        <f aca="false">VLOOKUP(BV388,[2]Sheet1!$C$2:$AC$99,2,FALSE())</f>
        <v>#N/A</v>
      </c>
    </row>
    <row r="389" customFormat="false" ht="39" hidden="true" customHeight="false" outlineLevel="0" collapsed="false">
      <c r="A389" s="35" t="s">
        <v>4637</v>
      </c>
      <c r="B389" s="36" t="s">
        <v>4638</v>
      </c>
      <c r="C389" s="36" t="s">
        <v>4639</v>
      </c>
      <c r="D389" s="36" t="s">
        <v>4640</v>
      </c>
      <c r="E389" s="35" t="s">
        <v>504</v>
      </c>
      <c r="F389" s="35" t="s">
        <v>89</v>
      </c>
      <c r="G389" s="35" t="s">
        <v>4641</v>
      </c>
      <c r="H389" s="35" t="s">
        <v>4642</v>
      </c>
      <c r="I389" s="35" t="s">
        <v>92</v>
      </c>
      <c r="J389" s="35" t="s">
        <v>588</v>
      </c>
      <c r="K389" s="35" t="s">
        <v>94</v>
      </c>
      <c r="L389" s="35" t="s">
        <v>819</v>
      </c>
      <c r="M389" s="35" t="s">
        <v>820</v>
      </c>
      <c r="N389" s="35" t="s">
        <v>97</v>
      </c>
      <c r="O389" s="35" t="s">
        <v>437</v>
      </c>
      <c r="P389" s="35" t="s">
        <v>99</v>
      </c>
      <c r="Q389" s="35" t="s">
        <v>437</v>
      </c>
      <c r="R389" s="35"/>
      <c r="S389" s="36" t="s">
        <v>4579</v>
      </c>
      <c r="T389" s="36" t="s">
        <v>4621</v>
      </c>
      <c r="U389" s="35" t="s">
        <v>103</v>
      </c>
      <c r="V389" s="36" t="s">
        <v>104</v>
      </c>
      <c r="W389" s="35" t="s">
        <v>4643</v>
      </c>
      <c r="X389" s="35" t="s">
        <v>4644</v>
      </c>
      <c r="Y389" s="35" t="s">
        <v>4645</v>
      </c>
      <c r="Z389" s="35" t="s">
        <v>825</v>
      </c>
      <c r="AA389" s="35" t="s">
        <v>826</v>
      </c>
      <c r="AB389" s="35" t="s">
        <v>4646</v>
      </c>
      <c r="AC389" s="35" t="s">
        <v>111</v>
      </c>
      <c r="AD389" s="35" t="s">
        <v>112</v>
      </c>
      <c r="AE389" s="36" t="s">
        <v>4647</v>
      </c>
      <c r="AF389" s="36" t="s">
        <v>444</v>
      </c>
      <c r="AG389" s="35" t="s">
        <v>845</v>
      </c>
      <c r="AH389" s="35" t="s">
        <v>92</v>
      </c>
      <c r="AK389" s="37" t="str">
        <f aca="false">AG389&amp;L389&amp;M389</f>
        <v>工作质量车厢服务意识方面表扬执行规范</v>
      </c>
      <c r="AP389" s="38" t="n">
        <v>385</v>
      </c>
      <c r="AQ389" s="39" t="n">
        <v>46143</v>
      </c>
      <c r="AR389" s="43" t="str">
        <f aca="false">IFERROR(LEFT(A389,FIND("（",A389)-1),A389)</f>
        <v>热线-260421-004858-1</v>
      </c>
      <c r="AS389" s="43" t="str">
        <f aca="false">J389</f>
        <v>表扬</v>
      </c>
      <c r="AT389" s="43" t="n">
        <f aca="false">IF(MID(AR389,1,2)="热线",12345)+IF(MID(AR389,1,2)="网络",12345)</f>
        <v>12345</v>
      </c>
      <c r="AU389" s="41" t="str">
        <f aca="false">IFERROR(LEFT(D389,FIND(" ",D389)-1),D389)</f>
        <v>2026-04-21</v>
      </c>
      <c r="AV389" s="43" t="str">
        <f aca="false">P389</f>
        <v>物管行政部</v>
      </c>
      <c r="AW389" s="53" t="str">
        <f aca="false">Q389</f>
        <v>南湖分中心</v>
      </c>
      <c r="AX389" s="7" t="str">
        <f aca="false">H389</f>
        <v>市民表扬，13路公交车，车号为9628527的这辆车很干净，座位垫子都很干净，认为李素丽又回来了，来电表扬公交车司机。</v>
      </c>
      <c r="AY389" s="53" t="str">
        <f aca="false">AG389</f>
        <v>工作质量</v>
      </c>
      <c r="AZ389" s="43" t="s">
        <v>116</v>
      </c>
      <c r="BA389" s="43" t="s">
        <v>116</v>
      </c>
      <c r="BB389" s="43" t="s">
        <v>116</v>
      </c>
      <c r="BC389" s="6" t="s">
        <v>117</v>
      </c>
      <c r="BD389" s="43" t="str">
        <f aca="false">U389</f>
        <v>结束</v>
      </c>
      <c r="BE389" s="43" t="str">
        <f aca="false">IFERROR(LEFT(T389,FIND(" ",T389)-1),T389)</f>
        <v>2026-04-26</v>
      </c>
      <c r="BF389" s="6" t="s">
        <v>830</v>
      </c>
      <c r="BG389" s="5" t="s">
        <v>99</v>
      </c>
      <c r="BH389" s="5" t="s">
        <v>437</v>
      </c>
      <c r="BI389" s="44"/>
      <c r="BJ389" s="44"/>
      <c r="BK389" s="44"/>
      <c r="BL389" s="44" t="str">
        <f aca="false">IF(BG389="物管行政部","侯旭、郑楠",IF(BG389="安保部","张耕",IF(BG389="工程设备部","华菲",IF(BG389="人力资源部","张浩宇",IF(BG389="党委工作部","阎鑫雨",IF(BG389="餐饮服务部","赵弘晨",IF(BG389="工会","郑欣",IF(BG389="办公室","董娜",""))))))))&amp;IF(BG389="纪检部","黄倩",IF(BG389="信息管理部","蔡浩然",""))</f>
        <v>侯旭、郑楠</v>
      </c>
      <c r="BM389" s="44"/>
      <c r="BN389" s="73"/>
      <c r="BO389" s="73"/>
      <c r="BP389" s="45" t="s">
        <v>120</v>
      </c>
      <c r="BQ389" s="74"/>
      <c r="BR389" s="73"/>
      <c r="BS389" s="74"/>
      <c r="BT389" s="74"/>
      <c r="BU389" s="73"/>
      <c r="BV389" s="44" t="str">
        <f aca="false">MID(AR389,1,16)</f>
        <v>热线-260421-004858</v>
      </c>
      <c r="BW389" s="44"/>
      <c r="BX389" s="45" t="str">
        <f aca="false">IF(COUNTIF(BV:BV,BV389)=1,"否","是")</f>
        <v>否</v>
      </c>
      <c r="BY389" s="45" t="str">
        <f aca="false">MID(AR389,18,1)</f>
        <v>1</v>
      </c>
      <c r="CG389" s="47" t="str">
        <f aca="false">VLOOKUP(AR389,[1]市民意见信息导出!$AI$2:$AK$392,3,FALSE())</f>
        <v>结束</v>
      </c>
      <c r="CH389" s="0" t="e">
        <f aca="false">VLOOKUP(BV389,[2]Sheet1!$C$2:$AC$99,2,FALSE())</f>
        <v>#N/A</v>
      </c>
    </row>
    <row r="390" customFormat="false" ht="117" hidden="true" customHeight="true" outlineLevel="0" collapsed="false">
      <c r="A390" s="35" t="s">
        <v>4648</v>
      </c>
      <c r="B390" s="36" t="s">
        <v>4649</v>
      </c>
      <c r="C390" s="36" t="s">
        <v>4650</v>
      </c>
      <c r="D390" s="36" t="s">
        <v>4651</v>
      </c>
      <c r="E390" s="35" t="s">
        <v>4652</v>
      </c>
      <c r="F390" s="35" t="s">
        <v>89</v>
      </c>
      <c r="G390" s="35" t="s">
        <v>4653</v>
      </c>
      <c r="H390" s="35" t="s">
        <v>4654</v>
      </c>
      <c r="I390" s="35" t="s">
        <v>92</v>
      </c>
      <c r="J390" s="35" t="s">
        <v>93</v>
      </c>
      <c r="K390" s="35" t="s">
        <v>132</v>
      </c>
      <c r="L390" s="35" t="s">
        <v>388</v>
      </c>
      <c r="M390" s="35" t="s">
        <v>389</v>
      </c>
      <c r="N390" s="35" t="s">
        <v>97</v>
      </c>
      <c r="O390" s="35" t="s">
        <v>158</v>
      </c>
      <c r="P390" s="35" t="s">
        <v>176</v>
      </c>
      <c r="Q390" s="35" t="s">
        <v>158</v>
      </c>
      <c r="R390" s="36" t="s">
        <v>4655</v>
      </c>
      <c r="S390" s="36" t="s">
        <v>4656</v>
      </c>
      <c r="T390" s="36" t="s">
        <v>4657</v>
      </c>
      <c r="U390" s="35" t="s">
        <v>4658</v>
      </c>
      <c r="V390" s="36" t="s">
        <v>104</v>
      </c>
      <c r="W390" s="35" t="s">
        <v>4659</v>
      </c>
      <c r="X390" s="36" t="s">
        <v>4660</v>
      </c>
      <c r="Y390" s="36" t="s">
        <v>139</v>
      </c>
      <c r="Z390" s="36" t="s">
        <v>139</v>
      </c>
      <c r="AA390" s="36" t="s">
        <v>139</v>
      </c>
      <c r="AB390" s="36" t="s">
        <v>139</v>
      </c>
      <c r="AC390" s="35" t="s">
        <v>111</v>
      </c>
      <c r="AD390" s="35" t="s">
        <v>112</v>
      </c>
      <c r="AE390" s="36" t="s">
        <v>4661</v>
      </c>
      <c r="AF390" s="36" t="s">
        <v>166</v>
      </c>
      <c r="AG390" s="35" t="s">
        <v>115</v>
      </c>
      <c r="AH390" s="35" t="s">
        <v>116</v>
      </c>
      <c r="AK390" s="37" t="str">
        <f aca="false">AG390&amp;L390&amp;M390</f>
        <v>服务场站保安问题场站保安</v>
      </c>
      <c r="AP390" s="38" t="n">
        <v>386</v>
      </c>
      <c r="AQ390" s="39" t="n">
        <v>46143</v>
      </c>
      <c r="AR390" s="43" t="str">
        <f aca="false">IFERROR(LEFT(A390,FIND("（",A390)-1),A390)</f>
        <v>热线-260422-063587</v>
      </c>
      <c r="AS390" s="43" t="str">
        <f aca="false">J390</f>
        <v>诉求</v>
      </c>
      <c r="AT390" s="43" t="n">
        <f aca="false">IF(MID(AR390,1,2)="热线",12345)+IF(MID(AR390,1,2)="网络",12345)</f>
        <v>12345</v>
      </c>
      <c r="AU390" s="41" t="str">
        <f aca="false">IFERROR(LEFT(D390,FIND(" ",D390)-1),D390)</f>
        <v>2026-04-22</v>
      </c>
      <c r="AV390" s="43" t="str">
        <f aca="false">P390</f>
        <v>安全保卫部（应急管理中心）</v>
      </c>
      <c r="AW390" s="53" t="str">
        <f aca="false">Q390</f>
        <v>西客站分中心</v>
      </c>
      <c r="AX390" s="7" t="str">
        <f aca="false">H390</f>
        <v>市民反映，自己看到835路公交车来了，自己走错路了，莲花池公交站大门外的车杆打到自己的脑袋，给自己脑袋砸一个包，自己需要带着去照片子，保安不给解决，让自己去法院告，自己报警了，警察也让自己去上诉，来电反映公交站车杆砸自己脑袋问题。</v>
      </c>
      <c r="AY390" s="53" t="str">
        <f aca="false">AG390</f>
        <v>服务</v>
      </c>
      <c r="AZ390" s="43" t="s">
        <v>116</v>
      </c>
      <c r="BA390" s="43" t="s">
        <v>116</v>
      </c>
      <c r="BB390" s="43" t="s">
        <v>116</v>
      </c>
      <c r="BC390" s="6" t="s">
        <v>398</v>
      </c>
      <c r="BD390" s="43" t="str">
        <f aca="false">U390</f>
        <v>集团处室</v>
      </c>
      <c r="BE390" s="43" t="str">
        <f aca="false">IFERROR(LEFT(T390,FIND(" ",T390)-1),T390)</f>
        <v>2026-04-27</v>
      </c>
      <c r="BF390" s="6" t="s">
        <v>1945</v>
      </c>
      <c r="BG390" s="5" t="s">
        <v>148</v>
      </c>
      <c r="BH390" s="5" t="s">
        <v>158</v>
      </c>
      <c r="BI390" s="44"/>
      <c r="BJ390" s="44"/>
      <c r="BK390" s="44"/>
      <c r="BL390" s="44" t="str">
        <f aca="false">IF(BG390="物管行政部","侯旭、郑楠",IF(BG390="安保部","张耕",IF(BG390="工程设备部","华菲",IF(BG390="人力资源部","张浩宇",IF(BG390="党委工作部","阎鑫雨",IF(BG390="餐饮服务部","赵弘晨",IF(BG390="工会","郑欣",IF(BG390="办公室","董娜",""))))))))&amp;IF(BG390="纪检部","黄倩",IF(BG390="信息管理部","蔡浩然",""))</f>
        <v>张耕</v>
      </c>
      <c r="BM390" s="44"/>
      <c r="BN390" s="73"/>
      <c r="BO390" s="73"/>
      <c r="BP390" s="45" t="s">
        <v>120</v>
      </c>
      <c r="BQ390" s="74"/>
      <c r="BR390" s="73"/>
      <c r="BS390" s="74"/>
      <c r="BT390" s="74"/>
      <c r="BU390" s="73"/>
      <c r="BV390" s="44" t="str">
        <f aca="false">MID(AR390,1,16)</f>
        <v>热线-260422-063587</v>
      </c>
      <c r="BW390" s="44"/>
      <c r="BX390" s="45" t="str">
        <f aca="false">IF(COUNTIF(BV:BV,BV390)=1,"否","是")</f>
        <v>否</v>
      </c>
      <c r="BY390" s="45" t="str">
        <f aca="false">MID(AR390,18,1)</f>
        <v/>
      </c>
      <c r="CG390" s="47" t="str">
        <f aca="false">VLOOKUP(AR390,[1]市民意见信息导出!$AI$2:$AK$392,3,FALSE())</f>
        <v>集团处室</v>
      </c>
      <c r="CH390" s="0" t="e">
        <f aca="false">VLOOKUP(BV390,[2]Sheet1!$C$2:$AC$99,2,FALSE())</f>
        <v>#N/A</v>
      </c>
    </row>
    <row r="391" customFormat="false" ht="153" hidden="true" customHeight="true" outlineLevel="0" collapsed="false">
      <c r="A391" s="35" t="s">
        <v>4662</v>
      </c>
      <c r="B391" s="36" t="s">
        <v>4663</v>
      </c>
      <c r="C391" s="36" t="s">
        <v>4664</v>
      </c>
      <c r="D391" s="36" t="s">
        <v>4665</v>
      </c>
      <c r="E391" s="35" t="s">
        <v>155</v>
      </c>
      <c r="F391" s="35" t="s">
        <v>89</v>
      </c>
      <c r="G391" s="35" t="s">
        <v>4666</v>
      </c>
      <c r="H391" s="35" t="s">
        <v>4667</v>
      </c>
      <c r="I391" s="35" t="s">
        <v>92</v>
      </c>
      <c r="J391" s="35" t="s">
        <v>93</v>
      </c>
      <c r="K391" s="35" t="s">
        <v>132</v>
      </c>
      <c r="L391" s="35" t="s">
        <v>388</v>
      </c>
      <c r="M391" s="35" t="s">
        <v>389</v>
      </c>
      <c r="N391" s="35" t="s">
        <v>97</v>
      </c>
      <c r="O391" s="35" t="s">
        <v>237</v>
      </c>
      <c r="P391" s="35" t="s">
        <v>176</v>
      </c>
      <c r="Q391" s="35" t="s">
        <v>237</v>
      </c>
      <c r="R391" s="36" t="s">
        <v>4655</v>
      </c>
      <c r="S391" s="36" t="s">
        <v>4656</v>
      </c>
      <c r="T391" s="36" t="s">
        <v>4657</v>
      </c>
      <c r="U391" s="35" t="s">
        <v>4658</v>
      </c>
      <c r="V391" s="36" t="s">
        <v>104</v>
      </c>
      <c r="W391" s="35" t="s">
        <v>4668</v>
      </c>
      <c r="X391" s="35" t="s">
        <v>4669</v>
      </c>
      <c r="Y391" s="35" t="s">
        <v>4670</v>
      </c>
      <c r="Z391" s="35" t="s">
        <v>4670</v>
      </c>
      <c r="AA391" s="35" t="s">
        <v>4670</v>
      </c>
      <c r="AB391" s="35" t="s">
        <v>4671</v>
      </c>
      <c r="AC391" s="35" t="s">
        <v>111</v>
      </c>
      <c r="AD391" s="35" t="s">
        <v>112</v>
      </c>
      <c r="AE391" s="36" t="s">
        <v>4672</v>
      </c>
      <c r="AF391" s="36" t="s">
        <v>243</v>
      </c>
      <c r="AG391" s="35" t="s">
        <v>115</v>
      </c>
      <c r="AH391" s="35" t="s">
        <v>116</v>
      </c>
      <c r="AK391" s="37" t="str">
        <f aca="false">AG391&amp;L391&amp;M391</f>
        <v>服务场站保安问题场站保安</v>
      </c>
      <c r="AP391" s="38" t="n">
        <v>387</v>
      </c>
      <c r="AQ391" s="39" t="n">
        <v>46143</v>
      </c>
      <c r="AR391" s="43" t="str">
        <f aca="false">IFERROR(LEFT(A391,FIND("（",A391)-1),A391)</f>
        <v>热线-260422-064307-4</v>
      </c>
      <c r="AS391" s="43" t="str">
        <f aca="false">J391</f>
        <v>诉求</v>
      </c>
      <c r="AT391" s="43" t="n">
        <f aca="false">IF(MID(AR391,1,2)="热线",12345)+IF(MID(AR391,1,2)="网络",12345)</f>
        <v>12345</v>
      </c>
      <c r="AU391" s="41" t="str">
        <f aca="false">IFERROR(LEFT(D391,FIND(" ",D391)-1),D391)</f>
        <v>2026-04-22</v>
      </c>
      <c r="AV391" s="43" t="str">
        <f aca="false">P391</f>
        <v>安全保卫部（应急管理中心）</v>
      </c>
      <c r="AW391" s="53" t="str">
        <f aca="false">Q391</f>
        <v>方庄分中心</v>
      </c>
      <c r="AX391" s="7" t="str">
        <f aca="false">H391</f>
        <v>市民反映，自己于4月22日孩子放学的时候正常在19路公交车站总站翠林小区站点等着接孩子，车牌号：京AEY263，正常是下午18点05分进院，孩子上车的时候给自己打电话了，自己肯定孩子已经上车了，可是自己到车站等了好长时间都没有接到孩子，然后自己到车站院里询问了工作人员能不能看监控，工作人员让自己报警，门口的工作人员说车里不会带人进院的，然后自己就报警了，可是刚报完警就看到孩子下车了（孩子在车上睡着了），但是这个时间距离正常下车时间已经过了半个小时了，市民表示现在这个天气，如果万一再热点的天气，在车里可能会被憋死人，想要知道司机在锁门之前不会回头看一眼车上还有没有人，如果孩子在车里憋死了怎么办，在车进入院前会不会看下车上有没有人，后面如何整改，要求公交集团或者司机给自己一个合理的回复，来电反映司机下车前未查看车上是否有人导致孩子在车上被关半个小时的问题。电车安服安保科信物业</v>
      </c>
      <c r="AY391" s="53" t="str">
        <f aca="false">AG391</f>
        <v>服务</v>
      </c>
      <c r="AZ391" s="43" t="s">
        <v>116</v>
      </c>
      <c r="BA391" s="43" t="s">
        <v>116</v>
      </c>
      <c r="BB391" s="43" t="s">
        <v>116</v>
      </c>
      <c r="BC391" s="6" t="s">
        <v>398</v>
      </c>
      <c r="BD391" s="43" t="str">
        <f aca="false">U391</f>
        <v>集团处室</v>
      </c>
      <c r="BE391" s="43" t="str">
        <f aca="false">IFERROR(LEFT(T391,FIND(" ",T391)-1),T391)</f>
        <v>2026-04-27</v>
      </c>
      <c r="BF391" s="6" t="s">
        <v>780</v>
      </c>
      <c r="BG391" s="5" t="s">
        <v>148</v>
      </c>
      <c r="BH391" s="5" t="s">
        <v>237</v>
      </c>
      <c r="BI391" s="44"/>
      <c r="BJ391" s="44"/>
      <c r="BK391" s="44"/>
      <c r="BL391" s="44" t="str">
        <f aca="false">IF(BG391="物管行政部","侯旭、郑楠",IF(BG391="安保部","张耕",IF(BG391="工程设备部","华菲",IF(BG391="人力资源部","张浩宇",IF(BG391="党委工作部","阎鑫雨",IF(BG391="餐饮服务部","赵弘晨",IF(BG391="工会","郑欣",IF(BG391="办公室","董娜",""))))))))&amp;IF(BG391="纪检部","黄倩",IF(BG391="信息管理部","蔡浩然",""))</f>
        <v>张耕</v>
      </c>
      <c r="BM391" s="44"/>
      <c r="BN391" s="73"/>
      <c r="BO391" s="73"/>
      <c r="BP391" s="45" t="s">
        <v>120</v>
      </c>
      <c r="BQ391" s="74"/>
      <c r="BR391" s="73"/>
      <c r="BS391" s="74"/>
      <c r="BT391" s="74"/>
      <c r="BU391" s="73"/>
      <c r="BV391" s="44" t="str">
        <f aca="false">MID(AR391,1,16)</f>
        <v>热线-260422-064307</v>
      </c>
      <c r="BW391" s="44"/>
      <c r="BX391" s="45" t="str">
        <f aca="false">IF(COUNTIF(BV:BV,BV391)=1,"否","是")</f>
        <v>否</v>
      </c>
      <c r="BY391" s="45" t="str">
        <f aca="false">MID(AR391,18,1)</f>
        <v>4</v>
      </c>
      <c r="CG391" s="47" t="str">
        <f aca="false">VLOOKUP(AR391,[1]市民意见信息导出!$AI$2:$AK$392,3,FALSE())</f>
        <v>集团处室</v>
      </c>
      <c r="CH391" s="0" t="e">
        <f aca="false">VLOOKUP(BV391,[2]Sheet1!$C$2:$AC$99,2,FALSE())</f>
        <v>#N/A</v>
      </c>
    </row>
    <row r="392" customFormat="false" ht="210" hidden="true" customHeight="true" outlineLevel="0" collapsed="false">
      <c r="A392" s="35" t="s">
        <v>4673</v>
      </c>
      <c r="B392" s="36" t="s">
        <v>4674</v>
      </c>
      <c r="C392" s="36" t="s">
        <v>4675</v>
      </c>
      <c r="D392" s="36" t="s">
        <v>4676</v>
      </c>
      <c r="E392" s="35" t="s">
        <v>3594</v>
      </c>
      <c r="F392" s="35" t="s">
        <v>129</v>
      </c>
      <c r="G392" s="35" t="s">
        <v>3595</v>
      </c>
      <c r="H392" s="35" t="s">
        <v>4677</v>
      </c>
      <c r="I392" s="35" t="s">
        <v>92</v>
      </c>
      <c r="J392" s="35" t="s">
        <v>93</v>
      </c>
      <c r="K392" s="35" t="s">
        <v>94</v>
      </c>
      <c r="L392" s="35" t="s">
        <v>184</v>
      </c>
      <c r="M392" s="35" t="s">
        <v>185</v>
      </c>
      <c r="N392" s="35" t="s">
        <v>97</v>
      </c>
      <c r="O392" s="35" t="s">
        <v>98</v>
      </c>
      <c r="P392" s="35" t="s">
        <v>99</v>
      </c>
      <c r="Q392" s="35" t="s">
        <v>98</v>
      </c>
      <c r="R392" s="36" t="s">
        <v>4655</v>
      </c>
      <c r="S392" s="36" t="s">
        <v>4656</v>
      </c>
      <c r="T392" s="36" t="s">
        <v>4657</v>
      </c>
      <c r="U392" s="35" t="s">
        <v>103</v>
      </c>
      <c r="V392" s="36" t="s">
        <v>104</v>
      </c>
      <c r="W392" s="35" t="s">
        <v>105</v>
      </c>
      <c r="X392" s="35" t="s">
        <v>4678</v>
      </c>
      <c r="Y392" s="36" t="s">
        <v>4679</v>
      </c>
      <c r="Z392" s="35" t="s">
        <v>4680</v>
      </c>
      <c r="AA392" s="35" t="s">
        <v>163</v>
      </c>
      <c r="AB392" s="35" t="s">
        <v>4681</v>
      </c>
      <c r="AC392" s="35" t="s">
        <v>111</v>
      </c>
      <c r="AD392" s="35" t="s">
        <v>112</v>
      </c>
      <c r="AE392" s="36" t="s">
        <v>4682</v>
      </c>
      <c r="AF392" s="36" t="s">
        <v>114</v>
      </c>
      <c r="AG392" s="35" t="s">
        <v>115</v>
      </c>
      <c r="AH392" s="35" t="s">
        <v>116</v>
      </c>
      <c r="AK392" s="37" t="str">
        <f aca="false">AG392&amp;L392&amp;M392</f>
        <v>服务乘车环境问题车辆卫生</v>
      </c>
      <c r="AP392" s="38" t="n">
        <v>388</v>
      </c>
      <c r="AQ392" s="39" t="n">
        <v>46143</v>
      </c>
      <c r="AR392" s="43" t="str">
        <f aca="false">IFERROR(LEFT(A392,FIND("（",A392)-1),A392)</f>
        <v>热线-260422-074771-4</v>
      </c>
      <c r="AS392" s="43" t="str">
        <f aca="false">J392</f>
        <v>诉求</v>
      </c>
      <c r="AT392" s="43" t="n">
        <f aca="false">IF(MID(AR392,1,2)="热线",12345)+IF(MID(AR392,1,2)="网络",12345)</f>
        <v>12345</v>
      </c>
      <c r="AU392" s="41" t="str">
        <f aca="false">IFERROR(LEFT(D392,FIND(" ",D392)-1),D392)</f>
        <v>2026-04-23</v>
      </c>
      <c r="AV392" s="43" t="str">
        <f aca="false">P392</f>
        <v>物管行政部</v>
      </c>
      <c r="AW392" s="53" t="str">
        <f aca="false">Q392</f>
        <v>西苑分中心</v>
      </c>
      <c r="AX392" s="7" t="str">
        <f aca="false">H392</f>
        <v>市民反映，601路清华大学西门到和平东桥总站，发车时间超出规定时间，等待时间过长，站台液晶屏显示待发车，从总站北宫门过来是5站，间隔时间过长导致液晶屏显示不准确，要求车队以及公交车技术部门分贝赔偿100元。临近末班车导致开的速度快，市民与两个孩子身体不适恶心，要求分别1000元赔偿，公交集团追责赔偿费用，上车后车厢内部脏乱差，地面以及座位下油污油渍以及包装纸、饮料包装、卫生纸、糖纸、杂物没有及时清理，儿童口罩在后门没有清理干净在地上来回来去刷，掉到车险外造成环卫负担，车厢活门两侧地面存在油污，司机驾驶舱内靠背椅后面对方杂物，左侧靠椅都是油渍，造成脏乱差刺鼻味道，司机驾驶位设备箱以及夹缝处存在杂物堆放，要求每人赔偿700元，垃圾桶上面写的是保洁桶存在刺鼻异味，从桶盖以及桶身里面可以看黑的赃物痕迹，并长期未清理，座椅后面存在管材以及废弃抹布，发出阵阵恶臭，消防设备器材信息不统一，刻字红瓶压力表是连云港公司，瓶身写的是北京大兴显示不一致，保质期显示3年，生产日期没有写明，存在失效及极大安全隐患，使用方法模糊不清，图标文字有责当，底部变形开裂且严重赃物，安全隐患严重，要求公安交通管理部门以及消防予以处罚，车辆红字编号：4641604，司机驾驶过程中安全带没有正确佩戴，松垮的搭着没有起到保护作用，开车急停猛驶，左突有拐，要求每人赔偿1000元，来电反映公交车赔偿问题。注：此单为拆分工单，录音详见：热线-260422-067061。调指，科技，安服，物业，安保</v>
      </c>
      <c r="AY392" s="53" t="str">
        <f aca="false">AG392</f>
        <v>服务</v>
      </c>
      <c r="AZ392" s="43" t="s">
        <v>116</v>
      </c>
      <c r="BA392" s="43" t="s">
        <v>116</v>
      </c>
      <c r="BB392" s="43" t="s">
        <v>116</v>
      </c>
      <c r="BC392" s="6" t="s">
        <v>117</v>
      </c>
      <c r="BD392" s="43" t="str">
        <f aca="false">U392</f>
        <v>结束</v>
      </c>
      <c r="BE392" s="43" t="str">
        <f aca="false">IFERROR(LEFT(T392,FIND(" ",T392)-1),T392)</f>
        <v>2026-04-27</v>
      </c>
      <c r="BF392" s="6" t="s">
        <v>1917</v>
      </c>
      <c r="BG392" s="5" t="s">
        <v>99</v>
      </c>
      <c r="BH392" s="5" t="s">
        <v>98</v>
      </c>
      <c r="BI392" s="44"/>
      <c r="BJ392" s="44"/>
      <c r="BK392" s="44"/>
      <c r="BL392" s="44" t="str">
        <f aca="false">IF(BG392="物管行政部","侯旭、郑楠",IF(BG392="安保部","张耕",IF(BG392="工程设备部","华菲",IF(BG392="人力资源部","张浩宇",IF(BG392="党委工作部","阎鑫雨",IF(BG392="餐饮服务部","赵弘晨",IF(BG392="工会","郑欣",IF(BG392="办公室","董娜",""))))))))&amp;IF(BG392="纪检部","黄倩",IF(BG392="信息管理部","蔡浩然",""))</f>
        <v>侯旭、郑楠</v>
      </c>
      <c r="BM392" s="44"/>
      <c r="BN392" s="73"/>
      <c r="BO392" s="73"/>
      <c r="BP392" s="45" t="s">
        <v>120</v>
      </c>
      <c r="BQ392" s="46" t="s">
        <v>3602</v>
      </c>
      <c r="BR392" s="73"/>
      <c r="BS392" s="74"/>
      <c r="BT392" s="74"/>
      <c r="BU392" s="44" t="s">
        <v>3603</v>
      </c>
      <c r="BV392" s="44" t="str">
        <f aca="false">MID(AR392,1,16)</f>
        <v>热线-260422-074771</v>
      </c>
      <c r="BW392" s="44"/>
      <c r="BX392" s="45" t="str">
        <f aca="false">IF(COUNTIF(BV:BV,BV392)=1,"否","是")</f>
        <v>否</v>
      </c>
      <c r="BY392" s="45" t="str">
        <f aca="false">MID(AR392,18,1)</f>
        <v>4</v>
      </c>
      <c r="CG392" s="47" t="str">
        <f aca="false">VLOOKUP(AR392,[1]市民意见信息导出!$AI$2:$AK$392,3,FALSE())</f>
        <v>结束</v>
      </c>
      <c r="CH392" s="0" t="e">
        <f aca="false">VLOOKUP(BV392,[2]Sheet1!$C$2:$AC$99,2,FALSE())</f>
        <v>#N/A</v>
      </c>
    </row>
    <row r="393" customFormat="false" ht="83" hidden="true" customHeight="true" outlineLevel="0" collapsed="false">
      <c r="A393" s="35" t="s">
        <v>4683</v>
      </c>
      <c r="B393" s="36" t="s">
        <v>4684</v>
      </c>
      <c r="C393" s="36" t="s">
        <v>4685</v>
      </c>
      <c r="D393" s="36" t="s">
        <v>4686</v>
      </c>
      <c r="E393" s="35" t="s">
        <v>4687</v>
      </c>
      <c r="F393" s="35" t="s">
        <v>89</v>
      </c>
      <c r="G393" s="35" t="s">
        <v>4688</v>
      </c>
      <c r="H393" s="35" t="s">
        <v>4689</v>
      </c>
      <c r="I393" s="35" t="s">
        <v>92</v>
      </c>
      <c r="J393" s="35" t="s">
        <v>93</v>
      </c>
      <c r="K393" s="35" t="s">
        <v>132</v>
      </c>
      <c r="L393" s="35" t="s">
        <v>133</v>
      </c>
      <c r="M393" s="35" t="s">
        <v>134</v>
      </c>
      <c r="N393" s="35" t="s">
        <v>97</v>
      </c>
      <c r="O393" s="35" t="s">
        <v>326</v>
      </c>
      <c r="P393" s="35" t="s">
        <v>176</v>
      </c>
      <c r="Q393" s="35" t="s">
        <v>326</v>
      </c>
      <c r="R393" s="36" t="s">
        <v>4690</v>
      </c>
      <c r="S393" s="36" t="s">
        <v>4656</v>
      </c>
      <c r="T393" s="36" t="s">
        <v>4691</v>
      </c>
      <c r="U393" s="35" t="s">
        <v>4692</v>
      </c>
      <c r="V393" s="36" t="s">
        <v>104</v>
      </c>
      <c r="W393" s="35" t="s">
        <v>4693</v>
      </c>
      <c r="X393" s="35" t="s">
        <v>4693</v>
      </c>
      <c r="Y393" s="35" t="s">
        <v>4693</v>
      </c>
      <c r="Z393" s="35" t="s">
        <v>4693</v>
      </c>
      <c r="AA393" s="35" t="s">
        <v>4693</v>
      </c>
      <c r="AB393" s="35" t="s">
        <v>4693</v>
      </c>
      <c r="AC393" s="35" t="s">
        <v>111</v>
      </c>
      <c r="AD393" s="35" t="s">
        <v>112</v>
      </c>
      <c r="AE393" s="36" t="s">
        <v>4694</v>
      </c>
      <c r="AF393" s="36" t="s">
        <v>332</v>
      </c>
      <c r="AG393" s="35" t="s">
        <v>4695</v>
      </c>
      <c r="AH393" s="35" t="s">
        <v>116</v>
      </c>
      <c r="AK393" s="37" t="str">
        <f aca="false">AG393&amp;L393&amp;M393</f>
        <v>照明扰民安保专业政策问题安保措施</v>
      </c>
      <c r="AP393" s="38" t="n">
        <v>389</v>
      </c>
      <c r="AQ393" s="39" t="n">
        <v>46143</v>
      </c>
      <c r="AR393" s="43" t="str">
        <f aca="false">IFERROR(LEFT(A393,FIND("（",A393)-1),A393)</f>
        <v>网络-260423-028502-1</v>
      </c>
      <c r="AS393" s="43" t="str">
        <f aca="false">J393</f>
        <v>诉求</v>
      </c>
      <c r="AT393" s="43" t="n">
        <f aca="false">IF(MID(AR393,1,2)="热线",12345)+IF(MID(AR393,1,2)="网络",12345)</f>
        <v>12345</v>
      </c>
      <c r="AU393" s="41" t="str">
        <f aca="false">IFERROR(LEFT(D393,FIND(" ",D393)-1),D393)</f>
        <v>2026-04-23</v>
      </c>
      <c r="AV393" s="43" t="str">
        <f aca="false">P393</f>
        <v>安全保卫部（应急管理中心）</v>
      </c>
      <c r="AW393" s="53" t="str">
        <f aca="false">Q393</f>
        <v>单店分中心</v>
      </c>
      <c r="AX393" s="7" t="str">
        <f aca="false">H393</f>
        <v>工单来源：微信服务号，此工单内容为网民留言时填写的标题及原文。 ============================= 留言标题：南皋公交车站离居民楼近，灯光太刺眼留言原文：南皋公交车站离居民楼近，灯光太刺眼市民填写的详细地址为：区、街道：朝阳区崔各庄地区详细地址：南皋公交车站离居民楼很近，晚上公交车站的灯光太刺眼，并且公交车休班之后，灯光依然晃眼，影响居民休息，能否换成功率较小的灯，并且10点之后将大灯关闭</v>
      </c>
      <c r="AY393" s="53" t="str">
        <f aca="false">AG393</f>
        <v>照明扰民</v>
      </c>
      <c r="AZ393" s="43" t="s">
        <v>116</v>
      </c>
      <c r="BA393" s="43" t="s">
        <v>116</v>
      </c>
      <c r="BB393" s="43" t="s">
        <v>116</v>
      </c>
      <c r="BC393" s="6" t="s">
        <v>1330</v>
      </c>
      <c r="BD393" s="43" t="str">
        <f aca="false">U393</f>
        <v>二级单位</v>
      </c>
      <c r="BE393" s="43" t="str">
        <f aca="false">IFERROR(LEFT(T393,FIND(" ",T393)-1),T393)</f>
        <v>2026-04-28</v>
      </c>
      <c r="BF393" s="6" t="s">
        <v>904</v>
      </c>
      <c r="BG393" s="5" t="s">
        <v>148</v>
      </c>
      <c r="BH393" s="5" t="s">
        <v>326</v>
      </c>
      <c r="BI393" s="44"/>
      <c r="BJ393" s="44"/>
      <c r="BK393" s="44"/>
      <c r="BL393" s="44" t="str">
        <f aca="false">IF(BG393="物管行政部","侯旭、郑楠",IF(BG393="安保部","张耕",IF(BG393="工程设备部","华菲",IF(BG393="人力资源部","张浩宇",IF(BG393="党委工作部","阎鑫雨",IF(BG393="餐饮服务部","赵弘晨",IF(BG393="工会","郑欣",IF(BG393="办公室","董娜",""))))))))&amp;IF(BG393="纪检部","黄倩",IF(BG393="信息管理部","蔡浩然",""))</f>
        <v>张耕</v>
      </c>
      <c r="BM393" s="44"/>
      <c r="BN393" s="73"/>
      <c r="BO393" s="73"/>
      <c r="BP393" s="45" t="s">
        <v>120</v>
      </c>
      <c r="BQ393" s="74"/>
      <c r="BR393" s="73"/>
      <c r="BS393" s="74"/>
      <c r="BT393" s="74"/>
      <c r="BU393" s="73"/>
      <c r="BV393" s="44" t="str">
        <f aca="false">MID(AR393,1,16)</f>
        <v>网络-260423-028502</v>
      </c>
      <c r="BW393" s="44"/>
      <c r="BX393" s="45" t="str">
        <f aca="false">IF(COUNTIF(BV:BV,BV393)=1,"否","是")</f>
        <v>是</v>
      </c>
      <c r="BY393" s="45" t="str">
        <f aca="false">MID(AR393,18,1)</f>
        <v>1</v>
      </c>
      <c r="CG393" s="47" t="str">
        <f aca="false">VLOOKUP(AR393,[1]市民意见信息导出!$AI$2:$AK$392,3,FALSE())</f>
        <v>二级单位</v>
      </c>
      <c r="CH393" s="0" t="e">
        <f aca="false">VLOOKUP(BV393,[2]Sheet1!$C$2:$AC$99,2,FALSE())</f>
        <v>#N/A</v>
      </c>
    </row>
    <row r="394" customFormat="false" ht="81" hidden="true" customHeight="true" outlineLevel="0" collapsed="false">
      <c r="A394" s="35" t="s">
        <v>4696</v>
      </c>
      <c r="B394" s="36" t="s">
        <v>4684</v>
      </c>
      <c r="C394" s="36" t="s">
        <v>4685</v>
      </c>
      <c r="D394" s="36" t="s">
        <v>4697</v>
      </c>
      <c r="E394" s="35" t="s">
        <v>4687</v>
      </c>
      <c r="F394" s="35" t="s">
        <v>89</v>
      </c>
      <c r="G394" s="35" t="s">
        <v>4688</v>
      </c>
      <c r="H394" s="35" t="s">
        <v>4689</v>
      </c>
      <c r="I394" s="35" t="s">
        <v>92</v>
      </c>
      <c r="J394" s="35" t="s">
        <v>93</v>
      </c>
      <c r="K394" s="35" t="s">
        <v>434</v>
      </c>
      <c r="L394" s="35" t="s">
        <v>490</v>
      </c>
      <c r="M394" s="35" t="s">
        <v>741</v>
      </c>
      <c r="N394" s="35" t="s">
        <v>97</v>
      </c>
      <c r="O394" s="35" t="s">
        <v>447</v>
      </c>
      <c r="P394" s="35" t="s">
        <v>447</v>
      </c>
      <c r="Q394" s="35" t="s">
        <v>218</v>
      </c>
      <c r="R394" s="36" t="s">
        <v>4690</v>
      </c>
      <c r="S394" s="36" t="s">
        <v>4656</v>
      </c>
      <c r="T394" s="36" t="s">
        <v>4691</v>
      </c>
      <c r="U394" s="35" t="s">
        <v>103</v>
      </c>
      <c r="V394" s="36" t="s">
        <v>104</v>
      </c>
      <c r="W394" s="35" t="s">
        <v>4698</v>
      </c>
      <c r="X394" s="36" t="s">
        <v>4699</v>
      </c>
      <c r="Y394" s="35" t="s">
        <v>4700</v>
      </c>
      <c r="Z394" s="35" t="s">
        <v>4700</v>
      </c>
      <c r="AA394" s="35" t="s">
        <v>242</v>
      </c>
      <c r="AB394" s="35" t="s">
        <v>4701</v>
      </c>
      <c r="AC394" s="35" t="s">
        <v>111</v>
      </c>
      <c r="AD394" s="35" t="s">
        <v>112</v>
      </c>
      <c r="AE394" s="36" t="s">
        <v>4694</v>
      </c>
      <c r="AF394" s="36" t="s">
        <v>497</v>
      </c>
      <c r="AG394" s="35" t="s">
        <v>4695</v>
      </c>
      <c r="AH394" s="35" t="s">
        <v>116</v>
      </c>
      <c r="AK394" s="37" t="str">
        <f aca="false">AG394&amp;L394&amp;M394</f>
        <v>照明扰民场站问题场站生活设施问题</v>
      </c>
      <c r="AP394" s="38" t="n">
        <v>390</v>
      </c>
      <c r="AQ394" s="39" t="n">
        <v>46143</v>
      </c>
      <c r="AR394" s="43" t="str">
        <f aca="false">IFERROR(LEFT(A394,FIND("（",A394)-1),A394)</f>
        <v>网络-260423-028502-2</v>
      </c>
      <c r="AS394" s="43" t="str">
        <f aca="false">J394</f>
        <v>诉求</v>
      </c>
      <c r="AT394" s="43" t="n">
        <f aca="false">IF(MID(AR394,1,2)="热线",12345)+IF(MID(AR394,1,2)="网络",12345)</f>
        <v>12345</v>
      </c>
      <c r="AU394" s="41" t="str">
        <f aca="false">IFERROR(LEFT(D394,FIND(" ",D394)-1),D394)</f>
        <v>2026-04-23</v>
      </c>
      <c r="AV394" s="43" t="str">
        <f aca="false">P394</f>
        <v>工程设备部</v>
      </c>
      <c r="AW394" s="53" t="str">
        <f aca="false">Q394</f>
        <v>机关</v>
      </c>
      <c r="AX394" s="7" t="str">
        <f aca="false">H394</f>
        <v>工单来源：微信服务号，此工单内容为网民留言时填写的标题及原文。 ============================= 留言标题：南皋公交车站离居民楼近，灯光太刺眼留言原文：南皋公交车站离居民楼近，灯光太刺眼市民填写的详细地址为：区、街道：朝阳区崔各庄地区详细地址：南皋公交车站离居民楼很近，晚上公交车站的灯光太刺眼，并且公交车休班之后，灯光依然晃眼，影响居民休息，能否换成功率较小的灯，并且10点之后将大灯关闭</v>
      </c>
      <c r="AY394" s="53" t="str">
        <f aca="false">AG394</f>
        <v>照明扰民</v>
      </c>
      <c r="AZ394" s="43" t="s">
        <v>116</v>
      </c>
      <c r="BA394" s="43" t="s">
        <v>116</v>
      </c>
      <c r="BB394" s="43" t="s">
        <v>116</v>
      </c>
      <c r="BC394" s="6" t="s">
        <v>1330</v>
      </c>
      <c r="BD394" s="43" t="str">
        <f aca="false">U394</f>
        <v>结束</v>
      </c>
      <c r="BE394" s="43" t="str">
        <f aca="false">IFERROR(LEFT(T394,FIND(" ",T394)-1),T394)</f>
        <v>2026-04-28</v>
      </c>
      <c r="BF394" s="6" t="s">
        <v>904</v>
      </c>
      <c r="BG394" s="5" t="s">
        <v>447</v>
      </c>
      <c r="BH394" s="5" t="s">
        <v>326</v>
      </c>
      <c r="BI394" s="44"/>
      <c r="BJ394" s="44"/>
      <c r="BK394" s="44"/>
      <c r="BL394" s="44" t="str">
        <f aca="false">IF(BG394="物管行政部","侯旭、郑楠",IF(BG394="安保部","张耕",IF(BG394="工程设备部","华菲",IF(BG394="人力资源部","张浩宇",IF(BG394="党委工作部","阎鑫雨",IF(BG394="餐饮服务部","赵弘晨",IF(BG394="工会","郑欣",IF(BG394="办公室","董娜",""))))))))&amp;IF(BG394="纪检部","黄倩",IF(BG394="信息管理部","蔡浩然",""))</f>
        <v>华菲</v>
      </c>
      <c r="BM394" s="44"/>
      <c r="BN394" s="73"/>
      <c r="BO394" s="73"/>
      <c r="BP394" s="45" t="s">
        <v>120</v>
      </c>
      <c r="BQ394" s="74"/>
      <c r="BR394" s="73"/>
      <c r="BS394" s="74"/>
      <c r="BT394" s="74"/>
      <c r="BU394" s="73"/>
      <c r="BV394" s="44" t="str">
        <f aca="false">MID(AR394,1,16)</f>
        <v>网络-260423-028502</v>
      </c>
      <c r="BW394" s="44"/>
      <c r="BX394" s="45" t="str">
        <f aca="false">IF(COUNTIF(BV:BV,BV394)=1,"否","是")</f>
        <v>是</v>
      </c>
      <c r="BY394" s="45" t="str">
        <f aca="false">MID(AR394,18,1)</f>
        <v>2</v>
      </c>
      <c r="CG394" s="47" t="str">
        <f aca="false">VLOOKUP(AR394,[1]市民意见信息导出!$AI$2:$AK$392,3,FALSE())</f>
        <v>结束</v>
      </c>
      <c r="CH394" s="0" t="e">
        <f aca="false">VLOOKUP(BV394,[2]Sheet1!$C$2:$AC$99,2,FALSE())</f>
        <v>#N/A</v>
      </c>
    </row>
    <row r="395" customFormat="false" ht="55" hidden="true" customHeight="true" outlineLevel="0" collapsed="false">
      <c r="A395" s="35" t="s">
        <v>4702</v>
      </c>
      <c r="B395" s="36" t="s">
        <v>4703</v>
      </c>
      <c r="C395" s="36" t="s">
        <v>4704</v>
      </c>
      <c r="D395" s="36" t="s">
        <v>4705</v>
      </c>
      <c r="E395" s="35" t="s">
        <v>2816</v>
      </c>
      <c r="F395" s="35" t="s">
        <v>129</v>
      </c>
      <c r="G395" s="35" t="s">
        <v>4706</v>
      </c>
      <c r="H395" s="35" t="s">
        <v>4707</v>
      </c>
      <c r="I395" s="35" t="s">
        <v>92</v>
      </c>
      <c r="J395" s="35" t="s">
        <v>93</v>
      </c>
      <c r="K395" s="35" t="s">
        <v>434</v>
      </c>
      <c r="L395" s="35" t="s">
        <v>490</v>
      </c>
      <c r="M395" s="35" t="s">
        <v>741</v>
      </c>
      <c r="N395" s="35" t="s">
        <v>97</v>
      </c>
      <c r="O395" s="35" t="s">
        <v>447</v>
      </c>
      <c r="P395" s="35" t="s">
        <v>447</v>
      </c>
      <c r="Q395" s="35" t="s">
        <v>218</v>
      </c>
      <c r="R395" s="36" t="s">
        <v>4690</v>
      </c>
      <c r="S395" s="35"/>
      <c r="T395" s="36" t="s">
        <v>4691</v>
      </c>
      <c r="U395" s="35" t="s">
        <v>4692</v>
      </c>
      <c r="V395" s="36" t="s">
        <v>104</v>
      </c>
      <c r="W395" s="35"/>
      <c r="X395" s="35"/>
      <c r="Y395" s="35"/>
      <c r="Z395" s="35"/>
      <c r="AA395" s="35"/>
      <c r="AB395" s="35"/>
      <c r="AC395" s="35"/>
      <c r="AD395" s="35" t="s">
        <v>112</v>
      </c>
      <c r="AE395" s="36" t="s">
        <v>4708</v>
      </c>
      <c r="AF395" s="36" t="s">
        <v>497</v>
      </c>
      <c r="AG395" s="35" t="s">
        <v>379</v>
      </c>
      <c r="AH395" s="35" t="s">
        <v>116</v>
      </c>
      <c r="AK395" s="37" t="str">
        <f aca="false">AG395&amp;L395&amp;M395</f>
        <v>设施设备场站问题场站生活设施问题</v>
      </c>
      <c r="AP395" s="38" t="n">
        <v>391</v>
      </c>
      <c r="AQ395" s="39" t="n">
        <v>46143</v>
      </c>
      <c r="AR395" s="43" t="str">
        <f aca="false">IFERROR(LEFT(A395,FIND("（",A395)-1),A395)</f>
        <v>热线-260423-056674</v>
      </c>
      <c r="AS395" s="43" t="str">
        <f aca="false">J395</f>
        <v>诉求</v>
      </c>
      <c r="AT395" s="43" t="n">
        <f aca="false">IF(MID(AR395,1,2)="热线",12345)+IF(MID(AR395,1,2)="网络",12345)</f>
        <v>12345</v>
      </c>
      <c r="AU395" s="41" t="str">
        <f aca="false">IFERROR(LEFT(D395,FIND(" ",D395)-1),D395)</f>
        <v>2026-04-24</v>
      </c>
      <c r="AV395" s="43" t="str">
        <f aca="false">P395</f>
        <v>工程设备部</v>
      </c>
      <c r="AW395" s="53" t="str">
        <f aca="false">Q395</f>
        <v>机关</v>
      </c>
      <c r="AX395" s="7" t="str">
        <f aca="false">H395</f>
        <v>市民反映，西城区阜成门内公交总站，站里没有路灯，来电反映公交总站没有路灯问题。</v>
      </c>
      <c r="AY395" s="53" t="str">
        <f aca="false">AG395</f>
        <v>设施设备</v>
      </c>
      <c r="AZ395" s="43" t="s">
        <v>92</v>
      </c>
      <c r="BA395" s="43" t="s">
        <v>116</v>
      </c>
      <c r="BB395" s="43" t="s">
        <v>116</v>
      </c>
      <c r="BC395" s="6" t="s">
        <v>1330</v>
      </c>
      <c r="BD395" s="43" t="str">
        <f aca="false">U395</f>
        <v>二级单位</v>
      </c>
      <c r="BE395" s="43" t="str">
        <f aca="false">IFERROR(LEFT(T395,FIND(" ",T395)-1),T395)</f>
        <v>2026-04-28</v>
      </c>
      <c r="BF395" s="6" t="s">
        <v>904</v>
      </c>
      <c r="BG395" s="5" t="s">
        <v>447</v>
      </c>
      <c r="BH395" s="80" t="s">
        <v>531</v>
      </c>
      <c r="BI395" s="44"/>
      <c r="BJ395" s="44"/>
      <c r="BK395" s="44"/>
      <c r="BL395" s="44" t="str">
        <f aca="false">IF(BG395="物管行政部","侯旭、郑楠",IF(BG395="安保部","张耕",IF(BG395="工程设备部","华菲",IF(BG395="人力资源部","张浩宇",IF(BG395="党委工作部","阎鑫雨",IF(BG395="餐饮服务部","赵弘晨",IF(BG395="工会","郑欣",IF(BG395="办公室","董娜",""))))))))&amp;IF(BG395="纪检部","黄倩",IF(BG395="信息管理部","蔡浩然",""))</f>
        <v>华菲</v>
      </c>
      <c r="BM395" s="44"/>
      <c r="BN395" s="73"/>
      <c r="BO395" s="73"/>
      <c r="BP395" s="45" t="s">
        <v>120</v>
      </c>
      <c r="BQ395" s="74"/>
      <c r="BR395" s="73"/>
      <c r="BS395" s="74"/>
      <c r="BT395" s="74"/>
      <c r="BU395" s="73"/>
      <c r="BV395" s="44" t="str">
        <f aca="false">MID(AR395,1,16)</f>
        <v>热线-260423-056674</v>
      </c>
      <c r="BW395" s="44"/>
      <c r="BX395" s="45" t="str">
        <f aca="false">IF(COUNTIF(BV:BV,BV395)=1,"否","是")</f>
        <v>否</v>
      </c>
      <c r="BY395" s="45" t="str">
        <f aca="false">MID(AR395,18,1)</f>
        <v/>
      </c>
      <c r="CG395" s="47" t="str">
        <f aca="false">VLOOKUP(AR395,[1]市民意见信息导出!$AI$2:$AK$392,3,FALSE())</f>
        <v>二级单位</v>
      </c>
      <c r="CH395" s="0" t="e">
        <f aca="false">VLOOKUP(BV395,[2]Sheet1!$C$2:$AC$99,2,FALSE())</f>
        <v>#N/A</v>
      </c>
    </row>
    <row r="396" customFormat="false" ht="78" hidden="true" customHeight="false" outlineLevel="0" collapsed="false">
      <c r="A396" s="35" t="s">
        <v>4709</v>
      </c>
      <c r="B396" s="36" t="s">
        <v>4710</v>
      </c>
      <c r="C396" s="36" t="s">
        <v>4711</v>
      </c>
      <c r="D396" s="36" t="s">
        <v>4712</v>
      </c>
      <c r="E396" s="35" t="s">
        <v>4713</v>
      </c>
      <c r="F396" s="35" t="s">
        <v>89</v>
      </c>
      <c r="G396" s="35" t="s">
        <v>4284</v>
      </c>
      <c r="H396" s="35" t="s">
        <v>4714</v>
      </c>
      <c r="I396" s="35" t="s">
        <v>92</v>
      </c>
      <c r="J396" s="35" t="s">
        <v>173</v>
      </c>
      <c r="K396" s="35" t="s">
        <v>234</v>
      </c>
      <c r="L396" s="35" t="s">
        <v>303</v>
      </c>
      <c r="M396" s="35" t="s">
        <v>304</v>
      </c>
      <c r="N396" s="35" t="s">
        <v>97</v>
      </c>
      <c r="O396" s="35" t="s">
        <v>238</v>
      </c>
      <c r="P396" s="35" t="s">
        <v>238</v>
      </c>
      <c r="Q396" s="35" t="s">
        <v>218</v>
      </c>
      <c r="R396" s="36" t="s">
        <v>4715</v>
      </c>
      <c r="S396" s="35"/>
      <c r="T396" s="36" t="s">
        <v>4716</v>
      </c>
      <c r="U396" s="35" t="s">
        <v>4692</v>
      </c>
      <c r="V396" s="36" t="s">
        <v>104</v>
      </c>
      <c r="W396" s="35"/>
      <c r="X396" s="35"/>
      <c r="Y396" s="35"/>
      <c r="Z396" s="35"/>
      <c r="AA396" s="35"/>
      <c r="AB396" s="35"/>
      <c r="AC396" s="35"/>
      <c r="AD396" s="35" t="s">
        <v>112</v>
      </c>
      <c r="AE396" s="36" t="s">
        <v>4717</v>
      </c>
      <c r="AF396" s="36" t="s">
        <v>279</v>
      </c>
      <c r="AG396" s="35" t="s">
        <v>115</v>
      </c>
      <c r="AH396" s="35" t="s">
        <v>116</v>
      </c>
      <c r="AK396" s="37" t="str">
        <f aca="false">AG396&amp;L396&amp;M396</f>
        <v>服务人力资源方面其他问题人力资源方面补充内容</v>
      </c>
      <c r="AP396" s="38" t="n">
        <v>392</v>
      </c>
      <c r="AQ396" s="39" t="n">
        <v>46143</v>
      </c>
      <c r="AR396" s="43" t="str">
        <f aca="false">IFERROR(LEFT(A396,FIND("（",A396)-1),A396)</f>
        <v>热线-260425-034425-2</v>
      </c>
      <c r="AS396" s="43" t="str">
        <f aca="false">J396</f>
        <v>其他</v>
      </c>
      <c r="AT396" s="43" t="n">
        <f aca="false">IF(MID(AR396,1,2)="热线",12345)+IF(MID(AR396,1,2)="网络",12345)</f>
        <v>12345</v>
      </c>
      <c r="AU396" s="41" t="str">
        <f aca="false">IFERROR(LEFT(D396,FIND(" ",D396)-1),D396)</f>
        <v>2026-04-25</v>
      </c>
      <c r="AV396" s="43" t="str">
        <f aca="false">P396</f>
        <v>人力资源部</v>
      </c>
      <c r="AW396" s="53" t="str">
        <f aca="false">Q396</f>
        <v>机关</v>
      </c>
      <c r="AX396" s="7" t="str">
        <f aca="false">H396</f>
        <v>市民反映，于家园车队有一个刷车工精神有问题，刷车的时候不好好刷并且还老给公交车司机找麻烦，市民家人在该车队工作一直被找麻烦，而且其他司机也有此情况，现在需要车队把该员工开除，因为司机这个职业是有风险的，如果因为该人导致司机在路上开车的时候出意外没有人能负责，现在诉求是开除该员工，昨天反映完之后接到了车队长的回复，车队长承认了该员工有精神类问题，但是没有任何处理措施，市民不认可，要求再次反映此问题，市民要求回复，来电反映要求车队开除队内有精神疾病的员工。鸿运承安服人力 客七安服  答复不满意</v>
      </c>
      <c r="AY396" s="53" t="str">
        <f aca="false">AG396</f>
        <v>服务</v>
      </c>
      <c r="AZ396" s="43" t="s">
        <v>92</v>
      </c>
      <c r="BA396" s="43" t="s">
        <v>116</v>
      </c>
      <c r="BB396" s="43" t="s">
        <v>116</v>
      </c>
      <c r="BC396" s="6" t="s">
        <v>226</v>
      </c>
      <c r="BD396" s="43" t="str">
        <f aca="false">U396</f>
        <v>二级单位</v>
      </c>
      <c r="BE396" s="43" t="str">
        <f aca="false">IFERROR(LEFT(T396,FIND(" ",T396)-1),T396)</f>
        <v>2026-04-30</v>
      </c>
      <c r="BF396" s="6" t="s">
        <v>4718</v>
      </c>
      <c r="BG396" s="5" t="s">
        <v>238</v>
      </c>
      <c r="BH396" s="5" t="s">
        <v>135</v>
      </c>
      <c r="BI396" s="44"/>
      <c r="BJ396" s="44"/>
      <c r="BK396" s="44"/>
      <c r="BL396" s="44" t="str">
        <f aca="false">IF(BG396="物管行政部","侯旭、郑楠",IF(BG396="安保部","张耕",IF(BG396="工程设备部","华菲",IF(BG396="人力资源部","张浩宇",IF(BG396="党委工作部","阎鑫雨",IF(BG396="餐饮服务部","赵弘晨",IF(BG396="工会","郑欣",IF(BG396="办公室","董娜",""))))))))&amp;IF(BG396="纪检部","黄倩",IF(BG396="信息管理部","蔡浩然",""))</f>
        <v>张浩宇</v>
      </c>
      <c r="BM396" s="44"/>
      <c r="BN396" s="73"/>
      <c r="BO396" s="73"/>
      <c r="BP396" s="45" t="s">
        <v>120</v>
      </c>
      <c r="BQ396" s="74" t="s">
        <v>4719</v>
      </c>
      <c r="BR396" s="73" t="s">
        <v>92</v>
      </c>
      <c r="BS396" s="74"/>
      <c r="BT396" s="74"/>
      <c r="BU396" s="73"/>
      <c r="BV396" s="44" t="str">
        <f aca="false">MID(AR396,1,16)</f>
        <v>热线-260425-034425</v>
      </c>
      <c r="BW396" s="44"/>
      <c r="BX396" s="45" t="str">
        <f aca="false">IF(COUNTIF(BV:BV,BV396)=1,"否","是")</f>
        <v>是</v>
      </c>
      <c r="BY396" s="45" t="str">
        <f aca="false">MID(AR396,18,1)</f>
        <v>2</v>
      </c>
      <c r="CG396" s="47" t="e">
        <f aca="false">VLOOKUP(AR396,[1]市民意见信息导出!$AI$2:$AK$392,3,FALSE())</f>
        <v>#N/A</v>
      </c>
      <c r="CH396" s="0" t="e">
        <f aca="false">VLOOKUP(BV396,[2]Sheet1!$C$2:$AC$99,2,FALSE())</f>
        <v>#N/A</v>
      </c>
    </row>
    <row r="397" customFormat="false" ht="78" hidden="true" customHeight="false" outlineLevel="0" collapsed="false">
      <c r="A397" s="35" t="s">
        <v>4720</v>
      </c>
      <c r="B397" s="36" t="s">
        <v>4710</v>
      </c>
      <c r="C397" s="36" t="s">
        <v>4711</v>
      </c>
      <c r="D397" s="36" t="s">
        <v>4721</v>
      </c>
      <c r="E397" s="35" t="s">
        <v>4713</v>
      </c>
      <c r="F397" s="35" t="s">
        <v>89</v>
      </c>
      <c r="G397" s="35" t="s">
        <v>4284</v>
      </c>
      <c r="H397" s="35" t="s">
        <v>4714</v>
      </c>
      <c r="I397" s="35" t="s">
        <v>92</v>
      </c>
      <c r="J397" s="35" t="s">
        <v>173</v>
      </c>
      <c r="K397" s="35" t="s">
        <v>94</v>
      </c>
      <c r="L397" s="35" t="s">
        <v>1072</v>
      </c>
      <c r="M397" s="35" t="s">
        <v>1073</v>
      </c>
      <c r="N397" s="35" t="s">
        <v>97</v>
      </c>
      <c r="O397" s="35" t="s">
        <v>99</v>
      </c>
      <c r="P397" s="35" t="s">
        <v>99</v>
      </c>
      <c r="Q397" s="35" t="s">
        <v>218</v>
      </c>
      <c r="R397" s="36" t="s">
        <v>4715</v>
      </c>
      <c r="S397" s="35"/>
      <c r="T397" s="36" t="s">
        <v>4716</v>
      </c>
      <c r="U397" s="35" t="s">
        <v>4692</v>
      </c>
      <c r="V397" s="36" t="s">
        <v>104</v>
      </c>
      <c r="W397" s="35"/>
      <c r="X397" s="35"/>
      <c r="Y397" s="35"/>
      <c r="Z397" s="35"/>
      <c r="AA397" s="35"/>
      <c r="AB397" s="35"/>
      <c r="AC397" s="35"/>
      <c r="AD397" s="35" t="s">
        <v>112</v>
      </c>
      <c r="AE397" s="36" t="s">
        <v>4717</v>
      </c>
      <c r="AF397" s="36" t="s">
        <v>529</v>
      </c>
      <c r="AG397" s="35" t="s">
        <v>115</v>
      </c>
      <c r="AH397" s="35" t="s">
        <v>116</v>
      </c>
      <c r="AK397" s="37" t="str">
        <f aca="false">AG397&amp;L397&amp;M397</f>
        <v>服务安全服务专业其他问题安全服务专业补充内容</v>
      </c>
      <c r="AP397" s="38" t="n">
        <v>393</v>
      </c>
      <c r="AQ397" s="39" t="n">
        <v>46143</v>
      </c>
      <c r="AR397" s="43" t="str">
        <f aca="false">IFERROR(LEFT(A397,FIND("（",A397)-1),A397)</f>
        <v>热线-260425-034425-1</v>
      </c>
      <c r="AS397" s="43" t="str">
        <f aca="false">J397</f>
        <v>其他</v>
      </c>
      <c r="AT397" s="43" t="n">
        <f aca="false">IF(MID(AR397,1,2)="热线",12345)+IF(MID(AR397,1,2)="网络",12345)</f>
        <v>12345</v>
      </c>
      <c r="AU397" s="41" t="str">
        <f aca="false">IFERROR(LEFT(D397,FIND(" ",D397)-1),D397)</f>
        <v>2026-04-25</v>
      </c>
      <c r="AV397" s="43" t="str">
        <f aca="false">P397</f>
        <v>物管行政部</v>
      </c>
      <c r="AW397" s="53" t="str">
        <f aca="false">Q397</f>
        <v>机关</v>
      </c>
      <c r="AX397" s="7" t="str">
        <f aca="false">H397</f>
        <v>市民反映，于家园车队有一个刷车工精神有问题，刷车的时候不好好刷并且还老给公交车司机找麻烦，市民家人在该车队工作一直被找麻烦，而且其他司机也有此情况，现在需要车队把该员工开除，因为司机这个职业是有风险的，如果因为该人导致司机在路上开车的时候出意外没有人能负责，现在诉求是开除该员工，昨天反映完之后接到了车队长的回复，车队长承认了该员工有精神类问题，但是没有任何处理措施，市民不认可，要求再次反映此问题，市民要求回复，来电反映要求车队开除队内有精神疾病的员工。鸿运承安服人力 客七安服  答复不满意</v>
      </c>
      <c r="AY397" s="53" t="str">
        <f aca="false">AG397</f>
        <v>服务</v>
      </c>
      <c r="AZ397" s="43" t="s">
        <v>92</v>
      </c>
      <c r="BA397" s="43" t="s">
        <v>116</v>
      </c>
      <c r="BB397" s="43" t="s">
        <v>116</v>
      </c>
      <c r="BC397" s="6" t="s">
        <v>226</v>
      </c>
      <c r="BD397" s="43" t="str">
        <f aca="false">U397</f>
        <v>二级单位</v>
      </c>
      <c r="BE397" s="43" t="str">
        <f aca="false">IFERROR(LEFT(T397,FIND(" ",T397)-1),T397)</f>
        <v>2026-04-30</v>
      </c>
      <c r="BF397" s="6" t="s">
        <v>4718</v>
      </c>
      <c r="BG397" s="5" t="s">
        <v>99</v>
      </c>
      <c r="BH397" s="5" t="s">
        <v>135</v>
      </c>
      <c r="BI397" s="44"/>
      <c r="BJ397" s="44"/>
      <c r="BK397" s="44"/>
      <c r="BL397" s="44" t="str">
        <f aca="false">IF(BG397="物管行政部","侯旭、郑楠",IF(BG397="安保部","张耕",IF(BG397="工程设备部","华菲",IF(BG397="人力资源部","张浩宇",IF(BG397="党委工作部","阎鑫雨",IF(BG397="餐饮服务部","赵弘晨",IF(BG397="工会","郑欣",IF(BG397="办公室","董娜",""))))))))&amp;IF(BG397="纪检部","黄倩",IF(BG397="信息管理部","蔡浩然",""))</f>
        <v>侯旭、郑楠</v>
      </c>
      <c r="BM397" s="44"/>
      <c r="BN397" s="73"/>
      <c r="BO397" s="73"/>
      <c r="BP397" s="45" t="s">
        <v>120</v>
      </c>
      <c r="BQ397" s="74" t="s">
        <v>4719</v>
      </c>
      <c r="BR397" s="73" t="s">
        <v>92</v>
      </c>
      <c r="BS397" s="74"/>
      <c r="BT397" s="74"/>
      <c r="BU397" s="73"/>
      <c r="BV397" s="44" t="str">
        <f aca="false">MID(AR397,1,16)</f>
        <v>热线-260425-034425</v>
      </c>
      <c r="BW397" s="44"/>
      <c r="BX397" s="45" t="str">
        <f aca="false">IF(COUNTIF(BV:BV,BV397)=1,"否","是")</f>
        <v>是</v>
      </c>
      <c r="BY397" s="45" t="str">
        <f aca="false">MID(AR397,18,1)</f>
        <v>1</v>
      </c>
      <c r="CG397" s="47" t="e">
        <f aca="false">VLOOKUP(AR397,[1]市民意见信息导出!$AI$2:$AK$392,3,FALSE())</f>
        <v>#N/A</v>
      </c>
      <c r="CH397" s="0" t="e">
        <f aca="false">VLOOKUP(BV397,[2]Sheet1!$C$2:$AC$99,2,FALSE())</f>
        <v>#N/A</v>
      </c>
    </row>
    <row r="398" customFormat="false" ht="15" hidden="true" customHeight="false" outlineLevel="0" collapsed="false">
      <c r="AK398" s="37" t="str">
        <f aca="false">AG398&amp;L398&amp;M398</f>
        <v/>
      </c>
      <c r="AR398" s="43" t="n">
        <f aca="false">IFERROR(LEFT(A398,FIND("（",A398)-1),A398)</f>
        <v>0</v>
      </c>
      <c r="AS398" s="43" t="n">
        <f aca="false">J398</f>
        <v>0</v>
      </c>
      <c r="AT398" s="43" t="n">
        <f aca="false">IF(MID(AR398,1,2)="热线",12345)+IF(MID(AR398,1,2)="网络",12345)</f>
        <v>0</v>
      </c>
      <c r="AU398" s="41" t="n">
        <f aca="false">IFERROR(LEFT(D398,FIND(" ",D398)-1),D398)</f>
        <v>0</v>
      </c>
      <c r="AV398" s="43" t="n">
        <f aca="false">P398</f>
        <v>0</v>
      </c>
      <c r="AW398" s="53" t="n">
        <f aca="false">Q398</f>
        <v>0</v>
      </c>
      <c r="AX398" s="7" t="n">
        <f aca="false">H398</f>
        <v>0</v>
      </c>
      <c r="AY398" s="53" t="n">
        <f aca="false">AG398</f>
        <v>0</v>
      </c>
      <c r="AZ398" s="43"/>
      <c r="BA398" s="43"/>
      <c r="BB398" s="43"/>
      <c r="BD398" s="43" t="n">
        <f aca="false">U398</f>
        <v>0</v>
      </c>
      <c r="BE398" s="43" t="n">
        <f aca="false">IFERROR(LEFT(T398,FIND(" ",T398)-1),T398)</f>
        <v>0</v>
      </c>
      <c r="BI398" s="44"/>
      <c r="BJ398" s="44"/>
      <c r="BK398" s="44"/>
      <c r="BL398" s="44" t="str">
        <f aca="false">IF(BG398="物管行政部","侯旭、郑楠",IF(BG398="安保部","张耕",IF(BG398="工程设备部","华菲",IF(BG398="人力资源部","张浩宇",IF(BG398="党委工作部","阎鑫雨",IF(BG398="餐饮服务部","赵弘晨",IF(BG398="工会","郑欣",IF(BG398="办公室","董娜",""))))))))&amp;IF(BG398="纪检部","黄倩",IF(BG398="信息管理部","蔡浩然",""))</f>
        <v/>
      </c>
      <c r="BM398" s="44"/>
      <c r="BN398" s="73"/>
      <c r="BO398" s="73"/>
      <c r="BP398" s="76"/>
      <c r="BQ398" s="74"/>
      <c r="BR398" s="73"/>
      <c r="BS398" s="74"/>
      <c r="BT398" s="74"/>
      <c r="BU398" s="73"/>
      <c r="BV398" s="44" t="str">
        <f aca="false">MID(AR398,1,16)</f>
        <v>0</v>
      </c>
      <c r="BW398" s="44"/>
      <c r="BX398" s="45" t="str">
        <f aca="false">IF(COUNTIF(BV:BV,BV398)=1,"否","是")</f>
        <v>是</v>
      </c>
      <c r="BY398" s="45" t="str">
        <f aca="false">MID(AR398,18,1)</f>
        <v/>
      </c>
      <c r="CG398" s="47" t="e">
        <f aca="false">VLOOKUP(AR398,[1]市民意见信息导出!$AI$2:$AK$392,3,FALSE())</f>
        <v>#N/A</v>
      </c>
      <c r="CH398" s="0" t="e">
        <f aca="false">VLOOKUP(BV398,[2]Sheet1!$C$2:$AC$99,2,FALSE())</f>
        <v>#N/A</v>
      </c>
    </row>
    <row r="399" customFormat="false" ht="15" hidden="true" customHeight="false" outlineLevel="0" collapsed="false">
      <c r="AK399" s="37" t="str">
        <f aca="false">AG399&amp;L399&amp;M399</f>
        <v/>
      </c>
      <c r="AR399" s="43" t="n">
        <f aca="false">IFERROR(LEFT(A399,FIND("（",A399)-1),A399)</f>
        <v>0</v>
      </c>
      <c r="AS399" s="43" t="n">
        <f aca="false">J399</f>
        <v>0</v>
      </c>
      <c r="AT399" s="43" t="n">
        <f aca="false">IF(MID(AR399,1,2)="热线",12345)+IF(MID(AR399,1,2)="网络",12345)</f>
        <v>0</v>
      </c>
      <c r="AU399" s="41" t="n">
        <f aca="false">IFERROR(LEFT(D399,FIND(" ",D399)-1),D399)</f>
        <v>0</v>
      </c>
      <c r="AV399" s="43" t="n">
        <f aca="false">P399</f>
        <v>0</v>
      </c>
      <c r="AW399" s="53" t="n">
        <f aca="false">Q399</f>
        <v>0</v>
      </c>
      <c r="AX399" s="7" t="n">
        <f aca="false">H399</f>
        <v>0</v>
      </c>
      <c r="AY399" s="53" t="n">
        <f aca="false">AG399</f>
        <v>0</v>
      </c>
      <c r="AZ399" s="43"/>
      <c r="BA399" s="43"/>
      <c r="BB399" s="43"/>
      <c r="BD399" s="43" t="n">
        <f aca="false">U399</f>
        <v>0</v>
      </c>
      <c r="BE399" s="43" t="n">
        <f aca="false">IFERROR(LEFT(T399,FIND(" ",T399)-1),T399)</f>
        <v>0</v>
      </c>
      <c r="BI399" s="44"/>
      <c r="BJ399" s="44"/>
      <c r="BK399" s="44"/>
      <c r="BL399" s="44" t="str">
        <f aca="false">IF(BG399="物管行政部","侯旭、郑楠",IF(BG399="安保部","张耕",IF(BG399="工程设备部","华菲",IF(BG399="人力资源部","张浩宇",IF(BG399="党委工作部","阎鑫雨",IF(BG399="餐饮服务部","赵弘晨",IF(BG399="工会","郑欣",IF(BG399="办公室","董娜",""))))))))&amp;IF(BG399="纪检部","黄倩",IF(BG399="信息管理部","蔡浩然",""))</f>
        <v/>
      </c>
      <c r="BM399" s="44"/>
      <c r="BN399" s="73"/>
      <c r="BO399" s="73"/>
      <c r="BP399" s="76"/>
      <c r="BQ399" s="74"/>
      <c r="BR399" s="73"/>
      <c r="BS399" s="74"/>
      <c r="BT399" s="74"/>
      <c r="BU399" s="73"/>
      <c r="BV399" s="44" t="str">
        <f aca="false">MID(AR399,1,16)</f>
        <v>0</v>
      </c>
      <c r="BW399" s="44"/>
      <c r="BX399" s="45" t="str">
        <f aca="false">IF(COUNTIF(BV:BV,BV399)=1,"否","是")</f>
        <v>是</v>
      </c>
      <c r="BY399" s="45" t="str">
        <f aca="false">MID(AR399,18,1)</f>
        <v/>
      </c>
      <c r="CG399" s="47" t="e">
        <f aca="false">VLOOKUP(AR399,[1]市民意见信息导出!$AI$2:$AK$392,3,FALSE())</f>
        <v>#N/A</v>
      </c>
      <c r="CH399" s="0" t="e">
        <f aca="false">VLOOKUP(BV399,[2]Sheet1!$C$2:$AC$99,2,FALSE())</f>
        <v>#N/A</v>
      </c>
    </row>
    <row r="400" customFormat="false" ht="15" hidden="true" customHeight="false" outlineLevel="0" collapsed="false">
      <c r="AK400" s="37" t="str">
        <f aca="false">AG400&amp;L400&amp;M400</f>
        <v/>
      </c>
      <c r="AR400" s="43" t="n">
        <f aca="false">IFERROR(LEFT(A400,FIND("（",A400)-1),A400)</f>
        <v>0</v>
      </c>
      <c r="AS400" s="43" t="n">
        <f aca="false">J400</f>
        <v>0</v>
      </c>
      <c r="AT400" s="43" t="n">
        <f aca="false">IF(MID(AR400,1,2)="热线",12345)+IF(MID(AR400,1,2)="网络",12345)</f>
        <v>0</v>
      </c>
      <c r="AU400" s="41" t="n">
        <f aca="false">IFERROR(LEFT(D400,FIND(" ",D400)-1),D400)</f>
        <v>0</v>
      </c>
      <c r="AV400" s="43" t="n">
        <f aca="false">P400</f>
        <v>0</v>
      </c>
      <c r="AW400" s="53" t="n">
        <f aca="false">Q400</f>
        <v>0</v>
      </c>
      <c r="AX400" s="7" t="n">
        <f aca="false">H400</f>
        <v>0</v>
      </c>
      <c r="AY400" s="53" t="n">
        <f aca="false">AG400</f>
        <v>0</v>
      </c>
      <c r="AZ400" s="43"/>
      <c r="BA400" s="43"/>
      <c r="BB400" s="43"/>
      <c r="BD400" s="43" t="n">
        <f aca="false">U400</f>
        <v>0</v>
      </c>
      <c r="BE400" s="43" t="n">
        <f aca="false">IFERROR(LEFT(T400,FIND(" ",T400)-1),T400)</f>
        <v>0</v>
      </c>
      <c r="BI400" s="44"/>
      <c r="BJ400" s="44"/>
      <c r="BK400" s="44"/>
      <c r="BL400" s="44" t="str">
        <f aca="false">IF(BG400="物管行政部","侯旭、郑楠",IF(BG400="安保部","张耕",IF(BG400="工程设备部","华菲",IF(BG400="人力资源部","张浩宇",IF(BG400="党委工作部","阎鑫雨",IF(BG400="餐饮服务部","赵弘晨",IF(BG400="工会","郑欣",IF(BG400="办公室","董娜",""))))))))&amp;IF(BG400="纪检部","黄倩",IF(BG400="信息管理部","蔡浩然",""))</f>
        <v/>
      </c>
      <c r="BM400" s="44"/>
      <c r="BN400" s="73"/>
      <c r="BO400" s="73"/>
      <c r="BP400" s="76"/>
      <c r="BQ400" s="74"/>
      <c r="BR400" s="73"/>
      <c r="BS400" s="74"/>
      <c r="BT400" s="74"/>
      <c r="BU400" s="73"/>
      <c r="BV400" s="44" t="str">
        <f aca="false">MID(AR400,1,16)</f>
        <v>0</v>
      </c>
      <c r="BW400" s="44"/>
      <c r="BX400" s="45" t="str">
        <f aca="false">IF(COUNTIF(BV:BV,BV400)=1,"否","是")</f>
        <v>是</v>
      </c>
      <c r="BY400" s="45" t="str">
        <f aca="false">MID(AR400,18,1)</f>
        <v/>
      </c>
      <c r="CG400" s="47" t="e">
        <f aca="false">VLOOKUP(AR400,[1]市民意见信息导出!$AI$2:$AK$392,3,FALSE())</f>
        <v>#N/A</v>
      </c>
      <c r="CH400" s="0" t="e">
        <f aca="false">VLOOKUP(BV400,[2]Sheet1!$C$2:$AC$99,2,FALSE())</f>
        <v>#N/A</v>
      </c>
    </row>
    <row r="401" customFormat="false" ht="15" hidden="true" customHeight="false" outlineLevel="0" collapsed="false">
      <c r="AK401" s="37" t="str">
        <f aca="false">AG401&amp;L401&amp;M401</f>
        <v/>
      </c>
      <c r="AR401" s="43" t="n">
        <f aca="false">IFERROR(LEFT(A401,FIND("（",A401)-1),A401)</f>
        <v>0</v>
      </c>
      <c r="AS401" s="43" t="n">
        <f aca="false">J401</f>
        <v>0</v>
      </c>
      <c r="AT401" s="43" t="n">
        <f aca="false">IF(MID(AR401,1,2)="热线",12345)+IF(MID(AR401,1,2)="网络",12345)</f>
        <v>0</v>
      </c>
      <c r="AU401" s="41" t="n">
        <f aca="false">IFERROR(LEFT(D401,FIND(" ",D401)-1),D401)</f>
        <v>0</v>
      </c>
      <c r="AV401" s="43" t="n">
        <f aca="false">P401</f>
        <v>0</v>
      </c>
      <c r="AW401" s="53" t="n">
        <f aca="false">Q401</f>
        <v>0</v>
      </c>
      <c r="AX401" s="7" t="n">
        <f aca="false">H401</f>
        <v>0</v>
      </c>
      <c r="AY401" s="53" t="n">
        <f aca="false">AG401</f>
        <v>0</v>
      </c>
      <c r="AZ401" s="43"/>
      <c r="BA401" s="43"/>
      <c r="BB401" s="43"/>
      <c r="BD401" s="43" t="n">
        <f aca="false">U401</f>
        <v>0</v>
      </c>
      <c r="BE401" s="43" t="n">
        <f aca="false">IFERROR(LEFT(T401,FIND(" ",T401)-1),T401)</f>
        <v>0</v>
      </c>
      <c r="BI401" s="44"/>
      <c r="BJ401" s="44"/>
      <c r="BK401" s="44"/>
      <c r="BL401" s="44" t="str">
        <f aca="false">IF(BG401="物管行政部","侯旭、郑楠",IF(BG401="安保部","张耕",IF(BG401="工程设备部","华菲",IF(BG401="人力资源部","张浩宇",IF(BG401="党委工作部","阎鑫雨",IF(BG401="餐饮服务部","赵弘晨",IF(BG401="工会","郑欣",IF(BG401="办公室","董娜",""))))))))&amp;IF(BG401="纪检部","黄倩",IF(BG401="信息管理部","蔡浩然",""))</f>
        <v/>
      </c>
      <c r="BM401" s="44"/>
      <c r="BN401" s="73"/>
      <c r="BO401" s="73"/>
      <c r="BP401" s="76"/>
      <c r="BQ401" s="74"/>
      <c r="BR401" s="73"/>
      <c r="BS401" s="74"/>
      <c r="BT401" s="74"/>
      <c r="BU401" s="73"/>
      <c r="BV401" s="44" t="str">
        <f aca="false">MID(AR401,1,16)</f>
        <v>0</v>
      </c>
      <c r="BW401" s="44"/>
      <c r="BX401" s="45" t="str">
        <f aca="false">IF(COUNTIF(BV:BV,BV401)=1,"否","是")</f>
        <v>是</v>
      </c>
      <c r="BY401" s="45" t="str">
        <f aca="false">MID(AR401,18,1)</f>
        <v/>
      </c>
      <c r="CG401" s="47" t="e">
        <f aca="false">VLOOKUP(AR401,[1]市民意见信息导出!$AI$2:$AK$392,3,FALSE())</f>
        <v>#N/A</v>
      </c>
      <c r="CH401" s="0" t="e">
        <f aca="false">VLOOKUP(BV401,[2]Sheet1!$C$2:$AC$99,2,FALSE())</f>
        <v>#N/A</v>
      </c>
    </row>
    <row r="402" customFormat="false" ht="15" hidden="true" customHeight="false" outlineLevel="0" collapsed="false">
      <c r="AK402" s="37" t="str">
        <f aca="false">AG402&amp;L402&amp;M402</f>
        <v/>
      </c>
      <c r="AR402" s="43" t="n">
        <f aca="false">IFERROR(LEFT(A402,FIND("（",A402)-1),A402)</f>
        <v>0</v>
      </c>
      <c r="AS402" s="43" t="n">
        <f aca="false">J402</f>
        <v>0</v>
      </c>
      <c r="AT402" s="43" t="n">
        <f aca="false">IF(MID(AR402,1,2)="热线",12345)+IF(MID(AR402,1,2)="网络",12345)</f>
        <v>0</v>
      </c>
      <c r="AU402" s="41" t="n">
        <f aca="false">IFERROR(LEFT(D402,FIND(" ",D402)-1),D402)</f>
        <v>0</v>
      </c>
      <c r="AV402" s="43" t="n">
        <f aca="false">P402</f>
        <v>0</v>
      </c>
      <c r="AW402" s="53" t="n">
        <f aca="false">Q402</f>
        <v>0</v>
      </c>
      <c r="AX402" s="7" t="n">
        <f aca="false">H402</f>
        <v>0</v>
      </c>
      <c r="AY402" s="53" t="n">
        <f aca="false">AG402</f>
        <v>0</v>
      </c>
      <c r="AZ402" s="43"/>
      <c r="BA402" s="43"/>
      <c r="BB402" s="43"/>
      <c r="BD402" s="43" t="n">
        <f aca="false">U402</f>
        <v>0</v>
      </c>
      <c r="BE402" s="43" t="n">
        <f aca="false">IFERROR(LEFT(T402,FIND(" ",T402)-1),T402)</f>
        <v>0</v>
      </c>
      <c r="BI402" s="44"/>
      <c r="BJ402" s="44"/>
      <c r="BK402" s="44"/>
      <c r="BL402" s="44" t="str">
        <f aca="false">IF(BG402="物管行政部","侯旭、郑楠",IF(BG402="安保部","张耕",IF(BG402="工程设备部","华菲",IF(BG402="人力资源部","张浩宇",IF(BG402="党委工作部","阎鑫雨",IF(BG402="餐饮服务部","赵弘晨",IF(BG402="工会","郑欣",IF(BG402="办公室","董娜",""))))))))&amp;IF(BG402="纪检部","黄倩",IF(BG402="信息管理部","蔡浩然",""))</f>
        <v/>
      </c>
      <c r="BM402" s="44"/>
      <c r="BN402" s="73"/>
      <c r="BO402" s="73"/>
      <c r="BP402" s="76"/>
      <c r="BQ402" s="74"/>
      <c r="BR402" s="73"/>
      <c r="BS402" s="74"/>
      <c r="BT402" s="74"/>
      <c r="BU402" s="73"/>
      <c r="BV402" s="44" t="str">
        <f aca="false">MID(AR402,1,16)</f>
        <v>0</v>
      </c>
      <c r="BW402" s="44"/>
      <c r="BX402" s="45" t="str">
        <f aca="false">IF(COUNTIF(BV:BV,BV402)=1,"否","是")</f>
        <v>是</v>
      </c>
      <c r="BY402" s="45" t="str">
        <f aca="false">MID(AR402,18,1)</f>
        <v/>
      </c>
      <c r="CG402" s="47" t="e">
        <f aca="false">VLOOKUP(AR402,[1]市民意见信息导出!$AI$2:$AK$392,3,FALSE())</f>
        <v>#N/A</v>
      </c>
      <c r="CH402" s="0" t="e">
        <f aca="false">VLOOKUP(BV402,[2]Sheet1!$C$2:$AC$99,2,FALSE())</f>
        <v>#N/A</v>
      </c>
    </row>
    <row r="403" customFormat="false" ht="15" hidden="true" customHeight="false" outlineLevel="0" collapsed="false">
      <c r="AK403" s="37" t="str">
        <f aca="false">AG403&amp;L403&amp;M403</f>
        <v/>
      </c>
      <c r="AR403" s="43" t="n">
        <f aca="false">IFERROR(LEFT(A403,FIND("（",A403)-1),A403)</f>
        <v>0</v>
      </c>
      <c r="AS403" s="43" t="n">
        <f aca="false">J403</f>
        <v>0</v>
      </c>
      <c r="AT403" s="43" t="n">
        <f aca="false">IF(MID(AR403,1,2)="热线",12345)+IF(MID(AR403,1,2)="网络",12345)</f>
        <v>0</v>
      </c>
      <c r="AU403" s="41" t="n">
        <f aca="false">IFERROR(LEFT(D403,FIND(" ",D403)-1),D403)</f>
        <v>0</v>
      </c>
      <c r="AV403" s="43" t="n">
        <f aca="false">P403</f>
        <v>0</v>
      </c>
      <c r="AW403" s="53" t="n">
        <f aca="false">Q403</f>
        <v>0</v>
      </c>
      <c r="AX403" s="7" t="n">
        <f aca="false">H403</f>
        <v>0</v>
      </c>
      <c r="AY403" s="53" t="n">
        <f aca="false">AG403</f>
        <v>0</v>
      </c>
      <c r="AZ403" s="43"/>
      <c r="BA403" s="43"/>
      <c r="BB403" s="43"/>
      <c r="BD403" s="43" t="n">
        <f aca="false">U403</f>
        <v>0</v>
      </c>
      <c r="BE403" s="43" t="n">
        <f aca="false">IFERROR(LEFT(T403,FIND(" ",T403)-1),T403)</f>
        <v>0</v>
      </c>
      <c r="BI403" s="44"/>
      <c r="BJ403" s="44"/>
      <c r="BK403" s="44"/>
      <c r="BL403" s="44" t="str">
        <f aca="false">IF(BG403="物管行政部","侯旭、郑楠",IF(BG403="安保部","张耕",IF(BG403="工程设备部","华菲",IF(BG403="人力资源部","张浩宇",IF(BG403="党委工作部","阎鑫雨",IF(BG403="餐饮服务部","赵弘晨",IF(BG403="工会","郑欣",IF(BG403="办公室","董娜",""))))))))&amp;IF(BG403="纪检部","黄倩",IF(BG403="信息管理部","蔡浩然",""))</f>
        <v/>
      </c>
      <c r="BM403" s="44"/>
      <c r="BN403" s="73"/>
      <c r="BO403" s="73"/>
      <c r="BP403" s="76"/>
      <c r="BQ403" s="74"/>
      <c r="BR403" s="73"/>
      <c r="BS403" s="74"/>
      <c r="BT403" s="74"/>
      <c r="BU403" s="73"/>
      <c r="BV403" s="44" t="str">
        <f aca="false">MID(AR403,1,16)</f>
        <v>0</v>
      </c>
      <c r="BW403" s="44"/>
      <c r="BX403" s="45" t="str">
        <f aca="false">IF(COUNTIF(BV:BV,BV403)=1,"否","是")</f>
        <v>是</v>
      </c>
      <c r="BY403" s="45" t="str">
        <f aca="false">MID(AR403,18,1)</f>
        <v/>
      </c>
      <c r="CG403" s="47" t="e">
        <f aca="false">VLOOKUP(AR403,[1]市民意见信息导出!$AI$2:$AK$392,3,FALSE())</f>
        <v>#N/A</v>
      </c>
      <c r="CH403" s="0" t="e">
        <f aca="false">VLOOKUP(BV403,[2]Sheet1!$C$2:$AC$99,2,FALSE())</f>
        <v>#N/A</v>
      </c>
    </row>
    <row r="404" customFormat="false" ht="15" hidden="true" customHeight="false" outlineLevel="0" collapsed="false">
      <c r="AK404" s="37" t="str">
        <f aca="false">AG404&amp;L404&amp;M404</f>
        <v/>
      </c>
      <c r="AR404" s="43" t="n">
        <f aca="false">IFERROR(LEFT(A404,FIND("（",A404)-1),A404)</f>
        <v>0</v>
      </c>
      <c r="AS404" s="43" t="n">
        <f aca="false">J404</f>
        <v>0</v>
      </c>
      <c r="AT404" s="43" t="n">
        <f aca="false">IF(MID(AR404,1,2)="热线",12345)+IF(MID(AR404,1,2)="网络",12345)</f>
        <v>0</v>
      </c>
      <c r="AU404" s="41" t="n">
        <f aca="false">IFERROR(LEFT(D404,FIND(" ",D404)-1),D404)</f>
        <v>0</v>
      </c>
      <c r="AV404" s="43" t="n">
        <f aca="false">P404</f>
        <v>0</v>
      </c>
      <c r="AW404" s="53" t="n">
        <f aca="false">Q404</f>
        <v>0</v>
      </c>
      <c r="AX404" s="7" t="n">
        <f aca="false">H404</f>
        <v>0</v>
      </c>
      <c r="AY404" s="53" t="n">
        <f aca="false">AG404</f>
        <v>0</v>
      </c>
      <c r="AZ404" s="43"/>
      <c r="BA404" s="43"/>
      <c r="BB404" s="43"/>
      <c r="BD404" s="43" t="n">
        <f aca="false">U404</f>
        <v>0</v>
      </c>
      <c r="BE404" s="43" t="n">
        <f aca="false">IFERROR(LEFT(T404,FIND(" ",T404)-1),T404)</f>
        <v>0</v>
      </c>
      <c r="BI404" s="44"/>
      <c r="BJ404" s="44"/>
      <c r="BK404" s="44"/>
      <c r="BL404" s="44" t="str">
        <f aca="false">IF(BG404="物管行政部","侯旭、郑楠",IF(BG404="安保部","张耕",IF(BG404="工程设备部","华菲",IF(BG404="人力资源部","张浩宇",IF(BG404="党委工作部","阎鑫雨",IF(BG404="餐饮服务部","赵弘晨",IF(BG404="工会","郑欣",IF(BG404="办公室","董娜",""))))))))&amp;IF(BG404="纪检部","黄倩",IF(BG404="信息管理部","蔡浩然",""))</f>
        <v/>
      </c>
      <c r="BM404" s="44"/>
      <c r="BN404" s="73"/>
      <c r="BO404" s="73"/>
      <c r="BP404" s="76"/>
      <c r="BQ404" s="74"/>
      <c r="BR404" s="73"/>
      <c r="BS404" s="74"/>
      <c r="BT404" s="74"/>
      <c r="BU404" s="73"/>
      <c r="BV404" s="44" t="str">
        <f aca="false">MID(AR404,1,16)</f>
        <v>0</v>
      </c>
      <c r="BW404" s="44"/>
      <c r="BX404" s="45" t="str">
        <f aca="false">IF(COUNTIF(BV:BV,BV404)=1,"否","是")</f>
        <v>是</v>
      </c>
      <c r="BY404" s="45" t="str">
        <f aca="false">MID(AR404,18,1)</f>
        <v/>
      </c>
      <c r="CG404" s="47" t="e">
        <f aca="false">VLOOKUP(AR404,[1]市民意见信息导出!$AI$2:$AK$392,3,FALSE())</f>
        <v>#N/A</v>
      </c>
      <c r="CH404" s="0" t="e">
        <f aca="false">VLOOKUP(BV404,[2]Sheet1!$C$2:$AC$99,2,FALSE())</f>
        <v>#N/A</v>
      </c>
    </row>
    <row r="405" customFormat="false" ht="15" hidden="true" customHeight="false" outlineLevel="0" collapsed="false">
      <c r="AK405" s="37" t="str">
        <f aca="false">AG405&amp;L405&amp;M405</f>
        <v/>
      </c>
      <c r="AR405" s="43" t="n">
        <f aca="false">IFERROR(LEFT(A405,FIND("（",A405)-1),A405)</f>
        <v>0</v>
      </c>
      <c r="AS405" s="43" t="n">
        <f aca="false">J405</f>
        <v>0</v>
      </c>
      <c r="AT405" s="43" t="n">
        <f aca="false">IF(MID(AR405,1,2)="热线",12345)+IF(MID(AR405,1,2)="网络",12345)</f>
        <v>0</v>
      </c>
      <c r="AU405" s="41" t="n">
        <f aca="false">IFERROR(LEFT(D405,FIND(" ",D405)-1),D405)</f>
        <v>0</v>
      </c>
      <c r="AV405" s="43" t="n">
        <f aca="false">P405</f>
        <v>0</v>
      </c>
      <c r="AW405" s="53" t="n">
        <f aca="false">Q405</f>
        <v>0</v>
      </c>
      <c r="AX405" s="7" t="n">
        <f aca="false">H405</f>
        <v>0</v>
      </c>
      <c r="AY405" s="53" t="n">
        <f aca="false">AG405</f>
        <v>0</v>
      </c>
      <c r="AZ405" s="43"/>
      <c r="BA405" s="43"/>
      <c r="BB405" s="43"/>
      <c r="BD405" s="43" t="n">
        <f aca="false">U405</f>
        <v>0</v>
      </c>
      <c r="BE405" s="43" t="n">
        <f aca="false">IFERROR(LEFT(T405,FIND(" ",T405)-1),T405)</f>
        <v>0</v>
      </c>
      <c r="BI405" s="44"/>
      <c r="BJ405" s="44"/>
      <c r="BK405" s="44"/>
      <c r="BL405" s="44" t="str">
        <f aca="false">IF(BG405="物管行政部","侯旭、郑楠",IF(BG405="安保部","张耕",IF(BG405="工程设备部","华菲",IF(BG405="人力资源部","张浩宇",IF(BG405="党委工作部","阎鑫雨",IF(BG405="餐饮服务部","赵弘晨",IF(BG405="工会","郑欣",IF(BG405="办公室","董娜",""))))))))&amp;IF(BG405="纪检部","黄倩",IF(BG405="信息管理部","蔡浩然",""))</f>
        <v/>
      </c>
      <c r="BM405" s="44"/>
      <c r="BN405" s="73"/>
      <c r="BO405" s="73"/>
      <c r="BP405" s="76"/>
      <c r="BQ405" s="74"/>
      <c r="BR405" s="73"/>
      <c r="BS405" s="74"/>
      <c r="BT405" s="74"/>
      <c r="BU405" s="73"/>
      <c r="BV405" s="44" t="str">
        <f aca="false">MID(AR405,1,16)</f>
        <v>0</v>
      </c>
      <c r="BW405" s="44"/>
      <c r="BX405" s="45" t="str">
        <f aca="false">IF(COUNTIF(BV:BV,BV405)=1,"否","是")</f>
        <v>是</v>
      </c>
      <c r="BY405" s="45" t="str">
        <f aca="false">MID(AR405,18,1)</f>
        <v/>
      </c>
      <c r="CG405" s="47" t="e">
        <f aca="false">VLOOKUP(AR405,[1]市民意见信息导出!$AI$2:$AK$392,3,FALSE())</f>
        <v>#N/A</v>
      </c>
      <c r="CH405" s="0" t="e">
        <f aca="false">VLOOKUP(BV405,[2]Sheet1!$C$2:$AC$99,2,FALSE())</f>
        <v>#N/A</v>
      </c>
    </row>
    <row r="406" customFormat="false" ht="15" hidden="true" customHeight="false" outlineLevel="0" collapsed="false">
      <c r="AK406" s="37" t="str">
        <f aca="false">AG406&amp;L406&amp;M406</f>
        <v/>
      </c>
      <c r="AR406" s="43" t="n">
        <f aca="false">IFERROR(LEFT(A406,FIND("（",A406)-1),A406)</f>
        <v>0</v>
      </c>
      <c r="AS406" s="43" t="n">
        <f aca="false">J406</f>
        <v>0</v>
      </c>
      <c r="AT406" s="43" t="n">
        <f aca="false">IF(MID(AR406,1,2)="热线",12345)+IF(MID(AR406,1,2)="网络",12345)</f>
        <v>0</v>
      </c>
      <c r="AU406" s="41" t="n">
        <f aca="false">IFERROR(LEFT(D406,FIND(" ",D406)-1),D406)</f>
        <v>0</v>
      </c>
      <c r="AV406" s="43" t="n">
        <f aca="false">P406</f>
        <v>0</v>
      </c>
      <c r="AW406" s="53" t="n">
        <f aca="false">Q406</f>
        <v>0</v>
      </c>
      <c r="AX406" s="7" t="n">
        <f aca="false">H406</f>
        <v>0</v>
      </c>
      <c r="AY406" s="53" t="n">
        <f aca="false">AG406</f>
        <v>0</v>
      </c>
      <c r="AZ406" s="43"/>
      <c r="BA406" s="43"/>
      <c r="BB406" s="43"/>
      <c r="BD406" s="43" t="n">
        <f aca="false">U406</f>
        <v>0</v>
      </c>
      <c r="BE406" s="43" t="n">
        <f aca="false">IFERROR(LEFT(T406,FIND(" ",T406)-1),T406)</f>
        <v>0</v>
      </c>
      <c r="BI406" s="44"/>
      <c r="BJ406" s="44"/>
      <c r="BK406" s="44"/>
      <c r="BL406" s="44" t="str">
        <f aca="false">IF(BG406="物管行政部","侯旭、郑楠",IF(BG406="安保部","张耕",IF(BG406="工程设备部","华菲",IF(BG406="人力资源部","张浩宇",IF(BG406="党委工作部","阎鑫雨",IF(BG406="餐饮服务部","赵弘晨",IF(BG406="工会","郑欣",IF(BG406="办公室","董娜",""))))))))&amp;IF(BG406="纪检部","黄倩",IF(BG406="信息管理部","蔡浩然",""))</f>
        <v/>
      </c>
      <c r="BM406" s="44"/>
      <c r="BN406" s="73"/>
      <c r="BO406" s="73"/>
      <c r="BP406" s="76"/>
      <c r="BQ406" s="74"/>
      <c r="BR406" s="73"/>
      <c r="BS406" s="74"/>
      <c r="BT406" s="74"/>
      <c r="BU406" s="73"/>
      <c r="BV406" s="44" t="str">
        <f aca="false">MID(AR406,1,16)</f>
        <v>0</v>
      </c>
      <c r="BW406" s="44"/>
      <c r="BX406" s="45" t="str">
        <f aca="false">IF(COUNTIF(BV:BV,BV406)=1,"否","是")</f>
        <v>是</v>
      </c>
      <c r="BY406" s="45" t="str">
        <f aca="false">MID(AR406,18,1)</f>
        <v/>
      </c>
      <c r="CG406" s="47" t="e">
        <f aca="false">VLOOKUP(AR406,[1]市民意见信息导出!$AI$2:$AK$392,3,FALSE())</f>
        <v>#N/A</v>
      </c>
      <c r="CH406" s="0" t="e">
        <f aca="false">VLOOKUP(BV406,[2]Sheet1!$C$2:$AC$99,2,FALSE())</f>
        <v>#N/A</v>
      </c>
    </row>
    <row r="407" customFormat="false" ht="15" hidden="true" customHeight="false" outlineLevel="0" collapsed="false">
      <c r="AK407" s="37" t="str">
        <f aca="false">AG407&amp;L407&amp;M407</f>
        <v/>
      </c>
      <c r="AR407" s="43" t="n">
        <f aca="false">IFERROR(LEFT(A407,FIND("（",A407)-1),A407)</f>
        <v>0</v>
      </c>
      <c r="AS407" s="43" t="n">
        <f aca="false">J407</f>
        <v>0</v>
      </c>
      <c r="AT407" s="43" t="n">
        <f aca="false">IF(MID(AR407,1,2)="热线",12345)+IF(MID(AR407,1,2)="网络",12345)</f>
        <v>0</v>
      </c>
      <c r="AU407" s="41" t="n">
        <f aca="false">IFERROR(LEFT(D407,FIND(" ",D407)-1),D407)</f>
        <v>0</v>
      </c>
      <c r="AV407" s="43" t="n">
        <f aca="false">P407</f>
        <v>0</v>
      </c>
      <c r="AW407" s="53" t="n">
        <f aca="false">Q407</f>
        <v>0</v>
      </c>
      <c r="AX407" s="7" t="n">
        <f aca="false">H407</f>
        <v>0</v>
      </c>
      <c r="AY407" s="53" t="n">
        <f aca="false">AG407</f>
        <v>0</v>
      </c>
      <c r="AZ407" s="43"/>
      <c r="BA407" s="43"/>
      <c r="BB407" s="43"/>
      <c r="BD407" s="43" t="n">
        <f aca="false">U407</f>
        <v>0</v>
      </c>
      <c r="BE407" s="43" t="n">
        <f aca="false">IFERROR(LEFT(T407,FIND(" ",T407)-1),T407)</f>
        <v>0</v>
      </c>
      <c r="BI407" s="44"/>
      <c r="BJ407" s="44"/>
      <c r="BK407" s="44"/>
      <c r="BL407" s="44" t="str">
        <f aca="false">IF(BG407="物管行政部","侯旭、郑楠",IF(BG407="安保部","张耕",IF(BG407="工程设备部","华菲",IF(BG407="人力资源部","张浩宇",IF(BG407="党委工作部","阎鑫雨",IF(BG407="餐饮服务部","赵弘晨",IF(BG407="工会","郑欣",IF(BG407="办公室","董娜",""))))))))&amp;IF(BG407="纪检部","黄倩",IF(BG407="信息管理部","蔡浩然",""))</f>
        <v/>
      </c>
      <c r="BM407" s="44"/>
      <c r="BN407" s="73"/>
      <c r="BO407" s="73"/>
      <c r="BP407" s="76"/>
      <c r="BQ407" s="74"/>
      <c r="BR407" s="73"/>
      <c r="BS407" s="74"/>
      <c r="BT407" s="74"/>
      <c r="BU407" s="73"/>
      <c r="BV407" s="44" t="str">
        <f aca="false">MID(AR407,1,16)</f>
        <v>0</v>
      </c>
      <c r="BW407" s="44"/>
      <c r="BX407" s="45" t="str">
        <f aca="false">IF(COUNTIF(BV:BV,BV407)=1,"否","是")</f>
        <v>是</v>
      </c>
      <c r="BY407" s="45" t="str">
        <f aca="false">MID(AR407,18,1)</f>
        <v/>
      </c>
      <c r="CG407" s="47" t="e">
        <f aca="false">VLOOKUP(AR407,[1]市民意见信息导出!$AI$2:$AK$392,3,FALSE())</f>
        <v>#N/A</v>
      </c>
      <c r="CH407" s="0" t="e">
        <f aca="false">VLOOKUP(BV407,[2]Sheet1!$C$2:$AC$99,2,FALSE())</f>
        <v>#N/A</v>
      </c>
    </row>
    <row r="408" customFormat="false" ht="15" hidden="true" customHeight="false" outlineLevel="0" collapsed="false">
      <c r="AK408" s="37" t="str">
        <f aca="false">AG408&amp;L408&amp;M408</f>
        <v/>
      </c>
      <c r="AR408" s="43" t="n">
        <f aca="false">IFERROR(LEFT(A408,FIND("（",A408)-1),A408)</f>
        <v>0</v>
      </c>
      <c r="AS408" s="43" t="n">
        <f aca="false">J408</f>
        <v>0</v>
      </c>
      <c r="AT408" s="43" t="n">
        <f aca="false">IF(MID(AR408,1,2)="热线",12345)+IF(MID(AR408,1,2)="网络",12345)</f>
        <v>0</v>
      </c>
      <c r="AU408" s="41" t="n">
        <f aca="false">IFERROR(LEFT(D408,FIND(" ",D408)-1),D408)</f>
        <v>0</v>
      </c>
      <c r="AV408" s="43" t="n">
        <f aca="false">P408</f>
        <v>0</v>
      </c>
      <c r="AW408" s="53" t="n">
        <f aca="false">Q408</f>
        <v>0</v>
      </c>
      <c r="AX408" s="7" t="n">
        <f aca="false">H408</f>
        <v>0</v>
      </c>
      <c r="AY408" s="53" t="n">
        <f aca="false">AG408</f>
        <v>0</v>
      </c>
      <c r="AZ408" s="43"/>
      <c r="BA408" s="43"/>
      <c r="BB408" s="43"/>
      <c r="BD408" s="43" t="n">
        <f aca="false">U408</f>
        <v>0</v>
      </c>
      <c r="BE408" s="43" t="n">
        <f aca="false">IFERROR(LEFT(T408,FIND(" ",T408)-1),T408)</f>
        <v>0</v>
      </c>
      <c r="BI408" s="44"/>
      <c r="BJ408" s="44"/>
      <c r="BK408" s="44"/>
      <c r="BL408" s="44" t="str">
        <f aca="false">IF(BG408="物管行政部","侯旭、郑楠",IF(BG408="安保部","张耕",IF(BG408="工程设备部","华菲",IF(BG408="人力资源部","张浩宇",IF(BG408="党委工作部","阎鑫雨",IF(BG408="餐饮服务部","赵弘晨",IF(BG408="工会","郑欣",IF(BG408="办公室","董娜",""))))))))&amp;IF(BG408="纪检部","黄倩",IF(BG408="信息管理部","蔡浩然",""))</f>
        <v/>
      </c>
      <c r="BM408" s="44"/>
      <c r="BN408" s="73"/>
      <c r="BO408" s="73"/>
      <c r="BP408" s="76"/>
      <c r="BQ408" s="74"/>
      <c r="BR408" s="73"/>
      <c r="BS408" s="74"/>
      <c r="BT408" s="74"/>
      <c r="BU408" s="73"/>
      <c r="BV408" s="44" t="str">
        <f aca="false">MID(AR408,1,16)</f>
        <v>0</v>
      </c>
      <c r="BW408" s="44"/>
      <c r="BX408" s="45" t="str">
        <f aca="false">IF(COUNTIF(BV:BV,BV408)=1,"否","是")</f>
        <v>是</v>
      </c>
      <c r="BY408" s="45" t="str">
        <f aca="false">MID(AR408,18,1)</f>
        <v/>
      </c>
      <c r="CG408" s="47" t="e">
        <f aca="false">VLOOKUP(AR408,[1]市民意见信息导出!$AI$2:$AK$392,3,FALSE())</f>
        <v>#N/A</v>
      </c>
      <c r="CH408" s="0" t="e">
        <f aca="false">VLOOKUP(BV408,[2]Sheet1!$C$2:$AC$99,2,FALSE())</f>
        <v>#N/A</v>
      </c>
    </row>
    <row r="409" customFormat="false" ht="15" hidden="true" customHeight="false" outlineLevel="0" collapsed="false">
      <c r="AK409" s="37" t="str">
        <f aca="false">AG409&amp;L409&amp;M409</f>
        <v/>
      </c>
      <c r="AR409" s="43" t="n">
        <f aca="false">IFERROR(LEFT(A409,FIND("（",A409)-1),A409)</f>
        <v>0</v>
      </c>
      <c r="AS409" s="43" t="n">
        <f aca="false">J409</f>
        <v>0</v>
      </c>
      <c r="AT409" s="43" t="n">
        <f aca="false">IF(MID(AR409,1,2)="热线",12345)+IF(MID(AR409,1,2)="网络",12345)</f>
        <v>0</v>
      </c>
      <c r="AU409" s="41" t="n">
        <f aca="false">IFERROR(LEFT(D409,FIND(" ",D409)-1),D409)</f>
        <v>0</v>
      </c>
      <c r="AV409" s="43" t="n">
        <f aca="false">P409</f>
        <v>0</v>
      </c>
      <c r="AW409" s="53" t="n">
        <f aca="false">Q409</f>
        <v>0</v>
      </c>
      <c r="AX409" s="7" t="n">
        <f aca="false">H409</f>
        <v>0</v>
      </c>
      <c r="AY409" s="53" t="n">
        <f aca="false">AG409</f>
        <v>0</v>
      </c>
      <c r="AZ409" s="43"/>
      <c r="BA409" s="43"/>
      <c r="BB409" s="43"/>
      <c r="BD409" s="43" t="n">
        <f aca="false">U409</f>
        <v>0</v>
      </c>
      <c r="BE409" s="43" t="n">
        <f aca="false">IFERROR(LEFT(T409,FIND(" ",T409)-1),T409)</f>
        <v>0</v>
      </c>
      <c r="BI409" s="44"/>
      <c r="BJ409" s="44"/>
      <c r="BK409" s="44"/>
      <c r="BL409" s="44" t="str">
        <f aca="false">IF(BG409="物管行政部","侯旭、郑楠",IF(BG409="安保部","张耕",IF(BG409="工程设备部","华菲",IF(BG409="人力资源部","张浩宇",IF(BG409="党委工作部","阎鑫雨",IF(BG409="餐饮服务部","赵弘晨",IF(BG409="工会","郑欣",IF(BG409="办公室","董娜",""))))))))&amp;IF(BG409="纪检部","黄倩",IF(BG409="信息管理部","蔡浩然",""))</f>
        <v/>
      </c>
      <c r="BM409" s="44"/>
      <c r="BN409" s="73"/>
      <c r="BO409" s="73"/>
      <c r="BP409" s="76"/>
      <c r="BQ409" s="74"/>
      <c r="BR409" s="73"/>
      <c r="BS409" s="74"/>
      <c r="BT409" s="74"/>
      <c r="BU409" s="73"/>
      <c r="BV409" s="44" t="str">
        <f aca="false">MID(AR409,1,16)</f>
        <v>0</v>
      </c>
      <c r="BW409" s="44"/>
      <c r="BX409" s="45" t="str">
        <f aca="false">IF(COUNTIF(BV:BV,BV409)=1,"否","是")</f>
        <v>是</v>
      </c>
      <c r="BY409" s="45" t="str">
        <f aca="false">MID(AR409,18,1)</f>
        <v/>
      </c>
      <c r="CG409" s="47" t="e">
        <f aca="false">VLOOKUP(AR409,[1]市民意见信息导出!$AI$2:$AK$392,3,FALSE())</f>
        <v>#N/A</v>
      </c>
      <c r="CH409" s="0" t="e">
        <f aca="false">VLOOKUP(BV409,[2]Sheet1!$C$2:$AC$99,2,FALSE())</f>
        <v>#N/A</v>
      </c>
    </row>
    <row r="410" customFormat="false" ht="15" hidden="true" customHeight="false" outlineLevel="0" collapsed="false">
      <c r="AK410" s="37" t="str">
        <f aca="false">AG410&amp;L410&amp;M410</f>
        <v/>
      </c>
      <c r="AR410" s="43" t="n">
        <f aca="false">IFERROR(LEFT(A410,FIND("（",A410)-1),A410)</f>
        <v>0</v>
      </c>
      <c r="AS410" s="43" t="n">
        <f aca="false">J410</f>
        <v>0</v>
      </c>
      <c r="AT410" s="43" t="n">
        <f aca="false">IF(MID(AR410,1,2)="热线",12345)+IF(MID(AR410,1,2)="网络",12345)</f>
        <v>0</v>
      </c>
      <c r="AU410" s="41" t="n">
        <f aca="false">IFERROR(LEFT(D410,FIND(" ",D410)-1),D410)</f>
        <v>0</v>
      </c>
      <c r="AV410" s="43" t="n">
        <f aca="false">P410</f>
        <v>0</v>
      </c>
      <c r="AW410" s="53" t="n">
        <f aca="false">Q410</f>
        <v>0</v>
      </c>
      <c r="AX410" s="7" t="n">
        <f aca="false">H410</f>
        <v>0</v>
      </c>
      <c r="AY410" s="53" t="n">
        <f aca="false">AG410</f>
        <v>0</v>
      </c>
      <c r="AZ410" s="43"/>
      <c r="BA410" s="43"/>
      <c r="BB410" s="43"/>
      <c r="BD410" s="43" t="n">
        <f aca="false">U410</f>
        <v>0</v>
      </c>
      <c r="BE410" s="43" t="n">
        <f aca="false">IFERROR(LEFT(T410,FIND(" ",T410)-1),T410)</f>
        <v>0</v>
      </c>
      <c r="BI410" s="44"/>
      <c r="BJ410" s="44"/>
      <c r="BK410" s="44"/>
      <c r="BL410" s="44" t="str">
        <f aca="false">IF(BG410="物管行政部","侯旭、郑楠",IF(BG410="安保部","张耕",IF(BG410="工程设备部","华菲",IF(BG410="人力资源部","张浩宇",IF(BG410="党委工作部","阎鑫雨",IF(BG410="餐饮服务部","赵弘晨",IF(BG410="工会","郑欣",IF(BG410="办公室","董娜",""))))))))&amp;IF(BG410="纪检部","黄倩",IF(BG410="信息管理部","蔡浩然",""))</f>
        <v/>
      </c>
      <c r="BM410" s="44"/>
      <c r="BN410" s="73"/>
      <c r="BO410" s="73"/>
      <c r="BP410" s="76"/>
      <c r="BQ410" s="74"/>
      <c r="BR410" s="73"/>
      <c r="BS410" s="74"/>
      <c r="BT410" s="74"/>
      <c r="BU410" s="73"/>
      <c r="BV410" s="44" t="str">
        <f aca="false">MID(AR410,1,16)</f>
        <v>0</v>
      </c>
      <c r="BW410" s="44"/>
      <c r="BX410" s="45" t="str">
        <f aca="false">IF(COUNTIF(BV:BV,BV410)=1,"否","是")</f>
        <v>是</v>
      </c>
      <c r="BY410" s="45" t="str">
        <f aca="false">MID(AR410,18,1)</f>
        <v/>
      </c>
      <c r="CG410" s="47" t="e">
        <f aca="false">VLOOKUP(AR410,[1]市民意见信息导出!$AI$2:$AK$392,3,FALSE())</f>
        <v>#N/A</v>
      </c>
      <c r="CH410" s="0" t="e">
        <f aca="false">VLOOKUP(BV410,[2]Sheet1!$C$2:$AC$99,2,FALSE())</f>
        <v>#N/A</v>
      </c>
    </row>
    <row r="411" customFormat="false" ht="15" hidden="true" customHeight="false" outlineLevel="0" collapsed="false">
      <c r="AK411" s="37" t="str">
        <f aca="false">AG411&amp;L411&amp;M411</f>
        <v/>
      </c>
      <c r="AR411" s="43" t="n">
        <f aca="false">IFERROR(LEFT(A411,FIND("（",A411)-1),A411)</f>
        <v>0</v>
      </c>
      <c r="AS411" s="43" t="n">
        <f aca="false">J411</f>
        <v>0</v>
      </c>
      <c r="AT411" s="43" t="n">
        <f aca="false">IF(MID(AR411,1,2)="热线",12345)+IF(MID(AR411,1,2)="网络",12345)</f>
        <v>0</v>
      </c>
      <c r="AU411" s="41" t="n">
        <f aca="false">IFERROR(LEFT(D411,FIND(" ",D411)-1),D411)</f>
        <v>0</v>
      </c>
      <c r="AV411" s="43" t="n">
        <f aca="false">P411</f>
        <v>0</v>
      </c>
      <c r="AW411" s="53" t="n">
        <f aca="false">Q411</f>
        <v>0</v>
      </c>
      <c r="AX411" s="7" t="n">
        <f aca="false">H411</f>
        <v>0</v>
      </c>
      <c r="AY411" s="53" t="n">
        <f aca="false">AG411</f>
        <v>0</v>
      </c>
      <c r="AZ411" s="43"/>
      <c r="BA411" s="43"/>
      <c r="BB411" s="43"/>
      <c r="BD411" s="43" t="n">
        <f aca="false">U411</f>
        <v>0</v>
      </c>
      <c r="BE411" s="43" t="n">
        <f aca="false">IFERROR(LEFT(T411,FIND(" ",T411)-1),T411)</f>
        <v>0</v>
      </c>
      <c r="BI411" s="44"/>
      <c r="BJ411" s="44"/>
      <c r="BK411" s="44"/>
      <c r="BL411" s="44" t="str">
        <f aca="false">IF(BG411="物管行政部","侯旭、郑楠",IF(BG411="安保部","张耕",IF(BG411="工程设备部","华菲",IF(BG411="人力资源部","张浩宇",IF(BG411="党委工作部","阎鑫雨",IF(BG411="餐饮服务部","赵弘晨",IF(BG411="工会","郑欣",IF(BG411="办公室","董娜",""))))))))&amp;IF(BG411="纪检部","黄倩",IF(BG411="信息管理部","蔡浩然",""))</f>
        <v/>
      </c>
      <c r="BM411" s="44"/>
      <c r="BN411" s="73"/>
      <c r="BO411" s="73"/>
      <c r="BP411" s="76"/>
      <c r="BQ411" s="74"/>
      <c r="BR411" s="73"/>
      <c r="BS411" s="74"/>
      <c r="BT411" s="74"/>
      <c r="BU411" s="73"/>
      <c r="BV411" s="44" t="str">
        <f aca="false">MID(AR411,1,16)</f>
        <v>0</v>
      </c>
      <c r="BW411" s="44"/>
      <c r="BX411" s="45" t="str">
        <f aca="false">IF(COUNTIF(BV:BV,BV411)=1,"否","是")</f>
        <v>是</v>
      </c>
      <c r="BY411" s="45" t="str">
        <f aca="false">MID(AR411,18,1)</f>
        <v/>
      </c>
      <c r="CG411" s="47" t="e">
        <f aca="false">VLOOKUP(AR411,[1]市民意见信息导出!$AI$2:$AK$392,3,FALSE())</f>
        <v>#N/A</v>
      </c>
      <c r="CH411" s="0" t="e">
        <f aca="false">VLOOKUP(BV411,[2]Sheet1!$C$2:$AC$99,2,FALSE())</f>
        <v>#N/A</v>
      </c>
    </row>
    <row r="412" customFormat="false" ht="15" hidden="true" customHeight="false" outlineLevel="0" collapsed="false">
      <c r="AK412" s="37" t="str">
        <f aca="false">AG412&amp;L412&amp;M412</f>
        <v/>
      </c>
      <c r="AR412" s="43" t="n">
        <f aca="false">IFERROR(LEFT(A412,FIND("（",A412)-1),A412)</f>
        <v>0</v>
      </c>
      <c r="AS412" s="43" t="n">
        <f aca="false">J412</f>
        <v>0</v>
      </c>
      <c r="AT412" s="43" t="n">
        <f aca="false">IF(MID(AR412,1,2)="热线",12345)+IF(MID(AR412,1,2)="网络",12345)</f>
        <v>0</v>
      </c>
      <c r="AU412" s="41" t="n">
        <f aca="false">IFERROR(LEFT(D412,FIND(" ",D412)-1),D412)</f>
        <v>0</v>
      </c>
      <c r="AV412" s="43" t="n">
        <f aca="false">P412</f>
        <v>0</v>
      </c>
      <c r="AW412" s="53" t="n">
        <f aca="false">Q412</f>
        <v>0</v>
      </c>
      <c r="AX412" s="7" t="n">
        <f aca="false">H412</f>
        <v>0</v>
      </c>
      <c r="AY412" s="53" t="n">
        <f aca="false">AG412</f>
        <v>0</v>
      </c>
      <c r="AZ412" s="43"/>
      <c r="BA412" s="43"/>
      <c r="BB412" s="43"/>
      <c r="BD412" s="43" t="n">
        <f aca="false">U412</f>
        <v>0</v>
      </c>
      <c r="BE412" s="43" t="n">
        <f aca="false">IFERROR(LEFT(T412,FIND(" ",T412)-1),T412)</f>
        <v>0</v>
      </c>
      <c r="BI412" s="44"/>
      <c r="BJ412" s="44"/>
      <c r="BK412" s="44"/>
      <c r="BL412" s="44" t="str">
        <f aca="false">IF(BG412="物管行政部","侯旭、郑楠",IF(BG412="安保部","张耕",IF(BG412="工程设备部","华菲",IF(BG412="人力资源部","张浩宇",IF(BG412="党委工作部","阎鑫雨",IF(BG412="餐饮服务部","赵弘晨",IF(BG412="工会","郑欣",IF(BG412="办公室","董娜",""))))))))&amp;IF(BG412="纪检部","黄倩",IF(BG412="信息管理部","蔡浩然",""))</f>
        <v/>
      </c>
      <c r="BM412" s="44"/>
      <c r="BN412" s="73"/>
      <c r="BO412" s="73"/>
      <c r="BP412" s="76"/>
      <c r="BQ412" s="74"/>
      <c r="BR412" s="73"/>
      <c r="BS412" s="74"/>
      <c r="BT412" s="74"/>
      <c r="BU412" s="73"/>
      <c r="BV412" s="44" t="str">
        <f aca="false">MID(AR412,1,16)</f>
        <v>0</v>
      </c>
      <c r="BW412" s="44"/>
      <c r="BX412" s="45" t="str">
        <f aca="false">IF(COUNTIF(BV:BV,BV412)=1,"否","是")</f>
        <v>是</v>
      </c>
      <c r="BY412" s="45" t="str">
        <f aca="false">MID(AR412,18,1)</f>
        <v/>
      </c>
      <c r="CG412" s="47" t="e">
        <f aca="false">VLOOKUP(AR412,[1]市民意见信息导出!$AI$2:$AK$392,3,FALSE())</f>
        <v>#N/A</v>
      </c>
      <c r="CH412" s="0" t="e">
        <f aca="false">VLOOKUP(BV412,[2]Sheet1!$C$2:$AC$99,2,FALSE())</f>
        <v>#N/A</v>
      </c>
    </row>
    <row r="413" customFormat="false" ht="15" hidden="true" customHeight="false" outlineLevel="0" collapsed="false">
      <c r="AK413" s="37" t="str">
        <f aca="false">AG413&amp;L413&amp;M413</f>
        <v/>
      </c>
      <c r="AR413" s="43" t="n">
        <f aca="false">IFERROR(LEFT(A413,FIND("（",A413)-1),A413)</f>
        <v>0</v>
      </c>
      <c r="AS413" s="43" t="n">
        <f aca="false">J413</f>
        <v>0</v>
      </c>
      <c r="AT413" s="43" t="n">
        <f aca="false">IF(MID(AR413,1,2)="热线",12345)+IF(MID(AR413,1,2)="网络",12345)</f>
        <v>0</v>
      </c>
      <c r="AU413" s="41" t="n">
        <f aca="false">IFERROR(LEFT(D413,FIND(" ",D413)-1),D413)</f>
        <v>0</v>
      </c>
      <c r="AV413" s="43" t="n">
        <f aca="false">P413</f>
        <v>0</v>
      </c>
      <c r="AW413" s="53" t="n">
        <f aca="false">Q413</f>
        <v>0</v>
      </c>
      <c r="AX413" s="7" t="n">
        <f aca="false">H413</f>
        <v>0</v>
      </c>
      <c r="AY413" s="53" t="n">
        <f aca="false">AG413</f>
        <v>0</v>
      </c>
      <c r="AZ413" s="43"/>
      <c r="BA413" s="43"/>
      <c r="BB413" s="43"/>
      <c r="BD413" s="43" t="n">
        <f aca="false">U413</f>
        <v>0</v>
      </c>
      <c r="BE413" s="43" t="n">
        <f aca="false">IFERROR(LEFT(T413,FIND(" ",T413)-1),T413)</f>
        <v>0</v>
      </c>
      <c r="BI413" s="44"/>
      <c r="BJ413" s="44"/>
      <c r="BK413" s="44"/>
      <c r="BL413" s="44" t="str">
        <f aca="false">IF(BG413="物管行政部","侯旭、郑楠",IF(BG413="安保部","张耕",IF(BG413="工程设备部","华菲",IF(BG413="人力资源部","张浩宇",IF(BG413="党委工作部","阎鑫雨",IF(BG413="餐饮服务部","赵弘晨",IF(BG413="工会","郑欣",IF(BG413="办公室","董娜",""))))))))&amp;IF(BG413="纪检部","黄倩",IF(BG413="信息管理部","蔡浩然",""))</f>
        <v/>
      </c>
      <c r="BM413" s="44"/>
      <c r="BN413" s="73"/>
      <c r="BO413" s="73"/>
      <c r="BP413" s="76"/>
      <c r="BQ413" s="74"/>
      <c r="BR413" s="73"/>
      <c r="BS413" s="74"/>
      <c r="BT413" s="74"/>
      <c r="BU413" s="73"/>
      <c r="BV413" s="44" t="str">
        <f aca="false">MID(AR413,1,16)</f>
        <v>0</v>
      </c>
      <c r="BW413" s="44"/>
      <c r="BX413" s="45" t="str">
        <f aca="false">IF(COUNTIF(BV:BV,BV413)=1,"否","是")</f>
        <v>是</v>
      </c>
      <c r="BY413" s="45" t="str">
        <f aca="false">MID(AR413,18,1)</f>
        <v/>
      </c>
      <c r="CG413" s="47" t="e">
        <f aca="false">VLOOKUP(AR413,[1]市民意见信息导出!$AI$2:$AK$392,3,FALSE())</f>
        <v>#N/A</v>
      </c>
      <c r="CH413" s="0" t="e">
        <f aca="false">VLOOKUP(BV413,[2]Sheet1!$C$2:$AC$99,2,FALSE())</f>
        <v>#N/A</v>
      </c>
    </row>
    <row r="414" customFormat="false" ht="15" hidden="true" customHeight="false" outlineLevel="0" collapsed="false">
      <c r="AK414" s="37" t="str">
        <f aca="false">AG414&amp;L414&amp;M414</f>
        <v/>
      </c>
      <c r="AR414" s="43" t="n">
        <f aca="false">IFERROR(LEFT(A414,FIND("（",A414)-1),A414)</f>
        <v>0</v>
      </c>
      <c r="AS414" s="43" t="n">
        <f aca="false">J414</f>
        <v>0</v>
      </c>
      <c r="AT414" s="43" t="n">
        <f aca="false">IF(MID(AR414,1,2)="热线",12345)+IF(MID(AR414,1,2)="网络",12345)</f>
        <v>0</v>
      </c>
      <c r="AU414" s="41" t="n">
        <f aca="false">IFERROR(LEFT(D414,FIND(" ",D414)-1),D414)</f>
        <v>0</v>
      </c>
      <c r="AV414" s="43" t="n">
        <f aca="false">P414</f>
        <v>0</v>
      </c>
      <c r="AW414" s="53" t="n">
        <f aca="false">Q414</f>
        <v>0</v>
      </c>
      <c r="AX414" s="7" t="n">
        <f aca="false">H414</f>
        <v>0</v>
      </c>
      <c r="AY414" s="53" t="n">
        <f aca="false">AG414</f>
        <v>0</v>
      </c>
      <c r="AZ414" s="43"/>
      <c r="BA414" s="43"/>
      <c r="BB414" s="43"/>
      <c r="BD414" s="43" t="n">
        <f aca="false">U414</f>
        <v>0</v>
      </c>
      <c r="BE414" s="43" t="n">
        <f aca="false">IFERROR(LEFT(T414,FIND(" ",T414)-1),T414)</f>
        <v>0</v>
      </c>
      <c r="BI414" s="44"/>
      <c r="BJ414" s="44"/>
      <c r="BK414" s="44"/>
      <c r="BL414" s="44" t="str">
        <f aca="false">IF(BG414="物管行政部","侯旭、郑楠",IF(BG414="安保部","张耕",IF(BG414="工程设备部","华菲",IF(BG414="人力资源部","张浩宇",IF(BG414="党委工作部","阎鑫雨",IF(BG414="餐饮服务部","赵弘晨",IF(BG414="工会","郑欣",IF(BG414="办公室","董娜",""))))))))&amp;IF(BG414="纪检部","黄倩",IF(BG414="信息管理部","蔡浩然",""))</f>
        <v/>
      </c>
      <c r="BM414" s="44"/>
      <c r="BN414" s="73"/>
      <c r="BO414" s="73"/>
      <c r="BP414" s="76"/>
      <c r="BQ414" s="74"/>
      <c r="BR414" s="73"/>
      <c r="BS414" s="74"/>
      <c r="BT414" s="74"/>
      <c r="BU414" s="73"/>
      <c r="BV414" s="44" t="str">
        <f aca="false">MID(AR414,1,16)</f>
        <v>0</v>
      </c>
      <c r="BW414" s="44"/>
      <c r="BX414" s="45" t="str">
        <f aca="false">IF(COUNTIF(BV:BV,BV414)=1,"否","是")</f>
        <v>是</v>
      </c>
      <c r="BY414" s="45" t="str">
        <f aca="false">MID(AR414,18,1)</f>
        <v/>
      </c>
      <c r="CG414" s="47" t="e">
        <f aca="false">VLOOKUP(AR414,[1]市民意见信息导出!$AI$2:$AK$392,3,FALSE())</f>
        <v>#N/A</v>
      </c>
      <c r="CH414" s="0" t="e">
        <f aca="false">VLOOKUP(BV414,[2]Sheet1!$C$2:$AC$99,2,FALSE())</f>
        <v>#N/A</v>
      </c>
    </row>
    <row r="415" customFormat="false" ht="15" hidden="true" customHeight="false" outlineLevel="0" collapsed="false">
      <c r="AK415" s="37" t="str">
        <f aca="false">AG415&amp;L415&amp;M415</f>
        <v/>
      </c>
      <c r="AR415" s="43" t="n">
        <f aca="false">IFERROR(LEFT(A415,FIND("（",A415)-1),A415)</f>
        <v>0</v>
      </c>
      <c r="AS415" s="43" t="n">
        <f aca="false">J415</f>
        <v>0</v>
      </c>
      <c r="AT415" s="43" t="n">
        <f aca="false">IF(MID(AR415,1,2)="热线",12345)+IF(MID(AR415,1,2)="网络",12345)</f>
        <v>0</v>
      </c>
      <c r="AU415" s="41" t="n">
        <f aca="false">IFERROR(LEFT(D415,FIND(" ",D415)-1),D415)</f>
        <v>0</v>
      </c>
      <c r="AV415" s="43" t="n">
        <f aca="false">P415</f>
        <v>0</v>
      </c>
      <c r="AW415" s="53" t="n">
        <f aca="false">Q415</f>
        <v>0</v>
      </c>
      <c r="AX415" s="7" t="n">
        <f aca="false">H415</f>
        <v>0</v>
      </c>
      <c r="AY415" s="53" t="n">
        <f aca="false">AG415</f>
        <v>0</v>
      </c>
      <c r="AZ415" s="43"/>
      <c r="BA415" s="43"/>
      <c r="BB415" s="43"/>
      <c r="BD415" s="43" t="n">
        <f aca="false">U415</f>
        <v>0</v>
      </c>
      <c r="BE415" s="43" t="n">
        <f aca="false">IFERROR(LEFT(T415,FIND(" ",T415)-1),T415)</f>
        <v>0</v>
      </c>
      <c r="BI415" s="44"/>
      <c r="BJ415" s="44"/>
      <c r="BK415" s="44"/>
      <c r="BL415" s="44" t="str">
        <f aca="false">IF(BG415="物管行政部","侯旭、郑楠",IF(BG415="安保部","张耕",IF(BG415="工程设备部","华菲",IF(BG415="人力资源部","张浩宇",IF(BG415="党委工作部","阎鑫雨",IF(BG415="餐饮服务部","赵弘晨",IF(BG415="工会","郑欣",IF(BG415="办公室","董娜",""))))))))&amp;IF(BG415="纪检部","黄倩",IF(BG415="信息管理部","蔡浩然",""))</f>
        <v/>
      </c>
      <c r="BM415" s="44"/>
      <c r="BN415" s="73"/>
      <c r="BO415" s="73"/>
      <c r="BP415" s="76"/>
      <c r="BQ415" s="74"/>
      <c r="BR415" s="73"/>
      <c r="BS415" s="74"/>
      <c r="BT415" s="74"/>
      <c r="BU415" s="73"/>
      <c r="BV415" s="44" t="str">
        <f aca="false">MID(AR415,1,16)</f>
        <v>0</v>
      </c>
      <c r="BW415" s="44"/>
      <c r="BX415" s="45" t="str">
        <f aca="false">IF(COUNTIF(BV:BV,BV415)=1,"否","是")</f>
        <v>是</v>
      </c>
      <c r="BY415" s="45" t="str">
        <f aca="false">MID(AR415,18,1)</f>
        <v/>
      </c>
      <c r="CG415" s="47" t="e">
        <f aca="false">VLOOKUP(AR415,[1]市民意见信息导出!$AI$2:$AK$392,3,FALSE())</f>
        <v>#N/A</v>
      </c>
      <c r="CH415" s="0" t="e">
        <f aca="false">VLOOKUP(BV415,[2]Sheet1!$C$2:$AC$99,2,FALSE())</f>
        <v>#N/A</v>
      </c>
    </row>
    <row r="416" customFormat="false" ht="15" hidden="true" customHeight="false" outlineLevel="0" collapsed="false">
      <c r="AK416" s="37" t="str">
        <f aca="false">AG416&amp;L416&amp;M416</f>
        <v/>
      </c>
      <c r="AR416" s="43" t="n">
        <f aca="false">IFERROR(LEFT(A416,FIND("（",A416)-1),A416)</f>
        <v>0</v>
      </c>
      <c r="AS416" s="43" t="n">
        <f aca="false">J416</f>
        <v>0</v>
      </c>
      <c r="AT416" s="43" t="n">
        <f aca="false">IF(MID(AR416,1,2)="热线",12345)+IF(MID(AR416,1,2)="网络",12345)</f>
        <v>0</v>
      </c>
      <c r="AU416" s="41" t="n">
        <f aca="false">IFERROR(LEFT(D416,FIND(" ",D416)-1),D416)</f>
        <v>0</v>
      </c>
      <c r="AV416" s="43" t="n">
        <f aca="false">P416</f>
        <v>0</v>
      </c>
      <c r="AW416" s="53" t="n">
        <f aca="false">Q416</f>
        <v>0</v>
      </c>
      <c r="AX416" s="7" t="n">
        <f aca="false">H416</f>
        <v>0</v>
      </c>
      <c r="AY416" s="53" t="n">
        <f aca="false">AG416</f>
        <v>0</v>
      </c>
      <c r="AZ416" s="43"/>
      <c r="BA416" s="43"/>
      <c r="BB416" s="43"/>
      <c r="BD416" s="43" t="n">
        <f aca="false">U416</f>
        <v>0</v>
      </c>
      <c r="BE416" s="43" t="n">
        <f aca="false">IFERROR(LEFT(T416,FIND(" ",T416)-1),T416)</f>
        <v>0</v>
      </c>
      <c r="BI416" s="44"/>
      <c r="BJ416" s="44"/>
      <c r="BK416" s="44"/>
      <c r="BL416" s="44" t="str">
        <f aca="false">IF(BG416="物管行政部","侯旭、郑楠",IF(BG416="安保部","张耕",IF(BG416="工程设备部","华菲",IF(BG416="人力资源部","张浩宇",IF(BG416="党委工作部","阎鑫雨",IF(BG416="餐饮服务部","赵弘晨",IF(BG416="工会","郑欣",IF(BG416="办公室","董娜",""))))))))&amp;IF(BG416="纪检部","黄倩",IF(BG416="信息管理部","蔡浩然",""))</f>
        <v/>
      </c>
      <c r="BM416" s="44"/>
      <c r="BN416" s="73"/>
      <c r="BO416" s="73"/>
      <c r="BP416" s="76"/>
      <c r="BQ416" s="74"/>
      <c r="BR416" s="73"/>
      <c r="BS416" s="74"/>
      <c r="BT416" s="74"/>
      <c r="BU416" s="73"/>
      <c r="BV416" s="44" t="str">
        <f aca="false">MID(AR416,1,16)</f>
        <v>0</v>
      </c>
      <c r="BW416" s="44"/>
      <c r="BX416" s="45" t="str">
        <f aca="false">IF(COUNTIF(BV:BV,BV416)=1,"否","是")</f>
        <v>是</v>
      </c>
      <c r="BY416" s="45" t="str">
        <f aca="false">MID(AR416,18,1)</f>
        <v/>
      </c>
      <c r="CG416" s="47" t="e">
        <f aca="false">VLOOKUP(AR416,[1]市民意见信息导出!$AI$2:$AK$392,3,FALSE())</f>
        <v>#N/A</v>
      </c>
      <c r="CH416" s="0" t="e">
        <f aca="false">VLOOKUP(BV416,[2]Sheet1!$C$2:$AC$99,2,FALSE())</f>
        <v>#N/A</v>
      </c>
    </row>
    <row r="417" customFormat="false" ht="15" hidden="true" customHeight="false" outlineLevel="0" collapsed="false">
      <c r="AK417" s="37" t="str">
        <f aca="false">AG417&amp;L417&amp;M417</f>
        <v/>
      </c>
      <c r="AR417" s="43" t="n">
        <f aca="false">IFERROR(LEFT(A417,FIND("（",A417)-1),A417)</f>
        <v>0</v>
      </c>
      <c r="AS417" s="43" t="n">
        <f aca="false">J417</f>
        <v>0</v>
      </c>
      <c r="AT417" s="43" t="n">
        <f aca="false">IF(MID(AR417,1,2)="热线",12345)+IF(MID(AR417,1,2)="网络",12345)</f>
        <v>0</v>
      </c>
      <c r="AU417" s="41" t="n">
        <f aca="false">IFERROR(LEFT(D417,FIND(" ",D417)-1),D417)</f>
        <v>0</v>
      </c>
      <c r="AV417" s="43" t="n">
        <f aca="false">P417</f>
        <v>0</v>
      </c>
      <c r="AW417" s="53" t="n">
        <f aca="false">Q417</f>
        <v>0</v>
      </c>
      <c r="AX417" s="7" t="n">
        <f aca="false">H417</f>
        <v>0</v>
      </c>
      <c r="AY417" s="53" t="n">
        <f aca="false">AG417</f>
        <v>0</v>
      </c>
      <c r="AZ417" s="43"/>
      <c r="BA417" s="43"/>
      <c r="BB417" s="43"/>
      <c r="BD417" s="43" t="n">
        <f aca="false">U417</f>
        <v>0</v>
      </c>
      <c r="BE417" s="43" t="n">
        <f aca="false">IFERROR(LEFT(T417,FIND(" ",T417)-1),T417)</f>
        <v>0</v>
      </c>
      <c r="BI417" s="44"/>
      <c r="BJ417" s="44"/>
      <c r="BK417" s="44"/>
      <c r="BL417" s="44" t="str">
        <f aca="false">IF(BG417="物管行政部","侯旭、郑楠",IF(BG417="安保部","张耕",IF(BG417="工程设备部","华菲",IF(BG417="人力资源部","张浩宇",IF(BG417="党委工作部","阎鑫雨",IF(BG417="餐饮服务部","赵弘晨",IF(BG417="工会","郑欣",IF(BG417="办公室","董娜",""))))))))&amp;IF(BG417="纪检部","黄倩",IF(BG417="信息管理部","蔡浩然",""))</f>
        <v/>
      </c>
      <c r="BM417" s="44"/>
      <c r="BN417" s="73"/>
      <c r="BO417" s="73"/>
      <c r="BP417" s="76"/>
      <c r="BQ417" s="74"/>
      <c r="BR417" s="73"/>
      <c r="BS417" s="74"/>
      <c r="BT417" s="74"/>
      <c r="BU417" s="73"/>
      <c r="BV417" s="44" t="str">
        <f aca="false">MID(AR417,1,16)</f>
        <v>0</v>
      </c>
      <c r="BW417" s="44"/>
      <c r="BX417" s="45" t="str">
        <f aca="false">IF(COUNTIF(BV:BV,BV417)=1,"否","是")</f>
        <v>是</v>
      </c>
      <c r="BY417" s="45" t="str">
        <f aca="false">MID(AR417,18,1)</f>
        <v/>
      </c>
      <c r="CG417" s="47" t="e">
        <f aca="false">VLOOKUP(AR417,[1]市民意见信息导出!$AI$2:$AK$392,3,FALSE())</f>
        <v>#N/A</v>
      </c>
      <c r="CH417" s="0" t="e">
        <f aca="false">VLOOKUP(BV417,[2]Sheet1!$C$2:$AC$99,2,FALSE())</f>
        <v>#N/A</v>
      </c>
    </row>
    <row r="418" customFormat="false" ht="15" hidden="true" customHeight="false" outlineLevel="0" collapsed="false">
      <c r="AK418" s="37" t="str">
        <f aca="false">AG418&amp;L418&amp;M418</f>
        <v/>
      </c>
      <c r="AR418" s="43" t="n">
        <f aca="false">IFERROR(LEFT(A418,FIND("（",A418)-1),A418)</f>
        <v>0</v>
      </c>
      <c r="AS418" s="43" t="n">
        <f aca="false">J418</f>
        <v>0</v>
      </c>
      <c r="AT418" s="43" t="n">
        <f aca="false">IF(MID(AR418,1,2)="热线",12345)+IF(MID(AR418,1,2)="网络",12345)</f>
        <v>0</v>
      </c>
      <c r="AU418" s="41" t="n">
        <f aca="false">IFERROR(LEFT(D418,FIND(" ",D418)-1),D418)</f>
        <v>0</v>
      </c>
      <c r="AV418" s="43" t="n">
        <f aca="false">P418</f>
        <v>0</v>
      </c>
      <c r="AW418" s="53" t="n">
        <f aca="false">Q418</f>
        <v>0</v>
      </c>
      <c r="AX418" s="7" t="n">
        <f aca="false">H418</f>
        <v>0</v>
      </c>
      <c r="AY418" s="53" t="n">
        <f aca="false">AG418</f>
        <v>0</v>
      </c>
      <c r="AZ418" s="43"/>
      <c r="BA418" s="43"/>
      <c r="BB418" s="43"/>
      <c r="BD418" s="43" t="n">
        <f aca="false">U418</f>
        <v>0</v>
      </c>
      <c r="BE418" s="43" t="n">
        <f aca="false">IFERROR(LEFT(T418,FIND(" ",T418)-1),T418)</f>
        <v>0</v>
      </c>
      <c r="BI418" s="44"/>
      <c r="BJ418" s="44"/>
      <c r="BK418" s="44"/>
      <c r="BL418" s="44" t="str">
        <f aca="false">IF(BG418="物管行政部","侯旭、郑楠",IF(BG418="安保部","张耕",IF(BG418="工程设备部","华菲",IF(BG418="人力资源部","张浩宇",IF(BG418="党委工作部","阎鑫雨",IF(BG418="餐饮服务部","赵弘晨",IF(BG418="工会","郑欣",IF(BG418="办公室","董娜",""))))))))&amp;IF(BG418="纪检部","黄倩",IF(BG418="信息管理部","蔡浩然",""))</f>
        <v/>
      </c>
      <c r="BM418" s="44"/>
      <c r="BN418" s="73"/>
      <c r="BO418" s="73"/>
      <c r="BP418" s="76"/>
      <c r="BQ418" s="74"/>
      <c r="BR418" s="73"/>
      <c r="BS418" s="74"/>
      <c r="BT418" s="74"/>
      <c r="BU418" s="73"/>
      <c r="BV418" s="44" t="str">
        <f aca="false">MID(AR418,1,16)</f>
        <v>0</v>
      </c>
      <c r="BW418" s="44"/>
      <c r="BX418" s="45" t="str">
        <f aca="false">IF(COUNTIF(BV:BV,BV418)=1,"否","是")</f>
        <v>是</v>
      </c>
      <c r="BY418" s="45" t="str">
        <f aca="false">MID(AR418,18,1)</f>
        <v/>
      </c>
      <c r="CG418" s="47" t="e">
        <f aca="false">VLOOKUP(AR418,[1]市民意见信息导出!$AI$2:$AK$392,3,FALSE())</f>
        <v>#N/A</v>
      </c>
      <c r="CH418" s="0" t="e">
        <f aca="false">VLOOKUP(BV418,[2]Sheet1!$C$2:$AC$99,2,FALSE())</f>
        <v>#N/A</v>
      </c>
    </row>
    <row r="419" customFormat="false" ht="15" hidden="true" customHeight="false" outlineLevel="0" collapsed="false">
      <c r="AK419" s="37" t="str">
        <f aca="false">AG419&amp;L419&amp;M419</f>
        <v/>
      </c>
      <c r="AR419" s="43" t="n">
        <f aca="false">IFERROR(LEFT(A419,FIND("（",A419)-1),A419)</f>
        <v>0</v>
      </c>
      <c r="AS419" s="43" t="n">
        <f aca="false">J419</f>
        <v>0</v>
      </c>
      <c r="AT419" s="43" t="n">
        <f aca="false">IF(MID(AR419,1,2)="热线",12345)+IF(MID(AR419,1,2)="网络",12345)</f>
        <v>0</v>
      </c>
      <c r="AU419" s="41" t="n">
        <f aca="false">IFERROR(LEFT(D419,FIND(" ",D419)-1),D419)</f>
        <v>0</v>
      </c>
      <c r="AV419" s="43" t="n">
        <f aca="false">P419</f>
        <v>0</v>
      </c>
      <c r="AW419" s="53" t="n">
        <f aca="false">Q419</f>
        <v>0</v>
      </c>
      <c r="AX419" s="7" t="n">
        <f aca="false">H419</f>
        <v>0</v>
      </c>
      <c r="AY419" s="53" t="n">
        <f aca="false">AG419</f>
        <v>0</v>
      </c>
      <c r="AZ419" s="43"/>
      <c r="BA419" s="43"/>
      <c r="BB419" s="43"/>
      <c r="BD419" s="43" t="n">
        <f aca="false">U419</f>
        <v>0</v>
      </c>
      <c r="BE419" s="43" t="n">
        <f aca="false">IFERROR(LEFT(T419,FIND(" ",T419)-1),T419)</f>
        <v>0</v>
      </c>
      <c r="BI419" s="44"/>
      <c r="BJ419" s="44"/>
      <c r="BK419" s="44"/>
      <c r="BL419" s="44" t="str">
        <f aca="false">IF(BG419="物管行政部","侯旭、郑楠",IF(BG419="安保部","张耕",IF(BG419="工程设备部","华菲",IF(BG419="人力资源部","张浩宇",IF(BG419="党委工作部","阎鑫雨",IF(BG419="餐饮服务部","赵弘晨",IF(BG419="工会","郑欣",IF(BG419="办公室","董娜",""))))))))&amp;IF(BG419="纪检部","黄倩",IF(BG419="信息管理部","蔡浩然",""))</f>
        <v/>
      </c>
      <c r="BM419" s="44"/>
      <c r="BN419" s="73"/>
      <c r="BO419" s="73"/>
      <c r="BP419" s="76"/>
      <c r="BQ419" s="74"/>
      <c r="BR419" s="73"/>
      <c r="BS419" s="74"/>
      <c r="BT419" s="74"/>
      <c r="BU419" s="73"/>
      <c r="BV419" s="44" t="str">
        <f aca="false">MID(AR419,1,16)</f>
        <v>0</v>
      </c>
      <c r="BW419" s="44"/>
      <c r="BX419" s="45" t="str">
        <f aca="false">IF(COUNTIF(BV:BV,BV419)=1,"否","是")</f>
        <v>是</v>
      </c>
      <c r="BY419" s="45" t="str">
        <f aca="false">MID(AR419,18,1)</f>
        <v/>
      </c>
      <c r="CG419" s="47" t="e">
        <f aca="false">VLOOKUP(AR419,[1]市民意见信息导出!$AI$2:$AK$392,3,FALSE())</f>
        <v>#N/A</v>
      </c>
      <c r="CH419" s="0" t="e">
        <f aca="false">VLOOKUP(BV419,[2]Sheet1!$C$2:$AC$99,2,FALSE())</f>
        <v>#N/A</v>
      </c>
    </row>
    <row r="420" customFormat="false" ht="15" hidden="true" customHeight="false" outlineLevel="0" collapsed="false">
      <c r="AK420" s="37" t="str">
        <f aca="false">AG420&amp;L420&amp;M420</f>
        <v/>
      </c>
      <c r="AR420" s="43" t="n">
        <f aca="false">IFERROR(LEFT(A420,FIND("（",A420)-1),A420)</f>
        <v>0</v>
      </c>
      <c r="AS420" s="43" t="n">
        <f aca="false">J420</f>
        <v>0</v>
      </c>
      <c r="AT420" s="43" t="n">
        <f aca="false">IF(MID(AR420,1,2)="热线",12345)+IF(MID(AR420,1,2)="网络",12345)</f>
        <v>0</v>
      </c>
      <c r="AU420" s="41" t="n">
        <f aca="false">IFERROR(LEFT(D420,FIND(" ",D420)-1),D420)</f>
        <v>0</v>
      </c>
      <c r="AV420" s="43" t="n">
        <f aca="false">P420</f>
        <v>0</v>
      </c>
      <c r="AW420" s="53" t="n">
        <f aca="false">Q420</f>
        <v>0</v>
      </c>
      <c r="AX420" s="7" t="n">
        <f aca="false">H420</f>
        <v>0</v>
      </c>
      <c r="AY420" s="53" t="n">
        <f aca="false">AG420</f>
        <v>0</v>
      </c>
      <c r="AZ420" s="43"/>
      <c r="BA420" s="43"/>
      <c r="BB420" s="43"/>
      <c r="BD420" s="43" t="n">
        <f aca="false">U420</f>
        <v>0</v>
      </c>
      <c r="BE420" s="43" t="n">
        <f aca="false">IFERROR(LEFT(T420,FIND(" ",T420)-1),T420)</f>
        <v>0</v>
      </c>
      <c r="BI420" s="44"/>
      <c r="BJ420" s="44"/>
      <c r="BK420" s="44"/>
      <c r="BL420" s="44" t="str">
        <f aca="false">IF(BG420="物管行政部","侯旭、郑楠",IF(BG420="安保部","张耕",IF(BG420="工程设备部","华菲",IF(BG420="人力资源部","张浩宇",IF(BG420="党委工作部","阎鑫雨",IF(BG420="餐饮服务部","赵弘晨",IF(BG420="工会","郑欣",IF(BG420="办公室","董娜",""))))))))&amp;IF(BG420="纪检部","黄倩",IF(BG420="信息管理部","蔡浩然",""))</f>
        <v/>
      </c>
      <c r="BM420" s="44"/>
      <c r="BN420" s="73"/>
      <c r="BO420" s="73"/>
      <c r="BP420" s="76"/>
      <c r="BQ420" s="74"/>
      <c r="BR420" s="73"/>
      <c r="BS420" s="74"/>
      <c r="BT420" s="74"/>
      <c r="BU420" s="73"/>
      <c r="BV420" s="44" t="str">
        <f aca="false">MID(AR420,1,16)</f>
        <v>0</v>
      </c>
      <c r="BW420" s="44"/>
      <c r="BX420" s="45" t="str">
        <f aca="false">IF(COUNTIF(BV:BV,BV420)=1,"否","是")</f>
        <v>是</v>
      </c>
      <c r="BY420" s="45" t="str">
        <f aca="false">MID(AR420,18,1)</f>
        <v/>
      </c>
      <c r="CG420" s="47" t="e">
        <f aca="false">VLOOKUP(AR420,[1]市民意见信息导出!$AI$2:$AK$392,3,FALSE())</f>
        <v>#N/A</v>
      </c>
      <c r="CH420" s="0" t="e">
        <f aca="false">VLOOKUP(BV420,[2]Sheet1!$C$2:$AC$99,2,FALSE())</f>
        <v>#N/A</v>
      </c>
    </row>
    <row r="421" customFormat="false" ht="15" hidden="true" customHeight="false" outlineLevel="0" collapsed="false">
      <c r="AK421" s="37" t="str">
        <f aca="false">AG421&amp;L421&amp;M421</f>
        <v/>
      </c>
      <c r="AR421" s="43" t="n">
        <f aca="false">IFERROR(LEFT(A421,FIND("（",A421)-1),A421)</f>
        <v>0</v>
      </c>
      <c r="AS421" s="43" t="n">
        <f aca="false">J421</f>
        <v>0</v>
      </c>
      <c r="AT421" s="43" t="n">
        <f aca="false">IF(MID(AR421,1,2)="热线",12345)+IF(MID(AR421,1,2)="网络",12345)</f>
        <v>0</v>
      </c>
      <c r="AU421" s="41" t="n">
        <f aca="false">IFERROR(LEFT(D421,FIND(" ",D421)-1),D421)</f>
        <v>0</v>
      </c>
      <c r="AV421" s="43" t="n">
        <f aca="false">P421</f>
        <v>0</v>
      </c>
      <c r="AW421" s="53" t="n">
        <f aca="false">Q421</f>
        <v>0</v>
      </c>
      <c r="AX421" s="7" t="n">
        <f aca="false">H421</f>
        <v>0</v>
      </c>
      <c r="AY421" s="53" t="n">
        <f aca="false">AG421</f>
        <v>0</v>
      </c>
      <c r="AZ421" s="43"/>
      <c r="BA421" s="43"/>
      <c r="BB421" s="43"/>
      <c r="BD421" s="43" t="n">
        <f aca="false">U421</f>
        <v>0</v>
      </c>
      <c r="BE421" s="43" t="n">
        <f aca="false">IFERROR(LEFT(T421,FIND(" ",T421)-1),T421)</f>
        <v>0</v>
      </c>
      <c r="BI421" s="44"/>
      <c r="BJ421" s="44"/>
      <c r="BK421" s="44"/>
      <c r="BL421" s="44" t="str">
        <f aca="false">IF(BG421="物管行政部","侯旭、郑楠",IF(BG421="安保部","张耕",IF(BG421="工程设备部","华菲",IF(BG421="人力资源部","张浩宇",IF(BG421="党委工作部","阎鑫雨",IF(BG421="餐饮服务部","赵弘晨",IF(BG421="工会","郑欣",IF(BG421="办公室","董娜",""))))))))&amp;IF(BG421="纪检部","黄倩",IF(BG421="信息管理部","蔡浩然",""))</f>
        <v/>
      </c>
      <c r="BM421" s="44"/>
      <c r="BN421" s="73"/>
      <c r="BO421" s="73"/>
      <c r="BP421" s="76"/>
      <c r="BQ421" s="74"/>
      <c r="BR421" s="73"/>
      <c r="BS421" s="74"/>
      <c r="BT421" s="74"/>
      <c r="BU421" s="73"/>
      <c r="BV421" s="44" t="str">
        <f aca="false">MID(AR421,1,16)</f>
        <v>0</v>
      </c>
      <c r="BW421" s="44"/>
      <c r="BX421" s="45" t="str">
        <f aca="false">IF(COUNTIF(BV:BV,BV421)=1,"否","是")</f>
        <v>是</v>
      </c>
      <c r="BY421" s="45" t="str">
        <f aca="false">MID(AR421,18,1)</f>
        <v/>
      </c>
      <c r="CG421" s="47" t="e">
        <f aca="false">VLOOKUP(AR421,[1]市民意见信息导出!$AI$2:$AK$392,3,FALSE())</f>
        <v>#N/A</v>
      </c>
      <c r="CH421" s="0" t="e">
        <f aca="false">VLOOKUP(BV421,[2]Sheet1!$C$2:$AC$99,2,FALSE())</f>
        <v>#N/A</v>
      </c>
    </row>
    <row r="422" customFormat="false" ht="15" hidden="true" customHeight="false" outlineLevel="0" collapsed="false">
      <c r="AK422" s="37" t="str">
        <f aca="false">AG422&amp;L422&amp;M422</f>
        <v/>
      </c>
      <c r="AR422" s="43" t="n">
        <f aca="false">IFERROR(LEFT(A422,FIND("（",A422)-1),A422)</f>
        <v>0</v>
      </c>
      <c r="AS422" s="43" t="n">
        <f aca="false">J422</f>
        <v>0</v>
      </c>
      <c r="AT422" s="43" t="n">
        <f aca="false">IF(MID(AR422,1,2)="热线",12345)+IF(MID(AR422,1,2)="网络",12345)</f>
        <v>0</v>
      </c>
      <c r="AU422" s="41" t="n">
        <f aca="false">IFERROR(LEFT(D422,FIND(" ",D422)-1),D422)</f>
        <v>0</v>
      </c>
      <c r="AV422" s="43" t="n">
        <f aca="false">P422</f>
        <v>0</v>
      </c>
      <c r="AW422" s="53" t="n">
        <f aca="false">Q422</f>
        <v>0</v>
      </c>
      <c r="AX422" s="7" t="n">
        <f aca="false">H422</f>
        <v>0</v>
      </c>
      <c r="AY422" s="53" t="n">
        <f aca="false">AG422</f>
        <v>0</v>
      </c>
      <c r="AZ422" s="43"/>
      <c r="BA422" s="43"/>
      <c r="BB422" s="43"/>
      <c r="BD422" s="43" t="n">
        <f aca="false">U422</f>
        <v>0</v>
      </c>
      <c r="BE422" s="43" t="n">
        <f aca="false">IFERROR(LEFT(T422,FIND(" ",T422)-1),T422)</f>
        <v>0</v>
      </c>
      <c r="BI422" s="44"/>
      <c r="BJ422" s="44"/>
      <c r="BK422" s="44"/>
      <c r="BL422" s="44" t="str">
        <f aca="false">IF(BG422="物管行政部","侯旭、郑楠",IF(BG422="安保部","张耕",IF(BG422="工程设备部","华菲",IF(BG422="人力资源部","张浩宇",IF(BG422="党委工作部","阎鑫雨",IF(BG422="餐饮服务部","赵弘晨",IF(BG422="工会","郑欣",IF(BG422="办公室","董娜",""))))))))&amp;IF(BG422="纪检部","黄倩",IF(BG422="信息管理部","蔡浩然",""))</f>
        <v/>
      </c>
      <c r="BM422" s="44"/>
      <c r="BN422" s="73"/>
      <c r="BO422" s="73"/>
      <c r="BP422" s="76"/>
      <c r="BQ422" s="74"/>
      <c r="BR422" s="73"/>
      <c r="BS422" s="74"/>
      <c r="BT422" s="74"/>
      <c r="BU422" s="73"/>
      <c r="BV422" s="44" t="str">
        <f aca="false">MID(AR422,1,16)</f>
        <v>0</v>
      </c>
      <c r="BW422" s="44"/>
      <c r="BX422" s="45" t="str">
        <f aca="false">IF(COUNTIF(BV:BV,BV422)=1,"否","是")</f>
        <v>是</v>
      </c>
      <c r="BY422" s="45" t="str">
        <f aca="false">MID(AR422,18,1)</f>
        <v/>
      </c>
      <c r="CG422" s="47" t="e">
        <f aca="false">VLOOKUP(AR422,[1]市民意见信息导出!$AI$2:$AK$392,3,FALSE())</f>
        <v>#N/A</v>
      </c>
      <c r="CH422" s="0" t="e">
        <f aca="false">VLOOKUP(BV422,[2]Sheet1!$C$2:$AC$99,2,FALSE())</f>
        <v>#N/A</v>
      </c>
    </row>
    <row r="423" customFormat="false" ht="15" hidden="true" customHeight="false" outlineLevel="0" collapsed="false">
      <c r="AK423" s="37" t="str">
        <f aca="false">AG423&amp;L423&amp;M423</f>
        <v/>
      </c>
      <c r="AR423" s="43" t="n">
        <f aca="false">IFERROR(LEFT(A423,FIND("（",A423)-1),A423)</f>
        <v>0</v>
      </c>
      <c r="AS423" s="43" t="n">
        <f aca="false">J423</f>
        <v>0</v>
      </c>
      <c r="AT423" s="43" t="n">
        <f aca="false">IF(MID(AR423,1,2)="热线",12345)+IF(MID(AR423,1,2)="网络",12345)</f>
        <v>0</v>
      </c>
      <c r="AU423" s="41" t="n">
        <f aca="false">IFERROR(LEFT(D423,FIND(" ",D423)-1),D423)</f>
        <v>0</v>
      </c>
      <c r="AV423" s="43" t="n">
        <f aca="false">P423</f>
        <v>0</v>
      </c>
      <c r="AW423" s="53" t="n">
        <f aca="false">Q423</f>
        <v>0</v>
      </c>
      <c r="AX423" s="7" t="n">
        <f aca="false">H423</f>
        <v>0</v>
      </c>
      <c r="AY423" s="53" t="n">
        <f aca="false">AG423</f>
        <v>0</v>
      </c>
      <c r="AZ423" s="43"/>
      <c r="BA423" s="43"/>
      <c r="BB423" s="43"/>
      <c r="BD423" s="43" t="n">
        <f aca="false">U423</f>
        <v>0</v>
      </c>
      <c r="BE423" s="43" t="n">
        <f aca="false">IFERROR(LEFT(T423,FIND(" ",T423)-1),T423)</f>
        <v>0</v>
      </c>
      <c r="BI423" s="44"/>
      <c r="BJ423" s="44"/>
      <c r="BK423" s="44"/>
      <c r="BL423" s="44" t="str">
        <f aca="false">IF(BG423="物管行政部","侯旭、郑楠",IF(BG423="安保部","张耕",IF(BG423="工程设备部","华菲",IF(BG423="人力资源部","张浩宇",IF(BG423="党委工作部","阎鑫雨",IF(BG423="餐饮服务部","赵弘晨",IF(BG423="工会","郑欣",IF(BG423="办公室","董娜",""))))))))&amp;IF(BG423="纪检部","黄倩",IF(BG423="信息管理部","蔡浩然",""))</f>
        <v/>
      </c>
      <c r="BM423" s="44"/>
      <c r="BN423" s="73"/>
      <c r="BO423" s="73"/>
      <c r="BP423" s="76"/>
      <c r="BQ423" s="74"/>
      <c r="BR423" s="73"/>
      <c r="BS423" s="74"/>
      <c r="BT423" s="74"/>
      <c r="BU423" s="73"/>
      <c r="BV423" s="44" t="str">
        <f aca="false">MID(AR423,1,16)</f>
        <v>0</v>
      </c>
      <c r="BW423" s="44"/>
      <c r="BX423" s="45" t="str">
        <f aca="false">IF(COUNTIF(BV:BV,BV423)=1,"否","是")</f>
        <v>是</v>
      </c>
      <c r="BY423" s="45" t="str">
        <f aca="false">MID(AR423,18,1)</f>
        <v/>
      </c>
      <c r="CG423" s="47" t="e">
        <f aca="false">VLOOKUP(AR423,[1]市民意见信息导出!$AI$2:$AK$392,3,FALSE())</f>
        <v>#N/A</v>
      </c>
      <c r="CH423" s="0" t="e">
        <f aca="false">VLOOKUP(BV423,[2]Sheet1!$C$2:$AC$99,2,FALSE())</f>
        <v>#N/A</v>
      </c>
    </row>
    <row r="424" customFormat="false" ht="15" hidden="true" customHeight="false" outlineLevel="0" collapsed="false">
      <c r="AK424" s="37" t="str">
        <f aca="false">AG424&amp;L424&amp;M424</f>
        <v/>
      </c>
      <c r="AR424" s="43" t="n">
        <f aca="false">IFERROR(LEFT(A424,FIND("（",A424)-1),A424)</f>
        <v>0</v>
      </c>
      <c r="AS424" s="43" t="n">
        <f aca="false">J424</f>
        <v>0</v>
      </c>
      <c r="AT424" s="43" t="n">
        <f aca="false">IF(MID(AR424,1,2)="热线",12345)+IF(MID(AR424,1,2)="网络",12345)</f>
        <v>0</v>
      </c>
      <c r="AU424" s="41" t="n">
        <f aca="false">IFERROR(LEFT(D424,FIND(" ",D424)-1),D424)</f>
        <v>0</v>
      </c>
      <c r="AV424" s="43" t="n">
        <f aca="false">P424</f>
        <v>0</v>
      </c>
      <c r="AW424" s="53" t="n">
        <f aca="false">Q424</f>
        <v>0</v>
      </c>
      <c r="AX424" s="7" t="n">
        <f aca="false">H424</f>
        <v>0</v>
      </c>
      <c r="AY424" s="53" t="n">
        <f aca="false">AG424</f>
        <v>0</v>
      </c>
      <c r="AZ424" s="43"/>
      <c r="BA424" s="43"/>
      <c r="BB424" s="43"/>
      <c r="BD424" s="43" t="n">
        <f aca="false">U424</f>
        <v>0</v>
      </c>
      <c r="BE424" s="43" t="n">
        <f aca="false">IFERROR(LEFT(T424,FIND(" ",T424)-1),T424)</f>
        <v>0</v>
      </c>
      <c r="BI424" s="44"/>
      <c r="BJ424" s="44"/>
      <c r="BK424" s="44"/>
      <c r="BL424" s="44" t="str">
        <f aca="false">IF(BG424="物管行政部","侯旭、郑楠",IF(BG424="安保部","张耕",IF(BG424="工程设备部","华菲",IF(BG424="人力资源部","张浩宇",IF(BG424="党委工作部","阎鑫雨",IF(BG424="餐饮服务部","赵弘晨",IF(BG424="工会","郑欣",IF(BG424="办公室","董娜",""))))))))&amp;IF(BG424="纪检部","黄倩",IF(BG424="信息管理部","蔡浩然",""))</f>
        <v/>
      </c>
      <c r="BM424" s="44"/>
      <c r="BN424" s="73"/>
      <c r="BO424" s="73"/>
      <c r="BP424" s="76"/>
      <c r="BQ424" s="74"/>
      <c r="BR424" s="73"/>
      <c r="BS424" s="74"/>
      <c r="BT424" s="74"/>
      <c r="BU424" s="73"/>
      <c r="BV424" s="44" t="str">
        <f aca="false">MID(AR424,1,16)</f>
        <v>0</v>
      </c>
      <c r="BW424" s="44"/>
      <c r="BX424" s="45" t="str">
        <f aca="false">IF(COUNTIF(BV:BV,BV424)=1,"否","是")</f>
        <v>是</v>
      </c>
      <c r="BY424" s="45" t="str">
        <f aca="false">MID(AR424,18,1)</f>
        <v/>
      </c>
      <c r="CG424" s="47" t="e">
        <f aca="false">VLOOKUP(AR424,[1]市民意见信息导出!$AI$2:$AK$392,3,FALSE())</f>
        <v>#N/A</v>
      </c>
      <c r="CH424" s="0" t="e">
        <f aca="false">VLOOKUP(BV424,[2]Sheet1!$C$2:$AC$99,2,FALSE())</f>
        <v>#N/A</v>
      </c>
    </row>
    <row r="425" customFormat="false" ht="15" hidden="true" customHeight="false" outlineLevel="0" collapsed="false">
      <c r="AK425" s="37" t="str">
        <f aca="false">AG425&amp;L425&amp;M425</f>
        <v/>
      </c>
      <c r="AR425" s="43" t="n">
        <f aca="false">IFERROR(LEFT(A425,FIND("（",A425)-1),A425)</f>
        <v>0</v>
      </c>
      <c r="AS425" s="43" t="n">
        <f aca="false">J425</f>
        <v>0</v>
      </c>
      <c r="AT425" s="43" t="n">
        <f aca="false">IF(MID(AR425,1,2)="热线",12345)+IF(MID(AR425,1,2)="网络",12345)</f>
        <v>0</v>
      </c>
      <c r="AU425" s="41" t="n">
        <f aca="false">IFERROR(LEFT(D425,FIND(" ",D425)-1),D425)</f>
        <v>0</v>
      </c>
      <c r="AV425" s="43" t="n">
        <f aca="false">P425</f>
        <v>0</v>
      </c>
      <c r="AW425" s="53" t="n">
        <f aca="false">Q425</f>
        <v>0</v>
      </c>
      <c r="AX425" s="7" t="n">
        <f aca="false">H425</f>
        <v>0</v>
      </c>
      <c r="AY425" s="53" t="n">
        <f aca="false">AG425</f>
        <v>0</v>
      </c>
      <c r="AZ425" s="43"/>
      <c r="BA425" s="43"/>
      <c r="BB425" s="43"/>
      <c r="BD425" s="43" t="n">
        <f aca="false">U425</f>
        <v>0</v>
      </c>
      <c r="BE425" s="43" t="n">
        <f aca="false">IFERROR(LEFT(T425,FIND(" ",T425)-1),T425)</f>
        <v>0</v>
      </c>
      <c r="BI425" s="44"/>
      <c r="BJ425" s="44"/>
      <c r="BK425" s="44"/>
      <c r="BL425" s="44" t="str">
        <f aca="false">IF(BG425="物管行政部","侯旭、郑楠",IF(BG425="安保部","张耕",IF(BG425="工程设备部","华菲",IF(BG425="人力资源部","张浩宇",IF(BG425="党委工作部","阎鑫雨",IF(BG425="餐饮服务部","赵弘晨",IF(BG425="工会","郑欣",IF(BG425="办公室","董娜",""))))))))&amp;IF(BG425="纪检部","黄倩",IF(BG425="信息管理部","蔡浩然",""))</f>
        <v/>
      </c>
      <c r="BM425" s="44"/>
      <c r="BN425" s="73"/>
      <c r="BO425" s="73"/>
      <c r="BP425" s="76"/>
      <c r="BQ425" s="74"/>
      <c r="BR425" s="73"/>
      <c r="BS425" s="74"/>
      <c r="BT425" s="74"/>
      <c r="BU425" s="73"/>
      <c r="BV425" s="44" t="str">
        <f aca="false">MID(AR425,1,16)</f>
        <v>0</v>
      </c>
      <c r="BW425" s="44"/>
      <c r="BX425" s="45" t="str">
        <f aca="false">IF(COUNTIF(BV:BV,BV425)=1,"否","是")</f>
        <v>是</v>
      </c>
      <c r="BY425" s="45" t="str">
        <f aca="false">MID(AR425,18,1)</f>
        <v/>
      </c>
      <c r="CG425" s="47" t="e">
        <f aca="false">VLOOKUP(AR425,[1]市民意见信息导出!$AI$2:$AK$392,3,FALSE())</f>
        <v>#N/A</v>
      </c>
      <c r="CH425" s="0" t="e">
        <f aca="false">VLOOKUP(BV425,[2]Sheet1!$C$2:$AC$99,2,FALSE())</f>
        <v>#N/A</v>
      </c>
    </row>
    <row r="426" customFormat="false" ht="15" hidden="true" customHeight="false" outlineLevel="0" collapsed="false">
      <c r="AK426" s="37" t="str">
        <f aca="false">AG426&amp;L426&amp;M426</f>
        <v/>
      </c>
      <c r="AR426" s="43" t="n">
        <f aca="false">IFERROR(LEFT(A426,FIND("（",A426)-1),A426)</f>
        <v>0</v>
      </c>
      <c r="AS426" s="43" t="n">
        <f aca="false">J426</f>
        <v>0</v>
      </c>
      <c r="AT426" s="43" t="n">
        <f aca="false">IF(MID(AR426,1,2)="热线",12345)+IF(MID(AR426,1,2)="网络",12345)</f>
        <v>0</v>
      </c>
      <c r="AU426" s="41" t="n">
        <f aca="false">IFERROR(LEFT(D426,FIND(" ",D426)-1),D426)</f>
        <v>0</v>
      </c>
      <c r="AV426" s="43" t="n">
        <f aca="false">P426</f>
        <v>0</v>
      </c>
      <c r="AW426" s="53" t="n">
        <f aca="false">Q426</f>
        <v>0</v>
      </c>
      <c r="AX426" s="7" t="n">
        <f aca="false">H426</f>
        <v>0</v>
      </c>
      <c r="AY426" s="53" t="n">
        <f aca="false">AG426</f>
        <v>0</v>
      </c>
      <c r="AZ426" s="43"/>
      <c r="BA426" s="43"/>
      <c r="BB426" s="43"/>
      <c r="BD426" s="43" t="n">
        <f aca="false">U426</f>
        <v>0</v>
      </c>
      <c r="BE426" s="43" t="n">
        <f aca="false">IFERROR(LEFT(T426,FIND(" ",T426)-1),T426)</f>
        <v>0</v>
      </c>
      <c r="BI426" s="44"/>
      <c r="BJ426" s="44"/>
      <c r="BK426" s="44"/>
      <c r="BL426" s="44" t="str">
        <f aca="false">IF(BG426="物管行政部","侯旭、郑楠",IF(BG426="安保部","张耕",IF(BG426="工程设备部","华菲",IF(BG426="人力资源部","张浩宇",IF(BG426="党委工作部","阎鑫雨",IF(BG426="餐饮服务部","赵弘晨",IF(BG426="工会","郑欣",IF(BG426="办公室","董娜",""))))))))&amp;IF(BG426="纪检部","黄倩",IF(BG426="信息管理部","蔡浩然",""))</f>
        <v/>
      </c>
      <c r="BM426" s="44"/>
      <c r="BN426" s="73"/>
      <c r="BO426" s="73"/>
      <c r="BP426" s="76"/>
      <c r="BQ426" s="74"/>
      <c r="BR426" s="73"/>
      <c r="BS426" s="74"/>
      <c r="BT426" s="74"/>
      <c r="BU426" s="73"/>
      <c r="BV426" s="44" t="str">
        <f aca="false">MID(AR426,1,16)</f>
        <v>0</v>
      </c>
      <c r="BW426" s="44"/>
      <c r="BX426" s="45" t="str">
        <f aca="false">IF(COUNTIF(BV:BV,BV426)=1,"否","是")</f>
        <v>是</v>
      </c>
      <c r="BY426" s="45" t="str">
        <f aca="false">MID(AR426,18,1)</f>
        <v/>
      </c>
      <c r="CG426" s="47" t="e">
        <f aca="false">VLOOKUP(AR426,[1]市民意见信息导出!$AI$2:$AK$392,3,FALSE())</f>
        <v>#N/A</v>
      </c>
      <c r="CH426" s="0" t="e">
        <f aca="false">VLOOKUP(BV426,[2]Sheet1!$C$2:$AC$99,2,FALSE())</f>
        <v>#N/A</v>
      </c>
    </row>
    <row r="427" customFormat="false" ht="15" hidden="true" customHeight="false" outlineLevel="0" collapsed="false">
      <c r="AK427" s="37" t="str">
        <f aca="false">AG427&amp;L427&amp;M427</f>
        <v/>
      </c>
      <c r="AR427" s="43" t="n">
        <f aca="false">IFERROR(LEFT(A427,FIND("（",A427)-1),A427)</f>
        <v>0</v>
      </c>
      <c r="AS427" s="43" t="n">
        <f aca="false">J427</f>
        <v>0</v>
      </c>
      <c r="AT427" s="43" t="n">
        <f aca="false">IF(MID(AR427,1,2)="热线",12345)+IF(MID(AR427,1,2)="网络",12345)</f>
        <v>0</v>
      </c>
      <c r="AU427" s="41" t="n">
        <f aca="false">IFERROR(LEFT(D427,FIND(" ",D427)-1),D427)</f>
        <v>0</v>
      </c>
      <c r="AV427" s="43" t="n">
        <f aca="false">P427</f>
        <v>0</v>
      </c>
      <c r="AW427" s="53" t="n">
        <f aca="false">Q427</f>
        <v>0</v>
      </c>
      <c r="AX427" s="7" t="n">
        <f aca="false">H427</f>
        <v>0</v>
      </c>
      <c r="AY427" s="53" t="n">
        <f aca="false">AG427</f>
        <v>0</v>
      </c>
      <c r="AZ427" s="43"/>
      <c r="BA427" s="43"/>
      <c r="BB427" s="43"/>
      <c r="BD427" s="43" t="n">
        <f aca="false">U427</f>
        <v>0</v>
      </c>
      <c r="BE427" s="43" t="n">
        <f aca="false">IFERROR(LEFT(T427,FIND(" ",T427)-1),T427)</f>
        <v>0</v>
      </c>
      <c r="BI427" s="44"/>
      <c r="BJ427" s="44"/>
      <c r="BK427" s="44"/>
      <c r="BL427" s="44" t="str">
        <f aca="false">IF(BG427="物管行政部","侯旭、郑楠",IF(BG427="安保部","张耕",IF(BG427="工程设备部","华菲",IF(BG427="人力资源部","张浩宇",IF(BG427="党委工作部","阎鑫雨",IF(BG427="餐饮服务部","赵弘晨",IF(BG427="工会","郑欣",IF(BG427="办公室","董娜",""))))))))&amp;IF(BG427="纪检部","黄倩",IF(BG427="信息管理部","蔡浩然",""))</f>
        <v/>
      </c>
      <c r="BM427" s="44"/>
      <c r="BN427" s="73"/>
      <c r="BO427" s="73"/>
      <c r="BP427" s="76"/>
      <c r="BQ427" s="74"/>
      <c r="BR427" s="73"/>
      <c r="BS427" s="74"/>
      <c r="BT427" s="74"/>
      <c r="BU427" s="73"/>
      <c r="BV427" s="44" t="str">
        <f aca="false">MID(AR427,1,16)</f>
        <v>0</v>
      </c>
      <c r="BW427" s="44"/>
      <c r="BX427" s="45" t="str">
        <f aca="false">IF(COUNTIF(BV:BV,BV427)=1,"否","是")</f>
        <v>是</v>
      </c>
      <c r="BY427" s="45" t="str">
        <f aca="false">MID(AR427,18,1)</f>
        <v/>
      </c>
      <c r="CG427" s="47" t="e">
        <f aca="false">VLOOKUP(AR427,[1]市民意见信息导出!$AI$2:$AK$392,3,FALSE())</f>
        <v>#N/A</v>
      </c>
      <c r="CH427" s="0" t="e">
        <f aca="false">VLOOKUP(BV427,[2]Sheet1!$C$2:$AC$99,2,FALSE())</f>
        <v>#N/A</v>
      </c>
    </row>
    <row r="428" customFormat="false" ht="15" hidden="true" customHeight="false" outlineLevel="0" collapsed="false">
      <c r="AK428" s="37" t="str">
        <f aca="false">AG428&amp;L428&amp;M428</f>
        <v/>
      </c>
      <c r="AR428" s="43" t="n">
        <f aca="false">IFERROR(LEFT(A428,FIND("（",A428)-1),A428)</f>
        <v>0</v>
      </c>
      <c r="AS428" s="43" t="n">
        <f aca="false">J428</f>
        <v>0</v>
      </c>
      <c r="AT428" s="43" t="n">
        <f aca="false">IF(MID(AR428,1,2)="热线",12345)+IF(MID(AR428,1,2)="网络",12345)</f>
        <v>0</v>
      </c>
      <c r="AU428" s="41" t="n">
        <f aca="false">IFERROR(LEFT(D428,FIND(" ",D428)-1),D428)</f>
        <v>0</v>
      </c>
      <c r="AV428" s="43" t="n">
        <f aca="false">P428</f>
        <v>0</v>
      </c>
      <c r="AW428" s="53" t="n">
        <f aca="false">Q428</f>
        <v>0</v>
      </c>
      <c r="AX428" s="7" t="n">
        <f aca="false">H428</f>
        <v>0</v>
      </c>
      <c r="AY428" s="53" t="n">
        <f aca="false">AG428</f>
        <v>0</v>
      </c>
      <c r="AZ428" s="43"/>
      <c r="BA428" s="43"/>
      <c r="BB428" s="43"/>
      <c r="BD428" s="43" t="n">
        <f aca="false">U428</f>
        <v>0</v>
      </c>
      <c r="BE428" s="43" t="n">
        <f aca="false">IFERROR(LEFT(T428,FIND(" ",T428)-1),T428)</f>
        <v>0</v>
      </c>
      <c r="BI428" s="44"/>
      <c r="BJ428" s="44"/>
      <c r="BK428" s="44"/>
      <c r="BL428" s="44" t="str">
        <f aca="false">IF(BG428="物管行政部","侯旭、郑楠",IF(BG428="安保部","张耕",IF(BG428="工程设备部","华菲",IF(BG428="人力资源部","张浩宇",IF(BG428="党委工作部","阎鑫雨",IF(BG428="餐饮服务部","赵弘晨",IF(BG428="工会","郑欣",IF(BG428="办公室","董娜",""))))))))&amp;IF(BG428="纪检部","黄倩",IF(BG428="信息管理部","蔡浩然",""))</f>
        <v/>
      </c>
      <c r="BM428" s="44"/>
      <c r="BN428" s="73"/>
      <c r="BO428" s="73"/>
      <c r="BP428" s="76"/>
      <c r="BQ428" s="74"/>
      <c r="BR428" s="73"/>
      <c r="BS428" s="74"/>
      <c r="BT428" s="74"/>
      <c r="BU428" s="73"/>
      <c r="BV428" s="44" t="str">
        <f aca="false">MID(AR428,1,16)</f>
        <v>0</v>
      </c>
      <c r="BW428" s="44"/>
      <c r="BX428" s="45" t="str">
        <f aca="false">IF(COUNTIF(BV:BV,BV428)=1,"否","是")</f>
        <v>是</v>
      </c>
      <c r="BY428" s="45" t="str">
        <f aca="false">MID(AR428,18,1)</f>
        <v/>
      </c>
      <c r="CG428" s="47" t="e">
        <f aca="false">VLOOKUP(AR428,[1]市民意见信息导出!$AI$2:$AK$392,3,FALSE())</f>
        <v>#N/A</v>
      </c>
      <c r="CH428" s="0" t="e">
        <f aca="false">VLOOKUP(BV428,[2]Sheet1!$C$2:$AC$99,2,FALSE())</f>
        <v>#N/A</v>
      </c>
    </row>
    <row r="429" customFormat="false" ht="15" hidden="true" customHeight="false" outlineLevel="0" collapsed="false">
      <c r="AK429" s="37" t="str">
        <f aca="false">AG429&amp;L429&amp;M429</f>
        <v/>
      </c>
      <c r="AR429" s="43" t="n">
        <f aca="false">IFERROR(LEFT(A429,FIND("（",A429)-1),A429)</f>
        <v>0</v>
      </c>
      <c r="AS429" s="43" t="n">
        <f aca="false">J429</f>
        <v>0</v>
      </c>
      <c r="AT429" s="43" t="n">
        <f aca="false">IF(MID(AR429,1,2)="热线",12345)+IF(MID(AR429,1,2)="网络",12345)</f>
        <v>0</v>
      </c>
      <c r="AU429" s="41" t="n">
        <f aca="false">IFERROR(LEFT(D429,FIND(" ",D429)-1),D429)</f>
        <v>0</v>
      </c>
      <c r="AV429" s="43" t="n">
        <f aca="false">P429</f>
        <v>0</v>
      </c>
      <c r="AW429" s="53" t="n">
        <f aca="false">Q429</f>
        <v>0</v>
      </c>
      <c r="AX429" s="7" t="n">
        <f aca="false">H429</f>
        <v>0</v>
      </c>
      <c r="AY429" s="53" t="n">
        <f aca="false">AG429</f>
        <v>0</v>
      </c>
      <c r="AZ429" s="43"/>
      <c r="BA429" s="43"/>
      <c r="BB429" s="43"/>
      <c r="BD429" s="43" t="n">
        <f aca="false">U429</f>
        <v>0</v>
      </c>
      <c r="BE429" s="43" t="n">
        <f aca="false">IFERROR(LEFT(T429,FIND(" ",T429)-1),T429)</f>
        <v>0</v>
      </c>
      <c r="BI429" s="44"/>
      <c r="BJ429" s="44"/>
      <c r="BK429" s="44"/>
      <c r="BL429" s="44" t="str">
        <f aca="false">IF(BG429="物管行政部","侯旭、郑楠",IF(BG429="安保部","张耕",IF(BG429="工程设备部","华菲",IF(BG429="人力资源部","张浩宇",IF(BG429="党委工作部","阎鑫雨",IF(BG429="餐饮服务部","赵弘晨",IF(BG429="工会","郑欣",IF(BG429="办公室","董娜",""))))))))&amp;IF(BG429="纪检部","黄倩",IF(BG429="信息管理部","蔡浩然",""))</f>
        <v/>
      </c>
      <c r="BM429" s="44"/>
      <c r="BN429" s="73"/>
      <c r="BO429" s="73"/>
      <c r="BP429" s="76"/>
      <c r="BQ429" s="74"/>
      <c r="BR429" s="73"/>
      <c r="BS429" s="74"/>
      <c r="BT429" s="74"/>
      <c r="BU429" s="73"/>
      <c r="BV429" s="44" t="str">
        <f aca="false">MID(AR429,1,16)</f>
        <v>0</v>
      </c>
      <c r="BW429" s="44"/>
      <c r="BX429" s="45" t="str">
        <f aca="false">IF(COUNTIF(BV:BV,BV429)=1,"否","是")</f>
        <v>是</v>
      </c>
      <c r="BY429" s="45" t="str">
        <f aca="false">MID(AR429,18,1)</f>
        <v/>
      </c>
      <c r="CG429" s="47" t="e">
        <f aca="false">VLOOKUP(AR429,[1]市民意见信息导出!$AI$2:$AK$392,3,FALSE())</f>
        <v>#N/A</v>
      </c>
      <c r="CH429" s="0" t="e">
        <f aca="false">VLOOKUP(BV429,[2]Sheet1!$C$2:$AC$99,2,FALSE())</f>
        <v>#N/A</v>
      </c>
    </row>
    <row r="430" customFormat="false" ht="15" hidden="true" customHeight="false" outlineLevel="0" collapsed="false">
      <c r="AK430" s="37" t="str">
        <f aca="false">AG430&amp;L430&amp;M430</f>
        <v/>
      </c>
      <c r="AR430" s="43" t="n">
        <f aca="false">IFERROR(LEFT(A430,FIND("（",A430)-1),A430)</f>
        <v>0</v>
      </c>
      <c r="AS430" s="43" t="n">
        <f aca="false">J430</f>
        <v>0</v>
      </c>
      <c r="AT430" s="43" t="n">
        <f aca="false">IF(MID(AR430,1,2)="热线",12345)+IF(MID(AR430,1,2)="网络",12345)</f>
        <v>0</v>
      </c>
      <c r="AU430" s="41" t="n">
        <f aca="false">IFERROR(LEFT(D430,FIND(" ",D430)-1),D430)</f>
        <v>0</v>
      </c>
      <c r="AV430" s="43" t="n">
        <f aca="false">P430</f>
        <v>0</v>
      </c>
      <c r="AW430" s="53" t="n">
        <f aca="false">Q430</f>
        <v>0</v>
      </c>
      <c r="AX430" s="7" t="n">
        <f aca="false">H430</f>
        <v>0</v>
      </c>
      <c r="AY430" s="53" t="n">
        <f aca="false">AG430</f>
        <v>0</v>
      </c>
      <c r="AZ430" s="43"/>
      <c r="BA430" s="43"/>
      <c r="BB430" s="43"/>
      <c r="BD430" s="43" t="n">
        <f aca="false">U430</f>
        <v>0</v>
      </c>
      <c r="BE430" s="43" t="n">
        <f aca="false">IFERROR(LEFT(T430,FIND(" ",T430)-1),T430)</f>
        <v>0</v>
      </c>
      <c r="BI430" s="44"/>
      <c r="BJ430" s="44"/>
      <c r="BK430" s="44"/>
      <c r="BL430" s="44" t="str">
        <f aca="false">IF(BG430="物管行政部","侯旭、郑楠",IF(BG430="安保部","张耕",IF(BG430="工程设备部","华菲",IF(BG430="人力资源部","张浩宇",IF(BG430="党委工作部","阎鑫雨",IF(BG430="餐饮服务部","赵弘晨",IF(BG430="工会","郑欣",IF(BG430="办公室","董娜",""))))))))&amp;IF(BG430="纪检部","黄倩",IF(BG430="信息管理部","蔡浩然",""))</f>
        <v/>
      </c>
      <c r="BM430" s="44"/>
      <c r="BN430" s="73"/>
      <c r="BO430" s="73"/>
      <c r="BP430" s="76"/>
      <c r="BQ430" s="74"/>
      <c r="BR430" s="73"/>
      <c r="BS430" s="74"/>
      <c r="BT430" s="74"/>
      <c r="BU430" s="73"/>
      <c r="BV430" s="44" t="str">
        <f aca="false">MID(AR430,1,16)</f>
        <v>0</v>
      </c>
      <c r="BW430" s="44"/>
      <c r="BX430" s="45" t="str">
        <f aca="false">IF(COUNTIF(BV:BV,BV430)=1,"否","是")</f>
        <v>是</v>
      </c>
      <c r="BY430" s="45" t="str">
        <f aca="false">MID(AR430,18,1)</f>
        <v/>
      </c>
      <c r="CG430" s="47" t="e">
        <f aca="false">VLOOKUP(AR430,[1]市民意见信息导出!$AI$2:$AK$392,3,FALSE())</f>
        <v>#N/A</v>
      </c>
      <c r="CH430" s="0" t="e">
        <f aca="false">VLOOKUP(BV430,[2]Sheet1!$C$2:$AC$99,2,FALSE())</f>
        <v>#N/A</v>
      </c>
    </row>
    <row r="431" customFormat="false" ht="15" hidden="true" customHeight="false" outlineLevel="0" collapsed="false">
      <c r="AK431" s="37" t="str">
        <f aca="false">AG431&amp;L431&amp;M431</f>
        <v/>
      </c>
      <c r="AR431" s="43" t="n">
        <f aca="false">IFERROR(LEFT(A431,FIND("（",A431)-1),A431)</f>
        <v>0</v>
      </c>
      <c r="AS431" s="43" t="n">
        <f aca="false">J431</f>
        <v>0</v>
      </c>
      <c r="AT431" s="43" t="n">
        <f aca="false">IF(MID(AR431,1,2)="热线",12345)+IF(MID(AR431,1,2)="网络",12345)</f>
        <v>0</v>
      </c>
      <c r="AU431" s="41" t="n">
        <f aca="false">IFERROR(LEFT(D431,FIND(" ",D431)-1),D431)</f>
        <v>0</v>
      </c>
      <c r="AV431" s="43" t="n">
        <f aca="false">P431</f>
        <v>0</v>
      </c>
      <c r="AW431" s="53" t="n">
        <f aca="false">Q431</f>
        <v>0</v>
      </c>
      <c r="AX431" s="7" t="n">
        <f aca="false">H431</f>
        <v>0</v>
      </c>
      <c r="AY431" s="53" t="n">
        <f aca="false">AG431</f>
        <v>0</v>
      </c>
      <c r="AZ431" s="43"/>
      <c r="BA431" s="43"/>
      <c r="BB431" s="43"/>
      <c r="BD431" s="43" t="n">
        <f aca="false">U431</f>
        <v>0</v>
      </c>
      <c r="BE431" s="43" t="n">
        <f aca="false">IFERROR(LEFT(T431,FIND(" ",T431)-1),T431)</f>
        <v>0</v>
      </c>
      <c r="BI431" s="44"/>
      <c r="BJ431" s="44"/>
      <c r="BK431" s="44"/>
      <c r="BL431" s="44" t="str">
        <f aca="false">IF(BG431="物管行政部","侯旭、郑楠",IF(BG431="安保部","张耕",IF(BG431="工程设备部","华菲",IF(BG431="人力资源部","张浩宇",IF(BG431="党委工作部","阎鑫雨",IF(BG431="餐饮服务部","赵弘晨",IF(BG431="工会","郑欣",IF(BG431="办公室","董娜",""))))))))&amp;IF(BG431="纪检部","黄倩",IF(BG431="信息管理部","蔡浩然",""))</f>
        <v/>
      </c>
      <c r="BM431" s="44"/>
      <c r="BN431" s="73"/>
      <c r="BO431" s="73"/>
      <c r="BP431" s="76"/>
      <c r="BQ431" s="74"/>
      <c r="BR431" s="73"/>
      <c r="BS431" s="74"/>
      <c r="BT431" s="74"/>
      <c r="BU431" s="73"/>
      <c r="BV431" s="44" t="str">
        <f aca="false">MID(AR431,1,16)</f>
        <v>0</v>
      </c>
      <c r="BW431" s="44"/>
      <c r="BX431" s="45" t="str">
        <f aca="false">IF(COUNTIF(BV:BV,BV431)=1,"否","是")</f>
        <v>是</v>
      </c>
      <c r="BY431" s="45" t="str">
        <f aca="false">MID(AR431,18,1)</f>
        <v/>
      </c>
      <c r="CG431" s="47" t="e">
        <f aca="false">VLOOKUP(AR431,[1]市民意见信息导出!$AI$2:$AK$392,3,FALSE())</f>
        <v>#N/A</v>
      </c>
      <c r="CH431" s="0" t="e">
        <f aca="false">VLOOKUP(BV431,[2]Sheet1!$C$2:$AC$99,2,FALSE())</f>
        <v>#N/A</v>
      </c>
    </row>
    <row r="432" customFormat="false" ht="15" hidden="true" customHeight="false" outlineLevel="0" collapsed="false">
      <c r="AK432" s="37" t="str">
        <f aca="false">AG432&amp;L432&amp;M432</f>
        <v/>
      </c>
      <c r="AR432" s="43" t="n">
        <f aca="false">IFERROR(LEFT(A432,FIND("（",A432)-1),A432)</f>
        <v>0</v>
      </c>
      <c r="AS432" s="43" t="n">
        <f aca="false">J432</f>
        <v>0</v>
      </c>
      <c r="AT432" s="43" t="n">
        <f aca="false">IF(MID(AR432,1,2)="热线",12345)+IF(MID(AR432,1,2)="网络",12345)</f>
        <v>0</v>
      </c>
      <c r="AU432" s="41" t="n">
        <f aca="false">IFERROR(LEFT(D432,FIND(" ",D432)-1),D432)</f>
        <v>0</v>
      </c>
      <c r="AV432" s="43" t="n">
        <f aca="false">P432</f>
        <v>0</v>
      </c>
      <c r="AW432" s="53" t="n">
        <f aca="false">Q432</f>
        <v>0</v>
      </c>
      <c r="AX432" s="7" t="n">
        <f aca="false">H432</f>
        <v>0</v>
      </c>
      <c r="AY432" s="53" t="n">
        <f aca="false">AG432</f>
        <v>0</v>
      </c>
      <c r="AZ432" s="43"/>
      <c r="BA432" s="43"/>
      <c r="BB432" s="43"/>
      <c r="BD432" s="43" t="n">
        <f aca="false">U432</f>
        <v>0</v>
      </c>
      <c r="BE432" s="43" t="n">
        <f aca="false">IFERROR(LEFT(T432,FIND(" ",T432)-1),T432)</f>
        <v>0</v>
      </c>
      <c r="BI432" s="44"/>
      <c r="BJ432" s="44"/>
      <c r="BK432" s="44"/>
      <c r="BL432" s="44" t="str">
        <f aca="false">IF(BG432="物管行政部","侯旭、郑楠",IF(BG432="安保部","张耕",IF(BG432="工程设备部","华菲",IF(BG432="人力资源部","张浩宇",IF(BG432="党委工作部","阎鑫雨",IF(BG432="餐饮服务部","赵弘晨",IF(BG432="工会","郑欣",IF(BG432="办公室","董娜",""))))))))&amp;IF(BG432="纪检部","黄倩",IF(BG432="信息管理部","蔡浩然",""))</f>
        <v/>
      </c>
      <c r="BM432" s="44"/>
      <c r="BN432" s="73"/>
      <c r="BO432" s="73"/>
      <c r="BP432" s="76"/>
      <c r="BQ432" s="74"/>
      <c r="BR432" s="73"/>
      <c r="BS432" s="74"/>
      <c r="BT432" s="74"/>
      <c r="BU432" s="73"/>
      <c r="BV432" s="44" t="str">
        <f aca="false">MID(AR432,1,16)</f>
        <v>0</v>
      </c>
      <c r="BW432" s="44"/>
      <c r="BX432" s="45" t="str">
        <f aca="false">IF(COUNTIF(BV:BV,BV432)=1,"否","是")</f>
        <v>是</v>
      </c>
      <c r="BY432" s="45" t="str">
        <f aca="false">MID(AR432,18,1)</f>
        <v/>
      </c>
      <c r="CG432" s="47" t="e">
        <f aca="false">VLOOKUP(AR432,[1]市民意见信息导出!$AI$2:$AK$392,3,FALSE())</f>
        <v>#N/A</v>
      </c>
      <c r="CH432" s="0" t="e">
        <f aca="false">VLOOKUP(BV432,[2]Sheet1!$C$2:$AC$99,2,FALSE())</f>
        <v>#N/A</v>
      </c>
    </row>
    <row r="433" customFormat="false" ht="15" hidden="true" customHeight="false" outlineLevel="0" collapsed="false">
      <c r="AK433" s="37" t="str">
        <f aca="false">AG433&amp;L433&amp;M433</f>
        <v/>
      </c>
      <c r="AR433" s="43" t="n">
        <f aca="false">IFERROR(LEFT(A433,FIND("（",A433)-1),A433)</f>
        <v>0</v>
      </c>
      <c r="AS433" s="43" t="n">
        <f aca="false">J433</f>
        <v>0</v>
      </c>
      <c r="AT433" s="43" t="n">
        <f aca="false">IF(MID(AR433,1,2)="热线",12345)+IF(MID(AR433,1,2)="网络",12345)</f>
        <v>0</v>
      </c>
      <c r="AU433" s="41" t="n">
        <f aca="false">IFERROR(LEFT(D433,FIND(" ",D433)-1),D433)</f>
        <v>0</v>
      </c>
      <c r="AV433" s="43" t="n">
        <f aca="false">P433</f>
        <v>0</v>
      </c>
      <c r="AW433" s="53" t="n">
        <f aca="false">Q433</f>
        <v>0</v>
      </c>
      <c r="AX433" s="7" t="n">
        <f aca="false">H433</f>
        <v>0</v>
      </c>
      <c r="AY433" s="53" t="n">
        <f aca="false">AG433</f>
        <v>0</v>
      </c>
      <c r="AZ433" s="43"/>
      <c r="BA433" s="43"/>
      <c r="BB433" s="43"/>
      <c r="BD433" s="43" t="n">
        <f aca="false">U433</f>
        <v>0</v>
      </c>
      <c r="BE433" s="43" t="n">
        <f aca="false">IFERROR(LEFT(T433,FIND(" ",T433)-1),T433)</f>
        <v>0</v>
      </c>
      <c r="BI433" s="44"/>
      <c r="BJ433" s="44"/>
      <c r="BK433" s="44"/>
      <c r="BL433" s="44" t="str">
        <f aca="false">IF(BG433="物管行政部","侯旭、郑楠",IF(BG433="安保部","张耕",IF(BG433="工程设备部","华菲",IF(BG433="人力资源部","张浩宇",IF(BG433="党委工作部","阎鑫雨",IF(BG433="餐饮服务部","赵弘晨",IF(BG433="工会","郑欣",IF(BG433="办公室","董娜",""))))))))&amp;IF(BG433="纪检部","黄倩",IF(BG433="信息管理部","蔡浩然",""))</f>
        <v/>
      </c>
      <c r="BM433" s="44"/>
      <c r="BN433" s="73"/>
      <c r="BO433" s="73"/>
      <c r="BP433" s="76"/>
      <c r="BQ433" s="74"/>
      <c r="BR433" s="73"/>
      <c r="BS433" s="74"/>
      <c r="BT433" s="74"/>
      <c r="BU433" s="73"/>
      <c r="BV433" s="44" t="str">
        <f aca="false">MID(AR433,1,16)</f>
        <v>0</v>
      </c>
      <c r="BW433" s="44"/>
      <c r="BX433" s="45" t="str">
        <f aca="false">IF(COUNTIF(BV:BV,BV433)=1,"否","是")</f>
        <v>是</v>
      </c>
      <c r="BY433" s="45" t="str">
        <f aca="false">MID(AR433,18,1)</f>
        <v/>
      </c>
      <c r="CG433" s="47" t="e">
        <f aca="false">VLOOKUP(AR433,[1]市民意见信息导出!$AI$2:$AK$392,3,FALSE())</f>
        <v>#N/A</v>
      </c>
      <c r="CH433" s="0" t="e">
        <f aca="false">VLOOKUP(BV433,[2]Sheet1!$C$2:$AC$99,2,FALSE())</f>
        <v>#N/A</v>
      </c>
    </row>
    <row r="434" customFormat="false" ht="15" hidden="true" customHeight="false" outlineLevel="0" collapsed="false">
      <c r="AK434" s="37" t="str">
        <f aca="false">AG434&amp;L434&amp;M434</f>
        <v/>
      </c>
      <c r="AR434" s="43" t="n">
        <f aca="false">IFERROR(LEFT(A434,FIND("（",A434)-1),A434)</f>
        <v>0</v>
      </c>
      <c r="AS434" s="43" t="n">
        <f aca="false">J434</f>
        <v>0</v>
      </c>
      <c r="AT434" s="43" t="n">
        <f aca="false">IF(MID(AR434,1,2)="热线",12345)+IF(MID(AR434,1,2)="网络",12345)</f>
        <v>0</v>
      </c>
      <c r="AU434" s="41" t="n">
        <f aca="false">IFERROR(LEFT(D434,FIND(" ",D434)-1),D434)</f>
        <v>0</v>
      </c>
      <c r="AV434" s="43" t="n">
        <f aca="false">P434</f>
        <v>0</v>
      </c>
      <c r="AW434" s="53" t="n">
        <f aca="false">Q434</f>
        <v>0</v>
      </c>
      <c r="AX434" s="7" t="n">
        <f aca="false">H434</f>
        <v>0</v>
      </c>
      <c r="AY434" s="53" t="n">
        <f aca="false">AG434</f>
        <v>0</v>
      </c>
      <c r="AZ434" s="43"/>
      <c r="BA434" s="43"/>
      <c r="BB434" s="43"/>
      <c r="BD434" s="43" t="n">
        <f aca="false">U434</f>
        <v>0</v>
      </c>
      <c r="BE434" s="43" t="n">
        <f aca="false">IFERROR(LEFT(T434,FIND(" ",T434)-1),T434)</f>
        <v>0</v>
      </c>
      <c r="BI434" s="44"/>
      <c r="BJ434" s="44"/>
      <c r="BK434" s="44"/>
      <c r="BL434" s="44" t="str">
        <f aca="false">IF(BG434="物管行政部","侯旭、郑楠",IF(BG434="安保部","张耕",IF(BG434="工程设备部","华菲",IF(BG434="人力资源部","张浩宇",IF(BG434="党委工作部","阎鑫雨",IF(BG434="餐饮服务部","赵弘晨",IF(BG434="工会","郑欣",IF(BG434="办公室","董娜",""))))))))&amp;IF(BG434="纪检部","黄倩",IF(BG434="信息管理部","蔡浩然",""))</f>
        <v/>
      </c>
      <c r="BM434" s="44"/>
      <c r="BN434" s="73"/>
      <c r="BO434" s="73"/>
      <c r="BP434" s="76"/>
      <c r="BQ434" s="74"/>
      <c r="BR434" s="73"/>
      <c r="BS434" s="74"/>
      <c r="BT434" s="74"/>
      <c r="BU434" s="73"/>
      <c r="BV434" s="44" t="str">
        <f aca="false">MID(AR434,1,16)</f>
        <v>0</v>
      </c>
      <c r="BW434" s="44"/>
      <c r="BX434" s="45" t="str">
        <f aca="false">IF(COUNTIF(BV:BV,BV434)=1,"否","是")</f>
        <v>是</v>
      </c>
      <c r="BY434" s="45" t="str">
        <f aca="false">MID(AR434,18,1)</f>
        <v/>
      </c>
      <c r="CG434" s="47" t="e">
        <f aca="false">VLOOKUP(AR434,[1]市民意见信息导出!$AI$2:$AK$392,3,FALSE())</f>
        <v>#N/A</v>
      </c>
      <c r="CH434" s="0" t="e">
        <f aca="false">VLOOKUP(BV434,[2]Sheet1!$C$2:$AC$99,2,FALSE())</f>
        <v>#N/A</v>
      </c>
    </row>
    <row r="435" customFormat="false" ht="15" hidden="true" customHeight="false" outlineLevel="0" collapsed="false">
      <c r="AK435" s="37" t="str">
        <f aca="false">AG435&amp;L435&amp;M435</f>
        <v/>
      </c>
      <c r="AR435" s="43" t="n">
        <f aca="false">IFERROR(LEFT(A435,FIND("（",A435)-1),A435)</f>
        <v>0</v>
      </c>
      <c r="AS435" s="43" t="n">
        <f aca="false">J435</f>
        <v>0</v>
      </c>
      <c r="AT435" s="43" t="n">
        <f aca="false">IF(MID(AR435,1,2)="热线",12345)+IF(MID(AR435,1,2)="网络",12345)</f>
        <v>0</v>
      </c>
      <c r="AU435" s="41" t="n">
        <f aca="false">IFERROR(LEFT(D435,FIND(" ",D435)-1),D435)</f>
        <v>0</v>
      </c>
      <c r="AV435" s="43" t="n">
        <f aca="false">P435</f>
        <v>0</v>
      </c>
      <c r="AW435" s="53" t="n">
        <f aca="false">Q435</f>
        <v>0</v>
      </c>
      <c r="AX435" s="7" t="n">
        <f aca="false">H435</f>
        <v>0</v>
      </c>
      <c r="AY435" s="53" t="n">
        <f aca="false">AG435</f>
        <v>0</v>
      </c>
      <c r="AZ435" s="43"/>
      <c r="BA435" s="43"/>
      <c r="BB435" s="43"/>
      <c r="BD435" s="43" t="n">
        <f aca="false">U435</f>
        <v>0</v>
      </c>
      <c r="BE435" s="43" t="n">
        <f aca="false">IFERROR(LEFT(T435,FIND(" ",T435)-1),T435)</f>
        <v>0</v>
      </c>
      <c r="BI435" s="44"/>
      <c r="BJ435" s="44"/>
      <c r="BK435" s="44"/>
      <c r="BL435" s="44" t="str">
        <f aca="false">IF(BG435="物管行政部","侯旭、郑楠",IF(BG435="安保部","张耕",IF(BG435="工程设备部","华菲",IF(BG435="人力资源部","张浩宇",IF(BG435="党委工作部","阎鑫雨",IF(BG435="餐饮服务部","赵弘晨",IF(BG435="工会","郑欣",IF(BG435="办公室","董娜",""))))))))&amp;IF(BG435="纪检部","黄倩",IF(BG435="信息管理部","蔡浩然",""))</f>
        <v/>
      </c>
      <c r="BM435" s="44"/>
      <c r="BN435" s="73"/>
      <c r="BO435" s="73"/>
      <c r="BP435" s="76"/>
      <c r="BQ435" s="74"/>
      <c r="BR435" s="73"/>
      <c r="BS435" s="74"/>
      <c r="BT435" s="74"/>
      <c r="BU435" s="73"/>
      <c r="BV435" s="44" t="str">
        <f aca="false">MID(AR435,1,16)</f>
        <v>0</v>
      </c>
      <c r="BW435" s="44"/>
      <c r="BX435" s="45" t="str">
        <f aca="false">IF(COUNTIF(BV:BV,BV435)=1,"否","是")</f>
        <v>是</v>
      </c>
      <c r="BY435" s="45" t="str">
        <f aca="false">MID(AR435,18,1)</f>
        <v/>
      </c>
      <c r="CG435" s="47" t="e">
        <f aca="false">VLOOKUP(AR435,[1]市民意见信息导出!$AI$2:$AK$392,3,FALSE())</f>
        <v>#N/A</v>
      </c>
      <c r="CH435" s="0" t="e">
        <f aca="false">VLOOKUP(BV435,[2]Sheet1!$C$2:$AC$99,2,FALSE())</f>
        <v>#N/A</v>
      </c>
    </row>
    <row r="436" customFormat="false" ht="15" hidden="true" customHeight="false" outlineLevel="0" collapsed="false">
      <c r="AK436" s="37" t="str">
        <f aca="false">AG436&amp;L436&amp;M436</f>
        <v/>
      </c>
      <c r="AR436" s="43" t="n">
        <f aca="false">IFERROR(LEFT(A436,FIND("（",A436)-1),A436)</f>
        <v>0</v>
      </c>
      <c r="AS436" s="43" t="n">
        <f aca="false">J436</f>
        <v>0</v>
      </c>
      <c r="AT436" s="43" t="n">
        <f aca="false">IF(MID(AR436,1,2)="热线",12345)+IF(MID(AR436,1,2)="网络",12345)</f>
        <v>0</v>
      </c>
      <c r="AU436" s="41" t="n">
        <f aca="false">IFERROR(LEFT(D436,FIND(" ",D436)-1),D436)</f>
        <v>0</v>
      </c>
      <c r="AV436" s="43" t="n">
        <f aca="false">P436</f>
        <v>0</v>
      </c>
      <c r="AW436" s="53" t="n">
        <f aca="false">Q436</f>
        <v>0</v>
      </c>
      <c r="AX436" s="7" t="n">
        <f aca="false">H436</f>
        <v>0</v>
      </c>
      <c r="AY436" s="53" t="n">
        <f aca="false">AG436</f>
        <v>0</v>
      </c>
      <c r="AZ436" s="43"/>
      <c r="BA436" s="43"/>
      <c r="BB436" s="43"/>
      <c r="BD436" s="43" t="n">
        <f aca="false">U436</f>
        <v>0</v>
      </c>
      <c r="BE436" s="43" t="n">
        <f aca="false">IFERROR(LEFT(T436,FIND(" ",T436)-1),T436)</f>
        <v>0</v>
      </c>
      <c r="BI436" s="44"/>
      <c r="BJ436" s="44"/>
      <c r="BK436" s="44"/>
      <c r="BL436" s="44" t="str">
        <f aca="false">IF(BG436="物管行政部","侯旭、郑楠",IF(BG436="安保部","张耕",IF(BG436="工程设备部","华菲",IF(BG436="人力资源部","张浩宇",IF(BG436="党委工作部","阎鑫雨",IF(BG436="餐饮服务部","赵弘晨",IF(BG436="工会","郑欣",IF(BG436="办公室","董娜",""))))))))&amp;IF(BG436="纪检部","黄倩",IF(BG436="信息管理部","蔡浩然",""))</f>
        <v/>
      </c>
      <c r="BM436" s="44"/>
      <c r="BN436" s="73"/>
      <c r="BO436" s="73"/>
      <c r="BP436" s="76"/>
      <c r="BQ436" s="74"/>
      <c r="BR436" s="73"/>
      <c r="BS436" s="74"/>
      <c r="BT436" s="74"/>
      <c r="BU436" s="73"/>
      <c r="BV436" s="44" t="str">
        <f aca="false">MID(AR436,1,16)</f>
        <v>0</v>
      </c>
      <c r="BW436" s="44"/>
      <c r="BX436" s="45" t="str">
        <f aca="false">IF(COUNTIF(BV:BV,BV436)=1,"否","是")</f>
        <v>是</v>
      </c>
      <c r="BY436" s="45" t="str">
        <f aca="false">MID(AR436,18,1)</f>
        <v/>
      </c>
      <c r="CG436" s="47" t="e">
        <f aca="false">VLOOKUP(AR436,[1]市民意见信息导出!$AI$2:$AK$392,3,FALSE())</f>
        <v>#N/A</v>
      </c>
      <c r="CH436" s="0" t="e">
        <f aca="false">VLOOKUP(BV436,[2]Sheet1!$C$2:$AC$99,2,FALSE())</f>
        <v>#N/A</v>
      </c>
    </row>
    <row r="437" customFormat="false" ht="15" hidden="true" customHeight="false" outlineLevel="0" collapsed="false">
      <c r="AK437" s="37" t="str">
        <f aca="false">AG437&amp;L437&amp;M437</f>
        <v/>
      </c>
      <c r="AR437" s="43" t="n">
        <f aca="false">IFERROR(LEFT(A437,FIND("（",A437)-1),A437)</f>
        <v>0</v>
      </c>
      <c r="AS437" s="43" t="n">
        <f aca="false">J437</f>
        <v>0</v>
      </c>
      <c r="AT437" s="43" t="n">
        <f aca="false">IF(MID(AR437,1,2)="热线",12345)+IF(MID(AR437,1,2)="网络",12345)</f>
        <v>0</v>
      </c>
      <c r="AU437" s="41" t="n">
        <f aca="false">IFERROR(LEFT(D437,FIND(" ",D437)-1),D437)</f>
        <v>0</v>
      </c>
      <c r="AV437" s="43" t="n">
        <f aca="false">P437</f>
        <v>0</v>
      </c>
      <c r="AW437" s="53" t="n">
        <f aca="false">Q437</f>
        <v>0</v>
      </c>
      <c r="AX437" s="7" t="n">
        <f aca="false">H437</f>
        <v>0</v>
      </c>
      <c r="AY437" s="53" t="n">
        <f aca="false">AG437</f>
        <v>0</v>
      </c>
      <c r="AZ437" s="43"/>
      <c r="BA437" s="43"/>
      <c r="BB437" s="43"/>
      <c r="BD437" s="43" t="n">
        <f aca="false">U437</f>
        <v>0</v>
      </c>
      <c r="BE437" s="43" t="n">
        <f aca="false">IFERROR(LEFT(T437,FIND(" ",T437)-1),T437)</f>
        <v>0</v>
      </c>
      <c r="BI437" s="44"/>
      <c r="BJ437" s="44"/>
      <c r="BK437" s="44"/>
      <c r="BL437" s="44" t="str">
        <f aca="false">IF(BG437="物管行政部","侯旭、郑楠",IF(BG437="安保部","张耕",IF(BG437="工程设备部","华菲",IF(BG437="人力资源部","张浩宇",IF(BG437="党委工作部","阎鑫雨",IF(BG437="餐饮服务部","赵弘晨",IF(BG437="工会","郑欣",IF(BG437="办公室","董娜",""))))))))&amp;IF(BG437="纪检部","黄倩",IF(BG437="信息管理部","蔡浩然",""))</f>
        <v/>
      </c>
      <c r="BM437" s="44"/>
      <c r="BN437" s="73"/>
      <c r="BO437" s="73"/>
      <c r="BP437" s="76"/>
      <c r="BQ437" s="74"/>
      <c r="BR437" s="73"/>
      <c r="BS437" s="74"/>
      <c r="BT437" s="74"/>
      <c r="BU437" s="73"/>
      <c r="BV437" s="44" t="str">
        <f aca="false">MID(AR437,1,16)</f>
        <v>0</v>
      </c>
      <c r="BW437" s="44"/>
      <c r="BX437" s="45" t="str">
        <f aca="false">IF(COUNTIF(BV:BV,BV437)=1,"否","是")</f>
        <v>是</v>
      </c>
      <c r="BY437" s="45" t="str">
        <f aca="false">MID(AR437,18,1)</f>
        <v/>
      </c>
      <c r="CG437" s="47" t="e">
        <f aca="false">VLOOKUP(AR437,[1]市民意见信息导出!$AI$2:$AK$392,3,FALSE())</f>
        <v>#N/A</v>
      </c>
      <c r="CH437" s="0" t="e">
        <f aca="false">VLOOKUP(BV437,[2]Sheet1!$C$2:$AC$99,2,FALSE())</f>
        <v>#N/A</v>
      </c>
    </row>
    <row r="438" customFormat="false" ht="15" hidden="true" customHeight="false" outlineLevel="0" collapsed="false">
      <c r="AK438" s="37" t="str">
        <f aca="false">AG438&amp;L438&amp;M438</f>
        <v/>
      </c>
      <c r="AR438" s="43" t="n">
        <f aca="false">IFERROR(LEFT(A438,FIND("（",A438)-1),A438)</f>
        <v>0</v>
      </c>
      <c r="AS438" s="43" t="n">
        <f aca="false">J438</f>
        <v>0</v>
      </c>
      <c r="AT438" s="43" t="n">
        <f aca="false">IF(MID(AR438,1,2)="热线",12345)+IF(MID(AR438,1,2)="网络",12345)</f>
        <v>0</v>
      </c>
      <c r="AU438" s="41" t="n">
        <f aca="false">IFERROR(LEFT(D438,FIND(" ",D438)-1),D438)</f>
        <v>0</v>
      </c>
      <c r="AV438" s="43" t="n">
        <f aca="false">P438</f>
        <v>0</v>
      </c>
      <c r="AW438" s="53" t="n">
        <f aca="false">Q438</f>
        <v>0</v>
      </c>
      <c r="AX438" s="7" t="n">
        <f aca="false">H438</f>
        <v>0</v>
      </c>
      <c r="AY438" s="53" t="n">
        <f aca="false">AG438</f>
        <v>0</v>
      </c>
      <c r="AZ438" s="43"/>
      <c r="BA438" s="43"/>
      <c r="BB438" s="43"/>
      <c r="BD438" s="43" t="n">
        <f aca="false">U438</f>
        <v>0</v>
      </c>
      <c r="BE438" s="43" t="n">
        <f aca="false">IFERROR(LEFT(T438,FIND(" ",T438)-1),T438)</f>
        <v>0</v>
      </c>
      <c r="BI438" s="44"/>
      <c r="BJ438" s="44"/>
      <c r="BK438" s="44"/>
      <c r="BL438" s="44" t="str">
        <f aca="false">IF(BG438="物管行政部","侯旭、郑楠",IF(BG438="安保部","张耕",IF(BG438="工程设备部","华菲",IF(BG438="人力资源部","张浩宇",IF(BG438="党委工作部","阎鑫雨",IF(BG438="餐饮服务部","赵弘晨",IF(BG438="工会","郑欣",IF(BG438="办公室","董娜",""))))))))&amp;IF(BG438="纪检部","黄倩",IF(BG438="信息管理部","蔡浩然",""))</f>
        <v/>
      </c>
      <c r="BM438" s="44"/>
      <c r="BN438" s="73"/>
      <c r="BO438" s="73"/>
      <c r="BP438" s="76"/>
      <c r="BQ438" s="74"/>
      <c r="BR438" s="73"/>
      <c r="BS438" s="74"/>
      <c r="BT438" s="74"/>
      <c r="BU438" s="73"/>
      <c r="BV438" s="44" t="str">
        <f aca="false">MID(AR438,1,16)</f>
        <v>0</v>
      </c>
      <c r="BW438" s="44"/>
      <c r="BX438" s="45" t="str">
        <f aca="false">IF(COUNTIF(BV:BV,BV438)=1,"否","是")</f>
        <v>是</v>
      </c>
      <c r="BY438" s="45" t="str">
        <f aca="false">MID(AR438,18,1)</f>
        <v/>
      </c>
      <c r="CG438" s="47" t="e">
        <f aca="false">VLOOKUP(AR438,[1]市民意见信息导出!$AI$2:$AK$392,3,FALSE())</f>
        <v>#N/A</v>
      </c>
      <c r="CH438" s="0" t="e">
        <f aca="false">VLOOKUP(BV438,[2]Sheet1!$C$2:$AC$99,2,FALSE())</f>
        <v>#N/A</v>
      </c>
    </row>
    <row r="439" customFormat="false" ht="15" hidden="true" customHeight="false" outlineLevel="0" collapsed="false">
      <c r="AK439" s="37" t="str">
        <f aca="false">AG439&amp;L439&amp;M439</f>
        <v/>
      </c>
      <c r="AR439" s="43" t="n">
        <f aca="false">IFERROR(LEFT(A439,FIND("（",A439)-1),A439)</f>
        <v>0</v>
      </c>
      <c r="AS439" s="43" t="n">
        <f aca="false">J439</f>
        <v>0</v>
      </c>
      <c r="AT439" s="43" t="n">
        <f aca="false">IF(MID(AR439,1,2)="热线",12345)+IF(MID(AR439,1,2)="网络",12345)</f>
        <v>0</v>
      </c>
      <c r="AU439" s="41" t="n">
        <f aca="false">IFERROR(LEFT(D439,FIND(" ",D439)-1),D439)</f>
        <v>0</v>
      </c>
      <c r="AV439" s="43" t="n">
        <f aca="false">P439</f>
        <v>0</v>
      </c>
      <c r="AW439" s="53" t="n">
        <f aca="false">Q439</f>
        <v>0</v>
      </c>
      <c r="AX439" s="7" t="n">
        <f aca="false">H439</f>
        <v>0</v>
      </c>
      <c r="AY439" s="53" t="n">
        <f aca="false">AG439</f>
        <v>0</v>
      </c>
      <c r="AZ439" s="43"/>
      <c r="BA439" s="43"/>
      <c r="BB439" s="43"/>
      <c r="BD439" s="43" t="n">
        <f aca="false">U439</f>
        <v>0</v>
      </c>
      <c r="BE439" s="43" t="n">
        <f aca="false">IFERROR(LEFT(T439,FIND(" ",T439)-1),T439)</f>
        <v>0</v>
      </c>
      <c r="BI439" s="44"/>
      <c r="BJ439" s="44"/>
      <c r="BK439" s="44"/>
      <c r="BL439" s="44" t="str">
        <f aca="false">IF(BG439="物管行政部","侯旭、郑楠",IF(BG439="安保部","张耕",IF(BG439="工程设备部","华菲",IF(BG439="人力资源部","张浩宇",IF(BG439="党委工作部","阎鑫雨",IF(BG439="餐饮服务部","赵弘晨",IF(BG439="工会","郑欣",IF(BG439="办公室","董娜",""))))))))&amp;IF(BG439="纪检部","黄倩",IF(BG439="信息管理部","蔡浩然",""))</f>
        <v/>
      </c>
      <c r="BM439" s="44"/>
      <c r="BN439" s="73"/>
      <c r="BO439" s="73"/>
      <c r="BP439" s="76"/>
      <c r="BQ439" s="74"/>
      <c r="BR439" s="73"/>
      <c r="BS439" s="74"/>
      <c r="BT439" s="74"/>
      <c r="BU439" s="73"/>
      <c r="BV439" s="44" t="str">
        <f aca="false">MID(AR439,1,16)</f>
        <v>0</v>
      </c>
      <c r="BW439" s="44"/>
      <c r="BX439" s="45" t="str">
        <f aca="false">IF(COUNTIF(BV:BV,BV439)=1,"否","是")</f>
        <v>是</v>
      </c>
      <c r="BY439" s="45" t="str">
        <f aca="false">MID(AR439,18,1)</f>
        <v/>
      </c>
      <c r="CG439" s="47" t="e">
        <f aca="false">VLOOKUP(AR439,[1]市民意见信息导出!$AI$2:$AK$392,3,FALSE())</f>
        <v>#N/A</v>
      </c>
      <c r="CH439" s="0" t="e">
        <f aca="false">VLOOKUP(BV439,[2]Sheet1!$C$2:$AC$99,2,FALSE())</f>
        <v>#N/A</v>
      </c>
    </row>
    <row r="440" customFormat="false" ht="15" hidden="true" customHeight="false" outlineLevel="0" collapsed="false">
      <c r="AK440" s="37" t="str">
        <f aca="false">AG440&amp;L440&amp;M440</f>
        <v/>
      </c>
      <c r="AR440" s="43" t="n">
        <f aca="false">IFERROR(LEFT(A440,FIND("（",A440)-1),A440)</f>
        <v>0</v>
      </c>
      <c r="AS440" s="43" t="n">
        <f aca="false">J440</f>
        <v>0</v>
      </c>
      <c r="AT440" s="43" t="n">
        <f aca="false">IF(MID(AR440,1,2)="热线",12345)+IF(MID(AR440,1,2)="网络",12345)</f>
        <v>0</v>
      </c>
      <c r="AU440" s="41" t="n">
        <f aca="false">IFERROR(LEFT(D440,FIND(" ",D440)-1),D440)</f>
        <v>0</v>
      </c>
      <c r="AV440" s="43" t="n">
        <f aca="false">P440</f>
        <v>0</v>
      </c>
      <c r="AW440" s="53" t="n">
        <f aca="false">Q440</f>
        <v>0</v>
      </c>
      <c r="AX440" s="7" t="n">
        <f aca="false">H440</f>
        <v>0</v>
      </c>
      <c r="AY440" s="53" t="n">
        <f aca="false">AG440</f>
        <v>0</v>
      </c>
      <c r="AZ440" s="43"/>
      <c r="BA440" s="43"/>
      <c r="BB440" s="43"/>
      <c r="BD440" s="43" t="n">
        <f aca="false">U440</f>
        <v>0</v>
      </c>
      <c r="BE440" s="43" t="n">
        <f aca="false">IFERROR(LEFT(T440,FIND(" ",T440)-1),T440)</f>
        <v>0</v>
      </c>
      <c r="BI440" s="44"/>
      <c r="BJ440" s="44"/>
      <c r="BK440" s="44"/>
      <c r="BL440" s="44" t="str">
        <f aca="false">IF(BG440="物管行政部","侯旭、郑楠",IF(BG440="安保部","张耕",IF(BG440="工程设备部","华菲",IF(BG440="人力资源部","张浩宇",IF(BG440="党委工作部","阎鑫雨",IF(BG440="餐饮服务部","赵弘晨",IF(BG440="工会","郑欣",IF(BG440="办公室","董娜",""))))))))&amp;IF(BG440="纪检部","黄倩",IF(BG440="信息管理部","蔡浩然",""))</f>
        <v/>
      </c>
      <c r="BM440" s="44"/>
      <c r="BN440" s="73"/>
      <c r="BO440" s="73"/>
      <c r="BP440" s="76"/>
      <c r="BQ440" s="74"/>
      <c r="BR440" s="73"/>
      <c r="BS440" s="74"/>
      <c r="BT440" s="74"/>
      <c r="BU440" s="73"/>
      <c r="BV440" s="44" t="str">
        <f aca="false">MID(AR440,1,16)</f>
        <v>0</v>
      </c>
      <c r="BW440" s="44"/>
      <c r="BX440" s="45" t="str">
        <f aca="false">IF(COUNTIF(BV:BV,BV440)=1,"否","是")</f>
        <v>是</v>
      </c>
      <c r="BY440" s="45" t="str">
        <f aca="false">MID(AR440,18,1)</f>
        <v/>
      </c>
      <c r="CG440" s="47" t="e">
        <f aca="false">VLOOKUP(AR440,[1]市民意见信息导出!$AI$2:$AK$392,3,FALSE())</f>
        <v>#N/A</v>
      </c>
      <c r="CH440" s="0" t="e">
        <f aca="false">VLOOKUP(BV440,[2]Sheet1!$C$2:$AC$99,2,FALSE())</f>
        <v>#N/A</v>
      </c>
    </row>
    <row r="441" customFormat="false" ht="15" hidden="true" customHeight="false" outlineLevel="0" collapsed="false">
      <c r="AK441" s="37" t="str">
        <f aca="false">AG441&amp;L441&amp;M441</f>
        <v/>
      </c>
      <c r="AR441" s="43" t="n">
        <f aca="false">IFERROR(LEFT(A441,FIND("（",A441)-1),A441)</f>
        <v>0</v>
      </c>
      <c r="AS441" s="43" t="n">
        <f aca="false">J441</f>
        <v>0</v>
      </c>
      <c r="AT441" s="43" t="n">
        <f aca="false">IF(MID(AR441,1,2)="热线",12345)+IF(MID(AR441,1,2)="网络",12345)</f>
        <v>0</v>
      </c>
      <c r="AU441" s="41" t="n">
        <f aca="false">IFERROR(LEFT(D441,FIND(" ",D441)-1),D441)</f>
        <v>0</v>
      </c>
      <c r="AV441" s="43" t="n">
        <f aca="false">P441</f>
        <v>0</v>
      </c>
      <c r="AW441" s="53" t="n">
        <f aca="false">Q441</f>
        <v>0</v>
      </c>
      <c r="AX441" s="7" t="n">
        <f aca="false">H441</f>
        <v>0</v>
      </c>
      <c r="AY441" s="53" t="n">
        <f aca="false">AG441</f>
        <v>0</v>
      </c>
      <c r="AZ441" s="43"/>
      <c r="BA441" s="43"/>
      <c r="BB441" s="43"/>
      <c r="BD441" s="43" t="n">
        <f aca="false">U441</f>
        <v>0</v>
      </c>
      <c r="BE441" s="43" t="n">
        <f aca="false">IFERROR(LEFT(T441,FIND(" ",T441)-1),T441)</f>
        <v>0</v>
      </c>
      <c r="BI441" s="44"/>
      <c r="BJ441" s="44"/>
      <c r="BK441" s="44"/>
      <c r="BL441" s="44" t="str">
        <f aca="false">IF(BG441="物管行政部","侯旭、郑楠",IF(BG441="安保部","张耕",IF(BG441="工程设备部","华菲",IF(BG441="人力资源部","张浩宇",IF(BG441="党委工作部","阎鑫雨",IF(BG441="餐饮服务部","赵弘晨",IF(BG441="工会","郑欣",IF(BG441="办公室","董娜",""))))))))&amp;IF(BG441="纪检部","黄倩",IF(BG441="信息管理部","蔡浩然",""))</f>
        <v/>
      </c>
      <c r="BM441" s="44"/>
      <c r="BN441" s="73"/>
      <c r="BO441" s="73"/>
      <c r="BP441" s="76"/>
      <c r="BQ441" s="74"/>
      <c r="BR441" s="73"/>
      <c r="BS441" s="74"/>
      <c r="BT441" s="74"/>
      <c r="BU441" s="73"/>
      <c r="BV441" s="44" t="str">
        <f aca="false">MID(AR441,1,16)</f>
        <v>0</v>
      </c>
      <c r="BW441" s="44"/>
      <c r="BX441" s="45" t="str">
        <f aca="false">IF(COUNTIF(BV:BV,BV441)=1,"否","是")</f>
        <v>是</v>
      </c>
      <c r="BY441" s="45" t="str">
        <f aca="false">MID(AR441,18,1)</f>
        <v/>
      </c>
      <c r="CG441" s="47" t="e">
        <f aca="false">VLOOKUP(AR441,[1]市民意见信息导出!$AI$2:$AK$392,3,FALSE())</f>
        <v>#N/A</v>
      </c>
      <c r="CH441" s="0" t="e">
        <f aca="false">VLOOKUP(BV441,[2]Sheet1!$C$2:$AC$99,2,FALSE())</f>
        <v>#N/A</v>
      </c>
    </row>
    <row r="442" customFormat="false" ht="15" hidden="true" customHeight="false" outlineLevel="0" collapsed="false">
      <c r="AK442" s="37" t="str">
        <f aca="false">AG442&amp;L442&amp;M442</f>
        <v/>
      </c>
      <c r="AR442" s="43" t="n">
        <f aca="false">IFERROR(LEFT(A442,FIND("（",A442)-1),A442)</f>
        <v>0</v>
      </c>
      <c r="AS442" s="43" t="n">
        <f aca="false">J442</f>
        <v>0</v>
      </c>
      <c r="AT442" s="43" t="n">
        <f aca="false">IF(MID(AR442,1,2)="热线",12345)+IF(MID(AR442,1,2)="网络",12345)</f>
        <v>0</v>
      </c>
      <c r="AU442" s="41" t="n">
        <f aca="false">IFERROR(LEFT(D442,FIND(" ",D442)-1),D442)</f>
        <v>0</v>
      </c>
      <c r="AV442" s="43" t="n">
        <f aca="false">P442</f>
        <v>0</v>
      </c>
      <c r="AW442" s="53" t="n">
        <f aca="false">Q442</f>
        <v>0</v>
      </c>
      <c r="AX442" s="7" t="n">
        <f aca="false">H442</f>
        <v>0</v>
      </c>
      <c r="AY442" s="53" t="n">
        <f aca="false">AG442</f>
        <v>0</v>
      </c>
      <c r="AZ442" s="43"/>
      <c r="BA442" s="43"/>
      <c r="BB442" s="43"/>
      <c r="BD442" s="43" t="n">
        <f aca="false">U442</f>
        <v>0</v>
      </c>
      <c r="BE442" s="43" t="n">
        <f aca="false">IFERROR(LEFT(T442,FIND(" ",T442)-1),T442)</f>
        <v>0</v>
      </c>
      <c r="BI442" s="44"/>
      <c r="BJ442" s="44"/>
      <c r="BK442" s="44"/>
      <c r="BL442" s="44" t="str">
        <f aca="false">IF(BG442="物管行政部","侯旭、郑楠",IF(BG442="安保部","张耕",IF(BG442="工程设备部","华菲",IF(BG442="人力资源部","张浩宇",IF(BG442="党委工作部","阎鑫雨",IF(BG442="餐饮服务部","赵弘晨",IF(BG442="工会","郑欣",IF(BG442="办公室","董娜",""))))))))&amp;IF(BG442="纪检部","黄倩",IF(BG442="信息管理部","蔡浩然",""))</f>
        <v/>
      </c>
      <c r="BM442" s="44"/>
      <c r="BN442" s="73"/>
      <c r="BO442" s="73"/>
      <c r="BP442" s="76"/>
      <c r="BQ442" s="74"/>
      <c r="BR442" s="73"/>
      <c r="BS442" s="74"/>
      <c r="BT442" s="74"/>
      <c r="BU442" s="73"/>
      <c r="BV442" s="44" t="str">
        <f aca="false">MID(AR442,1,16)</f>
        <v>0</v>
      </c>
      <c r="BW442" s="44"/>
      <c r="BX442" s="45" t="str">
        <f aca="false">IF(COUNTIF(BV:BV,BV442)=1,"否","是")</f>
        <v>是</v>
      </c>
      <c r="BY442" s="45" t="str">
        <f aca="false">MID(AR442,18,1)</f>
        <v/>
      </c>
      <c r="CG442" s="47" t="e">
        <f aca="false">VLOOKUP(AR442,[1]市民意见信息导出!$AI$2:$AK$392,3,FALSE())</f>
        <v>#N/A</v>
      </c>
      <c r="CH442" s="0" t="e">
        <f aca="false">VLOOKUP(BV442,[2]Sheet1!$C$2:$AC$99,2,FALSE())</f>
        <v>#N/A</v>
      </c>
    </row>
    <row r="443" customFormat="false" ht="15" hidden="true" customHeight="false" outlineLevel="0" collapsed="false">
      <c r="AK443" s="37" t="str">
        <f aca="false">AG443&amp;L443&amp;M443</f>
        <v/>
      </c>
      <c r="AR443" s="43" t="n">
        <f aca="false">IFERROR(LEFT(A443,FIND("（",A443)-1),A443)</f>
        <v>0</v>
      </c>
      <c r="AS443" s="43" t="n">
        <f aca="false">J443</f>
        <v>0</v>
      </c>
      <c r="AT443" s="43" t="n">
        <f aca="false">IF(MID(AR443,1,2)="热线",12345)+IF(MID(AR443,1,2)="网络",12345)</f>
        <v>0</v>
      </c>
      <c r="AU443" s="41" t="n">
        <f aca="false">IFERROR(LEFT(D443,FIND(" ",D443)-1),D443)</f>
        <v>0</v>
      </c>
      <c r="AV443" s="43" t="n">
        <f aca="false">P443</f>
        <v>0</v>
      </c>
      <c r="AW443" s="53" t="n">
        <f aca="false">Q443</f>
        <v>0</v>
      </c>
      <c r="AX443" s="7" t="n">
        <f aca="false">H443</f>
        <v>0</v>
      </c>
      <c r="AY443" s="53" t="n">
        <f aca="false">AG443</f>
        <v>0</v>
      </c>
      <c r="AZ443" s="43"/>
      <c r="BA443" s="43"/>
      <c r="BB443" s="43"/>
      <c r="BD443" s="43" t="n">
        <f aca="false">U443</f>
        <v>0</v>
      </c>
      <c r="BE443" s="43" t="n">
        <f aca="false">IFERROR(LEFT(T443,FIND(" ",T443)-1),T443)</f>
        <v>0</v>
      </c>
      <c r="BI443" s="44"/>
      <c r="BJ443" s="44"/>
      <c r="BK443" s="44"/>
      <c r="BL443" s="44" t="str">
        <f aca="false">IF(BG443="物管行政部","侯旭、郑楠",IF(BG443="安保部","张耕",IF(BG443="工程设备部","华菲",IF(BG443="人力资源部","张浩宇",IF(BG443="党委工作部","阎鑫雨",IF(BG443="餐饮服务部","赵弘晨",IF(BG443="工会","郑欣",IF(BG443="办公室","董娜",""))))))))&amp;IF(BG443="纪检部","黄倩",IF(BG443="信息管理部","蔡浩然",""))</f>
        <v/>
      </c>
      <c r="BM443" s="44"/>
      <c r="BN443" s="73"/>
      <c r="BO443" s="73"/>
      <c r="BP443" s="76"/>
      <c r="BQ443" s="74"/>
      <c r="BR443" s="73"/>
      <c r="BS443" s="74"/>
      <c r="BT443" s="74"/>
      <c r="BU443" s="73"/>
      <c r="BV443" s="44" t="str">
        <f aca="false">MID(AR443,1,16)</f>
        <v>0</v>
      </c>
      <c r="BW443" s="44"/>
      <c r="BX443" s="45" t="str">
        <f aca="false">IF(COUNTIF(BV:BV,BV443)=1,"否","是")</f>
        <v>是</v>
      </c>
      <c r="BY443" s="45" t="str">
        <f aca="false">MID(AR443,18,1)</f>
        <v/>
      </c>
      <c r="CG443" s="47" t="e">
        <f aca="false">VLOOKUP(AR443,[1]市民意见信息导出!$AI$2:$AK$392,3,FALSE())</f>
        <v>#N/A</v>
      </c>
      <c r="CH443" s="0" t="e">
        <f aca="false">VLOOKUP(BV443,[2]Sheet1!$C$2:$AC$99,2,FALSE())</f>
        <v>#N/A</v>
      </c>
    </row>
    <row r="444" customFormat="false" ht="15" hidden="true" customHeight="false" outlineLevel="0" collapsed="false">
      <c r="AK444" s="37" t="str">
        <f aca="false">AG444&amp;L444&amp;M444</f>
        <v/>
      </c>
      <c r="AR444" s="43" t="n">
        <f aca="false">IFERROR(LEFT(A444,FIND("（",A444)-1),A444)</f>
        <v>0</v>
      </c>
      <c r="AS444" s="43" t="n">
        <f aca="false">J444</f>
        <v>0</v>
      </c>
      <c r="AT444" s="43" t="n">
        <f aca="false">IF(MID(AR444,1,2)="热线",12345)+IF(MID(AR444,1,2)="网络",12345)</f>
        <v>0</v>
      </c>
      <c r="AU444" s="41" t="n">
        <f aca="false">IFERROR(LEFT(D444,FIND(" ",D444)-1),D444)</f>
        <v>0</v>
      </c>
      <c r="AV444" s="43" t="n">
        <f aca="false">P444</f>
        <v>0</v>
      </c>
      <c r="AW444" s="53" t="n">
        <f aca="false">Q444</f>
        <v>0</v>
      </c>
      <c r="AX444" s="7" t="n">
        <f aca="false">H444</f>
        <v>0</v>
      </c>
      <c r="AY444" s="53" t="n">
        <f aca="false">AG444</f>
        <v>0</v>
      </c>
      <c r="AZ444" s="43"/>
      <c r="BA444" s="43"/>
      <c r="BB444" s="43"/>
      <c r="BD444" s="43" t="n">
        <f aca="false">U444</f>
        <v>0</v>
      </c>
      <c r="BE444" s="43" t="n">
        <f aca="false">IFERROR(LEFT(T444,FIND(" ",T444)-1),T444)</f>
        <v>0</v>
      </c>
      <c r="BI444" s="44"/>
      <c r="BJ444" s="44"/>
      <c r="BK444" s="44"/>
      <c r="BL444" s="44" t="str">
        <f aca="false">IF(BG444="物管行政部","侯旭、郑楠",IF(BG444="安保部","张耕",IF(BG444="工程设备部","华菲",IF(BG444="人力资源部","张浩宇",IF(BG444="党委工作部","阎鑫雨",IF(BG444="餐饮服务部","赵弘晨",IF(BG444="工会","郑欣",IF(BG444="办公室","董娜",""))))))))&amp;IF(BG444="纪检部","黄倩",IF(BG444="信息管理部","蔡浩然",""))</f>
        <v/>
      </c>
      <c r="BM444" s="44"/>
      <c r="BN444" s="73"/>
      <c r="BO444" s="73"/>
      <c r="BP444" s="76"/>
      <c r="BQ444" s="74"/>
      <c r="BR444" s="73"/>
      <c r="BS444" s="74"/>
      <c r="BT444" s="74"/>
      <c r="BU444" s="73"/>
      <c r="BV444" s="44" t="str">
        <f aca="false">MID(AR444,1,16)</f>
        <v>0</v>
      </c>
      <c r="BW444" s="44"/>
      <c r="BX444" s="45" t="str">
        <f aca="false">IF(COUNTIF(BV:BV,BV444)=1,"否","是")</f>
        <v>是</v>
      </c>
      <c r="BY444" s="45" t="str">
        <f aca="false">MID(AR444,18,1)</f>
        <v/>
      </c>
      <c r="CG444" s="47" t="e">
        <f aca="false">VLOOKUP(AR444,[1]市民意见信息导出!$AI$2:$AK$392,3,FALSE())</f>
        <v>#N/A</v>
      </c>
      <c r="CH444" s="0" t="e">
        <f aca="false">VLOOKUP(BV444,[2]Sheet1!$C$2:$AC$99,2,FALSE())</f>
        <v>#N/A</v>
      </c>
    </row>
    <row r="445" customFormat="false" ht="15" hidden="true" customHeight="false" outlineLevel="0" collapsed="false">
      <c r="AK445" s="37" t="str">
        <f aca="false">AG445&amp;L445&amp;M445</f>
        <v/>
      </c>
      <c r="AR445" s="43" t="n">
        <f aca="false">IFERROR(LEFT(A445,FIND("（",A445)-1),A445)</f>
        <v>0</v>
      </c>
      <c r="AS445" s="43" t="n">
        <f aca="false">J445</f>
        <v>0</v>
      </c>
      <c r="AT445" s="43" t="n">
        <f aca="false">IF(MID(AR445,1,2)="热线",12345)+IF(MID(AR445,1,2)="网络",12345)</f>
        <v>0</v>
      </c>
      <c r="AU445" s="41" t="n">
        <f aca="false">IFERROR(LEFT(D445,FIND(" ",D445)-1),D445)</f>
        <v>0</v>
      </c>
      <c r="AV445" s="43" t="n">
        <f aca="false">P445</f>
        <v>0</v>
      </c>
      <c r="AW445" s="53" t="n">
        <f aca="false">Q445</f>
        <v>0</v>
      </c>
      <c r="AX445" s="7" t="n">
        <f aca="false">H445</f>
        <v>0</v>
      </c>
      <c r="AY445" s="53" t="n">
        <f aca="false">AG445</f>
        <v>0</v>
      </c>
      <c r="AZ445" s="43"/>
      <c r="BA445" s="43"/>
      <c r="BB445" s="43"/>
      <c r="BD445" s="43" t="n">
        <f aca="false">U445</f>
        <v>0</v>
      </c>
      <c r="BE445" s="43" t="n">
        <f aca="false">IFERROR(LEFT(T445,FIND(" ",T445)-1),T445)</f>
        <v>0</v>
      </c>
      <c r="BI445" s="44"/>
      <c r="BJ445" s="44"/>
      <c r="BK445" s="44"/>
      <c r="BL445" s="44" t="str">
        <f aca="false">IF(BG445="物管行政部","侯旭、郑楠",IF(BG445="安保部","张耕",IF(BG445="工程设备部","华菲",IF(BG445="人力资源部","张浩宇",IF(BG445="党委工作部","阎鑫雨",IF(BG445="餐饮服务部","赵弘晨",IF(BG445="工会","郑欣",IF(BG445="办公室","董娜",""))))))))&amp;IF(BG445="纪检部","黄倩",IF(BG445="信息管理部","蔡浩然",""))</f>
        <v/>
      </c>
      <c r="BM445" s="44"/>
      <c r="BN445" s="73"/>
      <c r="BO445" s="73"/>
      <c r="BP445" s="76"/>
      <c r="BQ445" s="74"/>
      <c r="BR445" s="73"/>
      <c r="BS445" s="74"/>
      <c r="BT445" s="74"/>
      <c r="BU445" s="73"/>
      <c r="BV445" s="44" t="str">
        <f aca="false">MID(AR445,1,16)</f>
        <v>0</v>
      </c>
      <c r="BW445" s="44"/>
      <c r="BX445" s="45" t="str">
        <f aca="false">IF(COUNTIF(BV:BV,BV445)=1,"否","是")</f>
        <v>是</v>
      </c>
      <c r="BY445" s="45" t="str">
        <f aca="false">MID(AR445,18,1)</f>
        <v/>
      </c>
      <c r="CG445" s="47" t="e">
        <f aca="false">VLOOKUP(AR445,[1]市民意见信息导出!$AI$2:$AK$392,3,FALSE())</f>
        <v>#N/A</v>
      </c>
      <c r="CH445" s="0" t="e">
        <f aca="false">VLOOKUP(BV445,[2]Sheet1!$C$2:$AC$99,2,FALSE())</f>
        <v>#N/A</v>
      </c>
    </row>
    <row r="446" customFormat="false" ht="15" hidden="true" customHeight="false" outlineLevel="0" collapsed="false">
      <c r="AK446" s="37" t="str">
        <f aca="false">AG446&amp;L446&amp;M446</f>
        <v/>
      </c>
      <c r="AR446" s="43" t="n">
        <f aca="false">IFERROR(LEFT(A446,FIND("（",A446)-1),A446)</f>
        <v>0</v>
      </c>
      <c r="AS446" s="43" t="n">
        <f aca="false">J446</f>
        <v>0</v>
      </c>
      <c r="AT446" s="43" t="n">
        <f aca="false">IF(MID(AR446,1,2)="热线",12345)+IF(MID(AR446,1,2)="网络",12345)</f>
        <v>0</v>
      </c>
      <c r="AU446" s="41" t="n">
        <f aca="false">IFERROR(LEFT(D446,FIND(" ",D446)-1),D446)</f>
        <v>0</v>
      </c>
      <c r="AV446" s="43" t="n">
        <f aca="false">P446</f>
        <v>0</v>
      </c>
      <c r="AW446" s="53" t="n">
        <f aca="false">Q446</f>
        <v>0</v>
      </c>
      <c r="AX446" s="7" t="n">
        <f aca="false">H446</f>
        <v>0</v>
      </c>
      <c r="AY446" s="53" t="n">
        <f aca="false">AG446</f>
        <v>0</v>
      </c>
      <c r="AZ446" s="43"/>
      <c r="BA446" s="43"/>
      <c r="BB446" s="43"/>
      <c r="BD446" s="43" t="n">
        <f aca="false">U446</f>
        <v>0</v>
      </c>
      <c r="BE446" s="43" t="n">
        <f aca="false">IFERROR(LEFT(T446,FIND(" ",T446)-1),T446)</f>
        <v>0</v>
      </c>
      <c r="BI446" s="44"/>
      <c r="BJ446" s="44"/>
      <c r="BK446" s="44"/>
      <c r="BL446" s="44" t="str">
        <f aca="false">IF(BG446="物管行政部","侯旭、郑楠",IF(BG446="安保部","张耕",IF(BG446="工程设备部","华菲",IF(BG446="人力资源部","张浩宇",IF(BG446="党委工作部","阎鑫雨",IF(BG446="餐饮服务部","赵弘晨",IF(BG446="工会","郑欣",IF(BG446="办公室","董娜",""))))))))&amp;IF(BG446="纪检部","黄倩",IF(BG446="信息管理部","蔡浩然",""))</f>
        <v/>
      </c>
      <c r="BM446" s="44"/>
      <c r="BN446" s="73"/>
      <c r="BO446" s="73"/>
      <c r="BP446" s="76"/>
      <c r="BQ446" s="74"/>
      <c r="BR446" s="73"/>
      <c r="BS446" s="74"/>
      <c r="BT446" s="74"/>
      <c r="BU446" s="73"/>
      <c r="BV446" s="44" t="str">
        <f aca="false">MID(AR446,1,16)</f>
        <v>0</v>
      </c>
      <c r="BW446" s="44"/>
      <c r="BX446" s="45" t="str">
        <f aca="false">IF(COUNTIF(BV:BV,BV446)=1,"否","是")</f>
        <v>是</v>
      </c>
      <c r="BY446" s="45" t="str">
        <f aca="false">MID(AR446,18,1)</f>
        <v/>
      </c>
      <c r="CG446" s="47" t="e">
        <f aca="false">VLOOKUP(AR446,[1]市民意见信息导出!$AI$2:$AK$392,3,FALSE())</f>
        <v>#N/A</v>
      </c>
      <c r="CH446" s="0" t="e">
        <f aca="false">VLOOKUP(BV446,[2]Sheet1!$C$2:$AC$99,2,FALSE())</f>
        <v>#N/A</v>
      </c>
    </row>
    <row r="447" customFormat="false" ht="15" hidden="true" customHeight="false" outlineLevel="0" collapsed="false">
      <c r="AK447" s="37" t="str">
        <f aca="false">AG447&amp;L447&amp;M447</f>
        <v/>
      </c>
      <c r="AR447" s="43" t="n">
        <f aca="false">IFERROR(LEFT(A447,FIND("（",A447)-1),A447)</f>
        <v>0</v>
      </c>
      <c r="AS447" s="43" t="n">
        <f aca="false">J447</f>
        <v>0</v>
      </c>
      <c r="AT447" s="43" t="n">
        <f aca="false">IF(MID(AR447,1,2)="热线",12345)+IF(MID(AR447,1,2)="网络",12345)</f>
        <v>0</v>
      </c>
      <c r="AU447" s="41" t="n">
        <f aca="false">IFERROR(LEFT(D447,FIND(" ",D447)-1),D447)</f>
        <v>0</v>
      </c>
      <c r="AV447" s="43" t="n">
        <f aca="false">P447</f>
        <v>0</v>
      </c>
      <c r="AW447" s="53" t="n">
        <f aca="false">Q447</f>
        <v>0</v>
      </c>
      <c r="AX447" s="7" t="n">
        <f aca="false">H447</f>
        <v>0</v>
      </c>
      <c r="AY447" s="53" t="n">
        <f aca="false">AG447</f>
        <v>0</v>
      </c>
      <c r="AZ447" s="43"/>
      <c r="BA447" s="43"/>
      <c r="BB447" s="43"/>
      <c r="BD447" s="43" t="n">
        <f aca="false">U447</f>
        <v>0</v>
      </c>
      <c r="BE447" s="43" t="n">
        <f aca="false">IFERROR(LEFT(T447,FIND(" ",T447)-1),T447)</f>
        <v>0</v>
      </c>
      <c r="BI447" s="44"/>
      <c r="BJ447" s="44"/>
      <c r="BK447" s="44"/>
      <c r="BL447" s="44" t="str">
        <f aca="false">IF(BG447="物管行政部","侯旭、郑楠",IF(BG447="安保部","张耕",IF(BG447="工程设备部","华菲",IF(BG447="人力资源部","张浩宇",IF(BG447="党委工作部","阎鑫雨",IF(BG447="餐饮服务部","赵弘晨",IF(BG447="工会","郑欣",IF(BG447="办公室","董娜",""))))))))&amp;IF(BG447="纪检部","黄倩",IF(BG447="信息管理部","蔡浩然",""))</f>
        <v/>
      </c>
      <c r="BM447" s="44"/>
      <c r="BN447" s="73"/>
      <c r="BO447" s="73"/>
      <c r="BP447" s="76"/>
      <c r="BQ447" s="74"/>
      <c r="BR447" s="73"/>
      <c r="BS447" s="74"/>
      <c r="BT447" s="74"/>
      <c r="BU447" s="73"/>
      <c r="BV447" s="44" t="str">
        <f aca="false">MID(AR447,1,16)</f>
        <v>0</v>
      </c>
      <c r="BW447" s="44"/>
      <c r="BX447" s="45" t="str">
        <f aca="false">IF(COUNTIF(BV:BV,BV447)=1,"否","是")</f>
        <v>是</v>
      </c>
      <c r="BY447" s="45" t="str">
        <f aca="false">MID(AR447,18,1)</f>
        <v/>
      </c>
      <c r="CG447" s="47" t="e">
        <f aca="false">VLOOKUP(AR447,[1]市民意见信息导出!$AI$2:$AK$392,3,FALSE())</f>
        <v>#N/A</v>
      </c>
      <c r="CH447" s="0" t="e">
        <f aca="false">VLOOKUP(BV447,[2]Sheet1!$C$2:$AC$99,2,FALSE())</f>
        <v>#N/A</v>
      </c>
    </row>
    <row r="448" customFormat="false" ht="15" hidden="true" customHeight="false" outlineLevel="0" collapsed="false">
      <c r="AK448" s="37" t="str">
        <f aca="false">AG448&amp;L448&amp;M448</f>
        <v/>
      </c>
      <c r="AR448" s="43" t="n">
        <f aca="false">IFERROR(LEFT(A448,FIND("（",A448)-1),A448)</f>
        <v>0</v>
      </c>
      <c r="AS448" s="43" t="n">
        <f aca="false">J448</f>
        <v>0</v>
      </c>
      <c r="AT448" s="43" t="n">
        <f aca="false">IF(MID(AR448,1,2)="热线",12345)+IF(MID(AR448,1,2)="网络",12345)</f>
        <v>0</v>
      </c>
      <c r="AU448" s="41" t="n">
        <f aca="false">IFERROR(LEFT(D448,FIND(" ",D448)-1),D448)</f>
        <v>0</v>
      </c>
      <c r="AV448" s="43" t="n">
        <f aca="false">P448</f>
        <v>0</v>
      </c>
      <c r="AW448" s="53" t="n">
        <f aca="false">Q448</f>
        <v>0</v>
      </c>
      <c r="AX448" s="7" t="n">
        <f aca="false">H448</f>
        <v>0</v>
      </c>
      <c r="AY448" s="53" t="n">
        <f aca="false">AG448</f>
        <v>0</v>
      </c>
      <c r="AZ448" s="43"/>
      <c r="BA448" s="43"/>
      <c r="BB448" s="43"/>
      <c r="BD448" s="43" t="n">
        <f aca="false">U448</f>
        <v>0</v>
      </c>
      <c r="BE448" s="43" t="n">
        <f aca="false">IFERROR(LEFT(T448,FIND(" ",T448)-1),T448)</f>
        <v>0</v>
      </c>
      <c r="BI448" s="44"/>
      <c r="BJ448" s="44"/>
      <c r="BK448" s="44"/>
      <c r="BL448" s="44" t="str">
        <f aca="false">IF(BG448="物管行政部","侯旭、郑楠",IF(BG448="安保部","张耕",IF(BG448="工程设备部","华菲",IF(BG448="人力资源部","张浩宇",IF(BG448="党委工作部","阎鑫雨",IF(BG448="餐饮服务部","赵弘晨",IF(BG448="工会","郑欣",IF(BG448="办公室","董娜",""))))))))&amp;IF(BG448="纪检部","黄倩",IF(BG448="信息管理部","蔡浩然",""))</f>
        <v/>
      </c>
      <c r="BM448" s="44"/>
      <c r="BN448" s="73"/>
      <c r="BO448" s="73"/>
      <c r="BP448" s="76"/>
      <c r="BQ448" s="74"/>
      <c r="BR448" s="73"/>
      <c r="BS448" s="74"/>
      <c r="BT448" s="74"/>
      <c r="BU448" s="73"/>
      <c r="BV448" s="44" t="str">
        <f aca="false">MID(AR448,1,16)</f>
        <v>0</v>
      </c>
      <c r="BW448" s="44"/>
      <c r="BX448" s="45" t="str">
        <f aca="false">IF(COUNTIF(BV:BV,BV448)=1,"否","是")</f>
        <v>是</v>
      </c>
      <c r="BY448" s="45" t="str">
        <f aca="false">MID(AR448,18,1)</f>
        <v/>
      </c>
      <c r="CG448" s="47" t="e">
        <f aca="false">VLOOKUP(AR448,[1]市民意见信息导出!$AI$2:$AK$392,3,FALSE())</f>
        <v>#N/A</v>
      </c>
      <c r="CH448" s="0" t="e">
        <f aca="false">VLOOKUP(BV448,[2]Sheet1!$C$2:$AC$99,2,FALSE())</f>
        <v>#N/A</v>
      </c>
    </row>
    <row r="449" customFormat="false" ht="15" hidden="true" customHeight="false" outlineLevel="0" collapsed="false">
      <c r="AK449" s="37" t="str">
        <f aca="false">AG449&amp;L449&amp;M449</f>
        <v/>
      </c>
      <c r="AR449" s="43" t="n">
        <f aca="false">IFERROR(LEFT(A449,FIND("（",A449)-1),A449)</f>
        <v>0</v>
      </c>
      <c r="AS449" s="43" t="n">
        <f aca="false">J449</f>
        <v>0</v>
      </c>
      <c r="AT449" s="43" t="n">
        <f aca="false">IF(MID(AR449,1,2)="热线",12345)+IF(MID(AR449,1,2)="网络",12345)</f>
        <v>0</v>
      </c>
      <c r="AU449" s="41" t="n">
        <f aca="false">IFERROR(LEFT(D449,FIND(" ",D449)-1),D449)</f>
        <v>0</v>
      </c>
      <c r="AV449" s="43" t="n">
        <f aca="false">P449</f>
        <v>0</v>
      </c>
      <c r="AW449" s="53" t="n">
        <f aca="false">Q449</f>
        <v>0</v>
      </c>
      <c r="AX449" s="7" t="n">
        <f aca="false">H449</f>
        <v>0</v>
      </c>
      <c r="AY449" s="53" t="n">
        <f aca="false">AG449</f>
        <v>0</v>
      </c>
      <c r="AZ449" s="43"/>
      <c r="BA449" s="43"/>
      <c r="BB449" s="43"/>
      <c r="BD449" s="43" t="n">
        <f aca="false">U449</f>
        <v>0</v>
      </c>
      <c r="BE449" s="43" t="n">
        <f aca="false">IFERROR(LEFT(T449,FIND(" ",T449)-1),T449)</f>
        <v>0</v>
      </c>
      <c r="BI449" s="44"/>
      <c r="BJ449" s="44"/>
      <c r="BK449" s="44"/>
      <c r="BL449" s="44" t="str">
        <f aca="false">IF(BG449="物管行政部","侯旭、郑楠",IF(BG449="安保部","张耕",IF(BG449="工程设备部","华菲",IF(BG449="人力资源部","张浩宇",IF(BG449="党委工作部","阎鑫雨",IF(BG449="餐饮服务部","赵弘晨",IF(BG449="工会","郑欣",IF(BG449="办公室","董娜",""))))))))&amp;IF(BG449="纪检部","黄倩",IF(BG449="信息管理部","蔡浩然",""))</f>
        <v/>
      </c>
      <c r="BM449" s="44"/>
      <c r="BN449" s="73"/>
      <c r="BO449" s="73"/>
      <c r="BP449" s="76"/>
      <c r="BQ449" s="74"/>
      <c r="BR449" s="73"/>
      <c r="BS449" s="74"/>
      <c r="BT449" s="74"/>
      <c r="BU449" s="73"/>
      <c r="BV449" s="44" t="str">
        <f aca="false">MID(AR449,1,16)</f>
        <v>0</v>
      </c>
      <c r="BW449" s="44"/>
      <c r="BX449" s="45" t="str">
        <f aca="false">IF(COUNTIF(BV:BV,BV449)=1,"否","是")</f>
        <v>是</v>
      </c>
      <c r="BY449" s="45" t="str">
        <f aca="false">MID(AR449,18,1)</f>
        <v/>
      </c>
      <c r="CG449" s="47" t="e">
        <f aca="false">VLOOKUP(AR449,[1]市民意见信息导出!$AI$2:$AK$392,3,FALSE())</f>
        <v>#N/A</v>
      </c>
      <c r="CH449" s="0" t="e">
        <f aca="false">VLOOKUP(BV449,[2]Sheet1!$C$2:$AC$99,2,FALSE())</f>
        <v>#N/A</v>
      </c>
    </row>
    <row r="450" customFormat="false" ht="15" hidden="true" customHeight="false" outlineLevel="0" collapsed="false">
      <c r="AK450" s="37" t="str">
        <f aca="false">AG450&amp;L450&amp;M450</f>
        <v/>
      </c>
      <c r="AR450" s="43" t="n">
        <f aca="false">IFERROR(LEFT(A450,FIND("（",A450)-1),A450)</f>
        <v>0</v>
      </c>
      <c r="AS450" s="43" t="n">
        <f aca="false">J450</f>
        <v>0</v>
      </c>
      <c r="AT450" s="43" t="n">
        <f aca="false">IF(MID(AR450,1,2)="热线",12345)+IF(MID(AR450,1,2)="网络",12345)</f>
        <v>0</v>
      </c>
      <c r="AU450" s="41" t="n">
        <f aca="false">IFERROR(LEFT(D450,FIND(" ",D450)-1),D450)</f>
        <v>0</v>
      </c>
      <c r="AV450" s="43" t="n">
        <f aca="false">P450</f>
        <v>0</v>
      </c>
      <c r="AW450" s="53" t="n">
        <f aca="false">Q450</f>
        <v>0</v>
      </c>
      <c r="AX450" s="7" t="n">
        <f aca="false">H450</f>
        <v>0</v>
      </c>
      <c r="AY450" s="53" t="n">
        <f aca="false">AG450</f>
        <v>0</v>
      </c>
      <c r="AZ450" s="43"/>
      <c r="BA450" s="43"/>
      <c r="BB450" s="43"/>
      <c r="BD450" s="43" t="n">
        <f aca="false">U450</f>
        <v>0</v>
      </c>
      <c r="BE450" s="43" t="n">
        <f aca="false">IFERROR(LEFT(T450,FIND(" ",T450)-1),T450)</f>
        <v>0</v>
      </c>
      <c r="BI450" s="44"/>
      <c r="BJ450" s="44"/>
      <c r="BK450" s="44"/>
      <c r="BL450" s="44" t="str">
        <f aca="false">IF(BG450="物管行政部","侯旭、郑楠",IF(BG450="安保部","张耕",IF(BG450="工程设备部","华菲",IF(BG450="人力资源部","张浩宇",IF(BG450="党委工作部","阎鑫雨",IF(BG450="餐饮服务部","赵弘晨",IF(BG450="工会","郑欣",IF(BG450="办公室","董娜",""))))))))&amp;IF(BG450="纪检部","黄倩",IF(BG450="信息管理部","蔡浩然",""))</f>
        <v/>
      </c>
      <c r="BM450" s="44"/>
      <c r="BN450" s="73"/>
      <c r="BO450" s="73"/>
      <c r="BP450" s="76"/>
      <c r="BQ450" s="74"/>
      <c r="BR450" s="73"/>
      <c r="BS450" s="74"/>
      <c r="BT450" s="74"/>
      <c r="BU450" s="73"/>
      <c r="BV450" s="44" t="str">
        <f aca="false">MID(AR450,1,16)</f>
        <v>0</v>
      </c>
      <c r="BW450" s="44"/>
      <c r="BX450" s="45" t="str">
        <f aca="false">IF(COUNTIF(BV:BV,BV450)=1,"否","是")</f>
        <v>是</v>
      </c>
      <c r="BY450" s="45" t="str">
        <f aca="false">MID(AR450,18,1)</f>
        <v/>
      </c>
      <c r="CG450" s="47" t="e">
        <f aca="false">VLOOKUP(AR450,[1]市民意见信息导出!$AI$2:$AK$392,3,FALSE())</f>
        <v>#N/A</v>
      </c>
      <c r="CH450" s="0" t="e">
        <f aca="false">VLOOKUP(BV450,[2]Sheet1!$C$2:$AC$99,2,FALSE())</f>
        <v>#N/A</v>
      </c>
    </row>
    <row r="451" customFormat="false" ht="15" hidden="true" customHeight="false" outlineLevel="0" collapsed="false">
      <c r="AK451" s="37" t="str">
        <f aca="false">AG451&amp;L451&amp;M451</f>
        <v/>
      </c>
      <c r="AR451" s="43" t="n">
        <f aca="false">IFERROR(LEFT(A451,FIND("（",A451)-1),A451)</f>
        <v>0</v>
      </c>
      <c r="AS451" s="43" t="n">
        <f aca="false">J451</f>
        <v>0</v>
      </c>
      <c r="AT451" s="43" t="n">
        <f aca="false">IF(MID(AR451,1,2)="热线",12345)+IF(MID(AR451,1,2)="网络",12345)</f>
        <v>0</v>
      </c>
      <c r="AU451" s="41" t="n">
        <f aca="false">IFERROR(LEFT(D451,FIND(" ",D451)-1),D451)</f>
        <v>0</v>
      </c>
      <c r="AV451" s="43" t="n">
        <f aca="false">P451</f>
        <v>0</v>
      </c>
      <c r="AW451" s="53" t="n">
        <f aca="false">Q451</f>
        <v>0</v>
      </c>
      <c r="AX451" s="7" t="n">
        <f aca="false">H451</f>
        <v>0</v>
      </c>
      <c r="AY451" s="53" t="n">
        <f aca="false">AG451</f>
        <v>0</v>
      </c>
      <c r="AZ451" s="43"/>
      <c r="BA451" s="43"/>
      <c r="BB451" s="43"/>
      <c r="BD451" s="43" t="n">
        <f aca="false">U451</f>
        <v>0</v>
      </c>
      <c r="BE451" s="43" t="n">
        <f aca="false">IFERROR(LEFT(T451,FIND(" ",T451)-1),T451)</f>
        <v>0</v>
      </c>
      <c r="BI451" s="44"/>
      <c r="BJ451" s="44"/>
      <c r="BK451" s="44"/>
      <c r="BL451" s="44" t="str">
        <f aca="false">IF(BG451="物管行政部","侯旭、郑楠",IF(BG451="安保部","张耕",IF(BG451="工程设备部","华菲",IF(BG451="人力资源部","张浩宇",IF(BG451="党委工作部","阎鑫雨",IF(BG451="餐饮服务部","赵弘晨",IF(BG451="工会","郑欣",IF(BG451="办公室","董娜",""))))))))&amp;IF(BG451="纪检部","黄倩",IF(BG451="信息管理部","蔡浩然",""))</f>
        <v/>
      </c>
      <c r="BM451" s="44"/>
      <c r="BN451" s="73"/>
      <c r="BO451" s="73"/>
      <c r="BP451" s="76"/>
      <c r="BQ451" s="74"/>
      <c r="BR451" s="73"/>
      <c r="BS451" s="74"/>
      <c r="BT451" s="74"/>
      <c r="BU451" s="73"/>
      <c r="BV451" s="44" t="str">
        <f aca="false">MID(AR451,1,16)</f>
        <v>0</v>
      </c>
      <c r="BW451" s="44"/>
      <c r="BX451" s="45" t="str">
        <f aca="false">IF(COUNTIF(BV:BV,BV451)=1,"否","是")</f>
        <v>是</v>
      </c>
      <c r="BY451" s="45" t="str">
        <f aca="false">MID(AR451,18,1)</f>
        <v/>
      </c>
      <c r="CG451" s="47" t="e">
        <f aca="false">VLOOKUP(AR451,[1]市民意见信息导出!$AI$2:$AK$392,3,FALSE())</f>
        <v>#N/A</v>
      </c>
      <c r="CH451" s="0" t="e">
        <f aca="false">VLOOKUP(BV451,[2]Sheet1!$C$2:$AC$99,2,FALSE())</f>
        <v>#N/A</v>
      </c>
    </row>
    <row r="452" customFormat="false" ht="15" hidden="true" customHeight="false" outlineLevel="0" collapsed="false">
      <c r="AK452" s="37" t="str">
        <f aca="false">AG452&amp;L452&amp;M452</f>
        <v/>
      </c>
      <c r="AR452" s="43" t="n">
        <f aca="false">IFERROR(LEFT(A452,FIND("（",A452)-1),A452)</f>
        <v>0</v>
      </c>
      <c r="AS452" s="43" t="n">
        <f aca="false">J452</f>
        <v>0</v>
      </c>
      <c r="AT452" s="43" t="n">
        <f aca="false">IF(MID(AR452,1,2)="热线",12345)+IF(MID(AR452,1,2)="网络",12345)</f>
        <v>0</v>
      </c>
      <c r="AU452" s="41" t="n">
        <f aca="false">IFERROR(LEFT(D452,FIND(" ",D452)-1),D452)</f>
        <v>0</v>
      </c>
      <c r="AV452" s="43" t="n">
        <f aca="false">P452</f>
        <v>0</v>
      </c>
      <c r="AW452" s="53" t="n">
        <f aca="false">Q452</f>
        <v>0</v>
      </c>
      <c r="AX452" s="7" t="n">
        <f aca="false">H452</f>
        <v>0</v>
      </c>
      <c r="AY452" s="53" t="n">
        <f aca="false">AG452</f>
        <v>0</v>
      </c>
      <c r="AZ452" s="43"/>
      <c r="BA452" s="43"/>
      <c r="BB452" s="43"/>
      <c r="BD452" s="43" t="n">
        <f aca="false">U452</f>
        <v>0</v>
      </c>
      <c r="BE452" s="43" t="n">
        <f aca="false">IFERROR(LEFT(T452,FIND(" ",T452)-1),T452)</f>
        <v>0</v>
      </c>
      <c r="BI452" s="44"/>
      <c r="BJ452" s="44"/>
      <c r="BK452" s="44"/>
      <c r="BL452" s="44" t="str">
        <f aca="false">IF(BG452="物管行政部","侯旭、郑楠",IF(BG452="安保部","张耕",IF(BG452="工程设备部","华菲",IF(BG452="人力资源部","张浩宇",IF(BG452="党委工作部","阎鑫雨",IF(BG452="餐饮服务部","赵弘晨",IF(BG452="工会","郑欣",IF(BG452="办公室","董娜",""))))))))&amp;IF(BG452="纪检部","黄倩",IF(BG452="信息管理部","蔡浩然",""))</f>
        <v/>
      </c>
      <c r="BM452" s="44"/>
      <c r="BN452" s="73"/>
      <c r="BO452" s="73"/>
      <c r="BP452" s="76"/>
      <c r="BQ452" s="74"/>
      <c r="BR452" s="73"/>
      <c r="BS452" s="74"/>
      <c r="BT452" s="74"/>
      <c r="BU452" s="73"/>
      <c r="BV452" s="44" t="str">
        <f aca="false">MID(AR452,1,16)</f>
        <v>0</v>
      </c>
      <c r="BW452" s="44"/>
      <c r="BX452" s="45" t="str">
        <f aca="false">IF(COUNTIF(BV:BV,BV452)=1,"否","是")</f>
        <v>是</v>
      </c>
      <c r="BY452" s="45" t="str">
        <f aca="false">MID(AR452,18,1)</f>
        <v/>
      </c>
      <c r="CG452" s="47" t="e">
        <f aca="false">VLOOKUP(AR452,[1]市民意见信息导出!$AI$2:$AK$392,3,FALSE())</f>
        <v>#N/A</v>
      </c>
      <c r="CH452" s="0" t="e">
        <f aca="false">VLOOKUP(BV452,[2]Sheet1!$C$2:$AC$99,2,FALSE())</f>
        <v>#N/A</v>
      </c>
    </row>
    <row r="453" customFormat="false" ht="15" hidden="true" customHeight="false" outlineLevel="0" collapsed="false">
      <c r="AK453" s="37" t="str">
        <f aca="false">AG453&amp;L453&amp;M453</f>
        <v/>
      </c>
      <c r="AR453" s="43" t="n">
        <f aca="false">IFERROR(LEFT(A453,FIND("（",A453)-1),A453)</f>
        <v>0</v>
      </c>
      <c r="AS453" s="43" t="n">
        <f aca="false">J453</f>
        <v>0</v>
      </c>
      <c r="AT453" s="43" t="n">
        <f aca="false">IF(MID(AR453,1,2)="热线",12345)+IF(MID(AR453,1,2)="网络",12345)</f>
        <v>0</v>
      </c>
      <c r="AU453" s="41" t="n">
        <f aca="false">IFERROR(LEFT(D453,FIND(" ",D453)-1),D453)</f>
        <v>0</v>
      </c>
      <c r="AV453" s="43" t="n">
        <f aca="false">P453</f>
        <v>0</v>
      </c>
      <c r="AW453" s="53" t="n">
        <f aca="false">Q453</f>
        <v>0</v>
      </c>
      <c r="AX453" s="7" t="n">
        <f aca="false">H453</f>
        <v>0</v>
      </c>
      <c r="AY453" s="53" t="n">
        <f aca="false">AG453</f>
        <v>0</v>
      </c>
      <c r="AZ453" s="43"/>
      <c r="BA453" s="43"/>
      <c r="BB453" s="43"/>
      <c r="BD453" s="43" t="n">
        <f aca="false">U453</f>
        <v>0</v>
      </c>
      <c r="BE453" s="43" t="n">
        <f aca="false">IFERROR(LEFT(T453,FIND(" ",T453)-1),T453)</f>
        <v>0</v>
      </c>
      <c r="BI453" s="44"/>
      <c r="BJ453" s="44"/>
      <c r="BK453" s="44"/>
      <c r="BL453" s="44" t="str">
        <f aca="false">IF(BG453="物管行政部","侯旭、郑楠",IF(BG453="安保部","张耕",IF(BG453="工程设备部","华菲",IF(BG453="人力资源部","张浩宇",IF(BG453="党委工作部","阎鑫雨",IF(BG453="餐饮服务部","赵弘晨",IF(BG453="工会","郑欣",IF(BG453="办公室","董娜",""))))))))&amp;IF(BG453="纪检部","黄倩",IF(BG453="信息管理部","蔡浩然",""))</f>
        <v/>
      </c>
      <c r="BM453" s="44"/>
      <c r="BN453" s="73"/>
      <c r="BO453" s="73"/>
      <c r="BP453" s="76"/>
      <c r="BQ453" s="74"/>
      <c r="BR453" s="73"/>
      <c r="BS453" s="74"/>
      <c r="BT453" s="74"/>
      <c r="BU453" s="73"/>
      <c r="BV453" s="44" t="str">
        <f aca="false">MID(AR453,1,16)</f>
        <v>0</v>
      </c>
      <c r="BW453" s="44"/>
      <c r="BX453" s="45" t="str">
        <f aca="false">IF(COUNTIF(BV:BV,BV453)=1,"否","是")</f>
        <v>是</v>
      </c>
      <c r="BY453" s="45" t="str">
        <f aca="false">MID(AR453,18,1)</f>
        <v/>
      </c>
      <c r="CG453" s="47" t="e">
        <f aca="false">VLOOKUP(AR453,[1]市民意见信息导出!$AI$2:$AK$392,3,FALSE())</f>
        <v>#N/A</v>
      </c>
      <c r="CH453" s="0" t="e">
        <f aca="false">VLOOKUP(BV453,[2]Sheet1!$C$2:$AC$99,2,FALSE())</f>
        <v>#N/A</v>
      </c>
    </row>
    <row r="454" customFormat="false" ht="15" hidden="true" customHeight="false" outlineLevel="0" collapsed="false">
      <c r="AK454" s="37" t="str">
        <f aca="false">AG454&amp;L454&amp;M454</f>
        <v/>
      </c>
      <c r="AR454" s="43" t="n">
        <f aca="false">IFERROR(LEFT(A454,FIND("（",A454)-1),A454)</f>
        <v>0</v>
      </c>
      <c r="AS454" s="43" t="n">
        <f aca="false">J454</f>
        <v>0</v>
      </c>
      <c r="AT454" s="43" t="n">
        <f aca="false">IF(MID(AR454,1,2)="热线",12345)+IF(MID(AR454,1,2)="网络",12345)</f>
        <v>0</v>
      </c>
      <c r="AU454" s="41" t="n">
        <f aca="false">IFERROR(LEFT(D454,FIND(" ",D454)-1),D454)</f>
        <v>0</v>
      </c>
      <c r="AV454" s="43" t="n">
        <f aca="false">P454</f>
        <v>0</v>
      </c>
      <c r="AW454" s="53" t="n">
        <f aca="false">Q454</f>
        <v>0</v>
      </c>
      <c r="AX454" s="7" t="n">
        <f aca="false">H454</f>
        <v>0</v>
      </c>
      <c r="AY454" s="53" t="n">
        <f aca="false">AG454</f>
        <v>0</v>
      </c>
      <c r="AZ454" s="43"/>
      <c r="BA454" s="43"/>
      <c r="BB454" s="43"/>
      <c r="BD454" s="43" t="n">
        <f aca="false">U454</f>
        <v>0</v>
      </c>
      <c r="BE454" s="43" t="n">
        <f aca="false">IFERROR(LEFT(T454,FIND(" ",T454)-1),T454)</f>
        <v>0</v>
      </c>
      <c r="BI454" s="44"/>
      <c r="BJ454" s="44"/>
      <c r="BK454" s="44"/>
      <c r="BL454" s="44" t="str">
        <f aca="false">IF(BG454="物管行政部","侯旭、郑楠",IF(BG454="安保部","张耕",IF(BG454="工程设备部","华菲",IF(BG454="人力资源部","张浩宇",IF(BG454="党委工作部","阎鑫雨",IF(BG454="餐饮服务部","赵弘晨",IF(BG454="工会","郑欣",IF(BG454="办公室","董娜",""))))))))&amp;IF(BG454="纪检部","黄倩",IF(BG454="信息管理部","蔡浩然",""))</f>
        <v/>
      </c>
      <c r="BM454" s="44"/>
      <c r="BN454" s="73"/>
      <c r="BO454" s="73"/>
      <c r="BP454" s="76"/>
      <c r="BQ454" s="74"/>
      <c r="BR454" s="73"/>
      <c r="BS454" s="74"/>
      <c r="BT454" s="74"/>
      <c r="BU454" s="73"/>
      <c r="BV454" s="44" t="str">
        <f aca="false">MID(AR454,1,16)</f>
        <v>0</v>
      </c>
      <c r="BW454" s="44"/>
      <c r="BX454" s="45" t="str">
        <f aca="false">IF(COUNTIF(BV:BV,BV454)=1,"否","是")</f>
        <v>是</v>
      </c>
      <c r="BY454" s="45" t="str">
        <f aca="false">MID(AR454,18,1)</f>
        <v/>
      </c>
      <c r="CG454" s="47" t="e">
        <f aca="false">VLOOKUP(AR454,[1]市民意见信息导出!$AI$2:$AK$392,3,FALSE())</f>
        <v>#N/A</v>
      </c>
      <c r="CH454" s="0" t="e">
        <f aca="false">VLOOKUP(BV454,[2]Sheet1!$C$2:$AC$99,2,FALSE())</f>
        <v>#N/A</v>
      </c>
    </row>
    <row r="455" customFormat="false" ht="15" hidden="true" customHeight="false" outlineLevel="0" collapsed="false">
      <c r="AK455" s="37" t="str">
        <f aca="false">AG455&amp;L455&amp;M455</f>
        <v/>
      </c>
      <c r="AR455" s="43" t="n">
        <f aca="false">IFERROR(LEFT(A455,FIND("（",A455)-1),A455)</f>
        <v>0</v>
      </c>
      <c r="AS455" s="43" t="n">
        <f aca="false">J455</f>
        <v>0</v>
      </c>
      <c r="AT455" s="43" t="n">
        <f aca="false">IF(MID(AR455,1,2)="热线",12345)+IF(MID(AR455,1,2)="网络",12345)</f>
        <v>0</v>
      </c>
      <c r="AU455" s="41" t="n">
        <f aca="false">IFERROR(LEFT(D455,FIND(" ",D455)-1),D455)</f>
        <v>0</v>
      </c>
      <c r="AV455" s="43" t="n">
        <f aca="false">P455</f>
        <v>0</v>
      </c>
      <c r="AW455" s="53" t="n">
        <f aca="false">Q455</f>
        <v>0</v>
      </c>
      <c r="AX455" s="7" t="n">
        <f aca="false">H455</f>
        <v>0</v>
      </c>
      <c r="AY455" s="53" t="n">
        <f aca="false">AG455</f>
        <v>0</v>
      </c>
      <c r="AZ455" s="43"/>
      <c r="BA455" s="43"/>
      <c r="BB455" s="43"/>
      <c r="BD455" s="43" t="n">
        <f aca="false">U455</f>
        <v>0</v>
      </c>
      <c r="BE455" s="43" t="n">
        <f aca="false">IFERROR(LEFT(T455,FIND(" ",T455)-1),T455)</f>
        <v>0</v>
      </c>
      <c r="BI455" s="44"/>
      <c r="BJ455" s="44"/>
      <c r="BK455" s="44"/>
      <c r="BL455" s="44" t="str">
        <f aca="false">IF(BG455="物管行政部","侯旭、郑楠",IF(BG455="安保部","张耕",IF(BG455="工程设备部","华菲",IF(BG455="人力资源部","张浩宇",IF(BG455="党委工作部","阎鑫雨",IF(BG455="餐饮服务部","赵弘晨",IF(BG455="工会","郑欣",IF(BG455="办公室","董娜",""))))))))&amp;IF(BG455="纪检部","黄倩",IF(BG455="信息管理部","蔡浩然",""))</f>
        <v/>
      </c>
      <c r="BM455" s="44"/>
      <c r="BN455" s="73"/>
      <c r="BO455" s="73"/>
      <c r="BP455" s="76"/>
      <c r="BQ455" s="74"/>
      <c r="BR455" s="73"/>
      <c r="BS455" s="74"/>
      <c r="BT455" s="74"/>
      <c r="BU455" s="73"/>
      <c r="BV455" s="44" t="str">
        <f aca="false">MID(AR455,1,16)</f>
        <v>0</v>
      </c>
      <c r="BW455" s="44"/>
      <c r="BX455" s="45" t="str">
        <f aca="false">IF(COUNTIF(BV:BV,BV455)=1,"否","是")</f>
        <v>是</v>
      </c>
      <c r="BY455" s="45" t="str">
        <f aca="false">MID(AR455,18,1)</f>
        <v/>
      </c>
      <c r="CG455" s="47" t="e">
        <f aca="false">VLOOKUP(AR455,[1]市民意见信息导出!$AI$2:$AK$392,3,FALSE())</f>
        <v>#N/A</v>
      </c>
      <c r="CH455" s="0" t="e">
        <f aca="false">VLOOKUP(BV455,[2]Sheet1!$C$2:$AC$99,2,FALSE())</f>
        <v>#N/A</v>
      </c>
    </row>
    <row r="456" customFormat="false" ht="15" hidden="true" customHeight="false" outlineLevel="0" collapsed="false">
      <c r="AK456" s="37" t="str">
        <f aca="false">AG456&amp;L456&amp;M456</f>
        <v/>
      </c>
      <c r="AR456" s="43" t="n">
        <f aca="false">IFERROR(LEFT(A456,FIND("（",A456)-1),A456)</f>
        <v>0</v>
      </c>
      <c r="AS456" s="43" t="n">
        <f aca="false">J456</f>
        <v>0</v>
      </c>
      <c r="AT456" s="43" t="n">
        <f aca="false">IF(MID(AR456,1,2)="热线",12345)+IF(MID(AR456,1,2)="网络",12345)</f>
        <v>0</v>
      </c>
      <c r="AU456" s="41" t="n">
        <f aca="false">IFERROR(LEFT(D456,FIND(" ",D456)-1),D456)</f>
        <v>0</v>
      </c>
      <c r="AV456" s="43" t="n">
        <f aca="false">P456</f>
        <v>0</v>
      </c>
      <c r="AW456" s="53" t="n">
        <f aca="false">Q456</f>
        <v>0</v>
      </c>
      <c r="AX456" s="7" t="n">
        <f aca="false">H456</f>
        <v>0</v>
      </c>
      <c r="AY456" s="53" t="n">
        <f aca="false">AG456</f>
        <v>0</v>
      </c>
      <c r="AZ456" s="43"/>
      <c r="BA456" s="43"/>
      <c r="BB456" s="43"/>
      <c r="BD456" s="43" t="n">
        <f aca="false">U456</f>
        <v>0</v>
      </c>
      <c r="BE456" s="43" t="n">
        <f aca="false">IFERROR(LEFT(T456,FIND(" ",T456)-1),T456)</f>
        <v>0</v>
      </c>
      <c r="BI456" s="44"/>
      <c r="BJ456" s="44"/>
      <c r="BK456" s="44"/>
      <c r="BL456" s="44" t="str">
        <f aca="false">IF(BG456="物管行政部","侯旭、郑楠",IF(BG456="安保部","张耕",IF(BG456="工程设备部","华菲",IF(BG456="人力资源部","张浩宇",IF(BG456="党委工作部","阎鑫雨",IF(BG456="餐饮服务部","赵弘晨",IF(BG456="工会","郑欣",IF(BG456="办公室","董娜",""))))))))&amp;IF(BG456="纪检部","黄倩",IF(BG456="信息管理部","蔡浩然",""))</f>
        <v/>
      </c>
      <c r="BM456" s="44"/>
      <c r="BN456" s="73"/>
      <c r="BO456" s="73"/>
      <c r="BP456" s="76"/>
      <c r="BQ456" s="74"/>
      <c r="BR456" s="73"/>
      <c r="BS456" s="74"/>
      <c r="BT456" s="74"/>
      <c r="BU456" s="73"/>
      <c r="BV456" s="44" t="str">
        <f aca="false">MID(AR456,1,16)</f>
        <v>0</v>
      </c>
      <c r="BW456" s="44"/>
      <c r="BX456" s="45" t="str">
        <f aca="false">IF(COUNTIF(BV:BV,BV456)=1,"否","是")</f>
        <v>是</v>
      </c>
      <c r="BY456" s="45" t="str">
        <f aca="false">MID(AR456,18,1)</f>
        <v/>
      </c>
      <c r="CG456" s="47" t="e">
        <f aca="false">VLOOKUP(AR456,[1]市民意见信息导出!$AI$2:$AK$392,3,FALSE())</f>
        <v>#N/A</v>
      </c>
      <c r="CH456" s="0" t="e">
        <f aca="false">VLOOKUP(BV456,[2]Sheet1!$C$2:$AC$99,2,FALSE())</f>
        <v>#N/A</v>
      </c>
    </row>
    <row r="457" customFormat="false" ht="15" hidden="true" customHeight="false" outlineLevel="0" collapsed="false">
      <c r="AK457" s="37" t="str">
        <f aca="false">AG457&amp;L457&amp;M457</f>
        <v/>
      </c>
      <c r="AR457" s="43" t="n">
        <f aca="false">IFERROR(LEFT(A457,FIND("（",A457)-1),A457)</f>
        <v>0</v>
      </c>
      <c r="AS457" s="43" t="n">
        <f aca="false">J457</f>
        <v>0</v>
      </c>
      <c r="AT457" s="43" t="n">
        <f aca="false">IF(MID(AR457,1,2)="热线",12345)+IF(MID(AR457,1,2)="网络",12345)</f>
        <v>0</v>
      </c>
      <c r="AU457" s="41" t="n">
        <f aca="false">IFERROR(LEFT(D457,FIND(" ",D457)-1),D457)</f>
        <v>0</v>
      </c>
      <c r="AV457" s="43" t="n">
        <f aca="false">P457</f>
        <v>0</v>
      </c>
      <c r="AW457" s="53" t="n">
        <f aca="false">Q457</f>
        <v>0</v>
      </c>
      <c r="AX457" s="7" t="n">
        <f aca="false">H457</f>
        <v>0</v>
      </c>
      <c r="AY457" s="53" t="n">
        <f aca="false">AG457</f>
        <v>0</v>
      </c>
      <c r="AZ457" s="43"/>
      <c r="BA457" s="43"/>
      <c r="BB457" s="43"/>
      <c r="BD457" s="43" t="n">
        <f aca="false">U457</f>
        <v>0</v>
      </c>
      <c r="BE457" s="43" t="n">
        <f aca="false">IFERROR(LEFT(T457,FIND(" ",T457)-1),T457)</f>
        <v>0</v>
      </c>
      <c r="BI457" s="44"/>
      <c r="BJ457" s="44"/>
      <c r="BK457" s="44"/>
      <c r="BL457" s="44" t="str">
        <f aca="false">IF(BG457="物管行政部","侯旭、郑楠",IF(BG457="安保部","张耕",IF(BG457="工程设备部","华菲",IF(BG457="人力资源部","张浩宇",IF(BG457="党委工作部","阎鑫雨",IF(BG457="餐饮服务部","赵弘晨",IF(BG457="工会","郑欣",IF(BG457="办公室","董娜",""))))))))&amp;IF(BG457="纪检部","黄倩",IF(BG457="信息管理部","蔡浩然",""))</f>
        <v/>
      </c>
      <c r="BM457" s="44"/>
      <c r="BN457" s="73"/>
      <c r="BO457" s="73"/>
      <c r="BP457" s="76"/>
      <c r="BQ457" s="74"/>
      <c r="BR457" s="73"/>
      <c r="BS457" s="74"/>
      <c r="BT457" s="74"/>
      <c r="BU457" s="73"/>
      <c r="BV457" s="44" t="str">
        <f aca="false">MID(AR457,1,16)</f>
        <v>0</v>
      </c>
      <c r="BW457" s="44"/>
      <c r="BX457" s="45" t="str">
        <f aca="false">IF(COUNTIF(BV:BV,BV457)=1,"否","是")</f>
        <v>是</v>
      </c>
      <c r="BY457" s="45" t="str">
        <f aca="false">MID(AR457,18,1)</f>
        <v/>
      </c>
      <c r="CG457" s="47" t="e">
        <f aca="false">VLOOKUP(AR457,[1]市民意见信息导出!$AI$2:$AK$392,3,FALSE())</f>
        <v>#N/A</v>
      </c>
      <c r="CH457" s="0" t="e">
        <f aca="false">VLOOKUP(BV457,[2]Sheet1!$C$2:$AC$99,2,FALSE())</f>
        <v>#N/A</v>
      </c>
    </row>
    <row r="458" customFormat="false" ht="15" hidden="true" customHeight="false" outlineLevel="0" collapsed="false">
      <c r="AK458" s="37" t="str">
        <f aca="false">AG458&amp;L458&amp;M458</f>
        <v/>
      </c>
      <c r="AR458" s="43" t="n">
        <f aca="false">IFERROR(LEFT(A458,FIND("（",A458)-1),A458)</f>
        <v>0</v>
      </c>
      <c r="AS458" s="43" t="n">
        <f aca="false">J458</f>
        <v>0</v>
      </c>
      <c r="AT458" s="43" t="n">
        <f aca="false">IF(MID(AR458,1,2)="热线",12345)+IF(MID(AR458,1,2)="网络",12345)</f>
        <v>0</v>
      </c>
      <c r="AU458" s="41" t="n">
        <f aca="false">IFERROR(LEFT(D458,FIND(" ",D458)-1),D458)</f>
        <v>0</v>
      </c>
      <c r="AV458" s="43" t="n">
        <f aca="false">P458</f>
        <v>0</v>
      </c>
      <c r="AW458" s="53" t="n">
        <f aca="false">Q458</f>
        <v>0</v>
      </c>
      <c r="AX458" s="7" t="n">
        <f aca="false">H458</f>
        <v>0</v>
      </c>
      <c r="AY458" s="53" t="n">
        <f aca="false">AG458</f>
        <v>0</v>
      </c>
      <c r="AZ458" s="43"/>
      <c r="BA458" s="43"/>
      <c r="BB458" s="43"/>
      <c r="BD458" s="43" t="n">
        <f aca="false">U458</f>
        <v>0</v>
      </c>
      <c r="BE458" s="43" t="n">
        <f aca="false">IFERROR(LEFT(T458,FIND(" ",T458)-1),T458)</f>
        <v>0</v>
      </c>
      <c r="BI458" s="44"/>
      <c r="BJ458" s="44"/>
      <c r="BK458" s="44"/>
      <c r="BL458" s="44" t="str">
        <f aca="false">IF(BG458="物管行政部","侯旭、郑楠",IF(BG458="安保部","张耕",IF(BG458="工程设备部","华菲",IF(BG458="人力资源部","张浩宇",IF(BG458="党委工作部","阎鑫雨",IF(BG458="餐饮服务部","赵弘晨",IF(BG458="工会","郑欣",IF(BG458="办公室","董娜",""))))))))&amp;IF(BG458="纪检部","黄倩",IF(BG458="信息管理部","蔡浩然",""))</f>
        <v/>
      </c>
      <c r="BM458" s="44"/>
      <c r="BN458" s="73"/>
      <c r="BO458" s="73"/>
      <c r="BP458" s="76"/>
      <c r="BQ458" s="74"/>
      <c r="BR458" s="73"/>
      <c r="BS458" s="74"/>
      <c r="BT458" s="74"/>
      <c r="BU458" s="73"/>
      <c r="BV458" s="44" t="str">
        <f aca="false">MID(AR458,1,16)</f>
        <v>0</v>
      </c>
      <c r="BW458" s="44"/>
      <c r="BX458" s="45" t="str">
        <f aca="false">IF(COUNTIF(BV:BV,BV458)=1,"否","是")</f>
        <v>是</v>
      </c>
      <c r="BY458" s="45" t="str">
        <f aca="false">MID(AR458,18,1)</f>
        <v/>
      </c>
      <c r="CG458" s="47" t="e">
        <f aca="false">VLOOKUP(AR458,[1]市民意见信息导出!$AI$2:$AK$392,3,FALSE())</f>
        <v>#N/A</v>
      </c>
      <c r="CH458" s="0" t="e">
        <f aca="false">VLOOKUP(BV458,[2]Sheet1!$C$2:$AC$99,2,FALSE())</f>
        <v>#N/A</v>
      </c>
    </row>
    <row r="459" customFormat="false" ht="15" hidden="true" customHeight="false" outlineLevel="0" collapsed="false">
      <c r="AK459" s="37" t="str">
        <f aca="false">AG459&amp;L459&amp;M459</f>
        <v/>
      </c>
      <c r="AR459" s="43" t="n">
        <f aca="false">IFERROR(LEFT(A459,FIND("（",A459)-1),A459)</f>
        <v>0</v>
      </c>
      <c r="AS459" s="43" t="n">
        <f aca="false">J459</f>
        <v>0</v>
      </c>
      <c r="AT459" s="43" t="n">
        <f aca="false">IF(MID(AR459,1,2)="热线",12345)+IF(MID(AR459,1,2)="网络",12345)</f>
        <v>0</v>
      </c>
      <c r="AU459" s="41" t="n">
        <f aca="false">IFERROR(LEFT(D459,FIND(" ",D459)-1),D459)</f>
        <v>0</v>
      </c>
      <c r="AV459" s="43" t="n">
        <f aca="false">P459</f>
        <v>0</v>
      </c>
      <c r="AW459" s="53" t="n">
        <f aca="false">Q459</f>
        <v>0</v>
      </c>
      <c r="AX459" s="7" t="n">
        <f aca="false">H459</f>
        <v>0</v>
      </c>
      <c r="AY459" s="53" t="n">
        <f aca="false">AG459</f>
        <v>0</v>
      </c>
      <c r="AZ459" s="43"/>
      <c r="BA459" s="43"/>
      <c r="BB459" s="43"/>
      <c r="BD459" s="43" t="n">
        <f aca="false">U459</f>
        <v>0</v>
      </c>
      <c r="BE459" s="43" t="n">
        <f aca="false">IFERROR(LEFT(T459,FIND(" ",T459)-1),T459)</f>
        <v>0</v>
      </c>
      <c r="BI459" s="44"/>
      <c r="BJ459" s="44"/>
      <c r="BK459" s="44"/>
      <c r="BL459" s="44" t="str">
        <f aca="false">IF(BG459="物管行政部","侯旭、郑楠",IF(BG459="安保部","张耕",IF(BG459="工程设备部","华菲",IF(BG459="人力资源部","张浩宇",IF(BG459="党委工作部","阎鑫雨",IF(BG459="餐饮服务部","赵弘晨",IF(BG459="工会","郑欣",IF(BG459="办公室","董娜",""))))))))&amp;IF(BG459="纪检部","黄倩",IF(BG459="信息管理部","蔡浩然",""))</f>
        <v/>
      </c>
      <c r="BM459" s="44"/>
      <c r="BN459" s="73"/>
      <c r="BO459" s="73"/>
      <c r="BP459" s="76"/>
      <c r="BQ459" s="74"/>
      <c r="BR459" s="73"/>
      <c r="BS459" s="74"/>
      <c r="BT459" s="74"/>
      <c r="BU459" s="73"/>
      <c r="BV459" s="44" t="str">
        <f aca="false">MID(AR459,1,16)</f>
        <v>0</v>
      </c>
      <c r="BW459" s="44"/>
      <c r="BX459" s="45" t="str">
        <f aca="false">IF(COUNTIF(BV:BV,BV459)=1,"否","是")</f>
        <v>是</v>
      </c>
      <c r="BY459" s="45" t="str">
        <f aca="false">MID(AR459,18,1)</f>
        <v/>
      </c>
      <c r="CG459" s="47" t="e">
        <f aca="false">VLOOKUP(AR459,[1]市民意见信息导出!$AI$2:$AK$392,3,FALSE())</f>
        <v>#N/A</v>
      </c>
      <c r="CH459" s="0" t="e">
        <f aca="false">VLOOKUP(BV459,[2]Sheet1!$C$2:$AC$99,2,FALSE())</f>
        <v>#N/A</v>
      </c>
    </row>
    <row r="460" customFormat="false" ht="15" hidden="true" customHeight="false" outlineLevel="0" collapsed="false">
      <c r="AK460" s="37" t="str">
        <f aca="false">AG460&amp;L460&amp;M460</f>
        <v/>
      </c>
      <c r="AR460" s="43" t="n">
        <f aca="false">IFERROR(LEFT(A460,FIND("（",A460)-1),A460)</f>
        <v>0</v>
      </c>
      <c r="AS460" s="43" t="n">
        <f aca="false">J460</f>
        <v>0</v>
      </c>
      <c r="AT460" s="43" t="n">
        <f aca="false">IF(MID(AR460,1,2)="热线",12345)+IF(MID(AR460,1,2)="网络",12345)</f>
        <v>0</v>
      </c>
      <c r="AU460" s="41" t="n">
        <f aca="false">IFERROR(LEFT(D460,FIND(" ",D460)-1),D460)</f>
        <v>0</v>
      </c>
      <c r="AV460" s="43" t="n">
        <f aca="false">P460</f>
        <v>0</v>
      </c>
      <c r="AW460" s="53" t="n">
        <f aca="false">Q460</f>
        <v>0</v>
      </c>
      <c r="AX460" s="7" t="n">
        <f aca="false">H460</f>
        <v>0</v>
      </c>
      <c r="AY460" s="53" t="n">
        <f aca="false">AG460</f>
        <v>0</v>
      </c>
      <c r="AZ460" s="43"/>
      <c r="BA460" s="43"/>
      <c r="BB460" s="43"/>
      <c r="BD460" s="43" t="n">
        <f aca="false">U460</f>
        <v>0</v>
      </c>
      <c r="BE460" s="43" t="n">
        <f aca="false">IFERROR(LEFT(T460,FIND(" ",T460)-1),T460)</f>
        <v>0</v>
      </c>
      <c r="BI460" s="44"/>
      <c r="BJ460" s="44"/>
      <c r="BK460" s="44"/>
      <c r="BL460" s="44" t="str">
        <f aca="false">IF(BG460="物管行政部","侯旭、郑楠",IF(BG460="安保部","张耕",IF(BG460="工程设备部","华菲",IF(BG460="人力资源部","张浩宇",IF(BG460="党委工作部","阎鑫雨",IF(BG460="餐饮服务部","赵弘晨",IF(BG460="工会","郑欣",IF(BG460="办公室","董娜",""))))))))&amp;IF(BG460="纪检部","黄倩",IF(BG460="信息管理部","蔡浩然",""))</f>
        <v/>
      </c>
      <c r="BM460" s="44"/>
      <c r="BN460" s="73"/>
      <c r="BO460" s="73"/>
      <c r="BP460" s="76"/>
      <c r="BQ460" s="74"/>
      <c r="BR460" s="73"/>
      <c r="BS460" s="74"/>
      <c r="BT460" s="74"/>
      <c r="BU460" s="73"/>
      <c r="BV460" s="44" t="str">
        <f aca="false">MID(AR460,1,16)</f>
        <v>0</v>
      </c>
      <c r="BW460" s="44"/>
      <c r="BX460" s="45" t="str">
        <f aca="false">IF(COUNTIF(BV:BV,BV460)=1,"否","是")</f>
        <v>是</v>
      </c>
      <c r="BY460" s="45" t="str">
        <f aca="false">MID(AR460,18,1)</f>
        <v/>
      </c>
      <c r="CG460" s="47" t="e">
        <f aca="false">VLOOKUP(AR460,[1]市民意见信息导出!$AI$2:$AK$392,3,FALSE())</f>
        <v>#N/A</v>
      </c>
      <c r="CH460" s="0" t="e">
        <f aca="false">VLOOKUP(BV460,[2]Sheet1!$C$2:$AC$99,2,FALSE())</f>
        <v>#N/A</v>
      </c>
    </row>
    <row r="461" customFormat="false" ht="15" hidden="true" customHeight="false" outlineLevel="0" collapsed="false">
      <c r="AK461" s="37" t="str">
        <f aca="false">AG461&amp;L461&amp;M461</f>
        <v/>
      </c>
      <c r="AR461" s="43" t="n">
        <f aca="false">IFERROR(LEFT(A461,FIND("（",A461)-1),A461)</f>
        <v>0</v>
      </c>
      <c r="AS461" s="43" t="n">
        <f aca="false">J461</f>
        <v>0</v>
      </c>
      <c r="AT461" s="43" t="n">
        <f aca="false">IF(MID(AR461,1,2)="热线",12345)+IF(MID(AR461,1,2)="网络",12345)</f>
        <v>0</v>
      </c>
      <c r="AU461" s="41" t="n">
        <f aca="false">IFERROR(LEFT(D461,FIND(" ",D461)-1),D461)</f>
        <v>0</v>
      </c>
      <c r="AV461" s="43" t="n">
        <f aca="false">P461</f>
        <v>0</v>
      </c>
      <c r="AW461" s="53" t="n">
        <f aca="false">Q461</f>
        <v>0</v>
      </c>
      <c r="AX461" s="7" t="n">
        <f aca="false">H461</f>
        <v>0</v>
      </c>
      <c r="AY461" s="53" t="n">
        <f aca="false">AG461</f>
        <v>0</v>
      </c>
      <c r="AZ461" s="43"/>
      <c r="BA461" s="43"/>
      <c r="BB461" s="43"/>
      <c r="BD461" s="43" t="n">
        <f aca="false">U461</f>
        <v>0</v>
      </c>
      <c r="BE461" s="43" t="n">
        <f aca="false">IFERROR(LEFT(T461,FIND(" ",T461)-1),T461)</f>
        <v>0</v>
      </c>
      <c r="BI461" s="44"/>
      <c r="BJ461" s="44"/>
      <c r="BK461" s="44"/>
      <c r="BL461" s="44" t="str">
        <f aca="false">IF(BG461="物管行政部","侯旭、郑楠",IF(BG461="安保部","张耕",IF(BG461="工程设备部","华菲",IF(BG461="人力资源部","张浩宇",IF(BG461="党委工作部","阎鑫雨",IF(BG461="餐饮服务部","赵弘晨",IF(BG461="工会","郑欣",IF(BG461="办公室","董娜",""))))))))&amp;IF(BG461="纪检部","黄倩",IF(BG461="信息管理部","蔡浩然",""))</f>
        <v/>
      </c>
      <c r="BM461" s="44"/>
      <c r="BN461" s="73"/>
      <c r="BO461" s="73"/>
      <c r="BP461" s="76"/>
      <c r="BQ461" s="74"/>
      <c r="BR461" s="73"/>
      <c r="BS461" s="74"/>
      <c r="BT461" s="74"/>
      <c r="BU461" s="73"/>
      <c r="BV461" s="44" t="str">
        <f aca="false">MID(AR461,1,16)</f>
        <v>0</v>
      </c>
      <c r="BW461" s="44"/>
      <c r="BX461" s="45" t="str">
        <f aca="false">IF(COUNTIF(BV:BV,BV461)=1,"否","是")</f>
        <v>是</v>
      </c>
      <c r="BY461" s="45" t="str">
        <f aca="false">MID(AR461,18,1)</f>
        <v/>
      </c>
      <c r="CG461" s="47" t="e">
        <f aca="false">VLOOKUP(AR461,[1]市民意见信息导出!$AI$2:$AK$392,3,FALSE())</f>
        <v>#N/A</v>
      </c>
      <c r="CH461" s="0" t="e">
        <f aca="false">VLOOKUP(BV461,[2]Sheet1!$C$2:$AC$99,2,FALSE())</f>
        <v>#N/A</v>
      </c>
    </row>
    <row r="462" customFormat="false" ht="15" hidden="true" customHeight="false" outlineLevel="0" collapsed="false">
      <c r="AK462" s="37" t="str">
        <f aca="false">AG462&amp;L462&amp;M462</f>
        <v/>
      </c>
      <c r="AR462" s="43" t="n">
        <f aca="false">IFERROR(LEFT(A462,FIND("（",A462)-1),A462)</f>
        <v>0</v>
      </c>
      <c r="AS462" s="43" t="n">
        <f aca="false">J462</f>
        <v>0</v>
      </c>
      <c r="AT462" s="43" t="n">
        <f aca="false">IF(MID(AR462,1,2)="热线",12345)+IF(MID(AR462,1,2)="网络",12345)</f>
        <v>0</v>
      </c>
      <c r="AU462" s="41" t="n">
        <f aca="false">IFERROR(LEFT(D462,FIND(" ",D462)-1),D462)</f>
        <v>0</v>
      </c>
      <c r="AV462" s="43" t="n">
        <f aca="false">P462</f>
        <v>0</v>
      </c>
      <c r="AW462" s="53" t="n">
        <f aca="false">Q462</f>
        <v>0</v>
      </c>
      <c r="AX462" s="7" t="n">
        <f aca="false">H462</f>
        <v>0</v>
      </c>
      <c r="AY462" s="53" t="n">
        <f aca="false">AG462</f>
        <v>0</v>
      </c>
      <c r="AZ462" s="43"/>
      <c r="BA462" s="43"/>
      <c r="BB462" s="43"/>
      <c r="BD462" s="43" t="n">
        <f aca="false">U462</f>
        <v>0</v>
      </c>
      <c r="BE462" s="43" t="n">
        <f aca="false">IFERROR(LEFT(T462,FIND(" ",T462)-1),T462)</f>
        <v>0</v>
      </c>
      <c r="BI462" s="44"/>
      <c r="BJ462" s="44"/>
      <c r="BK462" s="44"/>
      <c r="BL462" s="44" t="str">
        <f aca="false">IF(BG462="物管行政部","侯旭、郑楠",IF(BG462="安保部","张耕",IF(BG462="工程设备部","华菲",IF(BG462="人力资源部","张浩宇",IF(BG462="党委工作部","阎鑫雨",IF(BG462="餐饮服务部","赵弘晨",IF(BG462="工会","郑欣",IF(BG462="办公室","董娜",""))))))))&amp;IF(BG462="纪检部","黄倩",IF(BG462="信息管理部","蔡浩然",""))</f>
        <v/>
      </c>
      <c r="BM462" s="44"/>
      <c r="BN462" s="73"/>
      <c r="BO462" s="73"/>
      <c r="BP462" s="76"/>
      <c r="BQ462" s="74"/>
      <c r="BR462" s="73"/>
      <c r="BS462" s="74"/>
      <c r="BT462" s="74"/>
      <c r="BU462" s="73"/>
      <c r="BV462" s="44" t="str">
        <f aca="false">MID(AR462,1,16)</f>
        <v>0</v>
      </c>
      <c r="BW462" s="44"/>
      <c r="BX462" s="45" t="str">
        <f aca="false">IF(COUNTIF(BV:BV,BV462)=1,"否","是")</f>
        <v>是</v>
      </c>
      <c r="BY462" s="45" t="str">
        <f aca="false">MID(AR462,18,1)</f>
        <v/>
      </c>
      <c r="CG462" s="47" t="e">
        <f aca="false">VLOOKUP(AR462,[1]市民意见信息导出!$AI$2:$AK$392,3,FALSE())</f>
        <v>#N/A</v>
      </c>
      <c r="CH462" s="0" t="e">
        <f aca="false">VLOOKUP(BV462,[2]Sheet1!$C$2:$AC$99,2,FALSE())</f>
        <v>#N/A</v>
      </c>
    </row>
    <row r="463" customFormat="false" ht="15" hidden="true" customHeight="false" outlineLevel="0" collapsed="false">
      <c r="AK463" s="37" t="str">
        <f aca="false">AG463&amp;L463&amp;M463</f>
        <v/>
      </c>
      <c r="AR463" s="43" t="n">
        <f aca="false">IFERROR(LEFT(A463,FIND("（",A463)-1),A463)</f>
        <v>0</v>
      </c>
      <c r="AS463" s="43" t="n">
        <f aca="false">J463</f>
        <v>0</v>
      </c>
      <c r="AT463" s="43" t="n">
        <f aca="false">IF(MID(AR463,1,2)="热线",12345)+IF(MID(AR463,1,2)="网络",12345)</f>
        <v>0</v>
      </c>
      <c r="AU463" s="41" t="n">
        <f aca="false">IFERROR(LEFT(D463,FIND(" ",D463)-1),D463)</f>
        <v>0</v>
      </c>
      <c r="AV463" s="43" t="n">
        <f aca="false">P463</f>
        <v>0</v>
      </c>
      <c r="AW463" s="53" t="n">
        <f aca="false">Q463</f>
        <v>0</v>
      </c>
      <c r="AX463" s="7" t="n">
        <f aca="false">H463</f>
        <v>0</v>
      </c>
      <c r="AY463" s="53" t="n">
        <f aca="false">AG463</f>
        <v>0</v>
      </c>
      <c r="AZ463" s="43"/>
      <c r="BA463" s="43"/>
      <c r="BB463" s="43"/>
      <c r="BD463" s="43" t="n">
        <f aca="false">U463</f>
        <v>0</v>
      </c>
      <c r="BE463" s="43" t="n">
        <f aca="false">IFERROR(LEFT(T463,FIND(" ",T463)-1),T463)</f>
        <v>0</v>
      </c>
      <c r="BI463" s="44"/>
      <c r="BJ463" s="44"/>
      <c r="BK463" s="44"/>
      <c r="BL463" s="44" t="str">
        <f aca="false">IF(BG463="物管行政部","侯旭、郑楠",IF(BG463="安保部","张耕",IF(BG463="工程设备部","华菲",IF(BG463="人力资源部","张浩宇",IF(BG463="党委工作部","阎鑫雨",IF(BG463="餐饮服务部","赵弘晨",IF(BG463="工会","郑欣",IF(BG463="办公室","董娜",""))))))))&amp;IF(BG463="纪检部","黄倩",IF(BG463="信息管理部","蔡浩然",""))</f>
        <v/>
      </c>
      <c r="BM463" s="44"/>
      <c r="BN463" s="73"/>
      <c r="BO463" s="73"/>
      <c r="BP463" s="76"/>
      <c r="BQ463" s="74"/>
      <c r="BR463" s="73"/>
      <c r="BS463" s="74"/>
      <c r="BT463" s="74"/>
      <c r="BU463" s="73"/>
      <c r="BV463" s="44" t="str">
        <f aca="false">MID(AR463,1,16)</f>
        <v>0</v>
      </c>
      <c r="BW463" s="44"/>
      <c r="BX463" s="45" t="str">
        <f aca="false">IF(COUNTIF(BV:BV,BV463)=1,"否","是")</f>
        <v>是</v>
      </c>
      <c r="BY463" s="45" t="str">
        <f aca="false">MID(AR463,18,1)</f>
        <v/>
      </c>
      <c r="CG463" s="47" t="e">
        <f aca="false">VLOOKUP(AR463,[1]市民意见信息导出!$AI$2:$AK$392,3,FALSE())</f>
        <v>#N/A</v>
      </c>
      <c r="CH463" s="0" t="e">
        <f aca="false">VLOOKUP(BV463,[2]Sheet1!$C$2:$AC$99,2,FALSE())</f>
        <v>#N/A</v>
      </c>
    </row>
    <row r="464" customFormat="false" ht="15" hidden="true" customHeight="false" outlineLevel="0" collapsed="false">
      <c r="AK464" s="37" t="str">
        <f aca="false">AG464&amp;L464&amp;M464</f>
        <v/>
      </c>
      <c r="AR464" s="43" t="n">
        <f aca="false">IFERROR(LEFT(A464,FIND("（",A464)-1),A464)</f>
        <v>0</v>
      </c>
      <c r="AS464" s="43" t="n">
        <f aca="false">J464</f>
        <v>0</v>
      </c>
      <c r="AT464" s="43" t="n">
        <f aca="false">IF(MID(AR464,1,2)="热线",12345)+IF(MID(AR464,1,2)="网络",12345)</f>
        <v>0</v>
      </c>
      <c r="AU464" s="41" t="n">
        <f aca="false">IFERROR(LEFT(D464,FIND(" ",D464)-1),D464)</f>
        <v>0</v>
      </c>
      <c r="AV464" s="43" t="n">
        <f aca="false">P464</f>
        <v>0</v>
      </c>
      <c r="AW464" s="53" t="n">
        <f aca="false">Q464</f>
        <v>0</v>
      </c>
      <c r="AX464" s="7" t="n">
        <f aca="false">H464</f>
        <v>0</v>
      </c>
      <c r="AY464" s="53" t="n">
        <f aca="false">AG464</f>
        <v>0</v>
      </c>
      <c r="AZ464" s="43"/>
      <c r="BA464" s="43"/>
      <c r="BB464" s="43"/>
      <c r="BD464" s="43" t="n">
        <f aca="false">U464</f>
        <v>0</v>
      </c>
      <c r="BE464" s="43" t="n">
        <f aca="false">IFERROR(LEFT(T464,FIND(" ",T464)-1),T464)</f>
        <v>0</v>
      </c>
      <c r="BI464" s="44"/>
      <c r="BJ464" s="44"/>
      <c r="BK464" s="44"/>
      <c r="BL464" s="44" t="str">
        <f aca="false">IF(BG464="物管行政部","侯旭、郑楠",IF(BG464="安保部","张耕",IF(BG464="工程设备部","华菲",IF(BG464="人力资源部","张浩宇",IF(BG464="党委工作部","阎鑫雨",IF(BG464="餐饮服务部","赵弘晨",IF(BG464="工会","郑欣",IF(BG464="办公室","董娜",""))))))))&amp;IF(BG464="纪检部","黄倩",IF(BG464="信息管理部","蔡浩然",""))</f>
        <v/>
      </c>
      <c r="BM464" s="44"/>
      <c r="BN464" s="73"/>
      <c r="BO464" s="73"/>
      <c r="BP464" s="76"/>
      <c r="BQ464" s="74"/>
      <c r="BR464" s="73"/>
      <c r="BS464" s="74"/>
      <c r="BT464" s="74"/>
      <c r="BU464" s="73"/>
      <c r="BV464" s="44" t="str">
        <f aca="false">MID(AR464,1,16)</f>
        <v>0</v>
      </c>
      <c r="BW464" s="44"/>
      <c r="BX464" s="45" t="str">
        <f aca="false">IF(COUNTIF(BV:BV,BV464)=1,"否","是")</f>
        <v>是</v>
      </c>
      <c r="BY464" s="45" t="str">
        <f aca="false">MID(AR464,18,1)</f>
        <v/>
      </c>
      <c r="CG464" s="47" t="e">
        <f aca="false">VLOOKUP(AR464,[1]市民意见信息导出!$AI$2:$AK$392,3,FALSE())</f>
        <v>#N/A</v>
      </c>
      <c r="CH464" s="0" t="e">
        <f aca="false">VLOOKUP(BV464,[2]Sheet1!$C$2:$AC$99,2,FALSE())</f>
        <v>#N/A</v>
      </c>
    </row>
    <row r="465" customFormat="false" ht="14" hidden="true" customHeight="false" outlineLevel="0" collapsed="false">
      <c r="AK465" s="37" t="str">
        <f aca="false">AG465&amp;L465&amp;M465</f>
        <v/>
      </c>
      <c r="CH465" s="0" t="e">
        <f aca="false">VLOOKUP(BV465,[2]Sheet1!$C$2:$AC$99,2,FALSE())</f>
        <v>#N/A</v>
      </c>
    </row>
    <row r="466" customFormat="false" ht="14" hidden="true" customHeight="false" outlineLevel="0" collapsed="false">
      <c r="AK466" s="37" t="str">
        <f aca="false">AG466&amp;L466&amp;M466</f>
        <v/>
      </c>
      <c r="CH466" s="0" t="e">
        <f aca="false">VLOOKUP(BV466,[2]Sheet1!$C$2:$AC$99,2,FALSE())</f>
        <v>#N/A</v>
      </c>
    </row>
    <row r="467" customFormat="false" ht="14" hidden="true" customHeight="false" outlineLevel="0" collapsed="false">
      <c r="AK467" s="37" t="str">
        <f aca="false">AG467&amp;L467&amp;M467</f>
        <v/>
      </c>
      <c r="CH467" s="0" t="e">
        <f aca="false">VLOOKUP(BV467,[2]Sheet1!$C$2:$AC$99,2,FALSE())</f>
        <v>#N/A</v>
      </c>
    </row>
    <row r="468" customFormat="false" ht="14" hidden="true" customHeight="false" outlineLevel="0" collapsed="false">
      <c r="AK468" s="37" t="str">
        <f aca="false">AG468&amp;L468&amp;M468</f>
        <v/>
      </c>
      <c r="CH468" s="0" t="e">
        <f aca="false">VLOOKUP(BV468,[2]Sheet1!$C$2:$AC$99,2,FALSE())</f>
        <v>#N/A</v>
      </c>
    </row>
    <row r="469" customFormat="false" ht="14" hidden="true" customHeight="false" outlineLevel="0" collapsed="false">
      <c r="AK469" s="37" t="str">
        <f aca="false">AG469&amp;L469&amp;M469</f>
        <v/>
      </c>
      <c r="CH469" s="0" t="e">
        <f aca="false">VLOOKUP(BV469,[2]Sheet1!$C$2:$AC$99,2,FALSE())</f>
        <v>#N/A</v>
      </c>
    </row>
    <row r="470" customFormat="false" ht="14" hidden="true" customHeight="false" outlineLevel="0" collapsed="false">
      <c r="AK470" s="37" t="str">
        <f aca="false">AG470&amp;L470&amp;M470</f>
        <v/>
      </c>
      <c r="CH470" s="0" t="e">
        <f aca="false">VLOOKUP(BV470,[2]Sheet1!$C$2:$AC$99,2,FALSE())</f>
        <v>#N/A</v>
      </c>
    </row>
    <row r="471" customFormat="false" ht="14" hidden="true" customHeight="false" outlineLevel="0" collapsed="false">
      <c r="AK471" s="37" t="str">
        <f aca="false">AG471&amp;L471&amp;M471</f>
        <v/>
      </c>
      <c r="CH471" s="0" t="e">
        <f aca="false">VLOOKUP(BV471,[2]Sheet1!$C$2:$AC$99,2,FALSE())</f>
        <v>#N/A</v>
      </c>
    </row>
    <row r="472" customFormat="false" ht="14" hidden="true" customHeight="false" outlineLevel="0" collapsed="false">
      <c r="AK472" s="37" t="str">
        <f aca="false">AG472&amp;L472&amp;M472</f>
        <v/>
      </c>
      <c r="CH472" s="0" t="e">
        <f aca="false">VLOOKUP(BV472,[2]Sheet1!$C$2:$AC$99,2,FALSE())</f>
        <v>#N/A</v>
      </c>
    </row>
    <row r="473" customFormat="false" ht="14" hidden="true" customHeight="false" outlineLevel="0" collapsed="false">
      <c r="AK473" s="37" t="str">
        <f aca="false">AG473&amp;L473&amp;M473</f>
        <v/>
      </c>
      <c r="CH473" s="0" t="e">
        <f aca="false">VLOOKUP(BV473,[2]Sheet1!$C$2:$AC$99,2,FALSE())</f>
        <v>#N/A</v>
      </c>
    </row>
    <row r="474" customFormat="false" ht="14" hidden="true" customHeight="false" outlineLevel="0" collapsed="false">
      <c r="AK474" s="37" t="str">
        <f aca="false">AG474&amp;L474&amp;M474</f>
        <v/>
      </c>
      <c r="CH474" s="0" t="e">
        <f aca="false">VLOOKUP(BV474,[2]Sheet1!$C$2:$AC$99,2,FALSE())</f>
        <v>#N/A</v>
      </c>
    </row>
    <row r="475" customFormat="false" ht="14" hidden="true" customHeight="false" outlineLevel="0" collapsed="false">
      <c r="AK475" s="37" t="str">
        <f aca="false">AG475&amp;L475&amp;M475</f>
        <v/>
      </c>
      <c r="CH475" s="0" t="e">
        <f aca="false">VLOOKUP(BV475,[2]Sheet1!$C$2:$AC$99,2,FALSE())</f>
        <v>#N/A</v>
      </c>
    </row>
    <row r="476" customFormat="false" ht="14" hidden="true" customHeight="false" outlineLevel="0" collapsed="false">
      <c r="AK476" s="37" t="str">
        <f aca="false">AG476&amp;L476&amp;M476</f>
        <v/>
      </c>
      <c r="CH476" s="0" t="e">
        <f aca="false">VLOOKUP(BV476,[2]Sheet1!$C$2:$AC$99,2,FALSE())</f>
        <v>#N/A</v>
      </c>
    </row>
    <row r="477" customFormat="false" ht="14" hidden="true" customHeight="false" outlineLevel="0" collapsed="false">
      <c r="AK477" s="37" t="str">
        <f aca="false">AG477&amp;L477&amp;M477</f>
        <v/>
      </c>
      <c r="CH477" s="0" t="e">
        <f aca="false">VLOOKUP(BV477,[2]Sheet1!$C$2:$AC$99,2,FALSE())</f>
        <v>#N/A</v>
      </c>
    </row>
    <row r="478" customFormat="false" ht="14" hidden="true" customHeight="false" outlineLevel="0" collapsed="false">
      <c r="AK478" s="37" t="str">
        <f aca="false">AG478&amp;L478&amp;M478</f>
        <v/>
      </c>
      <c r="CH478" s="0" t="e">
        <f aca="false">VLOOKUP(BV478,[2]Sheet1!$C$2:$AC$99,2,FALSE())</f>
        <v>#N/A</v>
      </c>
    </row>
    <row r="479" customFormat="false" ht="14" hidden="true" customHeight="false" outlineLevel="0" collapsed="false">
      <c r="AK479" s="37" t="str">
        <f aca="false">AG479&amp;L479&amp;M479</f>
        <v/>
      </c>
      <c r="CH479" s="0" t="e">
        <f aca="false">VLOOKUP(BV479,[2]Sheet1!$C$2:$AC$99,2,FALSE())</f>
        <v>#N/A</v>
      </c>
    </row>
  </sheetData>
  <autoFilter ref="A4:CH479"/>
  <mergeCells count="4">
    <mergeCell ref="A1:BH1"/>
    <mergeCell ref="A2:AH2"/>
    <mergeCell ref="AP2:BH2"/>
    <mergeCell ref="BV2:CD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rowBreaks count="1" manualBreakCount="1">
    <brk id="4" man="true" max="16383" min="0"/>
  </rowBreaks>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F323"/>
  <sheetViews>
    <sheetView showFormulas="false" showGridLines="true" showRowColHeaders="true" showZeros="true" rightToLeft="false" tabSelected="false" showOutlineSymbols="true" defaultGridColor="true" view="normal" topLeftCell="A1" colorId="64" zoomScale="100" zoomScaleNormal="100" zoomScalePageLayoutView="93" workbookViewId="0">
      <pane xSplit="1" ySplit="3" topLeftCell="AL287" activePane="bottomRight" state="frozen"/>
      <selection pane="topLeft" activeCell="A1" activeCellId="0" sqref="A1"/>
      <selection pane="topRight" activeCell="AL1" activeCellId="0" sqref="AL1"/>
      <selection pane="bottomLeft" activeCell="A287" activeCellId="0" sqref="A287"/>
      <selection pane="bottomRight" activeCell="BH298" activeCellId="0" sqref="BH298"/>
    </sheetView>
  </sheetViews>
  <sheetFormatPr defaultColWidth="8.9921875" defaultRowHeight="14" customHeight="false" zeroHeight="false" outlineLevelRow="0" outlineLevelCol="0"/>
  <cols>
    <col collapsed="false" customWidth="true" hidden="false" outlineLevel="0" max="1" min="1" style="0" width="23.7"/>
    <col collapsed="false" customWidth="true" hidden="false" outlineLevel="0" max="4" min="2" style="0" width="19.61"/>
    <col collapsed="false" customWidth="true" hidden="false" outlineLevel="0" max="7" min="5" style="0" width="16.71"/>
    <col collapsed="false" customWidth="true" hidden="false" outlineLevel="0" max="8" min="8" style="81" width="16.71"/>
    <col collapsed="false" customWidth="true" hidden="false" outlineLevel="0" max="17" min="9" style="0" width="16.71"/>
    <col collapsed="false" customWidth="true" hidden="false" outlineLevel="0" max="19" min="18" style="0" width="30.71"/>
    <col collapsed="false" customWidth="true" hidden="false" outlineLevel="0" max="20" min="20" style="82" width="12.86"/>
    <col collapsed="false" customWidth="true" hidden="false" outlineLevel="0" max="36" min="21" style="0" width="16.71"/>
    <col collapsed="false" customWidth="true" hidden="false" outlineLevel="0" max="37" min="37" style="83" width="16.71"/>
    <col collapsed="false" customWidth="true" hidden="true" outlineLevel="0" max="39" min="38" style="83" width="16.71"/>
    <col collapsed="false" customWidth="true" hidden="true" outlineLevel="0" max="41" min="40" style="83" width="4.7"/>
    <col collapsed="false" customWidth="true" hidden="false" outlineLevel="0" max="44" min="44" style="0" width="21.9"/>
    <col collapsed="false" customWidth="true" hidden="false" outlineLevel="0" max="47" min="47" style="0" width="12.36"/>
    <col collapsed="false" customWidth="true" hidden="false" outlineLevel="0" max="48" min="48" style="0" width="11.25"/>
    <col collapsed="false" customWidth="true" hidden="false" outlineLevel="0" max="49" min="49" style="0" width="10.12"/>
    <col collapsed="false" customWidth="true" hidden="false" outlineLevel="0" max="50" min="50" style="0" width="64.86"/>
    <col collapsed="false" customWidth="true" hidden="false" outlineLevel="0" max="51" min="51" style="0" width="23.08"/>
    <col collapsed="false" customWidth="true" hidden="false" outlineLevel="0" max="54" min="52" style="0" width="6.61"/>
    <col collapsed="false" customWidth="true" hidden="false" outlineLevel="0" max="55" min="55" style="0" width="10.99"/>
    <col collapsed="false" customWidth="true" hidden="false" outlineLevel="0" max="56" min="56" style="0" width="8.11"/>
    <col collapsed="false" customWidth="true" hidden="false" outlineLevel="0" max="57" min="57" style="81" width="10.61"/>
    <col collapsed="false" customWidth="true" hidden="false" outlineLevel="0" max="58" min="58" style="8" width="27.99"/>
    <col collapsed="false" customWidth="true" hidden="false" outlineLevel="0" max="59" min="59" style="0" width="12.49"/>
    <col collapsed="false" customWidth="true" hidden="false" outlineLevel="0" max="60" min="60" style="8" width="13.24"/>
    <col collapsed="false" customWidth="false" hidden="false" outlineLevel="0" max="63" min="61" style="84" width="8.99"/>
    <col collapsed="false" customWidth="true" hidden="false" outlineLevel="0" max="64" min="64" style="84" width="10.9"/>
    <col collapsed="false" customWidth="false" hidden="false" outlineLevel="0" max="66" min="65" style="84" width="8.99"/>
    <col collapsed="false" customWidth="true" hidden="false" outlineLevel="0" max="67" min="67" style="84" width="20.25"/>
    <col collapsed="false" customWidth="true" hidden="false" outlineLevel="0" max="68" min="68" style="84" width="8.11"/>
    <col collapsed="false" customWidth="true" hidden="false" outlineLevel="0" max="69" min="69" style="85" width="28.24"/>
    <col collapsed="false" customWidth="false" hidden="false" outlineLevel="0" max="70" min="70" style="84" width="8.99"/>
    <col collapsed="false" customWidth="false" hidden="false" outlineLevel="0" max="72" min="71" style="85" width="8.99"/>
    <col collapsed="false" customWidth="false" hidden="false" outlineLevel="0" max="74" min="73" style="84" width="8.99"/>
    <col collapsed="false" customWidth="true" hidden="false" outlineLevel="0" max="75" min="75" style="0" width="26.25"/>
    <col collapsed="false" customWidth="true" hidden="false" outlineLevel="0" max="76" min="76" style="0" width="6.12"/>
    <col collapsed="false" customWidth="true" hidden="false" outlineLevel="0" max="77" min="77" style="0" width="16.86"/>
    <col collapsed="false" customWidth="true" hidden="false" outlineLevel="0" max="83" min="83" style="0" width="11.25"/>
  </cols>
  <sheetData>
    <row r="1" customFormat="false" ht="52" hidden="false" customHeight="true" outlineLevel="0" collapsed="false">
      <c r="A1" s="10" t="s">
        <v>4722</v>
      </c>
      <c r="B1" s="10"/>
      <c r="C1" s="10"/>
      <c r="D1" s="10"/>
      <c r="E1" s="10"/>
      <c r="F1" s="10"/>
      <c r="G1" s="10"/>
      <c r="H1" s="10"/>
      <c r="I1" s="10"/>
      <c r="J1" s="10"/>
      <c r="K1" s="10"/>
      <c r="L1" s="10"/>
      <c r="M1" s="10"/>
      <c r="N1" s="10"/>
      <c r="O1" s="10"/>
      <c r="P1" s="10"/>
      <c r="Q1" s="10"/>
      <c r="R1" s="10"/>
      <c r="S1" s="10"/>
      <c r="T1" s="10"/>
      <c r="U1" s="10"/>
      <c r="V1" s="10"/>
      <c r="W1" s="10"/>
      <c r="X1" s="10"/>
      <c r="Y1" s="10"/>
      <c r="Z1" s="10"/>
      <c r="AA1" s="10"/>
      <c r="AB1" s="10"/>
      <c r="AC1" s="10"/>
      <c r="AD1" s="10"/>
      <c r="AE1" s="10"/>
      <c r="AF1" s="10"/>
      <c r="AG1" s="10"/>
      <c r="AH1" s="10"/>
      <c r="AI1" s="10"/>
      <c r="AJ1" s="10"/>
      <c r="AK1" s="10"/>
      <c r="AL1" s="10"/>
      <c r="AM1" s="10"/>
      <c r="AN1" s="10"/>
      <c r="AO1" s="10"/>
      <c r="AP1" s="10"/>
      <c r="AQ1" s="10"/>
      <c r="AR1" s="10"/>
      <c r="AS1" s="10"/>
      <c r="AT1" s="10"/>
      <c r="AU1" s="10"/>
      <c r="AV1" s="10"/>
      <c r="AW1" s="10"/>
      <c r="AX1" s="10"/>
      <c r="AY1" s="10"/>
      <c r="AZ1" s="10"/>
      <c r="BA1" s="10"/>
      <c r="BB1" s="10"/>
      <c r="BC1" s="10"/>
      <c r="BD1" s="10"/>
      <c r="BE1" s="10"/>
      <c r="BF1" s="10"/>
      <c r="BG1" s="10"/>
      <c r="BH1" s="10"/>
    </row>
    <row r="2" customFormat="false" ht="46" hidden="false" customHeight="true" outlineLevel="0" collapsed="false">
      <c r="A2" s="11" t="s">
        <v>1</v>
      </c>
      <c r="B2" s="11"/>
      <c r="C2" s="11"/>
      <c r="D2" s="11"/>
      <c r="E2" s="11"/>
      <c r="F2" s="11"/>
      <c r="G2" s="11"/>
      <c r="H2" s="11"/>
      <c r="I2" s="11"/>
      <c r="J2" s="11"/>
      <c r="K2" s="11"/>
      <c r="L2" s="11"/>
      <c r="M2" s="11"/>
      <c r="N2" s="11"/>
      <c r="O2" s="11"/>
      <c r="P2" s="11"/>
      <c r="Q2" s="11"/>
      <c r="R2" s="11"/>
      <c r="S2" s="11"/>
      <c r="T2" s="11"/>
      <c r="U2" s="11"/>
      <c r="V2" s="11"/>
      <c r="W2" s="11"/>
      <c r="X2" s="11"/>
      <c r="Y2" s="11"/>
      <c r="Z2" s="11"/>
      <c r="AA2" s="11"/>
      <c r="AB2" s="11"/>
      <c r="AC2" s="11"/>
      <c r="AD2" s="11"/>
      <c r="AE2" s="11"/>
      <c r="AF2" s="11"/>
      <c r="AG2" s="11"/>
      <c r="AH2" s="11"/>
      <c r="AI2" s="11"/>
      <c r="AJ2" s="11"/>
      <c r="AK2" s="86"/>
      <c r="AL2" s="86"/>
      <c r="AM2" s="86"/>
      <c r="AN2" s="86"/>
      <c r="AO2" s="86"/>
      <c r="AP2" s="11" t="s">
        <v>2</v>
      </c>
      <c r="AQ2" s="11"/>
      <c r="AR2" s="11"/>
      <c r="AS2" s="11"/>
      <c r="AT2" s="11"/>
      <c r="AU2" s="11"/>
      <c r="AV2" s="11"/>
      <c r="AW2" s="11"/>
      <c r="AX2" s="11"/>
      <c r="AY2" s="11"/>
      <c r="AZ2" s="11"/>
      <c r="BA2" s="11"/>
      <c r="BB2" s="11"/>
      <c r="BC2" s="11"/>
      <c r="BD2" s="11"/>
      <c r="BE2" s="11"/>
      <c r="BF2" s="16"/>
      <c r="BG2" s="16"/>
      <c r="BH2" s="87"/>
      <c r="BI2" s="88"/>
      <c r="BJ2" s="88"/>
      <c r="BK2" s="88"/>
      <c r="BL2" s="88"/>
      <c r="BM2" s="88"/>
      <c r="BN2" s="88"/>
      <c r="BO2" s="88"/>
      <c r="BP2" s="88"/>
      <c r="BQ2" s="88"/>
      <c r="BR2" s="88"/>
      <c r="BS2" s="88"/>
      <c r="BT2" s="88"/>
      <c r="BU2" s="88"/>
      <c r="BV2" s="89"/>
      <c r="BW2" s="15" t="s">
        <v>3</v>
      </c>
      <c r="BX2" s="15"/>
      <c r="BY2" s="15"/>
      <c r="BZ2" s="15"/>
      <c r="CA2" s="15"/>
      <c r="CB2" s="15"/>
      <c r="CC2" s="15"/>
      <c r="CD2" s="15"/>
      <c r="CE2" s="15" t="s">
        <v>4</v>
      </c>
    </row>
    <row r="3" customFormat="false" ht="31" hidden="false" customHeight="true" outlineLevel="0" collapsed="false">
      <c r="A3" s="90" t="s">
        <v>4723</v>
      </c>
      <c r="B3" s="90" t="s">
        <v>4724</v>
      </c>
      <c r="C3" s="90" t="s">
        <v>8</v>
      </c>
      <c r="D3" s="90" t="s">
        <v>4725</v>
      </c>
      <c r="E3" s="90" t="s">
        <v>4726</v>
      </c>
      <c r="F3" s="90" t="s">
        <v>4727</v>
      </c>
      <c r="G3" s="90" t="s">
        <v>11</v>
      </c>
      <c r="H3" s="91" t="s">
        <v>4728</v>
      </c>
      <c r="I3" s="90" t="s">
        <v>4729</v>
      </c>
      <c r="J3" s="90" t="s">
        <v>4730</v>
      </c>
      <c r="K3" s="90" t="s">
        <v>4731</v>
      </c>
      <c r="L3" s="90" t="s">
        <v>16</v>
      </c>
      <c r="M3" s="90" t="s">
        <v>4732</v>
      </c>
      <c r="N3" s="90" t="s">
        <v>4733</v>
      </c>
      <c r="O3" s="90" t="s">
        <v>4734</v>
      </c>
      <c r="P3" s="90" t="s">
        <v>20</v>
      </c>
      <c r="Q3" s="90" t="s">
        <v>21</v>
      </c>
      <c r="R3" s="90" t="s">
        <v>4735</v>
      </c>
      <c r="S3" s="90" t="s">
        <v>23</v>
      </c>
      <c r="T3" s="90" t="s">
        <v>25</v>
      </c>
      <c r="U3" s="90" t="s">
        <v>26</v>
      </c>
      <c r="V3" s="90" t="s">
        <v>27</v>
      </c>
      <c r="W3" s="90" t="s">
        <v>28</v>
      </c>
      <c r="X3" s="90" t="s">
        <v>29</v>
      </c>
      <c r="Y3" s="90" t="s">
        <v>30</v>
      </c>
      <c r="Z3" s="90" t="s">
        <v>31</v>
      </c>
      <c r="AA3" s="90" t="s">
        <v>32</v>
      </c>
      <c r="AB3" s="90" t="s">
        <v>33</v>
      </c>
      <c r="AC3" s="90" t="s">
        <v>4736</v>
      </c>
      <c r="AD3" s="90" t="s">
        <v>4737</v>
      </c>
      <c r="AE3" s="90" t="s">
        <v>4738</v>
      </c>
      <c r="AF3" s="90" t="s">
        <v>4739</v>
      </c>
      <c r="AG3" s="90" t="s">
        <v>4740</v>
      </c>
      <c r="AH3" s="90" t="s">
        <v>4741</v>
      </c>
      <c r="AI3" s="90" t="s">
        <v>4742</v>
      </c>
      <c r="AJ3" s="90" t="s">
        <v>4743</v>
      </c>
      <c r="AK3" s="22" t="s">
        <v>39</v>
      </c>
      <c r="AL3" s="22" t="s">
        <v>40</v>
      </c>
      <c r="AM3" s="22" t="s">
        <v>41</v>
      </c>
      <c r="AN3" s="22"/>
      <c r="AO3" s="22"/>
      <c r="AP3" s="23" t="s">
        <v>42</v>
      </c>
      <c r="AQ3" s="23" t="s">
        <v>43</v>
      </c>
      <c r="AR3" s="24" t="s">
        <v>44</v>
      </c>
      <c r="AS3" s="24" t="s">
        <v>45</v>
      </c>
      <c r="AT3" s="24" t="s">
        <v>46</v>
      </c>
      <c r="AU3" s="24" t="s">
        <v>47</v>
      </c>
      <c r="AV3" s="24" t="s">
        <v>48</v>
      </c>
      <c r="AW3" s="24" t="s">
        <v>49</v>
      </c>
      <c r="AX3" s="24" t="s">
        <v>50</v>
      </c>
      <c r="AY3" s="24" t="s">
        <v>51</v>
      </c>
      <c r="AZ3" s="25" t="s">
        <v>52</v>
      </c>
      <c r="BA3" s="33" t="s">
        <v>53</v>
      </c>
      <c r="BB3" s="26" t="s">
        <v>54</v>
      </c>
      <c r="BC3" s="27" t="s">
        <v>55</v>
      </c>
      <c r="BD3" s="24" t="s">
        <v>56</v>
      </c>
      <c r="BE3" s="24" t="s">
        <v>57</v>
      </c>
      <c r="BF3" s="24" t="s">
        <v>58</v>
      </c>
      <c r="BG3" s="28" t="s">
        <v>59</v>
      </c>
      <c r="BH3" s="92" t="s">
        <v>60</v>
      </c>
      <c r="BI3" s="29" t="s">
        <v>61</v>
      </c>
      <c r="BJ3" s="29" t="s">
        <v>62</v>
      </c>
      <c r="BK3" s="30" t="s">
        <v>63</v>
      </c>
      <c r="BL3" s="30" t="s">
        <v>64</v>
      </c>
      <c r="BM3" s="33" t="s">
        <v>65</v>
      </c>
      <c r="BN3" s="31" t="s">
        <v>66</v>
      </c>
      <c r="BO3" s="30" t="s">
        <v>28</v>
      </c>
      <c r="BP3" s="30" t="s">
        <v>67</v>
      </c>
      <c r="BQ3" s="32" t="s">
        <v>68</v>
      </c>
      <c r="BR3" s="32" t="s">
        <v>69</v>
      </c>
      <c r="BS3" s="32" t="s">
        <v>70</v>
      </c>
      <c r="BT3" s="32" t="s">
        <v>71</v>
      </c>
      <c r="BU3" s="31" t="s">
        <v>72</v>
      </c>
      <c r="BV3" s="93" t="s">
        <v>74</v>
      </c>
      <c r="BW3" s="94" t="s">
        <v>73</v>
      </c>
      <c r="BX3" s="94" t="s">
        <v>75</v>
      </c>
      <c r="BY3" s="94" t="s">
        <v>77</v>
      </c>
      <c r="BZ3" s="94" t="s">
        <v>78</v>
      </c>
      <c r="CA3" s="94" t="s">
        <v>79</v>
      </c>
      <c r="CB3" s="94" t="s">
        <v>80</v>
      </c>
      <c r="CC3" s="94" t="s">
        <v>81</v>
      </c>
      <c r="CD3" s="94" t="s">
        <v>82</v>
      </c>
      <c r="CE3" s="93" t="s">
        <v>83</v>
      </c>
    </row>
    <row r="4" customFormat="false" ht="42" hidden="true" customHeight="false" outlineLevel="0" collapsed="false">
      <c r="A4" s="36" t="s">
        <v>4744</v>
      </c>
      <c r="B4" s="36" t="s">
        <v>4745</v>
      </c>
      <c r="C4" s="36" t="s">
        <v>4746</v>
      </c>
      <c r="D4" s="36" t="s">
        <v>473</v>
      </c>
      <c r="E4" s="35" t="s">
        <v>4747</v>
      </c>
      <c r="F4" s="35" t="s">
        <v>129</v>
      </c>
      <c r="G4" s="36" t="s">
        <v>4748</v>
      </c>
      <c r="H4" s="36" t="s">
        <v>4749</v>
      </c>
      <c r="I4" s="35" t="s">
        <v>92</v>
      </c>
      <c r="J4" s="35" t="s">
        <v>93</v>
      </c>
      <c r="K4" s="35" t="s">
        <v>94</v>
      </c>
      <c r="L4" s="35" t="s">
        <v>95</v>
      </c>
      <c r="M4" s="35" t="s">
        <v>96</v>
      </c>
      <c r="N4" s="35" t="s">
        <v>97</v>
      </c>
      <c r="O4" s="35" t="s">
        <v>1467</v>
      </c>
      <c r="P4" s="35" t="s">
        <v>99</v>
      </c>
      <c r="Q4" s="35" t="s">
        <v>1467</v>
      </c>
      <c r="R4" s="36" t="s">
        <v>473</v>
      </c>
      <c r="S4" s="95" t="s">
        <v>456</v>
      </c>
      <c r="T4" s="16" t="s">
        <v>103</v>
      </c>
      <c r="U4" s="96" t="s">
        <v>104</v>
      </c>
      <c r="V4" s="35" t="s">
        <v>4750</v>
      </c>
      <c r="W4" s="35" t="s">
        <v>4751</v>
      </c>
      <c r="X4" s="35" t="s">
        <v>4752</v>
      </c>
      <c r="Y4" s="35" t="s">
        <v>4753</v>
      </c>
      <c r="Z4" s="35" t="s">
        <v>4754</v>
      </c>
      <c r="AA4" s="35" t="s">
        <v>4755</v>
      </c>
      <c r="AB4" s="35" t="s">
        <v>111</v>
      </c>
      <c r="AC4" s="35" t="s">
        <v>97</v>
      </c>
      <c r="AD4" s="35" t="s">
        <v>99</v>
      </c>
      <c r="AE4" s="35"/>
      <c r="AF4" s="35"/>
      <c r="AG4" s="35"/>
      <c r="AH4" s="35" t="s">
        <v>4756</v>
      </c>
      <c r="AI4" s="35" t="s">
        <v>4757</v>
      </c>
      <c r="AJ4" s="36" t="s">
        <v>104</v>
      </c>
      <c r="AK4" s="37" t="str">
        <f aca="false">AI4&amp;L4&amp;M4</f>
        <v>普办企业政策问题调整服务规范</v>
      </c>
      <c r="AP4" s="38" t="n">
        <v>1</v>
      </c>
      <c r="AQ4" s="97" t="n">
        <v>46023</v>
      </c>
      <c r="AR4" s="43" t="str">
        <f aca="false">IFERROR(LEFT(A4,FIND("（",A4)-1),A4)</f>
        <v>GJ-PHONE-20251226-0037-2</v>
      </c>
      <c r="AS4" s="43" t="str">
        <f aca="false">J4</f>
        <v>诉求</v>
      </c>
      <c r="AT4" s="43" t="n">
        <f aca="false">IF(MID(AR4,1,2)="热线",12345)+IF(MID(AR4,1,2)="网络",12345)+IF(MID(AR4,1,2)="GJ",96166)</f>
        <v>96166</v>
      </c>
      <c r="AU4" s="43" t="str">
        <f aca="false">IFERROR(LEFT(C4,FIND(" ",C4)-1),C4)</f>
        <v>2025-12-26</v>
      </c>
      <c r="AV4" s="43" t="str">
        <f aca="false">P4</f>
        <v>物管行政部</v>
      </c>
      <c r="AW4" s="43" t="str">
        <f aca="false">Q4</f>
        <v>大观园分中心</v>
      </c>
      <c r="AX4" s="7" t="str">
        <f aca="false">H4</f>
        <v>12月26日6:19分来电，一位先生在东直门北乘坐200外环9727437号车头班车去往永定门汽车站方向，其称上到二层后，车厢内有呕吐物，只是拿纸遮盖，并未清理，其不满，要求尽快答复。</v>
      </c>
      <c r="AY4" s="43" t="str">
        <f aca="false">L4</f>
        <v>企业政策问题</v>
      </c>
      <c r="AZ4" s="43" t="s">
        <v>116</v>
      </c>
      <c r="BA4" s="43" t="s">
        <v>116</v>
      </c>
      <c r="BB4" s="43" t="s">
        <v>116</v>
      </c>
      <c r="BC4" s="6" t="s">
        <v>4758</v>
      </c>
      <c r="BD4" s="43" t="str">
        <f aca="false">T4</f>
        <v>结束</v>
      </c>
      <c r="BE4" s="43" t="str">
        <f aca="false">IFERROR(LEFT(R4,FIND(" ",R4)-1),R4)</f>
        <v>2025-12-31</v>
      </c>
      <c r="BF4" s="6" t="s">
        <v>3275</v>
      </c>
      <c r="BG4" s="78" t="s">
        <v>99</v>
      </c>
      <c r="BH4" s="55" t="s">
        <v>1467</v>
      </c>
      <c r="BI4" s="44"/>
      <c r="BJ4" s="44"/>
      <c r="BK4" s="44"/>
      <c r="BL4" s="44" t="str">
        <f aca="false">IF(BG4="物管行政部","侯旭、郑楠",IF(BG4="安保部","张庚",IF(BG4="工程设备部","华菲",IF(BG4="人力资源部","成琦",IF(BG4="党委工作部","阎鑫雨",IF(BG4="餐饮服务部","赵弘晨",IF(BG4="工会","白莉",IF(BG4="办公室","李建萍",""))))))))&amp;IF(BG4="纪检部","张先民",IF(BG4="信息管理部","蔡浩然",""))</f>
        <v>侯旭、郑楠</v>
      </c>
      <c r="BM4" s="44"/>
      <c r="BN4" s="44"/>
      <c r="BO4" s="44"/>
      <c r="BP4" s="44" t="s">
        <v>120</v>
      </c>
      <c r="BQ4" s="46"/>
      <c r="BR4" s="44"/>
      <c r="BS4" s="46"/>
      <c r="BT4" s="46"/>
      <c r="BU4" s="44"/>
      <c r="BV4" s="44"/>
      <c r="BW4" s="44" t="str">
        <f aca="false">MID(AR4,1,22)</f>
        <v>GJ-PHONE-20251226-0037</v>
      </c>
      <c r="BX4" s="45" t="str">
        <f aca="false">IF(COUNTIF(BW:BW,BW4)=1,"否",COUNTIF(BW:BW,BW4))</f>
        <v>否</v>
      </c>
      <c r="BY4" s="44"/>
      <c r="BZ4" s="44"/>
      <c r="CA4" s="44"/>
      <c r="CB4" s="44"/>
      <c r="CC4" s="44"/>
      <c r="CD4" s="44"/>
      <c r="CF4" s="0" t="str">
        <f aca="false">VLOOKUP(AR4,[3]市民意见信息导出!$AK$2:$AM$304,3,FALSE())</f>
        <v>结束</v>
      </c>
    </row>
    <row r="5" customFormat="false" ht="52" hidden="true" customHeight="false" outlineLevel="0" collapsed="false">
      <c r="A5" s="36" t="s">
        <v>4759</v>
      </c>
      <c r="B5" s="36" t="s">
        <v>4760</v>
      </c>
      <c r="C5" s="36" t="s">
        <v>4761</v>
      </c>
      <c r="D5" s="36" t="s">
        <v>473</v>
      </c>
      <c r="E5" s="35" t="s">
        <v>942</v>
      </c>
      <c r="F5" s="35" t="s">
        <v>89</v>
      </c>
      <c r="G5" s="36" t="s">
        <v>4762</v>
      </c>
      <c r="H5" s="36" t="s">
        <v>4763</v>
      </c>
      <c r="I5" s="35" t="s">
        <v>92</v>
      </c>
      <c r="J5" s="35" t="s">
        <v>173</v>
      </c>
      <c r="K5" s="35" t="s">
        <v>234</v>
      </c>
      <c r="L5" s="35" t="s">
        <v>303</v>
      </c>
      <c r="M5" s="35" t="s">
        <v>304</v>
      </c>
      <c r="N5" s="35" t="s">
        <v>97</v>
      </c>
      <c r="O5" s="35" t="s">
        <v>945</v>
      </c>
      <c r="P5" s="35" t="s">
        <v>238</v>
      </c>
      <c r="Q5" s="35" t="s">
        <v>945</v>
      </c>
      <c r="R5" s="36" t="s">
        <v>473</v>
      </c>
      <c r="S5" s="95" t="s">
        <v>456</v>
      </c>
      <c r="T5" s="16" t="s">
        <v>103</v>
      </c>
      <c r="U5" s="96" t="s">
        <v>104</v>
      </c>
      <c r="V5" s="35" t="s">
        <v>4764</v>
      </c>
      <c r="W5" s="35" t="s">
        <v>4765</v>
      </c>
      <c r="X5" s="35" t="s">
        <v>4766</v>
      </c>
      <c r="Y5" s="35" t="s">
        <v>242</v>
      </c>
      <c r="Z5" s="35" t="s">
        <v>4767</v>
      </c>
      <c r="AA5" s="35" t="s">
        <v>4765</v>
      </c>
      <c r="AB5" s="35" t="s">
        <v>111</v>
      </c>
      <c r="AC5" s="35" t="s">
        <v>97</v>
      </c>
      <c r="AD5" s="35" t="s">
        <v>99</v>
      </c>
      <c r="AE5" s="35"/>
      <c r="AF5" s="35"/>
      <c r="AG5" s="35"/>
      <c r="AH5" s="35" t="s">
        <v>4756</v>
      </c>
      <c r="AI5" s="35" t="s">
        <v>4757</v>
      </c>
      <c r="AJ5" s="36" t="s">
        <v>104</v>
      </c>
      <c r="AK5" s="37" t="str">
        <f aca="false">AI5&amp;L5&amp;M5</f>
        <v>普办人力资源方面其他问题人力资源方面补充内容</v>
      </c>
      <c r="AP5" s="38" t="n">
        <v>2</v>
      </c>
      <c r="AQ5" s="97" t="n">
        <v>46023</v>
      </c>
      <c r="AR5" s="43" t="str">
        <f aca="false">IFERROR(LEFT(A5,FIND("（",A5)-1),A5)</f>
        <v>GJ-PHONE-20251226-0137</v>
      </c>
      <c r="AS5" s="43" t="str">
        <f aca="false">J5</f>
        <v>其他</v>
      </c>
      <c r="AT5" s="43" t="n">
        <f aca="false">IF(MID(AR5,1,2)="热线",12345)+IF(MID(AR5,1,2)="网络",12345)+IF(MID(AR5,1,2)="GJ",96166)</f>
        <v>96166</v>
      </c>
      <c r="AU5" s="43" t="str">
        <f aca="false">IFERROR(LEFT(C5,FIND(" ",C5)-1),C5)</f>
        <v>2025-12-26</v>
      </c>
      <c r="AV5" s="43" t="str">
        <f aca="false">P5</f>
        <v>人力资源部</v>
      </c>
      <c r="AW5" s="43" t="str">
        <f aca="false">Q5</f>
        <v>田顺庄分中心</v>
      </c>
      <c r="AX5" s="7" t="str">
        <f aca="false">H5</f>
        <v>12月26日7:58分来电，赵女士来电反映：其是鲁谷路55号保修四厂物业职工，其称上个月加了4个人，这个月加了6个人。但是给其小组三个人，两个人都排了年假，就让其一人干活，其他小组都是三人干活，其认为年假安排不合理，向该名班长反映，但却置之不理，其不满，要求答复。</v>
      </c>
      <c r="AY5" s="43" t="str">
        <f aca="false">L5</f>
        <v>人力资源方面其他问题</v>
      </c>
      <c r="AZ5" s="43" t="s">
        <v>92</v>
      </c>
      <c r="BA5" s="43" t="s">
        <v>92</v>
      </c>
      <c r="BB5" s="43" t="s">
        <v>116</v>
      </c>
      <c r="BC5" s="6" t="s">
        <v>480</v>
      </c>
      <c r="BD5" s="43" t="str">
        <f aca="false">T5</f>
        <v>结束</v>
      </c>
      <c r="BE5" s="43" t="str">
        <f aca="false">IFERROR(LEFT(R5,FIND(" ",R5)-1),R5)</f>
        <v>2025-12-31</v>
      </c>
      <c r="BF5" s="6" t="s">
        <v>4768</v>
      </c>
      <c r="BG5" s="78" t="s">
        <v>238</v>
      </c>
      <c r="BH5" s="55" t="s">
        <v>945</v>
      </c>
      <c r="BI5" s="44"/>
      <c r="BJ5" s="44"/>
      <c r="BK5" s="44"/>
      <c r="BL5" s="44" t="str">
        <f aca="false">IF(BG5="物管行政部","侯旭、郑楠",IF(BG5="安保部","张庚",IF(BG5="工程设备部","华菲",IF(BG5="人力资源部","成琦",IF(BG5="党委工作部","阎鑫雨",IF(BG5="餐饮服务部","赵弘晨",IF(BG5="工会","白莉",IF(BG5="办公室","李建萍",""))))))))&amp;IF(BG5="纪检部","张先民",IF(BG5="信息管理部","蔡浩然",""))</f>
        <v>成琦</v>
      </c>
      <c r="BM5" s="44"/>
      <c r="BN5" s="44"/>
      <c r="BO5" s="44"/>
      <c r="BP5" s="44" t="s">
        <v>120</v>
      </c>
      <c r="BQ5" s="46"/>
      <c r="BR5" s="44"/>
      <c r="BS5" s="46"/>
      <c r="BT5" s="46"/>
      <c r="BU5" s="44"/>
      <c r="BV5" s="44"/>
      <c r="BW5" s="44" t="str">
        <f aca="false">MID(AR5,1,22)</f>
        <v>GJ-PHONE-20251226-0137</v>
      </c>
      <c r="BX5" s="45" t="str">
        <f aca="false">IF(COUNTIF(BW:BW,BW5)=1,"否",COUNTIF(BW:BW,BW5))</f>
        <v>否</v>
      </c>
      <c r="BY5" s="44"/>
      <c r="BZ5" s="44"/>
      <c r="CA5" s="44"/>
      <c r="CB5" s="44"/>
      <c r="CC5" s="44"/>
      <c r="CD5" s="44"/>
      <c r="CF5" s="0" t="str">
        <f aca="false">VLOOKUP(AR5,[3]市民意见信息导出!$AK$2:$AM$304,3,FALSE())</f>
        <v>结束</v>
      </c>
    </row>
    <row r="6" customFormat="false" ht="42" hidden="true" customHeight="false" outlineLevel="0" collapsed="false">
      <c r="A6" s="36" t="s">
        <v>4769</v>
      </c>
      <c r="B6" s="36" t="s">
        <v>4770</v>
      </c>
      <c r="C6" s="36" t="s">
        <v>4771</v>
      </c>
      <c r="D6" s="36" t="s">
        <v>473</v>
      </c>
      <c r="E6" s="35"/>
      <c r="F6" s="35" t="s">
        <v>129</v>
      </c>
      <c r="G6" s="35"/>
      <c r="H6" s="36" t="s">
        <v>4772</v>
      </c>
      <c r="I6" s="35" t="s">
        <v>116</v>
      </c>
      <c r="J6" s="35" t="s">
        <v>93</v>
      </c>
      <c r="K6" s="35" t="s">
        <v>132</v>
      </c>
      <c r="L6" s="35" t="s">
        <v>388</v>
      </c>
      <c r="M6" s="35" t="s">
        <v>389</v>
      </c>
      <c r="N6" s="35" t="s">
        <v>97</v>
      </c>
      <c r="O6" s="35" t="s">
        <v>1467</v>
      </c>
      <c r="P6" s="35" t="s">
        <v>176</v>
      </c>
      <c r="Q6" s="35" t="s">
        <v>1467</v>
      </c>
      <c r="R6" s="36" t="s">
        <v>473</v>
      </c>
      <c r="S6" s="95" t="s">
        <v>456</v>
      </c>
      <c r="T6" s="16" t="s">
        <v>103</v>
      </c>
      <c r="U6" s="96" t="s">
        <v>104</v>
      </c>
      <c r="V6" s="35" t="s">
        <v>4773</v>
      </c>
      <c r="W6" s="35" t="s">
        <v>4774</v>
      </c>
      <c r="X6" s="35" t="s">
        <v>4775</v>
      </c>
      <c r="Y6" s="35" t="s">
        <v>4775</v>
      </c>
      <c r="Z6" s="35" t="s">
        <v>4775</v>
      </c>
      <c r="AA6" s="35" t="s">
        <v>4776</v>
      </c>
      <c r="AB6" s="35" t="s">
        <v>111</v>
      </c>
      <c r="AC6" s="35" t="s">
        <v>97</v>
      </c>
      <c r="AD6" s="35" t="s">
        <v>176</v>
      </c>
      <c r="AE6" s="35"/>
      <c r="AF6" s="35"/>
      <c r="AG6" s="35"/>
      <c r="AH6" s="35" t="s">
        <v>4756</v>
      </c>
      <c r="AI6" s="35" t="s">
        <v>4757</v>
      </c>
      <c r="AJ6" s="36" t="s">
        <v>104</v>
      </c>
      <c r="AK6" s="37" t="str">
        <f aca="false">AI6&amp;L6&amp;M6</f>
        <v>普办场站保安问题场站保安</v>
      </c>
      <c r="AP6" s="38" t="n">
        <v>3</v>
      </c>
      <c r="AQ6" s="97" t="n">
        <v>46023</v>
      </c>
      <c r="AR6" s="43" t="str">
        <f aca="false">IFERROR(LEFT(A6,FIND("（",A6)-1),A6)</f>
        <v>GJ-PHONE-20251226-0631</v>
      </c>
      <c r="AS6" s="43" t="str">
        <f aca="false">J6</f>
        <v>诉求</v>
      </c>
      <c r="AT6" s="43" t="n">
        <f aca="false">IF(MID(AR6,1,2)="热线",12345)+IF(MID(AR6,1,2)="网络",12345)+IF(MID(AR6,1,2)="GJ",96166)</f>
        <v>96166</v>
      </c>
      <c r="AU6" s="43" t="str">
        <f aca="false">IFERROR(LEFT(C6,FIND(" ",C6)-1),C6)</f>
        <v>2025-12-26</v>
      </c>
      <c r="AV6" s="43" t="str">
        <f aca="false">P6</f>
        <v>安全保卫部（应急管理中心）</v>
      </c>
      <c r="AW6" s="43" t="str">
        <f aca="false">Q6</f>
        <v>大观园分中心</v>
      </c>
      <c r="AX6" s="7" t="str">
        <f aca="false">H6</f>
        <v>12月26日10:25分(来电)一先生称：5路菜户营桥场站进站口，8:30-9:30分看见保安在岗亭内给电动车电池充电，且还在岗亭内睡觉。望领导调查处理。注：称是内部职工。10:45分转办鸿运承刘师傅</v>
      </c>
      <c r="AY6" s="43" t="str">
        <f aca="false">L6</f>
        <v>场站保安问题</v>
      </c>
      <c r="AZ6" s="43" t="s">
        <v>92</v>
      </c>
      <c r="BA6" s="43" t="s">
        <v>92</v>
      </c>
      <c r="BB6" s="43" t="s">
        <v>116</v>
      </c>
      <c r="BC6" s="6" t="s">
        <v>398</v>
      </c>
      <c r="BD6" s="43" t="str">
        <f aca="false">T6</f>
        <v>结束</v>
      </c>
      <c r="BE6" s="43" t="str">
        <f aca="false">IFERROR(LEFT(R6,FIND(" ",R6)-1),R6)</f>
        <v>2025-12-31</v>
      </c>
      <c r="BF6" s="5" t="s">
        <v>624</v>
      </c>
      <c r="BG6" s="78" t="s">
        <v>148</v>
      </c>
      <c r="BH6" s="55" t="s">
        <v>1467</v>
      </c>
      <c r="BI6" s="44"/>
      <c r="BJ6" s="44"/>
      <c r="BK6" s="44"/>
      <c r="BL6" s="44" t="str">
        <f aca="false">IF(BG6="物管行政部","侯旭、郑楠",IF(BG6="安保部","张庚",IF(BG6="工程设备部","华菲",IF(BG6="人力资源部","成琦",IF(BG6="党委工作部","阎鑫雨",IF(BG6="餐饮服务部","赵弘晨",IF(BG6="工会","白莉",IF(BG6="办公室","李建萍",""))))))))&amp;IF(BG6="纪检部","张先民",IF(BG6="信息管理部","蔡浩然",""))</f>
        <v>张庚</v>
      </c>
      <c r="BM6" s="44"/>
      <c r="BN6" s="44"/>
      <c r="BO6" s="44"/>
      <c r="BP6" s="44" t="s">
        <v>120</v>
      </c>
      <c r="BQ6" s="46"/>
      <c r="BR6" s="44"/>
      <c r="BS6" s="46"/>
      <c r="BT6" s="46"/>
      <c r="BU6" s="44"/>
      <c r="BV6" s="44"/>
      <c r="BW6" s="44" t="str">
        <f aca="false">MID(AR6,1,22)</f>
        <v>GJ-PHONE-20251226-0631</v>
      </c>
      <c r="BX6" s="45" t="str">
        <f aca="false">IF(COUNTIF(BW:BW,BW6)=1,"否",COUNTIF(BW:BW,BW6))</f>
        <v>否</v>
      </c>
      <c r="BY6" s="44"/>
      <c r="BZ6" s="44"/>
      <c r="CA6" s="44"/>
      <c r="CB6" s="44"/>
      <c r="CC6" s="44"/>
      <c r="CD6" s="44"/>
      <c r="CF6" s="0" t="str">
        <f aca="false">VLOOKUP(AR6,[3]市民意见信息导出!$AK$2:$AM$304,3,FALSE())</f>
        <v>结束</v>
      </c>
    </row>
    <row r="7" customFormat="false" ht="39" hidden="true" customHeight="false" outlineLevel="0" collapsed="false">
      <c r="A7" s="36" t="s">
        <v>4777</v>
      </c>
      <c r="B7" s="36" t="s">
        <v>4778</v>
      </c>
      <c r="C7" s="36" t="s">
        <v>4779</v>
      </c>
      <c r="D7" s="36" t="s">
        <v>473</v>
      </c>
      <c r="E7" s="35" t="s">
        <v>4747</v>
      </c>
      <c r="F7" s="35" t="s">
        <v>89</v>
      </c>
      <c r="G7" s="35"/>
      <c r="H7" s="36" t="s">
        <v>4780</v>
      </c>
      <c r="I7" s="35" t="s">
        <v>116</v>
      </c>
      <c r="J7" s="35" t="s">
        <v>588</v>
      </c>
      <c r="K7" s="35" t="s">
        <v>132</v>
      </c>
      <c r="L7" s="35" t="s">
        <v>589</v>
      </c>
      <c r="M7" s="35" t="s">
        <v>590</v>
      </c>
      <c r="N7" s="35" t="s">
        <v>97</v>
      </c>
      <c r="O7" s="35" t="s">
        <v>945</v>
      </c>
      <c r="P7" s="35" t="s">
        <v>176</v>
      </c>
      <c r="Q7" s="35" t="s">
        <v>945</v>
      </c>
      <c r="R7" s="36" t="s">
        <v>473</v>
      </c>
      <c r="S7" s="95" t="s">
        <v>472</v>
      </c>
      <c r="T7" s="16" t="s">
        <v>103</v>
      </c>
      <c r="U7" s="96" t="s">
        <v>104</v>
      </c>
      <c r="V7" s="35" t="s">
        <v>4781</v>
      </c>
      <c r="W7" s="35" t="s">
        <v>4782</v>
      </c>
      <c r="X7" s="35" t="s">
        <v>4783</v>
      </c>
      <c r="Y7" s="35" t="s">
        <v>4784</v>
      </c>
      <c r="Z7" s="35" t="s">
        <v>4784</v>
      </c>
      <c r="AA7" s="35" t="s">
        <v>4784</v>
      </c>
      <c r="AB7" s="35" t="s">
        <v>111</v>
      </c>
      <c r="AC7" s="35" t="s">
        <v>97</v>
      </c>
      <c r="AD7" s="35" t="s">
        <v>176</v>
      </c>
      <c r="AE7" s="35"/>
      <c r="AF7" s="35"/>
      <c r="AG7" s="35"/>
      <c r="AH7" s="35" t="s">
        <v>4756</v>
      </c>
      <c r="AI7" s="35" t="s">
        <v>4757</v>
      </c>
      <c r="AJ7" s="36" t="s">
        <v>104</v>
      </c>
      <c r="AK7" s="37" t="str">
        <f aca="false">AI7&amp;L7&amp;M7</f>
        <v>普办安保专业服务意识方面表扬表扬保安人员</v>
      </c>
      <c r="AP7" s="38" t="n">
        <v>4</v>
      </c>
      <c r="AQ7" s="97" t="n">
        <v>46023</v>
      </c>
      <c r="AR7" s="43" t="str">
        <f aca="false">IFERROR(LEFT(A7,FIND("（",A7)-1),A7)</f>
        <v>GJ-PHONE-20251226-1140-1</v>
      </c>
      <c r="AS7" s="43" t="str">
        <f aca="false">J7</f>
        <v>表扬</v>
      </c>
      <c r="AT7" s="43" t="n">
        <f aca="false">IF(MID(AR7,1,2)="热线",12345)+IF(MID(AR7,1,2)="网络",12345)+IF(MID(AR7,1,2)="GJ",96166)</f>
        <v>96166</v>
      </c>
      <c r="AU7" s="43" t="str">
        <f aca="false">IFERROR(LEFT(C7,FIND(" ",C7)-1),C7)</f>
        <v>2025-12-26</v>
      </c>
      <c r="AV7" s="43" t="str">
        <f aca="false">P7</f>
        <v>安全保卫部（应急管理中心）</v>
      </c>
      <c r="AW7" s="43" t="str">
        <f aca="false">Q7</f>
        <v>田顺庄分中心</v>
      </c>
      <c r="AX7" s="7" t="str">
        <f aca="false">H7</f>
        <v>12月26日13:00分来电：一位女士12点多在苹果园南乘坐325路到麻峪。遗失两个袋子装着猫粮，后其自己到总站，场站门口保安主动帮其寻找，现已拿回。特来电表扬。</v>
      </c>
      <c r="AY7" s="43" t="str">
        <f aca="false">L7</f>
        <v>安保专业服务意识方面表扬</v>
      </c>
      <c r="AZ7" s="43" t="s">
        <v>116</v>
      </c>
      <c r="BA7" s="43" t="s">
        <v>116</v>
      </c>
      <c r="BB7" s="43" t="s">
        <v>116</v>
      </c>
      <c r="BC7" s="6" t="s">
        <v>121</v>
      </c>
      <c r="BD7" s="43" t="str">
        <f aca="false">T7</f>
        <v>结束</v>
      </c>
      <c r="BE7" s="43" t="str">
        <f aca="false">IFERROR(LEFT(R7,FIND(" ",R7)-1),R7)</f>
        <v>2025-12-31</v>
      </c>
      <c r="BF7" s="6" t="s">
        <v>598</v>
      </c>
      <c r="BG7" s="78" t="s">
        <v>148</v>
      </c>
      <c r="BH7" s="55" t="s">
        <v>945</v>
      </c>
      <c r="BI7" s="44"/>
      <c r="BJ7" s="44"/>
      <c r="BK7" s="44"/>
      <c r="BL7" s="44" t="str">
        <f aca="false">IF(BG7="物管行政部","侯旭、郑楠",IF(BG7="安保部","张庚",IF(BG7="工程设备部","华菲",IF(BG7="人力资源部","成琦",IF(BG7="党委工作部","阎鑫雨",IF(BG7="餐饮服务部","赵弘晨",IF(BG7="工会","白莉",IF(BG7="办公室","李建萍",""))))))))&amp;IF(BG7="纪检部","张先民",IF(BG7="信息管理部","蔡浩然",""))</f>
        <v>张庚</v>
      </c>
      <c r="BM7" s="44"/>
      <c r="BN7" s="44"/>
      <c r="BO7" s="44"/>
      <c r="BP7" s="44" t="s">
        <v>120</v>
      </c>
      <c r="BQ7" s="46"/>
      <c r="BR7" s="44"/>
      <c r="BS7" s="46"/>
      <c r="BT7" s="46"/>
      <c r="BU7" s="44"/>
      <c r="BV7" s="44"/>
      <c r="BW7" s="44" t="str">
        <f aca="false">MID(AR7,1,22)</f>
        <v>GJ-PHONE-20251226-1140</v>
      </c>
      <c r="BX7" s="45" t="str">
        <f aca="false">IF(COUNTIF(BW:BW,BW7)=1,"否",COUNTIF(BW:BW,BW7))</f>
        <v>否</v>
      </c>
      <c r="BY7" s="44"/>
      <c r="BZ7" s="44"/>
      <c r="CA7" s="44"/>
      <c r="CB7" s="44"/>
      <c r="CC7" s="44"/>
      <c r="CD7" s="44"/>
      <c r="CF7" s="0" t="str">
        <f aca="false">VLOOKUP(AR7,[3]市民意见信息导出!$AK$2:$AM$304,3,FALSE())</f>
        <v>结束</v>
      </c>
    </row>
    <row r="8" customFormat="false" ht="39" hidden="true" customHeight="false" outlineLevel="0" collapsed="false">
      <c r="A8" s="36" t="s">
        <v>4785</v>
      </c>
      <c r="B8" s="36" t="s">
        <v>4786</v>
      </c>
      <c r="C8" s="36" t="s">
        <v>4787</v>
      </c>
      <c r="D8" s="36" t="s">
        <v>473</v>
      </c>
      <c r="E8" s="35" t="s">
        <v>4747</v>
      </c>
      <c r="F8" s="35" t="s">
        <v>89</v>
      </c>
      <c r="G8" s="35"/>
      <c r="H8" s="36" t="s">
        <v>4788</v>
      </c>
      <c r="I8" s="35" t="s">
        <v>116</v>
      </c>
      <c r="J8" s="35" t="s">
        <v>173</v>
      </c>
      <c r="K8" s="35" t="s">
        <v>234</v>
      </c>
      <c r="L8" s="35" t="s">
        <v>303</v>
      </c>
      <c r="M8" s="35" t="s">
        <v>304</v>
      </c>
      <c r="N8" s="35" t="s">
        <v>97</v>
      </c>
      <c r="O8" s="35" t="s">
        <v>238</v>
      </c>
      <c r="P8" s="35" t="s">
        <v>238</v>
      </c>
      <c r="Q8" s="35" t="s">
        <v>218</v>
      </c>
      <c r="R8" s="36" t="s">
        <v>473</v>
      </c>
      <c r="S8" s="95" t="s">
        <v>541</v>
      </c>
      <c r="T8" s="16" t="s">
        <v>103</v>
      </c>
      <c r="U8" s="96" t="s">
        <v>104</v>
      </c>
      <c r="V8" s="35" t="s">
        <v>4789</v>
      </c>
      <c r="W8" s="35" t="s">
        <v>4790</v>
      </c>
      <c r="X8" s="35" t="s">
        <v>4791</v>
      </c>
      <c r="Y8" s="35" t="s">
        <v>242</v>
      </c>
      <c r="Z8" s="35" t="s">
        <v>242</v>
      </c>
      <c r="AA8" s="35" t="s">
        <v>4792</v>
      </c>
      <c r="AB8" s="35" t="s">
        <v>111</v>
      </c>
      <c r="AC8" s="35" t="s">
        <v>97</v>
      </c>
      <c r="AD8" s="35" t="s">
        <v>238</v>
      </c>
      <c r="AE8" s="35"/>
      <c r="AF8" s="35"/>
      <c r="AG8" s="35"/>
      <c r="AH8" s="35" t="s">
        <v>4756</v>
      </c>
      <c r="AI8" s="35" t="s">
        <v>4757</v>
      </c>
      <c r="AJ8" s="36" t="s">
        <v>104</v>
      </c>
      <c r="AK8" s="37" t="str">
        <f aca="false">AI8&amp;L8&amp;M8</f>
        <v>普办人力资源方面其他问题人力资源方面补充内容</v>
      </c>
      <c r="AP8" s="38" t="n">
        <v>5</v>
      </c>
      <c r="AQ8" s="97" t="n">
        <v>46023</v>
      </c>
      <c r="AR8" s="43" t="str">
        <f aca="false">IFERROR(LEFT(A8,FIND("（",A8)-1),A8)</f>
        <v>GJ-PHONE-20251226-1833</v>
      </c>
      <c r="AS8" s="43" t="str">
        <f aca="false">J8</f>
        <v>其他</v>
      </c>
      <c r="AT8" s="43" t="n">
        <f aca="false">IF(MID(AR8,1,2)="热线",12345)+IF(MID(AR8,1,2)="网络",12345)+IF(MID(AR8,1,2)="GJ",96166)</f>
        <v>96166</v>
      </c>
      <c r="AU8" s="43" t="str">
        <f aca="false">IFERROR(LEFT(C8,FIND(" ",C8)-1),C8)</f>
        <v>2025-12-26</v>
      </c>
      <c r="AV8" s="43" t="str">
        <f aca="false">P8</f>
        <v>人力资源部</v>
      </c>
      <c r="AW8" s="43" t="str">
        <f aca="false">Q8</f>
        <v>机关</v>
      </c>
      <c r="AX8" s="7" t="str">
        <f aca="false">H8</f>
        <v>12月26日18:03分一女士来电称：其是鸿运承物业下属的九龙退休职工，每年报销取暖费都要上阜成门交单子，特别远，听说其他公司都是交电子版，希望九龙明年也能改成交电子版，发邮箱或微信群，特来电反映。</v>
      </c>
      <c r="AY8" s="43" t="str">
        <f aca="false">L8</f>
        <v>人力资源方面其他问题</v>
      </c>
      <c r="AZ8" s="43" t="s">
        <v>92</v>
      </c>
      <c r="BA8" s="43" t="s">
        <v>92</v>
      </c>
      <c r="BB8" s="43" t="s">
        <v>116</v>
      </c>
      <c r="BC8" s="6" t="s">
        <v>121</v>
      </c>
      <c r="BD8" s="43" t="str">
        <f aca="false">T8</f>
        <v>结束</v>
      </c>
      <c r="BE8" s="43" t="str">
        <f aca="false">IFERROR(LEFT(R8,FIND(" ",R8)-1),R8)</f>
        <v>2025-12-31</v>
      </c>
      <c r="BF8" s="6" t="s">
        <v>4793</v>
      </c>
      <c r="BG8" s="78" t="s">
        <v>238</v>
      </c>
      <c r="BH8" s="55" t="s">
        <v>218</v>
      </c>
      <c r="BI8" s="44"/>
      <c r="BJ8" s="44"/>
      <c r="BK8" s="44"/>
      <c r="BL8" s="44" t="str">
        <f aca="false">IF(BG8="物管行政部","侯旭、郑楠",IF(BG8="安保部","张庚",IF(BG8="工程设备部","华菲",IF(BG8="人力资源部","成琦",IF(BG8="党委工作部","阎鑫雨",IF(BG8="餐饮服务部","赵弘晨",IF(BG8="工会","白莉",IF(BG8="办公室","李建萍",""))))))))&amp;IF(BG8="纪检部","张先民",IF(BG8="信息管理部","蔡浩然",""))</f>
        <v>成琦</v>
      </c>
      <c r="BM8" s="44"/>
      <c r="BN8" s="44"/>
      <c r="BO8" s="44"/>
      <c r="BP8" s="44" t="s">
        <v>120</v>
      </c>
      <c r="BQ8" s="46"/>
      <c r="BR8" s="44"/>
      <c r="BS8" s="46"/>
      <c r="BT8" s="46"/>
      <c r="BU8" s="44"/>
      <c r="BV8" s="44"/>
      <c r="BW8" s="44" t="str">
        <f aca="false">MID(AR8,1,22)</f>
        <v>GJ-PHONE-20251226-1833</v>
      </c>
      <c r="BX8" s="45" t="str">
        <f aca="false">IF(COUNTIF(BW:BW,BW8)=1,"否",COUNTIF(BW:BW,BW8))</f>
        <v>否</v>
      </c>
      <c r="BY8" s="44"/>
      <c r="BZ8" s="44"/>
      <c r="CA8" s="44"/>
      <c r="CB8" s="44"/>
      <c r="CC8" s="44"/>
      <c r="CD8" s="44"/>
      <c r="CF8" s="0" t="str">
        <f aca="false">VLOOKUP(AR8,[3]市民意见信息导出!$AK$2:$AM$304,3,FALSE())</f>
        <v>结束</v>
      </c>
    </row>
    <row r="9" customFormat="false" ht="65" hidden="true" customHeight="false" outlineLevel="0" collapsed="false">
      <c r="A9" s="36" t="s">
        <v>4794</v>
      </c>
      <c r="B9" s="36" t="s">
        <v>4795</v>
      </c>
      <c r="C9" s="36" t="s">
        <v>4796</v>
      </c>
      <c r="D9" s="36" t="s">
        <v>509</v>
      </c>
      <c r="E9" s="35" t="s">
        <v>4747</v>
      </c>
      <c r="F9" s="35" t="s">
        <v>89</v>
      </c>
      <c r="G9" s="36" t="s">
        <v>4797</v>
      </c>
      <c r="H9" s="36" t="s">
        <v>4798</v>
      </c>
      <c r="I9" s="35" t="s">
        <v>92</v>
      </c>
      <c r="J9" s="35" t="s">
        <v>93</v>
      </c>
      <c r="K9" s="35" t="s">
        <v>132</v>
      </c>
      <c r="L9" s="35" t="s">
        <v>388</v>
      </c>
      <c r="M9" s="35" t="s">
        <v>389</v>
      </c>
      <c r="N9" s="35" t="s">
        <v>97</v>
      </c>
      <c r="O9" s="35" t="s">
        <v>158</v>
      </c>
      <c r="P9" s="35" t="s">
        <v>176</v>
      </c>
      <c r="Q9" s="35" t="s">
        <v>158</v>
      </c>
      <c r="R9" s="36" t="s">
        <v>509</v>
      </c>
      <c r="S9" s="95" t="s">
        <v>472</v>
      </c>
      <c r="T9" s="16" t="s">
        <v>103</v>
      </c>
      <c r="U9" s="96" t="s">
        <v>104</v>
      </c>
      <c r="V9" s="35" t="s">
        <v>4799</v>
      </c>
      <c r="W9" s="36" t="s">
        <v>4800</v>
      </c>
      <c r="X9" s="35" t="s">
        <v>4801</v>
      </c>
      <c r="Y9" s="35" t="s">
        <v>242</v>
      </c>
      <c r="Z9" s="35" t="s">
        <v>242</v>
      </c>
      <c r="AA9" s="35" t="s">
        <v>4802</v>
      </c>
      <c r="AB9" s="35" t="s">
        <v>111</v>
      </c>
      <c r="AC9" s="35" t="s">
        <v>97</v>
      </c>
      <c r="AD9" s="35" t="s">
        <v>176</v>
      </c>
      <c r="AE9" s="35"/>
      <c r="AF9" s="35"/>
      <c r="AG9" s="35"/>
      <c r="AH9" s="35" t="s">
        <v>4756</v>
      </c>
      <c r="AI9" s="35" t="s">
        <v>4757</v>
      </c>
      <c r="AJ9" s="36" t="s">
        <v>104</v>
      </c>
      <c r="AK9" s="37" t="str">
        <f aca="false">AI9&amp;L9&amp;M9</f>
        <v>普办场站保安问题场站保安</v>
      </c>
      <c r="AP9" s="38" t="n">
        <v>6</v>
      </c>
      <c r="AQ9" s="97" t="n">
        <v>46023</v>
      </c>
      <c r="AR9" s="43" t="str">
        <f aca="false">IFERROR(LEFT(A9,FIND("（",A9)-1),A9)</f>
        <v>GJ-PHONE-20251227-0209</v>
      </c>
      <c r="AS9" s="43" t="str">
        <f aca="false">J9</f>
        <v>诉求</v>
      </c>
      <c r="AT9" s="43" t="n">
        <f aca="false">IF(MID(AR9,1,2)="热线",12345)+IF(MID(AR9,1,2)="网络",12345)+IF(MID(AR9,1,2)="GJ",96166)</f>
        <v>96166</v>
      </c>
      <c r="AU9" s="43" t="str">
        <f aca="false">IFERROR(LEFT(C9,FIND(" ",C9)-1),C9)</f>
        <v>2025-12-27</v>
      </c>
      <c r="AV9" s="43" t="str">
        <f aca="false">P9</f>
        <v>安全保卫部（应急管理中心）</v>
      </c>
      <c r="AW9" s="43" t="str">
        <f aca="false">Q9</f>
        <v>西客站分中心</v>
      </c>
      <c r="AX9" s="7" t="str">
        <f aca="false">H9</f>
        <v>12月27日8：23分一女士来电，今天7:45分左右，其称自己想上厕所，其在七里庄400快内总站门口问场站门口的保安，场站内是否有厕所，保安说：没有。其称自己看到场站内有厕所，如果不能让乘客上场站内的厕所，保安应该告知其是内部厕所，不能让乘客进入场站去上厕所，而不是告知其没有厕所。其不满，要求答复。</v>
      </c>
      <c r="AY9" s="43" t="str">
        <f aca="false">L9</f>
        <v>场站保安问题</v>
      </c>
      <c r="AZ9" s="43" t="s">
        <v>116</v>
      </c>
      <c r="BA9" s="43" t="s">
        <v>116</v>
      </c>
      <c r="BB9" s="43" t="s">
        <v>116</v>
      </c>
      <c r="BC9" s="6" t="s">
        <v>4758</v>
      </c>
      <c r="BD9" s="43" t="str">
        <f aca="false">T9</f>
        <v>结束</v>
      </c>
      <c r="BE9" s="43" t="str">
        <f aca="false">IFERROR(LEFT(R9,FIND(" ",R9)-1),R9)</f>
        <v>2026-01-01</v>
      </c>
      <c r="BF9" s="6" t="s">
        <v>738</v>
      </c>
      <c r="BG9" s="78" t="s">
        <v>148</v>
      </c>
      <c r="BH9" s="55" t="s">
        <v>158</v>
      </c>
      <c r="BI9" s="44"/>
      <c r="BJ9" s="44"/>
      <c r="BK9" s="44"/>
      <c r="BL9" s="44" t="str">
        <f aca="false">IF(BG9="物管行政部","侯旭、郑楠",IF(BG9="安保部","张庚",IF(BG9="工程设备部","华菲",IF(BG9="人力资源部","成琦",IF(BG9="党委工作部","阎鑫雨",IF(BG9="餐饮服务部","赵弘晨",IF(BG9="工会","白莉",IF(BG9="办公室","李建萍",""))))))))&amp;IF(BG9="纪检部","张先民",IF(BG9="信息管理部","蔡浩然",""))</f>
        <v>张庚</v>
      </c>
      <c r="BM9" s="44"/>
      <c r="BN9" s="44"/>
      <c r="BO9" s="44"/>
      <c r="BP9" s="44" t="s">
        <v>120</v>
      </c>
      <c r="BQ9" s="46"/>
      <c r="BR9" s="44"/>
      <c r="BS9" s="46"/>
      <c r="BT9" s="46"/>
      <c r="BU9" s="44"/>
      <c r="BV9" s="44"/>
      <c r="BW9" s="44" t="str">
        <f aca="false">MID(AR9,1,22)</f>
        <v>GJ-PHONE-20251227-0209</v>
      </c>
      <c r="BX9" s="45" t="str">
        <f aca="false">IF(COUNTIF(BW:BW,BW9)=1,"否",COUNTIF(BW:BW,BW9))</f>
        <v>否</v>
      </c>
      <c r="BY9" s="44"/>
      <c r="BZ9" s="44"/>
      <c r="CA9" s="44"/>
      <c r="CB9" s="44"/>
      <c r="CC9" s="44"/>
      <c r="CD9" s="44"/>
      <c r="CF9" s="0" t="str">
        <f aca="false">VLOOKUP(AR9,[3]市民意见信息导出!$AK$2:$AM$304,3,FALSE())</f>
        <v>结束</v>
      </c>
    </row>
    <row r="10" customFormat="false" ht="64" hidden="true" customHeight="true" outlineLevel="0" collapsed="false">
      <c r="A10" s="36" t="s">
        <v>4803</v>
      </c>
      <c r="B10" s="36" t="s">
        <v>4804</v>
      </c>
      <c r="C10" s="36" t="s">
        <v>4805</v>
      </c>
      <c r="D10" s="36" t="s">
        <v>4806</v>
      </c>
      <c r="E10" s="35" t="s">
        <v>4747</v>
      </c>
      <c r="F10" s="35" t="s">
        <v>129</v>
      </c>
      <c r="G10" s="35"/>
      <c r="H10" s="36" t="s">
        <v>4807</v>
      </c>
      <c r="I10" s="35" t="s">
        <v>116</v>
      </c>
      <c r="J10" s="35" t="s">
        <v>93</v>
      </c>
      <c r="K10" s="35" t="s">
        <v>434</v>
      </c>
      <c r="L10" s="35" t="s">
        <v>910</v>
      </c>
      <c r="M10" s="35" t="s">
        <v>911</v>
      </c>
      <c r="N10" s="35" t="s">
        <v>97</v>
      </c>
      <c r="O10" s="35" t="s">
        <v>135</v>
      </c>
      <c r="P10" s="35" t="s">
        <v>912</v>
      </c>
      <c r="Q10" s="35" t="s">
        <v>135</v>
      </c>
      <c r="R10" s="36" t="s">
        <v>4806</v>
      </c>
      <c r="S10" s="95" t="s">
        <v>472</v>
      </c>
      <c r="T10" s="16" t="s">
        <v>103</v>
      </c>
      <c r="U10" s="96" t="s">
        <v>104</v>
      </c>
      <c r="V10" s="35" t="s">
        <v>4808</v>
      </c>
      <c r="W10" s="35" t="s">
        <v>4809</v>
      </c>
      <c r="X10" s="35" t="s">
        <v>4810</v>
      </c>
      <c r="Y10" s="35" t="s">
        <v>4810</v>
      </c>
      <c r="Z10" s="35" t="s">
        <v>4810</v>
      </c>
      <c r="AA10" s="35" t="s">
        <v>4811</v>
      </c>
      <c r="AB10" s="35" t="s">
        <v>111</v>
      </c>
      <c r="AC10" s="35" t="s">
        <v>97</v>
      </c>
      <c r="AD10" s="35" t="s">
        <v>912</v>
      </c>
      <c r="AE10" s="35"/>
      <c r="AF10" s="35"/>
      <c r="AG10" s="35"/>
      <c r="AH10" s="35" t="s">
        <v>4756</v>
      </c>
      <c r="AI10" s="35" t="s">
        <v>4757</v>
      </c>
      <c r="AJ10" s="36" t="s">
        <v>104</v>
      </c>
      <c r="AK10" s="37" t="str">
        <f aca="false">AI10&amp;L10&amp;M10</f>
        <v>普办后勤保障食堂问题</v>
      </c>
      <c r="AP10" s="38" t="n">
        <v>7</v>
      </c>
      <c r="AQ10" s="97" t="n">
        <v>46023</v>
      </c>
      <c r="AR10" s="43" t="str">
        <f aca="false">IFERROR(LEFT(A10,FIND("（",A10)-1),A10)</f>
        <v>GJ-PHONE-20251228-1995</v>
      </c>
      <c r="AS10" s="43" t="str">
        <f aca="false">J10</f>
        <v>诉求</v>
      </c>
      <c r="AT10" s="43" t="n">
        <f aca="false">IF(MID(AR10,1,2)="热线",12345)+IF(MID(AR10,1,2)="网络",12345)+IF(MID(AR10,1,2)="GJ",96166)</f>
        <v>96166</v>
      </c>
      <c r="AU10" s="43" t="str">
        <f aca="false">IFERROR(LEFT(C10,FIND(" ",C10)-1),C10)</f>
        <v>2025-12-28</v>
      </c>
      <c r="AV10" s="43" t="str">
        <f aca="false">P10</f>
        <v>餐饮服务部</v>
      </c>
      <c r="AW10" s="43" t="str">
        <f aca="false">Q10</f>
        <v>东直门分中心</v>
      </c>
      <c r="AX10" s="7" t="str">
        <f aca="false">H10</f>
        <v>12月28日20:18分(来电)：一先生称顺义南彩场站内的鸿运承共享食堂，早餐粥有糊味， 咸菜过咸（放酱油和盐），中午菜品单一，味道不好。同时称该食堂有一名女管理员（姓程），没有管理证，什么都不会做，也不干活，管理差（不会管理），故对以上均不满，特来电反映。</v>
      </c>
      <c r="AY10" s="43" t="str">
        <f aca="false">L10</f>
        <v>后勤保障</v>
      </c>
      <c r="AZ10" s="43" t="s">
        <v>92</v>
      </c>
      <c r="BA10" s="43" t="s">
        <v>116</v>
      </c>
      <c r="BB10" s="43" t="s">
        <v>116</v>
      </c>
      <c r="BC10" s="6" t="s">
        <v>4812</v>
      </c>
      <c r="BD10" s="43" t="str">
        <f aca="false">T10</f>
        <v>结束</v>
      </c>
      <c r="BE10" s="43" t="str">
        <f aca="false">IFERROR(LEFT(R10,FIND(" ",R10)-1),R10)</f>
        <v>2026-01-02</v>
      </c>
      <c r="BF10" s="6" t="s">
        <v>4813</v>
      </c>
      <c r="BG10" s="78" t="s">
        <v>912</v>
      </c>
      <c r="BH10" s="55" t="s">
        <v>135</v>
      </c>
      <c r="BI10" s="44"/>
      <c r="BJ10" s="44"/>
      <c r="BK10" s="44"/>
      <c r="BL10" s="44" t="str">
        <f aca="false">IF(BG10="物管行政部","侯旭、郑楠",IF(BG10="安保部","张庚",IF(BG10="工程设备部","华菲",IF(BG10="人力资源部","成琦",IF(BG10="党委工作部","阎鑫雨",IF(BG10="餐饮服务部","赵弘晨",IF(BG10="工会","白莉",IF(BG10="办公室","李建萍",""))))))))&amp;IF(BG10="纪检部","张先民",IF(BG10="信息管理部","蔡浩然",""))</f>
        <v>赵弘晨</v>
      </c>
      <c r="BM10" s="44"/>
      <c r="BN10" s="44"/>
      <c r="BO10" s="44"/>
      <c r="BP10" s="44" t="s">
        <v>120</v>
      </c>
      <c r="BQ10" s="46"/>
      <c r="BR10" s="44"/>
      <c r="BS10" s="46"/>
      <c r="BT10" s="46"/>
      <c r="BU10" s="44"/>
      <c r="BV10" s="44"/>
      <c r="BW10" s="44" t="str">
        <f aca="false">MID(AR10,1,22)</f>
        <v>GJ-PHONE-20251228-1995</v>
      </c>
      <c r="BX10" s="45" t="str">
        <f aca="false">IF(COUNTIF(BW:BW,BW10)=1,"否",COUNTIF(BW:BW,BW10))</f>
        <v>否</v>
      </c>
      <c r="BY10" s="44"/>
      <c r="BZ10" s="44"/>
      <c r="CA10" s="44"/>
      <c r="CB10" s="44"/>
      <c r="CC10" s="44"/>
      <c r="CD10" s="44"/>
      <c r="CF10" s="0" t="str">
        <f aca="false">VLOOKUP(AR10,[3]市民意见信息导出!$AK$2:$AM$304,3,FALSE())</f>
        <v>结束</v>
      </c>
    </row>
    <row r="11" customFormat="false" ht="52" hidden="true" customHeight="false" outlineLevel="0" collapsed="false">
      <c r="A11" s="36" t="s">
        <v>4814</v>
      </c>
      <c r="B11" s="36" t="s">
        <v>4815</v>
      </c>
      <c r="C11" s="36" t="s">
        <v>4816</v>
      </c>
      <c r="D11" s="36" t="s">
        <v>509</v>
      </c>
      <c r="E11" s="35" t="s">
        <v>4747</v>
      </c>
      <c r="F11" s="35" t="s">
        <v>129</v>
      </c>
      <c r="G11" s="35"/>
      <c r="H11" s="36" t="s">
        <v>4817</v>
      </c>
      <c r="I11" s="35" t="s">
        <v>116</v>
      </c>
      <c r="J11" s="35" t="s">
        <v>93</v>
      </c>
      <c r="K11" s="35" t="s">
        <v>434</v>
      </c>
      <c r="L11" s="35" t="s">
        <v>490</v>
      </c>
      <c r="M11" s="35" t="s">
        <v>491</v>
      </c>
      <c r="N11" s="35" t="s">
        <v>97</v>
      </c>
      <c r="O11" s="35" t="s">
        <v>97</v>
      </c>
      <c r="P11" s="35" t="s">
        <v>434</v>
      </c>
      <c r="Q11" s="35" t="s">
        <v>507</v>
      </c>
      <c r="R11" s="36" t="s">
        <v>509</v>
      </c>
      <c r="S11" s="95" t="s">
        <v>472</v>
      </c>
      <c r="T11" s="16" t="s">
        <v>103</v>
      </c>
      <c r="U11" s="96" t="s">
        <v>104</v>
      </c>
      <c r="V11" s="35" t="s">
        <v>4818</v>
      </c>
      <c r="W11" s="35" t="s">
        <v>4819</v>
      </c>
      <c r="X11" s="36" t="s">
        <v>4820</v>
      </c>
      <c r="Y11" s="36" t="s">
        <v>4820</v>
      </c>
      <c r="Z11" s="35" t="s">
        <v>242</v>
      </c>
      <c r="AA11" s="35" t="s">
        <v>4821</v>
      </c>
      <c r="AB11" s="35" t="s">
        <v>111</v>
      </c>
      <c r="AC11" s="35" t="s">
        <v>4822</v>
      </c>
      <c r="AD11" s="35" t="s">
        <v>434</v>
      </c>
      <c r="AE11" s="35"/>
      <c r="AF11" s="35"/>
      <c r="AG11" s="35"/>
      <c r="AH11" s="35" t="s">
        <v>4756</v>
      </c>
      <c r="AI11" s="35" t="s">
        <v>4757</v>
      </c>
      <c r="AJ11" s="36" t="s">
        <v>104</v>
      </c>
      <c r="AK11" s="37" t="str">
        <f aca="false">AI11&amp;L11&amp;M11</f>
        <v>普办场站问题场站建设</v>
      </c>
      <c r="AP11" s="38" t="n">
        <v>8</v>
      </c>
      <c r="AQ11" s="97" t="n">
        <v>46023</v>
      </c>
      <c r="AR11" s="43" t="str">
        <f aca="false">IFERROR(LEFT(A11,FIND("（",A11)-1),A11)</f>
        <v>GJ-PHONE-20251227-0780-1</v>
      </c>
      <c r="AS11" s="43" t="str">
        <f aca="false">J11</f>
        <v>诉求</v>
      </c>
      <c r="AT11" s="43" t="n">
        <f aca="false">IF(MID(AR11,1,2)="热线",12345)+IF(MID(AR11,1,2)="网络",12345)+IF(MID(AR11,1,2)="GJ",96166)</f>
        <v>96166</v>
      </c>
      <c r="AU11" s="43" t="str">
        <f aca="false">IFERROR(LEFT(C11,FIND(" ",C11)-1),C11)</f>
        <v>2025-12-27</v>
      </c>
      <c r="AV11" s="43" t="str">
        <f aca="false">P11</f>
        <v>基建行政部</v>
      </c>
      <c r="AW11" s="43" t="str">
        <f aca="false">Q11</f>
        <v>北京公共交通控股（集团）有限公司</v>
      </c>
      <c r="AX11" s="7" t="str">
        <f aca="false">H11</f>
        <v>12月27日11:38分(来电)：一先生在慧忠里场站，询问2个人身穿蓝色工服的工作人员（不是司机的工服）在哪坐142路，均告知不知道。建议在场站内增加指示标识，提示乘客。注：未说完挂断多次回拨不接
</v>
      </c>
      <c r="AY11" s="43" t="str">
        <f aca="false">L11</f>
        <v>场站问题</v>
      </c>
      <c r="AZ11" s="43" t="s">
        <v>116</v>
      </c>
      <c r="BA11" s="43" t="s">
        <v>116</v>
      </c>
      <c r="BB11" s="43" t="s">
        <v>116</v>
      </c>
      <c r="BC11" s="6" t="s">
        <v>398</v>
      </c>
      <c r="BD11" s="43" t="str">
        <f aca="false">T11</f>
        <v>结束</v>
      </c>
      <c r="BE11" s="43" t="str">
        <f aca="false">IFERROR(LEFT(R11,FIND(" ",R11)-1),R11)</f>
        <v>2026-01-01</v>
      </c>
      <c r="BF11" s="5" t="s">
        <v>4823</v>
      </c>
      <c r="BG11" s="78" t="s">
        <v>447</v>
      </c>
      <c r="BH11" s="55" t="s">
        <v>390</v>
      </c>
      <c r="BI11" s="44"/>
      <c r="BJ11" s="44"/>
      <c r="BK11" s="44"/>
      <c r="BL11" s="44" t="str">
        <f aca="false">IF(BG11="物管行政部","侯旭、郑楠",IF(BG11="安保部","张庚",IF(BG11="工程设备部","华菲",IF(BG11="人力资源部","成琦",IF(BG11="党委工作部","阎鑫雨",IF(BG11="餐饮服务部","赵弘晨",IF(BG11="工会","白莉",IF(BG11="办公室","李建萍",""))))))))&amp;IF(BG11="纪检部","张先民",IF(BG11="信息管理部","蔡浩然",""))</f>
        <v>华菲</v>
      </c>
      <c r="BM11" s="44"/>
      <c r="BN11" s="44"/>
      <c r="BO11" s="44"/>
      <c r="BP11" s="44" t="s">
        <v>120</v>
      </c>
      <c r="BQ11" s="46"/>
      <c r="BR11" s="44" t="s">
        <v>92</v>
      </c>
      <c r="BS11" s="46" t="s">
        <v>2338</v>
      </c>
      <c r="BT11" s="46"/>
      <c r="BU11" s="44"/>
      <c r="BV11" s="44"/>
      <c r="BW11" s="44" t="str">
        <f aca="false">MID(AR11,1,22)</f>
        <v>GJ-PHONE-20251227-0780</v>
      </c>
      <c r="BX11" s="45" t="str">
        <f aca="false">IF(COUNTIF(BW:BW,BW11)=1,"否",COUNTIF(BW:BW,BW11))</f>
        <v>否</v>
      </c>
      <c r="BY11" s="44"/>
      <c r="BZ11" s="44"/>
      <c r="CA11" s="44"/>
      <c r="CB11" s="44"/>
      <c r="CC11" s="44"/>
      <c r="CD11" s="44"/>
      <c r="CF11" s="0" t="str">
        <f aca="false">VLOOKUP(AR11,[3]市民意见信息导出!$AK$2:$AM$304,3,FALSE())</f>
        <v>结束</v>
      </c>
    </row>
    <row r="12" customFormat="false" ht="39" hidden="true" customHeight="false" outlineLevel="0" collapsed="false">
      <c r="A12" s="36" t="s">
        <v>4824</v>
      </c>
      <c r="B12" s="36" t="s">
        <v>4825</v>
      </c>
      <c r="C12" s="36" t="s">
        <v>4826</v>
      </c>
      <c r="D12" s="36" t="s">
        <v>509</v>
      </c>
      <c r="E12" s="35" t="s">
        <v>4747</v>
      </c>
      <c r="F12" s="35" t="s">
        <v>129</v>
      </c>
      <c r="G12" s="35"/>
      <c r="H12" s="36" t="s">
        <v>4827</v>
      </c>
      <c r="I12" s="35" t="s">
        <v>116</v>
      </c>
      <c r="J12" s="35" t="s">
        <v>93</v>
      </c>
      <c r="K12" s="35" t="s">
        <v>434</v>
      </c>
      <c r="L12" s="35" t="s">
        <v>553</v>
      </c>
      <c r="M12" s="35" t="s">
        <v>1798</v>
      </c>
      <c r="N12" s="35" t="s">
        <v>97</v>
      </c>
      <c r="O12" s="35" t="s">
        <v>99</v>
      </c>
      <c r="P12" s="35" t="s">
        <v>4828</v>
      </c>
      <c r="Q12" s="35" t="s">
        <v>218</v>
      </c>
      <c r="R12" s="36" t="s">
        <v>509</v>
      </c>
      <c r="S12" s="95" t="s">
        <v>541</v>
      </c>
      <c r="T12" s="16" t="s">
        <v>103</v>
      </c>
      <c r="U12" s="96" t="s">
        <v>104</v>
      </c>
      <c r="V12" s="35" t="s">
        <v>524</v>
      </c>
      <c r="W12" s="35" t="s">
        <v>4829</v>
      </c>
      <c r="X12" s="35" t="s">
        <v>4830</v>
      </c>
      <c r="Y12" s="35" t="s">
        <v>4831</v>
      </c>
      <c r="Z12" s="35" t="s">
        <v>1403</v>
      </c>
      <c r="AA12" s="35" t="s">
        <v>4832</v>
      </c>
      <c r="AB12" s="35" t="s">
        <v>111</v>
      </c>
      <c r="AC12" s="35" t="s">
        <v>4833</v>
      </c>
      <c r="AD12" s="35" t="s">
        <v>4828</v>
      </c>
      <c r="AE12" s="35"/>
      <c r="AF12" s="35"/>
      <c r="AG12" s="35"/>
      <c r="AH12" s="35" t="s">
        <v>4756</v>
      </c>
      <c r="AI12" s="35" t="s">
        <v>4757</v>
      </c>
      <c r="AJ12" s="36" t="s">
        <v>104</v>
      </c>
      <c r="AK12" s="37" t="str">
        <f aca="false">AI12&amp;L12&amp;M12</f>
        <v>普办站务设施问题自管站台及快速公交站台相关问题</v>
      </c>
      <c r="AP12" s="38" t="n">
        <v>9</v>
      </c>
      <c r="AQ12" s="97" t="n">
        <v>46023</v>
      </c>
      <c r="AR12" s="43" t="str">
        <f aca="false">IFERROR(LEFT(A12,FIND("（",A12)-1),A12)</f>
        <v>GJ-PHONE-20251227-1652</v>
      </c>
      <c r="AS12" s="43" t="str">
        <f aca="false">J12</f>
        <v>诉求</v>
      </c>
      <c r="AT12" s="43" t="n">
        <f aca="false">IF(MID(AR12,1,2)="热线",12345)+IF(MID(AR12,1,2)="网络",12345)+IF(MID(AR12,1,2)="GJ",96166)</f>
        <v>96166</v>
      </c>
      <c r="AU12" s="43" t="str">
        <f aca="false">IFERROR(LEFT(C12,FIND(" ",C12)-1),C12)</f>
        <v>2025-12-27</v>
      </c>
      <c r="AV12" s="43" t="str">
        <f aca="false">P12</f>
        <v>快速公交1线</v>
      </c>
      <c r="AW12" s="43" t="str">
        <f aca="false">Q12</f>
        <v>机关</v>
      </c>
      <c r="AX12" s="7" t="str">
        <f aca="false">H12</f>
        <v>12月27日17:22分(来电)，14点，一先生在和义南站乘坐快速公交1线到天坛西门。其看到每站的屏蔽门及挡板上都是土，望相关部门及时清理。</v>
      </c>
      <c r="AY12" s="43" t="str">
        <f aca="false">L12</f>
        <v>站务设施问题</v>
      </c>
      <c r="AZ12" s="43" t="s">
        <v>116</v>
      </c>
      <c r="BA12" s="43" t="s">
        <v>116</v>
      </c>
      <c r="BB12" s="43" t="s">
        <v>116</v>
      </c>
      <c r="BC12" s="6" t="s">
        <v>4758</v>
      </c>
      <c r="BD12" s="43" t="str">
        <f aca="false">T12</f>
        <v>结束</v>
      </c>
      <c r="BE12" s="43" t="str">
        <f aca="false">IFERROR(LEFT(R12,FIND(" ",R12)-1),R12)</f>
        <v>2026-01-01</v>
      </c>
      <c r="BF12" s="6" t="s">
        <v>4834</v>
      </c>
      <c r="BG12" s="78" t="s">
        <v>99</v>
      </c>
      <c r="BH12" s="55" t="s">
        <v>340</v>
      </c>
      <c r="BI12" s="44"/>
      <c r="BJ12" s="44"/>
      <c r="BK12" s="44"/>
      <c r="BL12" s="44" t="str">
        <f aca="false">IF(BG12="物管行政部","侯旭、郑楠",IF(BG12="安保部","张庚",IF(BG12="工程设备部","华菲",IF(BG12="人力资源部","成琦",IF(BG12="党委工作部","阎鑫雨",IF(BG12="餐饮服务部","赵弘晨",IF(BG12="工会","白莉",IF(BG12="办公室","李建萍",""))))))))&amp;IF(BG12="纪检部","张先民",IF(BG12="信息管理部","蔡浩然",""))</f>
        <v>侯旭、郑楠</v>
      </c>
      <c r="BM12" s="44"/>
      <c r="BN12" s="44"/>
      <c r="BO12" s="44"/>
      <c r="BP12" s="44" t="s">
        <v>120</v>
      </c>
      <c r="BQ12" s="46"/>
      <c r="BR12" s="44"/>
      <c r="BS12" s="46"/>
      <c r="BT12" s="46"/>
      <c r="BU12" s="44"/>
      <c r="BV12" s="44"/>
      <c r="BW12" s="44" t="str">
        <f aca="false">MID(AR12,1,22)</f>
        <v>GJ-PHONE-20251227-1652</v>
      </c>
      <c r="BX12" s="45" t="str">
        <f aca="false">IF(COUNTIF(BW:BW,BW12)=1,"否",COUNTIF(BW:BW,BW12))</f>
        <v>否</v>
      </c>
      <c r="BY12" s="44"/>
      <c r="BZ12" s="44"/>
      <c r="CA12" s="44"/>
      <c r="CB12" s="44"/>
      <c r="CC12" s="44"/>
      <c r="CD12" s="44"/>
      <c r="CF12" s="0" t="str">
        <f aca="false">VLOOKUP(AR12,[3]市民意见信息导出!$AK$2:$AM$304,3,FALSE())</f>
        <v>结束</v>
      </c>
    </row>
    <row r="13" customFormat="false" ht="28" hidden="true" customHeight="false" outlineLevel="0" collapsed="false">
      <c r="A13" s="36" t="s">
        <v>4835</v>
      </c>
      <c r="B13" s="36" t="s">
        <v>4836</v>
      </c>
      <c r="C13" s="36" t="s">
        <v>4837</v>
      </c>
      <c r="D13" s="36" t="s">
        <v>4806</v>
      </c>
      <c r="E13" s="35" t="s">
        <v>4747</v>
      </c>
      <c r="F13" s="35" t="s">
        <v>89</v>
      </c>
      <c r="G13" s="36" t="s">
        <v>4838</v>
      </c>
      <c r="H13" s="36" t="s">
        <v>4839</v>
      </c>
      <c r="I13" s="35" t="s">
        <v>92</v>
      </c>
      <c r="J13" s="35" t="s">
        <v>93</v>
      </c>
      <c r="K13" s="35" t="s">
        <v>94</v>
      </c>
      <c r="L13" s="35" t="s">
        <v>95</v>
      </c>
      <c r="M13" s="35" t="s">
        <v>96</v>
      </c>
      <c r="N13" s="35" t="s">
        <v>97</v>
      </c>
      <c r="O13" s="35" t="s">
        <v>573</v>
      </c>
      <c r="P13" s="35" t="s">
        <v>573</v>
      </c>
      <c r="Q13" s="35" t="s">
        <v>573</v>
      </c>
      <c r="R13" s="36" t="s">
        <v>4806</v>
      </c>
      <c r="S13" s="95" t="s">
        <v>472</v>
      </c>
      <c r="T13" s="16" t="s">
        <v>103</v>
      </c>
      <c r="U13" s="96" t="s">
        <v>104</v>
      </c>
      <c r="V13" s="35" t="s">
        <v>4840</v>
      </c>
      <c r="W13" s="35" t="s">
        <v>4841</v>
      </c>
      <c r="X13" s="35" t="s">
        <v>4842</v>
      </c>
      <c r="Y13" s="35" t="s">
        <v>4753</v>
      </c>
      <c r="Z13" s="35" t="s">
        <v>4754</v>
      </c>
      <c r="AA13" s="35" t="s">
        <v>4843</v>
      </c>
      <c r="AB13" s="35" t="s">
        <v>111</v>
      </c>
      <c r="AC13" s="35" t="s">
        <v>97</v>
      </c>
      <c r="AD13" s="35" t="s">
        <v>99</v>
      </c>
      <c r="AE13" s="35"/>
      <c r="AF13" s="35"/>
      <c r="AG13" s="35"/>
      <c r="AH13" s="35" t="s">
        <v>4756</v>
      </c>
      <c r="AI13" s="35" t="s">
        <v>4757</v>
      </c>
      <c r="AJ13" s="36" t="s">
        <v>104</v>
      </c>
      <c r="AK13" s="37" t="str">
        <f aca="false">AI13&amp;L13&amp;M13</f>
        <v>普办企业政策问题调整服务规范</v>
      </c>
      <c r="AP13" s="38" t="n">
        <v>10</v>
      </c>
      <c r="AQ13" s="97" t="n">
        <v>46023</v>
      </c>
      <c r="AR13" s="43" t="str">
        <f aca="false">IFERROR(LEFT(A13,FIND("（",A13)-1),A13)</f>
        <v>GJ-PHONE-20251228-2128</v>
      </c>
      <c r="AS13" s="43" t="str">
        <f aca="false">J13</f>
        <v>诉求</v>
      </c>
      <c r="AT13" s="43" t="n">
        <f aca="false">IF(MID(AR13,1,2)="热线",12345)+IF(MID(AR13,1,2)="网络",12345)+IF(MID(AR13,1,2)="GJ",96166)</f>
        <v>96166</v>
      </c>
      <c r="AU13" s="43" t="str">
        <f aca="false">IFERROR(LEFT(C13,FIND(" ",C13)-1),C13)</f>
        <v>2025-12-29</v>
      </c>
      <c r="AV13" s="43" t="str">
        <f aca="false">P13</f>
        <v>天宫院分中心</v>
      </c>
      <c r="AW13" s="43" t="str">
        <f aca="false">Q13</f>
        <v>天宫院分中心</v>
      </c>
      <c r="AX13" s="7" t="str">
        <f aca="false">H13</f>
        <v>12月28日22:15分来电，一位女士在瀛海庄乘坐926路到青云店，其称车厢内都是土且空气非常不好。故不满，要求答复。</v>
      </c>
      <c r="AY13" s="43" t="str">
        <f aca="false">L13</f>
        <v>企业政策问题</v>
      </c>
      <c r="AZ13" s="43" t="s">
        <v>116</v>
      </c>
      <c r="BA13" s="43" t="s">
        <v>116</v>
      </c>
      <c r="BB13" s="43" t="s">
        <v>116</v>
      </c>
      <c r="BC13" s="6" t="s">
        <v>4758</v>
      </c>
      <c r="BD13" s="43" t="str">
        <f aca="false">T13</f>
        <v>结束</v>
      </c>
      <c r="BE13" s="43" t="str">
        <f aca="false">IFERROR(LEFT(R13,FIND(" ",R13)-1),R13)</f>
        <v>2026-01-02</v>
      </c>
      <c r="BF13" s="6" t="s">
        <v>640</v>
      </c>
      <c r="BG13" s="78" t="s">
        <v>99</v>
      </c>
      <c r="BH13" s="55" t="s">
        <v>573</v>
      </c>
      <c r="BI13" s="44"/>
      <c r="BJ13" s="44"/>
      <c r="BK13" s="44"/>
      <c r="BL13" s="44" t="str">
        <f aca="false">IF(BG13="物管行政部","侯旭、郑楠",IF(BG13="安保部","张庚",IF(BG13="工程设备部","华菲",IF(BG13="人力资源部","成琦",IF(BG13="党委工作部","阎鑫雨",IF(BG13="餐饮服务部","赵弘晨",IF(BG13="工会","白莉",IF(BG13="办公室","李建萍",""))))))))&amp;IF(BG13="纪检部","张先民",IF(BG13="信息管理部","蔡浩然",""))</f>
        <v>侯旭、郑楠</v>
      </c>
      <c r="BM13" s="44"/>
      <c r="BN13" s="44"/>
      <c r="BO13" s="44"/>
      <c r="BP13" s="44" t="s">
        <v>120</v>
      </c>
      <c r="BQ13" s="46"/>
      <c r="BR13" s="44"/>
      <c r="BS13" s="46"/>
      <c r="BT13" s="46"/>
      <c r="BU13" s="44"/>
      <c r="BV13" s="44"/>
      <c r="BW13" s="44" t="str">
        <f aca="false">MID(AR13,1,22)</f>
        <v>GJ-PHONE-20251228-2128</v>
      </c>
      <c r="BX13" s="45" t="str">
        <f aca="false">IF(COUNTIF(BW:BW,BW13)=1,"否",COUNTIF(BW:BW,BW13))</f>
        <v>否</v>
      </c>
      <c r="BY13" s="44"/>
      <c r="BZ13" s="44"/>
      <c r="CA13" s="44"/>
      <c r="CB13" s="44"/>
      <c r="CC13" s="44"/>
      <c r="CD13" s="44"/>
      <c r="CF13" s="0" t="str">
        <f aca="false">VLOOKUP(AR13,[3]市民意见信息导出!$AK$2:$AM$304,3,FALSE())</f>
        <v>结束</v>
      </c>
    </row>
    <row r="14" customFormat="false" ht="39" hidden="true" customHeight="false" outlineLevel="0" collapsed="false">
      <c r="A14" s="36" t="s">
        <v>4844</v>
      </c>
      <c r="B14" s="36" t="s">
        <v>4845</v>
      </c>
      <c r="C14" s="36" t="s">
        <v>4846</v>
      </c>
      <c r="D14" s="36" t="s">
        <v>556</v>
      </c>
      <c r="E14" s="35" t="s">
        <v>4747</v>
      </c>
      <c r="F14" s="35" t="s">
        <v>89</v>
      </c>
      <c r="G14" s="35"/>
      <c r="H14" s="36" t="s">
        <v>4847</v>
      </c>
      <c r="I14" s="35" t="s">
        <v>116</v>
      </c>
      <c r="J14" s="35" t="s">
        <v>173</v>
      </c>
      <c r="K14" s="35" t="s">
        <v>94</v>
      </c>
      <c r="L14" s="35" t="s">
        <v>1072</v>
      </c>
      <c r="M14" s="35" t="s">
        <v>1073</v>
      </c>
      <c r="N14" s="35" t="s">
        <v>97</v>
      </c>
      <c r="O14" s="35" t="s">
        <v>99</v>
      </c>
      <c r="P14" s="35" t="s">
        <v>94</v>
      </c>
      <c r="Q14" s="35" t="s">
        <v>218</v>
      </c>
      <c r="R14" s="36" t="s">
        <v>556</v>
      </c>
      <c r="S14" s="95" t="s">
        <v>472</v>
      </c>
      <c r="T14" s="16" t="s">
        <v>103</v>
      </c>
      <c r="U14" s="96" t="s">
        <v>104</v>
      </c>
      <c r="V14" s="35" t="s">
        <v>4848</v>
      </c>
      <c r="W14" s="35" t="s">
        <v>4849</v>
      </c>
      <c r="X14" s="35" t="s">
        <v>4850</v>
      </c>
      <c r="Y14" s="35" t="s">
        <v>4851</v>
      </c>
      <c r="Z14" s="35" t="s">
        <v>4852</v>
      </c>
      <c r="AA14" s="35" t="s">
        <v>4853</v>
      </c>
      <c r="AB14" s="35" t="s">
        <v>111</v>
      </c>
      <c r="AC14" s="35" t="s">
        <v>4854</v>
      </c>
      <c r="AD14" s="35" t="s">
        <v>94</v>
      </c>
      <c r="AE14" s="35"/>
      <c r="AF14" s="35"/>
      <c r="AG14" s="35"/>
      <c r="AH14" s="35" t="s">
        <v>4756</v>
      </c>
      <c r="AI14" s="35" t="s">
        <v>4757</v>
      </c>
      <c r="AJ14" s="36" t="s">
        <v>104</v>
      </c>
      <c r="AK14" s="37" t="str">
        <f aca="false">AI14&amp;L14&amp;M14</f>
        <v>普办安全服务专业其他问题安全服务专业补充内容</v>
      </c>
      <c r="AP14" s="38" t="n">
        <v>11</v>
      </c>
      <c r="AQ14" s="97" t="n">
        <v>46023</v>
      </c>
      <c r="AR14" s="43" t="str">
        <f aca="false">IFERROR(LEFT(A14,FIND("（",A14)-1),A14)</f>
        <v>GJ-PHONE-20251229-0224-1</v>
      </c>
      <c r="AS14" s="43" t="str">
        <f aca="false">J14</f>
        <v>其他</v>
      </c>
      <c r="AT14" s="43" t="n">
        <f aca="false">IF(MID(AR14,1,2)="热线",12345)+IF(MID(AR14,1,2)="网络",12345)+IF(MID(AR14,1,2)="GJ",96166)</f>
        <v>96166</v>
      </c>
      <c r="AU14" s="43" t="str">
        <f aca="false">IFERROR(LEFT(C14,FIND(" ",C14)-1),C14)</f>
        <v>2025-12-29</v>
      </c>
      <c r="AV14" s="43" t="str">
        <f aca="false">P14</f>
        <v>行车安全服务部</v>
      </c>
      <c r="AW14" s="43" t="str">
        <f aca="false">Q14</f>
        <v>机关</v>
      </c>
      <c r="AX14" s="7" t="str">
        <f aca="false">H14</f>
        <v>12月29日8:25分来电：希望将公交车所有车辆擦干净，特别是车尾百叶窗处擦，可以增加美观，还能让发动机更好的散热。</v>
      </c>
      <c r="AY14" s="43" t="str">
        <f aca="false">L14</f>
        <v>安全服务专业其他问题</v>
      </c>
      <c r="AZ14" s="43" t="s">
        <v>116</v>
      </c>
      <c r="BA14" s="43" t="s">
        <v>116</v>
      </c>
      <c r="BB14" s="43" t="s">
        <v>116</v>
      </c>
      <c r="BC14" s="6" t="s">
        <v>4758</v>
      </c>
      <c r="BD14" s="43" t="str">
        <f aca="false">T14</f>
        <v>结束</v>
      </c>
      <c r="BE14" s="43" t="str">
        <f aca="false">IFERROR(LEFT(R14,FIND(" ",R14)-1),R14)</f>
        <v>2026-01-03</v>
      </c>
      <c r="BF14" s="6" t="s">
        <v>4855</v>
      </c>
      <c r="BG14" s="78" t="s">
        <v>99</v>
      </c>
      <c r="BH14" s="55" t="s">
        <v>218</v>
      </c>
      <c r="BI14" s="44"/>
      <c r="BJ14" s="44"/>
      <c r="BK14" s="44"/>
      <c r="BL14" s="44" t="str">
        <f aca="false">IF(BG14="物管行政部","侯旭、郑楠",IF(BG14="安保部","张庚",IF(BG14="工程设备部","华菲",IF(BG14="人力资源部","成琦",IF(BG14="党委工作部","阎鑫雨",IF(BG14="餐饮服务部","赵弘晨",IF(BG14="工会","白莉",IF(BG14="办公室","李建萍",""))))))))&amp;IF(BG14="纪检部","张先民",IF(BG14="信息管理部","蔡浩然",""))</f>
        <v>侯旭、郑楠</v>
      </c>
      <c r="BM14" s="44"/>
      <c r="BN14" s="44"/>
      <c r="BO14" s="44"/>
      <c r="BP14" s="44" t="s">
        <v>120</v>
      </c>
      <c r="BQ14" s="46"/>
      <c r="BR14" s="44"/>
      <c r="BS14" s="46"/>
      <c r="BT14" s="46"/>
      <c r="BU14" s="44"/>
      <c r="BV14" s="44"/>
      <c r="BW14" s="44" t="str">
        <f aca="false">MID(AR14,1,22)</f>
        <v>GJ-PHONE-20251229-0224</v>
      </c>
      <c r="BX14" s="45" t="str">
        <f aca="false">IF(COUNTIF(BW:BW,BW14)=1,"否",COUNTIF(BW:BW,BW14))</f>
        <v>否</v>
      </c>
      <c r="BY14" s="44"/>
      <c r="BZ14" s="44"/>
      <c r="CA14" s="44"/>
      <c r="CB14" s="44"/>
      <c r="CC14" s="44"/>
      <c r="CD14" s="44"/>
      <c r="CF14" s="0" t="str">
        <f aca="false">VLOOKUP(AR14,[3]市民意见信息导出!$AK$2:$AM$304,3,FALSE())</f>
        <v>结束</v>
      </c>
    </row>
    <row r="15" customFormat="false" ht="91" hidden="true" customHeight="false" outlineLevel="0" collapsed="false">
      <c r="A15" s="36" t="s">
        <v>4856</v>
      </c>
      <c r="B15" s="36" t="s">
        <v>4857</v>
      </c>
      <c r="C15" s="36" t="s">
        <v>4858</v>
      </c>
      <c r="D15" s="36" t="s">
        <v>605</v>
      </c>
      <c r="E15" s="35" t="s">
        <v>4747</v>
      </c>
      <c r="F15" s="35" t="s">
        <v>129</v>
      </c>
      <c r="G15" s="36" t="s">
        <v>4859</v>
      </c>
      <c r="H15" s="36" t="s">
        <v>4860</v>
      </c>
      <c r="I15" s="35" t="s">
        <v>92</v>
      </c>
      <c r="J15" s="35" t="s">
        <v>173</v>
      </c>
      <c r="K15" s="35" t="s">
        <v>234</v>
      </c>
      <c r="L15" s="35" t="s">
        <v>303</v>
      </c>
      <c r="M15" s="35" t="s">
        <v>304</v>
      </c>
      <c r="N15" s="35" t="s">
        <v>97</v>
      </c>
      <c r="O15" s="35" t="s">
        <v>305</v>
      </c>
      <c r="P15" s="35" t="s">
        <v>238</v>
      </c>
      <c r="Q15" s="35" t="s">
        <v>305</v>
      </c>
      <c r="R15" s="36" t="s">
        <v>605</v>
      </c>
      <c r="S15" s="95" t="s">
        <v>619</v>
      </c>
      <c r="T15" s="16" t="s">
        <v>103</v>
      </c>
      <c r="U15" s="96" t="s">
        <v>104</v>
      </c>
      <c r="V15" s="35" t="s">
        <v>4861</v>
      </c>
      <c r="W15" s="35" t="s">
        <v>4862</v>
      </c>
      <c r="X15" s="35" t="s">
        <v>242</v>
      </c>
      <c r="Y15" s="35" t="s">
        <v>4863</v>
      </c>
      <c r="Z15" s="35" t="s">
        <v>242</v>
      </c>
      <c r="AA15" s="35" t="s">
        <v>4864</v>
      </c>
      <c r="AB15" s="35" t="s">
        <v>111</v>
      </c>
      <c r="AC15" s="35" t="s">
        <v>97</v>
      </c>
      <c r="AD15" s="35" t="s">
        <v>238</v>
      </c>
      <c r="AE15" s="35"/>
      <c r="AF15" s="35"/>
      <c r="AG15" s="35"/>
      <c r="AH15" s="35" t="s">
        <v>4756</v>
      </c>
      <c r="AI15" s="35" t="s">
        <v>4757</v>
      </c>
      <c r="AJ15" s="36" t="s">
        <v>104</v>
      </c>
      <c r="AK15" s="37" t="str">
        <f aca="false">AI15&amp;L15&amp;M15</f>
        <v>普办人力资源方面其他问题人力资源方面补充内容</v>
      </c>
      <c r="AP15" s="38" t="n">
        <v>12</v>
      </c>
      <c r="AQ15" s="97" t="n">
        <v>46023</v>
      </c>
      <c r="AR15" s="43" t="str">
        <f aca="false">IFERROR(LEFT(A15,FIND("（",A15)-1),A15)</f>
        <v>GJ-PHONE-20251230-1549</v>
      </c>
      <c r="AS15" s="43" t="str">
        <f aca="false">J15</f>
        <v>其他</v>
      </c>
      <c r="AT15" s="43" t="n">
        <f aca="false">IF(MID(AR15,1,2)="热线",12345)+IF(MID(AR15,1,2)="网络",12345)+IF(MID(AR15,1,2)="GJ",96166)</f>
        <v>96166</v>
      </c>
      <c r="AU15" s="43" t="str">
        <f aca="false">IFERROR(LEFT(C15,FIND(" ",C15)-1),C15)</f>
        <v>2025-12-30</v>
      </c>
      <c r="AV15" s="43" t="str">
        <f aca="false">P15</f>
        <v>人力资源部</v>
      </c>
      <c r="AW15" s="43" t="str">
        <f aca="false">Q15</f>
        <v>九龙分中心</v>
      </c>
      <c r="AX15" s="7" t="str">
        <f aca="false">H15</f>
        <v>12月30日15：38分来电：一先生拨打83121150反映鸿运承物业九龙分公司葫芦垡公交场站（停公交报废车）员工（姓李）长期早退问题，称该员工应16点下班，实际每天15:40分就离开工作地点，到打卡范围边缘使用手机定位打卡下班。其接到负责人回复称九龙分公司已经受理，打卡范围是500米，该员工打卡在范围之内，无法处罚，并问其有证据吗？其在询问何时回复时该负责人并未告知。其认为负责人未找当事人谈话，该员工属于钻空子，故对答复不满，要求必须处罚该员工并将该员工调离本场站，严肃处理并答复。</v>
      </c>
      <c r="AY15" s="43" t="str">
        <f aca="false">L15</f>
        <v>人力资源方面其他问题</v>
      </c>
      <c r="AZ15" s="43" t="s">
        <v>92</v>
      </c>
      <c r="BA15" s="43" t="s">
        <v>92</v>
      </c>
      <c r="BB15" s="43" t="s">
        <v>116</v>
      </c>
      <c r="BC15" s="6" t="s">
        <v>480</v>
      </c>
      <c r="BD15" s="43" t="str">
        <f aca="false">T15</f>
        <v>结束</v>
      </c>
      <c r="BE15" s="43" t="str">
        <f aca="false">IFERROR(LEFT(R15,FIND(" ",R15)-1),R15)</f>
        <v>2026-01-04</v>
      </c>
      <c r="BF15" s="6" t="s">
        <v>4865</v>
      </c>
      <c r="BG15" s="78" t="s">
        <v>238</v>
      </c>
      <c r="BH15" s="55" t="s">
        <v>305</v>
      </c>
      <c r="BI15" s="44"/>
      <c r="BJ15" s="44"/>
      <c r="BK15" s="44"/>
      <c r="BL15" s="44" t="str">
        <f aca="false">IF(BG15="物管行政部","侯旭、郑楠",IF(BG15="安保部","张庚",IF(BG15="工程设备部","华菲",IF(BG15="人力资源部","成琦",IF(BG15="党委工作部","阎鑫雨",IF(BG15="餐饮服务部","赵弘晨",IF(BG15="工会","白莉",IF(BG15="办公室","李建萍",""))))))))&amp;IF(BG15="纪检部","张先民",IF(BG15="信息管理部","蔡浩然",""))</f>
        <v>成琦</v>
      </c>
      <c r="BM15" s="44"/>
      <c r="BN15" s="44"/>
      <c r="BO15" s="44"/>
      <c r="BP15" s="44" t="s">
        <v>120</v>
      </c>
      <c r="BQ15" s="46"/>
      <c r="BR15" s="44"/>
      <c r="BS15" s="46"/>
      <c r="BT15" s="46"/>
      <c r="BU15" s="44"/>
      <c r="BV15" s="44"/>
      <c r="BW15" s="44" t="str">
        <f aca="false">MID(AR15,1,22)</f>
        <v>GJ-PHONE-20251230-1549</v>
      </c>
      <c r="BX15" s="45" t="str">
        <f aca="false">IF(COUNTIF(BW:BW,BW15)=1,"否",COUNTIF(BW:BW,BW15))</f>
        <v>否</v>
      </c>
      <c r="BY15" s="44"/>
      <c r="BZ15" s="44"/>
      <c r="CA15" s="44"/>
      <c r="CB15" s="44"/>
      <c r="CC15" s="44"/>
      <c r="CD15" s="44"/>
      <c r="CF15" s="0" t="str">
        <f aca="false">VLOOKUP(AR15,[3]市民意见信息导出!$AK$2:$AM$304,3,FALSE())</f>
        <v>结束</v>
      </c>
    </row>
    <row r="16" customFormat="false" ht="78" hidden="true" customHeight="false" outlineLevel="0" collapsed="false">
      <c r="A16" s="36" t="s">
        <v>4866</v>
      </c>
      <c r="B16" s="36" t="s">
        <v>4867</v>
      </c>
      <c r="C16" s="36" t="s">
        <v>4868</v>
      </c>
      <c r="D16" s="36" t="s">
        <v>605</v>
      </c>
      <c r="E16" s="35" t="s">
        <v>4869</v>
      </c>
      <c r="F16" s="35" t="s">
        <v>129</v>
      </c>
      <c r="G16" s="36" t="s">
        <v>4870</v>
      </c>
      <c r="H16" s="36" t="s">
        <v>4871</v>
      </c>
      <c r="I16" s="35" t="s">
        <v>92</v>
      </c>
      <c r="J16" s="35" t="s">
        <v>93</v>
      </c>
      <c r="K16" s="35" t="s">
        <v>132</v>
      </c>
      <c r="L16" s="35" t="s">
        <v>388</v>
      </c>
      <c r="M16" s="35" t="s">
        <v>389</v>
      </c>
      <c r="N16" s="35" t="s">
        <v>97</v>
      </c>
      <c r="O16" s="35" t="s">
        <v>371</v>
      </c>
      <c r="P16" s="35" t="s">
        <v>176</v>
      </c>
      <c r="Q16" s="35" t="s">
        <v>371</v>
      </c>
      <c r="R16" s="36" t="s">
        <v>605</v>
      </c>
      <c r="S16" s="95" t="s">
        <v>619</v>
      </c>
      <c r="T16" s="16" t="s">
        <v>103</v>
      </c>
      <c r="U16" s="96" t="s">
        <v>104</v>
      </c>
      <c r="V16" s="35" t="s">
        <v>4872</v>
      </c>
      <c r="W16" s="35" t="s">
        <v>4873</v>
      </c>
      <c r="X16" s="35" t="s">
        <v>4874</v>
      </c>
      <c r="Y16" s="35" t="s">
        <v>4875</v>
      </c>
      <c r="Z16" s="35" t="s">
        <v>4876</v>
      </c>
      <c r="AA16" s="35" t="s">
        <v>4877</v>
      </c>
      <c r="AB16" s="35" t="s">
        <v>111</v>
      </c>
      <c r="AC16" s="35" t="s">
        <v>97</v>
      </c>
      <c r="AD16" s="35" t="s">
        <v>176</v>
      </c>
      <c r="AE16" s="35"/>
      <c r="AF16" s="35"/>
      <c r="AG16" s="35"/>
      <c r="AH16" s="35" t="s">
        <v>4756</v>
      </c>
      <c r="AI16" s="35" t="s">
        <v>4757</v>
      </c>
      <c r="AJ16" s="36" t="s">
        <v>104</v>
      </c>
      <c r="AK16" s="37" t="str">
        <f aca="false">AI16&amp;L16&amp;M16</f>
        <v>普办场站保安问题场站保安</v>
      </c>
      <c r="AP16" s="38" t="n">
        <v>13</v>
      </c>
      <c r="AQ16" s="97" t="n">
        <v>46023</v>
      </c>
      <c r="AR16" s="43" t="str">
        <f aca="false">IFERROR(LEFT(A16,FIND("（",A16)-1),A16)</f>
        <v>GJ-PHONE-20251230-1953</v>
      </c>
      <c r="AS16" s="43" t="str">
        <f aca="false">J16</f>
        <v>诉求</v>
      </c>
      <c r="AT16" s="43" t="n">
        <f aca="false">IF(MID(AR16,1,2)="热线",12345)+IF(MID(AR16,1,2)="网络",12345)+IF(MID(AR16,1,2)="GJ",96166)</f>
        <v>96166</v>
      </c>
      <c r="AU16" s="43" t="str">
        <f aca="false">IFERROR(LEFT(C16,FIND(" ",C16)-1),C16)</f>
        <v>2025-12-30</v>
      </c>
      <c r="AV16" s="43" t="str">
        <f aca="false">P16</f>
        <v>安全保卫部（应急管理中心）</v>
      </c>
      <c r="AW16" s="43" t="str">
        <f aca="false">Q16</f>
        <v>河滩分中心</v>
      </c>
      <c r="AX16" s="7" t="str">
        <f aca="false">H16</f>
        <v>12月30日18：16分来电：赵先称驾车在18点左右，到（永宁镇政府公共充电站去充电）在充电站旁边有一个院子是永宁公交场站。其驾车走错路开到了场站内。场站保安(穿着保安制服、颜色天黑未能看清。）未告知其旁边的院子怎么开过去。还冲其嚷，后其离开场站时，听到此人还对其出言不逊（具体内容未提供）其对场站保安的态度不满，要求马上答复。
注：如明天中午前未给其回复，其会拨打12345反映。</v>
      </c>
      <c r="AY16" s="43" t="str">
        <f aca="false">L16</f>
        <v>场站保安问题</v>
      </c>
      <c r="AZ16" s="43" t="s">
        <v>116</v>
      </c>
      <c r="BA16" s="43" t="s">
        <v>116</v>
      </c>
      <c r="BB16" s="43" t="s">
        <v>116</v>
      </c>
      <c r="BC16" s="6" t="s">
        <v>398</v>
      </c>
      <c r="BD16" s="43" t="str">
        <f aca="false">T16</f>
        <v>结束</v>
      </c>
      <c r="BE16" s="43" t="str">
        <f aca="false">IFERROR(LEFT(R16,FIND(" ",R16)-1),R16)</f>
        <v>2026-01-04</v>
      </c>
      <c r="BF16" s="5" t="s">
        <v>624</v>
      </c>
      <c r="BG16" s="78" t="s">
        <v>148</v>
      </c>
      <c r="BH16" s="55" t="s">
        <v>371</v>
      </c>
      <c r="BI16" s="44"/>
      <c r="BJ16" s="44"/>
      <c r="BK16" s="44"/>
      <c r="BL16" s="44" t="str">
        <f aca="false">IF(BG16="物管行政部","侯旭、郑楠",IF(BG16="安保部","张庚",IF(BG16="工程设备部","华菲",IF(BG16="人力资源部","成琦",IF(BG16="党委工作部","阎鑫雨",IF(BG16="餐饮服务部","赵弘晨",IF(BG16="工会","白莉",IF(BG16="办公室","李建萍",""))))))))&amp;IF(BG16="纪检部","张先民",IF(BG16="信息管理部","蔡浩然",""))</f>
        <v>张庚</v>
      </c>
      <c r="BM16" s="44"/>
      <c r="BN16" s="44"/>
      <c r="BO16" s="44"/>
      <c r="BP16" s="44" t="s">
        <v>120</v>
      </c>
      <c r="BQ16" s="46"/>
      <c r="BR16" s="44"/>
      <c r="BS16" s="46"/>
      <c r="BT16" s="46"/>
      <c r="BU16" s="44"/>
      <c r="BV16" s="44"/>
      <c r="BW16" s="44" t="str">
        <f aca="false">MID(AR16,1,22)</f>
        <v>GJ-PHONE-20251230-1953</v>
      </c>
      <c r="BX16" s="45" t="str">
        <f aca="false">IF(COUNTIF(BW:BW,BW16)=1,"否",COUNTIF(BW:BW,BW16))</f>
        <v>否</v>
      </c>
      <c r="BY16" s="44"/>
      <c r="BZ16" s="44"/>
      <c r="CA16" s="44"/>
      <c r="CB16" s="44"/>
      <c r="CC16" s="44"/>
      <c r="CD16" s="44"/>
      <c r="CF16" s="0" t="str">
        <f aca="false">VLOOKUP(AR16,[3]市民意见信息导出!$AK$2:$AM$304,3,FALSE())</f>
        <v>结束</v>
      </c>
    </row>
    <row r="17" customFormat="false" ht="39" hidden="true" customHeight="false" outlineLevel="0" collapsed="false">
      <c r="A17" s="36" t="s">
        <v>4878</v>
      </c>
      <c r="B17" s="36" t="s">
        <v>4879</v>
      </c>
      <c r="C17" s="36" t="s">
        <v>4880</v>
      </c>
      <c r="D17" s="36" t="s">
        <v>633</v>
      </c>
      <c r="E17" s="35" t="s">
        <v>128</v>
      </c>
      <c r="F17" s="35" t="s">
        <v>129</v>
      </c>
      <c r="G17" s="36" t="s">
        <v>4881</v>
      </c>
      <c r="H17" s="36" t="s">
        <v>4882</v>
      </c>
      <c r="I17" s="35" t="s">
        <v>92</v>
      </c>
      <c r="J17" s="35" t="s">
        <v>173</v>
      </c>
      <c r="K17" s="35" t="s">
        <v>434</v>
      </c>
      <c r="L17" s="35" t="s">
        <v>435</v>
      </c>
      <c r="M17" s="35" t="s">
        <v>436</v>
      </c>
      <c r="N17" s="35" t="s">
        <v>97</v>
      </c>
      <c r="O17" s="35" t="s">
        <v>4883</v>
      </c>
      <c r="P17" s="35" t="s">
        <v>4883</v>
      </c>
      <c r="Q17" s="35" t="s">
        <v>499</v>
      </c>
      <c r="R17" s="36" t="s">
        <v>633</v>
      </c>
      <c r="S17" s="95" t="s">
        <v>4884</v>
      </c>
      <c r="T17" s="16" t="s">
        <v>103</v>
      </c>
      <c r="U17" s="96" t="s">
        <v>104</v>
      </c>
      <c r="V17" s="35" t="s">
        <v>4885</v>
      </c>
      <c r="W17" s="35" t="s">
        <v>4886</v>
      </c>
      <c r="X17" s="35" t="s">
        <v>4887</v>
      </c>
      <c r="Y17" s="35" t="s">
        <v>4888</v>
      </c>
      <c r="Z17" s="35" t="s">
        <v>242</v>
      </c>
      <c r="AA17" s="35" t="s">
        <v>4889</v>
      </c>
      <c r="AB17" s="35" t="s">
        <v>111</v>
      </c>
      <c r="AC17" s="35" t="s">
        <v>97</v>
      </c>
      <c r="AD17" s="35" t="s">
        <v>4883</v>
      </c>
      <c r="AE17" s="35"/>
      <c r="AF17" s="35"/>
      <c r="AG17" s="35"/>
      <c r="AH17" s="35" t="s">
        <v>4756</v>
      </c>
      <c r="AI17" s="35" t="s">
        <v>4757</v>
      </c>
      <c r="AJ17" s="36" t="s">
        <v>104</v>
      </c>
      <c r="AK17" s="37" t="str">
        <f aca="false">AI17&amp;L17&amp;M17</f>
        <v>普办基建行政专业其他问题基建行政专业补充内容</v>
      </c>
      <c r="AP17" s="38" t="n">
        <v>14</v>
      </c>
      <c r="AQ17" s="97" t="n">
        <v>46023</v>
      </c>
      <c r="AR17" s="43" t="str">
        <f aca="false">IFERROR(LEFT(A17,FIND("（",A17)-1),A17)</f>
        <v>GJ-PHONE-20251231-0453</v>
      </c>
      <c r="AS17" s="43" t="str">
        <f aca="false">J17</f>
        <v>其他</v>
      </c>
      <c r="AT17" s="43" t="n">
        <f aca="false">IF(MID(AR17,1,2)="热线",12345)+IF(MID(AR17,1,2)="网络",12345)+IF(MID(AR17,1,2)="GJ",96166)</f>
        <v>96166</v>
      </c>
      <c r="AU17" s="43" t="str">
        <f aca="false">IFERROR(LEFT(C17,FIND(" ",C17)-1),C17)</f>
        <v>2025-12-31</v>
      </c>
      <c r="AV17" s="43" t="str">
        <f aca="false">P17</f>
        <v>朱辛庄</v>
      </c>
      <c r="AW17" s="43" t="str">
        <f aca="false">Q17</f>
        <v>回龙观分中心</v>
      </c>
      <c r="AX17" s="7" t="str">
        <f aca="false">H17</f>
        <v>12月31日9:41分(来电)李先生来电，其是880路乘务管理员，称朱辛庄公交场站保安执勤室有空调没电半个月了，其曾向霍领导（负责安全）反映过此问题，只告知“帮着问问”后一直未解决。故不满，要求答复。</v>
      </c>
      <c r="AY17" s="43" t="str">
        <f aca="false">L17</f>
        <v>基建行政专业其他问题</v>
      </c>
      <c r="AZ17" s="43" t="s">
        <v>92</v>
      </c>
      <c r="BA17" s="43" t="s">
        <v>116</v>
      </c>
      <c r="BB17" s="43" t="s">
        <v>116</v>
      </c>
      <c r="BC17" s="6" t="s">
        <v>121</v>
      </c>
      <c r="BD17" s="43" t="str">
        <f aca="false">T17</f>
        <v>结束</v>
      </c>
      <c r="BE17" s="43" t="str">
        <f aca="false">IFERROR(LEFT(R17,FIND(" ",R17)-1),R17)</f>
        <v>2026-01-05</v>
      </c>
      <c r="BF17" s="6" t="s">
        <v>4890</v>
      </c>
      <c r="BG17" s="78" t="s">
        <v>447</v>
      </c>
      <c r="BH17" s="55" t="s">
        <v>499</v>
      </c>
      <c r="BI17" s="44"/>
      <c r="BJ17" s="44"/>
      <c r="BK17" s="44"/>
      <c r="BL17" s="44" t="str">
        <f aca="false">IF(BG17="物管行政部","侯旭、郑楠",IF(BG17="安保部","张庚",IF(BG17="工程设备部","华菲",IF(BG17="人力资源部","成琦",IF(BG17="党委工作部","阎鑫雨",IF(BG17="餐饮服务部","赵弘晨",IF(BG17="工会","白莉",IF(BG17="办公室","李建萍",""))))))))&amp;IF(BG17="纪检部","张先民",IF(BG17="信息管理部","蔡浩然",""))</f>
        <v>华菲</v>
      </c>
      <c r="BM17" s="44"/>
      <c r="BN17" s="44"/>
      <c r="BO17" s="44"/>
      <c r="BP17" s="44" t="s">
        <v>120</v>
      </c>
      <c r="BQ17" s="46"/>
      <c r="BR17" s="44"/>
      <c r="BS17" s="46"/>
      <c r="BT17" s="46"/>
      <c r="BU17" s="44"/>
      <c r="BV17" s="44"/>
      <c r="BW17" s="44" t="str">
        <f aca="false">MID(AR17,1,22)</f>
        <v>GJ-PHONE-20251231-0453</v>
      </c>
      <c r="BX17" s="45" t="str">
        <f aca="false">IF(COUNTIF(BW:BW,BW17)=1,"否",COUNTIF(BW:BW,BW17))</f>
        <v>否</v>
      </c>
      <c r="BY17" s="44"/>
      <c r="BZ17" s="44"/>
      <c r="CA17" s="44"/>
      <c r="CB17" s="44"/>
      <c r="CC17" s="44"/>
      <c r="CD17" s="44"/>
      <c r="CF17" s="0" t="str">
        <f aca="false">VLOOKUP(AR17,[3]市民意见信息导出!$AK$2:$AM$304,3,FALSE())</f>
        <v>结束</v>
      </c>
    </row>
    <row r="18" customFormat="false" ht="44" hidden="true" customHeight="true" outlineLevel="0" collapsed="false">
      <c r="A18" s="36" t="s">
        <v>4891</v>
      </c>
      <c r="B18" s="36" t="s">
        <v>4892</v>
      </c>
      <c r="C18" s="36" t="s">
        <v>4893</v>
      </c>
      <c r="D18" s="36" t="s">
        <v>633</v>
      </c>
      <c r="E18" s="35" t="s">
        <v>4747</v>
      </c>
      <c r="F18" s="35" t="s">
        <v>89</v>
      </c>
      <c r="G18" s="35"/>
      <c r="H18" s="36" t="s">
        <v>4894</v>
      </c>
      <c r="I18" s="35" t="s">
        <v>116</v>
      </c>
      <c r="J18" s="35" t="s">
        <v>93</v>
      </c>
      <c r="K18" s="35" t="s">
        <v>94</v>
      </c>
      <c r="L18" s="35" t="s">
        <v>184</v>
      </c>
      <c r="M18" s="35" t="s">
        <v>185</v>
      </c>
      <c r="N18" s="35" t="s">
        <v>97</v>
      </c>
      <c r="O18" s="35" t="s">
        <v>390</v>
      </c>
      <c r="P18" s="35" t="s">
        <v>99</v>
      </c>
      <c r="Q18" s="35" t="s">
        <v>390</v>
      </c>
      <c r="R18" s="36" t="s">
        <v>633</v>
      </c>
      <c r="S18" s="95" t="s">
        <v>619</v>
      </c>
      <c r="T18" s="16" t="s">
        <v>103</v>
      </c>
      <c r="U18" s="96" t="s">
        <v>104</v>
      </c>
      <c r="V18" s="35" t="s">
        <v>4895</v>
      </c>
      <c r="W18" s="35" t="s">
        <v>4896</v>
      </c>
      <c r="X18" s="35" t="s">
        <v>4897</v>
      </c>
      <c r="Y18" s="35" t="s">
        <v>4753</v>
      </c>
      <c r="Z18" s="35" t="s">
        <v>4754</v>
      </c>
      <c r="AA18" s="35" t="s">
        <v>4898</v>
      </c>
      <c r="AB18" s="35" t="s">
        <v>111</v>
      </c>
      <c r="AC18" s="35" t="s">
        <v>97</v>
      </c>
      <c r="AD18" s="35" t="s">
        <v>99</v>
      </c>
      <c r="AE18" s="35"/>
      <c r="AF18" s="35"/>
      <c r="AG18" s="35"/>
      <c r="AH18" s="35" t="s">
        <v>4756</v>
      </c>
      <c r="AI18" s="35" t="s">
        <v>4757</v>
      </c>
      <c r="AJ18" s="36" t="s">
        <v>104</v>
      </c>
      <c r="AK18" s="37" t="str">
        <f aca="false">AI18&amp;L18&amp;M18</f>
        <v>普办乘车环境问题车辆卫生</v>
      </c>
      <c r="AP18" s="38" t="n">
        <v>15</v>
      </c>
      <c r="AQ18" s="97" t="n">
        <v>46023</v>
      </c>
      <c r="AR18" s="43" t="str">
        <f aca="false">IFERROR(LEFT(A18,FIND("（",A18)-1),A18)</f>
        <v>GJ-PHONE-20251231-0548</v>
      </c>
      <c r="AS18" s="43" t="str">
        <f aca="false">J18</f>
        <v>诉求</v>
      </c>
      <c r="AT18" s="43" t="n">
        <f aca="false">IF(MID(AR18,1,2)="热线",12345)+IF(MID(AR18,1,2)="网络",12345)+IF(MID(AR18,1,2)="GJ",96166)</f>
        <v>96166</v>
      </c>
      <c r="AU18" s="43" t="str">
        <f aca="false">IFERROR(LEFT(C18,FIND(" ",C18)-1),C18)</f>
        <v>2025-12-31</v>
      </c>
      <c r="AV18" s="43" t="str">
        <f aca="false">P18</f>
        <v>物管行政部</v>
      </c>
      <c r="AW18" s="43" t="str">
        <f aca="false">Q18</f>
        <v>小营分中心</v>
      </c>
      <c r="AX18" s="7" t="str">
        <f aca="false">H18</f>
        <v>12月31日10：10分一女士来电称：今日其乘坐515路9840825号车时见座椅上有一堆瓜子皮，后听一女乘客说昨天乘该车时就有了。故不满，特来电反映，望相关部门尽快清理。</v>
      </c>
      <c r="AY18" s="43" t="str">
        <f aca="false">L18</f>
        <v>乘车环境问题</v>
      </c>
      <c r="AZ18" s="43" t="s">
        <v>116</v>
      </c>
      <c r="BA18" s="43" t="s">
        <v>116</v>
      </c>
      <c r="BB18" s="43" t="s">
        <v>116</v>
      </c>
      <c r="BC18" s="6" t="s">
        <v>4758</v>
      </c>
      <c r="BD18" s="43" t="str">
        <f aca="false">T18</f>
        <v>结束</v>
      </c>
      <c r="BE18" s="43" t="str">
        <f aca="false">IFERROR(LEFT(R18,FIND(" ",R18)-1),R18)</f>
        <v>2026-01-05</v>
      </c>
      <c r="BF18" s="6" t="s">
        <v>1023</v>
      </c>
      <c r="BG18" s="78" t="s">
        <v>99</v>
      </c>
      <c r="BH18" s="55" t="s">
        <v>390</v>
      </c>
      <c r="BI18" s="44"/>
      <c r="BJ18" s="44"/>
      <c r="BK18" s="44"/>
      <c r="BL18" s="44" t="str">
        <f aca="false">IF(BG18="物管行政部","侯旭、郑楠",IF(BG18="安保部","张庚",IF(BG18="工程设备部","华菲",IF(BG18="人力资源部","成琦",IF(BG18="党委工作部","阎鑫雨",IF(BG18="餐饮服务部","赵弘晨",IF(BG18="工会","白莉",IF(BG18="办公室","李建萍",""))))))))&amp;IF(BG18="纪检部","张先民",IF(BG18="信息管理部","蔡浩然",""))</f>
        <v>侯旭、郑楠</v>
      </c>
      <c r="BM18" s="44"/>
      <c r="BN18" s="44"/>
      <c r="BO18" s="44"/>
      <c r="BP18" s="44" t="s">
        <v>120</v>
      </c>
      <c r="BQ18" s="46"/>
      <c r="BR18" s="44"/>
      <c r="BS18" s="46"/>
      <c r="BT18" s="46"/>
      <c r="BU18" s="44"/>
      <c r="BV18" s="44"/>
      <c r="BW18" s="44" t="str">
        <f aca="false">MID(AR18,1,22)</f>
        <v>GJ-PHONE-20251231-0548</v>
      </c>
      <c r="BX18" s="45" t="str">
        <f aca="false">IF(COUNTIF(BW:BW,BW18)=1,"否",COUNTIF(BW:BW,BW18))</f>
        <v>否</v>
      </c>
      <c r="BY18" s="44"/>
      <c r="BZ18" s="44"/>
      <c r="CA18" s="44"/>
      <c r="CB18" s="44"/>
      <c r="CC18" s="44"/>
      <c r="CD18" s="44"/>
      <c r="CF18" s="0" t="str">
        <f aca="false">VLOOKUP(AR18,[3]市民意见信息导出!$AK$2:$AM$304,3,FALSE())</f>
        <v>结束</v>
      </c>
    </row>
    <row r="19" customFormat="false" ht="52" hidden="true" customHeight="false" outlineLevel="0" collapsed="false">
      <c r="A19" s="36" t="s">
        <v>4899</v>
      </c>
      <c r="B19" s="36" t="s">
        <v>4900</v>
      </c>
      <c r="C19" s="36" t="s">
        <v>4901</v>
      </c>
      <c r="D19" s="36" t="s">
        <v>633</v>
      </c>
      <c r="E19" s="35"/>
      <c r="F19" s="35" t="s">
        <v>129</v>
      </c>
      <c r="G19" s="35"/>
      <c r="H19" s="36" t="s">
        <v>4902</v>
      </c>
      <c r="I19" s="35" t="s">
        <v>116</v>
      </c>
      <c r="J19" s="35" t="s">
        <v>173</v>
      </c>
      <c r="K19" s="35" t="s">
        <v>434</v>
      </c>
      <c r="L19" s="35" t="s">
        <v>435</v>
      </c>
      <c r="M19" s="35" t="s">
        <v>436</v>
      </c>
      <c r="N19" s="35" t="s">
        <v>97</v>
      </c>
      <c r="O19" s="35" t="s">
        <v>447</v>
      </c>
      <c r="P19" s="35" t="s">
        <v>447</v>
      </c>
      <c r="Q19" s="35" t="s">
        <v>218</v>
      </c>
      <c r="R19" s="36" t="s">
        <v>633</v>
      </c>
      <c r="S19" s="95" t="s">
        <v>4884</v>
      </c>
      <c r="T19" s="16" t="s">
        <v>103</v>
      </c>
      <c r="U19" s="96" t="s">
        <v>104</v>
      </c>
      <c r="V19" s="35" t="s">
        <v>4903</v>
      </c>
      <c r="W19" s="35" t="s">
        <v>4904</v>
      </c>
      <c r="X19" s="36" t="s">
        <v>4905</v>
      </c>
      <c r="Y19" s="36" t="s">
        <v>4905</v>
      </c>
      <c r="Z19" s="35" t="s">
        <v>242</v>
      </c>
      <c r="AA19" s="35" t="s">
        <v>4906</v>
      </c>
      <c r="AB19" s="35" t="s">
        <v>111</v>
      </c>
      <c r="AC19" s="35" t="s">
        <v>97</v>
      </c>
      <c r="AD19" s="35" t="s">
        <v>447</v>
      </c>
      <c r="AE19" s="35"/>
      <c r="AF19" s="35"/>
      <c r="AG19" s="35"/>
      <c r="AH19" s="35" t="s">
        <v>4756</v>
      </c>
      <c r="AI19" s="35" t="s">
        <v>4757</v>
      </c>
      <c r="AJ19" s="36" t="s">
        <v>104</v>
      </c>
      <c r="AK19" s="37" t="str">
        <f aca="false">AI19&amp;L19&amp;M19</f>
        <v>普办基建行政专业其他问题基建行政专业补充内容</v>
      </c>
      <c r="AP19" s="38" t="n">
        <v>16</v>
      </c>
      <c r="AQ19" s="97" t="n">
        <v>46023</v>
      </c>
      <c r="AR19" s="43" t="str">
        <f aca="false">IFERROR(LEFT(A19,FIND("（",A19)-1),A19)</f>
        <v>GJ-PHONE-20251231-1666</v>
      </c>
      <c r="AS19" s="43" t="str">
        <f aca="false">J19</f>
        <v>其他</v>
      </c>
      <c r="AT19" s="43" t="n">
        <f aca="false">IF(MID(AR19,1,2)="热线",12345)+IF(MID(AR19,1,2)="网络",12345)+IF(MID(AR19,1,2)="GJ",96166)</f>
        <v>96166</v>
      </c>
      <c r="AU19" s="43" t="str">
        <f aca="false">IFERROR(LEFT(C19,FIND(" ",C19)-1),C19)</f>
        <v>2025-12-31</v>
      </c>
      <c r="AV19" s="43" t="str">
        <f aca="false">P19</f>
        <v>工程设备部</v>
      </c>
      <c r="AW19" s="43" t="str">
        <f aca="false">Q19</f>
        <v>机关</v>
      </c>
      <c r="AX19" s="7" t="str">
        <f aca="false">H19</f>
        <v>12月31日15：38分来电：一先生是城市管理办公室的工作人员，其称：原保修三厂南院内管线损坏，一直再漏自来水，已经发现一两天了，自来水公司也来看过，告知是走公交的水表，费用也是公交承担，并找到此处留守的 鸿运承物业人员，对方告知找不到人维修，且不认为是公交的，特来电告知此事。</v>
      </c>
      <c r="AY19" s="43" t="str">
        <f aca="false">L19</f>
        <v>基建行政专业其他问题</v>
      </c>
      <c r="AZ19" s="43" t="s">
        <v>116</v>
      </c>
      <c r="BA19" s="43" t="s">
        <v>116</v>
      </c>
      <c r="BB19" s="43" t="s">
        <v>116</v>
      </c>
      <c r="BC19" s="6" t="s">
        <v>121</v>
      </c>
      <c r="BD19" s="43" t="str">
        <f aca="false">T19</f>
        <v>结束</v>
      </c>
      <c r="BE19" s="43" t="str">
        <f aca="false">IFERROR(LEFT(R19,FIND(" ",R19)-1),R19)</f>
        <v>2026-01-05</v>
      </c>
      <c r="BF19" s="6" t="s">
        <v>4907</v>
      </c>
      <c r="BG19" s="78" t="s">
        <v>447</v>
      </c>
      <c r="BH19" s="55" t="s">
        <v>218</v>
      </c>
      <c r="BI19" s="44"/>
      <c r="BJ19" s="44"/>
      <c r="BK19" s="44"/>
      <c r="BL19" s="44" t="str">
        <f aca="false">IF(BG19="物管行政部","侯旭、郑楠",IF(BG19="安保部","张庚",IF(BG19="工程设备部","华菲",IF(BG19="人力资源部","成琦",IF(BG19="党委工作部","阎鑫雨",IF(BG19="餐饮服务部","赵弘晨",IF(BG19="工会","白莉",IF(BG19="办公室","李建萍",""))))))))&amp;IF(BG19="纪检部","张先民",IF(BG19="信息管理部","蔡浩然",""))</f>
        <v>华菲</v>
      </c>
      <c r="BM19" s="44"/>
      <c r="BN19" s="44"/>
      <c r="BO19" s="44"/>
      <c r="BP19" s="44" t="s">
        <v>228</v>
      </c>
      <c r="BQ19" s="46"/>
      <c r="BR19" s="44"/>
      <c r="BS19" s="46"/>
      <c r="BT19" s="46"/>
      <c r="BU19" s="44"/>
      <c r="BV19" s="44"/>
      <c r="BW19" s="44" t="str">
        <f aca="false">MID(AR19,1,22)</f>
        <v>GJ-PHONE-20251231-1666</v>
      </c>
      <c r="BX19" s="45" t="str">
        <f aca="false">IF(COUNTIF(BW:BW,BW19)=1,"否",COUNTIF(BW:BW,BW19))</f>
        <v>否</v>
      </c>
      <c r="BY19" s="44"/>
      <c r="BZ19" s="44"/>
      <c r="CA19" s="44"/>
      <c r="CB19" s="44"/>
      <c r="CC19" s="44"/>
      <c r="CD19" s="44"/>
      <c r="CF19" s="0" t="str">
        <f aca="false">VLOOKUP(AR19,[3]市民意见信息导出!$AK$2:$AM$304,3,FALSE())</f>
        <v>结束</v>
      </c>
    </row>
    <row r="20" customFormat="false" ht="53" hidden="true" customHeight="true" outlineLevel="0" collapsed="false">
      <c r="A20" s="36" t="s">
        <v>4908</v>
      </c>
      <c r="B20" s="36" t="s">
        <v>4909</v>
      </c>
      <c r="C20" s="36" t="s">
        <v>4910</v>
      </c>
      <c r="D20" s="36" t="s">
        <v>4911</v>
      </c>
      <c r="E20" s="35" t="s">
        <v>4912</v>
      </c>
      <c r="F20" s="35" t="s">
        <v>89</v>
      </c>
      <c r="G20" s="35"/>
      <c r="H20" s="36" t="s">
        <v>4913</v>
      </c>
      <c r="I20" s="35" t="s">
        <v>116</v>
      </c>
      <c r="J20" s="35" t="s">
        <v>93</v>
      </c>
      <c r="K20" s="35" t="s">
        <v>94</v>
      </c>
      <c r="L20" s="35" t="s">
        <v>95</v>
      </c>
      <c r="M20" s="35" t="s">
        <v>96</v>
      </c>
      <c r="N20" s="35" t="s">
        <v>97</v>
      </c>
      <c r="O20" s="35" t="s">
        <v>499</v>
      </c>
      <c r="P20" s="35" t="s">
        <v>499</v>
      </c>
      <c r="Q20" s="35" t="s">
        <v>499</v>
      </c>
      <c r="R20" s="36" t="s">
        <v>4911</v>
      </c>
      <c r="S20" s="95" t="s">
        <v>4914</v>
      </c>
      <c r="T20" s="16" t="s">
        <v>103</v>
      </c>
      <c r="U20" s="96" t="s">
        <v>104</v>
      </c>
      <c r="V20" s="35" t="s">
        <v>4915</v>
      </c>
      <c r="W20" s="35" t="s">
        <v>4916</v>
      </c>
      <c r="X20" s="35" t="s">
        <v>4917</v>
      </c>
      <c r="Y20" s="35" t="s">
        <v>4753</v>
      </c>
      <c r="Z20" s="35" t="s">
        <v>4754</v>
      </c>
      <c r="AA20" s="35" t="s">
        <v>4918</v>
      </c>
      <c r="AB20" s="35" t="s">
        <v>111</v>
      </c>
      <c r="AC20" s="35" t="s">
        <v>97</v>
      </c>
      <c r="AD20" s="35" t="s">
        <v>99</v>
      </c>
      <c r="AE20" s="35"/>
      <c r="AF20" s="35"/>
      <c r="AG20" s="35"/>
      <c r="AH20" s="35" t="s">
        <v>4756</v>
      </c>
      <c r="AI20" s="35" t="s">
        <v>4757</v>
      </c>
      <c r="AJ20" s="36" t="s">
        <v>104</v>
      </c>
      <c r="AK20" s="37" t="str">
        <f aca="false">AI20&amp;L20&amp;M20</f>
        <v>普办企业政策问题调整服务规范</v>
      </c>
      <c r="AP20" s="38" t="n">
        <v>17</v>
      </c>
      <c r="AQ20" s="97" t="n">
        <v>46023</v>
      </c>
      <c r="AR20" s="43" t="str">
        <f aca="false">IFERROR(LEFT(A20,FIND("（",A20)-1),A20)</f>
        <v>GJ-PHONE-20260101-0595</v>
      </c>
      <c r="AS20" s="43" t="str">
        <f aca="false">J20</f>
        <v>诉求</v>
      </c>
      <c r="AT20" s="43" t="n">
        <f aca="false">IF(MID(AR20,1,2)="热线",12345)+IF(MID(AR20,1,2)="网络",12345)+IF(MID(AR20,1,2)="GJ",96166)</f>
        <v>96166</v>
      </c>
      <c r="AU20" s="43" t="str">
        <f aca="false">IFERROR(LEFT(C20,FIND(" ",C20)-1),C20)</f>
        <v>2026-01-04</v>
      </c>
      <c r="AV20" s="43" t="str">
        <f aca="false">P20</f>
        <v>回龙观分中心</v>
      </c>
      <c r="AW20" s="43" t="str">
        <f aca="false">Q20</f>
        <v>回龙观分中心</v>
      </c>
      <c r="AX20" s="7" t="str">
        <f aca="false">H20</f>
        <v>1月1日10:50分一女士来电：在德胜门西乘坐344路1833908号车10:45分左右到龙华园，坐在车厢左侧一位老人在车上吐了，后将呕吐物扔在垃圾桶内，其换到车厢后部，又看到两位乘客呕吐，导致车厢内异味很重，建议会场后清理消毒后在上路运营。</v>
      </c>
      <c r="AY20" s="43" t="str">
        <f aca="false">L20</f>
        <v>企业政策问题</v>
      </c>
      <c r="AZ20" s="43" t="s">
        <v>116</v>
      </c>
      <c r="BA20" s="43" t="s">
        <v>116</v>
      </c>
      <c r="BB20" s="43" t="s">
        <v>116</v>
      </c>
      <c r="BC20" s="6" t="s">
        <v>4758</v>
      </c>
      <c r="BD20" s="43" t="str">
        <f aca="false">T20</f>
        <v>结束</v>
      </c>
      <c r="BE20" s="43" t="str">
        <f aca="false">IFERROR(LEFT(R20,FIND(" ",R20)-1),R20)</f>
        <v>2026-01-06</v>
      </c>
      <c r="BF20" s="6" t="s">
        <v>3275</v>
      </c>
      <c r="BG20" s="78" t="s">
        <v>99</v>
      </c>
      <c r="BH20" s="55" t="s">
        <v>499</v>
      </c>
      <c r="BI20" s="44"/>
      <c r="BJ20" s="44"/>
      <c r="BK20" s="44"/>
      <c r="BL20" s="44" t="str">
        <f aca="false">IF(BG20="物管行政部","侯旭、郑楠",IF(BG20="安保部","张庚",IF(BG20="工程设备部","华菲",IF(BG20="人力资源部","成琦",IF(BG20="党委工作部","阎鑫雨",IF(BG20="餐饮服务部","赵弘晨",IF(BG20="工会","白莉",IF(BG20="办公室","李建萍",""))))))))&amp;IF(BG20="纪检部","张先民",IF(BG20="信息管理部","蔡浩然",""))</f>
        <v>侯旭、郑楠</v>
      </c>
      <c r="BM20" s="44"/>
      <c r="BN20" s="44"/>
      <c r="BO20" s="44"/>
      <c r="BP20" s="44" t="s">
        <v>120</v>
      </c>
      <c r="BQ20" s="46"/>
      <c r="BR20" s="44"/>
      <c r="BS20" s="46"/>
      <c r="BT20" s="46"/>
      <c r="BU20" s="44"/>
      <c r="BV20" s="44"/>
      <c r="BW20" s="44" t="str">
        <f aca="false">MID(AR20,1,22)</f>
        <v>GJ-PHONE-20260101-0595</v>
      </c>
      <c r="BX20" s="45" t="str">
        <f aca="false">IF(COUNTIF(BW:BW,BW20)=1,"否",COUNTIF(BW:BW,BW20))</f>
        <v>否</v>
      </c>
      <c r="BY20" s="44"/>
      <c r="BZ20" s="44"/>
      <c r="CA20" s="44"/>
      <c r="CB20" s="44"/>
      <c r="CC20" s="44"/>
      <c r="CD20" s="44"/>
      <c r="CF20" s="0" t="str">
        <f aca="false">VLOOKUP(AR20,[3]市民意见信息导出!$AK$2:$AM$304,3,FALSE())</f>
        <v>结束</v>
      </c>
    </row>
    <row r="21" customFormat="false" ht="54" hidden="true" customHeight="true" outlineLevel="0" collapsed="false">
      <c r="A21" s="36" t="s">
        <v>4919</v>
      </c>
      <c r="B21" s="36" t="s">
        <v>4920</v>
      </c>
      <c r="C21" s="36" t="s">
        <v>4921</v>
      </c>
      <c r="D21" s="36" t="s">
        <v>4911</v>
      </c>
      <c r="E21" s="35"/>
      <c r="F21" s="35" t="s">
        <v>129</v>
      </c>
      <c r="G21" s="35"/>
      <c r="H21" s="36" t="s">
        <v>4922</v>
      </c>
      <c r="I21" s="35" t="s">
        <v>116</v>
      </c>
      <c r="J21" s="35" t="s">
        <v>588</v>
      </c>
      <c r="K21" s="35" t="s">
        <v>94</v>
      </c>
      <c r="L21" s="35" t="s">
        <v>1868</v>
      </c>
      <c r="M21" s="35" t="s">
        <v>1868</v>
      </c>
      <c r="N21" s="35" t="s">
        <v>97</v>
      </c>
      <c r="O21" s="35" t="s">
        <v>254</v>
      </c>
      <c r="P21" s="35" t="s">
        <v>99</v>
      </c>
      <c r="Q21" s="35" t="s">
        <v>254</v>
      </c>
      <c r="R21" s="36" t="s">
        <v>4911</v>
      </c>
      <c r="S21" s="95" t="s">
        <v>4914</v>
      </c>
      <c r="T21" s="16" t="s">
        <v>103</v>
      </c>
      <c r="U21" s="96" t="s">
        <v>104</v>
      </c>
      <c r="V21" s="35" t="s">
        <v>4923</v>
      </c>
      <c r="W21" s="35" t="s">
        <v>4924</v>
      </c>
      <c r="X21" s="35" t="s">
        <v>4925</v>
      </c>
      <c r="Y21" s="35" t="s">
        <v>825</v>
      </c>
      <c r="Z21" s="35" t="s">
        <v>826</v>
      </c>
      <c r="AA21" s="35" t="s">
        <v>4926</v>
      </c>
      <c r="AB21" s="35" t="s">
        <v>111</v>
      </c>
      <c r="AC21" s="35" t="s">
        <v>97</v>
      </c>
      <c r="AD21" s="35" t="s">
        <v>99</v>
      </c>
      <c r="AE21" s="35"/>
      <c r="AF21" s="35"/>
      <c r="AG21" s="35"/>
      <c r="AH21" s="35" t="s">
        <v>4756</v>
      </c>
      <c r="AI21" s="35" t="s">
        <v>4757</v>
      </c>
      <c r="AJ21" s="36" t="s">
        <v>104</v>
      </c>
      <c r="AK21" s="37" t="str">
        <f aca="false">AI21&amp;L21&amp;M21</f>
        <v>普办安全服务专业其他表扬安全服务专业其他表扬</v>
      </c>
      <c r="AP21" s="38" t="n">
        <v>18</v>
      </c>
      <c r="AQ21" s="97" t="n">
        <v>46023</v>
      </c>
      <c r="AR21" s="43" t="str">
        <f aca="false">IFERROR(LEFT(A21,FIND("（",A21)-1),A21)</f>
        <v>GJ-PHONE-20260101-0605</v>
      </c>
      <c r="AS21" s="43" t="str">
        <f aca="false">J21</f>
        <v>表扬</v>
      </c>
      <c r="AT21" s="43" t="n">
        <f aca="false">IF(MID(AR21,1,2)="热线",12345)+IF(MID(AR21,1,2)="网络",12345)+IF(MID(AR21,1,2)="GJ",96166)</f>
        <v>96166</v>
      </c>
      <c r="AU21" s="43" t="str">
        <f aca="false">IFERROR(LEFT(C21,FIND(" ",C21)-1),C21)</f>
        <v>2026-01-01</v>
      </c>
      <c r="AV21" s="43" t="str">
        <f aca="false">P21</f>
        <v>物管行政部</v>
      </c>
      <c r="AW21" s="43" t="str">
        <f aca="false">Q21</f>
        <v>凌家庙分中心</v>
      </c>
      <c r="AX21" s="7" t="str">
        <f aca="false">H21</f>
        <v>1月1日10:55分来电，一先生在香河新城街西口乘坐823路5839097号车去往郎家园。其看到该车驾驶员一路行驶平稳，车厢卫生干净。乘务管理员工作负责，安全意识强，提示乘客注意安全。其对两人的工作非常满意，特来电表扬。</v>
      </c>
      <c r="AY21" s="43" t="str">
        <f aca="false">L21</f>
        <v>安全服务专业其他表扬</v>
      </c>
      <c r="AZ21" s="43" t="s">
        <v>116</v>
      </c>
      <c r="BA21" s="43" t="s">
        <v>116</v>
      </c>
      <c r="BB21" s="43" t="s">
        <v>116</v>
      </c>
      <c r="BC21" s="6" t="s">
        <v>4758</v>
      </c>
      <c r="BD21" s="43" t="str">
        <f aca="false">T21</f>
        <v>结束</v>
      </c>
      <c r="BE21" s="43" t="str">
        <f aca="false">IFERROR(LEFT(R21,FIND(" ",R21)-1),R21)</f>
        <v>2026-01-06</v>
      </c>
      <c r="BF21" s="5" t="s">
        <v>830</v>
      </c>
      <c r="BG21" s="78" t="s">
        <v>99</v>
      </c>
      <c r="BH21" s="55" t="s">
        <v>254</v>
      </c>
      <c r="BI21" s="44"/>
      <c r="BJ21" s="44"/>
      <c r="BK21" s="44"/>
      <c r="BL21" s="44" t="str">
        <f aca="false">IF(BG21="物管行政部","侯旭、郑楠",IF(BG21="安保部","张庚",IF(BG21="工程设备部","华菲",IF(BG21="人力资源部","成琦",IF(BG21="党委工作部","阎鑫雨",IF(BG21="餐饮服务部","赵弘晨",IF(BG21="工会","白莉",IF(BG21="办公室","李建萍",""))))))))&amp;IF(BG21="纪检部","张先民",IF(BG21="信息管理部","蔡浩然",""))</f>
        <v>侯旭、郑楠</v>
      </c>
      <c r="BM21" s="44"/>
      <c r="BN21" s="44"/>
      <c r="BO21" s="44"/>
      <c r="BP21" s="44" t="s">
        <v>120</v>
      </c>
      <c r="BQ21" s="46"/>
      <c r="BR21" s="44"/>
      <c r="BS21" s="46"/>
      <c r="BT21" s="46"/>
      <c r="BU21" s="44"/>
      <c r="BV21" s="44"/>
      <c r="BW21" s="44" t="str">
        <f aca="false">MID(AR21,1,22)</f>
        <v>GJ-PHONE-20260101-0605</v>
      </c>
      <c r="BX21" s="45" t="str">
        <f aca="false">IF(COUNTIF(BW:BW,BW21)=1,"否",COUNTIF(BW:BW,BW21))</f>
        <v>否</v>
      </c>
      <c r="BY21" s="44"/>
      <c r="BZ21" s="44"/>
      <c r="CA21" s="44"/>
      <c r="CB21" s="44"/>
      <c r="CC21" s="44"/>
      <c r="CD21" s="44"/>
      <c r="CF21" s="0" t="str">
        <f aca="false">VLOOKUP(AR21,[3]市民意见信息导出!$AK$2:$AM$304,3,FALSE())</f>
        <v>结束</v>
      </c>
    </row>
    <row r="22" customFormat="false" ht="39" hidden="true" customHeight="false" outlineLevel="0" collapsed="false">
      <c r="A22" s="36" t="s">
        <v>4927</v>
      </c>
      <c r="B22" s="36" t="s">
        <v>4928</v>
      </c>
      <c r="C22" s="36" t="s">
        <v>4929</v>
      </c>
      <c r="D22" s="36" t="s">
        <v>705</v>
      </c>
      <c r="E22" s="35" t="s">
        <v>4747</v>
      </c>
      <c r="F22" s="35" t="s">
        <v>89</v>
      </c>
      <c r="G22" s="35"/>
      <c r="H22" s="36" t="s">
        <v>4930</v>
      </c>
      <c r="I22" s="35" t="s">
        <v>116</v>
      </c>
      <c r="J22" s="35" t="s">
        <v>588</v>
      </c>
      <c r="K22" s="35" t="s">
        <v>94</v>
      </c>
      <c r="L22" s="35" t="s">
        <v>1868</v>
      </c>
      <c r="M22" s="35" t="s">
        <v>1868</v>
      </c>
      <c r="N22" s="35" t="s">
        <v>97</v>
      </c>
      <c r="O22" s="35" t="s">
        <v>437</v>
      </c>
      <c r="P22" s="35" t="s">
        <v>99</v>
      </c>
      <c r="Q22" s="35" t="s">
        <v>437</v>
      </c>
      <c r="R22" s="36" t="s">
        <v>705</v>
      </c>
      <c r="S22" s="95" t="s">
        <v>704</v>
      </c>
      <c r="T22" s="16" t="s">
        <v>103</v>
      </c>
      <c r="U22" s="96" t="s">
        <v>104</v>
      </c>
      <c r="V22" s="35" t="s">
        <v>4923</v>
      </c>
      <c r="W22" s="35" t="s">
        <v>4931</v>
      </c>
      <c r="X22" s="35" t="s">
        <v>4925</v>
      </c>
      <c r="Y22" s="35" t="s">
        <v>825</v>
      </c>
      <c r="Z22" s="35" t="s">
        <v>826</v>
      </c>
      <c r="AA22" s="35" t="s">
        <v>4926</v>
      </c>
      <c r="AB22" s="35" t="s">
        <v>111</v>
      </c>
      <c r="AC22" s="35" t="s">
        <v>97</v>
      </c>
      <c r="AD22" s="35" t="s">
        <v>99</v>
      </c>
      <c r="AE22" s="35"/>
      <c r="AF22" s="35"/>
      <c r="AG22" s="35"/>
      <c r="AH22" s="35" t="s">
        <v>4756</v>
      </c>
      <c r="AI22" s="35" t="s">
        <v>4757</v>
      </c>
      <c r="AJ22" s="36" t="s">
        <v>104</v>
      </c>
      <c r="AK22" s="37" t="str">
        <f aca="false">AI22&amp;L22&amp;M22</f>
        <v>普办安全服务专业其他表扬安全服务专业其他表扬</v>
      </c>
      <c r="AP22" s="38" t="n">
        <v>19</v>
      </c>
      <c r="AQ22" s="97" t="n">
        <v>46023</v>
      </c>
      <c r="AR22" s="43" t="str">
        <f aca="false">IFERROR(LEFT(A22,FIND("（",A22)-1),A22)</f>
        <v>GJ-PHONE-20260102-0273</v>
      </c>
      <c r="AS22" s="43" t="str">
        <f aca="false">J22</f>
        <v>表扬</v>
      </c>
      <c r="AT22" s="43" t="n">
        <f aca="false">IF(MID(AR22,1,2)="热线",12345)+IF(MID(AR22,1,2)="网络",12345)+IF(MID(AR22,1,2)="GJ",96166)</f>
        <v>96166</v>
      </c>
      <c r="AU22" s="43" t="str">
        <f aca="false">IFERROR(LEFT(C22,FIND(" ",C22)-1),C22)</f>
        <v>2026-01-02</v>
      </c>
      <c r="AV22" s="43" t="str">
        <f aca="false">P22</f>
        <v>物管行政部</v>
      </c>
      <c r="AW22" s="43" t="str">
        <f aca="false">Q22</f>
        <v>南湖分中心</v>
      </c>
      <c r="AX22" s="7" t="str">
        <f aca="false">H22</f>
        <v>1月2日9:09分来电：一女士乘坐604路时发现该路大部分车辆车厢内卫生十分干净整洁.特来电表扬.</v>
      </c>
      <c r="AY22" s="43" t="str">
        <f aca="false">L22</f>
        <v>安全服务专业其他表扬</v>
      </c>
      <c r="AZ22" s="43" t="s">
        <v>116</v>
      </c>
      <c r="BA22" s="43" t="s">
        <v>116</v>
      </c>
      <c r="BB22" s="43" t="s">
        <v>116</v>
      </c>
      <c r="BC22" s="6" t="s">
        <v>4758</v>
      </c>
      <c r="BD22" s="43" t="str">
        <f aca="false">T22</f>
        <v>结束</v>
      </c>
      <c r="BE22" s="43" t="str">
        <f aca="false">IFERROR(LEFT(R22,FIND(" ",R22)-1),R22)</f>
        <v>2026-01-07</v>
      </c>
      <c r="BF22" s="5" t="s">
        <v>830</v>
      </c>
      <c r="BG22" s="78" t="s">
        <v>99</v>
      </c>
      <c r="BH22" s="55" t="s">
        <v>437</v>
      </c>
      <c r="BI22" s="44"/>
      <c r="BJ22" s="44"/>
      <c r="BK22" s="44"/>
      <c r="BL22" s="44" t="str">
        <f aca="false">IF(BG22="物管行政部","侯旭、郑楠",IF(BG22="安保部","张庚",IF(BG22="工程设备部","华菲",IF(BG22="人力资源部","成琦",IF(BG22="党委工作部","阎鑫雨",IF(BG22="餐饮服务部","赵弘晨",IF(BG22="工会","白莉",IF(BG22="办公室","李建萍",""))))))))&amp;IF(BG22="纪检部","张先民",IF(BG22="信息管理部","蔡浩然",""))</f>
        <v>侯旭、郑楠</v>
      </c>
      <c r="BM22" s="44"/>
      <c r="BN22" s="44"/>
      <c r="BO22" s="44"/>
      <c r="BP22" s="44" t="s">
        <v>120</v>
      </c>
      <c r="BQ22" s="46"/>
      <c r="BR22" s="44"/>
      <c r="BS22" s="46"/>
      <c r="BT22" s="46"/>
      <c r="BU22" s="44"/>
      <c r="BV22" s="44"/>
      <c r="BW22" s="44" t="str">
        <f aca="false">MID(AR22,1,22)</f>
        <v>GJ-PHONE-20260102-0273</v>
      </c>
      <c r="BX22" s="45" t="str">
        <f aca="false">IF(COUNTIF(BW:BW,BW22)=1,"否",COUNTIF(BW:BW,BW22))</f>
        <v>否</v>
      </c>
      <c r="BY22" s="44"/>
      <c r="BZ22" s="44"/>
      <c r="CA22" s="44"/>
      <c r="CB22" s="44"/>
      <c r="CC22" s="44"/>
      <c r="CD22" s="44"/>
      <c r="CF22" s="0" t="str">
        <f aca="false">VLOOKUP(AR22,[3]市民意见信息导出!$AK$2:$AM$304,3,FALSE())</f>
        <v>结束</v>
      </c>
    </row>
    <row r="23" customFormat="false" ht="52" hidden="true" customHeight="false" outlineLevel="0" collapsed="false">
      <c r="A23" s="36" t="s">
        <v>4932</v>
      </c>
      <c r="B23" s="36" t="s">
        <v>4933</v>
      </c>
      <c r="C23" s="36" t="s">
        <v>4934</v>
      </c>
      <c r="D23" s="36" t="s">
        <v>705</v>
      </c>
      <c r="E23" s="35" t="s">
        <v>1637</v>
      </c>
      <c r="F23" s="35" t="s">
        <v>129</v>
      </c>
      <c r="G23" s="35"/>
      <c r="H23" s="36" t="s">
        <v>4935</v>
      </c>
      <c r="I23" s="35" t="s">
        <v>116</v>
      </c>
      <c r="J23" s="35" t="s">
        <v>588</v>
      </c>
      <c r="K23" s="35" t="s">
        <v>132</v>
      </c>
      <c r="L23" s="35" t="s">
        <v>589</v>
      </c>
      <c r="M23" s="35" t="s">
        <v>590</v>
      </c>
      <c r="N23" s="35" t="s">
        <v>97</v>
      </c>
      <c r="O23" s="35" t="s">
        <v>186</v>
      </c>
      <c r="P23" s="35" t="s">
        <v>176</v>
      </c>
      <c r="Q23" s="35" t="s">
        <v>186</v>
      </c>
      <c r="R23" s="36" t="s">
        <v>705</v>
      </c>
      <c r="S23" s="95" t="s">
        <v>661</v>
      </c>
      <c r="T23" s="16" t="s">
        <v>103</v>
      </c>
      <c r="U23" s="96" t="s">
        <v>104</v>
      </c>
      <c r="V23" s="35" t="s">
        <v>4936</v>
      </c>
      <c r="W23" s="35" t="s">
        <v>4937</v>
      </c>
      <c r="X23" s="35" t="s">
        <v>4938</v>
      </c>
      <c r="Y23" s="35" t="s">
        <v>4938</v>
      </c>
      <c r="Z23" s="35" t="s">
        <v>4938</v>
      </c>
      <c r="AA23" s="35" t="s">
        <v>4939</v>
      </c>
      <c r="AB23" s="35" t="s">
        <v>111</v>
      </c>
      <c r="AC23" s="35" t="s">
        <v>97</v>
      </c>
      <c r="AD23" s="35" t="s">
        <v>176</v>
      </c>
      <c r="AE23" s="35"/>
      <c r="AF23" s="35"/>
      <c r="AG23" s="35"/>
      <c r="AH23" s="35" t="s">
        <v>4756</v>
      </c>
      <c r="AI23" s="35" t="s">
        <v>4757</v>
      </c>
      <c r="AJ23" s="36" t="s">
        <v>104</v>
      </c>
      <c r="AK23" s="37" t="str">
        <f aca="false">AI23&amp;L23&amp;M23</f>
        <v>普办安保专业服务意识方面表扬表扬保安人员</v>
      </c>
      <c r="AP23" s="38" t="n">
        <v>20</v>
      </c>
      <c r="AQ23" s="97" t="n">
        <v>46023</v>
      </c>
      <c r="AR23" s="43" t="str">
        <f aca="false">IFERROR(LEFT(A23,FIND("（",A23)-1),A23)</f>
        <v>GJ-PHONE-20260102-0275</v>
      </c>
      <c r="AS23" s="43" t="str">
        <f aca="false">J23</f>
        <v>表扬</v>
      </c>
      <c r="AT23" s="43" t="n">
        <f aca="false">IF(MID(AR23,1,2)="热线",12345)+IF(MID(AR23,1,2)="网络",12345)+IF(MID(AR23,1,2)="GJ",96166)</f>
        <v>96166</v>
      </c>
      <c r="AU23" s="43" t="str">
        <f aca="false">IFERROR(LEFT(C23,FIND(" ",C23)-1),C23)</f>
        <v>2026-01-02</v>
      </c>
      <c r="AV23" s="43" t="str">
        <f aca="false">P23</f>
        <v>安全保卫部（应急管理中心）</v>
      </c>
      <c r="AW23" s="43" t="str">
        <f aca="false">Q23</f>
        <v>动物园分中心</v>
      </c>
      <c r="AX23" s="7" t="str">
        <f aca="false">H23</f>
        <v>1月2日9：10分来电，昨日8：20分，郭先生在左家庄东里乘坐110路7770号车到地铁柳芳站，驾驶员陈冠章做到提醒服务，并给其找座位。还称行驶到终点站后，场站里的门卫保安赵红波，看到其下车，跑到车门前搀扶其下车，特来电表扬。</v>
      </c>
      <c r="AY23" s="43" t="str">
        <f aca="false">L23</f>
        <v>安保专业服务意识方面表扬</v>
      </c>
      <c r="AZ23" s="43" t="s">
        <v>116</v>
      </c>
      <c r="BA23" s="43" t="s">
        <v>116</v>
      </c>
      <c r="BB23" s="43" t="s">
        <v>116</v>
      </c>
      <c r="BC23" s="6" t="s">
        <v>398</v>
      </c>
      <c r="BD23" s="43" t="str">
        <f aca="false">T23</f>
        <v>结束</v>
      </c>
      <c r="BE23" s="43" t="str">
        <f aca="false">IFERROR(LEFT(R23,FIND(" ",R23)-1),R23)</f>
        <v>2026-01-07</v>
      </c>
      <c r="BF23" s="5" t="s">
        <v>2963</v>
      </c>
      <c r="BG23" s="78" t="s">
        <v>148</v>
      </c>
      <c r="BH23" s="55" t="s">
        <v>186</v>
      </c>
      <c r="BI23" s="44"/>
      <c r="BJ23" s="44"/>
      <c r="BK23" s="44"/>
      <c r="BL23" s="44" t="str">
        <f aca="false">IF(BG23="物管行政部","侯旭、郑楠",IF(BG23="安保部","张庚",IF(BG23="工程设备部","华菲",IF(BG23="人力资源部","成琦",IF(BG23="党委工作部","阎鑫雨",IF(BG23="餐饮服务部","赵弘晨",IF(BG23="工会","白莉",IF(BG23="办公室","李建萍",""))))))))&amp;IF(BG23="纪检部","张先民",IF(BG23="信息管理部","蔡浩然",""))</f>
        <v>张庚</v>
      </c>
      <c r="BM23" s="44"/>
      <c r="BN23" s="44"/>
      <c r="BO23" s="44"/>
      <c r="BP23" s="44" t="s">
        <v>120</v>
      </c>
      <c r="BQ23" s="46"/>
      <c r="BR23" s="44"/>
      <c r="BS23" s="46"/>
      <c r="BT23" s="46"/>
      <c r="BU23" s="44"/>
      <c r="BV23" s="44"/>
      <c r="BW23" s="44" t="str">
        <f aca="false">MID(AR23,1,22)</f>
        <v>GJ-PHONE-20260102-0275</v>
      </c>
      <c r="BX23" s="45" t="str">
        <f aca="false">IF(COUNTIF(BW:BW,BW23)=1,"否",COUNTIF(BW:BW,BW23))</f>
        <v>否</v>
      </c>
      <c r="BY23" s="44"/>
      <c r="BZ23" s="44"/>
      <c r="CA23" s="44"/>
      <c r="CB23" s="44"/>
      <c r="CC23" s="44"/>
      <c r="CD23" s="44"/>
      <c r="CF23" s="0" t="str">
        <f aca="false">VLOOKUP(AR23,[3]市民意见信息导出!$AK$2:$AM$304,3,FALSE())</f>
        <v>结束</v>
      </c>
    </row>
    <row r="24" customFormat="false" ht="52" hidden="true" customHeight="false" outlineLevel="0" collapsed="false">
      <c r="A24" s="36" t="s">
        <v>4940</v>
      </c>
      <c r="B24" s="36" t="s">
        <v>4941</v>
      </c>
      <c r="C24" s="36" t="s">
        <v>4942</v>
      </c>
      <c r="D24" s="36" t="s">
        <v>733</v>
      </c>
      <c r="E24" s="35" t="s">
        <v>4747</v>
      </c>
      <c r="F24" s="35" t="s">
        <v>89</v>
      </c>
      <c r="G24" s="35"/>
      <c r="H24" s="36" t="s">
        <v>4943</v>
      </c>
      <c r="I24" s="35" t="s">
        <v>116</v>
      </c>
      <c r="J24" s="35" t="s">
        <v>93</v>
      </c>
      <c r="K24" s="35" t="s">
        <v>94</v>
      </c>
      <c r="L24" s="35" t="s">
        <v>184</v>
      </c>
      <c r="M24" s="35" t="s">
        <v>185</v>
      </c>
      <c r="N24" s="35" t="s">
        <v>97</v>
      </c>
      <c r="O24" s="35" t="s">
        <v>371</v>
      </c>
      <c r="P24" s="35" t="s">
        <v>99</v>
      </c>
      <c r="Q24" s="35" t="s">
        <v>371</v>
      </c>
      <c r="R24" s="36" t="s">
        <v>733</v>
      </c>
      <c r="S24" s="95" t="s">
        <v>661</v>
      </c>
      <c r="T24" s="16" t="s">
        <v>103</v>
      </c>
      <c r="U24" s="96" t="s">
        <v>104</v>
      </c>
      <c r="V24" s="35" t="s">
        <v>4944</v>
      </c>
      <c r="W24" s="35" t="s">
        <v>4945</v>
      </c>
      <c r="X24" s="35" t="s">
        <v>4897</v>
      </c>
      <c r="Y24" s="35" t="s">
        <v>4753</v>
      </c>
      <c r="Z24" s="35" t="s">
        <v>4754</v>
      </c>
      <c r="AA24" s="35" t="s">
        <v>4946</v>
      </c>
      <c r="AB24" s="35" t="s">
        <v>111</v>
      </c>
      <c r="AC24" s="35" t="s">
        <v>97</v>
      </c>
      <c r="AD24" s="35" t="s">
        <v>99</v>
      </c>
      <c r="AE24" s="35"/>
      <c r="AF24" s="35"/>
      <c r="AG24" s="35"/>
      <c r="AH24" s="35" t="s">
        <v>4756</v>
      </c>
      <c r="AI24" s="35" t="s">
        <v>4757</v>
      </c>
      <c r="AJ24" s="36" t="s">
        <v>104</v>
      </c>
      <c r="AK24" s="37" t="str">
        <f aca="false">AI24&amp;L24&amp;M24</f>
        <v>普办乘车环境问题车辆卫生</v>
      </c>
      <c r="AP24" s="38" t="n">
        <v>21</v>
      </c>
      <c r="AQ24" s="97" t="n">
        <v>46023</v>
      </c>
      <c r="AR24" s="43" t="str">
        <f aca="false">IFERROR(LEFT(A24,FIND("（",A24)-1),A24)</f>
        <v>GJ-PHONE-20260103-1449</v>
      </c>
      <c r="AS24" s="43" t="str">
        <f aca="false">J24</f>
        <v>诉求</v>
      </c>
      <c r="AT24" s="43" t="n">
        <f aca="false">IF(MID(AR24,1,2)="热线",12345)+IF(MID(AR24,1,2)="网络",12345)+IF(MID(AR24,1,2)="GJ",96166)</f>
        <v>96166</v>
      </c>
      <c r="AU24" s="43" t="str">
        <f aca="false">IFERROR(LEFT(C24,FIND(" ",C24)-1),C24)</f>
        <v>2026-01-03</v>
      </c>
      <c r="AV24" s="43" t="str">
        <f aca="false">P24</f>
        <v>物管行政部</v>
      </c>
      <c r="AW24" s="43" t="str">
        <f aca="false">Q24</f>
        <v>河滩分中心</v>
      </c>
      <c r="AX24" s="7" t="str">
        <f aca="false">H24</f>
        <v>1月3日16：59分来电：一位女士乘坐快速公交4线4844372号车，来电时间即将到阜成门总站，该车驾驶员同侧，最后一排座椅底下有尿骚味和尿渍，请尽快清理。
</v>
      </c>
      <c r="AY24" s="43" t="str">
        <f aca="false">L24</f>
        <v>乘车环境问题</v>
      </c>
      <c r="AZ24" s="43" t="s">
        <v>116</v>
      </c>
      <c r="BA24" s="43" t="s">
        <v>116</v>
      </c>
      <c r="BB24" s="43" t="s">
        <v>116</v>
      </c>
      <c r="BC24" s="6" t="s">
        <v>4758</v>
      </c>
      <c r="BD24" s="43" t="str">
        <f aca="false">T24</f>
        <v>结束</v>
      </c>
      <c r="BE24" s="43" t="str">
        <f aca="false">IFERROR(LEFT(R24,FIND(" ",R24)-1),R24)</f>
        <v>2026-01-08</v>
      </c>
      <c r="BF24" s="6" t="s">
        <v>4947</v>
      </c>
      <c r="BG24" s="78" t="s">
        <v>99</v>
      </c>
      <c r="BH24" s="55" t="s">
        <v>371</v>
      </c>
      <c r="BI24" s="44"/>
      <c r="BJ24" s="44"/>
      <c r="BK24" s="44"/>
      <c r="BL24" s="44" t="str">
        <f aca="false">IF(BG24="物管行政部","侯旭、郑楠",IF(BG24="安保部","张庚",IF(BG24="工程设备部","华菲",IF(BG24="人力资源部","成琦",IF(BG24="党委工作部","阎鑫雨",IF(BG24="餐饮服务部","赵弘晨",IF(BG24="工会","白莉",IF(BG24="办公室","李建萍",""))))))))&amp;IF(BG24="纪检部","张先民",IF(BG24="信息管理部","蔡浩然",""))</f>
        <v>侯旭、郑楠</v>
      </c>
      <c r="BM24" s="44"/>
      <c r="BN24" s="44"/>
      <c r="BO24" s="44"/>
      <c r="BP24" s="44" t="s">
        <v>120</v>
      </c>
      <c r="BQ24" s="46"/>
      <c r="BR24" s="44"/>
      <c r="BS24" s="46"/>
      <c r="BT24" s="46"/>
      <c r="BU24" s="44"/>
      <c r="BV24" s="44"/>
      <c r="BW24" s="44" t="str">
        <f aca="false">MID(AR24,1,22)</f>
        <v>GJ-PHONE-20260103-1449</v>
      </c>
      <c r="BX24" s="45" t="str">
        <f aca="false">IF(COUNTIF(BW:BW,BW24)=1,"否",COUNTIF(BW:BW,BW24))</f>
        <v>否</v>
      </c>
      <c r="BY24" s="44"/>
      <c r="BZ24" s="44"/>
      <c r="CA24" s="44"/>
      <c r="CB24" s="44"/>
      <c r="CC24" s="44"/>
      <c r="CD24" s="44"/>
      <c r="CF24" s="0" t="str">
        <f aca="false">VLOOKUP(AR24,[3]市民意见信息导出!$AK$2:$AM$304,3,FALSE())</f>
        <v>结束</v>
      </c>
    </row>
    <row r="25" customFormat="false" ht="54" hidden="true" customHeight="true" outlineLevel="0" collapsed="false">
      <c r="A25" s="36" t="s">
        <v>4948</v>
      </c>
      <c r="B25" s="36" t="s">
        <v>4949</v>
      </c>
      <c r="C25" s="36" t="s">
        <v>4950</v>
      </c>
      <c r="D25" s="36" t="s">
        <v>774</v>
      </c>
      <c r="E25" s="35" t="s">
        <v>4747</v>
      </c>
      <c r="F25" s="35" t="s">
        <v>129</v>
      </c>
      <c r="G25" s="35"/>
      <c r="H25" s="36" t="s">
        <v>4951</v>
      </c>
      <c r="I25" s="35" t="s">
        <v>116</v>
      </c>
      <c r="J25" s="35" t="s">
        <v>173</v>
      </c>
      <c r="K25" s="35" t="s">
        <v>94</v>
      </c>
      <c r="L25" s="35" t="s">
        <v>1072</v>
      </c>
      <c r="M25" s="35" t="s">
        <v>1073</v>
      </c>
      <c r="N25" s="35" t="s">
        <v>97</v>
      </c>
      <c r="O25" s="35" t="s">
        <v>99</v>
      </c>
      <c r="P25" s="35" t="s">
        <v>99</v>
      </c>
      <c r="Q25" s="35" t="s">
        <v>218</v>
      </c>
      <c r="R25" s="36" t="s">
        <v>774</v>
      </c>
      <c r="S25" s="95" t="s">
        <v>661</v>
      </c>
      <c r="T25" s="16" t="s">
        <v>103</v>
      </c>
      <c r="U25" s="96" t="s">
        <v>104</v>
      </c>
      <c r="V25" s="35" t="s">
        <v>4952</v>
      </c>
      <c r="W25" s="35" t="s">
        <v>4953</v>
      </c>
      <c r="X25" s="35" t="s">
        <v>4954</v>
      </c>
      <c r="Y25" s="35" t="s">
        <v>4955</v>
      </c>
      <c r="Z25" s="35" t="s">
        <v>163</v>
      </c>
      <c r="AA25" s="35" t="s">
        <v>4956</v>
      </c>
      <c r="AB25" s="35" t="s">
        <v>111</v>
      </c>
      <c r="AC25" s="35" t="s">
        <v>97</v>
      </c>
      <c r="AD25" s="35" t="s">
        <v>99</v>
      </c>
      <c r="AE25" s="35"/>
      <c r="AF25" s="35"/>
      <c r="AG25" s="35"/>
      <c r="AH25" s="35" t="s">
        <v>4756</v>
      </c>
      <c r="AI25" s="35" t="s">
        <v>4757</v>
      </c>
      <c r="AJ25" s="36" t="s">
        <v>104</v>
      </c>
      <c r="AK25" s="37" t="str">
        <f aca="false">AI25&amp;L25&amp;M25</f>
        <v>普办安全服务专业其他问题安全服务专业补充内容</v>
      </c>
      <c r="AP25" s="38" t="n">
        <v>22</v>
      </c>
      <c r="AQ25" s="97" t="n">
        <v>46023</v>
      </c>
      <c r="AR25" s="43" t="str">
        <f aca="false">IFERROR(LEFT(A25,FIND("（",A25)-1),A25)</f>
        <v>GJ-PHONE-20260104-1072</v>
      </c>
      <c r="AS25" s="43" t="str">
        <f aca="false">J25</f>
        <v>其他</v>
      </c>
      <c r="AT25" s="43" t="n">
        <f aca="false">IF(MID(AR25,1,2)="热线",12345)+IF(MID(AR25,1,2)="网络",12345)+IF(MID(AR25,1,2)="GJ",96166)</f>
        <v>96166</v>
      </c>
      <c r="AU25" s="43" t="str">
        <f aca="false">IFERROR(LEFT(C25,FIND(" ",C25)-1),C25)</f>
        <v>2026-01-04</v>
      </c>
      <c r="AV25" s="43" t="str">
        <f aca="false">P25</f>
        <v>物管行政部</v>
      </c>
      <c r="AW25" s="43" t="str">
        <f aca="false">Q25</f>
        <v>机关</v>
      </c>
      <c r="AX25" s="7" t="str">
        <f aca="false">H25</f>
        <v>1月4日13:23分来电，一先生（员工家属）来电反映：客二分公司第五车队刷车人员（具体场站拒绝提供），该人员早晨来了20分钟才刷一辆车，下午30分钟刷一辆车，该工作人员消极怠工，刷车不负责任，挣钱容易。其对刷车人员不满，特来电反映。</v>
      </c>
      <c r="AY25" s="43" t="str">
        <f aca="false">L25</f>
        <v>安全服务专业其他问题</v>
      </c>
      <c r="AZ25" s="43" t="s">
        <v>92</v>
      </c>
      <c r="BA25" s="43" t="s">
        <v>116</v>
      </c>
      <c r="BB25" s="43" t="s">
        <v>116</v>
      </c>
      <c r="BC25" s="6" t="s">
        <v>4758</v>
      </c>
      <c r="BD25" s="43" t="str">
        <f aca="false">T25</f>
        <v>结束</v>
      </c>
      <c r="BE25" s="43" t="str">
        <f aca="false">IFERROR(LEFT(R25,FIND(" ",R25)-1),R25)</f>
        <v>2026-01-09</v>
      </c>
      <c r="BF25" s="6" t="s">
        <v>4957</v>
      </c>
      <c r="BG25" s="78" t="s">
        <v>99</v>
      </c>
      <c r="BH25" s="55" t="s">
        <v>218</v>
      </c>
      <c r="BI25" s="44"/>
      <c r="BJ25" s="44"/>
      <c r="BK25" s="44"/>
      <c r="BL25" s="44" t="str">
        <f aca="false">IF(BG25="物管行政部","侯旭、郑楠",IF(BG25="安保部","张庚",IF(BG25="工程设备部","华菲",IF(BG25="人力资源部","成琦",IF(BG25="党委工作部","阎鑫雨",IF(BG25="餐饮服务部","赵弘晨",IF(BG25="工会","白莉",IF(BG25="办公室","李建萍",""))))))))&amp;IF(BG25="纪检部","张先民",IF(BG25="信息管理部","蔡浩然",""))</f>
        <v>侯旭、郑楠</v>
      </c>
      <c r="BM25" s="44"/>
      <c r="BN25" s="44"/>
      <c r="BO25" s="44"/>
      <c r="BP25" s="44" t="s">
        <v>120</v>
      </c>
      <c r="BQ25" s="46"/>
      <c r="BR25" s="44"/>
      <c r="BS25" s="46"/>
      <c r="BT25" s="46"/>
      <c r="BU25" s="44"/>
      <c r="BV25" s="44"/>
      <c r="BW25" s="44" t="str">
        <f aca="false">MID(AR25,1,22)</f>
        <v>GJ-PHONE-20260104-1072</v>
      </c>
      <c r="BX25" s="45" t="str">
        <f aca="false">IF(COUNTIF(BW:BW,BW25)=1,"否",COUNTIF(BW:BW,BW25))</f>
        <v>否</v>
      </c>
      <c r="BY25" s="44"/>
      <c r="BZ25" s="44"/>
      <c r="CA25" s="44"/>
      <c r="CB25" s="44"/>
      <c r="CC25" s="44"/>
      <c r="CD25" s="44"/>
      <c r="CF25" s="0" t="str">
        <f aca="false">VLOOKUP(AR25,[3]市民意见信息导出!$AK$2:$AM$304,3,FALSE())</f>
        <v>结束</v>
      </c>
    </row>
    <row r="26" customFormat="false" ht="39" hidden="true" customHeight="false" outlineLevel="0" collapsed="false">
      <c r="A26" s="36" t="s">
        <v>4958</v>
      </c>
      <c r="B26" s="36" t="s">
        <v>4959</v>
      </c>
      <c r="C26" s="36" t="s">
        <v>4960</v>
      </c>
      <c r="D26" s="36" t="s">
        <v>774</v>
      </c>
      <c r="E26" s="35"/>
      <c r="F26" s="35" t="s">
        <v>129</v>
      </c>
      <c r="G26" s="35"/>
      <c r="H26" s="36" t="s">
        <v>4961</v>
      </c>
      <c r="I26" s="35" t="s">
        <v>116</v>
      </c>
      <c r="J26" s="35" t="s">
        <v>173</v>
      </c>
      <c r="K26" s="35" t="s">
        <v>94</v>
      </c>
      <c r="L26" s="35" t="s">
        <v>1072</v>
      </c>
      <c r="M26" s="35" t="s">
        <v>1073</v>
      </c>
      <c r="N26" s="35" t="s">
        <v>97</v>
      </c>
      <c r="O26" s="35" t="s">
        <v>158</v>
      </c>
      <c r="P26" s="35" t="s">
        <v>99</v>
      </c>
      <c r="Q26" s="35" t="s">
        <v>158</v>
      </c>
      <c r="R26" s="36" t="s">
        <v>774</v>
      </c>
      <c r="S26" s="95" t="s">
        <v>762</v>
      </c>
      <c r="T26" s="16" t="s">
        <v>103</v>
      </c>
      <c r="U26" s="96" t="s">
        <v>104</v>
      </c>
      <c r="V26" s="35" t="s">
        <v>4962</v>
      </c>
      <c r="W26" s="35" t="s">
        <v>4963</v>
      </c>
      <c r="X26" s="35" t="s">
        <v>4964</v>
      </c>
      <c r="Y26" s="35" t="s">
        <v>4753</v>
      </c>
      <c r="Z26" s="35" t="s">
        <v>4754</v>
      </c>
      <c r="AA26" s="35" t="s">
        <v>4965</v>
      </c>
      <c r="AB26" s="35" t="s">
        <v>111</v>
      </c>
      <c r="AC26" s="35" t="s">
        <v>97</v>
      </c>
      <c r="AD26" s="35" t="s">
        <v>99</v>
      </c>
      <c r="AE26" s="35"/>
      <c r="AF26" s="35"/>
      <c r="AG26" s="35"/>
      <c r="AH26" s="35" t="s">
        <v>4756</v>
      </c>
      <c r="AI26" s="35" t="s">
        <v>4757</v>
      </c>
      <c r="AJ26" s="36" t="s">
        <v>104</v>
      </c>
      <c r="AK26" s="37" t="str">
        <f aca="false">AI26&amp;L26&amp;M26</f>
        <v>普办安全服务专业其他问题安全服务专业补充内容</v>
      </c>
      <c r="AP26" s="38" t="n">
        <v>23</v>
      </c>
      <c r="AQ26" s="97" t="n">
        <v>46023</v>
      </c>
      <c r="AR26" s="43" t="str">
        <f aca="false">IFERROR(LEFT(A26,FIND("（",A26)-1),A26)</f>
        <v>GJ-PHONE-20260104-1759</v>
      </c>
      <c r="AS26" s="43" t="str">
        <f aca="false">J26</f>
        <v>其他</v>
      </c>
      <c r="AT26" s="43" t="n">
        <f aca="false">IF(MID(AR26,1,2)="热线",12345)+IF(MID(AR26,1,2)="网络",12345)+IF(MID(AR26,1,2)="GJ",96166)</f>
        <v>96166</v>
      </c>
      <c r="AU26" s="43" t="str">
        <f aca="false">IFERROR(LEFT(C26,FIND(" ",C26)-1),C26)</f>
        <v>2026-01-04</v>
      </c>
      <c r="AV26" s="43" t="str">
        <f aca="false">P26</f>
        <v>物管行政部</v>
      </c>
      <c r="AW26" s="43" t="str">
        <f aca="false">Q26</f>
        <v>西客站分中心</v>
      </c>
      <c r="AX26" s="7" t="str">
        <f aca="false">H26</f>
        <v>1月4日17:41分(来电)，一位先生在安慧桥东乘坐400快内京ABB926号车到朝阳公园桥南，其称上车后闻到一楼有尿骚味（其认为有乘客在车内小便），建议有关部门出站前打扫卫生，望有关部门调查。</v>
      </c>
      <c r="AY26" s="43" t="str">
        <f aca="false">L26</f>
        <v>安全服务专业其他问题</v>
      </c>
      <c r="AZ26" s="43" t="s">
        <v>116</v>
      </c>
      <c r="BA26" s="43" t="s">
        <v>116</v>
      </c>
      <c r="BB26" s="43" t="s">
        <v>116</v>
      </c>
      <c r="BC26" s="6" t="s">
        <v>4758</v>
      </c>
      <c r="BD26" s="43" t="str">
        <f aca="false">T26</f>
        <v>结束</v>
      </c>
      <c r="BE26" s="43" t="str">
        <f aca="false">IFERROR(LEFT(R26,FIND(" ",R26)-1),R26)</f>
        <v>2026-01-09</v>
      </c>
      <c r="BF26" s="6" t="s">
        <v>4947</v>
      </c>
      <c r="BG26" s="78" t="s">
        <v>99</v>
      </c>
      <c r="BH26" s="55" t="s">
        <v>158</v>
      </c>
      <c r="BI26" s="44"/>
      <c r="BJ26" s="44"/>
      <c r="BK26" s="44"/>
      <c r="BL26" s="44" t="str">
        <f aca="false">IF(BG26="物管行政部","侯旭、郑楠",IF(BG26="安保部","张庚",IF(BG26="工程设备部","华菲",IF(BG26="人力资源部","成琦",IF(BG26="党委工作部","阎鑫雨",IF(BG26="餐饮服务部","赵弘晨",IF(BG26="工会","白莉",IF(BG26="办公室","李建萍",""))))))))&amp;IF(BG26="纪检部","张先民",IF(BG26="信息管理部","蔡浩然",""))</f>
        <v>侯旭、郑楠</v>
      </c>
      <c r="BM26" s="44"/>
      <c r="BN26" s="44"/>
      <c r="BO26" s="44"/>
      <c r="BP26" s="44" t="s">
        <v>120</v>
      </c>
      <c r="BQ26" s="46"/>
      <c r="BR26" s="44"/>
      <c r="BS26" s="46"/>
      <c r="BT26" s="46"/>
      <c r="BU26" s="44"/>
      <c r="BV26" s="44"/>
      <c r="BW26" s="44" t="str">
        <f aca="false">MID(AR26,1,22)</f>
        <v>GJ-PHONE-20260104-1759</v>
      </c>
      <c r="BX26" s="45" t="str">
        <f aca="false">IF(COUNTIF(BW:BW,BW26)=1,"否",COUNTIF(BW:BW,BW26))</f>
        <v>否</v>
      </c>
      <c r="BY26" s="44"/>
      <c r="BZ26" s="44"/>
      <c r="CA26" s="44"/>
      <c r="CB26" s="44"/>
      <c r="CC26" s="44"/>
      <c r="CD26" s="44"/>
      <c r="CF26" s="0" t="str">
        <f aca="false">VLOOKUP(AR26,[3]市民意见信息导出!$AK$2:$AM$304,3,FALSE())</f>
        <v>结束</v>
      </c>
    </row>
    <row r="27" customFormat="false" ht="52" hidden="true" customHeight="false" outlineLevel="0" collapsed="false">
      <c r="A27" s="36" t="s">
        <v>4966</v>
      </c>
      <c r="B27" s="36" t="s">
        <v>4967</v>
      </c>
      <c r="C27" s="36" t="s">
        <v>4968</v>
      </c>
      <c r="D27" s="36" t="s">
        <v>821</v>
      </c>
      <c r="E27" s="35" t="s">
        <v>4747</v>
      </c>
      <c r="F27" s="35" t="s">
        <v>89</v>
      </c>
      <c r="G27" s="35"/>
      <c r="H27" s="36" t="s">
        <v>4969</v>
      </c>
      <c r="I27" s="35" t="s">
        <v>116</v>
      </c>
      <c r="J27" s="35" t="s">
        <v>173</v>
      </c>
      <c r="K27" s="35" t="s">
        <v>132</v>
      </c>
      <c r="L27" s="35" t="s">
        <v>174</v>
      </c>
      <c r="M27" s="35" t="s">
        <v>4970</v>
      </c>
      <c r="N27" s="35" t="s">
        <v>97</v>
      </c>
      <c r="O27" s="35" t="s">
        <v>176</v>
      </c>
      <c r="P27" s="35" t="s">
        <v>176</v>
      </c>
      <c r="Q27" s="35" t="s">
        <v>218</v>
      </c>
      <c r="R27" s="36" t="s">
        <v>821</v>
      </c>
      <c r="S27" s="95" t="s">
        <v>762</v>
      </c>
      <c r="T27" s="16" t="s">
        <v>103</v>
      </c>
      <c r="U27" s="96" t="s">
        <v>104</v>
      </c>
      <c r="V27" s="35" t="s">
        <v>4971</v>
      </c>
      <c r="W27" s="35" t="s">
        <v>4972</v>
      </c>
      <c r="X27" s="35" t="s">
        <v>4973</v>
      </c>
      <c r="Y27" s="35" t="s">
        <v>242</v>
      </c>
      <c r="Z27" s="35" t="s">
        <v>4973</v>
      </c>
      <c r="AA27" s="35" t="s">
        <v>4974</v>
      </c>
      <c r="AB27" s="35" t="s">
        <v>111</v>
      </c>
      <c r="AC27" s="35" t="s">
        <v>97</v>
      </c>
      <c r="AD27" s="35" t="s">
        <v>176</v>
      </c>
      <c r="AE27" s="35"/>
      <c r="AF27" s="35"/>
      <c r="AG27" s="35"/>
      <c r="AH27" s="35" t="s">
        <v>4756</v>
      </c>
      <c r="AI27" s="35" t="s">
        <v>4757</v>
      </c>
      <c r="AJ27" s="36" t="s">
        <v>104</v>
      </c>
      <c r="AK27" s="37" t="str">
        <f aca="false">AI27&amp;L27&amp;M27</f>
        <v>普办安保专业其他问题安保专业信息不详</v>
      </c>
      <c r="AP27" s="38" t="n">
        <v>24</v>
      </c>
      <c r="AQ27" s="97" t="n">
        <v>46023</v>
      </c>
      <c r="AR27" s="43" t="str">
        <f aca="false">IFERROR(LEFT(A27,FIND("（",A27)-1),A27)</f>
        <v>GJ-PHONE-20260105-0798</v>
      </c>
      <c r="AS27" s="43" t="str">
        <f aca="false">J27</f>
        <v>其他</v>
      </c>
      <c r="AT27" s="43" t="n">
        <f aca="false">IF(MID(AR27,1,2)="热线",12345)+IF(MID(AR27,1,2)="网络",12345)+IF(MID(AR27,1,2)="GJ",96166)</f>
        <v>96166</v>
      </c>
      <c r="AU27" s="43" t="str">
        <f aca="false">IFERROR(LEFT(C27,FIND(" ",C27)-1),C27)</f>
        <v>2026-01-05</v>
      </c>
      <c r="AV27" s="43" t="str">
        <f aca="false">P27</f>
        <v>安全保卫部（应急管理中心）</v>
      </c>
      <c r="AW27" s="43" t="str">
        <f aca="false">Q27</f>
        <v>机关</v>
      </c>
      <c r="AX27" s="7" t="str">
        <f aca="false">H27</f>
        <v>1月5日11:43分一位女士来电：其看到抖音号DJ3122966（洋洋洋）发布的视频，大多都是关于公交车报废的刷卡机、票据和2016年1月19日关于文明行车礼让的红头文件和场站内报废车辆视频，并且还明码标价售卖报废刷卡机，视频内还有关于如何进入公交场站的内容，质疑所有物品来源。</v>
      </c>
      <c r="AY27" s="43" t="str">
        <f aca="false">L27</f>
        <v>安保专业其他问题</v>
      </c>
      <c r="AZ27" s="43" t="s">
        <v>116</v>
      </c>
      <c r="BA27" s="43" t="s">
        <v>116</v>
      </c>
      <c r="BB27" s="43" t="s">
        <v>116</v>
      </c>
      <c r="BC27" s="6" t="s">
        <v>398</v>
      </c>
      <c r="BD27" s="43" t="str">
        <f aca="false">T27</f>
        <v>结束</v>
      </c>
      <c r="BE27" s="43" t="str">
        <f aca="false">IFERROR(LEFT(R27,FIND(" ",R27)-1),R27)</f>
        <v>2026-01-10</v>
      </c>
      <c r="BF27" s="6" t="s">
        <v>4975</v>
      </c>
      <c r="BG27" s="78" t="s">
        <v>148</v>
      </c>
      <c r="BH27" s="55" t="s">
        <v>218</v>
      </c>
      <c r="BI27" s="44"/>
      <c r="BJ27" s="44"/>
      <c r="BK27" s="44"/>
      <c r="BL27" s="44" t="str">
        <f aca="false">IF(BG27="物管行政部","侯旭、郑楠",IF(BG27="安保部","张庚",IF(BG27="工程设备部","华菲",IF(BG27="人力资源部","成琦",IF(BG27="党委工作部","阎鑫雨",IF(BG27="餐饮服务部","赵弘晨",IF(BG27="工会","白莉",IF(BG27="办公室","李建萍",""))))))))&amp;IF(BG27="纪检部","张先民",IF(BG27="信息管理部","蔡浩然",""))</f>
        <v>张庚</v>
      </c>
      <c r="BM27" s="44"/>
      <c r="BN27" s="44"/>
      <c r="BO27" s="44"/>
      <c r="BP27" s="44" t="s">
        <v>120</v>
      </c>
      <c r="BQ27" s="46"/>
      <c r="BR27" s="44"/>
      <c r="BS27" s="46"/>
      <c r="BT27" s="46"/>
      <c r="BU27" s="44"/>
      <c r="BV27" s="44"/>
      <c r="BW27" s="44" t="str">
        <f aca="false">MID(AR27,1,22)</f>
        <v>GJ-PHONE-20260105-0798</v>
      </c>
      <c r="BX27" s="45" t="str">
        <f aca="false">IF(COUNTIF(BW:BW,BW27)=1,"否",COUNTIF(BW:BW,BW27))</f>
        <v>否</v>
      </c>
      <c r="BY27" s="44"/>
      <c r="BZ27" s="44"/>
      <c r="CA27" s="44"/>
      <c r="CB27" s="44"/>
      <c r="CC27" s="44"/>
      <c r="CD27" s="44"/>
      <c r="CF27" s="0" t="str">
        <f aca="false">VLOOKUP(AR27,[3]市民意见信息导出!$AK$2:$AM$304,3,FALSE())</f>
        <v>结束</v>
      </c>
    </row>
    <row r="28" customFormat="false" ht="36" hidden="true" customHeight="true" outlineLevel="0" collapsed="false">
      <c r="A28" s="36" t="s">
        <v>4976</v>
      </c>
      <c r="B28" s="36" t="s">
        <v>4977</v>
      </c>
      <c r="C28" s="36" t="s">
        <v>4978</v>
      </c>
      <c r="D28" s="36" t="s">
        <v>821</v>
      </c>
      <c r="E28" s="35" t="s">
        <v>4747</v>
      </c>
      <c r="F28" s="35" t="s">
        <v>89</v>
      </c>
      <c r="G28" s="35"/>
      <c r="H28" s="36" t="s">
        <v>4979</v>
      </c>
      <c r="I28" s="35" t="s">
        <v>116</v>
      </c>
      <c r="J28" s="35" t="s">
        <v>93</v>
      </c>
      <c r="K28" s="35" t="s">
        <v>434</v>
      </c>
      <c r="L28" s="35" t="s">
        <v>490</v>
      </c>
      <c r="M28" s="35" t="s">
        <v>741</v>
      </c>
      <c r="N28" s="35" t="s">
        <v>97</v>
      </c>
      <c r="O28" s="35" t="s">
        <v>98</v>
      </c>
      <c r="P28" s="35" t="s">
        <v>447</v>
      </c>
      <c r="Q28" s="35" t="s">
        <v>98</v>
      </c>
      <c r="R28" s="36" t="s">
        <v>821</v>
      </c>
      <c r="S28" s="95" t="s">
        <v>762</v>
      </c>
      <c r="T28" s="16" t="s">
        <v>103</v>
      </c>
      <c r="U28" s="96" t="s">
        <v>104</v>
      </c>
      <c r="V28" s="35" t="s">
        <v>4980</v>
      </c>
      <c r="W28" s="35" t="s">
        <v>4981</v>
      </c>
      <c r="X28" s="35" t="s">
        <v>4982</v>
      </c>
      <c r="Y28" s="35" t="s">
        <v>4983</v>
      </c>
      <c r="Z28" s="35" t="s">
        <v>4984</v>
      </c>
      <c r="AA28" s="35" t="s">
        <v>4985</v>
      </c>
      <c r="AB28" s="35" t="s">
        <v>111</v>
      </c>
      <c r="AC28" s="35" t="s">
        <v>97</v>
      </c>
      <c r="AD28" s="35" t="s">
        <v>447</v>
      </c>
      <c r="AE28" s="35"/>
      <c r="AF28" s="35"/>
      <c r="AG28" s="35"/>
      <c r="AH28" s="35" t="s">
        <v>4756</v>
      </c>
      <c r="AI28" s="35" t="s">
        <v>4757</v>
      </c>
      <c r="AJ28" s="36" t="s">
        <v>104</v>
      </c>
      <c r="AK28" s="37" t="str">
        <f aca="false">AI28&amp;L28&amp;M28</f>
        <v>普办场站问题场站生活设施问题</v>
      </c>
      <c r="AP28" s="38" t="n">
        <v>25</v>
      </c>
      <c r="AQ28" s="97" t="n">
        <v>46023</v>
      </c>
      <c r="AR28" s="43" t="str">
        <f aca="false">IFERROR(LEFT(A28,FIND("（",A28)-1),A28)</f>
        <v>GJ-PHONE-20260105-0602</v>
      </c>
      <c r="AS28" s="43" t="str">
        <f aca="false">J28</f>
        <v>诉求</v>
      </c>
      <c r="AT28" s="43" t="n">
        <f aca="false">IF(MID(AR28,1,2)="热线",12345)+IF(MID(AR28,1,2)="网络",12345)+IF(MID(AR28,1,2)="GJ",96166)</f>
        <v>96166</v>
      </c>
      <c r="AU28" s="43" t="str">
        <f aca="false">IFERROR(LEFT(C28,FIND(" ",C28)-1),C28)</f>
        <v>2026-01-05</v>
      </c>
      <c r="AV28" s="43" t="str">
        <f aca="false">P28</f>
        <v>工程设备部</v>
      </c>
      <c r="AW28" s="43" t="str">
        <f aca="false">Q28</f>
        <v>西苑分中心</v>
      </c>
      <c r="AX28" s="7" t="str">
        <f aca="false">H28</f>
        <v>1月5日10:37分(来电)一位女士（内部职工）称：982路总站土井村西口物业烧水器坏了，和领导沟通没有解决，每天都喝冷水，望相关部门尽快维修或更换带有净水系统的热水器。</v>
      </c>
      <c r="AY28" s="43" t="str">
        <f aca="false">L28</f>
        <v>场站问题</v>
      </c>
      <c r="AZ28" s="43" t="s">
        <v>92</v>
      </c>
      <c r="BA28" s="43" t="s">
        <v>116</v>
      </c>
      <c r="BB28" s="43" t="s">
        <v>116</v>
      </c>
      <c r="BC28" s="6" t="s">
        <v>121</v>
      </c>
      <c r="BD28" s="43" t="str">
        <f aca="false">T28</f>
        <v>结束</v>
      </c>
      <c r="BE28" s="43" t="str">
        <f aca="false">IFERROR(LEFT(R28,FIND(" ",R28)-1),R28)</f>
        <v>2026-01-10</v>
      </c>
      <c r="BF28" s="6" t="s">
        <v>4986</v>
      </c>
      <c r="BG28" s="78" t="s">
        <v>447</v>
      </c>
      <c r="BH28" s="55" t="s">
        <v>98</v>
      </c>
      <c r="BI28" s="44"/>
      <c r="BJ28" s="44"/>
      <c r="BK28" s="44"/>
      <c r="BL28" s="44" t="str">
        <f aca="false">IF(BG28="物管行政部","侯旭、郑楠",IF(BG28="安保部","张庚",IF(BG28="工程设备部","华菲",IF(BG28="人力资源部","成琦",IF(BG28="党委工作部","阎鑫雨",IF(BG28="餐饮服务部","赵弘晨",IF(BG28="工会","白莉",IF(BG28="办公室","李建萍",""))))))))&amp;IF(BG28="纪检部","张先民",IF(BG28="信息管理部","蔡浩然",""))</f>
        <v>华菲</v>
      </c>
      <c r="BM28" s="44"/>
      <c r="BN28" s="44"/>
      <c r="BO28" s="44"/>
      <c r="BP28" s="44" t="s">
        <v>120</v>
      </c>
      <c r="BQ28" s="46"/>
      <c r="BR28" s="44"/>
      <c r="BS28" s="46"/>
      <c r="BT28" s="46"/>
      <c r="BU28" s="44"/>
      <c r="BV28" s="44"/>
      <c r="BW28" s="44" t="str">
        <f aca="false">MID(AR28,1,22)</f>
        <v>GJ-PHONE-20260105-0602</v>
      </c>
      <c r="BX28" s="45" t="str">
        <f aca="false">IF(COUNTIF(BW:BW,BW28)=1,"否",COUNTIF(BW:BW,BW28))</f>
        <v>否</v>
      </c>
      <c r="BY28" s="44"/>
      <c r="BZ28" s="44"/>
      <c r="CA28" s="44"/>
      <c r="CB28" s="44"/>
      <c r="CC28" s="44"/>
      <c r="CD28" s="44"/>
      <c r="CF28" s="0" t="str">
        <f aca="false">VLOOKUP(AR28,[3]市民意见信息导出!$AK$2:$AM$304,3,FALSE())</f>
        <v>结束</v>
      </c>
    </row>
    <row r="29" customFormat="false" ht="130" hidden="true" customHeight="false" outlineLevel="0" collapsed="false">
      <c r="A29" s="36" t="s">
        <v>4987</v>
      </c>
      <c r="B29" s="36" t="s">
        <v>4988</v>
      </c>
      <c r="C29" s="36" t="s">
        <v>4989</v>
      </c>
      <c r="D29" s="36" t="s">
        <v>856</v>
      </c>
      <c r="E29" s="35" t="s">
        <v>798</v>
      </c>
      <c r="F29" s="35" t="s">
        <v>129</v>
      </c>
      <c r="G29" s="36" t="s">
        <v>4990</v>
      </c>
      <c r="H29" s="36" t="s">
        <v>4991</v>
      </c>
      <c r="I29" s="35" t="s">
        <v>92</v>
      </c>
      <c r="J29" s="35" t="s">
        <v>173</v>
      </c>
      <c r="K29" s="35" t="s">
        <v>434</v>
      </c>
      <c r="L29" s="35" t="s">
        <v>435</v>
      </c>
      <c r="M29" s="35" t="s">
        <v>436</v>
      </c>
      <c r="N29" s="35" t="s">
        <v>97</v>
      </c>
      <c r="O29" s="35" t="s">
        <v>99</v>
      </c>
      <c r="P29" s="35" t="s">
        <v>99</v>
      </c>
      <c r="Q29" s="35" t="s">
        <v>218</v>
      </c>
      <c r="R29" s="36" t="s">
        <v>856</v>
      </c>
      <c r="S29" s="95" t="s">
        <v>855</v>
      </c>
      <c r="T29" s="16" t="s">
        <v>103</v>
      </c>
      <c r="U29" s="96" t="s">
        <v>104</v>
      </c>
      <c r="V29" s="35" t="s">
        <v>524</v>
      </c>
      <c r="W29" s="35" t="s">
        <v>4992</v>
      </c>
      <c r="X29" s="35" t="s">
        <v>4993</v>
      </c>
      <c r="Y29" s="35" t="s">
        <v>242</v>
      </c>
      <c r="Z29" s="35" t="s">
        <v>242</v>
      </c>
      <c r="AA29" s="35" t="s">
        <v>4994</v>
      </c>
      <c r="AB29" s="35" t="s">
        <v>111</v>
      </c>
      <c r="AC29" s="35" t="s">
        <v>97</v>
      </c>
      <c r="AD29" s="35" t="s">
        <v>99</v>
      </c>
      <c r="AE29" s="35"/>
      <c r="AF29" s="35"/>
      <c r="AG29" s="35"/>
      <c r="AH29" s="35" t="s">
        <v>4756</v>
      </c>
      <c r="AI29" s="35" t="s">
        <v>4757</v>
      </c>
      <c r="AJ29" s="36" t="s">
        <v>104</v>
      </c>
      <c r="AK29" s="37" t="str">
        <f aca="false">AI29&amp;L29&amp;M29</f>
        <v>普办基建行政专业其他问题基建行政专业补充内容</v>
      </c>
      <c r="AP29" s="38" t="n">
        <v>26</v>
      </c>
      <c r="AQ29" s="97" t="n">
        <v>46023</v>
      </c>
      <c r="AR29" s="43" t="str">
        <f aca="false">IFERROR(LEFT(A29,FIND("（",A29)-1),A29)</f>
        <v>GJ-PHONE-20260106-1465</v>
      </c>
      <c r="AS29" s="43" t="str">
        <f aca="false">J29</f>
        <v>其他</v>
      </c>
      <c r="AT29" s="43" t="n">
        <f aca="false">IF(MID(AR29,1,2)="热线",12345)+IF(MID(AR29,1,2)="网络",12345)+IF(MID(AR29,1,2)="GJ",96166)</f>
        <v>96166</v>
      </c>
      <c r="AU29" s="43" t="str">
        <f aca="false">IFERROR(LEFT(C29,FIND(" ",C29)-1),C29)</f>
        <v>2026-01-06</v>
      </c>
      <c r="AV29" s="43" t="str">
        <f aca="false">P29</f>
        <v>物管行政部</v>
      </c>
      <c r="AW29" s="43" t="str">
        <f aca="false">Q29</f>
        <v>机关</v>
      </c>
      <c r="AX29" s="7" t="str">
        <f aca="false">H29</f>
        <v>1月6日16：16分马先生（延庆停保中心餐厅外包厨师、非公交职工）来电反映称：延庆火车站北广场西侧的停保中心物业女工作人员（其坚持认为此人就是公交物业职工、党员、穿便装、但无法提供职务，称此人各方面工作都管，如：食堂、维修等）郭冬冬不但骂人，还让其干一些非其工作范畴内的事。12月26日该停保中心餐厅下水道堵了，工作人员一早便报修，但一直无人来维修。当日10点多水溢出来，餐厅工作人员擦地收拾，后其便在工作群里发了该视频，11点多郭冬冬过来叉着腰骂其称这是老娘的地方，且让其滚蛋（此话重复了两、三遍），而且郭冬冬还让其检查了八个月的消防设施并填报表，其中一次其忘记填表，此人也指责其。故对此人很不满，要求后天（1月8日）必须答复，且要求必须付给其这八个月额外工作的工资，否则其就走法律程序解决。</v>
      </c>
      <c r="AY29" s="43" t="str">
        <f aca="false">L29</f>
        <v>基建行政专业其他问题</v>
      </c>
      <c r="AZ29" s="43" t="s">
        <v>92</v>
      </c>
      <c r="BA29" s="43" t="s">
        <v>116</v>
      </c>
      <c r="BB29" s="43" t="s">
        <v>116</v>
      </c>
      <c r="BC29" s="6" t="s">
        <v>226</v>
      </c>
      <c r="BD29" s="43" t="str">
        <f aca="false">T29</f>
        <v>结束</v>
      </c>
      <c r="BE29" s="43" t="str">
        <f aca="false">IFERROR(LEFT(R29,FIND(" ",R29)-1),R29)</f>
        <v>2026-01-11</v>
      </c>
      <c r="BF29" s="6" t="s">
        <v>4995</v>
      </c>
      <c r="BG29" s="78" t="s">
        <v>99</v>
      </c>
      <c r="BH29" s="55" t="s">
        <v>371</v>
      </c>
      <c r="BI29" s="44"/>
      <c r="BJ29" s="44"/>
      <c r="BK29" s="44"/>
      <c r="BL29" s="44" t="str">
        <f aca="false">IF(BG29="物管行政部","侯旭、郑楠",IF(BG29="安保部","张庚",IF(BG29="工程设备部","华菲",IF(BG29="人力资源部","成琦",IF(BG29="党委工作部","阎鑫雨",IF(BG29="餐饮服务部","赵弘晨",IF(BG29="工会","白莉",IF(BG29="办公室","李建萍",""))))))))&amp;IF(BG29="纪检部","张先民",IF(BG29="信息管理部","蔡浩然",""))</f>
        <v>侯旭、郑楠</v>
      </c>
      <c r="BM29" s="44"/>
      <c r="BN29" s="44"/>
      <c r="BO29" s="44"/>
      <c r="BP29" s="44" t="s">
        <v>120</v>
      </c>
      <c r="BQ29" s="46"/>
      <c r="BR29" s="44"/>
      <c r="BS29" s="46"/>
      <c r="BT29" s="46"/>
      <c r="BU29" s="44"/>
      <c r="BV29" s="44"/>
      <c r="BW29" s="44" t="str">
        <f aca="false">MID(AR29,1,22)</f>
        <v>GJ-PHONE-20260106-1465</v>
      </c>
      <c r="BX29" s="45" t="str">
        <f aca="false">IF(COUNTIF(BW:BW,BW29)=1,"否",COUNTIF(BW:BW,BW29))</f>
        <v>否</v>
      </c>
      <c r="BY29" s="44"/>
      <c r="BZ29" s="44"/>
      <c r="CA29" s="44"/>
      <c r="CB29" s="44"/>
      <c r="CC29" s="44"/>
      <c r="CD29" s="44"/>
      <c r="CF29" s="0" t="str">
        <f aca="false">VLOOKUP(AR29,[3]市民意见信息导出!$AK$2:$AM$304,3,FALSE())</f>
        <v>结束</v>
      </c>
    </row>
    <row r="30" customFormat="false" ht="39" hidden="true" customHeight="false" outlineLevel="0" collapsed="false">
      <c r="A30" s="36" t="s">
        <v>4996</v>
      </c>
      <c r="B30" s="36" t="s">
        <v>4997</v>
      </c>
      <c r="C30" s="36" t="s">
        <v>4998</v>
      </c>
      <c r="D30" s="36" t="s">
        <v>856</v>
      </c>
      <c r="E30" s="35" t="s">
        <v>4747</v>
      </c>
      <c r="F30" s="35" t="s">
        <v>129</v>
      </c>
      <c r="G30" s="35"/>
      <c r="H30" s="36" t="s">
        <v>4999</v>
      </c>
      <c r="I30" s="35" t="s">
        <v>116</v>
      </c>
      <c r="J30" s="35" t="s">
        <v>173</v>
      </c>
      <c r="K30" s="35" t="s">
        <v>434</v>
      </c>
      <c r="L30" s="35" t="s">
        <v>435</v>
      </c>
      <c r="M30" s="35" t="s">
        <v>436</v>
      </c>
      <c r="N30" s="35" t="s">
        <v>97</v>
      </c>
      <c r="O30" s="35" t="s">
        <v>447</v>
      </c>
      <c r="P30" s="35" t="s">
        <v>447</v>
      </c>
      <c r="Q30" s="35" t="s">
        <v>218</v>
      </c>
      <c r="R30" s="36" t="s">
        <v>856</v>
      </c>
      <c r="S30" s="95" t="s">
        <v>839</v>
      </c>
      <c r="T30" s="16" t="s">
        <v>103</v>
      </c>
      <c r="U30" s="96" t="s">
        <v>104</v>
      </c>
      <c r="V30" s="35" t="s">
        <v>5000</v>
      </c>
      <c r="W30" s="35" t="s">
        <v>5001</v>
      </c>
      <c r="X30" s="36" t="s">
        <v>5002</v>
      </c>
      <c r="Y30" s="36" t="s">
        <v>5002</v>
      </c>
      <c r="Z30" s="35" t="s">
        <v>242</v>
      </c>
      <c r="AA30" s="35" t="s">
        <v>5003</v>
      </c>
      <c r="AB30" s="35" t="s">
        <v>111</v>
      </c>
      <c r="AC30" s="35" t="s">
        <v>97</v>
      </c>
      <c r="AD30" s="35" t="s">
        <v>447</v>
      </c>
      <c r="AE30" s="35"/>
      <c r="AF30" s="35"/>
      <c r="AG30" s="35"/>
      <c r="AH30" s="35" t="s">
        <v>4756</v>
      </c>
      <c r="AI30" s="35" t="s">
        <v>4757</v>
      </c>
      <c r="AJ30" s="36" t="s">
        <v>104</v>
      </c>
      <c r="AK30" s="37" t="str">
        <f aca="false">AI30&amp;L30&amp;M30</f>
        <v>普办基建行政专业其他问题基建行政专业补充内容</v>
      </c>
      <c r="AP30" s="38" t="n">
        <v>27</v>
      </c>
      <c r="AQ30" s="97" t="n">
        <v>46023</v>
      </c>
      <c r="AR30" s="43" t="str">
        <f aca="false">IFERROR(LEFT(A30,FIND("（",A30)-1),A30)</f>
        <v>GJ-PHONE-20260106-1604</v>
      </c>
      <c r="AS30" s="43" t="str">
        <f aca="false">J30</f>
        <v>其他</v>
      </c>
      <c r="AT30" s="43" t="n">
        <f aca="false">IF(MID(AR30,1,2)="热线",12345)+IF(MID(AR30,1,2)="网络",12345)+IF(MID(AR30,1,2)="GJ",96166)</f>
        <v>96166</v>
      </c>
      <c r="AU30" s="43" t="str">
        <f aca="false">IFERROR(LEFT(C30,FIND(" ",C30)-1),C30)</f>
        <v>2026-01-06</v>
      </c>
      <c r="AV30" s="43" t="str">
        <f aca="false">P30</f>
        <v>工程设备部</v>
      </c>
      <c r="AW30" s="43" t="str">
        <f aca="false">Q30</f>
        <v>机关</v>
      </c>
      <c r="AX30" s="7" t="str">
        <f aca="false">H30</f>
        <v>1月6日17:17分(来电)，一先生（站台互助工作人员）反映：开往茶坞火车站方向的942路，地铁芍药居站，站台前的不锈钢护栏损坏，望相关部门核实后，尽快处理，避免发生意外。</v>
      </c>
      <c r="AY30" s="43" t="str">
        <f aca="false">L30</f>
        <v>基建行政专业其他问题</v>
      </c>
      <c r="AZ30" s="43" t="s">
        <v>116</v>
      </c>
      <c r="BA30" s="43" t="s">
        <v>116</v>
      </c>
      <c r="BB30" s="43" t="s">
        <v>116</v>
      </c>
      <c r="BC30" s="6" t="s">
        <v>121</v>
      </c>
      <c r="BD30" s="43" t="str">
        <f aca="false">T30</f>
        <v>结束</v>
      </c>
      <c r="BE30" s="43" t="str">
        <f aca="false">IFERROR(LEFT(R30,FIND(" ",R30)-1),R30)</f>
        <v>2026-01-11</v>
      </c>
      <c r="BF30" s="5" t="s">
        <v>564</v>
      </c>
      <c r="BG30" s="78" t="s">
        <v>447</v>
      </c>
      <c r="BH30" s="55" t="s">
        <v>218</v>
      </c>
      <c r="BI30" s="44"/>
      <c r="BJ30" s="44"/>
      <c r="BK30" s="44"/>
      <c r="BL30" s="44" t="str">
        <f aca="false">IF(BG30="物管行政部","侯旭、郑楠",IF(BG30="安保部","张庚",IF(BG30="工程设备部","华菲",IF(BG30="人力资源部","成琦",IF(BG30="党委工作部","阎鑫雨",IF(BG30="餐饮服务部","赵弘晨",IF(BG30="工会","白莉",IF(BG30="办公室","李建萍",""))))))))&amp;IF(BG30="纪检部","张先民",IF(BG30="信息管理部","蔡浩然",""))</f>
        <v>华菲</v>
      </c>
      <c r="BM30" s="44"/>
      <c r="BN30" s="44"/>
      <c r="BO30" s="44"/>
      <c r="BP30" s="44" t="s">
        <v>120</v>
      </c>
      <c r="BQ30" s="46"/>
      <c r="BR30" s="44"/>
      <c r="BS30" s="46"/>
      <c r="BT30" s="46"/>
      <c r="BU30" s="44"/>
      <c r="BV30" s="44"/>
      <c r="BW30" s="44" t="str">
        <f aca="false">MID(AR30,1,22)</f>
        <v>GJ-PHONE-20260106-1604</v>
      </c>
      <c r="BX30" s="45" t="str">
        <f aca="false">IF(COUNTIF(BW:BW,BW30)=1,"否",COUNTIF(BW:BW,BW30))</f>
        <v>否</v>
      </c>
      <c r="BY30" s="44"/>
      <c r="BZ30" s="44"/>
      <c r="CA30" s="44"/>
      <c r="CB30" s="44"/>
      <c r="CC30" s="44"/>
      <c r="CD30" s="44"/>
      <c r="CF30" s="0" t="str">
        <f aca="false">VLOOKUP(AR30,[3]市民意见信息导出!$AK$2:$AM$304,3,FALSE())</f>
        <v>结束</v>
      </c>
    </row>
    <row r="31" customFormat="false" ht="52" hidden="true" customHeight="false" outlineLevel="0" collapsed="false">
      <c r="A31" s="36" t="s">
        <v>5004</v>
      </c>
      <c r="B31" s="36" t="s">
        <v>5005</v>
      </c>
      <c r="C31" s="36" t="s">
        <v>5006</v>
      </c>
      <c r="D31" s="36" t="s">
        <v>884</v>
      </c>
      <c r="E31" s="35" t="s">
        <v>431</v>
      </c>
      <c r="F31" s="35" t="s">
        <v>129</v>
      </c>
      <c r="G31" s="35"/>
      <c r="H31" s="36" t="s">
        <v>5007</v>
      </c>
      <c r="I31" s="35" t="s">
        <v>116</v>
      </c>
      <c r="J31" s="35" t="s">
        <v>93</v>
      </c>
      <c r="K31" s="35" t="s">
        <v>94</v>
      </c>
      <c r="L31" s="35" t="s">
        <v>184</v>
      </c>
      <c r="M31" s="35" t="s">
        <v>185</v>
      </c>
      <c r="N31" s="35" t="s">
        <v>97</v>
      </c>
      <c r="O31" s="35" t="s">
        <v>437</v>
      </c>
      <c r="P31" s="35" t="s">
        <v>99</v>
      </c>
      <c r="Q31" s="35" t="s">
        <v>437</v>
      </c>
      <c r="R31" s="36" t="s">
        <v>884</v>
      </c>
      <c r="S31" s="95" t="s">
        <v>855</v>
      </c>
      <c r="T31" s="16" t="s">
        <v>103</v>
      </c>
      <c r="U31" s="96" t="s">
        <v>104</v>
      </c>
      <c r="V31" s="35" t="s">
        <v>5008</v>
      </c>
      <c r="W31" s="35" t="s">
        <v>4931</v>
      </c>
      <c r="X31" s="35" t="s">
        <v>4897</v>
      </c>
      <c r="Y31" s="35" t="s">
        <v>4753</v>
      </c>
      <c r="Z31" s="35" t="s">
        <v>4754</v>
      </c>
      <c r="AA31" s="35" t="s">
        <v>5009</v>
      </c>
      <c r="AB31" s="35" t="s">
        <v>111</v>
      </c>
      <c r="AC31" s="35" t="s">
        <v>97</v>
      </c>
      <c r="AD31" s="35" t="s">
        <v>99</v>
      </c>
      <c r="AE31" s="35"/>
      <c r="AF31" s="35"/>
      <c r="AG31" s="35"/>
      <c r="AH31" s="35" t="s">
        <v>4756</v>
      </c>
      <c r="AI31" s="35" t="s">
        <v>4757</v>
      </c>
      <c r="AJ31" s="36" t="s">
        <v>104</v>
      </c>
      <c r="AK31" s="37" t="str">
        <f aca="false">AI31&amp;L31&amp;M31</f>
        <v>普办乘车环境问题车辆卫生</v>
      </c>
      <c r="AP31" s="38" t="n">
        <v>28</v>
      </c>
      <c r="AQ31" s="97" t="n">
        <v>46023</v>
      </c>
      <c r="AR31" s="43" t="str">
        <f aca="false">IFERROR(LEFT(A31,FIND("（",A31)-1),A31)</f>
        <v>GJ-PHONE-20260107-0188</v>
      </c>
      <c r="AS31" s="43" t="str">
        <f aca="false">J31</f>
        <v>诉求</v>
      </c>
      <c r="AT31" s="43" t="n">
        <f aca="false">IF(MID(AR31,1,2)="热线",12345)+IF(MID(AR31,1,2)="网络",12345)+IF(MID(AR31,1,2)="GJ",96166)</f>
        <v>96166</v>
      </c>
      <c r="AU31" s="43" t="str">
        <f aca="false">IFERROR(LEFT(C31,FIND(" ",C31)-1),C31)</f>
        <v>2026-01-07</v>
      </c>
      <c r="AV31" s="43" t="str">
        <f aca="false">P31</f>
        <v>物管行政部</v>
      </c>
      <c r="AW31" s="43" t="str">
        <f aca="false">Q31</f>
        <v>南湖分中心</v>
      </c>
      <c r="AX31" s="7" t="str">
        <f aca="false">H31</f>
        <v>1月7日8:10分来电：陈先生乘坐开往英才南三街东口方向的417路（未记车号）出行。该车车辆卫生差，座椅靠背很脏，有尘土，望有关部门尽快清理卫生。来电反映。
注：后车0928号车</v>
      </c>
      <c r="AY31" s="43" t="str">
        <f aca="false">L31</f>
        <v>乘车环境问题</v>
      </c>
      <c r="AZ31" s="43" t="s">
        <v>116</v>
      </c>
      <c r="BA31" s="43" t="s">
        <v>116</v>
      </c>
      <c r="BB31" s="43" t="s">
        <v>116</v>
      </c>
      <c r="BC31" s="6" t="s">
        <v>4758</v>
      </c>
      <c r="BD31" s="43" t="str">
        <f aca="false">T31</f>
        <v>结束</v>
      </c>
      <c r="BE31" s="43" t="str">
        <f aca="false">IFERROR(LEFT(R31,FIND(" ",R31)-1),R31)</f>
        <v>2026-01-12</v>
      </c>
      <c r="BF31" s="6" t="s">
        <v>1990</v>
      </c>
      <c r="BG31" s="78" t="s">
        <v>99</v>
      </c>
      <c r="BH31" s="55" t="s">
        <v>437</v>
      </c>
      <c r="BI31" s="44"/>
      <c r="BJ31" s="44"/>
      <c r="BK31" s="44"/>
      <c r="BL31" s="44" t="str">
        <f aca="false">IF(BG31="物管行政部","侯旭、郑楠",IF(BG31="安保部","张庚",IF(BG31="工程设备部","华菲",IF(BG31="人力资源部","成琦",IF(BG31="党委工作部","阎鑫雨",IF(BG31="餐饮服务部","赵弘晨",IF(BG31="工会","白莉",IF(BG31="办公室","李建萍",""))))))))&amp;IF(BG31="纪检部","张先民",IF(BG31="信息管理部","蔡浩然",""))</f>
        <v>侯旭、郑楠</v>
      </c>
      <c r="BM31" s="44"/>
      <c r="BN31" s="44"/>
      <c r="BO31" s="44"/>
      <c r="BP31" s="44" t="s">
        <v>120</v>
      </c>
      <c r="BQ31" s="46"/>
      <c r="BR31" s="44"/>
      <c r="BS31" s="46"/>
      <c r="BT31" s="46"/>
      <c r="BU31" s="44"/>
      <c r="BV31" s="44"/>
      <c r="BW31" s="44" t="str">
        <f aca="false">MID(AR31,1,22)</f>
        <v>GJ-PHONE-20260107-0188</v>
      </c>
      <c r="BX31" s="45" t="str">
        <f aca="false">IF(COUNTIF(BW:BW,BW31)=1,"否",COUNTIF(BW:BW,BW31))</f>
        <v>否</v>
      </c>
      <c r="BY31" s="44"/>
      <c r="BZ31" s="44"/>
      <c r="CA31" s="44"/>
      <c r="CB31" s="44"/>
      <c r="CC31" s="44"/>
      <c r="CD31" s="44"/>
      <c r="CF31" s="0" t="str">
        <f aca="false">VLOOKUP(AR31,[3]市民意见信息导出!$AK$2:$AM$304,3,FALSE())</f>
        <v>结束</v>
      </c>
    </row>
    <row r="32" customFormat="false" ht="42" hidden="true" customHeight="false" outlineLevel="0" collapsed="false">
      <c r="A32" s="36" t="s">
        <v>5010</v>
      </c>
      <c r="B32" s="36" t="s">
        <v>5011</v>
      </c>
      <c r="C32" s="36" t="s">
        <v>5012</v>
      </c>
      <c r="D32" s="36" t="s">
        <v>884</v>
      </c>
      <c r="E32" s="35" t="s">
        <v>4747</v>
      </c>
      <c r="F32" s="35" t="s">
        <v>129</v>
      </c>
      <c r="G32" s="35"/>
      <c r="H32" s="36" t="s">
        <v>5013</v>
      </c>
      <c r="I32" s="35" t="s">
        <v>116</v>
      </c>
      <c r="J32" s="35" t="s">
        <v>93</v>
      </c>
      <c r="K32" s="35" t="s">
        <v>132</v>
      </c>
      <c r="L32" s="35" t="s">
        <v>388</v>
      </c>
      <c r="M32" s="35" t="s">
        <v>389</v>
      </c>
      <c r="N32" s="35" t="s">
        <v>97</v>
      </c>
      <c r="O32" s="35" t="s">
        <v>186</v>
      </c>
      <c r="P32" s="35" t="s">
        <v>176</v>
      </c>
      <c r="Q32" s="35" t="s">
        <v>186</v>
      </c>
      <c r="R32" s="36" t="s">
        <v>884</v>
      </c>
      <c r="S32" s="95" t="s">
        <v>839</v>
      </c>
      <c r="T32" s="16" t="s">
        <v>103</v>
      </c>
      <c r="U32" s="96" t="s">
        <v>104</v>
      </c>
      <c r="V32" s="35" t="s">
        <v>5014</v>
      </c>
      <c r="W32" s="35" t="s">
        <v>764</v>
      </c>
      <c r="X32" s="35" t="s">
        <v>5015</v>
      </c>
      <c r="Y32" s="35" t="s">
        <v>5015</v>
      </c>
      <c r="Z32" s="35" t="s">
        <v>5015</v>
      </c>
      <c r="AA32" s="35" t="s">
        <v>5016</v>
      </c>
      <c r="AB32" s="35" t="s">
        <v>111</v>
      </c>
      <c r="AC32" s="35" t="s">
        <v>97</v>
      </c>
      <c r="AD32" s="35" t="s">
        <v>176</v>
      </c>
      <c r="AE32" s="35"/>
      <c r="AF32" s="35"/>
      <c r="AG32" s="35"/>
      <c r="AH32" s="35" t="s">
        <v>4756</v>
      </c>
      <c r="AI32" s="35" t="s">
        <v>4757</v>
      </c>
      <c r="AJ32" s="36" t="s">
        <v>104</v>
      </c>
      <c r="AK32" s="37" t="str">
        <f aca="false">AI32&amp;L32&amp;M32</f>
        <v>普办场站保安问题场站保安</v>
      </c>
      <c r="AP32" s="38" t="n">
        <v>29</v>
      </c>
      <c r="AQ32" s="97" t="n">
        <v>46023</v>
      </c>
      <c r="AR32" s="43" t="str">
        <f aca="false">IFERROR(LEFT(A32,FIND("（",A32)-1),A32)</f>
        <v>GJ-PHONE-20260107-0383</v>
      </c>
      <c r="AS32" s="43" t="str">
        <f aca="false">J32</f>
        <v>诉求</v>
      </c>
      <c r="AT32" s="43" t="n">
        <f aca="false">IF(MID(AR32,1,2)="热线",12345)+IF(MID(AR32,1,2)="网络",12345)+IF(MID(AR32,1,2)="GJ",96166)</f>
        <v>96166</v>
      </c>
      <c r="AU32" s="43" t="str">
        <f aca="false">IFERROR(LEFT(C32,FIND(" ",C32)-1),C32)</f>
        <v>2026-01-07</v>
      </c>
      <c r="AV32" s="43" t="str">
        <f aca="false">P32</f>
        <v>安全保卫部（应急管理中心）</v>
      </c>
      <c r="AW32" s="43" t="str">
        <f aca="false">Q32</f>
        <v>动物园分中心</v>
      </c>
      <c r="AX32" s="7" t="str">
        <f aca="false">H32</f>
        <v>1月7日9：27分来电：一先生称和平东桥公交场站（300内）出入口没有岗亭，在此执勤的多名安保（深灰色安保制服）经常去驾驶员休息室（房车），进出口经常无人值守，秩序混乱，故不满，特来电反映。</v>
      </c>
      <c r="AY32" s="43" t="str">
        <f aca="false">L32</f>
        <v>场站保安问题</v>
      </c>
      <c r="AZ32" s="43" t="s">
        <v>116</v>
      </c>
      <c r="BA32" s="43" t="s">
        <v>116</v>
      </c>
      <c r="BB32" s="43" t="s">
        <v>116</v>
      </c>
      <c r="BC32" s="6" t="s">
        <v>398</v>
      </c>
      <c r="BD32" s="43" t="str">
        <f aca="false">T32</f>
        <v>结束</v>
      </c>
      <c r="BE32" s="43" t="str">
        <f aca="false">IFERROR(LEFT(R32,FIND(" ",R32)-1),R32)</f>
        <v>2026-01-12</v>
      </c>
      <c r="BF32" s="6" t="s">
        <v>5017</v>
      </c>
      <c r="BG32" s="78" t="s">
        <v>148</v>
      </c>
      <c r="BH32" s="55" t="s">
        <v>186</v>
      </c>
      <c r="BI32" s="44"/>
      <c r="BJ32" s="44"/>
      <c r="BK32" s="44"/>
      <c r="BL32" s="44" t="str">
        <f aca="false">IF(BG32="物管行政部","侯旭、郑楠",IF(BG32="安保部","张庚",IF(BG32="工程设备部","华菲",IF(BG32="人力资源部","成琦",IF(BG32="党委工作部","阎鑫雨",IF(BG32="餐饮服务部","赵弘晨",IF(BG32="工会","白莉",IF(BG32="办公室","李建萍",""))))))))&amp;IF(BG32="纪检部","张先民",IF(BG32="信息管理部","蔡浩然",""))</f>
        <v>张庚</v>
      </c>
      <c r="BM32" s="44"/>
      <c r="BN32" s="44"/>
      <c r="BO32" s="44"/>
      <c r="BP32" s="44" t="s">
        <v>120</v>
      </c>
      <c r="BQ32" s="46"/>
      <c r="BR32" s="44"/>
      <c r="BS32" s="46"/>
      <c r="BT32" s="46"/>
      <c r="BU32" s="44"/>
      <c r="BV32" s="44"/>
      <c r="BW32" s="44" t="str">
        <f aca="false">MID(AR32,1,22)</f>
        <v>GJ-PHONE-20260107-0383</v>
      </c>
      <c r="BX32" s="45" t="str">
        <f aca="false">IF(COUNTIF(BW:BW,BW32)=1,"否",COUNTIF(BW:BW,BW32))</f>
        <v>否</v>
      </c>
      <c r="BY32" s="44"/>
      <c r="BZ32" s="44"/>
      <c r="CA32" s="44"/>
      <c r="CB32" s="44"/>
      <c r="CC32" s="44"/>
      <c r="CD32" s="44"/>
      <c r="CF32" s="0" t="str">
        <f aca="false">VLOOKUP(AR32,[3]市民意见信息导出!$AK$2:$AM$304,3,FALSE())</f>
        <v>结束</v>
      </c>
    </row>
    <row r="33" customFormat="false" ht="78" hidden="true" customHeight="false" outlineLevel="0" collapsed="false">
      <c r="A33" s="36" t="s">
        <v>5018</v>
      </c>
      <c r="B33" s="36" t="s">
        <v>5019</v>
      </c>
      <c r="C33" s="36" t="s">
        <v>5020</v>
      </c>
      <c r="D33" s="36" t="s">
        <v>884</v>
      </c>
      <c r="E33" s="35" t="s">
        <v>4747</v>
      </c>
      <c r="F33" s="35" t="s">
        <v>129</v>
      </c>
      <c r="G33" s="36" t="s">
        <v>5021</v>
      </c>
      <c r="H33" s="35" t="s">
        <v>5022</v>
      </c>
      <c r="I33" s="35" t="s">
        <v>92</v>
      </c>
      <c r="J33" s="35" t="s">
        <v>173</v>
      </c>
      <c r="K33" s="35" t="s">
        <v>234</v>
      </c>
      <c r="L33" s="35" t="s">
        <v>303</v>
      </c>
      <c r="M33" s="35" t="s">
        <v>304</v>
      </c>
      <c r="N33" s="35" t="s">
        <v>97</v>
      </c>
      <c r="O33" s="35" t="s">
        <v>591</v>
      </c>
      <c r="P33" s="35" t="s">
        <v>238</v>
      </c>
      <c r="Q33" s="35" t="s">
        <v>591</v>
      </c>
      <c r="R33" s="36" t="s">
        <v>884</v>
      </c>
      <c r="S33" s="95" t="s">
        <v>855</v>
      </c>
      <c r="T33" s="16" t="s">
        <v>103</v>
      </c>
      <c r="U33" s="96" t="s">
        <v>104</v>
      </c>
      <c r="V33" s="35" t="s">
        <v>5023</v>
      </c>
      <c r="W33" s="35" t="s">
        <v>5024</v>
      </c>
      <c r="X33" s="35" t="s">
        <v>5025</v>
      </c>
      <c r="Y33" s="35" t="s">
        <v>221</v>
      </c>
      <c r="Z33" s="35" t="s">
        <v>221</v>
      </c>
      <c r="AA33" s="35" t="s">
        <v>5026</v>
      </c>
      <c r="AB33" s="35" t="s">
        <v>111</v>
      </c>
      <c r="AC33" s="35" t="s">
        <v>97</v>
      </c>
      <c r="AD33" s="35" t="s">
        <v>238</v>
      </c>
      <c r="AE33" s="35"/>
      <c r="AF33" s="35"/>
      <c r="AG33" s="35"/>
      <c r="AH33" s="35" t="s">
        <v>4756</v>
      </c>
      <c r="AI33" s="35" t="s">
        <v>4757</v>
      </c>
      <c r="AJ33" s="36" t="s">
        <v>104</v>
      </c>
      <c r="AK33" s="37" t="str">
        <f aca="false">AI33&amp;L33&amp;M33</f>
        <v>普办人力资源方面其他问题人力资源方面补充内容</v>
      </c>
      <c r="AP33" s="38" t="n">
        <v>30</v>
      </c>
      <c r="AQ33" s="97" t="n">
        <v>46023</v>
      </c>
      <c r="AR33" s="43" t="str">
        <f aca="false">IFERROR(LEFT(A33,FIND("（",A33)-1),A33)</f>
        <v>GJ-PHONE-20260107-1201</v>
      </c>
      <c r="AS33" s="43" t="str">
        <f aca="false">J33</f>
        <v>其他</v>
      </c>
      <c r="AT33" s="43" t="n">
        <f aca="false">IF(MID(AR33,1,2)="热线",12345)+IF(MID(AR33,1,2)="网络",12345)+IF(MID(AR33,1,2)="GJ",96166)</f>
        <v>96166</v>
      </c>
      <c r="AU33" s="43" t="str">
        <f aca="false">IFERROR(LEFT(C33,FIND(" ",C33)-1),C33)</f>
        <v>2026-01-07</v>
      </c>
      <c r="AV33" s="43" t="str">
        <f aca="false">P33</f>
        <v>人力资源部</v>
      </c>
      <c r="AW33" s="43" t="str">
        <f aca="false">Q33</f>
        <v>史各庄分中心</v>
      </c>
      <c r="AX33" s="7" t="str">
        <f aca="false">H33</f>
        <v>原始：11月1日14:48分，付先生来电：曾2024年2月份把招标文件丢在860路车上，车队调度员刘芳华（17710565239）给其打电话说有，由于其在外地出差，无法及时取回文件，回京后调度员刘芳华（17710565239）调到物业，并把其文件一同带走，并称会个人归还给其一事，要求刘芳华本人16点前答复。14:59分微信已转。  
1月7日14：32分一先生来电称：就其之前反映的问题，望刘芳华尽快联系其。</v>
      </c>
      <c r="AY33" s="43" t="str">
        <f aca="false">L33</f>
        <v>人力资源方面其他问题</v>
      </c>
      <c r="AZ33" s="43" t="s">
        <v>116</v>
      </c>
      <c r="BA33" s="43" t="s">
        <v>116</v>
      </c>
      <c r="BB33" s="43" t="s">
        <v>116</v>
      </c>
      <c r="BC33" s="6" t="s">
        <v>5027</v>
      </c>
      <c r="BD33" s="43" t="str">
        <f aca="false">T33</f>
        <v>结束</v>
      </c>
      <c r="BE33" s="43" t="str">
        <f aca="false">IFERROR(LEFT(R33,FIND(" ",R33)-1),R33)</f>
        <v>2026-01-12</v>
      </c>
      <c r="BF33" s="6" t="s">
        <v>5028</v>
      </c>
      <c r="BG33" s="78" t="s">
        <v>238</v>
      </c>
      <c r="BH33" s="55" t="s">
        <v>591</v>
      </c>
      <c r="BI33" s="44"/>
      <c r="BJ33" s="44"/>
      <c r="BK33" s="44"/>
      <c r="BL33" s="44" t="str">
        <f aca="false">IF(BG33="物管行政部","侯旭、郑楠",IF(BG33="安保部","张庚",IF(BG33="工程设备部","华菲",IF(BG33="人力资源部","成琦",IF(BG33="党委工作部","阎鑫雨",IF(BG33="餐饮服务部","赵弘晨",IF(BG33="工会","白莉",IF(BG33="办公室","李建萍",""))))))))&amp;IF(BG33="纪检部","张先民",IF(BG33="信息管理部","蔡浩然",""))</f>
        <v>成琦</v>
      </c>
      <c r="BM33" s="44"/>
      <c r="BN33" s="44"/>
      <c r="BO33" s="44"/>
      <c r="BP33" s="44" t="s">
        <v>120</v>
      </c>
      <c r="BQ33" s="51" t="s">
        <v>5029</v>
      </c>
      <c r="BR33" s="44" t="s">
        <v>92</v>
      </c>
      <c r="BS33" s="46"/>
      <c r="BT33" s="46"/>
      <c r="BU33" s="44"/>
      <c r="BV33" s="98" t="s">
        <v>5030</v>
      </c>
      <c r="BW33" s="44" t="str">
        <f aca="false">MID(AR33,1,22)</f>
        <v>GJ-PHONE-20260107-1201</v>
      </c>
      <c r="BX33" s="45" t="str">
        <f aca="false">IF(COUNTIF(BW:BW,BW33)=1,"否",COUNTIF(BW:BW,BW33))</f>
        <v>否</v>
      </c>
      <c r="BY33" s="44"/>
      <c r="BZ33" s="44"/>
      <c r="CA33" s="44"/>
      <c r="CB33" s="44"/>
      <c r="CC33" s="44"/>
      <c r="CD33" s="44"/>
      <c r="CF33" s="0" t="str">
        <f aca="false">VLOOKUP(AR33,[3]市民意见信息导出!$AK$2:$AM$304,3,FALSE())</f>
        <v>结束</v>
      </c>
    </row>
    <row r="34" customFormat="false" ht="91" hidden="true" customHeight="false" outlineLevel="0" collapsed="false">
      <c r="A34" s="36" t="s">
        <v>5031</v>
      </c>
      <c r="B34" s="36" t="s">
        <v>5032</v>
      </c>
      <c r="C34" s="36" t="s">
        <v>5033</v>
      </c>
      <c r="D34" s="36" t="s">
        <v>884</v>
      </c>
      <c r="E34" s="35" t="s">
        <v>5034</v>
      </c>
      <c r="F34" s="35" t="s">
        <v>129</v>
      </c>
      <c r="G34" s="36" t="s">
        <v>5021</v>
      </c>
      <c r="H34" s="35" t="s">
        <v>5035</v>
      </c>
      <c r="I34" s="35" t="s">
        <v>92</v>
      </c>
      <c r="J34" s="35" t="s">
        <v>173</v>
      </c>
      <c r="K34" s="35" t="s">
        <v>234</v>
      </c>
      <c r="L34" s="35" t="s">
        <v>303</v>
      </c>
      <c r="M34" s="35" t="s">
        <v>304</v>
      </c>
      <c r="N34" s="35" t="s">
        <v>97</v>
      </c>
      <c r="O34" s="35" t="s">
        <v>591</v>
      </c>
      <c r="P34" s="35" t="s">
        <v>238</v>
      </c>
      <c r="Q34" s="35" t="s">
        <v>591</v>
      </c>
      <c r="R34" s="36" t="s">
        <v>884</v>
      </c>
      <c r="S34" s="95" t="s">
        <v>855</v>
      </c>
      <c r="T34" s="16" t="s">
        <v>103</v>
      </c>
      <c r="U34" s="96" t="s">
        <v>104</v>
      </c>
      <c r="V34" s="35" t="s">
        <v>5023</v>
      </c>
      <c r="W34" s="35" t="s">
        <v>5024</v>
      </c>
      <c r="X34" s="35" t="s">
        <v>5025</v>
      </c>
      <c r="Y34" s="35" t="s">
        <v>221</v>
      </c>
      <c r="Z34" s="35" t="s">
        <v>221</v>
      </c>
      <c r="AA34" s="35" t="s">
        <v>5026</v>
      </c>
      <c r="AB34" s="35" t="s">
        <v>111</v>
      </c>
      <c r="AC34" s="35" t="s">
        <v>97</v>
      </c>
      <c r="AD34" s="35" t="s">
        <v>238</v>
      </c>
      <c r="AE34" s="35"/>
      <c r="AF34" s="35"/>
      <c r="AG34" s="35"/>
      <c r="AH34" s="35" t="s">
        <v>4756</v>
      </c>
      <c r="AI34" s="35" t="s">
        <v>4757</v>
      </c>
      <c r="AJ34" s="36" t="s">
        <v>104</v>
      </c>
      <c r="AK34" s="37" t="str">
        <f aca="false">AI34&amp;L34&amp;M34</f>
        <v>普办人力资源方面其他问题人力资源方面补充内容</v>
      </c>
      <c r="AP34" s="38" t="n">
        <v>31</v>
      </c>
      <c r="AQ34" s="97" t="n">
        <v>46023</v>
      </c>
      <c r="AR34" s="43" t="str">
        <f aca="false">IFERROR(LEFT(A34,FIND("（",A34)-1),A34)</f>
        <v>GJ-PHONE-20260107-1274</v>
      </c>
      <c r="AS34" s="43" t="str">
        <f aca="false">J34</f>
        <v>其他</v>
      </c>
      <c r="AT34" s="43" t="n">
        <f aca="false">IF(MID(AR34,1,2)="热线",12345)+IF(MID(AR34,1,2)="网络",12345)+IF(MID(AR34,1,2)="GJ",96166)</f>
        <v>96166</v>
      </c>
      <c r="AU34" s="43" t="str">
        <f aca="false">IFERROR(LEFT(C34,FIND(" ",C34)-1),C34)</f>
        <v>2026-01-07</v>
      </c>
      <c r="AV34" s="43" t="str">
        <f aca="false">P34</f>
        <v>人力资源部</v>
      </c>
      <c r="AW34" s="43" t="str">
        <f aca="false">Q34</f>
        <v>史各庄分中心</v>
      </c>
      <c r="AX34" s="7" t="str">
        <f aca="false">H34</f>
        <v>原始：11月1日14:48分，付先生来电：曾2024年2月份把招标文件丢在860路车上，车队调度员刘芳华（17710565239）给其打电话说有，由于其在外地出差，无法及时取回文件，回京后调度员刘芳华（17710565239）调到物业，并把其文件一同带走，并称会个人归还给其一事，要求刘芳华本人16点前答复。14:59分微信已转。  
1月7日15:03分(来电)，一先生来电称催办：之前反映的问题，望刘芳华30分钟内答复。</v>
      </c>
      <c r="AY34" s="43" t="str">
        <f aca="false">L34</f>
        <v>人力资源方面其他问题</v>
      </c>
      <c r="AZ34" s="43" t="s">
        <v>116</v>
      </c>
      <c r="BA34" s="43" t="s">
        <v>116</v>
      </c>
      <c r="BB34" s="43" t="s">
        <v>116</v>
      </c>
      <c r="BC34" s="6" t="s">
        <v>5027</v>
      </c>
      <c r="BD34" s="43" t="str">
        <f aca="false">T34</f>
        <v>结束</v>
      </c>
      <c r="BE34" s="43" t="str">
        <f aca="false">IFERROR(LEFT(R34,FIND(" ",R34)-1),R34)</f>
        <v>2026-01-12</v>
      </c>
      <c r="BF34" s="6" t="s">
        <v>5028</v>
      </c>
      <c r="BG34" s="78" t="s">
        <v>238</v>
      </c>
      <c r="BH34" s="55" t="s">
        <v>591</v>
      </c>
      <c r="BI34" s="44"/>
      <c r="BJ34" s="44"/>
      <c r="BK34" s="44"/>
      <c r="BL34" s="44" t="str">
        <f aca="false">IF(BG34="物管行政部","侯旭、郑楠",IF(BG34="安保部","张庚",IF(BG34="工程设备部","华菲",IF(BG34="人力资源部","成琦",IF(BG34="党委工作部","阎鑫雨",IF(BG34="餐饮服务部","赵弘晨",IF(BG34="工会","白莉",IF(BG34="办公室","李建萍",""))))))))&amp;IF(BG34="纪检部","张先民",IF(BG34="信息管理部","蔡浩然",""))</f>
        <v>成琦</v>
      </c>
      <c r="BM34" s="44"/>
      <c r="BN34" s="44"/>
      <c r="BO34" s="44"/>
      <c r="BP34" s="44" t="s">
        <v>120</v>
      </c>
      <c r="BQ34" s="51" t="s">
        <v>5036</v>
      </c>
      <c r="BR34" s="44" t="s">
        <v>92</v>
      </c>
      <c r="BS34" s="46"/>
      <c r="BT34" s="46"/>
      <c r="BU34" s="44"/>
      <c r="BV34" s="98" t="s">
        <v>5030</v>
      </c>
      <c r="BW34" s="44" t="str">
        <f aca="false">MID(AR34,1,22)</f>
        <v>GJ-PHONE-20260107-1274</v>
      </c>
      <c r="BX34" s="45" t="str">
        <f aca="false">IF(COUNTIF(BW:BW,BW34)=1,"否",COUNTIF(BW:BW,BW34))</f>
        <v>否</v>
      </c>
      <c r="BY34" s="44"/>
      <c r="BZ34" s="44"/>
      <c r="CA34" s="44"/>
      <c r="CB34" s="44"/>
      <c r="CC34" s="44"/>
      <c r="CD34" s="44"/>
      <c r="CF34" s="0" t="str">
        <f aca="false">VLOOKUP(AR34,[3]市民意见信息导出!$AK$2:$AM$304,3,FALSE())</f>
        <v>结束</v>
      </c>
    </row>
    <row r="35" customFormat="false" ht="42" hidden="true" customHeight="false" outlineLevel="0" collapsed="false">
      <c r="A35" s="36" t="s">
        <v>5037</v>
      </c>
      <c r="B35" s="36" t="s">
        <v>5038</v>
      </c>
      <c r="C35" s="36" t="s">
        <v>5039</v>
      </c>
      <c r="D35" s="36" t="s">
        <v>884</v>
      </c>
      <c r="E35" s="35" t="s">
        <v>4747</v>
      </c>
      <c r="F35" s="35" t="s">
        <v>129</v>
      </c>
      <c r="G35" s="36" t="s">
        <v>5021</v>
      </c>
      <c r="H35" s="36" t="s">
        <v>5040</v>
      </c>
      <c r="I35" s="35" t="s">
        <v>92</v>
      </c>
      <c r="J35" s="35" t="s">
        <v>173</v>
      </c>
      <c r="K35" s="35" t="s">
        <v>234</v>
      </c>
      <c r="L35" s="35" t="s">
        <v>303</v>
      </c>
      <c r="M35" s="35" t="s">
        <v>304</v>
      </c>
      <c r="N35" s="35" t="s">
        <v>97</v>
      </c>
      <c r="O35" s="35" t="s">
        <v>591</v>
      </c>
      <c r="P35" s="35" t="s">
        <v>238</v>
      </c>
      <c r="Q35" s="35" t="s">
        <v>591</v>
      </c>
      <c r="R35" s="36" t="s">
        <v>884</v>
      </c>
      <c r="S35" s="95" t="s">
        <v>855</v>
      </c>
      <c r="T35" s="16" t="s">
        <v>103</v>
      </c>
      <c r="U35" s="96" t="s">
        <v>104</v>
      </c>
      <c r="V35" s="35" t="s">
        <v>5023</v>
      </c>
      <c r="W35" s="35" t="s">
        <v>5024</v>
      </c>
      <c r="X35" s="36" t="s">
        <v>5041</v>
      </c>
      <c r="Y35" s="35" t="s">
        <v>221</v>
      </c>
      <c r="Z35" s="35" t="s">
        <v>221</v>
      </c>
      <c r="AA35" s="35" t="s">
        <v>5026</v>
      </c>
      <c r="AB35" s="35" t="s">
        <v>111</v>
      </c>
      <c r="AC35" s="35" t="s">
        <v>97</v>
      </c>
      <c r="AD35" s="35" t="s">
        <v>238</v>
      </c>
      <c r="AE35" s="35"/>
      <c r="AF35" s="35"/>
      <c r="AG35" s="35"/>
      <c r="AH35" s="35" t="s">
        <v>4756</v>
      </c>
      <c r="AI35" s="35" t="s">
        <v>4757</v>
      </c>
      <c r="AJ35" s="36" t="s">
        <v>104</v>
      </c>
      <c r="AK35" s="37" t="str">
        <f aca="false">AI35&amp;L35&amp;M35</f>
        <v>普办人力资源方面其他问题人力资源方面补充内容</v>
      </c>
      <c r="AP35" s="38" t="n">
        <v>32</v>
      </c>
      <c r="AQ35" s="97" t="n">
        <v>46023</v>
      </c>
      <c r="AR35" s="43" t="str">
        <f aca="false">IFERROR(LEFT(A35,FIND("（",A35)-1),A35)</f>
        <v>GJ-PHONE-20260107-1344</v>
      </c>
      <c r="AS35" s="43" t="str">
        <f aca="false">J35</f>
        <v>其他</v>
      </c>
      <c r="AT35" s="43" t="n">
        <f aca="false">IF(MID(AR35,1,2)="热线",12345)+IF(MID(AR35,1,2)="网络",12345)+IF(MID(AR35,1,2)="GJ",96166)</f>
        <v>96166</v>
      </c>
      <c r="AU35" s="43" t="str">
        <f aca="false">IFERROR(LEFT(C35,FIND(" ",C35)-1),C35)</f>
        <v>2026-01-07</v>
      </c>
      <c r="AV35" s="43" t="str">
        <f aca="false">P35</f>
        <v>人力资源部</v>
      </c>
      <c r="AW35" s="43" t="str">
        <f aca="false">Q35</f>
        <v>史各庄分中心</v>
      </c>
      <c r="AX35" s="7" t="str">
        <f aca="false">H35</f>
        <v>1月7日15：28分一先生再次来电催办：就之前反映的问题，望刘芳华在30分钟内必须答复。注：微信下转。</v>
      </c>
      <c r="AY35" s="43" t="str">
        <f aca="false">L35</f>
        <v>人力资源方面其他问题</v>
      </c>
      <c r="AZ35" s="43" t="s">
        <v>116</v>
      </c>
      <c r="BA35" s="43" t="s">
        <v>116</v>
      </c>
      <c r="BB35" s="43" t="s">
        <v>116</v>
      </c>
      <c r="BC35" s="6" t="s">
        <v>5027</v>
      </c>
      <c r="BD35" s="43" t="str">
        <f aca="false">T35</f>
        <v>结束</v>
      </c>
      <c r="BE35" s="43" t="str">
        <f aca="false">IFERROR(LEFT(R35,FIND(" ",R35)-1),R35)</f>
        <v>2026-01-12</v>
      </c>
      <c r="BF35" s="6" t="s">
        <v>5028</v>
      </c>
      <c r="BG35" s="78" t="s">
        <v>238</v>
      </c>
      <c r="BH35" s="55" t="s">
        <v>591</v>
      </c>
      <c r="BI35" s="44"/>
      <c r="BJ35" s="44"/>
      <c r="BK35" s="44"/>
      <c r="BL35" s="44" t="str">
        <f aca="false">IF(BG35="物管行政部","侯旭、郑楠",IF(BG35="安保部","张庚",IF(BG35="工程设备部","华菲",IF(BG35="人力资源部","成琦",IF(BG35="党委工作部","阎鑫雨",IF(BG35="餐饮服务部","赵弘晨",IF(BG35="工会","白莉",IF(BG35="办公室","李建萍",""))))))))&amp;IF(BG35="纪检部","张先民",IF(BG35="信息管理部","蔡浩然",""))</f>
        <v>成琦</v>
      </c>
      <c r="BM35" s="44"/>
      <c r="BN35" s="44"/>
      <c r="BO35" s="44"/>
      <c r="BP35" s="44" t="s">
        <v>120</v>
      </c>
      <c r="BQ35" s="51" t="s">
        <v>5042</v>
      </c>
      <c r="BR35" s="44" t="s">
        <v>92</v>
      </c>
      <c r="BS35" s="46"/>
      <c r="BT35" s="46"/>
      <c r="BU35" s="44"/>
      <c r="BV35" s="98" t="s">
        <v>5030</v>
      </c>
      <c r="BW35" s="44" t="str">
        <f aca="false">MID(AR35,1,22)</f>
        <v>GJ-PHONE-20260107-1344</v>
      </c>
      <c r="BX35" s="45" t="str">
        <f aca="false">IF(COUNTIF(BW:BW,BW35)=1,"否",COUNTIF(BW:BW,BW35))</f>
        <v>否</v>
      </c>
      <c r="BY35" s="44"/>
      <c r="BZ35" s="44"/>
      <c r="CA35" s="44"/>
      <c r="CB35" s="44"/>
      <c r="CC35" s="44"/>
      <c r="CD35" s="44"/>
      <c r="CF35" s="0" t="str">
        <f aca="false">VLOOKUP(AR35,[3]市民意见信息导出!$AK$2:$AM$304,3,FALSE())</f>
        <v>结束</v>
      </c>
    </row>
    <row r="36" customFormat="false" ht="91" hidden="true" customHeight="false" outlineLevel="0" collapsed="false">
      <c r="A36" s="36" t="s">
        <v>5043</v>
      </c>
      <c r="B36" s="36" t="s">
        <v>5044</v>
      </c>
      <c r="C36" s="36" t="s">
        <v>5045</v>
      </c>
      <c r="D36" s="36" t="s">
        <v>884</v>
      </c>
      <c r="E36" s="35" t="s">
        <v>4747</v>
      </c>
      <c r="F36" s="35" t="s">
        <v>129</v>
      </c>
      <c r="G36" s="36" t="s">
        <v>5021</v>
      </c>
      <c r="H36" s="35" t="s">
        <v>5046</v>
      </c>
      <c r="I36" s="35" t="s">
        <v>92</v>
      </c>
      <c r="J36" s="35" t="s">
        <v>173</v>
      </c>
      <c r="K36" s="35" t="s">
        <v>234</v>
      </c>
      <c r="L36" s="35" t="s">
        <v>303</v>
      </c>
      <c r="M36" s="35" t="s">
        <v>304</v>
      </c>
      <c r="N36" s="35" t="s">
        <v>97</v>
      </c>
      <c r="O36" s="35" t="s">
        <v>591</v>
      </c>
      <c r="P36" s="35" t="s">
        <v>238</v>
      </c>
      <c r="Q36" s="35" t="s">
        <v>591</v>
      </c>
      <c r="R36" s="36" t="s">
        <v>884</v>
      </c>
      <c r="S36" s="95" t="s">
        <v>855</v>
      </c>
      <c r="T36" s="16" t="s">
        <v>103</v>
      </c>
      <c r="U36" s="96" t="s">
        <v>104</v>
      </c>
      <c r="V36" s="35" t="s">
        <v>5023</v>
      </c>
      <c r="W36" s="35" t="s">
        <v>5024</v>
      </c>
      <c r="X36" s="36" t="s">
        <v>5041</v>
      </c>
      <c r="Y36" s="35" t="s">
        <v>221</v>
      </c>
      <c r="Z36" s="35" t="s">
        <v>221</v>
      </c>
      <c r="AA36" s="35" t="s">
        <v>5026</v>
      </c>
      <c r="AB36" s="35" t="s">
        <v>111</v>
      </c>
      <c r="AC36" s="35" t="s">
        <v>97</v>
      </c>
      <c r="AD36" s="35" t="s">
        <v>238</v>
      </c>
      <c r="AE36" s="35"/>
      <c r="AF36" s="35"/>
      <c r="AG36" s="35"/>
      <c r="AH36" s="35" t="s">
        <v>4756</v>
      </c>
      <c r="AI36" s="35" t="s">
        <v>4757</v>
      </c>
      <c r="AJ36" s="36" t="s">
        <v>104</v>
      </c>
      <c r="AK36" s="37" t="str">
        <f aca="false">AI36&amp;L36&amp;M36</f>
        <v>普办人力资源方面其他问题人力资源方面补充内容</v>
      </c>
      <c r="AP36" s="38" t="n">
        <v>33</v>
      </c>
      <c r="AQ36" s="97" t="n">
        <v>46023</v>
      </c>
      <c r="AR36" s="43" t="str">
        <f aca="false">IFERROR(LEFT(A36,FIND("（",A36)-1),A36)</f>
        <v>GJ-PHONE-20260107-1362</v>
      </c>
      <c r="AS36" s="43" t="str">
        <f aca="false">J36</f>
        <v>其他</v>
      </c>
      <c r="AT36" s="43" t="n">
        <f aca="false">IF(MID(AR36,1,2)="热线",12345)+IF(MID(AR36,1,2)="网络",12345)+IF(MID(AR36,1,2)="GJ",96166)</f>
        <v>96166</v>
      </c>
      <c r="AU36" s="43" t="str">
        <f aca="false">IFERROR(LEFT(C36,FIND(" ",C36)-1),C36)</f>
        <v>2026-01-07</v>
      </c>
      <c r="AV36" s="43" t="str">
        <f aca="false">P36</f>
        <v>人力资源部</v>
      </c>
      <c r="AW36" s="43" t="str">
        <f aca="false">Q36</f>
        <v>史各庄分中心</v>
      </c>
      <c r="AX36" s="7" t="str">
        <f aca="false">H36</f>
        <v>原始：11月1日14:48分，付先生来电：曾2024年2月份把招标文件丢在860路车上，车队调度员刘芳华（17710565239）给其打电话说有，由于其在外地出差，无法及时取回文件，回京后调度员刘芳华（17710565239）调到物业，并把其文件一同带走，并称会个人归还给其一事，要求刘芳华本人16点前答复。14:59分微信已转。  
1月7日15：38分来电，一先生来电称催办：其称老板一会就走了，故要求马上答复。注：已微信转办</v>
      </c>
      <c r="AY36" s="43" t="str">
        <f aca="false">L36</f>
        <v>人力资源方面其他问题</v>
      </c>
      <c r="AZ36" s="43" t="s">
        <v>116</v>
      </c>
      <c r="BA36" s="43" t="s">
        <v>116</v>
      </c>
      <c r="BB36" s="43" t="s">
        <v>116</v>
      </c>
      <c r="BC36" s="6" t="s">
        <v>5027</v>
      </c>
      <c r="BD36" s="43" t="str">
        <f aca="false">T36</f>
        <v>结束</v>
      </c>
      <c r="BE36" s="43" t="str">
        <f aca="false">IFERROR(LEFT(R36,FIND(" ",R36)-1),R36)</f>
        <v>2026-01-12</v>
      </c>
      <c r="BF36" s="6" t="s">
        <v>5028</v>
      </c>
      <c r="BG36" s="78" t="s">
        <v>238</v>
      </c>
      <c r="BH36" s="55" t="s">
        <v>591</v>
      </c>
      <c r="BI36" s="44"/>
      <c r="BJ36" s="44"/>
      <c r="BK36" s="44"/>
      <c r="BL36" s="44" t="str">
        <f aca="false">IF(BG36="物管行政部","侯旭、郑楠",IF(BG36="安保部","张庚",IF(BG36="工程设备部","华菲",IF(BG36="人力资源部","成琦",IF(BG36="党委工作部","阎鑫雨",IF(BG36="餐饮服务部","赵弘晨",IF(BG36="工会","白莉",IF(BG36="办公室","李建萍",""))))))))&amp;IF(BG36="纪检部","张先民",IF(BG36="信息管理部","蔡浩然",""))</f>
        <v>成琦</v>
      </c>
      <c r="BM36" s="44"/>
      <c r="BN36" s="44"/>
      <c r="BO36" s="44"/>
      <c r="BP36" s="44" t="s">
        <v>120</v>
      </c>
      <c r="BQ36" s="51" t="s">
        <v>5047</v>
      </c>
      <c r="BR36" s="44" t="s">
        <v>92</v>
      </c>
      <c r="BS36" s="46"/>
      <c r="BT36" s="46"/>
      <c r="BU36" s="44"/>
      <c r="BV36" s="98" t="s">
        <v>5030</v>
      </c>
      <c r="BW36" s="44" t="str">
        <f aca="false">MID(AR36,1,22)</f>
        <v>GJ-PHONE-20260107-1362</v>
      </c>
      <c r="BX36" s="45" t="str">
        <f aca="false">IF(COUNTIF(BW:BW,BW36)=1,"否",COUNTIF(BW:BW,BW36))</f>
        <v>否</v>
      </c>
      <c r="BY36" s="44"/>
      <c r="BZ36" s="44"/>
      <c r="CA36" s="44"/>
      <c r="CB36" s="44"/>
      <c r="CC36" s="44"/>
      <c r="CD36" s="44"/>
      <c r="CF36" s="0" t="str">
        <f aca="false">VLOOKUP(AR36,[3]市民意见信息导出!$AK$2:$AM$304,3,FALSE())</f>
        <v>结束</v>
      </c>
    </row>
    <row r="37" customFormat="false" ht="65" hidden="true" customHeight="false" outlineLevel="0" collapsed="false">
      <c r="A37" s="36" t="s">
        <v>5048</v>
      </c>
      <c r="B37" s="36" t="s">
        <v>5049</v>
      </c>
      <c r="C37" s="36" t="s">
        <v>5050</v>
      </c>
      <c r="D37" s="36" t="s">
        <v>915</v>
      </c>
      <c r="E37" s="35" t="s">
        <v>4747</v>
      </c>
      <c r="F37" s="35" t="s">
        <v>129</v>
      </c>
      <c r="G37" s="35"/>
      <c r="H37" s="36" t="s">
        <v>5051</v>
      </c>
      <c r="I37" s="35" t="s">
        <v>116</v>
      </c>
      <c r="J37" s="35" t="s">
        <v>173</v>
      </c>
      <c r="K37" s="35" t="s">
        <v>434</v>
      </c>
      <c r="L37" s="35" t="s">
        <v>435</v>
      </c>
      <c r="M37" s="35" t="s">
        <v>5052</v>
      </c>
      <c r="N37" s="35" t="s">
        <v>97</v>
      </c>
      <c r="O37" s="35" t="s">
        <v>99</v>
      </c>
      <c r="P37" s="35" t="s">
        <v>99</v>
      </c>
      <c r="Q37" s="35" t="s">
        <v>218</v>
      </c>
      <c r="R37" s="36" t="s">
        <v>915</v>
      </c>
      <c r="S37" s="95" t="s">
        <v>914</v>
      </c>
      <c r="T37" s="16" t="s">
        <v>103</v>
      </c>
      <c r="U37" s="96" t="s">
        <v>104</v>
      </c>
      <c r="V37" s="35" t="s">
        <v>742</v>
      </c>
      <c r="W37" s="35" t="s">
        <v>5053</v>
      </c>
      <c r="X37" s="35" t="s">
        <v>5054</v>
      </c>
      <c r="Y37" s="35" t="s">
        <v>5055</v>
      </c>
      <c r="Z37" s="35" t="s">
        <v>242</v>
      </c>
      <c r="AA37" s="35" t="s">
        <v>5056</v>
      </c>
      <c r="AB37" s="35" t="s">
        <v>111</v>
      </c>
      <c r="AC37" s="35" t="s">
        <v>97</v>
      </c>
      <c r="AD37" s="35" t="s">
        <v>99</v>
      </c>
      <c r="AE37" s="35"/>
      <c r="AF37" s="35"/>
      <c r="AG37" s="35"/>
      <c r="AH37" s="35" t="s">
        <v>4756</v>
      </c>
      <c r="AI37" s="35" t="s">
        <v>4757</v>
      </c>
      <c r="AJ37" s="36" t="s">
        <v>104</v>
      </c>
      <c r="AK37" s="37" t="str">
        <f aca="false">AI37&amp;L37&amp;M37</f>
        <v>普办基建行政专业其他问题基建行政专业作证</v>
      </c>
      <c r="AP37" s="38" t="n">
        <v>34</v>
      </c>
      <c r="AQ37" s="97" t="n">
        <v>46023</v>
      </c>
      <c r="AR37" s="43" t="str">
        <f aca="false">IFERROR(LEFT(A37,FIND("（",A37)-1),A37)</f>
        <v>GJ-PHONE-20260108-1295</v>
      </c>
      <c r="AS37" s="43" t="str">
        <f aca="false">J37</f>
        <v>其他</v>
      </c>
      <c r="AT37" s="43" t="n">
        <f aca="false">IF(MID(AR37,1,2)="热线",12345)+IF(MID(AR37,1,2)="网络",12345)+IF(MID(AR37,1,2)="GJ",96166)</f>
        <v>96166</v>
      </c>
      <c r="AU37" s="43" t="str">
        <f aca="false">IFERROR(LEFT(C37,FIND(" ",C37)-1),C37)</f>
        <v>2026-01-08</v>
      </c>
      <c r="AV37" s="43" t="str">
        <f aca="false">P37</f>
        <v>物管行政部</v>
      </c>
      <c r="AW37" s="43" t="str">
        <f aca="false">Q37</f>
        <v>机关</v>
      </c>
      <c r="AX37" s="7" t="str">
        <f aca="false">H37</f>
        <v>1月8日15:07分来电：一先生自称是公交客七的职工，其反映新国展场站的物业搞卫生的服务人员，早上打扫一遍卫生，一直到下班就什么多不管了，如场站卫生间的卫生不干净不管，且其 在洗脸池处洗脸时，鼻涕还没来得及冲，还有垃圾扔在门口附近时，物业的工作人员看到后态度生硬的对其说：“你干啥呢？怎么回事。”其不满，特来电反映。</v>
      </c>
      <c r="AY37" s="43" t="str">
        <f aca="false">L37</f>
        <v>基建行政专业其他问题</v>
      </c>
      <c r="AZ37" s="43" t="s">
        <v>92</v>
      </c>
      <c r="BA37" s="43" t="s">
        <v>116</v>
      </c>
      <c r="BB37" s="43" t="s">
        <v>116</v>
      </c>
      <c r="BC37" s="6" t="s">
        <v>4758</v>
      </c>
      <c r="BD37" s="43" t="str">
        <f aca="false">T37</f>
        <v>结束</v>
      </c>
      <c r="BE37" s="43" t="str">
        <f aca="false">IFERROR(LEFT(R37,FIND(" ",R37)-1),R37)</f>
        <v>2026-01-13</v>
      </c>
      <c r="BF37" s="6" t="s">
        <v>5057</v>
      </c>
      <c r="BG37" s="78" t="s">
        <v>99</v>
      </c>
      <c r="BH37" s="55" t="s">
        <v>326</v>
      </c>
      <c r="BI37" s="44"/>
      <c r="BJ37" s="44"/>
      <c r="BK37" s="44"/>
      <c r="BL37" s="44" t="str">
        <f aca="false">IF(BG37="物管行政部","侯旭、郑楠",IF(BG37="安保部","张庚",IF(BG37="工程设备部","华菲",IF(BG37="人力资源部","成琦",IF(BG37="党委工作部","阎鑫雨",IF(BG37="餐饮服务部","赵弘晨",IF(BG37="工会","白莉",IF(BG37="办公室","李建萍",""))))))))&amp;IF(BG37="纪检部","张先民",IF(BG37="信息管理部","蔡浩然",""))</f>
        <v>侯旭、郑楠</v>
      </c>
      <c r="BM37" s="44"/>
      <c r="BN37" s="44"/>
      <c r="BO37" s="44"/>
      <c r="BP37" s="44" t="s">
        <v>120</v>
      </c>
      <c r="BQ37" s="46"/>
      <c r="BR37" s="44"/>
      <c r="BS37" s="46"/>
      <c r="BT37" s="46"/>
      <c r="BU37" s="44"/>
      <c r="BV37" s="44"/>
      <c r="BW37" s="44" t="str">
        <f aca="false">MID(AR37,1,22)</f>
        <v>GJ-PHONE-20260108-1295</v>
      </c>
      <c r="BX37" s="45" t="str">
        <f aca="false">IF(COUNTIF(BW:BW,BW37)=1,"否",COUNTIF(BW:BW,BW37))</f>
        <v>否</v>
      </c>
      <c r="BY37" s="44"/>
      <c r="BZ37" s="44"/>
      <c r="CA37" s="44"/>
      <c r="CB37" s="44"/>
      <c r="CC37" s="44"/>
      <c r="CD37" s="44"/>
      <c r="CF37" s="0" t="str">
        <f aca="false">VLOOKUP(AR37,[3]市民意见信息导出!$AK$2:$AM$304,3,FALSE())</f>
        <v>结束</v>
      </c>
    </row>
    <row r="38" customFormat="false" ht="42" hidden="true" customHeight="false" outlineLevel="0" collapsed="false">
      <c r="A38" s="36" t="s">
        <v>5058</v>
      </c>
      <c r="B38" s="36" t="s">
        <v>5059</v>
      </c>
      <c r="C38" s="36" t="s">
        <v>5060</v>
      </c>
      <c r="D38" s="36" t="s">
        <v>915</v>
      </c>
      <c r="E38" s="35" t="s">
        <v>4747</v>
      </c>
      <c r="F38" s="35" t="s">
        <v>129</v>
      </c>
      <c r="G38" s="36" t="s">
        <v>5061</v>
      </c>
      <c r="H38" s="36" t="s">
        <v>5062</v>
      </c>
      <c r="I38" s="35" t="s">
        <v>92</v>
      </c>
      <c r="J38" s="35" t="s">
        <v>93</v>
      </c>
      <c r="K38" s="35" t="s">
        <v>434</v>
      </c>
      <c r="L38" s="35" t="s">
        <v>910</v>
      </c>
      <c r="M38" s="35" t="s">
        <v>911</v>
      </c>
      <c r="N38" s="35" t="s">
        <v>97</v>
      </c>
      <c r="O38" s="35" t="s">
        <v>573</v>
      </c>
      <c r="P38" s="35" t="s">
        <v>912</v>
      </c>
      <c r="Q38" s="35" t="s">
        <v>573</v>
      </c>
      <c r="R38" s="36" t="s">
        <v>915</v>
      </c>
      <c r="S38" s="95" t="s">
        <v>914</v>
      </c>
      <c r="T38" s="16" t="s">
        <v>103</v>
      </c>
      <c r="U38" s="96" t="s">
        <v>104</v>
      </c>
      <c r="V38" s="35" t="s">
        <v>5063</v>
      </c>
      <c r="W38" s="36" t="s">
        <v>5064</v>
      </c>
      <c r="X38" s="35" t="s">
        <v>242</v>
      </c>
      <c r="Y38" s="35" t="s">
        <v>242</v>
      </c>
      <c r="Z38" s="35" t="s">
        <v>5065</v>
      </c>
      <c r="AA38" s="35" t="s">
        <v>5066</v>
      </c>
      <c r="AB38" s="35" t="s">
        <v>111</v>
      </c>
      <c r="AC38" s="35" t="s">
        <v>97</v>
      </c>
      <c r="AD38" s="35" t="s">
        <v>912</v>
      </c>
      <c r="AE38" s="35"/>
      <c r="AF38" s="35"/>
      <c r="AG38" s="35"/>
      <c r="AH38" s="35" t="s">
        <v>4756</v>
      </c>
      <c r="AI38" s="35" t="s">
        <v>4757</v>
      </c>
      <c r="AJ38" s="36" t="s">
        <v>104</v>
      </c>
      <c r="AK38" s="37" t="str">
        <f aca="false">AI38&amp;L38&amp;M38</f>
        <v>普办后勤保障食堂问题</v>
      </c>
      <c r="AP38" s="38" t="n">
        <v>35</v>
      </c>
      <c r="AQ38" s="97" t="n">
        <v>46023</v>
      </c>
      <c r="AR38" s="43" t="str">
        <f aca="false">IFERROR(LEFT(A38,FIND("（",A38)-1),A38)</f>
        <v>GJ-PHONE-20260108-1365</v>
      </c>
      <c r="AS38" s="43" t="str">
        <f aca="false">J38</f>
        <v>诉求</v>
      </c>
      <c r="AT38" s="43" t="n">
        <f aca="false">IF(MID(AR38,1,2)="热线",12345)+IF(MID(AR38,1,2)="网络",12345)+IF(MID(AR38,1,2)="GJ",96166)</f>
        <v>96166</v>
      </c>
      <c r="AU38" s="43" t="str">
        <f aca="false">IFERROR(LEFT(C38,FIND(" ",C38)-1),C38)</f>
        <v>2026-01-08</v>
      </c>
      <c r="AV38" s="43" t="str">
        <f aca="false">P38</f>
        <v>餐饮服务部</v>
      </c>
      <c r="AW38" s="43" t="str">
        <f aca="false">Q38</f>
        <v>天宫院分中心</v>
      </c>
      <c r="AX38" s="7" t="str">
        <f aca="false">H38</f>
        <v>1月8日15:33分(来电)一先生称：其是940路的乘务管理员，经常到地铁天宫院客六场站里面的食堂吃饭，以前5-6元就可以吃饱，但现在8-14元才能吃饱。有时候多扣2，有时多扣3元，今日多扣4元。要求答复。</v>
      </c>
      <c r="AY38" s="43" t="str">
        <f aca="false">L38</f>
        <v>后勤保障</v>
      </c>
      <c r="AZ38" s="43" t="s">
        <v>92</v>
      </c>
      <c r="BA38" s="43" t="s">
        <v>116</v>
      </c>
      <c r="BB38" s="43" t="s">
        <v>116</v>
      </c>
      <c r="BC38" s="6" t="s">
        <v>5027</v>
      </c>
      <c r="BD38" s="43" t="str">
        <f aca="false">T38</f>
        <v>结束</v>
      </c>
      <c r="BE38" s="43" t="str">
        <f aca="false">IFERROR(LEFT(R38,FIND(" ",R38)-1),R38)</f>
        <v>2026-01-13</v>
      </c>
      <c r="BF38" s="6" t="s">
        <v>5067</v>
      </c>
      <c r="BG38" s="78" t="s">
        <v>912</v>
      </c>
      <c r="BH38" s="55" t="s">
        <v>573</v>
      </c>
      <c r="BI38" s="44"/>
      <c r="BJ38" s="44"/>
      <c r="BK38" s="44"/>
      <c r="BL38" s="44" t="str">
        <f aca="false">IF(BG38="物管行政部","侯旭、郑楠",IF(BG38="安保部","张庚",IF(BG38="工程设备部","华菲",IF(BG38="人力资源部","成琦",IF(BG38="党委工作部","阎鑫雨",IF(BG38="餐饮服务部","赵弘晨",IF(BG38="工会","白莉",IF(BG38="办公室","李建萍",""))))))))&amp;IF(BG38="纪检部","张先民",IF(BG38="信息管理部","蔡浩然",""))</f>
        <v>赵弘晨</v>
      </c>
      <c r="BM38" s="44"/>
      <c r="BN38" s="44"/>
      <c r="BO38" s="44"/>
      <c r="BP38" s="44" t="s">
        <v>228</v>
      </c>
      <c r="BQ38" s="46"/>
      <c r="BR38" s="44"/>
      <c r="BS38" s="46"/>
      <c r="BT38" s="46"/>
      <c r="BU38" s="44"/>
      <c r="BV38" s="44"/>
      <c r="BW38" s="44" t="str">
        <f aca="false">MID(AR38,1,22)</f>
        <v>GJ-PHONE-20260108-1365</v>
      </c>
      <c r="BX38" s="45" t="str">
        <f aca="false">IF(COUNTIF(BW:BW,BW38)=1,"否",COUNTIF(BW:BW,BW38))</f>
        <v>否</v>
      </c>
      <c r="BY38" s="44"/>
      <c r="BZ38" s="44"/>
      <c r="CA38" s="44"/>
      <c r="CB38" s="44"/>
      <c r="CC38" s="44"/>
      <c r="CD38" s="44"/>
      <c r="CF38" s="0" t="str">
        <f aca="false">VLOOKUP(AR38,[3]市民意见信息导出!$AK$2:$AM$304,3,FALSE())</f>
        <v>结束</v>
      </c>
    </row>
    <row r="39" customFormat="false" ht="28" hidden="true" customHeight="false" outlineLevel="0" collapsed="false">
      <c r="A39" s="36" t="s">
        <v>5068</v>
      </c>
      <c r="B39" s="36" t="s">
        <v>5069</v>
      </c>
      <c r="C39" s="36" t="s">
        <v>5070</v>
      </c>
      <c r="D39" s="36" t="s">
        <v>947</v>
      </c>
      <c r="E39" s="35" t="s">
        <v>4747</v>
      </c>
      <c r="F39" s="35" t="s">
        <v>89</v>
      </c>
      <c r="G39" s="35"/>
      <c r="H39" s="35" t="s">
        <v>5071</v>
      </c>
      <c r="I39" s="35" t="s">
        <v>116</v>
      </c>
      <c r="J39" s="35" t="s">
        <v>588</v>
      </c>
      <c r="K39" s="35" t="s">
        <v>94</v>
      </c>
      <c r="L39" s="35" t="s">
        <v>819</v>
      </c>
      <c r="M39" s="35" t="s">
        <v>820</v>
      </c>
      <c r="N39" s="35" t="s">
        <v>97</v>
      </c>
      <c r="O39" s="35" t="s">
        <v>573</v>
      </c>
      <c r="P39" s="35" t="s">
        <v>99</v>
      </c>
      <c r="Q39" s="35" t="s">
        <v>573</v>
      </c>
      <c r="R39" s="36" t="s">
        <v>947</v>
      </c>
      <c r="S39" s="95" t="s">
        <v>914</v>
      </c>
      <c r="T39" s="16" t="s">
        <v>103</v>
      </c>
      <c r="U39" s="96" t="s">
        <v>104</v>
      </c>
      <c r="V39" s="35" t="s">
        <v>4923</v>
      </c>
      <c r="W39" s="35" t="s">
        <v>5072</v>
      </c>
      <c r="X39" s="35" t="s">
        <v>4925</v>
      </c>
      <c r="Y39" s="35" t="s">
        <v>825</v>
      </c>
      <c r="Z39" s="35" t="s">
        <v>826</v>
      </c>
      <c r="AA39" s="35" t="s">
        <v>4926</v>
      </c>
      <c r="AB39" s="35" t="s">
        <v>111</v>
      </c>
      <c r="AC39" s="35" t="s">
        <v>97</v>
      </c>
      <c r="AD39" s="35" t="s">
        <v>99</v>
      </c>
      <c r="AE39" s="35"/>
      <c r="AF39" s="35"/>
      <c r="AG39" s="35" t="s">
        <v>4747</v>
      </c>
      <c r="AH39" s="35" t="s">
        <v>4756</v>
      </c>
      <c r="AI39" s="35" t="s">
        <v>4757</v>
      </c>
      <c r="AJ39" s="36" t="s">
        <v>104</v>
      </c>
      <c r="AK39" s="37" t="str">
        <f aca="false">AI39&amp;L39&amp;M39</f>
        <v>普办车厢服务意识方面表扬执行规范</v>
      </c>
      <c r="AP39" s="38" t="n">
        <v>36</v>
      </c>
      <c r="AQ39" s="97" t="n">
        <v>46023</v>
      </c>
      <c r="AR39" s="43" t="str">
        <f aca="false">IFERROR(LEFT(A39,FIND("（",A39)-1),A39)</f>
        <v>GJ-PHONE-20260109-0290</v>
      </c>
      <c r="AS39" s="43" t="str">
        <f aca="false">J39</f>
        <v>表扬</v>
      </c>
      <c r="AT39" s="43" t="n">
        <f aca="false">IF(MID(AR39,1,2)="热线",12345)+IF(MID(AR39,1,2)="网络",12345)+IF(MID(AR39,1,2)="GJ",96166)</f>
        <v>96166</v>
      </c>
      <c r="AU39" s="43" t="str">
        <f aca="false">IFERROR(LEFT(C39,FIND(" ",C39)-1),C39)</f>
        <v>2026-01-09</v>
      </c>
      <c r="AV39" s="43" t="str">
        <f aca="false">P39</f>
        <v>物管行政部</v>
      </c>
      <c r="AW39" s="43" t="str">
        <f aca="false">Q39</f>
        <v>天宫院分中心</v>
      </c>
      <c r="AX39" s="7" t="str">
        <f aca="false">H39</f>
        <v>一位女士1月9日8：54分来电表扬：其经常乘坐366路公交车，其称该路大部分车辆卫生干净整洁。其很满意，特来电表扬。</v>
      </c>
      <c r="AY39" s="43" t="str">
        <f aca="false">L39</f>
        <v>车厢服务意识方面表扬</v>
      </c>
      <c r="AZ39" s="43" t="s">
        <v>116</v>
      </c>
      <c r="BA39" s="43" t="s">
        <v>116</v>
      </c>
      <c r="BB39" s="43" t="s">
        <v>116</v>
      </c>
      <c r="BC39" s="6" t="s">
        <v>4758</v>
      </c>
      <c r="BD39" s="43" t="str">
        <f aca="false">T39</f>
        <v>结束</v>
      </c>
      <c r="BE39" s="43" t="str">
        <f aca="false">IFERROR(LEFT(R39,FIND(" ",R39)-1),R39)</f>
        <v>2026-01-14</v>
      </c>
      <c r="BF39" s="5" t="s">
        <v>830</v>
      </c>
      <c r="BG39" s="78" t="s">
        <v>99</v>
      </c>
      <c r="BH39" s="55" t="s">
        <v>573</v>
      </c>
      <c r="BI39" s="44"/>
      <c r="BJ39" s="44"/>
      <c r="BK39" s="44"/>
      <c r="BL39" s="44" t="str">
        <f aca="false">IF(BG39="物管行政部","侯旭、郑楠",IF(BG39="安保部","张庚",IF(BG39="工程设备部","华菲",IF(BG39="人力资源部","成琦",IF(BG39="党委工作部","阎鑫雨",IF(BG39="餐饮服务部","赵弘晨",IF(BG39="工会","白莉",IF(BG39="办公室","李建萍",""))))))))&amp;IF(BG39="纪检部","张先民",IF(BG39="信息管理部","蔡浩然",""))</f>
        <v>侯旭、郑楠</v>
      </c>
      <c r="BM39" s="44"/>
      <c r="BN39" s="44"/>
      <c r="BO39" s="44"/>
      <c r="BP39" s="44" t="s">
        <v>120</v>
      </c>
      <c r="BQ39" s="46"/>
      <c r="BR39" s="44"/>
      <c r="BS39" s="46"/>
      <c r="BT39" s="46"/>
      <c r="BU39" s="44"/>
      <c r="BV39" s="44"/>
      <c r="BW39" s="44" t="str">
        <f aca="false">MID(AR39,1,22)</f>
        <v>GJ-PHONE-20260109-0290</v>
      </c>
      <c r="BX39" s="45" t="n">
        <f aca="false">IF(COUNTIF(BW:BW,BW39)=1,"否",COUNTIF(BW:BW,BW39))</f>
        <v>2</v>
      </c>
      <c r="BY39" s="44"/>
      <c r="BZ39" s="44"/>
      <c r="CA39" s="44"/>
      <c r="CB39" s="44"/>
      <c r="CC39" s="44"/>
      <c r="CD39" s="44"/>
      <c r="CF39" s="0" t="str">
        <f aca="false">VLOOKUP(AR39,[3]市民意见信息导出!$AK$2:$AM$304,3,FALSE())</f>
        <v>结束</v>
      </c>
    </row>
    <row r="40" customFormat="false" ht="52" hidden="true" customHeight="false" outlineLevel="0" collapsed="false">
      <c r="A40" s="36" t="s">
        <v>5073</v>
      </c>
      <c r="B40" s="36" t="s">
        <v>5069</v>
      </c>
      <c r="C40" s="36" t="s">
        <v>5074</v>
      </c>
      <c r="D40" s="36" t="s">
        <v>947</v>
      </c>
      <c r="E40" s="35" t="s">
        <v>4747</v>
      </c>
      <c r="F40" s="35" t="s">
        <v>89</v>
      </c>
      <c r="G40" s="35"/>
      <c r="H40" s="35" t="s">
        <v>5075</v>
      </c>
      <c r="I40" s="35" t="s">
        <v>116</v>
      </c>
      <c r="J40" s="35" t="s">
        <v>173</v>
      </c>
      <c r="K40" s="35" t="s">
        <v>94</v>
      </c>
      <c r="L40" s="35" t="s">
        <v>1072</v>
      </c>
      <c r="M40" s="35" t="s">
        <v>5076</v>
      </c>
      <c r="N40" s="35" t="s">
        <v>97</v>
      </c>
      <c r="O40" s="35" t="s">
        <v>237</v>
      </c>
      <c r="P40" s="35" t="s">
        <v>99</v>
      </c>
      <c r="Q40" s="35" t="s">
        <v>237</v>
      </c>
      <c r="R40" s="36" t="s">
        <v>947</v>
      </c>
      <c r="S40" s="95" t="s">
        <v>914</v>
      </c>
      <c r="T40" s="16" t="s">
        <v>103</v>
      </c>
      <c r="U40" s="96" t="s">
        <v>104</v>
      </c>
      <c r="V40" s="35" t="s">
        <v>5077</v>
      </c>
      <c r="W40" s="35" t="s">
        <v>5078</v>
      </c>
      <c r="X40" s="35" t="s">
        <v>4897</v>
      </c>
      <c r="Y40" s="35" t="s">
        <v>4753</v>
      </c>
      <c r="Z40" s="35" t="s">
        <v>4754</v>
      </c>
      <c r="AA40" s="35" t="s">
        <v>5079</v>
      </c>
      <c r="AB40" s="35" t="s">
        <v>111</v>
      </c>
      <c r="AC40" s="35" t="s">
        <v>97</v>
      </c>
      <c r="AD40" s="35" t="s">
        <v>99</v>
      </c>
      <c r="AE40" s="35"/>
      <c r="AF40" s="35"/>
      <c r="AG40" s="35" t="s">
        <v>4747</v>
      </c>
      <c r="AH40" s="35" t="s">
        <v>4756</v>
      </c>
      <c r="AI40" s="35" t="s">
        <v>4757</v>
      </c>
      <c r="AJ40" s="36" t="s">
        <v>104</v>
      </c>
      <c r="AK40" s="37" t="str">
        <f aca="false">AI40&amp;L40&amp;M40</f>
        <v>普办安全服务专业其他问题安全服务专业信息不详</v>
      </c>
      <c r="AP40" s="38" t="n">
        <v>37</v>
      </c>
      <c r="AQ40" s="97" t="n">
        <v>46023</v>
      </c>
      <c r="AR40" s="43" t="str">
        <f aca="false">IFERROR(LEFT(A40,FIND("（",A40)-1),A40)</f>
        <v>GJ-PHONE-20260109-0290-1</v>
      </c>
      <c r="AS40" s="43" t="str">
        <f aca="false">J40</f>
        <v>其他</v>
      </c>
      <c r="AT40" s="43" t="n">
        <f aca="false">IF(MID(AR40,1,2)="热线",12345)+IF(MID(AR40,1,2)="网络",12345)+IF(MID(AR40,1,2)="GJ",96166)</f>
        <v>96166</v>
      </c>
      <c r="AU40" s="43" t="str">
        <f aca="false">IFERROR(LEFT(C40,FIND(" ",C40)-1),C40)</f>
        <v>2026-01-09</v>
      </c>
      <c r="AV40" s="43" t="str">
        <f aca="false">P40</f>
        <v>物管行政部</v>
      </c>
      <c r="AW40" s="43" t="str">
        <f aca="false">Q40</f>
        <v>方庄分中心</v>
      </c>
      <c r="AX40" s="7" t="str">
        <f aca="false">H40</f>
        <v>一位女士1月9日8：54分来电反映：其经常乘坐71路公交车，其称该路有部分车辆尾部散热百叶窗都是污渍，非常影响公交形象。故其建议保洁人员认真清洗车辆尾部的散热百叶窗，以方便乘客乘车。
</v>
      </c>
      <c r="AY40" s="43" t="str">
        <f aca="false">L40</f>
        <v>安全服务专业其他问题</v>
      </c>
      <c r="AZ40" s="43" t="s">
        <v>116</v>
      </c>
      <c r="BA40" s="43" t="s">
        <v>116</v>
      </c>
      <c r="BB40" s="43" t="s">
        <v>116</v>
      </c>
      <c r="BC40" s="6" t="s">
        <v>4758</v>
      </c>
      <c r="BD40" s="43" t="str">
        <f aca="false">T40</f>
        <v>结束</v>
      </c>
      <c r="BE40" s="43" t="str">
        <f aca="false">IFERROR(LEFT(R40,FIND(" ",R40)-1),R40)</f>
        <v>2026-01-14</v>
      </c>
      <c r="BF40" s="6" t="s">
        <v>4855</v>
      </c>
      <c r="BG40" s="78" t="s">
        <v>99</v>
      </c>
      <c r="BH40" s="55" t="s">
        <v>237</v>
      </c>
      <c r="BI40" s="44"/>
      <c r="BJ40" s="44"/>
      <c r="BK40" s="44"/>
      <c r="BL40" s="44" t="str">
        <f aca="false">IF(BG40="物管行政部","侯旭、郑楠",IF(BG40="安保部","张庚",IF(BG40="工程设备部","华菲",IF(BG40="人力资源部","成琦",IF(BG40="党委工作部","阎鑫雨",IF(BG40="餐饮服务部","赵弘晨",IF(BG40="工会","白莉",IF(BG40="办公室","李建萍",""))))))))&amp;IF(BG40="纪检部","张先民",IF(BG40="信息管理部","蔡浩然",""))</f>
        <v>侯旭、郑楠</v>
      </c>
      <c r="BM40" s="44"/>
      <c r="BN40" s="44"/>
      <c r="BO40" s="44"/>
      <c r="BP40" s="44" t="s">
        <v>120</v>
      </c>
      <c r="BQ40" s="46"/>
      <c r="BR40" s="44"/>
      <c r="BS40" s="46"/>
      <c r="BT40" s="46"/>
      <c r="BU40" s="44"/>
      <c r="BV40" s="44"/>
      <c r="BW40" s="44" t="str">
        <f aca="false">MID(AR40,1,22)</f>
        <v>GJ-PHONE-20260109-0290</v>
      </c>
      <c r="BX40" s="45" t="n">
        <f aca="false">IF(COUNTIF(BW:BW,BW40)=1,"否",COUNTIF(BW:BW,BW40))</f>
        <v>2</v>
      </c>
      <c r="BY40" s="44"/>
      <c r="BZ40" s="44"/>
      <c r="CA40" s="44"/>
      <c r="CB40" s="44"/>
      <c r="CC40" s="44"/>
      <c r="CD40" s="44"/>
      <c r="CF40" s="0" t="str">
        <f aca="false">VLOOKUP(AR40,[3]市民意见信息导出!$AK$2:$AM$304,3,FALSE())</f>
        <v>结束</v>
      </c>
    </row>
    <row r="41" customFormat="false" ht="104" hidden="true" customHeight="false" outlineLevel="0" collapsed="false">
      <c r="A41" s="36" t="s">
        <v>5080</v>
      </c>
      <c r="B41" s="36" t="s">
        <v>5081</v>
      </c>
      <c r="C41" s="36" t="s">
        <v>5082</v>
      </c>
      <c r="D41" s="36" t="s">
        <v>947</v>
      </c>
      <c r="E41" s="35" t="s">
        <v>4747</v>
      </c>
      <c r="F41" s="35" t="s">
        <v>129</v>
      </c>
      <c r="G41" s="36" t="s">
        <v>5021</v>
      </c>
      <c r="H41" s="36" t="s">
        <v>5083</v>
      </c>
      <c r="I41" s="35" t="s">
        <v>92</v>
      </c>
      <c r="J41" s="35" t="s">
        <v>173</v>
      </c>
      <c r="K41" s="35" t="s">
        <v>234</v>
      </c>
      <c r="L41" s="35" t="s">
        <v>303</v>
      </c>
      <c r="M41" s="35" t="s">
        <v>304</v>
      </c>
      <c r="N41" s="35" t="s">
        <v>97</v>
      </c>
      <c r="O41" s="35" t="s">
        <v>591</v>
      </c>
      <c r="P41" s="35" t="s">
        <v>238</v>
      </c>
      <c r="Q41" s="35" t="s">
        <v>591</v>
      </c>
      <c r="R41" s="36" t="s">
        <v>947</v>
      </c>
      <c r="S41" s="95" t="s">
        <v>914</v>
      </c>
      <c r="T41" s="16" t="s">
        <v>103</v>
      </c>
      <c r="U41" s="96" t="s">
        <v>104</v>
      </c>
      <c r="V41" s="35" t="s">
        <v>5023</v>
      </c>
      <c r="W41" s="35" t="s">
        <v>5084</v>
      </c>
      <c r="X41" s="35" t="s">
        <v>5084</v>
      </c>
      <c r="Y41" s="35" t="s">
        <v>221</v>
      </c>
      <c r="Z41" s="35" t="s">
        <v>221</v>
      </c>
      <c r="AA41" s="35" t="s">
        <v>5084</v>
      </c>
      <c r="AB41" s="35" t="s">
        <v>111</v>
      </c>
      <c r="AC41" s="35" t="s">
        <v>97</v>
      </c>
      <c r="AD41" s="35" t="s">
        <v>238</v>
      </c>
      <c r="AE41" s="35"/>
      <c r="AF41" s="35"/>
      <c r="AG41" s="35"/>
      <c r="AH41" s="35" t="s">
        <v>4756</v>
      </c>
      <c r="AI41" s="35" t="s">
        <v>4757</v>
      </c>
      <c r="AJ41" s="36" t="s">
        <v>104</v>
      </c>
      <c r="AK41" s="37" t="str">
        <f aca="false">AI41&amp;L41&amp;M41</f>
        <v>普办人力资源方面其他问题人力资源方面补充内容</v>
      </c>
      <c r="AP41" s="38" t="n">
        <v>38</v>
      </c>
      <c r="AQ41" s="97" t="n">
        <v>46023</v>
      </c>
      <c r="AR41" s="43" t="str">
        <f aca="false">IFERROR(LEFT(A41,FIND("（",A41)-1),A41)</f>
        <v>GJ-PHONE-20260109-0297</v>
      </c>
      <c r="AS41" s="43" t="str">
        <f aca="false">J41</f>
        <v>其他</v>
      </c>
      <c r="AT41" s="43" t="n">
        <f aca="false">IF(MID(AR41,1,2)="热线",12345)+IF(MID(AR41,1,2)="网络",12345)+IF(MID(AR41,1,2)="GJ",96166)</f>
        <v>96166</v>
      </c>
      <c r="AU41" s="43" t="str">
        <f aca="false">IFERROR(LEFT(C41,FIND(" ",C41)-1),C41)</f>
        <v>2026-01-09</v>
      </c>
      <c r="AV41" s="43" t="str">
        <f aca="false">P41</f>
        <v>人力资源部</v>
      </c>
      <c r="AW41" s="43" t="str">
        <f aca="false">Q41</f>
        <v>史各庄分中心</v>
      </c>
      <c r="AX41" s="7" t="str">
        <f aca="false">H41</f>
        <v>1月9日8:58分一先生来电催办：此事一直未回复，其称老板一会就走了，要求马上答复。注：9:08分电话已转
原始：11月1日14:48分，付先生来电：曾2024年2月份把招标文件丢在860路车上，车队调度员刘芳华（17710565239）给其打电话说有，由于其在外地出差，无法及时取回文件，回京后调度员刘芳华（17710565239）调到物业，并把其文件一同带走，并称会个人归还给其一事，要求刘芳华本人16点前答复。14:59分微信已转。  
</v>
      </c>
      <c r="AY41" s="43" t="str">
        <f aca="false">L41</f>
        <v>人力资源方面其他问题</v>
      </c>
      <c r="AZ41" s="43" t="s">
        <v>116</v>
      </c>
      <c r="BA41" s="43" t="s">
        <v>116</v>
      </c>
      <c r="BB41" s="43" t="s">
        <v>116</v>
      </c>
      <c r="BC41" s="6" t="s">
        <v>5027</v>
      </c>
      <c r="BD41" s="43" t="str">
        <f aca="false">T41</f>
        <v>结束</v>
      </c>
      <c r="BE41" s="43" t="str">
        <f aca="false">IFERROR(LEFT(R41,FIND(" ",R41)-1),R41)</f>
        <v>2026-01-14</v>
      </c>
      <c r="BF41" s="6" t="s">
        <v>5028</v>
      </c>
      <c r="BG41" s="78" t="s">
        <v>238</v>
      </c>
      <c r="BH41" s="55" t="s">
        <v>591</v>
      </c>
      <c r="BI41" s="44"/>
      <c r="BJ41" s="44"/>
      <c r="BK41" s="44"/>
      <c r="BL41" s="44" t="str">
        <f aca="false">IF(BG41="物管行政部","侯旭、郑楠",IF(BG41="安保部","张庚",IF(BG41="工程设备部","华菲",IF(BG41="人力资源部","成琦",IF(BG41="党委工作部","阎鑫雨",IF(BG41="餐饮服务部","赵弘晨",IF(BG41="工会","白莉",IF(BG41="办公室","李建萍",""))))))))&amp;IF(BG41="纪检部","张先民",IF(BG41="信息管理部","蔡浩然",""))</f>
        <v>成琦</v>
      </c>
      <c r="BM41" s="44"/>
      <c r="BN41" s="44"/>
      <c r="BO41" s="44"/>
      <c r="BP41" s="44" t="s">
        <v>120</v>
      </c>
      <c r="BQ41" s="51" t="s">
        <v>5085</v>
      </c>
      <c r="BR41" s="44" t="s">
        <v>92</v>
      </c>
      <c r="BS41" s="46"/>
      <c r="BT41" s="46"/>
      <c r="BU41" s="44"/>
      <c r="BV41" s="98" t="s">
        <v>5030</v>
      </c>
      <c r="BW41" s="44" t="str">
        <f aca="false">MID(AR41,1,22)</f>
        <v>GJ-PHONE-20260109-0297</v>
      </c>
      <c r="BX41" s="45" t="str">
        <f aca="false">IF(COUNTIF(BW:BW,BW41)=1,"否",COUNTIF(BW:BW,BW41))</f>
        <v>否</v>
      </c>
      <c r="BY41" s="44"/>
      <c r="BZ41" s="44"/>
      <c r="CA41" s="44"/>
      <c r="CB41" s="44"/>
      <c r="CC41" s="44"/>
      <c r="CD41" s="44"/>
      <c r="CF41" s="0" t="str">
        <f aca="false">VLOOKUP(AR41,[3]市民意见信息导出!$AK$2:$AM$304,3,FALSE())</f>
        <v>结束</v>
      </c>
    </row>
    <row r="42" customFormat="false" ht="104" hidden="true" customHeight="false" outlineLevel="0" collapsed="false">
      <c r="A42" s="36" t="s">
        <v>5086</v>
      </c>
      <c r="B42" s="36" t="s">
        <v>5087</v>
      </c>
      <c r="C42" s="36" t="s">
        <v>5088</v>
      </c>
      <c r="D42" s="36" t="s">
        <v>947</v>
      </c>
      <c r="E42" s="35" t="s">
        <v>5034</v>
      </c>
      <c r="F42" s="35" t="s">
        <v>129</v>
      </c>
      <c r="G42" s="36" t="s">
        <v>5021</v>
      </c>
      <c r="H42" s="35" t="s">
        <v>5089</v>
      </c>
      <c r="I42" s="35" t="s">
        <v>92</v>
      </c>
      <c r="J42" s="35" t="s">
        <v>173</v>
      </c>
      <c r="K42" s="35" t="s">
        <v>234</v>
      </c>
      <c r="L42" s="35" t="s">
        <v>303</v>
      </c>
      <c r="M42" s="35" t="s">
        <v>304</v>
      </c>
      <c r="N42" s="35" t="s">
        <v>97</v>
      </c>
      <c r="O42" s="35" t="s">
        <v>591</v>
      </c>
      <c r="P42" s="35" t="s">
        <v>238</v>
      </c>
      <c r="Q42" s="35" t="s">
        <v>591</v>
      </c>
      <c r="R42" s="36" t="s">
        <v>947</v>
      </c>
      <c r="S42" s="95" t="s">
        <v>914</v>
      </c>
      <c r="T42" s="16" t="s">
        <v>103</v>
      </c>
      <c r="U42" s="96" t="s">
        <v>104</v>
      </c>
      <c r="V42" s="35" t="s">
        <v>5090</v>
      </c>
      <c r="W42" s="35" t="s">
        <v>5084</v>
      </c>
      <c r="X42" s="35" t="s">
        <v>5084</v>
      </c>
      <c r="Y42" s="35" t="s">
        <v>221</v>
      </c>
      <c r="Z42" s="35" t="s">
        <v>221</v>
      </c>
      <c r="AA42" s="35" t="s">
        <v>5084</v>
      </c>
      <c r="AB42" s="35" t="s">
        <v>111</v>
      </c>
      <c r="AC42" s="35" t="s">
        <v>97</v>
      </c>
      <c r="AD42" s="35" t="s">
        <v>238</v>
      </c>
      <c r="AE42" s="35"/>
      <c r="AF42" s="35"/>
      <c r="AG42" s="35"/>
      <c r="AH42" s="35" t="s">
        <v>4756</v>
      </c>
      <c r="AI42" s="35" t="s">
        <v>4757</v>
      </c>
      <c r="AJ42" s="36" t="s">
        <v>104</v>
      </c>
      <c r="AK42" s="37" t="str">
        <f aca="false">AI42&amp;L42&amp;M42</f>
        <v>普办人力资源方面其他问题人力资源方面补充内容</v>
      </c>
      <c r="AP42" s="38" t="n">
        <v>39</v>
      </c>
      <c r="AQ42" s="97" t="n">
        <v>46023</v>
      </c>
      <c r="AR42" s="43" t="str">
        <f aca="false">IFERROR(LEFT(A42,FIND("（",A42)-1),A42)</f>
        <v>GJ-PHONE-20260109-0564</v>
      </c>
      <c r="AS42" s="43" t="str">
        <f aca="false">J42</f>
        <v>其他</v>
      </c>
      <c r="AT42" s="43" t="n">
        <f aca="false">IF(MID(AR42,1,2)="热线",12345)+IF(MID(AR42,1,2)="网络",12345)+IF(MID(AR42,1,2)="GJ",96166)</f>
        <v>96166</v>
      </c>
      <c r="AU42" s="43" t="str">
        <f aca="false">IFERROR(LEFT(C42,FIND(" ",C42)-1),C42)</f>
        <v>2026-01-09</v>
      </c>
      <c r="AV42" s="43" t="str">
        <f aca="false">P42</f>
        <v>人力资源部</v>
      </c>
      <c r="AW42" s="43" t="str">
        <f aca="false">Q42</f>
        <v>史各庄分中心</v>
      </c>
      <c r="AX42" s="7" t="str">
        <f aca="false">H42</f>
        <v>原始：11月1日14:48分，付先生来电：曾2024年2月份把招标文件丢在860路车上，车队调度员刘芳华（17710565239）给其打电话说有，由于其在外地出差，无法及时取回文件，回京后调度员刘芳华（17710565239）调到物业，并把其文件一同带走，并称会个人归还给其一事，要求刘芳华本人16点前答复。14:59分微信已转。  
1月9日10:32分二次来电催办：称还未答复，要求尽快答复。10:50分转鸿运承
1月9日10:49分三次来电催办：要求11点前答复。10:50分转鸿运承
</v>
      </c>
      <c r="AY42" s="43" t="str">
        <f aca="false">L42</f>
        <v>人力资源方面其他问题</v>
      </c>
      <c r="AZ42" s="43" t="s">
        <v>116</v>
      </c>
      <c r="BA42" s="43" t="s">
        <v>116</v>
      </c>
      <c r="BB42" s="43" t="s">
        <v>116</v>
      </c>
      <c r="BC42" s="6" t="s">
        <v>5027</v>
      </c>
      <c r="BD42" s="43" t="str">
        <f aca="false">T42</f>
        <v>结束</v>
      </c>
      <c r="BE42" s="43" t="str">
        <f aca="false">IFERROR(LEFT(R42,FIND(" ",R42)-1),R42)</f>
        <v>2026-01-14</v>
      </c>
      <c r="BF42" s="6" t="s">
        <v>5028</v>
      </c>
      <c r="BG42" s="78" t="s">
        <v>238</v>
      </c>
      <c r="BH42" s="55" t="s">
        <v>591</v>
      </c>
      <c r="BI42" s="44"/>
      <c r="BJ42" s="44"/>
      <c r="BK42" s="44"/>
      <c r="BL42" s="44" t="str">
        <f aca="false">IF(BG42="物管行政部","侯旭、郑楠",IF(BG42="安保部","张庚",IF(BG42="工程设备部","华菲",IF(BG42="人力资源部","成琦",IF(BG42="党委工作部","阎鑫雨",IF(BG42="餐饮服务部","赵弘晨",IF(BG42="工会","白莉",IF(BG42="办公室","李建萍",""))))))))&amp;IF(BG42="纪检部","张先民",IF(BG42="信息管理部","蔡浩然",""))</f>
        <v>成琦</v>
      </c>
      <c r="BM42" s="44"/>
      <c r="BN42" s="44"/>
      <c r="BO42" s="44"/>
      <c r="BP42" s="44" t="s">
        <v>120</v>
      </c>
      <c r="BQ42" s="51" t="s">
        <v>5091</v>
      </c>
      <c r="BR42" s="44" t="s">
        <v>92</v>
      </c>
      <c r="BS42" s="46"/>
      <c r="BT42" s="46"/>
      <c r="BU42" s="44"/>
      <c r="BV42" s="98" t="s">
        <v>5030</v>
      </c>
      <c r="BW42" s="44" t="str">
        <f aca="false">MID(AR42,1,22)</f>
        <v>GJ-PHONE-20260109-0564</v>
      </c>
      <c r="BX42" s="45" t="str">
        <f aca="false">IF(COUNTIF(BW:BW,BW42)=1,"否",COUNTIF(BW:BW,BW42))</f>
        <v>否</v>
      </c>
      <c r="BY42" s="44"/>
      <c r="BZ42" s="44"/>
      <c r="CA42" s="44"/>
      <c r="CB42" s="44"/>
      <c r="CC42" s="44"/>
      <c r="CD42" s="44"/>
      <c r="CF42" s="0" t="str">
        <f aca="false">VLOOKUP(AR42,[3]市民意见信息导出!$AK$2:$AM$304,3,FALSE())</f>
        <v>结束</v>
      </c>
    </row>
    <row r="43" customFormat="false" ht="65" hidden="true" customHeight="false" outlineLevel="0" collapsed="false">
      <c r="A43" s="36" t="s">
        <v>5092</v>
      </c>
      <c r="B43" s="36" t="s">
        <v>5093</v>
      </c>
      <c r="C43" s="36" t="s">
        <v>5094</v>
      </c>
      <c r="D43" s="36" t="s">
        <v>947</v>
      </c>
      <c r="E43" s="35" t="s">
        <v>4747</v>
      </c>
      <c r="F43" s="35" t="s">
        <v>129</v>
      </c>
      <c r="G43" s="36" t="s">
        <v>5095</v>
      </c>
      <c r="H43" s="36" t="s">
        <v>5096</v>
      </c>
      <c r="I43" s="35" t="s">
        <v>92</v>
      </c>
      <c r="J43" s="35" t="s">
        <v>173</v>
      </c>
      <c r="K43" s="35" t="s">
        <v>234</v>
      </c>
      <c r="L43" s="35" t="s">
        <v>303</v>
      </c>
      <c r="M43" s="35" t="s">
        <v>304</v>
      </c>
      <c r="N43" s="35" t="s">
        <v>97</v>
      </c>
      <c r="O43" s="35" t="s">
        <v>1149</v>
      </c>
      <c r="P43" s="35" t="s">
        <v>238</v>
      </c>
      <c r="Q43" s="35" t="s">
        <v>1149</v>
      </c>
      <c r="R43" s="36" t="s">
        <v>947</v>
      </c>
      <c r="S43" s="95" t="s">
        <v>914</v>
      </c>
      <c r="T43" s="16" t="s">
        <v>103</v>
      </c>
      <c r="U43" s="96" t="s">
        <v>104</v>
      </c>
      <c r="V43" s="35" t="s">
        <v>5097</v>
      </c>
      <c r="W43" s="35" t="s">
        <v>5098</v>
      </c>
      <c r="X43" s="36" t="s">
        <v>5099</v>
      </c>
      <c r="Y43" s="35" t="s">
        <v>242</v>
      </c>
      <c r="Z43" s="35" t="s">
        <v>242</v>
      </c>
      <c r="AA43" s="35" t="s">
        <v>5100</v>
      </c>
      <c r="AB43" s="35" t="s">
        <v>111</v>
      </c>
      <c r="AC43" s="35" t="s">
        <v>97</v>
      </c>
      <c r="AD43" s="35" t="s">
        <v>238</v>
      </c>
      <c r="AE43" s="35"/>
      <c r="AF43" s="35"/>
      <c r="AG43" s="35"/>
      <c r="AH43" s="35" t="s">
        <v>4756</v>
      </c>
      <c r="AI43" s="35" t="s">
        <v>4757</v>
      </c>
      <c r="AJ43" s="36" t="s">
        <v>104</v>
      </c>
      <c r="AK43" s="37" t="str">
        <f aca="false">AI43&amp;L43&amp;M43</f>
        <v>普办人力资源方面其他问题人力资源方面补充内容</v>
      </c>
      <c r="AP43" s="38" t="n">
        <v>40</v>
      </c>
      <c r="AQ43" s="97" t="n">
        <v>46023</v>
      </c>
      <c r="AR43" s="43" t="str">
        <f aca="false">IFERROR(LEFT(A43,FIND("（",A43)-1),A43)</f>
        <v>GJ-PHONE-20260109-0717</v>
      </c>
      <c r="AS43" s="43" t="str">
        <f aca="false">J43</f>
        <v>其他</v>
      </c>
      <c r="AT43" s="43" t="n">
        <f aca="false">IF(MID(AR43,1,2)="热线",12345)+IF(MID(AR43,1,2)="网络",12345)+IF(MID(AR43,1,2)="GJ",96166)</f>
        <v>96166</v>
      </c>
      <c r="AU43" s="43" t="str">
        <f aca="false">IFERROR(LEFT(C43,FIND(" ",C43)-1),C43)</f>
        <v>2026-01-09</v>
      </c>
      <c r="AV43" s="43" t="str">
        <f aca="false">P43</f>
        <v>人力资源部</v>
      </c>
      <c r="AW43" s="43" t="str">
        <f aca="false">Q43</f>
        <v>四惠分中心</v>
      </c>
      <c r="AX43" s="7" t="str">
        <f aca="false">H43</f>
        <v>1月9日11:12分(来电)一先生称：今日10点多其拨打鸿运承物业83121684咨询招聘问题，因其多问了几个问题（如工资等问题），接电的工作人员态度非常不好。其说：我要投诉你。挂断后一位女工作人员（用13718500016）联系其，此人称是鸿运承物业管理中心的人员姓杨，此人一直指责其，后还对其出言不逊。故不满，要求答复。</v>
      </c>
      <c r="AY43" s="43" t="str">
        <f aca="false">L43</f>
        <v>人力资源方面其他问题</v>
      </c>
      <c r="AZ43" s="43" t="s">
        <v>116</v>
      </c>
      <c r="BA43" s="43" t="s">
        <v>116</v>
      </c>
      <c r="BB43" s="43" t="s">
        <v>116</v>
      </c>
      <c r="BC43" s="6" t="s">
        <v>5027</v>
      </c>
      <c r="BD43" s="43" t="str">
        <f aca="false">T43</f>
        <v>结束</v>
      </c>
      <c r="BE43" s="43" t="str">
        <f aca="false">IFERROR(LEFT(R43,FIND(" ",R43)-1),R43)</f>
        <v>2026-01-14</v>
      </c>
      <c r="BF43" s="6" t="s">
        <v>5101</v>
      </c>
      <c r="BG43" s="78" t="s">
        <v>238</v>
      </c>
      <c r="BH43" s="55" t="s">
        <v>218</v>
      </c>
      <c r="BI43" s="44"/>
      <c r="BJ43" s="44"/>
      <c r="BK43" s="44"/>
      <c r="BL43" s="44" t="str">
        <f aca="false">IF(BG43="物管行政部","侯旭、郑楠",IF(BG43="安保部","张庚",IF(BG43="工程设备部","华菲",IF(BG43="人力资源部","成琦",IF(BG43="党委工作部","阎鑫雨",IF(BG43="餐饮服务部","赵弘晨",IF(BG43="工会","白莉",IF(BG43="办公室","李建萍",""))))))))&amp;IF(BG43="纪检部","张先民",IF(BG43="信息管理部","蔡浩然",""))</f>
        <v>成琦</v>
      </c>
      <c r="BM43" s="44"/>
      <c r="BN43" s="44"/>
      <c r="BO43" s="44"/>
      <c r="BP43" s="44" t="s">
        <v>120</v>
      </c>
      <c r="BQ43" s="46"/>
      <c r="BR43" s="44"/>
      <c r="BS43" s="46"/>
      <c r="BT43" s="46"/>
      <c r="BU43" s="44"/>
      <c r="BV43" s="44"/>
      <c r="BW43" s="44" t="str">
        <f aca="false">MID(AR43,1,22)</f>
        <v>GJ-PHONE-20260109-0717</v>
      </c>
      <c r="BX43" s="45" t="str">
        <f aca="false">IF(COUNTIF(BW:BW,BW43)=1,"否",COUNTIF(BW:BW,BW43))</f>
        <v>否</v>
      </c>
      <c r="BY43" s="44"/>
      <c r="BZ43" s="44"/>
      <c r="CA43" s="44"/>
      <c r="CB43" s="44"/>
      <c r="CC43" s="44"/>
      <c r="CD43" s="44"/>
      <c r="CF43" s="0" t="str">
        <f aca="false">VLOOKUP(AR43,[3]市民意见信息导出!$AK$2:$AM$304,3,FALSE())</f>
        <v>结束</v>
      </c>
    </row>
    <row r="44" customFormat="false" ht="42" hidden="true" customHeight="false" outlineLevel="0" collapsed="false">
      <c r="A44" s="36" t="s">
        <v>5102</v>
      </c>
      <c r="B44" s="36" t="s">
        <v>5103</v>
      </c>
      <c r="C44" s="36" t="s">
        <v>5104</v>
      </c>
      <c r="D44" s="36" t="s">
        <v>947</v>
      </c>
      <c r="E44" s="35" t="s">
        <v>4747</v>
      </c>
      <c r="F44" s="35" t="s">
        <v>129</v>
      </c>
      <c r="G44" s="36" t="s">
        <v>5105</v>
      </c>
      <c r="H44" s="36" t="s">
        <v>5106</v>
      </c>
      <c r="I44" s="35" t="s">
        <v>92</v>
      </c>
      <c r="J44" s="35" t="s">
        <v>173</v>
      </c>
      <c r="K44" s="35" t="s">
        <v>434</v>
      </c>
      <c r="L44" s="35" t="s">
        <v>435</v>
      </c>
      <c r="M44" s="35" t="s">
        <v>436</v>
      </c>
      <c r="N44" s="35" t="s">
        <v>97</v>
      </c>
      <c r="O44" s="35" t="s">
        <v>99</v>
      </c>
      <c r="P44" s="35" t="s">
        <v>99</v>
      </c>
      <c r="Q44" s="35" t="s">
        <v>218</v>
      </c>
      <c r="R44" s="36" t="s">
        <v>947</v>
      </c>
      <c r="S44" s="95" t="s">
        <v>1017</v>
      </c>
      <c r="T44" s="16" t="s">
        <v>103</v>
      </c>
      <c r="U44" s="96" t="s">
        <v>104</v>
      </c>
      <c r="V44" s="35" t="s">
        <v>5107</v>
      </c>
      <c r="W44" s="35" t="s">
        <v>5108</v>
      </c>
      <c r="X44" s="35" t="s">
        <v>5109</v>
      </c>
      <c r="Y44" s="35" t="s">
        <v>242</v>
      </c>
      <c r="Z44" s="35" t="s">
        <v>242</v>
      </c>
      <c r="AA44" s="35" t="s">
        <v>5110</v>
      </c>
      <c r="AB44" s="35" t="s">
        <v>111</v>
      </c>
      <c r="AC44" s="35" t="s">
        <v>97</v>
      </c>
      <c r="AD44" s="35" t="s">
        <v>99</v>
      </c>
      <c r="AE44" s="35"/>
      <c r="AF44" s="35"/>
      <c r="AG44" s="35"/>
      <c r="AH44" s="35" t="s">
        <v>4756</v>
      </c>
      <c r="AI44" s="35" t="s">
        <v>4757</v>
      </c>
      <c r="AJ44" s="36" t="s">
        <v>104</v>
      </c>
      <c r="AK44" s="37" t="str">
        <f aca="false">AI44&amp;L44&amp;M44</f>
        <v>普办基建行政专业其他问题基建行政专业补充内容</v>
      </c>
      <c r="AP44" s="38" t="n">
        <v>41</v>
      </c>
      <c r="AQ44" s="97" t="n">
        <v>46023</v>
      </c>
      <c r="AR44" s="43" t="str">
        <f aca="false">IFERROR(LEFT(A44,FIND("（",A44)-1),A44)</f>
        <v>GJ-PHONE-20260109-1668</v>
      </c>
      <c r="AS44" s="43" t="str">
        <f aca="false">J44</f>
        <v>其他</v>
      </c>
      <c r="AT44" s="43" t="n">
        <f aca="false">IF(MID(AR44,1,2)="热线",12345)+IF(MID(AR44,1,2)="网络",12345)+IF(MID(AR44,1,2)="GJ",96166)</f>
        <v>96166</v>
      </c>
      <c r="AU44" s="43" t="str">
        <f aca="false">IFERROR(LEFT(C44,FIND(" ",C44)-1),C44)</f>
        <v>2026-01-09</v>
      </c>
      <c r="AV44" s="43" t="str">
        <f aca="false">P44</f>
        <v>物管行政部</v>
      </c>
      <c r="AW44" s="43" t="str">
        <f aca="false">Q44</f>
        <v>机关</v>
      </c>
      <c r="AX44" s="7" t="str">
        <f aca="false">H44</f>
        <v>1月9日17:37分一位先生（衙门口车间工作人员）来电反映：衙门口车间澡堂开放时间16:30分-18点，其今天17:10分到澡堂子，发现已经没有热水了。故不满，要求回复。</v>
      </c>
      <c r="AY44" s="43" t="str">
        <f aca="false">L44</f>
        <v>基建行政专业其他问题</v>
      </c>
      <c r="AZ44" s="43" t="s">
        <v>92</v>
      </c>
      <c r="BA44" s="43" t="s">
        <v>116</v>
      </c>
      <c r="BB44" s="43" t="s">
        <v>116</v>
      </c>
      <c r="BC44" s="6" t="s">
        <v>5027</v>
      </c>
      <c r="BD44" s="43" t="str">
        <f aca="false">T44</f>
        <v>结束</v>
      </c>
      <c r="BE44" s="43" t="str">
        <f aca="false">IFERROR(LEFT(R44,FIND(" ",R44)-1),R44)</f>
        <v>2026-01-14</v>
      </c>
      <c r="BF44" s="6" t="s">
        <v>5111</v>
      </c>
      <c r="BG44" s="78" t="s">
        <v>99</v>
      </c>
      <c r="BH44" s="55" t="s">
        <v>945</v>
      </c>
      <c r="BI44" s="44"/>
      <c r="BJ44" s="44"/>
      <c r="BK44" s="44"/>
      <c r="BL44" s="44" t="str">
        <f aca="false">IF(BG44="物管行政部","侯旭、郑楠",IF(BG44="安保部","张庚",IF(BG44="工程设备部","华菲",IF(BG44="人力资源部","成琦",IF(BG44="党委工作部","阎鑫雨",IF(BG44="餐饮服务部","赵弘晨",IF(BG44="工会","白莉",IF(BG44="办公室","李建萍",""))))))))&amp;IF(BG44="纪检部","张先民",IF(BG44="信息管理部","蔡浩然",""))</f>
        <v>侯旭、郑楠</v>
      </c>
      <c r="BM44" s="44"/>
      <c r="BN44" s="44"/>
      <c r="BO44" s="44"/>
      <c r="BP44" s="44" t="s">
        <v>120</v>
      </c>
      <c r="BQ44" s="46"/>
      <c r="BR44" s="44"/>
      <c r="BS44" s="46"/>
      <c r="BT44" s="46"/>
      <c r="BU44" s="44"/>
      <c r="BV44" s="44"/>
      <c r="BW44" s="44" t="str">
        <f aca="false">MID(AR44,1,22)</f>
        <v>GJ-PHONE-20260109-1668</v>
      </c>
      <c r="BX44" s="45" t="str">
        <f aca="false">IF(COUNTIF(BW:BW,BW44)=1,"否",COUNTIF(BW:BW,BW44))</f>
        <v>否</v>
      </c>
      <c r="BY44" s="44"/>
      <c r="BZ44" s="44"/>
      <c r="CA44" s="44"/>
      <c r="CB44" s="44"/>
      <c r="CC44" s="44"/>
      <c r="CD44" s="44"/>
      <c r="CF44" s="0" t="str">
        <f aca="false">VLOOKUP(AR44,[3]市民意见信息导出!$AK$2:$AM$304,3,FALSE())</f>
        <v>结束</v>
      </c>
    </row>
    <row r="45" customFormat="false" ht="28" hidden="true" customHeight="true" outlineLevel="0" collapsed="false">
      <c r="A45" s="36" t="s">
        <v>5112</v>
      </c>
      <c r="B45" s="36" t="s">
        <v>5113</v>
      </c>
      <c r="C45" s="36" t="s">
        <v>5114</v>
      </c>
      <c r="D45" s="36" t="s">
        <v>947</v>
      </c>
      <c r="E45" s="35" t="s">
        <v>4747</v>
      </c>
      <c r="F45" s="35" t="s">
        <v>129</v>
      </c>
      <c r="G45" s="35"/>
      <c r="H45" s="36" t="s">
        <v>5115</v>
      </c>
      <c r="I45" s="35" t="s">
        <v>116</v>
      </c>
      <c r="J45" s="35" t="s">
        <v>93</v>
      </c>
      <c r="K45" s="35" t="s">
        <v>1831</v>
      </c>
      <c r="L45" s="35" t="s">
        <v>1832</v>
      </c>
      <c r="M45" s="35" t="s">
        <v>554</v>
      </c>
      <c r="N45" s="35" t="s">
        <v>97</v>
      </c>
      <c r="O45" s="35" t="s">
        <v>447</v>
      </c>
      <c r="P45" s="35" t="s">
        <v>447</v>
      </c>
      <c r="Q45" s="35" t="s">
        <v>218</v>
      </c>
      <c r="R45" s="36" t="s">
        <v>947</v>
      </c>
      <c r="S45" s="95" t="s">
        <v>1017</v>
      </c>
      <c r="T45" s="16" t="s">
        <v>103</v>
      </c>
      <c r="U45" s="96" t="s">
        <v>104</v>
      </c>
      <c r="V45" s="35" t="s">
        <v>5116</v>
      </c>
      <c r="W45" s="35" t="s">
        <v>5001</v>
      </c>
      <c r="X45" s="35" t="s">
        <v>5117</v>
      </c>
      <c r="Y45" s="35" t="s">
        <v>5117</v>
      </c>
      <c r="Z45" s="35" t="s">
        <v>242</v>
      </c>
      <c r="AA45" s="35" t="s">
        <v>5118</v>
      </c>
      <c r="AB45" s="35" t="s">
        <v>111</v>
      </c>
      <c r="AC45" s="35" t="s">
        <v>97</v>
      </c>
      <c r="AD45" s="35" t="s">
        <v>447</v>
      </c>
      <c r="AE45" s="35"/>
      <c r="AF45" s="35"/>
      <c r="AG45" s="35"/>
      <c r="AH45" s="35" t="s">
        <v>4756</v>
      </c>
      <c r="AI45" s="35" t="s">
        <v>4757</v>
      </c>
      <c r="AJ45" s="36" t="s">
        <v>104</v>
      </c>
      <c r="AK45" s="37" t="str">
        <f aca="false">AI45&amp;L45&amp;M45</f>
        <v>普办站务设施（线网）站台护栏问题</v>
      </c>
      <c r="AP45" s="38" t="n">
        <v>42</v>
      </c>
      <c r="AQ45" s="97" t="n">
        <v>46023</v>
      </c>
      <c r="AR45" s="43" t="str">
        <f aca="false">IFERROR(LEFT(A45,FIND("（",A45)-1),A45)</f>
        <v>GJ-PHONE-20260109-2108</v>
      </c>
      <c r="AS45" s="43" t="str">
        <f aca="false">J45</f>
        <v>诉求</v>
      </c>
      <c r="AT45" s="43" t="n">
        <f aca="false">IF(MID(AR45,1,2)="热线",12345)+IF(MID(AR45,1,2)="网络",12345)+IF(MID(AR45,1,2)="GJ",96166)</f>
        <v>96166</v>
      </c>
      <c r="AU45" s="43" t="str">
        <f aca="false">IFERROR(LEFT(C45,FIND(" ",C45)-1),C45)</f>
        <v>2026-01-09</v>
      </c>
      <c r="AV45" s="43" t="str">
        <f aca="false">P45</f>
        <v>工程设备部</v>
      </c>
      <c r="AW45" s="43" t="str">
        <f aca="false">Q45</f>
        <v>机关</v>
      </c>
      <c r="AX45" s="7" t="str">
        <f aca="false">H45</f>
        <v>1月9日20：41分一先生来电：称三营门站向北移动后，原站台护栏还在，希望尽快移除。</v>
      </c>
      <c r="AY45" s="43" t="str">
        <f aca="false">L45</f>
        <v>站务设施（线网）</v>
      </c>
      <c r="AZ45" s="43" t="s">
        <v>116</v>
      </c>
      <c r="BA45" s="43" t="s">
        <v>116</v>
      </c>
      <c r="BB45" s="43" t="s">
        <v>116</v>
      </c>
      <c r="BC45" s="6" t="s">
        <v>121</v>
      </c>
      <c r="BD45" s="43" t="str">
        <f aca="false">T45</f>
        <v>结束</v>
      </c>
      <c r="BE45" s="43" t="str">
        <f aca="false">IFERROR(LEFT(R45,FIND(" ",R45)-1),R45)</f>
        <v>2026-01-14</v>
      </c>
      <c r="BF45" s="5" t="s">
        <v>564</v>
      </c>
      <c r="BG45" s="78" t="s">
        <v>447</v>
      </c>
      <c r="BH45" s="55" t="s">
        <v>218</v>
      </c>
      <c r="BI45" s="44"/>
      <c r="BJ45" s="44"/>
      <c r="BK45" s="44"/>
      <c r="BL45" s="44" t="str">
        <f aca="false">IF(BG45="物管行政部","侯旭、郑楠",IF(BG45="安保部","张庚",IF(BG45="工程设备部","华菲",IF(BG45="人力资源部","成琦",IF(BG45="党委工作部","阎鑫雨",IF(BG45="餐饮服务部","赵弘晨",IF(BG45="工会","白莉",IF(BG45="办公室","李建萍",""))))))))&amp;IF(BG45="纪检部","张先民",IF(BG45="信息管理部","蔡浩然",""))</f>
        <v>华菲</v>
      </c>
      <c r="BM45" s="44"/>
      <c r="BN45" s="44"/>
      <c r="BO45" s="44"/>
      <c r="BP45" s="44" t="s">
        <v>120</v>
      </c>
      <c r="BQ45" s="46"/>
      <c r="BR45" s="44"/>
      <c r="BS45" s="46"/>
      <c r="BT45" s="46"/>
      <c r="BU45" s="44"/>
      <c r="BV45" s="44"/>
      <c r="BW45" s="44" t="str">
        <f aca="false">MID(AR45,1,22)</f>
        <v>GJ-PHONE-20260109-2108</v>
      </c>
      <c r="BX45" s="45" t="str">
        <f aca="false">IF(COUNTIF(BW:BW,BW45)=1,"否",COUNTIF(BW:BW,BW45))</f>
        <v>否</v>
      </c>
      <c r="BY45" s="44"/>
      <c r="BZ45" s="44"/>
      <c r="CA45" s="44"/>
      <c r="CB45" s="44"/>
      <c r="CC45" s="44"/>
      <c r="CD45" s="44"/>
      <c r="CF45" s="0" t="str">
        <f aca="false">VLOOKUP(AR45,[3]市民意见信息导出!$AK$2:$AM$304,3,FALSE())</f>
        <v>结束</v>
      </c>
    </row>
    <row r="46" customFormat="false" ht="32" hidden="true" customHeight="true" outlineLevel="0" collapsed="false">
      <c r="A46" s="36" t="s">
        <v>5119</v>
      </c>
      <c r="B46" s="36" t="s">
        <v>5120</v>
      </c>
      <c r="C46" s="36" t="s">
        <v>5121</v>
      </c>
      <c r="D46" s="36" t="s">
        <v>1018</v>
      </c>
      <c r="E46" s="35" t="s">
        <v>4869</v>
      </c>
      <c r="F46" s="35" t="s">
        <v>129</v>
      </c>
      <c r="G46" s="36" t="s">
        <v>5122</v>
      </c>
      <c r="H46" s="36" t="s">
        <v>5123</v>
      </c>
      <c r="I46" s="35" t="s">
        <v>92</v>
      </c>
      <c r="J46" s="35" t="s">
        <v>93</v>
      </c>
      <c r="K46" s="35" t="s">
        <v>434</v>
      </c>
      <c r="L46" s="35" t="s">
        <v>910</v>
      </c>
      <c r="M46" s="35" t="s">
        <v>911</v>
      </c>
      <c r="N46" s="35" t="s">
        <v>97</v>
      </c>
      <c r="O46" s="35" t="s">
        <v>326</v>
      </c>
      <c r="P46" s="35" t="s">
        <v>912</v>
      </c>
      <c r="Q46" s="35" t="s">
        <v>326</v>
      </c>
      <c r="R46" s="36" t="s">
        <v>1018</v>
      </c>
      <c r="S46" s="95" t="s">
        <v>963</v>
      </c>
      <c r="T46" s="16" t="s">
        <v>103</v>
      </c>
      <c r="U46" s="96" t="s">
        <v>104</v>
      </c>
      <c r="V46" s="35" t="s">
        <v>5124</v>
      </c>
      <c r="W46" s="35" t="s">
        <v>5125</v>
      </c>
      <c r="X46" s="35" t="s">
        <v>5125</v>
      </c>
      <c r="Y46" s="35" t="s">
        <v>5125</v>
      </c>
      <c r="Z46" s="35" t="s">
        <v>5125</v>
      </c>
      <c r="AA46" s="35" t="s">
        <v>5126</v>
      </c>
      <c r="AB46" s="35" t="s">
        <v>111</v>
      </c>
      <c r="AC46" s="35" t="s">
        <v>97</v>
      </c>
      <c r="AD46" s="35" t="s">
        <v>912</v>
      </c>
      <c r="AE46" s="35"/>
      <c r="AF46" s="35"/>
      <c r="AG46" s="35"/>
      <c r="AH46" s="35" t="s">
        <v>4756</v>
      </c>
      <c r="AI46" s="35" t="s">
        <v>4757</v>
      </c>
      <c r="AJ46" s="36" t="s">
        <v>104</v>
      </c>
      <c r="AK46" s="37" t="str">
        <f aca="false">AI46&amp;L46&amp;M46</f>
        <v>普办后勤保障食堂问题</v>
      </c>
      <c r="AP46" s="38" t="n">
        <v>43</v>
      </c>
      <c r="AQ46" s="97" t="n">
        <v>46023</v>
      </c>
      <c r="AR46" s="43" t="str">
        <f aca="false">IFERROR(LEFT(A46,FIND("（",A46)-1),A46)</f>
        <v>GJ-PHONE-20260110-0152</v>
      </c>
      <c r="AS46" s="43" t="str">
        <f aca="false">J46</f>
        <v>诉求</v>
      </c>
      <c r="AT46" s="43" t="n">
        <f aca="false">IF(MID(AR46,1,2)="热线",12345)+IF(MID(AR46,1,2)="网络",12345)+IF(MID(AR46,1,2)="GJ",96166)</f>
        <v>96166</v>
      </c>
      <c r="AU46" s="43" t="str">
        <f aca="false">IFERROR(LEFT(C46,FIND(" ",C46)-1),C46)</f>
        <v>2026-01-10</v>
      </c>
      <c r="AV46" s="43" t="str">
        <f aca="false">P46</f>
        <v>餐饮服务部</v>
      </c>
      <c r="AW46" s="43" t="str">
        <f aca="false">Q46</f>
        <v>单店分中心</v>
      </c>
      <c r="AX46" s="7" t="str">
        <f aca="false">H46</f>
        <v>1月10日8：05分来电，赵先生反映环行铁道总站的食堂，给保安涨价百分之四十，但司机就不涨价，故不满，要求回复并解释。</v>
      </c>
      <c r="AY46" s="43" t="str">
        <f aca="false">L46</f>
        <v>后勤保障</v>
      </c>
      <c r="AZ46" s="43" t="s">
        <v>92</v>
      </c>
      <c r="BA46" s="43" t="s">
        <v>116</v>
      </c>
      <c r="BB46" s="43" t="s">
        <v>116</v>
      </c>
      <c r="BC46" s="6" t="s">
        <v>5027</v>
      </c>
      <c r="BD46" s="43" t="str">
        <f aca="false">T46</f>
        <v>结束</v>
      </c>
      <c r="BE46" s="43" t="str">
        <f aca="false">IFERROR(LEFT(R46,FIND(" ",R46)-1),R46)</f>
        <v>2026-01-15</v>
      </c>
      <c r="BF46" s="6" t="s">
        <v>5067</v>
      </c>
      <c r="BG46" s="78" t="s">
        <v>912</v>
      </c>
      <c r="BH46" s="55" t="s">
        <v>326</v>
      </c>
      <c r="BI46" s="44"/>
      <c r="BJ46" s="44"/>
      <c r="BK46" s="44"/>
      <c r="BL46" s="44" t="str">
        <f aca="false">IF(BG46="物管行政部","侯旭、郑楠",IF(BG46="安保部","张庚",IF(BG46="工程设备部","华菲",IF(BG46="人力资源部","成琦",IF(BG46="党委工作部","阎鑫雨",IF(BG46="餐饮服务部","赵弘晨",IF(BG46="工会","白莉",IF(BG46="办公室","李建萍",""))))))))&amp;IF(BG46="纪检部","张先民",IF(BG46="信息管理部","蔡浩然",""))</f>
        <v>赵弘晨</v>
      </c>
      <c r="BM46" s="44"/>
      <c r="BN46" s="44"/>
      <c r="BO46" s="44"/>
      <c r="BP46" s="44" t="s">
        <v>228</v>
      </c>
      <c r="BQ46" s="46"/>
      <c r="BR46" s="44"/>
      <c r="BS46" s="46"/>
      <c r="BT46" s="46"/>
      <c r="BU46" s="44"/>
      <c r="BV46" s="44"/>
      <c r="BW46" s="44" t="str">
        <f aca="false">MID(AR46,1,22)</f>
        <v>GJ-PHONE-20260110-0152</v>
      </c>
      <c r="BX46" s="45" t="str">
        <f aca="false">IF(COUNTIF(BW:BW,BW46)=1,"否",COUNTIF(BW:BW,BW46))</f>
        <v>否</v>
      </c>
      <c r="BY46" s="44"/>
      <c r="BZ46" s="44"/>
      <c r="CA46" s="44"/>
      <c r="CB46" s="44"/>
      <c r="CC46" s="44"/>
      <c r="CD46" s="44"/>
      <c r="CF46" s="0" t="str">
        <f aca="false">VLOOKUP(AR46,[3]市民意见信息导出!$AK$2:$AM$304,3,FALSE())</f>
        <v>结束</v>
      </c>
    </row>
    <row r="47" customFormat="false" ht="56" hidden="true" customHeight="false" outlineLevel="0" collapsed="false">
      <c r="A47" s="36" t="s">
        <v>5127</v>
      </c>
      <c r="B47" s="36" t="s">
        <v>5128</v>
      </c>
      <c r="C47" s="36" t="s">
        <v>5129</v>
      </c>
      <c r="D47" s="36" t="s">
        <v>1018</v>
      </c>
      <c r="E47" s="35"/>
      <c r="F47" s="35" t="s">
        <v>89</v>
      </c>
      <c r="G47" s="36" t="s">
        <v>5130</v>
      </c>
      <c r="H47" s="36" t="s">
        <v>5131</v>
      </c>
      <c r="I47" s="35" t="s">
        <v>92</v>
      </c>
      <c r="J47" s="35" t="s">
        <v>93</v>
      </c>
      <c r="K47" s="35" t="s">
        <v>132</v>
      </c>
      <c r="L47" s="35" t="s">
        <v>388</v>
      </c>
      <c r="M47" s="35" t="s">
        <v>389</v>
      </c>
      <c r="N47" s="35" t="s">
        <v>97</v>
      </c>
      <c r="O47" s="35" t="s">
        <v>326</v>
      </c>
      <c r="P47" s="35" t="s">
        <v>176</v>
      </c>
      <c r="Q47" s="35" t="s">
        <v>326</v>
      </c>
      <c r="R47" s="36" t="s">
        <v>1018</v>
      </c>
      <c r="S47" s="95" t="s">
        <v>963</v>
      </c>
      <c r="T47" s="16" t="s">
        <v>103</v>
      </c>
      <c r="U47" s="96" t="s">
        <v>104</v>
      </c>
      <c r="V47" s="35" t="s">
        <v>5132</v>
      </c>
      <c r="W47" s="35" t="s">
        <v>5133</v>
      </c>
      <c r="X47" s="35" t="s">
        <v>5134</v>
      </c>
      <c r="Y47" s="35" t="s">
        <v>5135</v>
      </c>
      <c r="Z47" s="35" t="s">
        <v>5132</v>
      </c>
      <c r="AA47" s="35" t="s">
        <v>5132</v>
      </c>
      <c r="AB47" s="35" t="s">
        <v>111</v>
      </c>
      <c r="AC47" s="35" t="s">
        <v>97</v>
      </c>
      <c r="AD47" s="35" t="s">
        <v>176</v>
      </c>
      <c r="AE47" s="35"/>
      <c r="AF47" s="35"/>
      <c r="AG47" s="35"/>
      <c r="AH47" s="35" t="s">
        <v>4756</v>
      </c>
      <c r="AI47" s="35" t="s">
        <v>4757</v>
      </c>
      <c r="AJ47" s="36" t="s">
        <v>104</v>
      </c>
      <c r="AK47" s="37" t="str">
        <f aca="false">AI47&amp;L47&amp;M47</f>
        <v>普办场站保安问题场站保安</v>
      </c>
      <c r="AP47" s="38" t="n">
        <v>44</v>
      </c>
      <c r="AQ47" s="97" t="n">
        <v>46023</v>
      </c>
      <c r="AR47" s="43" t="str">
        <f aca="false">IFERROR(LEFT(A47,FIND("（",A47)-1),A47)</f>
        <v>GJ-PHONE-20260110-0912</v>
      </c>
      <c r="AS47" s="43" t="str">
        <f aca="false">J47</f>
        <v>诉求</v>
      </c>
      <c r="AT47" s="43" t="n">
        <f aca="false">IF(MID(AR47,1,2)="热线",12345)+IF(MID(AR47,1,2)="网络",12345)+IF(MID(AR47,1,2)="GJ",96166)</f>
        <v>96166</v>
      </c>
      <c r="AU47" s="43" t="str">
        <f aca="false">IFERROR(LEFT(C47,FIND(" ",C47)-1),C47)</f>
        <v>2026-01-10</v>
      </c>
      <c r="AV47" s="43" t="str">
        <f aca="false">P47</f>
        <v>安全保卫部（应急管理中心）</v>
      </c>
      <c r="AW47" s="43" t="str">
        <f aca="false">Q47</f>
        <v>单店分中心</v>
      </c>
      <c r="AX47" s="7" t="str">
        <f aca="false">H47</f>
        <v>1月10日13:08分来电：12:30分，一女士到常营体育公园586路总站找其的遗失物，因此其和该路的场站保安发生争执（不能告知原因），后场站保安便对其出言不逊（无内容）。其不满，要求答复。</v>
      </c>
      <c r="AY47" s="43" t="str">
        <f aca="false">L47</f>
        <v>场站保安问题</v>
      </c>
      <c r="AZ47" s="43" t="s">
        <v>116</v>
      </c>
      <c r="BA47" s="43" t="s">
        <v>116</v>
      </c>
      <c r="BB47" s="43" t="s">
        <v>116</v>
      </c>
      <c r="BC47" s="6" t="s">
        <v>398</v>
      </c>
      <c r="BD47" s="43" t="str">
        <f aca="false">T47</f>
        <v>结束</v>
      </c>
      <c r="BE47" s="43" t="str">
        <f aca="false">IFERROR(LEFT(R47,FIND(" ",R47)-1),R47)</f>
        <v>2026-01-15</v>
      </c>
      <c r="BF47" s="6" t="s">
        <v>147</v>
      </c>
      <c r="BG47" s="78" t="s">
        <v>148</v>
      </c>
      <c r="BH47" s="55" t="s">
        <v>326</v>
      </c>
      <c r="BI47" s="44"/>
      <c r="BJ47" s="44"/>
      <c r="BK47" s="44"/>
      <c r="BL47" s="44" t="str">
        <f aca="false">IF(BG47="物管行政部","侯旭、郑楠",IF(BG47="安保部","张庚",IF(BG47="工程设备部","华菲",IF(BG47="人力资源部","成琦",IF(BG47="党委工作部","阎鑫雨",IF(BG47="餐饮服务部","赵弘晨",IF(BG47="工会","白莉",IF(BG47="办公室","李建萍",""))))))))&amp;IF(BG47="纪检部","张先民",IF(BG47="信息管理部","蔡浩然",""))</f>
        <v>张庚</v>
      </c>
      <c r="BM47" s="44"/>
      <c r="BN47" s="44"/>
      <c r="BO47" s="44"/>
      <c r="BP47" s="44" t="s">
        <v>120</v>
      </c>
      <c r="BQ47" s="46"/>
      <c r="BR47" s="44"/>
      <c r="BS47" s="46"/>
      <c r="BT47" s="46"/>
      <c r="BU47" s="44"/>
      <c r="BV47" s="44"/>
      <c r="BW47" s="44" t="str">
        <f aca="false">MID(AR47,1,22)</f>
        <v>GJ-PHONE-20260110-0912</v>
      </c>
      <c r="BX47" s="45" t="str">
        <f aca="false">IF(COUNTIF(BW:BW,BW47)=1,"否",COUNTIF(BW:BW,BW47))</f>
        <v>否</v>
      </c>
      <c r="BY47" s="44"/>
      <c r="BZ47" s="44"/>
      <c r="CA47" s="44"/>
      <c r="CB47" s="44"/>
      <c r="CC47" s="44"/>
      <c r="CD47" s="44"/>
      <c r="CF47" s="0" t="str">
        <f aca="false">VLOOKUP(AR47,[3]市民意见信息导出!$AK$2:$AM$304,3,FALSE())</f>
        <v>结束</v>
      </c>
    </row>
    <row r="48" customFormat="false" ht="28" hidden="true" customHeight="false" outlineLevel="0" collapsed="false">
      <c r="A48" s="36" t="s">
        <v>5136</v>
      </c>
      <c r="B48" s="36" t="s">
        <v>5137</v>
      </c>
      <c r="C48" s="36" t="s">
        <v>5138</v>
      </c>
      <c r="D48" s="36" t="s">
        <v>1018</v>
      </c>
      <c r="E48" s="35"/>
      <c r="F48" s="35" t="s">
        <v>129</v>
      </c>
      <c r="G48" s="35"/>
      <c r="H48" s="36" t="s">
        <v>5139</v>
      </c>
      <c r="I48" s="35" t="s">
        <v>116</v>
      </c>
      <c r="J48" s="35" t="s">
        <v>93</v>
      </c>
      <c r="K48" s="35" t="s">
        <v>94</v>
      </c>
      <c r="L48" s="35" t="s">
        <v>95</v>
      </c>
      <c r="M48" s="35" t="s">
        <v>96</v>
      </c>
      <c r="N48" s="35" t="s">
        <v>97</v>
      </c>
      <c r="O48" s="35" t="s">
        <v>1320</v>
      </c>
      <c r="P48" s="35" t="s">
        <v>99</v>
      </c>
      <c r="Q48" s="35" t="s">
        <v>1320</v>
      </c>
      <c r="R48" s="36" t="s">
        <v>1018</v>
      </c>
      <c r="S48" s="95" t="s">
        <v>1017</v>
      </c>
      <c r="T48" s="16" t="s">
        <v>103</v>
      </c>
      <c r="U48" s="96" t="s">
        <v>104</v>
      </c>
      <c r="V48" s="35" t="s">
        <v>5140</v>
      </c>
      <c r="W48" s="35" t="s">
        <v>5141</v>
      </c>
      <c r="X48" s="35" t="s">
        <v>5142</v>
      </c>
      <c r="Y48" s="35" t="s">
        <v>4753</v>
      </c>
      <c r="Z48" s="35" t="s">
        <v>4754</v>
      </c>
      <c r="AA48" s="35" t="s">
        <v>5143</v>
      </c>
      <c r="AB48" s="35" t="s">
        <v>111</v>
      </c>
      <c r="AC48" s="35" t="s">
        <v>97</v>
      </c>
      <c r="AD48" s="35" t="s">
        <v>99</v>
      </c>
      <c r="AE48" s="35"/>
      <c r="AF48" s="35"/>
      <c r="AG48" s="35"/>
      <c r="AH48" s="35" t="s">
        <v>4756</v>
      </c>
      <c r="AI48" s="35" t="s">
        <v>4757</v>
      </c>
      <c r="AJ48" s="36" t="s">
        <v>104</v>
      </c>
      <c r="AK48" s="37" t="str">
        <f aca="false">AI48&amp;L48&amp;M48</f>
        <v>普办企业政策问题调整服务规范</v>
      </c>
      <c r="AP48" s="38" t="n">
        <v>45</v>
      </c>
      <c r="AQ48" s="97" t="n">
        <v>46023</v>
      </c>
      <c r="AR48" s="43" t="str">
        <f aca="false">IFERROR(LEFT(A48,FIND("（",A48)-1),A48)</f>
        <v>GJ-PHONE-20260110-1178</v>
      </c>
      <c r="AS48" s="43" t="str">
        <f aca="false">J48</f>
        <v>诉求</v>
      </c>
      <c r="AT48" s="43" t="n">
        <f aca="false">IF(MID(AR48,1,2)="热线",12345)+IF(MID(AR48,1,2)="网络",12345)+IF(MID(AR48,1,2)="GJ",96166)</f>
        <v>96166</v>
      </c>
      <c r="AU48" s="43" t="str">
        <f aca="false">IFERROR(LEFT(C48,FIND(" ",C48)-1),C48)</f>
        <v>2026-01-10</v>
      </c>
      <c r="AV48" s="43" t="str">
        <f aca="false">P48</f>
        <v>物管行政部</v>
      </c>
      <c r="AW48" s="43" t="str">
        <f aca="false">Q48</f>
        <v>城南嘉园分中心</v>
      </c>
      <c r="AX48" s="7" t="str">
        <f aca="false">H48</f>
        <v>01月10日15:03分(来电)刚下车：一位先生在西安门乘坐14路9833479号车到六部口。其称后门扶手杆都是粘的，望有关部门尽快清理。</v>
      </c>
      <c r="AY48" s="43" t="str">
        <f aca="false">L48</f>
        <v>企业政策问题</v>
      </c>
      <c r="AZ48" s="43" t="s">
        <v>116</v>
      </c>
      <c r="BA48" s="43" t="s">
        <v>116</v>
      </c>
      <c r="BB48" s="43" t="s">
        <v>116</v>
      </c>
      <c r="BC48" s="6" t="s">
        <v>4758</v>
      </c>
      <c r="BD48" s="43" t="str">
        <f aca="false">T48</f>
        <v>结束</v>
      </c>
      <c r="BE48" s="43" t="str">
        <f aca="false">IFERROR(LEFT(R48,FIND(" ",R48)-1),R48)</f>
        <v>2026-01-15</v>
      </c>
      <c r="BF48" s="5" t="s">
        <v>1776</v>
      </c>
      <c r="BG48" s="78" t="s">
        <v>99</v>
      </c>
      <c r="BH48" s="55" t="s">
        <v>1320</v>
      </c>
      <c r="BI48" s="44"/>
      <c r="BJ48" s="44"/>
      <c r="BK48" s="44"/>
      <c r="BL48" s="44" t="str">
        <f aca="false">IF(BG48="物管行政部","侯旭、郑楠",IF(BG48="安保部","张庚",IF(BG48="工程设备部","华菲",IF(BG48="人力资源部","成琦",IF(BG48="党委工作部","阎鑫雨",IF(BG48="餐饮服务部","赵弘晨",IF(BG48="工会","白莉",IF(BG48="办公室","李建萍",""))))))))&amp;IF(BG48="纪检部","张先民",IF(BG48="信息管理部","蔡浩然",""))</f>
        <v>侯旭、郑楠</v>
      </c>
      <c r="BM48" s="44"/>
      <c r="BN48" s="44"/>
      <c r="BO48" s="44"/>
      <c r="BP48" s="44" t="s">
        <v>120</v>
      </c>
      <c r="BQ48" s="46"/>
      <c r="BR48" s="44"/>
      <c r="BS48" s="46"/>
      <c r="BT48" s="46"/>
      <c r="BU48" s="44"/>
      <c r="BV48" s="44"/>
      <c r="BW48" s="44" t="str">
        <f aca="false">MID(AR48,1,22)</f>
        <v>GJ-PHONE-20260110-1178</v>
      </c>
      <c r="BX48" s="45" t="str">
        <f aca="false">IF(COUNTIF(BW:BW,BW48)=1,"否",COUNTIF(BW:BW,BW48))</f>
        <v>否</v>
      </c>
      <c r="BY48" s="44"/>
      <c r="BZ48" s="44"/>
      <c r="CA48" s="44"/>
      <c r="CB48" s="44"/>
      <c r="CC48" s="44"/>
      <c r="CD48" s="44"/>
      <c r="CF48" s="0" t="str">
        <f aca="false">VLOOKUP(AR48,[3]市民意见信息导出!$AK$2:$AM$304,3,FALSE())</f>
        <v>结束</v>
      </c>
    </row>
    <row r="49" customFormat="false" ht="31" hidden="true" customHeight="true" outlineLevel="0" collapsed="false">
      <c r="A49" s="36" t="s">
        <v>5144</v>
      </c>
      <c r="B49" s="36" t="s">
        <v>5145</v>
      </c>
      <c r="C49" s="36" t="s">
        <v>5146</v>
      </c>
      <c r="D49" s="36" t="s">
        <v>1018</v>
      </c>
      <c r="E49" s="35" t="s">
        <v>4747</v>
      </c>
      <c r="F49" s="35" t="s">
        <v>129</v>
      </c>
      <c r="G49" s="35"/>
      <c r="H49" s="36" t="s">
        <v>5147</v>
      </c>
      <c r="I49" s="35" t="s">
        <v>116</v>
      </c>
      <c r="J49" s="35" t="s">
        <v>93</v>
      </c>
      <c r="K49" s="35" t="s">
        <v>94</v>
      </c>
      <c r="L49" s="35" t="s">
        <v>184</v>
      </c>
      <c r="M49" s="35" t="s">
        <v>185</v>
      </c>
      <c r="N49" s="35" t="s">
        <v>97</v>
      </c>
      <c r="O49" s="35" t="s">
        <v>340</v>
      </c>
      <c r="P49" s="35" t="s">
        <v>99</v>
      </c>
      <c r="Q49" s="35" t="s">
        <v>340</v>
      </c>
      <c r="R49" s="36" t="s">
        <v>1018</v>
      </c>
      <c r="S49" s="95" t="s">
        <v>1017</v>
      </c>
      <c r="T49" s="16" t="s">
        <v>103</v>
      </c>
      <c r="U49" s="96" t="s">
        <v>104</v>
      </c>
      <c r="V49" s="35" t="s">
        <v>5148</v>
      </c>
      <c r="W49" s="35" t="s">
        <v>5149</v>
      </c>
      <c r="X49" s="35" t="s">
        <v>5150</v>
      </c>
      <c r="Y49" s="35" t="s">
        <v>5151</v>
      </c>
      <c r="Z49" s="35" t="s">
        <v>4754</v>
      </c>
      <c r="AA49" s="35" t="s">
        <v>5152</v>
      </c>
      <c r="AB49" s="35" t="s">
        <v>111</v>
      </c>
      <c r="AC49" s="35" t="s">
        <v>97</v>
      </c>
      <c r="AD49" s="35" t="s">
        <v>99</v>
      </c>
      <c r="AE49" s="35"/>
      <c r="AF49" s="35"/>
      <c r="AG49" s="35"/>
      <c r="AH49" s="35" t="s">
        <v>4756</v>
      </c>
      <c r="AI49" s="35" t="s">
        <v>4757</v>
      </c>
      <c r="AJ49" s="36" t="s">
        <v>104</v>
      </c>
      <c r="AK49" s="37" t="str">
        <f aca="false">AI49&amp;L49&amp;M49</f>
        <v>普办乘车环境问题车辆卫生</v>
      </c>
      <c r="AP49" s="38" t="n">
        <v>46</v>
      </c>
      <c r="AQ49" s="97" t="n">
        <v>46023</v>
      </c>
      <c r="AR49" s="43" t="str">
        <f aca="false">IFERROR(LEFT(A49,FIND("（",A49)-1),A49)</f>
        <v>GJ-PHONE-20260110-1661</v>
      </c>
      <c r="AS49" s="43" t="str">
        <f aca="false">J49</f>
        <v>诉求</v>
      </c>
      <c r="AT49" s="43" t="n">
        <f aca="false">IF(MID(AR49,1,2)="热线",12345)+IF(MID(AR49,1,2)="网络",12345)+IF(MID(AR49,1,2)="GJ",96166)</f>
        <v>96166</v>
      </c>
      <c r="AU49" s="43" t="str">
        <f aca="false">IFERROR(LEFT(C49,FIND(" ",C49)-1),C49)</f>
        <v>2026-01-10</v>
      </c>
      <c r="AV49" s="43" t="str">
        <f aca="false">P49</f>
        <v>物管行政部</v>
      </c>
      <c r="AW49" s="43" t="str">
        <f aca="false">Q49</f>
        <v>明月湾分中心</v>
      </c>
      <c r="AX49" s="7" t="str">
        <f aca="false">H49</f>
        <v>1月10日19：01分一先生来电称：865路43267号车，右侧车身玻璃上有胶印，望尽快清理。</v>
      </c>
      <c r="AY49" s="43" t="str">
        <f aca="false">L49</f>
        <v>乘车环境问题</v>
      </c>
      <c r="AZ49" s="43" t="s">
        <v>116</v>
      </c>
      <c r="BA49" s="43" t="s">
        <v>116</v>
      </c>
      <c r="BB49" s="43" t="s">
        <v>116</v>
      </c>
      <c r="BC49" s="6" t="s">
        <v>4758</v>
      </c>
      <c r="BD49" s="43" t="str">
        <f aca="false">T49</f>
        <v>结束</v>
      </c>
      <c r="BE49" s="43" t="str">
        <f aca="false">IFERROR(LEFT(R49,FIND(" ",R49)-1),R49)</f>
        <v>2026-01-15</v>
      </c>
      <c r="BF49" s="5" t="s">
        <v>5153</v>
      </c>
      <c r="BG49" s="78" t="s">
        <v>99</v>
      </c>
      <c r="BH49" s="55" t="s">
        <v>340</v>
      </c>
      <c r="BI49" s="44"/>
      <c r="BJ49" s="44"/>
      <c r="BK49" s="44"/>
      <c r="BL49" s="44" t="str">
        <f aca="false">IF(BG49="物管行政部","侯旭、郑楠",IF(BG49="安保部","张庚",IF(BG49="工程设备部","华菲",IF(BG49="人力资源部","成琦",IF(BG49="党委工作部","阎鑫雨",IF(BG49="餐饮服务部","赵弘晨",IF(BG49="工会","白莉",IF(BG49="办公室","李建萍",""))))))))&amp;IF(BG49="纪检部","张先民",IF(BG49="信息管理部","蔡浩然",""))</f>
        <v>侯旭、郑楠</v>
      </c>
      <c r="BM49" s="44"/>
      <c r="BN49" s="44"/>
      <c r="BO49" s="44"/>
      <c r="BP49" s="44" t="s">
        <v>120</v>
      </c>
      <c r="BQ49" s="46"/>
      <c r="BR49" s="44"/>
      <c r="BS49" s="46"/>
      <c r="BT49" s="46"/>
      <c r="BU49" s="44"/>
      <c r="BV49" s="44"/>
      <c r="BW49" s="44" t="str">
        <f aca="false">MID(AR49,1,22)</f>
        <v>GJ-PHONE-20260110-1661</v>
      </c>
      <c r="BX49" s="45" t="str">
        <f aca="false">IF(COUNTIF(BW:BW,BW49)=1,"否",COUNTIF(BW:BW,BW49))</f>
        <v>否</v>
      </c>
      <c r="BY49" s="44"/>
      <c r="BZ49" s="44"/>
      <c r="CA49" s="44"/>
      <c r="CB49" s="44"/>
      <c r="CC49" s="44"/>
      <c r="CD49" s="44"/>
      <c r="CF49" s="0" t="str">
        <f aca="false">VLOOKUP(AR49,[3]市民意见信息导出!$AK$2:$AM$304,3,FALSE())</f>
        <v>结束</v>
      </c>
    </row>
    <row r="50" customFormat="false" ht="182" hidden="true" customHeight="true" outlineLevel="0" collapsed="false">
      <c r="A50" s="36" t="s">
        <v>5154</v>
      </c>
      <c r="B50" s="36" t="s">
        <v>5155</v>
      </c>
      <c r="C50" s="36" t="s">
        <v>5156</v>
      </c>
      <c r="D50" s="36" t="s">
        <v>1047</v>
      </c>
      <c r="E50" s="35" t="s">
        <v>4747</v>
      </c>
      <c r="F50" s="35" t="s">
        <v>129</v>
      </c>
      <c r="G50" s="36" t="s">
        <v>5157</v>
      </c>
      <c r="H50" s="36" t="s">
        <v>5158</v>
      </c>
      <c r="I50" s="35" t="s">
        <v>92</v>
      </c>
      <c r="J50" s="35" t="s">
        <v>173</v>
      </c>
      <c r="K50" s="35" t="s">
        <v>94</v>
      </c>
      <c r="L50" s="35" t="s">
        <v>1072</v>
      </c>
      <c r="M50" s="35" t="s">
        <v>1073</v>
      </c>
      <c r="N50" s="35" t="s">
        <v>97</v>
      </c>
      <c r="O50" s="35" t="s">
        <v>340</v>
      </c>
      <c r="P50" s="35" t="s">
        <v>99</v>
      </c>
      <c r="Q50" s="35" t="s">
        <v>340</v>
      </c>
      <c r="R50" s="36" t="s">
        <v>1047</v>
      </c>
      <c r="S50" s="95" t="s">
        <v>1017</v>
      </c>
      <c r="T50" s="16" t="s">
        <v>103</v>
      </c>
      <c r="U50" s="96" t="s">
        <v>104</v>
      </c>
      <c r="V50" s="35" t="s">
        <v>5148</v>
      </c>
      <c r="W50" s="35" t="s">
        <v>5159</v>
      </c>
      <c r="X50" s="35" t="s">
        <v>5160</v>
      </c>
      <c r="Y50" s="35" t="s">
        <v>4753</v>
      </c>
      <c r="Z50" s="35" t="s">
        <v>4754</v>
      </c>
      <c r="AA50" s="35" t="s">
        <v>5161</v>
      </c>
      <c r="AB50" s="35" t="s">
        <v>111</v>
      </c>
      <c r="AC50" s="35" t="s">
        <v>97</v>
      </c>
      <c r="AD50" s="35" t="s">
        <v>99</v>
      </c>
      <c r="AE50" s="35"/>
      <c r="AF50" s="35"/>
      <c r="AG50" s="35"/>
      <c r="AH50" s="35" t="s">
        <v>4756</v>
      </c>
      <c r="AI50" s="35" t="s">
        <v>4757</v>
      </c>
      <c r="AJ50" s="36" t="s">
        <v>104</v>
      </c>
      <c r="AK50" s="37" t="str">
        <f aca="false">AI50&amp;L50&amp;M50</f>
        <v>普办安全服务专业其他问题安全服务专业补充内容</v>
      </c>
      <c r="AP50" s="38" t="n">
        <v>47</v>
      </c>
      <c r="AQ50" s="97" t="n">
        <v>46023</v>
      </c>
      <c r="AR50" s="43" t="str">
        <f aca="false">IFERROR(LEFT(A50,FIND("（",A50)-1),A50)</f>
        <v>GJ-PHONE-20260111-0012</v>
      </c>
      <c r="AS50" s="43" t="str">
        <f aca="false">J50</f>
        <v>其他</v>
      </c>
      <c r="AT50" s="43" t="n">
        <f aca="false">IF(MID(AR50,1,2)="热线",12345)+IF(MID(AR50,1,2)="网络",12345)+IF(MID(AR50,1,2)="GJ",96166)</f>
        <v>96166</v>
      </c>
      <c r="AU50" s="43" t="str">
        <f aca="false">IFERROR(LEFT(C50,FIND(" ",C50)-1),C50)</f>
        <v>2026-01-11</v>
      </c>
      <c r="AV50" s="43" t="str">
        <f aca="false">P50</f>
        <v>物管行政部</v>
      </c>
      <c r="AW50" s="43" t="str">
        <f aca="false">Q50</f>
        <v>明月湾分中心</v>
      </c>
      <c r="AX50" s="7" t="str">
        <f aca="false">H50</f>
        <v>1月11日5:17分来电：一先生来电：其称公交集团明悦湾分公司负责人吴岩（男，手机号码133916233614），市民热线查到的分公司地址：大兴区旧宫镇南小街五福堂北路1号（吴岩告知其是开发区），该公司是负责打扫599路车的物业公司，问题是欺骗乘客缺德。市民热线工单号微251223-002648（25年12月23日），其反映599路3628334号车车内窗户窗外全是肮脏没人打扫，后其通过市民热线反映派单，吴岩给其回复，告知其已经清理完，谢谢您的支持。其认为确实做了这个事，为了证实此问题，26年1月7日16:30分乘坐599路到旧宫西口下车（西行），站在中门保安的前面，发现同号码同车同区域同位置依然肮脏，根本未清理。称吴岩是骗子，欺骗市民。后其又给市民热线将照片和图片发过去，这回没有消息了。后又拨打市民热线，工单号微260109--003217（26年1月9日），这回没有消息了。称分公司负责人吴岩和下边相关职能部门人员以及清洁车辆的人员不尽责，没有德且诓骗不作为，不称职，认为吴岩应该换了。其有记录有照片有录音，并称吴岩第一次给其回复，其就要求三件事，第一：给了电子邮件信箱，把书面文件发过来，发书面道歉信。第二：情况属实说明书，第三：补偿款（因打电话，发电子邮件要花钱），后续没有消息了。其称笔记本上，文字上，录音上，照片上全有，要依法办事，其等待处理结果。其通过来电证明就是说谎，望有关部门核实，告知怎么处理怎么解决，并答复。</v>
      </c>
      <c r="AY50" s="43" t="str">
        <f aca="false">L50</f>
        <v>安全服务专业其他问题</v>
      </c>
      <c r="AZ50" s="43" t="s">
        <v>116</v>
      </c>
      <c r="BA50" s="43" t="s">
        <v>116</v>
      </c>
      <c r="BB50" s="43" t="s">
        <v>116</v>
      </c>
      <c r="BC50" s="6" t="s">
        <v>4758</v>
      </c>
      <c r="BD50" s="43" t="str">
        <f aca="false">T50</f>
        <v>结束</v>
      </c>
      <c r="BE50" s="43" t="str">
        <f aca="false">IFERROR(LEFT(R50,FIND(" ",R50)-1),R50)</f>
        <v>2026-01-16</v>
      </c>
      <c r="BF50" s="6" t="s">
        <v>348</v>
      </c>
      <c r="BG50" s="78" t="s">
        <v>99</v>
      </c>
      <c r="BH50" s="55" t="s">
        <v>340</v>
      </c>
      <c r="BI50" s="44"/>
      <c r="BJ50" s="44"/>
      <c r="BK50" s="44"/>
      <c r="BL50" s="44" t="str">
        <f aca="false">IF(BG50="物管行政部","侯旭、郑楠",IF(BG50="安保部","张庚",IF(BG50="工程设备部","华菲",IF(BG50="人力资源部","成琦",IF(BG50="党委工作部","阎鑫雨",IF(BG50="餐饮服务部","赵弘晨",IF(BG50="工会","白莉",IF(BG50="办公室","李建萍",""))))))))&amp;IF(BG50="纪检部","张先民",IF(BG50="信息管理部","蔡浩然",""))</f>
        <v>侯旭、郑楠</v>
      </c>
      <c r="BM50" s="44"/>
      <c r="BN50" s="44"/>
      <c r="BP50" s="44" t="s">
        <v>120</v>
      </c>
      <c r="BQ50" s="46" t="s">
        <v>349</v>
      </c>
      <c r="BR50" s="44" t="s">
        <v>92</v>
      </c>
      <c r="BS50" s="46" t="s">
        <v>350</v>
      </c>
      <c r="BT50" s="46"/>
      <c r="BU50" s="44"/>
      <c r="BV50" s="44"/>
      <c r="BW50" s="44" t="str">
        <f aca="false">MID(AR50,1,22)</f>
        <v>GJ-PHONE-20260111-0012</v>
      </c>
      <c r="BX50" s="45" t="str">
        <f aca="false">IF(COUNTIF(BW:BW,BW50)=1,"否",COUNTIF(BW:BW,BW50))</f>
        <v>否</v>
      </c>
      <c r="BY50" s="44"/>
      <c r="BZ50" s="44"/>
      <c r="CA50" s="44"/>
      <c r="CB50" s="44"/>
      <c r="CC50" s="44"/>
      <c r="CD50" s="44"/>
      <c r="CF50" s="0" t="str">
        <f aca="false">VLOOKUP(AR50,[3]市民意见信息导出!$AK$2:$AM$304,3,FALSE())</f>
        <v>结束</v>
      </c>
    </row>
    <row r="51" customFormat="false" ht="68" hidden="true" customHeight="true" outlineLevel="0" collapsed="false">
      <c r="A51" s="36" t="s">
        <v>5162</v>
      </c>
      <c r="B51" s="36" t="s">
        <v>5163</v>
      </c>
      <c r="C51" s="36" t="s">
        <v>5164</v>
      </c>
      <c r="D51" s="36" t="s">
        <v>1047</v>
      </c>
      <c r="E51" s="35" t="s">
        <v>4747</v>
      </c>
      <c r="F51" s="35" t="s">
        <v>89</v>
      </c>
      <c r="G51" s="36" t="s">
        <v>5130</v>
      </c>
      <c r="H51" s="36" t="s">
        <v>5165</v>
      </c>
      <c r="I51" s="35" t="s">
        <v>92</v>
      </c>
      <c r="J51" s="35" t="s">
        <v>173</v>
      </c>
      <c r="K51" s="35" t="s">
        <v>132</v>
      </c>
      <c r="L51" s="35" t="s">
        <v>174</v>
      </c>
      <c r="M51" s="35" t="s">
        <v>175</v>
      </c>
      <c r="N51" s="35" t="s">
        <v>97</v>
      </c>
      <c r="O51" s="35" t="s">
        <v>326</v>
      </c>
      <c r="P51" s="35" t="s">
        <v>176</v>
      </c>
      <c r="Q51" s="35" t="s">
        <v>326</v>
      </c>
      <c r="R51" s="36" t="s">
        <v>1047</v>
      </c>
      <c r="S51" s="95" t="s">
        <v>963</v>
      </c>
      <c r="T51" s="16" t="s">
        <v>103</v>
      </c>
      <c r="U51" s="96" t="s">
        <v>104</v>
      </c>
      <c r="V51" s="35" t="s">
        <v>5132</v>
      </c>
      <c r="W51" s="35" t="s">
        <v>5133</v>
      </c>
      <c r="X51" s="35" t="s">
        <v>5134</v>
      </c>
      <c r="Y51" s="35" t="s">
        <v>5135</v>
      </c>
      <c r="Z51" s="35" t="s">
        <v>5132</v>
      </c>
      <c r="AA51" s="35" t="s">
        <v>5132</v>
      </c>
      <c r="AB51" s="35" t="s">
        <v>111</v>
      </c>
      <c r="AC51" s="35" t="s">
        <v>97</v>
      </c>
      <c r="AD51" s="35" t="s">
        <v>176</v>
      </c>
      <c r="AE51" s="35"/>
      <c r="AF51" s="35"/>
      <c r="AG51" s="35"/>
      <c r="AH51" s="35" t="s">
        <v>4756</v>
      </c>
      <c r="AI51" s="35" t="s">
        <v>4757</v>
      </c>
      <c r="AJ51" s="36" t="s">
        <v>104</v>
      </c>
      <c r="AK51" s="37" t="str">
        <f aca="false">AI51&amp;L51&amp;M51</f>
        <v>普办安保专业其他问题安保专业补充内容</v>
      </c>
      <c r="AP51" s="38" t="n">
        <v>48</v>
      </c>
      <c r="AQ51" s="97" t="n">
        <v>46023</v>
      </c>
      <c r="AR51" s="43" t="str">
        <f aca="false">IFERROR(LEFT(A51,FIND("（",A51)-1),A51)</f>
        <v>GJ-PHONE-20260111-0066</v>
      </c>
      <c r="AS51" s="43" t="str">
        <f aca="false">J51</f>
        <v>其他</v>
      </c>
      <c r="AT51" s="43" t="n">
        <f aca="false">IF(MID(AR51,1,2)="热线",12345)+IF(MID(AR51,1,2)="网络",12345)+IF(MID(AR51,1,2)="GJ",96166)</f>
        <v>96166</v>
      </c>
      <c r="AU51" s="43" t="str">
        <f aca="false">IFERROR(LEFT(C51,FIND(" ",C51)-1),C51)</f>
        <v>2026-01-11</v>
      </c>
      <c r="AV51" s="43" t="str">
        <f aca="false">P51</f>
        <v>安全保卫部（应急管理中心）</v>
      </c>
      <c r="AW51" s="43" t="str">
        <f aca="false">Q51</f>
        <v>单店分中心</v>
      </c>
      <c r="AX51" s="7" t="str">
        <f aca="false">H51</f>
        <v>1月10日13:08分来电：12:30分，一女士到常营体育公园586路总站找其的遗失物，因此其和该路的场站保安发生争执（不能告知原因），后场站保安便对其出言不逊（无内容）。其不满，要求答复。
1月11日7：24分来电催办，其称一直未得到答复，要求尽快答复。</v>
      </c>
      <c r="AY51" s="43" t="str">
        <f aca="false">L51</f>
        <v>安保专业其他问题</v>
      </c>
      <c r="AZ51" s="43" t="s">
        <v>116</v>
      </c>
      <c r="BA51" s="43" t="s">
        <v>116</v>
      </c>
      <c r="BB51" s="43" t="s">
        <v>116</v>
      </c>
      <c r="BC51" s="6" t="s">
        <v>398</v>
      </c>
      <c r="BD51" s="43" t="str">
        <f aca="false">T51</f>
        <v>结束</v>
      </c>
      <c r="BE51" s="43" t="str">
        <f aca="false">IFERROR(LEFT(R51,FIND(" ",R51)-1),R51)</f>
        <v>2026-01-16</v>
      </c>
      <c r="BF51" s="6" t="s">
        <v>5166</v>
      </c>
      <c r="BG51" s="78" t="s">
        <v>148</v>
      </c>
      <c r="BH51" s="55" t="s">
        <v>326</v>
      </c>
      <c r="BI51" s="44"/>
      <c r="BJ51" s="44"/>
      <c r="BK51" s="44"/>
      <c r="BL51" s="44" t="str">
        <f aca="false">IF(BG51="物管行政部","侯旭、郑楠",IF(BG51="安保部","张庚",IF(BG51="工程设备部","华菲",IF(BG51="人力资源部","成琦",IF(BG51="党委工作部","阎鑫雨",IF(BG51="餐饮服务部","赵弘晨",IF(BG51="工会","白莉",IF(BG51="办公室","李建萍",""))))))))&amp;IF(BG51="纪检部","张先民",IF(BG51="信息管理部","蔡浩然",""))</f>
        <v>张庚</v>
      </c>
      <c r="BM51" s="44"/>
      <c r="BN51" s="44"/>
      <c r="BO51" s="44"/>
      <c r="BP51" s="44" t="s">
        <v>120</v>
      </c>
      <c r="BQ51" s="46" t="s">
        <v>5167</v>
      </c>
      <c r="BR51" s="44" t="s">
        <v>92</v>
      </c>
      <c r="BS51" s="46"/>
      <c r="BT51" s="46"/>
      <c r="BU51" s="44"/>
      <c r="BV51" s="44"/>
      <c r="BW51" s="44" t="str">
        <f aca="false">MID(AR51,1,22)</f>
        <v>GJ-PHONE-20260111-0066</v>
      </c>
      <c r="BX51" s="45" t="str">
        <f aca="false">IF(COUNTIF(BW:BW,BW51)=1,"否",COUNTIF(BW:BW,BW51))</f>
        <v>否</v>
      </c>
      <c r="BY51" s="44"/>
      <c r="BZ51" s="44"/>
      <c r="CA51" s="44"/>
      <c r="CB51" s="44"/>
      <c r="CC51" s="44"/>
      <c r="CD51" s="44"/>
      <c r="CF51" s="0" t="str">
        <f aca="false">VLOOKUP(AR51,[3]市民意见信息导出!$AK$2:$AM$304,3,FALSE())</f>
        <v>结束</v>
      </c>
    </row>
    <row r="52" customFormat="false" ht="65" hidden="true" customHeight="false" outlineLevel="0" collapsed="false">
      <c r="A52" s="36" t="s">
        <v>5168</v>
      </c>
      <c r="B52" s="36" t="s">
        <v>5169</v>
      </c>
      <c r="C52" s="36" t="s">
        <v>5170</v>
      </c>
      <c r="D52" s="36" t="s">
        <v>1047</v>
      </c>
      <c r="E52" s="35" t="s">
        <v>4747</v>
      </c>
      <c r="F52" s="35" t="s">
        <v>89</v>
      </c>
      <c r="G52" s="36" t="s">
        <v>5130</v>
      </c>
      <c r="H52" s="35" t="s">
        <v>5171</v>
      </c>
      <c r="I52" s="35" t="s">
        <v>92</v>
      </c>
      <c r="J52" s="35" t="s">
        <v>173</v>
      </c>
      <c r="K52" s="35" t="s">
        <v>132</v>
      </c>
      <c r="L52" s="35" t="s">
        <v>174</v>
      </c>
      <c r="M52" s="35" t="s">
        <v>175</v>
      </c>
      <c r="N52" s="35" t="s">
        <v>97</v>
      </c>
      <c r="O52" s="35" t="s">
        <v>326</v>
      </c>
      <c r="P52" s="35" t="s">
        <v>176</v>
      </c>
      <c r="Q52" s="35" t="s">
        <v>326</v>
      </c>
      <c r="R52" s="36" t="s">
        <v>1047</v>
      </c>
      <c r="S52" s="95" t="s">
        <v>963</v>
      </c>
      <c r="T52" s="16" t="s">
        <v>103</v>
      </c>
      <c r="U52" s="96" t="s">
        <v>104</v>
      </c>
      <c r="V52" s="35" t="s">
        <v>5132</v>
      </c>
      <c r="W52" s="35" t="s">
        <v>5133</v>
      </c>
      <c r="X52" s="35" t="s">
        <v>5134</v>
      </c>
      <c r="Y52" s="35" t="s">
        <v>5135</v>
      </c>
      <c r="Z52" s="35" t="s">
        <v>5132</v>
      </c>
      <c r="AA52" s="35" t="s">
        <v>5132</v>
      </c>
      <c r="AB52" s="35" t="s">
        <v>111</v>
      </c>
      <c r="AC52" s="35" t="s">
        <v>97</v>
      </c>
      <c r="AD52" s="35" t="s">
        <v>176</v>
      </c>
      <c r="AE52" s="35"/>
      <c r="AF52" s="35"/>
      <c r="AG52" s="35"/>
      <c r="AH52" s="35" t="s">
        <v>4756</v>
      </c>
      <c r="AI52" s="35" t="s">
        <v>4757</v>
      </c>
      <c r="AJ52" s="36" t="s">
        <v>104</v>
      </c>
      <c r="AK52" s="37" t="str">
        <f aca="false">AI52&amp;L52&amp;M52</f>
        <v>普办安保专业其他问题安保专业补充内容</v>
      </c>
      <c r="AP52" s="38" t="n">
        <v>49</v>
      </c>
      <c r="AQ52" s="97" t="n">
        <v>46023</v>
      </c>
      <c r="AR52" s="43" t="str">
        <f aca="false">IFERROR(LEFT(A52,FIND("（",A52)-1),A52)</f>
        <v>GJ-PHONE-20260111-1575</v>
      </c>
      <c r="AS52" s="43" t="str">
        <f aca="false">J52</f>
        <v>其他</v>
      </c>
      <c r="AT52" s="43" t="n">
        <f aca="false">IF(MID(AR52,1,2)="热线",12345)+IF(MID(AR52,1,2)="网络",12345)+IF(MID(AR52,1,2)="GJ",96166)</f>
        <v>96166</v>
      </c>
      <c r="AU52" s="43" t="str">
        <f aca="false">IFERROR(LEFT(C52,FIND(" ",C52)-1),C52)</f>
        <v>2026-01-11</v>
      </c>
      <c r="AV52" s="43" t="str">
        <f aca="false">P52</f>
        <v>安全保卫部（应急管理中心）</v>
      </c>
      <c r="AW52" s="43" t="str">
        <f aca="false">Q52</f>
        <v>单店分中心</v>
      </c>
      <c r="AX52" s="7" t="str">
        <f aca="false">H52</f>
        <v>原始-1月10日13:08分来电：12:30分，一女士到常营体育公园586路总站找其的遗失物，因此其和该路的场站保安发生争执（不能告知原因），后场站保安便对其出言不逊（无内容）。其不满，要求答复。
1月11日18：08分其再次来电催办称：仍无人回复，故望马上答复，再不答复就向其他渠道反映。注：18:32分于微信下转。</v>
      </c>
      <c r="AY52" s="43" t="str">
        <f aca="false">L52</f>
        <v>安保专业其他问题</v>
      </c>
      <c r="AZ52" s="43" t="s">
        <v>116</v>
      </c>
      <c r="BA52" s="43" t="s">
        <v>116</v>
      </c>
      <c r="BB52" s="43" t="s">
        <v>116</v>
      </c>
      <c r="BC52" s="6" t="s">
        <v>398</v>
      </c>
      <c r="BD52" s="43" t="str">
        <f aca="false">T52</f>
        <v>结束</v>
      </c>
      <c r="BE52" s="43" t="str">
        <f aca="false">IFERROR(LEFT(R52,FIND(" ",R52)-1),R52)</f>
        <v>2026-01-16</v>
      </c>
      <c r="BF52" s="6" t="s">
        <v>5172</v>
      </c>
      <c r="BG52" s="78" t="s">
        <v>148</v>
      </c>
      <c r="BH52" s="55" t="s">
        <v>326</v>
      </c>
      <c r="BI52" s="44"/>
      <c r="BJ52" s="44"/>
      <c r="BK52" s="44"/>
      <c r="BL52" s="44" t="str">
        <f aca="false">IF(BG52="物管行政部","侯旭、郑楠",IF(BG52="安保部","张庚",IF(BG52="工程设备部","华菲",IF(BG52="人力资源部","成琦",IF(BG52="党委工作部","阎鑫雨",IF(BG52="餐饮服务部","赵弘晨",IF(BG52="工会","白莉",IF(BG52="办公室","李建萍",""))))))))&amp;IF(BG52="纪检部","张先民",IF(BG52="信息管理部","蔡浩然",""))</f>
        <v>张庚</v>
      </c>
      <c r="BM52" s="44"/>
      <c r="BN52" s="44"/>
      <c r="BO52" s="44"/>
      <c r="BP52" s="44" t="s">
        <v>120</v>
      </c>
      <c r="BQ52" s="46" t="s">
        <v>5167</v>
      </c>
      <c r="BR52" s="44" t="s">
        <v>92</v>
      </c>
      <c r="BS52" s="46"/>
      <c r="BT52" s="46"/>
      <c r="BU52" s="44"/>
      <c r="BV52" s="44"/>
      <c r="BW52" s="44" t="str">
        <f aca="false">MID(AR52,1,22)</f>
        <v>GJ-PHONE-20260111-1575</v>
      </c>
      <c r="BX52" s="45" t="str">
        <f aca="false">IF(COUNTIF(BW:BW,BW52)=1,"否",COUNTIF(BW:BW,BW52))</f>
        <v>否</v>
      </c>
      <c r="BY52" s="44"/>
      <c r="BZ52" s="44"/>
      <c r="CA52" s="44"/>
      <c r="CB52" s="44"/>
      <c r="CC52" s="44"/>
      <c r="CD52" s="44"/>
      <c r="CF52" s="0" t="str">
        <f aca="false">VLOOKUP(AR52,[3]市民意见信息导出!$AK$2:$AM$304,3,FALSE())</f>
        <v>结束</v>
      </c>
    </row>
    <row r="53" customFormat="false" ht="38" hidden="true" customHeight="true" outlineLevel="0" collapsed="false">
      <c r="A53" s="36" t="s">
        <v>5173</v>
      </c>
      <c r="B53" s="36" t="s">
        <v>5174</v>
      </c>
      <c r="C53" s="36" t="s">
        <v>5175</v>
      </c>
      <c r="D53" s="36" t="s">
        <v>1062</v>
      </c>
      <c r="E53" s="35" t="s">
        <v>4747</v>
      </c>
      <c r="F53" s="35" t="s">
        <v>89</v>
      </c>
      <c r="G53" s="35"/>
      <c r="H53" s="36" t="s">
        <v>5176</v>
      </c>
      <c r="I53" s="35" t="s">
        <v>116</v>
      </c>
      <c r="J53" s="35" t="s">
        <v>93</v>
      </c>
      <c r="K53" s="35" t="s">
        <v>94</v>
      </c>
      <c r="L53" s="35" t="s">
        <v>184</v>
      </c>
      <c r="M53" s="35" t="s">
        <v>185</v>
      </c>
      <c r="N53" s="35" t="s">
        <v>97</v>
      </c>
      <c r="O53" s="35" t="s">
        <v>237</v>
      </c>
      <c r="P53" s="35" t="s">
        <v>99</v>
      </c>
      <c r="Q53" s="35" t="s">
        <v>237</v>
      </c>
      <c r="R53" s="36" t="s">
        <v>1062</v>
      </c>
      <c r="S53" s="95" t="s">
        <v>1017</v>
      </c>
      <c r="T53" s="16" t="s">
        <v>103</v>
      </c>
      <c r="U53" s="96" t="s">
        <v>104</v>
      </c>
      <c r="V53" s="35" t="s">
        <v>5077</v>
      </c>
      <c r="W53" s="35" t="s">
        <v>5078</v>
      </c>
      <c r="X53" s="35" t="s">
        <v>4897</v>
      </c>
      <c r="Y53" s="35" t="s">
        <v>4753</v>
      </c>
      <c r="Z53" s="35" t="s">
        <v>4754</v>
      </c>
      <c r="AA53" s="35" t="s">
        <v>5079</v>
      </c>
      <c r="AB53" s="35" t="s">
        <v>111</v>
      </c>
      <c r="AC53" s="35" t="s">
        <v>97</v>
      </c>
      <c r="AD53" s="35" t="s">
        <v>99</v>
      </c>
      <c r="AE53" s="35"/>
      <c r="AF53" s="35"/>
      <c r="AG53" s="35"/>
      <c r="AH53" s="35" t="s">
        <v>4756</v>
      </c>
      <c r="AI53" s="35" t="s">
        <v>4757</v>
      </c>
      <c r="AJ53" s="36" t="s">
        <v>104</v>
      </c>
      <c r="AK53" s="37" t="str">
        <f aca="false">AI53&amp;L53&amp;M53</f>
        <v>普办乘车环境问题车辆卫生</v>
      </c>
      <c r="AP53" s="38" t="n">
        <v>50</v>
      </c>
      <c r="AQ53" s="97" t="n">
        <v>46023</v>
      </c>
      <c r="AR53" s="43" t="str">
        <f aca="false">IFERROR(LEFT(A53,FIND("（",A53)-1),A53)</f>
        <v>GJ-PHONE-20260112-0223</v>
      </c>
      <c r="AS53" s="43" t="str">
        <f aca="false">J53</f>
        <v>诉求</v>
      </c>
      <c r="AT53" s="43" t="n">
        <f aca="false">IF(MID(AR53,1,2)="热线",12345)+IF(MID(AR53,1,2)="网络",12345)+IF(MID(AR53,1,2)="GJ",96166)</f>
        <v>96166</v>
      </c>
      <c r="AU53" s="43" t="str">
        <f aca="false">IFERROR(LEFT(C53,FIND(" ",C53)-1),C53)</f>
        <v>2026-01-12</v>
      </c>
      <c r="AV53" s="43" t="str">
        <f aca="false">P53</f>
        <v>物管行政部</v>
      </c>
      <c r="AW53" s="43" t="str">
        <f aca="false">Q53</f>
        <v>方庄分中心</v>
      </c>
      <c r="AX53" s="7" t="str">
        <f aca="false">H53</f>
        <v>1月12日8:29分来电：一女士乘坐300外1126402号车时，发现该车车厢内卫生十分不干净，地面垃圾过多，其希望公交公司及时清理，特来电反映.</v>
      </c>
      <c r="AY53" s="43" t="str">
        <f aca="false">L53</f>
        <v>乘车环境问题</v>
      </c>
      <c r="AZ53" s="43" t="s">
        <v>116</v>
      </c>
      <c r="BA53" s="43" t="s">
        <v>116</v>
      </c>
      <c r="BB53" s="43" t="s">
        <v>116</v>
      </c>
      <c r="BC53" s="6" t="s">
        <v>4758</v>
      </c>
      <c r="BD53" s="43" t="str">
        <f aca="false">T53</f>
        <v>结束</v>
      </c>
      <c r="BE53" s="43" t="str">
        <f aca="false">IFERROR(LEFT(R53,FIND(" ",R53)-1),R53)</f>
        <v>2026-01-17</v>
      </c>
      <c r="BF53" s="6" t="s">
        <v>640</v>
      </c>
      <c r="BG53" s="78" t="s">
        <v>99</v>
      </c>
      <c r="BH53" s="55" t="s">
        <v>237</v>
      </c>
      <c r="BI53" s="44"/>
      <c r="BJ53" s="44"/>
      <c r="BK53" s="44"/>
      <c r="BL53" s="44" t="str">
        <f aca="false">IF(BG53="物管行政部","侯旭、郑楠",IF(BG53="安保部","张庚",IF(BG53="工程设备部","华菲",IF(BG53="人力资源部","成琦",IF(BG53="党委工作部","阎鑫雨",IF(BG53="餐饮服务部","赵弘晨",IF(BG53="工会","白莉",IF(BG53="办公室","李建萍",""))))))))&amp;IF(BG53="纪检部","张先民",IF(BG53="信息管理部","蔡浩然",""))</f>
        <v>侯旭、郑楠</v>
      </c>
      <c r="BM53" s="44"/>
      <c r="BN53" s="44"/>
      <c r="BO53" s="44"/>
      <c r="BP53" s="44" t="s">
        <v>120</v>
      </c>
      <c r="BQ53" s="46"/>
      <c r="BR53" s="44"/>
      <c r="BS53" s="46"/>
      <c r="BT53" s="46"/>
      <c r="BU53" s="44"/>
      <c r="BV53" s="44"/>
      <c r="BW53" s="44" t="str">
        <f aca="false">MID(AR53,1,22)</f>
        <v>GJ-PHONE-20260112-0223</v>
      </c>
      <c r="BX53" s="45" t="str">
        <f aca="false">IF(COUNTIF(BW:BW,BW53)=1,"否",COUNTIF(BW:BW,BW53))</f>
        <v>否</v>
      </c>
      <c r="BY53" s="44"/>
      <c r="BZ53" s="44"/>
      <c r="CA53" s="44"/>
      <c r="CB53" s="44"/>
      <c r="CC53" s="44"/>
      <c r="CD53" s="44"/>
      <c r="CF53" s="0" t="str">
        <f aca="false">VLOOKUP(AR53,[3]市民意见信息导出!$AK$2:$AM$304,3,FALSE())</f>
        <v>结束</v>
      </c>
    </row>
    <row r="54" customFormat="false" ht="37" hidden="true" customHeight="true" outlineLevel="0" collapsed="false">
      <c r="A54" s="36" t="s">
        <v>5177</v>
      </c>
      <c r="B54" s="36" t="s">
        <v>5178</v>
      </c>
      <c r="C54" s="36" t="s">
        <v>5179</v>
      </c>
      <c r="D54" s="36" t="s">
        <v>1047</v>
      </c>
      <c r="E54" s="35" t="s">
        <v>5180</v>
      </c>
      <c r="F54" s="35" t="s">
        <v>89</v>
      </c>
      <c r="G54" s="36" t="s">
        <v>5181</v>
      </c>
      <c r="H54" s="36" t="s">
        <v>5182</v>
      </c>
      <c r="I54" s="35" t="s">
        <v>92</v>
      </c>
      <c r="J54" s="35" t="s">
        <v>93</v>
      </c>
      <c r="K54" s="35" t="s">
        <v>94</v>
      </c>
      <c r="L54" s="35" t="s">
        <v>95</v>
      </c>
      <c r="M54" s="35" t="s">
        <v>96</v>
      </c>
      <c r="N54" s="35" t="s">
        <v>97</v>
      </c>
      <c r="O54" s="35" t="s">
        <v>390</v>
      </c>
      <c r="P54" s="35" t="s">
        <v>390</v>
      </c>
      <c r="Q54" s="35" t="s">
        <v>390</v>
      </c>
      <c r="R54" s="36" t="s">
        <v>1047</v>
      </c>
      <c r="S54" s="95" t="s">
        <v>1017</v>
      </c>
      <c r="T54" s="16" t="s">
        <v>103</v>
      </c>
      <c r="U54" s="96" t="s">
        <v>104</v>
      </c>
      <c r="V54" s="35" t="s">
        <v>4895</v>
      </c>
      <c r="W54" s="35" t="s">
        <v>5183</v>
      </c>
      <c r="X54" s="35" t="s">
        <v>5184</v>
      </c>
      <c r="Y54" s="35" t="s">
        <v>4753</v>
      </c>
      <c r="Z54" s="35" t="s">
        <v>4754</v>
      </c>
      <c r="AA54" s="35" t="s">
        <v>5185</v>
      </c>
      <c r="AB54" s="35" t="s">
        <v>111</v>
      </c>
      <c r="AC54" s="35" t="s">
        <v>97</v>
      </c>
      <c r="AD54" s="35" t="s">
        <v>99</v>
      </c>
      <c r="AE54" s="35"/>
      <c r="AF54" s="35"/>
      <c r="AG54" s="35"/>
      <c r="AH54" s="35" t="s">
        <v>4756</v>
      </c>
      <c r="AI54" s="35" t="s">
        <v>4757</v>
      </c>
      <c r="AJ54" s="36" t="s">
        <v>104</v>
      </c>
      <c r="AK54" s="37" t="str">
        <f aca="false">AI54&amp;L54&amp;M54</f>
        <v>普办企业政策问题调整服务规范</v>
      </c>
      <c r="AP54" s="38" t="n">
        <v>51</v>
      </c>
      <c r="AQ54" s="97" t="n">
        <v>46023</v>
      </c>
      <c r="AR54" s="43" t="str">
        <f aca="false">IFERROR(LEFT(A54,FIND("（",A54)-1),A54)</f>
        <v>GJ-PHONE-20260111-1443</v>
      </c>
      <c r="AS54" s="43" t="str">
        <f aca="false">J54</f>
        <v>诉求</v>
      </c>
      <c r="AT54" s="43" t="n">
        <f aca="false">IF(MID(AR54,1,2)="热线",12345)+IF(MID(AR54,1,2)="网络",12345)+IF(MID(AR54,1,2)="GJ",96166)</f>
        <v>96166</v>
      </c>
      <c r="AU54" s="43" t="str">
        <f aca="false">IFERROR(LEFT(C54,FIND(" ",C54)-1),C54)</f>
        <v>2026-01-12</v>
      </c>
      <c r="AV54" s="43" t="str">
        <f aca="false">P54</f>
        <v>小营分中心</v>
      </c>
      <c r="AW54" s="43" t="str">
        <f aca="false">Q54</f>
        <v>小营分中心</v>
      </c>
      <c r="AX54" s="7" t="str">
        <f aca="false">H54</f>
        <v>1月11日17:07分来电： 顾女士在二里沟东口乘坐693路到三塔寺，16:58分左右下车，其坐在左侧中部内侧座位，但此处有污物，导致其好几千的衣服脏了。故不满，要求马上答复。17:14分转客四</v>
      </c>
      <c r="AY54" s="43" t="str">
        <f aca="false">L54</f>
        <v>企业政策问题</v>
      </c>
      <c r="AZ54" s="43" t="s">
        <v>116</v>
      </c>
      <c r="BA54" s="43" t="s">
        <v>116</v>
      </c>
      <c r="BB54" s="43" t="s">
        <v>116</v>
      </c>
      <c r="BC54" s="6" t="s">
        <v>4758</v>
      </c>
      <c r="BD54" s="43" t="str">
        <f aca="false">T54</f>
        <v>结束</v>
      </c>
      <c r="BE54" s="43" t="str">
        <f aca="false">IFERROR(LEFT(R54,FIND(" ",R54)-1),R54)</f>
        <v>2026-01-16</v>
      </c>
      <c r="BF54" s="6" t="s">
        <v>640</v>
      </c>
      <c r="BG54" s="78" t="s">
        <v>99</v>
      </c>
      <c r="BH54" s="55" t="s">
        <v>390</v>
      </c>
      <c r="BI54" s="44"/>
      <c r="BJ54" s="44"/>
      <c r="BK54" s="44"/>
      <c r="BL54" s="44" t="str">
        <f aca="false">IF(BG54="物管行政部","侯旭、郑楠",IF(BG54="安保部","张庚",IF(BG54="工程设备部","华菲",IF(BG54="人力资源部","成琦",IF(BG54="党委工作部","阎鑫雨",IF(BG54="餐饮服务部","赵弘晨",IF(BG54="工会","白莉",IF(BG54="办公室","李建萍",""))))))))&amp;IF(BG54="纪检部","张先民",IF(BG54="信息管理部","蔡浩然",""))</f>
        <v>侯旭、郑楠</v>
      </c>
      <c r="BM54" s="44"/>
      <c r="BN54" s="44"/>
      <c r="BO54" s="44"/>
      <c r="BP54" s="44" t="s">
        <v>120</v>
      </c>
      <c r="BQ54" s="46"/>
      <c r="BR54" s="44"/>
      <c r="BS54" s="46"/>
      <c r="BT54" s="46"/>
      <c r="BU54" s="44"/>
      <c r="BV54" s="44"/>
      <c r="BW54" s="44" t="str">
        <f aca="false">MID(AR54,1,22)</f>
        <v>GJ-PHONE-20260111-1443</v>
      </c>
      <c r="BX54" s="45" t="str">
        <f aca="false">IF(COUNTIF(BW:BW,BW54)=1,"否",COUNTIF(BW:BW,BW54))</f>
        <v>否</v>
      </c>
      <c r="BY54" s="44"/>
      <c r="BZ54" s="44"/>
      <c r="CA54" s="44"/>
      <c r="CB54" s="44"/>
      <c r="CC54" s="44"/>
      <c r="CD54" s="44"/>
      <c r="CF54" s="0" t="str">
        <f aca="false">VLOOKUP(AR54,[3]市民意见信息导出!$AK$2:$AM$304,3,FALSE())</f>
        <v>结束</v>
      </c>
    </row>
    <row r="55" customFormat="false" ht="77" hidden="true" customHeight="true" outlineLevel="0" collapsed="false">
      <c r="A55" s="36" t="s">
        <v>5186</v>
      </c>
      <c r="B55" s="36" t="s">
        <v>5187</v>
      </c>
      <c r="C55" s="36" t="s">
        <v>5188</v>
      </c>
      <c r="D55" s="36" t="s">
        <v>1062</v>
      </c>
      <c r="E55" s="35" t="s">
        <v>4747</v>
      </c>
      <c r="F55" s="35" t="s">
        <v>129</v>
      </c>
      <c r="G55" s="36" t="s">
        <v>5189</v>
      </c>
      <c r="H55" s="36" t="s">
        <v>5190</v>
      </c>
      <c r="I55" s="35" t="s">
        <v>92</v>
      </c>
      <c r="J55" s="35" t="s">
        <v>173</v>
      </c>
      <c r="K55" s="35" t="s">
        <v>234</v>
      </c>
      <c r="L55" s="35" t="s">
        <v>303</v>
      </c>
      <c r="M55" s="35" t="s">
        <v>304</v>
      </c>
      <c r="N55" s="35" t="s">
        <v>97</v>
      </c>
      <c r="O55" s="35" t="s">
        <v>1149</v>
      </c>
      <c r="P55" s="35" t="s">
        <v>238</v>
      </c>
      <c r="Q55" s="35" t="s">
        <v>1149</v>
      </c>
      <c r="R55" s="36" t="s">
        <v>1062</v>
      </c>
      <c r="S55" s="95" t="s">
        <v>963</v>
      </c>
      <c r="T55" s="16" t="s">
        <v>103</v>
      </c>
      <c r="U55" s="96" t="s">
        <v>104</v>
      </c>
      <c r="V55" s="35" t="s">
        <v>5191</v>
      </c>
      <c r="W55" s="35" t="s">
        <v>5192</v>
      </c>
      <c r="X55" s="35" t="s">
        <v>5192</v>
      </c>
      <c r="Y55" s="35" t="s">
        <v>5193</v>
      </c>
      <c r="Z55" s="35" t="s">
        <v>5194</v>
      </c>
      <c r="AA55" s="35" t="s">
        <v>5195</v>
      </c>
      <c r="AB55" s="35" t="s">
        <v>111</v>
      </c>
      <c r="AC55" s="35" t="s">
        <v>97</v>
      </c>
      <c r="AD55" s="35" t="s">
        <v>238</v>
      </c>
      <c r="AE55" s="35"/>
      <c r="AF55" s="35"/>
      <c r="AG55" s="35"/>
      <c r="AH55" s="35" t="s">
        <v>4756</v>
      </c>
      <c r="AI55" s="35" t="s">
        <v>4757</v>
      </c>
      <c r="AJ55" s="36" t="s">
        <v>104</v>
      </c>
      <c r="AK55" s="37" t="str">
        <f aca="false">AI55&amp;L55&amp;M55</f>
        <v>普办人力资源方面其他问题人力资源方面补充内容</v>
      </c>
      <c r="AP55" s="38" t="n">
        <v>52</v>
      </c>
      <c r="AQ55" s="97" t="n">
        <v>46023</v>
      </c>
      <c r="AR55" s="43" t="str">
        <f aca="false">IFERROR(LEFT(A55,FIND("（",A55)-1),A55)</f>
        <v>GJ-PHONE-20260112-1243</v>
      </c>
      <c r="AS55" s="43" t="str">
        <f aca="false">J55</f>
        <v>其他</v>
      </c>
      <c r="AT55" s="43" t="n">
        <f aca="false">IF(MID(AR55,1,2)="热线",12345)+IF(MID(AR55,1,2)="网络",12345)+IF(MID(AR55,1,2)="GJ",96166)</f>
        <v>96166</v>
      </c>
      <c r="AU55" s="43" t="str">
        <f aca="false">IFERROR(LEFT(C55,FIND(" ",C55)-1),C55)</f>
        <v>2026-01-12</v>
      </c>
      <c r="AV55" s="43" t="str">
        <f aca="false">P55</f>
        <v>人力资源部</v>
      </c>
      <c r="AW55" s="43" t="str">
        <f aca="false">Q55</f>
        <v>四惠分中心</v>
      </c>
      <c r="AX55" s="7" t="str">
        <f aca="false">H55</f>
        <v>1月12日14:18分来电，一位先生曾拨打鸿运承物业人事部门的电话应聘，在通话过程中与人事部门发生争执，后在96166进行投诉，一位代替人事部门的工作人员杨雪给其回复，回复过程中产生了不愉快，故又投诉了此工作人员，今日接到手机号：18601233010的工作人员联系其，自称是鸿运承的劳务人员说：杨雪今天不上班，之后再联系。其的要求是杨雪给其道歉并回复。
注：由于其拒绝提供之前所用手机号码，故无法查询投诉记录。</v>
      </c>
      <c r="AY55" s="43" t="str">
        <f aca="false">L55</f>
        <v>人力资源方面其他问题</v>
      </c>
      <c r="AZ55" s="43" t="s">
        <v>116</v>
      </c>
      <c r="BA55" s="43" t="s">
        <v>116</v>
      </c>
      <c r="BB55" s="43" t="s">
        <v>116</v>
      </c>
      <c r="BC55" s="6" t="s">
        <v>425</v>
      </c>
      <c r="BD55" s="43" t="str">
        <f aca="false">T55</f>
        <v>结束</v>
      </c>
      <c r="BE55" s="43" t="str">
        <f aca="false">IFERROR(LEFT(R55,FIND(" ",R55)-1),R55)</f>
        <v>2026-01-17</v>
      </c>
      <c r="BF55" s="6" t="s">
        <v>1166</v>
      </c>
      <c r="BG55" s="78" t="s">
        <v>238</v>
      </c>
      <c r="BH55" s="55" t="s">
        <v>1149</v>
      </c>
      <c r="BI55" s="44"/>
      <c r="BJ55" s="44"/>
      <c r="BK55" s="44"/>
      <c r="BL55" s="44" t="str">
        <f aca="false">IF(BG55="物管行政部","侯旭、郑楠",IF(BG55="安保部","张庚",IF(BG55="工程设备部","华菲",IF(BG55="人力资源部","成琦",IF(BG55="党委工作部","阎鑫雨",IF(BG55="餐饮服务部","赵弘晨",IF(BG55="工会","白莉",IF(BG55="办公室","李建萍",""))))))))&amp;IF(BG55="纪检部","张先民",IF(BG55="信息管理部","蔡浩然",""))</f>
        <v>成琦</v>
      </c>
      <c r="BM55" s="44"/>
      <c r="BN55" s="44"/>
      <c r="BO55" s="44"/>
      <c r="BP55" s="44" t="s">
        <v>228</v>
      </c>
      <c r="BQ55" s="46" t="s">
        <v>5196</v>
      </c>
      <c r="BR55" s="44" t="s">
        <v>92</v>
      </c>
      <c r="BS55" s="46" t="s">
        <v>150</v>
      </c>
      <c r="BT55" s="46"/>
      <c r="BU55" s="44"/>
      <c r="BV55" s="44"/>
      <c r="BW55" s="44" t="str">
        <f aca="false">MID(AR55,1,22)</f>
        <v>GJ-PHONE-20260112-1243</v>
      </c>
      <c r="BX55" s="45" t="str">
        <f aca="false">IF(COUNTIF(BW:BW,BW55)=1,"否",COUNTIF(BW:BW,BW55))</f>
        <v>否</v>
      </c>
      <c r="BY55" s="44"/>
      <c r="BZ55" s="44"/>
      <c r="CA55" s="44"/>
      <c r="CB55" s="44"/>
      <c r="CC55" s="44"/>
      <c r="CD55" s="44"/>
      <c r="CF55" s="0" t="str">
        <f aca="false">VLOOKUP(AR55,[3]市民意见信息导出!$AK$2:$AM$304,3,FALSE())</f>
        <v>结束</v>
      </c>
    </row>
    <row r="56" customFormat="false" ht="39" hidden="true" customHeight="false" outlineLevel="0" collapsed="false">
      <c r="A56" s="36" t="s">
        <v>5197</v>
      </c>
      <c r="B56" s="36" t="s">
        <v>5198</v>
      </c>
      <c r="C56" s="36" t="s">
        <v>5199</v>
      </c>
      <c r="D56" s="36" t="s">
        <v>1096</v>
      </c>
      <c r="E56" s="35"/>
      <c r="F56" s="35" t="s">
        <v>89</v>
      </c>
      <c r="G56" s="35"/>
      <c r="H56" s="36" t="s">
        <v>5200</v>
      </c>
      <c r="I56" s="35" t="s">
        <v>116</v>
      </c>
      <c r="J56" s="35" t="s">
        <v>588</v>
      </c>
      <c r="K56" s="35" t="s">
        <v>94</v>
      </c>
      <c r="L56" s="35" t="s">
        <v>1868</v>
      </c>
      <c r="M56" s="35" t="s">
        <v>1868</v>
      </c>
      <c r="N56" s="35" t="s">
        <v>97</v>
      </c>
      <c r="O56" s="35" t="s">
        <v>1149</v>
      </c>
      <c r="P56" s="35" t="s">
        <v>99</v>
      </c>
      <c r="Q56" s="35" t="s">
        <v>1149</v>
      </c>
      <c r="R56" s="36" t="s">
        <v>1096</v>
      </c>
      <c r="S56" s="95" t="s">
        <v>963</v>
      </c>
      <c r="T56" s="16" t="s">
        <v>103</v>
      </c>
      <c r="U56" s="96" t="s">
        <v>104</v>
      </c>
      <c r="V56" s="35" t="s">
        <v>4923</v>
      </c>
      <c r="W56" s="35" t="s">
        <v>5201</v>
      </c>
      <c r="X56" s="35" t="s">
        <v>4925</v>
      </c>
      <c r="Y56" s="35" t="s">
        <v>825</v>
      </c>
      <c r="Z56" s="35" t="s">
        <v>826</v>
      </c>
      <c r="AA56" s="35" t="s">
        <v>4926</v>
      </c>
      <c r="AB56" s="35" t="s">
        <v>111</v>
      </c>
      <c r="AC56" s="35" t="s">
        <v>97</v>
      </c>
      <c r="AD56" s="35" t="s">
        <v>99</v>
      </c>
      <c r="AE56" s="35"/>
      <c r="AF56" s="35"/>
      <c r="AG56" s="36" t="s">
        <v>5202</v>
      </c>
      <c r="AH56" s="35" t="s">
        <v>4756</v>
      </c>
      <c r="AI56" s="35" t="s">
        <v>4757</v>
      </c>
      <c r="AJ56" s="36" t="s">
        <v>104</v>
      </c>
      <c r="AK56" s="37" t="str">
        <f aca="false">AI56&amp;L56&amp;M56</f>
        <v>普办安全服务专业其他表扬安全服务专业其他表扬</v>
      </c>
      <c r="AP56" s="38" t="n">
        <v>53</v>
      </c>
      <c r="AQ56" s="97" t="n">
        <v>46023</v>
      </c>
      <c r="AR56" s="43" t="str">
        <f aca="false">IFERROR(LEFT(A56,FIND("（",A56)-1),A56)</f>
        <v>GJ-PHONE-20260113-0201</v>
      </c>
      <c r="AS56" s="43" t="str">
        <f aca="false">J56</f>
        <v>表扬</v>
      </c>
      <c r="AT56" s="43" t="n">
        <f aca="false">IF(MID(AR56,1,2)="热线",12345)+IF(MID(AR56,1,2)="网络",12345)+IF(MID(AR56,1,2)="GJ",96166)</f>
        <v>96166</v>
      </c>
      <c r="AU56" s="43" t="str">
        <f aca="false">IFERROR(LEFT(C56,FIND(" ",C56)-1),C56)</f>
        <v>2026-01-13</v>
      </c>
      <c r="AV56" s="43" t="str">
        <f aca="false">P56</f>
        <v>物管行政部</v>
      </c>
      <c r="AW56" s="43" t="str">
        <f aca="false">Q56</f>
        <v>四惠分中心</v>
      </c>
      <c r="AX56" s="7" t="str">
        <f aca="false">H56</f>
        <v>1月13日8：25分来电，一女士在九龙山乘坐11路2838137号车到郎家园。看到驾驶员一路开车平稳，礼让车辆，文明驾驶，暖风适度，并且车厢卫生也非常干净。其非常满意，特来电表扬。 </v>
      </c>
      <c r="AY56" s="43" t="str">
        <f aca="false">L56</f>
        <v>安全服务专业其他表扬</v>
      </c>
      <c r="AZ56" s="43" t="s">
        <v>116</v>
      </c>
      <c r="BA56" s="43" t="s">
        <v>116</v>
      </c>
      <c r="BB56" s="43" t="s">
        <v>116</v>
      </c>
      <c r="BC56" s="6" t="s">
        <v>4758</v>
      </c>
      <c r="BD56" s="43" t="str">
        <f aca="false">T56</f>
        <v>结束</v>
      </c>
      <c r="BE56" s="43" t="str">
        <f aca="false">IFERROR(LEFT(R56,FIND(" ",R56)-1),R56)</f>
        <v>2026-01-18</v>
      </c>
      <c r="BF56" s="5" t="s">
        <v>830</v>
      </c>
      <c r="BG56" s="78" t="s">
        <v>99</v>
      </c>
      <c r="BH56" s="55" t="s">
        <v>1149</v>
      </c>
      <c r="BI56" s="44"/>
      <c r="BJ56" s="44"/>
      <c r="BK56" s="44"/>
      <c r="BL56" s="44" t="str">
        <f aca="false">IF(BG56="物管行政部","侯旭、郑楠",IF(BG56="安保部","张庚",IF(BG56="工程设备部","华菲",IF(BG56="人力资源部","成琦",IF(BG56="党委工作部","阎鑫雨",IF(BG56="餐饮服务部","赵弘晨",IF(BG56="工会","白莉",IF(BG56="办公室","李建萍",""))))))))&amp;IF(BG56="纪检部","张先民",IF(BG56="信息管理部","蔡浩然",""))</f>
        <v>侯旭、郑楠</v>
      </c>
      <c r="BM56" s="44"/>
      <c r="BN56" s="44"/>
      <c r="BO56" s="44"/>
      <c r="BP56" s="44" t="s">
        <v>120</v>
      </c>
      <c r="BQ56" s="46"/>
      <c r="BR56" s="44"/>
      <c r="BS56" s="46"/>
      <c r="BT56" s="46"/>
      <c r="BU56" s="44"/>
      <c r="BV56" s="44"/>
      <c r="BW56" s="44" t="str">
        <f aca="false">MID(AR56,1,22)</f>
        <v>GJ-PHONE-20260113-0201</v>
      </c>
      <c r="BX56" s="45" t="str">
        <f aca="false">IF(COUNTIF(BW:BW,BW56)=1,"否",COUNTIF(BW:BW,BW56))</f>
        <v>否</v>
      </c>
      <c r="BY56" s="44"/>
      <c r="BZ56" s="44"/>
      <c r="CA56" s="44"/>
      <c r="CB56" s="44"/>
      <c r="CC56" s="44"/>
      <c r="CD56" s="44"/>
      <c r="CF56" s="0" t="str">
        <f aca="false">VLOOKUP(AR56,[3]市民意见信息导出!$AK$2:$AM$304,3,FALSE())</f>
        <v>结束</v>
      </c>
    </row>
    <row r="57" customFormat="false" ht="39" hidden="true" customHeight="false" outlineLevel="0" collapsed="false">
      <c r="A57" s="36" t="s">
        <v>5203</v>
      </c>
      <c r="B57" s="36" t="s">
        <v>5204</v>
      </c>
      <c r="C57" s="36" t="s">
        <v>5205</v>
      </c>
      <c r="D57" s="36" t="s">
        <v>1096</v>
      </c>
      <c r="E57" s="35"/>
      <c r="F57" s="35" t="s">
        <v>89</v>
      </c>
      <c r="G57" s="35"/>
      <c r="H57" s="36" t="s">
        <v>5206</v>
      </c>
      <c r="I57" s="35" t="s">
        <v>116</v>
      </c>
      <c r="J57" s="35" t="s">
        <v>588</v>
      </c>
      <c r="K57" s="35" t="s">
        <v>94</v>
      </c>
      <c r="L57" s="35" t="s">
        <v>1868</v>
      </c>
      <c r="M57" s="35" t="s">
        <v>1868</v>
      </c>
      <c r="N57" s="35" t="s">
        <v>97</v>
      </c>
      <c r="O57" s="35" t="s">
        <v>1752</v>
      </c>
      <c r="P57" s="35" t="s">
        <v>99</v>
      </c>
      <c r="Q57" s="35" t="s">
        <v>1752</v>
      </c>
      <c r="R57" s="36" t="s">
        <v>1096</v>
      </c>
      <c r="S57" s="95" t="s">
        <v>963</v>
      </c>
      <c r="T57" s="16" t="s">
        <v>103</v>
      </c>
      <c r="U57" s="96" t="s">
        <v>104</v>
      </c>
      <c r="V57" s="35" t="s">
        <v>4923</v>
      </c>
      <c r="W57" s="35" t="s">
        <v>5207</v>
      </c>
      <c r="X57" s="35" t="s">
        <v>4925</v>
      </c>
      <c r="Y57" s="35" t="s">
        <v>825</v>
      </c>
      <c r="Z57" s="35" t="s">
        <v>826</v>
      </c>
      <c r="AA57" s="35" t="s">
        <v>4926</v>
      </c>
      <c r="AB57" s="35" t="s">
        <v>111</v>
      </c>
      <c r="AC57" s="35" t="s">
        <v>97</v>
      </c>
      <c r="AD57" s="35" t="s">
        <v>99</v>
      </c>
      <c r="AE57" s="35"/>
      <c r="AF57" s="35"/>
      <c r="AG57" s="35"/>
      <c r="AH57" s="35" t="s">
        <v>4756</v>
      </c>
      <c r="AI57" s="35" t="s">
        <v>4757</v>
      </c>
      <c r="AJ57" s="36" t="s">
        <v>104</v>
      </c>
      <c r="AK57" s="37" t="str">
        <f aca="false">AI57&amp;L57&amp;M57</f>
        <v>普办安全服务专业其他表扬安全服务专业其他表扬</v>
      </c>
      <c r="AP57" s="38" t="n">
        <v>54</v>
      </c>
      <c r="AQ57" s="97" t="n">
        <v>46023</v>
      </c>
      <c r="AR57" s="43" t="str">
        <f aca="false">IFERROR(LEFT(A57,FIND("（",A57)-1),A57)</f>
        <v>GJ-PHONE-20260113-0186</v>
      </c>
      <c r="AS57" s="43" t="str">
        <f aca="false">J57</f>
        <v>表扬</v>
      </c>
      <c r="AT57" s="43" t="n">
        <f aca="false">IF(MID(AR57,1,2)="热线",12345)+IF(MID(AR57,1,2)="网络",12345)+IF(MID(AR57,1,2)="GJ",96166)</f>
        <v>96166</v>
      </c>
      <c r="AU57" s="43" t="str">
        <f aca="false">IFERROR(LEFT(C57,FIND(" ",C57)-1),C57)</f>
        <v>2026-01-13</v>
      </c>
      <c r="AV57" s="43" t="str">
        <f aca="false">P57</f>
        <v>物管行政部</v>
      </c>
      <c r="AW57" s="43" t="str">
        <f aca="false">Q57</f>
        <v>辛庄分中心</v>
      </c>
      <c r="AX57" s="7" t="str">
        <f aca="false">H57</f>
        <v>1月13日8：20分来电，一女士在平乐园北乘486路2635863号车到九龙山。其的老年卡使用不了了，驾驶员耐心向其解释并先生要激活了。并且一路驾驶平稳 ，暖风适度，服务周到，车厢卫生也非常干净。其非常满意，特来电表扬。 </v>
      </c>
      <c r="AY57" s="43" t="str">
        <f aca="false">L57</f>
        <v>安全服务专业其他表扬</v>
      </c>
      <c r="AZ57" s="43" t="s">
        <v>116</v>
      </c>
      <c r="BA57" s="43" t="s">
        <v>116</v>
      </c>
      <c r="BB57" s="43" t="s">
        <v>116</v>
      </c>
      <c r="BC57" s="6" t="s">
        <v>4758</v>
      </c>
      <c r="BD57" s="43" t="str">
        <f aca="false">T57</f>
        <v>结束</v>
      </c>
      <c r="BE57" s="43" t="str">
        <f aca="false">IFERROR(LEFT(R57,FIND(" ",R57)-1),R57)</f>
        <v>2026-01-18</v>
      </c>
      <c r="BF57" s="5" t="s">
        <v>830</v>
      </c>
      <c r="BG57" s="78" t="s">
        <v>99</v>
      </c>
      <c r="BH57" s="55" t="s">
        <v>1752</v>
      </c>
      <c r="BI57" s="44"/>
      <c r="BJ57" s="44"/>
      <c r="BK57" s="44"/>
      <c r="BL57" s="44" t="str">
        <f aca="false">IF(BG57="物管行政部","侯旭、郑楠",IF(BG57="安保部","张庚",IF(BG57="工程设备部","华菲",IF(BG57="人力资源部","成琦",IF(BG57="党委工作部","阎鑫雨",IF(BG57="餐饮服务部","赵弘晨",IF(BG57="工会","白莉",IF(BG57="办公室","李建萍",""))))))))&amp;IF(BG57="纪检部","张先民",IF(BG57="信息管理部","蔡浩然",""))</f>
        <v>侯旭、郑楠</v>
      </c>
      <c r="BM57" s="44"/>
      <c r="BN57" s="44"/>
      <c r="BO57" s="44"/>
      <c r="BP57" s="44" t="s">
        <v>120</v>
      </c>
      <c r="BQ57" s="46"/>
      <c r="BR57" s="44"/>
      <c r="BS57" s="46"/>
      <c r="BT57" s="46"/>
      <c r="BU57" s="44"/>
      <c r="BV57" s="44"/>
      <c r="BW57" s="44" t="str">
        <f aca="false">MID(AR57,1,22)</f>
        <v>GJ-PHONE-20260113-0186</v>
      </c>
      <c r="BX57" s="45" t="str">
        <f aca="false">IF(COUNTIF(BW:BW,BW57)=1,"否",COUNTIF(BW:BW,BW57))</f>
        <v>否</v>
      </c>
      <c r="BY57" s="44"/>
      <c r="BZ57" s="44"/>
      <c r="CA57" s="44"/>
      <c r="CB57" s="44"/>
      <c r="CC57" s="44"/>
      <c r="CD57" s="44"/>
      <c r="CF57" s="0" t="str">
        <f aca="false">VLOOKUP(AR57,[3]市民意见信息导出!$AK$2:$AM$304,3,FALSE())</f>
        <v>结束</v>
      </c>
    </row>
    <row r="58" customFormat="false" ht="56" hidden="true" customHeight="false" outlineLevel="0" collapsed="false">
      <c r="A58" s="36" t="s">
        <v>5208</v>
      </c>
      <c r="B58" s="36" t="s">
        <v>5209</v>
      </c>
      <c r="C58" s="36" t="s">
        <v>5210</v>
      </c>
      <c r="D58" s="36" t="s">
        <v>1096</v>
      </c>
      <c r="E58" s="35" t="s">
        <v>4747</v>
      </c>
      <c r="F58" s="35" t="s">
        <v>129</v>
      </c>
      <c r="G58" s="36" t="s">
        <v>5095</v>
      </c>
      <c r="H58" s="36" t="s">
        <v>5211</v>
      </c>
      <c r="I58" s="35" t="s">
        <v>92</v>
      </c>
      <c r="J58" s="35" t="s">
        <v>173</v>
      </c>
      <c r="K58" s="35" t="s">
        <v>234</v>
      </c>
      <c r="L58" s="35" t="s">
        <v>303</v>
      </c>
      <c r="M58" s="35" t="s">
        <v>304</v>
      </c>
      <c r="N58" s="35" t="s">
        <v>97</v>
      </c>
      <c r="O58" s="35" t="s">
        <v>1149</v>
      </c>
      <c r="P58" s="35" t="s">
        <v>238</v>
      </c>
      <c r="Q58" s="35" t="s">
        <v>1149</v>
      </c>
      <c r="R58" s="36" t="s">
        <v>1096</v>
      </c>
      <c r="S58" s="95" t="s">
        <v>1126</v>
      </c>
      <c r="T58" s="16" t="s">
        <v>103</v>
      </c>
      <c r="U58" s="96" t="s">
        <v>104</v>
      </c>
      <c r="V58" s="35" t="s">
        <v>1162</v>
      </c>
      <c r="W58" s="35" t="s">
        <v>1162</v>
      </c>
      <c r="X58" s="35" t="s">
        <v>5212</v>
      </c>
      <c r="Y58" s="35" t="s">
        <v>5212</v>
      </c>
      <c r="Z58" s="35" t="s">
        <v>5212</v>
      </c>
      <c r="AA58" s="35" t="s">
        <v>5213</v>
      </c>
      <c r="AB58" s="35" t="s">
        <v>111</v>
      </c>
      <c r="AC58" s="35" t="s">
        <v>97</v>
      </c>
      <c r="AD58" s="35" t="s">
        <v>238</v>
      </c>
      <c r="AE58" s="35"/>
      <c r="AF58" s="35"/>
      <c r="AG58" s="35"/>
      <c r="AH58" s="35" t="s">
        <v>4756</v>
      </c>
      <c r="AI58" s="35" t="s">
        <v>4757</v>
      </c>
      <c r="AJ58" s="36" t="s">
        <v>104</v>
      </c>
      <c r="AK58" s="37" t="str">
        <f aca="false">AI58&amp;L58&amp;M58</f>
        <v>普办人力资源方面其他问题人力资源方面补充内容</v>
      </c>
      <c r="AP58" s="38" t="n">
        <v>55</v>
      </c>
      <c r="AQ58" s="97" t="n">
        <v>46023</v>
      </c>
      <c r="AR58" s="43" t="str">
        <f aca="false">IFERROR(LEFT(A58,FIND("（",A58)-1),A58)</f>
        <v>GJ-PHONE-20260113-0611</v>
      </c>
      <c r="AS58" s="43" t="str">
        <f aca="false">J58</f>
        <v>其他</v>
      </c>
      <c r="AT58" s="43" t="n">
        <f aca="false">IF(MID(AR58,1,2)="热线",12345)+IF(MID(AR58,1,2)="网络",12345)+IF(MID(AR58,1,2)="GJ",96166)</f>
        <v>96166</v>
      </c>
      <c r="AU58" s="43" t="str">
        <f aca="false">IFERROR(LEFT(C58,FIND(" ",C58)-1),C58)</f>
        <v>2026-01-13</v>
      </c>
      <c r="AV58" s="43" t="str">
        <f aca="false">P58</f>
        <v>人力资源部</v>
      </c>
      <c r="AW58" s="43" t="str">
        <f aca="false">Q58</f>
        <v>四惠分中心</v>
      </c>
      <c r="AX58" s="7" t="str">
        <f aca="false">H58</f>
        <v>1月13日10:43分一位先生来电反映：12日上午其多次拨打鸿运承物业人力83121684电话咨询问题，人力杨雪使用私人电话给其回复，骂人态度差，辱骂其。故不满，要求回复。</v>
      </c>
      <c r="AY58" s="43" t="str">
        <f aca="false">L58</f>
        <v>人力资源方面其他问题</v>
      </c>
      <c r="AZ58" s="43" t="s">
        <v>116</v>
      </c>
      <c r="BA58" s="43" t="s">
        <v>116</v>
      </c>
      <c r="BB58" s="43" t="s">
        <v>116</v>
      </c>
      <c r="BC58" s="6" t="s">
        <v>425</v>
      </c>
      <c r="BD58" s="43" t="str">
        <f aca="false">T58</f>
        <v>结束</v>
      </c>
      <c r="BE58" s="43" t="str">
        <f aca="false">IFERROR(LEFT(R58,FIND(" ",R58)-1),R58)</f>
        <v>2026-01-18</v>
      </c>
      <c r="BF58" s="6" t="s">
        <v>1166</v>
      </c>
      <c r="BG58" s="78" t="s">
        <v>238</v>
      </c>
      <c r="BH58" s="55" t="s">
        <v>1149</v>
      </c>
      <c r="BI58" s="44"/>
      <c r="BJ58" s="44"/>
      <c r="BK58" s="44"/>
      <c r="BL58" s="44" t="str">
        <f aca="false">IF(BG58="物管行政部","侯旭、郑楠",IF(BG58="安保部","张庚",IF(BG58="工程设备部","华菲",IF(BG58="人力资源部","成琦",IF(BG58="党委工作部","阎鑫雨",IF(BG58="餐饮服务部","赵弘晨",IF(BG58="工会","白莉",IF(BG58="办公室","李建萍",""))))))))&amp;IF(BG58="纪检部","张先民",IF(BG58="信息管理部","蔡浩然",""))</f>
        <v>成琦</v>
      </c>
      <c r="BM58" s="44"/>
      <c r="BN58" s="44"/>
      <c r="BO58" s="44"/>
      <c r="BP58" s="44" t="s">
        <v>228</v>
      </c>
      <c r="BQ58" s="46" t="s">
        <v>5214</v>
      </c>
      <c r="BR58" s="44" t="s">
        <v>92</v>
      </c>
      <c r="BS58" s="46" t="s">
        <v>150</v>
      </c>
      <c r="BT58" s="46"/>
      <c r="BU58" s="44"/>
      <c r="BV58" s="44"/>
      <c r="BW58" s="44" t="str">
        <f aca="false">MID(AR58,1,22)</f>
        <v>GJ-PHONE-20260113-0611</v>
      </c>
      <c r="BX58" s="45" t="str">
        <f aca="false">IF(COUNTIF(BW:BW,BW58)=1,"否",COUNTIF(BW:BW,BW58))</f>
        <v>否</v>
      </c>
      <c r="CF58" s="0" t="str">
        <f aca="false">VLOOKUP(AR58,[3]市民意见信息导出!$AK$2:$AM$304,3,FALSE())</f>
        <v>结束</v>
      </c>
    </row>
    <row r="59" customFormat="false" ht="42" hidden="true" customHeight="false" outlineLevel="0" collapsed="false">
      <c r="A59" s="36" t="s">
        <v>5215</v>
      </c>
      <c r="B59" s="36" t="s">
        <v>5216</v>
      </c>
      <c r="C59" s="36" t="s">
        <v>5217</v>
      </c>
      <c r="D59" s="36" t="s">
        <v>1096</v>
      </c>
      <c r="E59" s="35" t="s">
        <v>4747</v>
      </c>
      <c r="F59" s="35" t="s">
        <v>129</v>
      </c>
      <c r="G59" s="35"/>
      <c r="H59" s="36" t="s">
        <v>5218</v>
      </c>
      <c r="I59" s="35" t="s">
        <v>116</v>
      </c>
      <c r="J59" s="35" t="s">
        <v>173</v>
      </c>
      <c r="K59" s="35" t="s">
        <v>132</v>
      </c>
      <c r="L59" s="35" t="s">
        <v>174</v>
      </c>
      <c r="M59" s="35" t="s">
        <v>175</v>
      </c>
      <c r="N59" s="35" t="s">
        <v>97</v>
      </c>
      <c r="O59" s="35" t="s">
        <v>186</v>
      </c>
      <c r="P59" s="35" t="s">
        <v>5219</v>
      </c>
      <c r="Q59" s="35" t="s">
        <v>186</v>
      </c>
      <c r="R59" s="36" t="s">
        <v>1096</v>
      </c>
      <c r="S59" s="95" t="s">
        <v>963</v>
      </c>
      <c r="T59" s="16" t="s">
        <v>103</v>
      </c>
      <c r="U59" s="96" t="s">
        <v>104</v>
      </c>
      <c r="V59" s="35" t="s">
        <v>5220</v>
      </c>
      <c r="W59" s="35" t="s">
        <v>764</v>
      </c>
      <c r="X59" s="35" t="s">
        <v>5221</v>
      </c>
      <c r="Y59" s="35" t="s">
        <v>5221</v>
      </c>
      <c r="Z59" s="35" t="s">
        <v>5221</v>
      </c>
      <c r="AA59" s="35" t="s">
        <v>5222</v>
      </c>
      <c r="AB59" s="35" t="s">
        <v>111</v>
      </c>
      <c r="AC59" s="35" t="s">
        <v>97</v>
      </c>
      <c r="AD59" s="35" t="s">
        <v>5219</v>
      </c>
      <c r="AE59" s="35"/>
      <c r="AF59" s="35"/>
      <c r="AG59" s="35"/>
      <c r="AH59" s="35" t="s">
        <v>4756</v>
      </c>
      <c r="AI59" s="35" t="s">
        <v>4757</v>
      </c>
      <c r="AJ59" s="36" t="s">
        <v>104</v>
      </c>
      <c r="AK59" s="37" t="str">
        <f aca="false">AI59&amp;L59&amp;M59</f>
        <v>普办安保专业其他问题安保专业补充内容</v>
      </c>
      <c r="AP59" s="38" t="n">
        <v>56</v>
      </c>
      <c r="AQ59" s="97" t="n">
        <v>46023</v>
      </c>
      <c r="AR59" s="43" t="str">
        <f aca="false">IFERROR(LEFT(A59,FIND("（",A59)-1),A59)</f>
        <v>GJ-PHONE-20260113-0771</v>
      </c>
      <c r="AS59" s="43" t="str">
        <f aca="false">J59</f>
        <v>其他</v>
      </c>
      <c r="AT59" s="43" t="n">
        <f aca="false">IF(MID(AR59,1,2)="热线",12345)+IF(MID(AR59,1,2)="网络",12345)+IF(MID(AR59,1,2)="GJ",96166)</f>
        <v>96166</v>
      </c>
      <c r="AU59" s="43" t="str">
        <f aca="false">IFERROR(LEFT(C59,FIND(" ",C59)-1),C59)</f>
        <v>2026-01-13</v>
      </c>
      <c r="AV59" s="43" t="str">
        <f aca="false">P59</f>
        <v>左家庄桥下</v>
      </c>
      <c r="AW59" s="43" t="str">
        <f aca="false">Q59</f>
        <v>动物园分中心</v>
      </c>
      <c r="AX59" s="7" t="str">
        <f aca="false">H59</f>
        <v>1月13日11:35分来电：一先生反映：来电时间手机没电了打不开，想在左家庄调度室给手机充电，保安不让其进入，其未听劝阻，后保安将车队的领导安全队长找来，将其的手机充电器拔了，故不满，特来电反映。</v>
      </c>
      <c r="AY59" s="43" t="str">
        <f aca="false">L59</f>
        <v>安保专业其他问题</v>
      </c>
      <c r="AZ59" s="43" t="s">
        <v>116</v>
      </c>
      <c r="BA59" s="43" t="s">
        <v>116</v>
      </c>
      <c r="BB59" s="43" t="s">
        <v>116</v>
      </c>
      <c r="BC59" s="6" t="s">
        <v>398</v>
      </c>
      <c r="BD59" s="43" t="str">
        <f aca="false">T59</f>
        <v>结束</v>
      </c>
      <c r="BE59" s="43" t="str">
        <f aca="false">IFERROR(LEFT(R59,FIND(" ",R59)-1),R59)</f>
        <v>2026-01-18</v>
      </c>
      <c r="BF59" s="6" t="s">
        <v>1497</v>
      </c>
      <c r="BG59" s="78" t="s">
        <v>148</v>
      </c>
      <c r="BH59" s="55" t="s">
        <v>186</v>
      </c>
      <c r="BI59" s="44"/>
      <c r="BJ59" s="44"/>
      <c r="BK59" s="44"/>
      <c r="BL59" s="44" t="str">
        <f aca="false">IF(BG59="物管行政部","侯旭、郑楠",IF(BG59="安保部","张庚",IF(BG59="工程设备部","华菲",IF(BG59="人力资源部","成琦",IF(BG59="党委工作部","阎鑫雨",IF(BG59="餐饮服务部","赵弘晨",IF(BG59="工会","白莉",IF(BG59="办公室","李建萍",""))))))))&amp;IF(BG59="纪检部","张先民",IF(BG59="信息管理部","蔡浩然",""))</f>
        <v>张庚</v>
      </c>
      <c r="BM59" s="44"/>
      <c r="BN59" s="44"/>
      <c r="BO59" s="44"/>
      <c r="BP59" s="44" t="s">
        <v>120</v>
      </c>
      <c r="BQ59" s="46"/>
      <c r="BR59" s="44"/>
      <c r="BS59" s="46"/>
      <c r="BT59" s="46"/>
      <c r="BU59" s="44"/>
      <c r="BV59" s="44"/>
      <c r="BW59" s="44" t="str">
        <f aca="false">MID(AR59,1,22)</f>
        <v>GJ-PHONE-20260113-0771</v>
      </c>
      <c r="BX59" s="45" t="str">
        <f aca="false">IF(COUNTIF(BW:BW,BW59)=1,"否",COUNTIF(BW:BW,BW59))</f>
        <v>否</v>
      </c>
      <c r="CF59" s="0" t="str">
        <f aca="false">VLOOKUP(AR59,[3]市民意见信息导出!$AK$2:$AM$304,3,FALSE())</f>
        <v>结束</v>
      </c>
    </row>
    <row r="60" customFormat="false" ht="130" hidden="true" customHeight="true" outlineLevel="0" collapsed="false">
      <c r="A60" s="36" t="s">
        <v>5223</v>
      </c>
      <c r="B60" s="36" t="s">
        <v>5224</v>
      </c>
      <c r="C60" s="36" t="s">
        <v>5225</v>
      </c>
      <c r="D60" s="36" t="s">
        <v>1096</v>
      </c>
      <c r="E60" s="35" t="s">
        <v>4747</v>
      </c>
      <c r="F60" s="35" t="s">
        <v>129</v>
      </c>
      <c r="G60" s="36" t="s">
        <v>5189</v>
      </c>
      <c r="H60" s="35" t="s">
        <v>5226</v>
      </c>
      <c r="I60" s="35" t="s">
        <v>92</v>
      </c>
      <c r="J60" s="35" t="s">
        <v>173</v>
      </c>
      <c r="K60" s="35" t="s">
        <v>234</v>
      </c>
      <c r="L60" s="35" t="s">
        <v>303</v>
      </c>
      <c r="M60" s="35" t="s">
        <v>304</v>
      </c>
      <c r="N60" s="35" t="s">
        <v>97</v>
      </c>
      <c r="O60" s="35" t="s">
        <v>1149</v>
      </c>
      <c r="P60" s="35" t="s">
        <v>238</v>
      </c>
      <c r="Q60" s="35" t="s">
        <v>1149</v>
      </c>
      <c r="R60" s="36" t="s">
        <v>1096</v>
      </c>
      <c r="S60" s="95" t="s">
        <v>1126</v>
      </c>
      <c r="T60" s="16" t="s">
        <v>103</v>
      </c>
      <c r="U60" s="96" t="s">
        <v>104</v>
      </c>
      <c r="V60" s="35" t="s">
        <v>5227</v>
      </c>
      <c r="W60" s="35" t="s">
        <v>5227</v>
      </c>
      <c r="X60" s="35" t="s">
        <v>5228</v>
      </c>
      <c r="Y60" s="35" t="s">
        <v>5228</v>
      </c>
      <c r="Z60" s="35" t="s">
        <v>5228</v>
      </c>
      <c r="AA60" s="35" t="s">
        <v>1164</v>
      </c>
      <c r="AB60" s="35" t="s">
        <v>111</v>
      </c>
      <c r="AC60" s="35" t="s">
        <v>97</v>
      </c>
      <c r="AD60" s="35" t="s">
        <v>238</v>
      </c>
      <c r="AE60" s="35"/>
      <c r="AF60" s="35"/>
      <c r="AG60" s="35"/>
      <c r="AH60" s="35" t="s">
        <v>4756</v>
      </c>
      <c r="AI60" s="35" t="s">
        <v>4757</v>
      </c>
      <c r="AJ60" s="36" t="s">
        <v>104</v>
      </c>
      <c r="AK60" s="37" t="str">
        <f aca="false">AI60&amp;L60&amp;M60</f>
        <v>普办人力资源方面其他问题人力资源方面补充内容</v>
      </c>
      <c r="AP60" s="38" t="n">
        <v>57</v>
      </c>
      <c r="AQ60" s="97" t="n">
        <v>46023</v>
      </c>
      <c r="AR60" s="43" t="str">
        <f aca="false">IFERROR(LEFT(A60,FIND("（",A60)-1),A60)</f>
        <v>GJ-PHONE-20260113-1234</v>
      </c>
      <c r="AS60" s="43" t="str">
        <f aca="false">J60</f>
        <v>其他</v>
      </c>
      <c r="AT60" s="43" t="n">
        <f aca="false">IF(MID(AR60,1,2)="热线",12345)+IF(MID(AR60,1,2)="网络",12345)+IF(MID(AR60,1,2)="GJ",96166)</f>
        <v>96166</v>
      </c>
      <c r="AU60" s="43" t="str">
        <f aca="false">IFERROR(LEFT(C60,FIND(" ",C60)-1),C60)</f>
        <v>2026-01-13</v>
      </c>
      <c r="AV60" s="43" t="str">
        <f aca="false">P60</f>
        <v>人力资源部</v>
      </c>
      <c r="AW60" s="43" t="str">
        <f aca="false">Q60</f>
        <v>四惠分中心</v>
      </c>
      <c r="AX60" s="7" t="str">
        <f aca="false">H60</f>
        <v>原始
1月13日14：40分来电称：1月12日14:18分来电，一位先生曾拨打鸿运承物业人事部门的电话应聘，在通话过程中与人事部门发生争执，后在96166进行投诉，一位代替人事部门的工作人员杨雪给其回复，回复过程中产生了不愉快，故又投诉了此工作人员，今日接到手机号：18601233010的工作人员联系其，自称是鸿运承的劳务人员说：杨雪今天不上班，之后再联系。其的要求是杨雪给其道歉并回复。
1月13日14：43分来电称：今日14:30分，杨雪电话联系答复其称没有错为什么要道歉 。其称班长已经记录清楚了。杨雪称手里没有任何记录，已经恢复出厂设置并挂断电话。故不满，要求杨雪的领导出面解决此事。
注：如果拒不承认，要求到杨雪的单位播放录音。</v>
      </c>
      <c r="AY60" s="43" t="str">
        <f aca="false">L60</f>
        <v>人力资源方面其他问题</v>
      </c>
      <c r="AZ60" s="43" t="s">
        <v>116</v>
      </c>
      <c r="BA60" s="43" t="s">
        <v>116</v>
      </c>
      <c r="BB60" s="43" t="s">
        <v>116</v>
      </c>
      <c r="BC60" s="6" t="s">
        <v>425</v>
      </c>
      <c r="BD60" s="43" t="str">
        <f aca="false">T60</f>
        <v>结束</v>
      </c>
      <c r="BE60" s="43" t="str">
        <f aca="false">IFERROR(LEFT(R60,FIND(" ",R60)-1),R60)</f>
        <v>2026-01-18</v>
      </c>
      <c r="BF60" s="6" t="s">
        <v>1166</v>
      </c>
      <c r="BG60" s="78" t="s">
        <v>238</v>
      </c>
      <c r="BH60" s="55" t="s">
        <v>1149</v>
      </c>
      <c r="BI60" s="44"/>
      <c r="BJ60" s="44"/>
      <c r="BK60" s="44"/>
      <c r="BL60" s="44" t="str">
        <f aca="false">IF(BG60="物管行政部","侯旭、郑楠",IF(BG60="安保部","张庚",IF(BG60="工程设备部","华菲",IF(BG60="人力资源部","成琦",IF(BG60="党委工作部","阎鑫雨",IF(BG60="餐饮服务部","赵弘晨",IF(BG60="工会","白莉",IF(BG60="办公室","李建萍",""))))))))&amp;IF(BG60="纪检部","张先民",IF(BG60="信息管理部","蔡浩然",""))</f>
        <v>成琦</v>
      </c>
      <c r="BM60" s="44"/>
      <c r="BN60" s="44"/>
      <c r="BO60" s="44"/>
      <c r="BP60" s="44" t="s">
        <v>228</v>
      </c>
      <c r="BQ60" s="46" t="s">
        <v>5229</v>
      </c>
      <c r="BR60" s="44" t="s">
        <v>92</v>
      </c>
      <c r="BS60" s="46" t="s">
        <v>150</v>
      </c>
      <c r="BT60" s="46"/>
      <c r="BU60" s="44"/>
      <c r="BV60" s="44"/>
      <c r="BW60" s="44" t="str">
        <f aca="false">MID(AR60,1,22)</f>
        <v>GJ-PHONE-20260113-1234</v>
      </c>
      <c r="BX60" s="45" t="str">
        <f aca="false">IF(COUNTIF(BW:BW,BW60)=1,"否",COUNTIF(BW:BW,BW60))</f>
        <v>否</v>
      </c>
      <c r="CF60" s="0" t="str">
        <f aca="false">VLOOKUP(AR60,[3]市民意见信息导出!$AK$2:$AM$304,3,FALSE())</f>
        <v>结束</v>
      </c>
    </row>
    <row r="61" customFormat="false" ht="92" hidden="true" customHeight="true" outlineLevel="0" collapsed="false">
      <c r="A61" s="36" t="s">
        <v>5230</v>
      </c>
      <c r="B61" s="36" t="s">
        <v>5231</v>
      </c>
      <c r="C61" s="36" t="s">
        <v>5232</v>
      </c>
      <c r="D61" s="36" t="s">
        <v>1096</v>
      </c>
      <c r="E61" s="35" t="s">
        <v>4747</v>
      </c>
      <c r="F61" s="35" t="s">
        <v>89</v>
      </c>
      <c r="G61" s="36" t="s">
        <v>5233</v>
      </c>
      <c r="H61" s="36" t="s">
        <v>5234</v>
      </c>
      <c r="I61" s="35" t="s">
        <v>92</v>
      </c>
      <c r="J61" s="35" t="s">
        <v>93</v>
      </c>
      <c r="K61" s="35" t="s">
        <v>132</v>
      </c>
      <c r="L61" s="35" t="s">
        <v>388</v>
      </c>
      <c r="M61" s="35" t="s">
        <v>389</v>
      </c>
      <c r="N61" s="35" t="s">
        <v>97</v>
      </c>
      <c r="O61" s="35" t="s">
        <v>237</v>
      </c>
      <c r="P61" s="35" t="s">
        <v>5235</v>
      </c>
      <c r="Q61" s="35" t="s">
        <v>237</v>
      </c>
      <c r="R61" s="36" t="s">
        <v>1096</v>
      </c>
      <c r="S61" s="95" t="s">
        <v>1126</v>
      </c>
      <c r="T61" s="16" t="s">
        <v>103</v>
      </c>
      <c r="U61" s="96" t="s">
        <v>104</v>
      </c>
      <c r="V61" s="35" t="s">
        <v>5236</v>
      </c>
      <c r="W61" s="36" t="s">
        <v>5237</v>
      </c>
      <c r="X61" s="35" t="s">
        <v>5238</v>
      </c>
      <c r="Y61" s="35" t="s">
        <v>5238</v>
      </c>
      <c r="Z61" s="35" t="s">
        <v>5238</v>
      </c>
      <c r="AA61" s="35" t="s">
        <v>5239</v>
      </c>
      <c r="AB61" s="35" t="s">
        <v>111</v>
      </c>
      <c r="AC61" s="35" t="s">
        <v>97</v>
      </c>
      <c r="AD61" s="35" t="s">
        <v>5235</v>
      </c>
      <c r="AE61" s="35"/>
      <c r="AF61" s="35"/>
      <c r="AG61" s="35"/>
      <c r="AH61" s="35" t="s">
        <v>4756</v>
      </c>
      <c r="AI61" s="35" t="s">
        <v>4757</v>
      </c>
      <c r="AJ61" s="36" t="s">
        <v>104</v>
      </c>
      <c r="AK61" s="37" t="str">
        <f aca="false">AI61&amp;L61&amp;M61</f>
        <v>普办场站保安问题场站保安</v>
      </c>
      <c r="AP61" s="38" t="n">
        <v>58</v>
      </c>
      <c r="AQ61" s="97" t="n">
        <v>46023</v>
      </c>
      <c r="AR61" s="43" t="str">
        <f aca="false">IFERROR(LEFT(A61,FIND("（",A61)-1),A61)</f>
        <v>GJ-PHONE-20260113-1476</v>
      </c>
      <c r="AS61" s="43" t="str">
        <f aca="false">J61</f>
        <v>诉求</v>
      </c>
      <c r="AT61" s="43" t="n">
        <f aca="false">IF(MID(AR61,1,2)="热线",12345)+IF(MID(AR61,1,2)="网络",12345)+IF(MID(AR61,1,2)="GJ",96166)</f>
        <v>96166</v>
      </c>
      <c r="AU61" s="43" t="str">
        <f aca="false">IFERROR(LEFT(C61,FIND(" ",C61)-1),C61)</f>
        <v>2026-01-13</v>
      </c>
      <c r="AV61" s="43" t="str">
        <f aca="false">P61</f>
        <v>木樨园</v>
      </c>
      <c r="AW61" s="43" t="str">
        <f aca="false">Q61</f>
        <v>方庄分中心</v>
      </c>
      <c r="AX61" s="7" t="str">
        <f aca="false">H61</f>
        <v>1月13日16:16分来电一位女士（60岁）反映：16:06分进入木樨园场站报销医药费，其每年都来此报销医药费，当时场站门口没有保安，其往里面走的时候，门岗屋子里出来两位女性（2位女士一个蓝色公交羽绒服，一个穿着保安马甲），用严厉的口气询问其：你干嘛的啊进来，随后双方产生争吵，其称工作人员有言语辱骂，故不满，要求马上答复。注：其要求调取当时监控，此事不解决满意誓不罢休，其先去楼上报销医药费等待负责人回复。17:03分微信已转</v>
      </c>
      <c r="AY61" s="43" t="str">
        <f aca="false">L61</f>
        <v>场站保安问题</v>
      </c>
      <c r="AZ61" s="43" t="s">
        <v>116</v>
      </c>
      <c r="BA61" s="43" t="s">
        <v>116</v>
      </c>
      <c r="BB61" s="43" t="s">
        <v>116</v>
      </c>
      <c r="BC61" s="6" t="s">
        <v>398</v>
      </c>
      <c r="BD61" s="43" t="str">
        <f aca="false">T61</f>
        <v>结束</v>
      </c>
      <c r="BE61" s="43" t="str">
        <f aca="false">IFERROR(LEFT(R61,FIND(" ",R61)-1),R61)</f>
        <v>2026-01-18</v>
      </c>
      <c r="BF61" s="6" t="s">
        <v>5240</v>
      </c>
      <c r="BG61" s="78" t="s">
        <v>148</v>
      </c>
      <c r="BH61" s="55" t="s">
        <v>237</v>
      </c>
      <c r="BI61" s="44"/>
      <c r="BJ61" s="44"/>
      <c r="BK61" s="44"/>
      <c r="BL61" s="44" t="str">
        <f aca="false">IF(BG61="物管行政部","侯旭、郑楠",IF(BG61="安保部","张庚",IF(BG61="工程设备部","华菲",IF(BG61="人力资源部","成琦",IF(BG61="党委工作部","阎鑫雨",IF(BG61="餐饮服务部","赵弘晨",IF(BG61="工会","白莉",IF(BG61="办公室","李建萍",""))))))))&amp;IF(BG61="纪检部","张先民",IF(BG61="信息管理部","蔡浩然",""))</f>
        <v>张庚</v>
      </c>
      <c r="BM61" s="44"/>
      <c r="BN61" s="44"/>
      <c r="BO61" s="44"/>
      <c r="BP61" s="44" t="s">
        <v>120</v>
      </c>
      <c r="BQ61" s="46" t="s">
        <v>5241</v>
      </c>
      <c r="BR61" s="44" t="s">
        <v>120</v>
      </c>
      <c r="BS61" s="46"/>
      <c r="BT61" s="46"/>
      <c r="BU61" s="44"/>
      <c r="BV61" s="44"/>
      <c r="BW61" s="44" t="str">
        <f aca="false">MID(AR61,1,22)</f>
        <v>GJ-PHONE-20260113-1476</v>
      </c>
      <c r="BX61" s="45" t="str">
        <f aca="false">IF(COUNTIF(BW:BW,BW61)=1,"否",COUNTIF(BW:BW,BW61))</f>
        <v>否</v>
      </c>
      <c r="CF61" s="0" t="str">
        <f aca="false">VLOOKUP(AR61,[3]市民意见信息导出!$AK$2:$AM$304,3,FALSE())</f>
        <v>结束</v>
      </c>
    </row>
    <row r="62" customFormat="false" ht="95" hidden="true" customHeight="true" outlineLevel="0" collapsed="false">
      <c r="A62" s="36" t="s">
        <v>5242</v>
      </c>
      <c r="B62" s="36" t="s">
        <v>5243</v>
      </c>
      <c r="C62" s="36" t="s">
        <v>5244</v>
      </c>
      <c r="D62" s="36" t="s">
        <v>1174</v>
      </c>
      <c r="E62" s="35" t="s">
        <v>4747</v>
      </c>
      <c r="F62" s="35" t="s">
        <v>129</v>
      </c>
      <c r="G62" s="35"/>
      <c r="H62" s="35" t="s">
        <v>5245</v>
      </c>
      <c r="I62" s="35" t="s">
        <v>116</v>
      </c>
      <c r="J62" s="35" t="s">
        <v>173</v>
      </c>
      <c r="K62" s="35" t="s">
        <v>234</v>
      </c>
      <c r="L62" s="35" t="s">
        <v>303</v>
      </c>
      <c r="M62" s="35" t="s">
        <v>5246</v>
      </c>
      <c r="N62" s="35" t="s">
        <v>97</v>
      </c>
      <c r="O62" s="35" t="s">
        <v>1149</v>
      </c>
      <c r="P62" s="35" t="s">
        <v>238</v>
      </c>
      <c r="Q62" s="35" t="s">
        <v>1149</v>
      </c>
      <c r="R62" s="36" t="s">
        <v>1174</v>
      </c>
      <c r="S62" s="95" t="s">
        <v>1126</v>
      </c>
      <c r="T62" s="16" t="s">
        <v>103</v>
      </c>
      <c r="U62" s="96" t="s">
        <v>104</v>
      </c>
      <c r="V62" s="35" t="s">
        <v>5227</v>
      </c>
      <c r="W62" s="35" t="s">
        <v>5227</v>
      </c>
      <c r="X62" s="35" t="s">
        <v>1163</v>
      </c>
      <c r="Y62" s="35" t="s">
        <v>1163</v>
      </c>
      <c r="Z62" s="35" t="s">
        <v>1163</v>
      </c>
      <c r="AA62" s="35" t="s">
        <v>1164</v>
      </c>
      <c r="AB62" s="35" t="s">
        <v>111</v>
      </c>
      <c r="AC62" s="35" t="s">
        <v>97</v>
      </c>
      <c r="AD62" s="35" t="s">
        <v>238</v>
      </c>
      <c r="AE62" s="35"/>
      <c r="AF62" s="35"/>
      <c r="AG62" s="35"/>
      <c r="AH62" s="35" t="s">
        <v>4756</v>
      </c>
      <c r="AI62" s="35" t="s">
        <v>4757</v>
      </c>
      <c r="AJ62" s="36" t="s">
        <v>104</v>
      </c>
      <c r="AK62" s="37" t="str">
        <f aca="false">AI62&amp;L62&amp;M62</f>
        <v>普办人力资源方面其他问题人力资源方面撤诉</v>
      </c>
      <c r="AP62" s="38" t="n">
        <v>59</v>
      </c>
      <c r="AQ62" s="97" t="n">
        <v>46023</v>
      </c>
      <c r="AR62" s="43" t="str">
        <f aca="false">IFERROR(LEFT(A62,FIND("（",A62)-1),A62)</f>
        <v>GJ-PHONE-20260114-1140</v>
      </c>
      <c r="AS62" s="43" t="str">
        <f aca="false">J62</f>
        <v>其他</v>
      </c>
      <c r="AT62" s="43" t="n">
        <f aca="false">IF(MID(AR62,1,2)="热线",12345)+IF(MID(AR62,1,2)="网络",12345)+IF(MID(AR62,1,2)="GJ",96166)</f>
        <v>96166</v>
      </c>
      <c r="AU62" s="43" t="str">
        <f aca="false">IFERROR(LEFT(C62,FIND(" ",C62)-1),C62)</f>
        <v>2026-01-14</v>
      </c>
      <c r="AV62" s="43" t="str">
        <f aca="false">P62</f>
        <v>人力资源部</v>
      </c>
      <c r="AW62" s="43" t="str">
        <f aca="false">Q62</f>
        <v>四惠分中心</v>
      </c>
      <c r="AX62" s="7" t="str">
        <f aca="false">H62</f>
        <v>原始：1月13日14：40分来电称：1月12日14:18分来电，一位先生曾拨打鸿运承物业人事部门的电话应聘，在通话过程中与人事部门发生争执，后在96166进行投诉，一位代替人事部门的工作人员杨雪给其回复，回复过程中产生了不愉快，故又投诉了此工作人员，今日接到手机号：18601233010的工作人员联系其，自称是鸿运承的劳务人员说：杨雪今天不上班，之后再联系。其的要求是杨雪给其道歉并回复。
1月14日14:27分(来电)称：投诉后工作人员已答复，其对答复满意了，特来电撤诉。
</v>
      </c>
      <c r="AY62" s="43" t="str">
        <f aca="false">L62</f>
        <v>人力资源方面其他问题</v>
      </c>
      <c r="AZ62" s="43" t="s">
        <v>116</v>
      </c>
      <c r="BA62" s="43" t="s">
        <v>116</v>
      </c>
      <c r="BB62" s="43" t="s">
        <v>116</v>
      </c>
      <c r="BC62" s="6" t="s">
        <v>425</v>
      </c>
      <c r="BD62" s="43" t="str">
        <f aca="false">T62</f>
        <v>结束</v>
      </c>
      <c r="BE62" s="43" t="str">
        <f aca="false">IFERROR(LEFT(R62,FIND(" ",R62)-1),R62)</f>
        <v>2026-01-19</v>
      </c>
      <c r="BF62" s="6" t="s">
        <v>1166</v>
      </c>
      <c r="BG62" s="78" t="s">
        <v>238</v>
      </c>
      <c r="BH62" s="55" t="s">
        <v>1149</v>
      </c>
      <c r="BI62" s="44"/>
      <c r="BJ62" s="44"/>
      <c r="BK62" s="44"/>
      <c r="BL62" s="44" t="str">
        <f aca="false">IF(BG62="物管行政部","侯旭、郑楠",IF(BG62="安保部","张庚",IF(BG62="工程设备部","华菲",IF(BG62="人力资源部","成琦",IF(BG62="党委工作部","阎鑫雨",IF(BG62="餐饮服务部","赵弘晨",IF(BG62="工会","白莉",IF(BG62="办公室","李建萍",""))))))))&amp;IF(BG62="纪检部","张先民",IF(BG62="信息管理部","蔡浩然",""))</f>
        <v>成琦</v>
      </c>
      <c r="BM62" s="44"/>
      <c r="BN62" s="44"/>
      <c r="BO62" s="44"/>
      <c r="BP62" s="44" t="s">
        <v>228</v>
      </c>
      <c r="BQ62" s="46" t="s">
        <v>5247</v>
      </c>
      <c r="BR62" s="44" t="s">
        <v>120</v>
      </c>
      <c r="BS62" s="46" t="s">
        <v>150</v>
      </c>
      <c r="BT62" s="46"/>
      <c r="BU62" s="44"/>
      <c r="BV62" s="44"/>
      <c r="BW62" s="44" t="str">
        <f aca="false">MID(AR62,1,22)</f>
        <v>GJ-PHONE-20260114-1140</v>
      </c>
      <c r="BX62" s="45" t="str">
        <f aca="false">IF(COUNTIF(BW:BW,BW62)=1,"否",COUNTIF(BW:BW,BW62))</f>
        <v>否</v>
      </c>
      <c r="CF62" s="0" t="str">
        <f aca="false">VLOOKUP(AR62,[3]市民意见信息导出!$AK$2:$AM$304,3,FALSE())</f>
        <v>结束</v>
      </c>
    </row>
    <row r="63" customFormat="false" ht="59" hidden="true" customHeight="true" outlineLevel="0" collapsed="false">
      <c r="A63" s="36" t="s">
        <v>5248</v>
      </c>
      <c r="B63" s="36" t="s">
        <v>5249</v>
      </c>
      <c r="C63" s="36" t="s">
        <v>5250</v>
      </c>
      <c r="D63" s="36" t="s">
        <v>1174</v>
      </c>
      <c r="E63" s="35" t="s">
        <v>4747</v>
      </c>
      <c r="F63" s="35" t="s">
        <v>129</v>
      </c>
      <c r="G63" s="35"/>
      <c r="H63" s="36" t="s">
        <v>5251</v>
      </c>
      <c r="I63" s="35" t="s">
        <v>116</v>
      </c>
      <c r="J63" s="35" t="s">
        <v>173</v>
      </c>
      <c r="K63" s="35" t="s">
        <v>234</v>
      </c>
      <c r="L63" s="35" t="s">
        <v>303</v>
      </c>
      <c r="M63" s="35" t="s">
        <v>5246</v>
      </c>
      <c r="N63" s="35" t="s">
        <v>97</v>
      </c>
      <c r="O63" s="35" t="s">
        <v>1149</v>
      </c>
      <c r="P63" s="35" t="s">
        <v>238</v>
      </c>
      <c r="Q63" s="35" t="s">
        <v>1149</v>
      </c>
      <c r="R63" s="36" t="s">
        <v>1174</v>
      </c>
      <c r="S63" s="95" t="s">
        <v>1126</v>
      </c>
      <c r="T63" s="16" t="s">
        <v>103</v>
      </c>
      <c r="U63" s="96" t="s">
        <v>104</v>
      </c>
      <c r="V63" s="35" t="s">
        <v>5227</v>
      </c>
      <c r="W63" s="35" t="s">
        <v>5227</v>
      </c>
      <c r="X63" s="35" t="s">
        <v>1163</v>
      </c>
      <c r="Y63" s="35" t="s">
        <v>1163</v>
      </c>
      <c r="Z63" s="35" t="s">
        <v>1163</v>
      </c>
      <c r="AA63" s="35" t="s">
        <v>1164</v>
      </c>
      <c r="AB63" s="35" t="s">
        <v>111</v>
      </c>
      <c r="AC63" s="35" t="s">
        <v>97</v>
      </c>
      <c r="AD63" s="35" t="s">
        <v>238</v>
      </c>
      <c r="AE63" s="35"/>
      <c r="AF63" s="35"/>
      <c r="AG63" s="35"/>
      <c r="AH63" s="35" t="s">
        <v>4756</v>
      </c>
      <c r="AI63" s="35" t="s">
        <v>4757</v>
      </c>
      <c r="AJ63" s="36" t="s">
        <v>104</v>
      </c>
      <c r="AK63" s="37" t="str">
        <f aca="false">AI63&amp;L63&amp;M63</f>
        <v>普办人力资源方面其他问题人力资源方面撤诉</v>
      </c>
      <c r="AP63" s="38" t="n">
        <v>60</v>
      </c>
      <c r="AQ63" s="97" t="n">
        <v>46023</v>
      </c>
      <c r="AR63" s="43" t="str">
        <f aca="false">IFERROR(LEFT(A63,FIND("（",A63)-1),A63)</f>
        <v>GJ-PHONE-20260114-1148</v>
      </c>
      <c r="AS63" s="43" t="str">
        <f aca="false">J63</f>
        <v>其他</v>
      </c>
      <c r="AT63" s="43" t="n">
        <f aca="false">IF(MID(AR63,1,2)="热线",12345)+IF(MID(AR63,1,2)="网络",12345)+IF(MID(AR63,1,2)="GJ",96166)</f>
        <v>96166</v>
      </c>
      <c r="AU63" s="43" t="str">
        <f aca="false">IFERROR(LEFT(C63,FIND(" ",C63)-1),C63)</f>
        <v>2026-01-14</v>
      </c>
      <c r="AV63" s="43" t="str">
        <f aca="false">P63</f>
        <v>人力资源部</v>
      </c>
      <c r="AW63" s="43" t="str">
        <f aca="false">Q63</f>
        <v>四惠分中心</v>
      </c>
      <c r="AX63" s="7" t="str">
        <f aca="false">H63</f>
        <v>1月14日14：29分来电称：撤销对鸿运承物业人力工作人员杨雪的所有投诉。</v>
      </c>
      <c r="AY63" s="43" t="str">
        <f aca="false">L63</f>
        <v>人力资源方面其他问题</v>
      </c>
      <c r="AZ63" s="43" t="s">
        <v>116</v>
      </c>
      <c r="BA63" s="43" t="s">
        <v>116</v>
      </c>
      <c r="BB63" s="43" t="s">
        <v>116</v>
      </c>
      <c r="BC63" s="6" t="s">
        <v>425</v>
      </c>
      <c r="BD63" s="43" t="str">
        <f aca="false">T63</f>
        <v>结束</v>
      </c>
      <c r="BE63" s="43" t="str">
        <f aca="false">IFERROR(LEFT(R63,FIND(" ",R63)-1),R63)</f>
        <v>2026-01-19</v>
      </c>
      <c r="BF63" s="6" t="s">
        <v>1166</v>
      </c>
      <c r="BG63" s="78" t="s">
        <v>238</v>
      </c>
      <c r="BH63" s="55" t="s">
        <v>1149</v>
      </c>
      <c r="BI63" s="44"/>
      <c r="BJ63" s="44"/>
      <c r="BK63" s="44"/>
      <c r="BL63" s="44" t="str">
        <f aca="false">IF(BG63="物管行政部","侯旭、郑楠",IF(BG63="安保部","张庚",IF(BG63="工程设备部","华菲",IF(BG63="人力资源部","成琦",IF(BG63="党委工作部","阎鑫雨",IF(BG63="餐饮服务部","赵弘晨",IF(BG63="工会","白莉",IF(BG63="办公室","李建萍",""))))))))&amp;IF(BG63="纪检部","张先民",IF(BG63="信息管理部","蔡浩然",""))</f>
        <v>成琦</v>
      </c>
      <c r="BM63" s="44"/>
      <c r="BN63" s="44"/>
      <c r="BO63" s="44"/>
      <c r="BP63" s="44" t="s">
        <v>228</v>
      </c>
      <c r="BQ63" s="51" t="s">
        <v>1167</v>
      </c>
      <c r="BR63" s="44" t="s">
        <v>92</v>
      </c>
      <c r="BS63" s="46" t="s">
        <v>150</v>
      </c>
      <c r="BT63" s="46"/>
      <c r="BU63" s="44"/>
      <c r="BV63" s="44"/>
      <c r="BW63" s="44" t="str">
        <f aca="false">MID(AR63,1,22)</f>
        <v>GJ-PHONE-20260114-1148</v>
      </c>
      <c r="BX63" s="45" t="str">
        <f aca="false">IF(COUNTIF(BW:BW,BW63)=1,"否",COUNTIF(BW:BW,BW63))</f>
        <v>否</v>
      </c>
      <c r="CF63" s="0" t="str">
        <f aca="false">VLOOKUP(AR63,[3]市民意见信息导出!$AK$2:$AM$304,3,FALSE())</f>
        <v>结束</v>
      </c>
    </row>
    <row r="64" customFormat="false" ht="68" hidden="true" customHeight="true" outlineLevel="0" collapsed="false">
      <c r="A64" s="36" t="s">
        <v>5252</v>
      </c>
      <c r="B64" s="36" t="s">
        <v>5253</v>
      </c>
      <c r="C64" s="36" t="s">
        <v>5254</v>
      </c>
      <c r="D64" s="36" t="s">
        <v>1174</v>
      </c>
      <c r="E64" s="35" t="s">
        <v>4747</v>
      </c>
      <c r="F64" s="35" t="s">
        <v>129</v>
      </c>
      <c r="G64" s="36" t="s">
        <v>5255</v>
      </c>
      <c r="H64" s="36" t="s">
        <v>5256</v>
      </c>
      <c r="I64" s="35" t="s">
        <v>92</v>
      </c>
      <c r="J64" s="35" t="s">
        <v>93</v>
      </c>
      <c r="K64" s="35" t="s">
        <v>94</v>
      </c>
      <c r="L64" s="35" t="s">
        <v>184</v>
      </c>
      <c r="M64" s="35" t="s">
        <v>185</v>
      </c>
      <c r="N64" s="35" t="s">
        <v>97</v>
      </c>
      <c r="O64" s="35" t="s">
        <v>237</v>
      </c>
      <c r="P64" s="35" t="s">
        <v>99</v>
      </c>
      <c r="Q64" s="35" t="s">
        <v>237</v>
      </c>
      <c r="R64" s="36" t="s">
        <v>1174</v>
      </c>
      <c r="S64" s="95" t="s">
        <v>1126</v>
      </c>
      <c r="T64" s="16" t="s">
        <v>103</v>
      </c>
      <c r="U64" s="96" t="s">
        <v>104</v>
      </c>
      <c r="V64" s="35" t="s">
        <v>5077</v>
      </c>
      <c r="W64" s="35" t="s">
        <v>5257</v>
      </c>
      <c r="X64" s="35" t="s">
        <v>4897</v>
      </c>
      <c r="Y64" s="35" t="s">
        <v>4753</v>
      </c>
      <c r="Z64" s="35" t="s">
        <v>4754</v>
      </c>
      <c r="AA64" s="35" t="s">
        <v>5258</v>
      </c>
      <c r="AB64" s="35" t="s">
        <v>111</v>
      </c>
      <c r="AC64" s="35" t="s">
        <v>97</v>
      </c>
      <c r="AD64" s="35" t="s">
        <v>99</v>
      </c>
      <c r="AE64" s="35"/>
      <c r="AF64" s="35"/>
      <c r="AG64" s="35"/>
      <c r="AH64" s="35" t="s">
        <v>4756</v>
      </c>
      <c r="AI64" s="35" t="s">
        <v>4757</v>
      </c>
      <c r="AJ64" s="36" t="s">
        <v>104</v>
      </c>
      <c r="AK64" s="37" t="str">
        <f aca="false">AI64&amp;L64&amp;M64</f>
        <v>普办乘车环境问题车辆卫生</v>
      </c>
      <c r="AP64" s="38" t="n">
        <v>61</v>
      </c>
      <c r="AQ64" s="97" t="n">
        <v>46023</v>
      </c>
      <c r="AR64" s="43" t="str">
        <f aca="false">IFERROR(LEFT(A64,FIND("（",A64)-1),A64)</f>
        <v>GJ-PHONE-20260114-1415</v>
      </c>
      <c r="AS64" s="43" t="str">
        <f aca="false">J64</f>
        <v>诉求</v>
      </c>
      <c r="AT64" s="43" t="n">
        <f aca="false">IF(MID(AR64,1,2)="热线",12345)+IF(MID(AR64,1,2)="网络",12345)+IF(MID(AR64,1,2)="GJ",96166)</f>
        <v>96166</v>
      </c>
      <c r="AU64" s="43" t="str">
        <f aca="false">IFERROR(LEFT(C64,FIND(" ",C64)-1),C64)</f>
        <v>2026-01-14</v>
      </c>
      <c r="AV64" s="43" t="str">
        <f aca="false">P64</f>
        <v>物管行政部</v>
      </c>
      <c r="AW64" s="43" t="str">
        <f aca="false">Q64</f>
        <v>方庄分中心</v>
      </c>
      <c r="AX64" s="7" t="str">
        <f aca="false">H64</f>
        <v>1月14日13:30分左右,一先生在北京体育馆乘坐60路6928458号车到黄寺总政大院,其反映车厢内(前后)有很多垃圾,故不满,要求答复.</v>
      </c>
      <c r="AY64" s="43" t="str">
        <f aca="false">L64</f>
        <v>乘车环境问题</v>
      </c>
      <c r="AZ64" s="43" t="s">
        <v>116</v>
      </c>
      <c r="BA64" s="43" t="s">
        <v>116</v>
      </c>
      <c r="BB64" s="43" t="s">
        <v>116</v>
      </c>
      <c r="BC64" s="6" t="s">
        <v>4758</v>
      </c>
      <c r="BD64" s="43" t="str">
        <f aca="false">T64</f>
        <v>结束</v>
      </c>
      <c r="BE64" s="43" t="str">
        <f aca="false">IFERROR(LEFT(R64,FIND(" ",R64)-1),R64)</f>
        <v>2026-01-19</v>
      </c>
      <c r="BF64" s="6" t="s">
        <v>1023</v>
      </c>
      <c r="BG64" s="78" t="s">
        <v>99</v>
      </c>
      <c r="BH64" s="55" t="s">
        <v>237</v>
      </c>
      <c r="BI64" s="44"/>
      <c r="BJ64" s="44"/>
      <c r="BK64" s="44"/>
      <c r="BL64" s="44" t="str">
        <f aca="false">IF(BG64="物管行政部","侯旭、郑楠",IF(BG64="安保部","张庚",IF(BG64="工程设备部","华菲",IF(BG64="人力资源部","成琦",IF(BG64="党委工作部","阎鑫雨",IF(BG64="餐饮服务部","赵弘晨",IF(BG64="工会","白莉",IF(BG64="办公室","李建萍",""))))))))&amp;IF(BG64="纪检部","张先民",IF(BG64="信息管理部","蔡浩然",""))</f>
        <v>侯旭、郑楠</v>
      </c>
      <c r="BM64" s="44"/>
      <c r="BN64" s="44"/>
      <c r="BO64" s="44"/>
      <c r="BP64" s="44" t="s">
        <v>120</v>
      </c>
      <c r="BQ64" s="51"/>
      <c r="BR64" s="44"/>
      <c r="BS64" s="46"/>
      <c r="BT64" s="46"/>
      <c r="BU64" s="44"/>
      <c r="BV64" s="44"/>
      <c r="BW64" s="44" t="str">
        <f aca="false">MID(AR64,1,22)</f>
        <v>GJ-PHONE-20260114-1415</v>
      </c>
      <c r="BX64" s="45" t="str">
        <f aca="false">IF(COUNTIF(BW:BW,BW64)=1,"否",COUNTIF(BW:BW,BW64))</f>
        <v>否</v>
      </c>
      <c r="CF64" s="0" t="str">
        <f aca="false">VLOOKUP(AR64,[3]市民意见信息导出!$AK$2:$AM$304,3,FALSE())</f>
        <v>结束</v>
      </c>
    </row>
    <row r="65" customFormat="false" ht="120" hidden="true" customHeight="true" outlineLevel="0" collapsed="false">
      <c r="A65" s="36" t="s">
        <v>5259</v>
      </c>
      <c r="B65" s="36" t="s">
        <v>5260</v>
      </c>
      <c r="C65" s="36" t="s">
        <v>5261</v>
      </c>
      <c r="D65" s="36" t="s">
        <v>1174</v>
      </c>
      <c r="E65" s="35" t="s">
        <v>4747</v>
      </c>
      <c r="F65" s="35" t="s">
        <v>89</v>
      </c>
      <c r="G65" s="36" t="s">
        <v>5233</v>
      </c>
      <c r="H65" s="36" t="s">
        <v>5262</v>
      </c>
      <c r="I65" s="35" t="s">
        <v>92</v>
      </c>
      <c r="J65" s="35" t="s">
        <v>173</v>
      </c>
      <c r="K65" s="35" t="s">
        <v>132</v>
      </c>
      <c r="L65" s="35" t="s">
        <v>174</v>
      </c>
      <c r="M65" s="35" t="s">
        <v>175</v>
      </c>
      <c r="N65" s="35" t="s">
        <v>97</v>
      </c>
      <c r="O65" s="35" t="s">
        <v>237</v>
      </c>
      <c r="P65" s="35" t="s">
        <v>5235</v>
      </c>
      <c r="Q65" s="35" t="s">
        <v>237</v>
      </c>
      <c r="R65" s="36" t="s">
        <v>1174</v>
      </c>
      <c r="S65" s="95" t="s">
        <v>1126</v>
      </c>
      <c r="T65" s="16" t="s">
        <v>103</v>
      </c>
      <c r="U65" s="96" t="s">
        <v>104</v>
      </c>
      <c r="V65" s="35" t="s">
        <v>5236</v>
      </c>
      <c r="W65" s="36" t="s">
        <v>5237</v>
      </c>
      <c r="X65" s="35" t="s">
        <v>5238</v>
      </c>
      <c r="Y65" s="35" t="s">
        <v>5238</v>
      </c>
      <c r="Z65" s="35" t="s">
        <v>5238</v>
      </c>
      <c r="AA65" s="35" t="s">
        <v>5239</v>
      </c>
      <c r="AB65" s="35" t="s">
        <v>111</v>
      </c>
      <c r="AC65" s="35" t="s">
        <v>97</v>
      </c>
      <c r="AD65" s="35" t="s">
        <v>5235</v>
      </c>
      <c r="AE65" s="35"/>
      <c r="AF65" s="35"/>
      <c r="AG65" s="35"/>
      <c r="AH65" s="35" t="s">
        <v>4756</v>
      </c>
      <c r="AI65" s="35" t="s">
        <v>4757</v>
      </c>
      <c r="AJ65" s="36" t="s">
        <v>104</v>
      </c>
      <c r="AK65" s="37" t="str">
        <f aca="false">AI65&amp;L65&amp;M65</f>
        <v>普办安保专业其他问题安保专业补充内容</v>
      </c>
      <c r="AP65" s="38" t="n">
        <v>62</v>
      </c>
      <c r="AQ65" s="97" t="n">
        <v>46023</v>
      </c>
      <c r="AR65" s="43" t="str">
        <f aca="false">IFERROR(LEFT(A65,FIND("（",A65)-1),A65)</f>
        <v>GJ-PHONE-20260114-1475</v>
      </c>
      <c r="AS65" s="43" t="str">
        <f aca="false">J65</f>
        <v>其他</v>
      </c>
      <c r="AT65" s="43" t="n">
        <f aca="false">IF(MID(AR65,1,2)="热线",12345)+IF(MID(AR65,1,2)="网络",12345)+IF(MID(AR65,1,2)="GJ",96166)</f>
        <v>96166</v>
      </c>
      <c r="AU65" s="43" t="str">
        <f aca="false">IFERROR(LEFT(C65,FIND(" ",C65)-1),C65)</f>
        <v>2026-01-14</v>
      </c>
      <c r="AV65" s="43" t="str">
        <f aca="false">P65</f>
        <v>木樨园</v>
      </c>
      <c r="AW65" s="43" t="str">
        <f aca="false">Q65</f>
        <v>方庄分中心</v>
      </c>
      <c r="AX65" s="7" t="str">
        <f aca="false">H65</f>
        <v>1月13日16:16分来电一位女士（60岁）反映：16:06分进入木樨园场站报销医药费，其每年都来此报销医药费，当时场站门口没有保安，其往里面走的时候，门岗屋子里出来两位女性（2位女士一个蓝色公交羽绒服，一个穿着保安马甲），用严厉的口气询问其：你干嘛的啊进来，随后双方产生争吵，其称工作人员有言语辱骂，故不满，要求马上答复。注：其要求调取当时监控，此事不解决满意誓不罢休，其先去楼上报销医药费等待负责人回复。17:03分微信已转
1月14日16:38分(来电)一位女士补充：至今未有人联系其，其想知道门卫是屋里站岗还是门外站岗，到底是几个人站岗，当时工作人员有骂人的情况怎么处理，并称当时工作人员给其录像了认为要是发到网上是违法行为，至今未有负责人联系，要再不联系就拨打市长热线反映，要求马上答复。16:49分微信已转</v>
      </c>
      <c r="AY65" s="43" t="str">
        <f aca="false">L65</f>
        <v>安保专业其他问题</v>
      </c>
      <c r="AZ65" s="43" t="s">
        <v>116</v>
      </c>
      <c r="BA65" s="43" t="s">
        <v>116</v>
      </c>
      <c r="BB65" s="43" t="s">
        <v>116</v>
      </c>
      <c r="BC65" s="6" t="s">
        <v>398</v>
      </c>
      <c r="BD65" s="43" t="str">
        <f aca="false">T65</f>
        <v>结束</v>
      </c>
      <c r="BE65" s="43" t="str">
        <f aca="false">IFERROR(LEFT(R65,FIND(" ",R65)-1),R65)</f>
        <v>2026-01-19</v>
      </c>
      <c r="BF65" s="6" t="s">
        <v>1744</v>
      </c>
      <c r="BG65" s="78" t="s">
        <v>148</v>
      </c>
      <c r="BH65" s="55" t="s">
        <v>237</v>
      </c>
      <c r="BI65" s="44"/>
      <c r="BJ65" s="44"/>
      <c r="BK65" s="44"/>
      <c r="BL65" s="44" t="str">
        <f aca="false">IF(BG65="物管行政部","侯旭、郑楠",IF(BG65="安保部","张庚",IF(BG65="工程设备部","华菲",IF(BG65="人力资源部","成琦",IF(BG65="党委工作部","阎鑫雨",IF(BG65="餐饮服务部","赵弘晨",IF(BG65="工会","白莉",IF(BG65="办公室","李建萍",""))))))))&amp;IF(BG65="纪检部","张先民",IF(BG65="信息管理部","蔡浩然",""))</f>
        <v>张庚</v>
      </c>
      <c r="BM65" s="44"/>
      <c r="BN65" s="44"/>
      <c r="BO65" s="44"/>
      <c r="BP65" s="44" t="s">
        <v>120</v>
      </c>
      <c r="BQ65" s="46" t="s">
        <v>5263</v>
      </c>
      <c r="BR65" s="44" t="s">
        <v>92</v>
      </c>
      <c r="BS65" s="46"/>
      <c r="BT65" s="46"/>
      <c r="BU65" s="44"/>
      <c r="BV65" s="44"/>
      <c r="BW65" s="44" t="str">
        <f aca="false">MID(AR65,1,22)</f>
        <v>GJ-PHONE-20260114-1475</v>
      </c>
      <c r="BX65" s="45" t="str">
        <f aca="false">IF(COUNTIF(BW:BW,BW65)=1,"否",COUNTIF(BW:BW,BW65))</f>
        <v>否</v>
      </c>
      <c r="CF65" s="0" t="str">
        <f aca="false">VLOOKUP(AR65,[3]市民意见信息导出!$AK$2:$AM$304,3,FALSE())</f>
        <v>结束</v>
      </c>
    </row>
    <row r="66" customFormat="false" ht="39" hidden="true" customHeight="false" outlineLevel="0" collapsed="false">
      <c r="A66" s="36" t="s">
        <v>5264</v>
      </c>
      <c r="B66" s="36" t="s">
        <v>5265</v>
      </c>
      <c r="C66" s="36" t="s">
        <v>5266</v>
      </c>
      <c r="D66" s="36" t="s">
        <v>1174</v>
      </c>
      <c r="E66" s="35" t="s">
        <v>4747</v>
      </c>
      <c r="F66" s="35" t="s">
        <v>129</v>
      </c>
      <c r="G66" s="36" t="s">
        <v>5267</v>
      </c>
      <c r="H66" s="36" t="s">
        <v>5268</v>
      </c>
      <c r="I66" s="35" t="s">
        <v>92</v>
      </c>
      <c r="J66" s="35" t="s">
        <v>93</v>
      </c>
      <c r="K66" s="35" t="s">
        <v>94</v>
      </c>
      <c r="L66" s="35" t="s">
        <v>95</v>
      </c>
      <c r="M66" s="35" t="s">
        <v>96</v>
      </c>
      <c r="N66" s="35" t="s">
        <v>97</v>
      </c>
      <c r="O66" s="35" t="s">
        <v>531</v>
      </c>
      <c r="P66" s="35" t="s">
        <v>531</v>
      </c>
      <c r="Q66" s="35" t="s">
        <v>531</v>
      </c>
      <c r="R66" s="36" t="s">
        <v>1174</v>
      </c>
      <c r="S66" s="95" t="s">
        <v>1126</v>
      </c>
      <c r="T66" s="16" t="s">
        <v>103</v>
      </c>
      <c r="U66" s="96" t="s">
        <v>104</v>
      </c>
      <c r="V66" s="35" t="s">
        <v>5269</v>
      </c>
      <c r="W66" s="35" t="s">
        <v>5270</v>
      </c>
      <c r="X66" s="35" t="s">
        <v>5271</v>
      </c>
      <c r="Y66" s="35" t="s">
        <v>4753</v>
      </c>
      <c r="Z66" s="35" t="s">
        <v>4754</v>
      </c>
      <c r="AA66" s="35" t="s">
        <v>5272</v>
      </c>
      <c r="AB66" s="35" t="s">
        <v>111</v>
      </c>
      <c r="AC66" s="35" t="s">
        <v>97</v>
      </c>
      <c r="AD66" s="35" t="s">
        <v>99</v>
      </c>
      <c r="AE66" s="35"/>
      <c r="AF66" s="35"/>
      <c r="AG66" s="35"/>
      <c r="AH66" s="35" t="s">
        <v>4756</v>
      </c>
      <c r="AI66" s="35" t="s">
        <v>4757</v>
      </c>
      <c r="AJ66" s="36" t="s">
        <v>104</v>
      </c>
      <c r="AK66" s="37" t="str">
        <f aca="false">AI66&amp;L66&amp;M66</f>
        <v>普办企业政策问题调整服务规范</v>
      </c>
      <c r="AP66" s="38" t="n">
        <v>63</v>
      </c>
      <c r="AQ66" s="97" t="n">
        <v>46023</v>
      </c>
      <c r="AR66" s="43" t="str">
        <f aca="false">IFERROR(LEFT(A66,FIND("（",A66)-1),A66)</f>
        <v>GJ-PHONE-20260114-2143</v>
      </c>
      <c r="AS66" s="43" t="str">
        <f aca="false">J66</f>
        <v>诉求</v>
      </c>
      <c r="AT66" s="43" t="n">
        <f aca="false">IF(MID(AR66,1,2)="热线",12345)+IF(MID(AR66,1,2)="网络",12345)+IF(MID(AR66,1,2)="GJ",96166)</f>
        <v>96166</v>
      </c>
      <c r="AU66" s="43" t="str">
        <f aca="false">IFERROR(LEFT(C66,FIND(" ",C66)-1),C66)</f>
        <v>2026-01-15</v>
      </c>
      <c r="AV66" s="43" t="str">
        <f aca="false">P66</f>
        <v>阜成门分中心</v>
      </c>
      <c r="AW66" s="43" t="str">
        <f aca="false">Q66</f>
        <v>阜成门分中心</v>
      </c>
      <c r="AX66" s="7" t="str">
        <f aca="false">H66</f>
        <v>1月14日22：37分来电下车，一先生反映：114路ACE170号车，其坐在中后部，看见地面有很多的卫生纸，其不满，特来电反映。
注：1月19日下午以后联系其。</v>
      </c>
      <c r="AY66" s="43" t="str">
        <f aca="false">L66</f>
        <v>企业政策问题</v>
      </c>
      <c r="AZ66" s="43" t="s">
        <v>116</v>
      </c>
      <c r="BA66" s="43" t="s">
        <v>116</v>
      </c>
      <c r="BB66" s="43" t="s">
        <v>116</v>
      </c>
      <c r="BC66" s="6" t="s">
        <v>4758</v>
      </c>
      <c r="BD66" s="43" t="str">
        <f aca="false">T66</f>
        <v>结束</v>
      </c>
      <c r="BE66" s="43" t="str">
        <f aca="false">IFERROR(LEFT(R66,FIND(" ",R66)-1),R66)</f>
        <v>2026-01-19</v>
      </c>
      <c r="BF66" s="6" t="s">
        <v>1023</v>
      </c>
      <c r="BG66" s="78" t="s">
        <v>99</v>
      </c>
      <c r="BH66" s="55" t="s">
        <v>531</v>
      </c>
      <c r="BI66" s="44"/>
      <c r="BJ66" s="44"/>
      <c r="BK66" s="44"/>
      <c r="BL66" s="44" t="str">
        <f aca="false">IF(BG66="物管行政部","侯旭、郑楠",IF(BG66="安保部","张庚",IF(BG66="工程设备部","华菲",IF(BG66="人力资源部","成琦",IF(BG66="党委工作部","阎鑫雨",IF(BG66="餐饮服务部","赵弘晨",IF(BG66="工会","白莉",IF(BG66="办公室","李建萍",""))))))))&amp;IF(BG66="纪检部","张先民",IF(BG66="信息管理部","蔡浩然",""))</f>
        <v>侯旭、郑楠</v>
      </c>
      <c r="BM66" s="44"/>
      <c r="BN66" s="44"/>
      <c r="BO66" s="44"/>
      <c r="BP66" s="44" t="s">
        <v>120</v>
      </c>
      <c r="BQ66" s="46"/>
      <c r="BR66" s="44"/>
      <c r="BS66" s="46"/>
      <c r="BT66" s="46"/>
      <c r="BU66" s="44"/>
      <c r="BV66" s="44"/>
      <c r="BW66" s="44" t="str">
        <f aca="false">MID(AR66,1,22)</f>
        <v>GJ-PHONE-20260114-2143</v>
      </c>
      <c r="BX66" s="45" t="str">
        <f aca="false">IF(COUNTIF(BW:BW,BW66)=1,"否",COUNTIF(BW:BW,BW66))</f>
        <v>否</v>
      </c>
      <c r="CF66" s="0" t="str">
        <f aca="false">VLOOKUP(AR66,[3]市民意见信息导出!$AK$2:$AM$304,3,FALSE())</f>
        <v>结束</v>
      </c>
    </row>
    <row r="67" customFormat="false" ht="42" hidden="true" customHeight="false" outlineLevel="0" collapsed="false">
      <c r="A67" s="36" t="s">
        <v>5273</v>
      </c>
      <c r="B67" s="36" t="s">
        <v>5274</v>
      </c>
      <c r="C67" s="36" t="s">
        <v>5275</v>
      </c>
      <c r="D67" s="36" t="s">
        <v>1206</v>
      </c>
      <c r="E67" s="35" t="s">
        <v>4747</v>
      </c>
      <c r="F67" s="35" t="s">
        <v>89</v>
      </c>
      <c r="G67" s="36" t="s">
        <v>5276</v>
      </c>
      <c r="H67" s="36" t="s">
        <v>5277</v>
      </c>
      <c r="I67" s="35" t="s">
        <v>92</v>
      </c>
      <c r="J67" s="35" t="s">
        <v>93</v>
      </c>
      <c r="K67" s="35" t="s">
        <v>132</v>
      </c>
      <c r="L67" s="35" t="s">
        <v>388</v>
      </c>
      <c r="M67" s="35" t="s">
        <v>389</v>
      </c>
      <c r="N67" s="35" t="s">
        <v>97</v>
      </c>
      <c r="O67" s="35" t="s">
        <v>186</v>
      </c>
      <c r="P67" s="35" t="s">
        <v>176</v>
      </c>
      <c r="Q67" s="35" t="s">
        <v>186</v>
      </c>
      <c r="R67" s="36" t="s">
        <v>1206</v>
      </c>
      <c r="S67" s="95" t="s">
        <v>1110</v>
      </c>
      <c r="T67" s="16" t="s">
        <v>103</v>
      </c>
      <c r="U67" s="96" t="s">
        <v>104</v>
      </c>
      <c r="V67" s="35" t="s">
        <v>5278</v>
      </c>
      <c r="W67" s="35" t="s">
        <v>5279</v>
      </c>
      <c r="X67" s="35" t="s">
        <v>5280</v>
      </c>
      <c r="Y67" s="35" t="s">
        <v>5280</v>
      </c>
      <c r="Z67" s="35" t="s">
        <v>5280</v>
      </c>
      <c r="AA67" s="35" t="s">
        <v>5281</v>
      </c>
      <c r="AB67" s="35" t="s">
        <v>111</v>
      </c>
      <c r="AC67" s="35" t="s">
        <v>97</v>
      </c>
      <c r="AD67" s="35" t="s">
        <v>176</v>
      </c>
      <c r="AE67" s="35"/>
      <c r="AF67" s="35"/>
      <c r="AG67" s="35"/>
      <c r="AH67" s="35" t="s">
        <v>4756</v>
      </c>
      <c r="AI67" s="35" t="s">
        <v>4757</v>
      </c>
      <c r="AJ67" s="36" t="s">
        <v>104</v>
      </c>
      <c r="AK67" s="37" t="str">
        <f aca="false">AI67&amp;L67&amp;M67</f>
        <v>普办场站保安问题场站保安</v>
      </c>
      <c r="AP67" s="38" t="n">
        <v>64</v>
      </c>
      <c r="AQ67" s="97" t="n">
        <v>46023</v>
      </c>
      <c r="AR67" s="43" t="str">
        <f aca="false">IFERROR(LEFT(A67,FIND("（",A67)-1),A67)</f>
        <v>GJ-PHONE-20260115-0983</v>
      </c>
      <c r="AS67" s="43" t="str">
        <f aca="false">J67</f>
        <v>诉求</v>
      </c>
      <c r="AT67" s="43" t="n">
        <f aca="false">IF(MID(AR67,1,2)="热线",12345)+IF(MID(AR67,1,2)="网络",12345)+IF(MID(AR67,1,2)="GJ",96166)</f>
        <v>96166</v>
      </c>
      <c r="AU67" s="43" t="str">
        <f aca="false">IFERROR(LEFT(C67,FIND(" ",C67)-1),C67)</f>
        <v>2026-01-15</v>
      </c>
      <c r="AV67" s="43" t="str">
        <f aca="false">P67</f>
        <v>安全保卫部（应急管理中心）</v>
      </c>
      <c r="AW67" s="43" t="str">
        <f aca="false">Q67</f>
        <v>动物园分中心</v>
      </c>
      <c r="AX67" s="7" t="str">
        <f aca="false">H67</f>
        <v>1月15日12:37分(来电)，一女士在东直门外等乘古北水镇专线，其称359路场站内有一个厕所， 每次都能进去，今天安保人员不让其进，其现在憋的不行了，要求马上答复。注：12:43分已转鸿运承</v>
      </c>
      <c r="AY67" s="43" t="str">
        <f aca="false">L67</f>
        <v>场站保安问题</v>
      </c>
      <c r="AZ67" s="43" t="s">
        <v>116</v>
      </c>
      <c r="BA67" s="43" t="s">
        <v>116</v>
      </c>
      <c r="BB67" s="43" t="s">
        <v>116</v>
      </c>
      <c r="BC67" s="6" t="s">
        <v>398</v>
      </c>
      <c r="BD67" s="43" t="str">
        <f aca="false">T67</f>
        <v>结束</v>
      </c>
      <c r="BE67" s="43" t="str">
        <f aca="false">IFERROR(LEFT(R67,FIND(" ",R67)-1),R67)</f>
        <v>2026-01-20</v>
      </c>
      <c r="BF67" s="6" t="s">
        <v>5282</v>
      </c>
      <c r="BG67" s="78" t="s">
        <v>148</v>
      </c>
      <c r="BH67" s="55" t="s">
        <v>186</v>
      </c>
      <c r="BI67" s="44"/>
      <c r="BJ67" s="44"/>
      <c r="BK67" s="44"/>
      <c r="BL67" s="44" t="str">
        <f aca="false">IF(BG67="物管行政部","侯旭、郑楠",IF(BG67="安保部","张庚",IF(BG67="工程设备部","华菲",IF(BG67="人力资源部","成琦",IF(BG67="党委工作部","阎鑫雨",IF(BG67="餐饮服务部","赵弘晨",IF(BG67="工会","白莉",IF(BG67="办公室","李建萍",""))))))))&amp;IF(BG67="纪检部","张先民",IF(BG67="信息管理部","蔡浩然",""))</f>
        <v>张庚</v>
      </c>
      <c r="BM67" s="44"/>
      <c r="BN67" s="44"/>
      <c r="BO67" s="44"/>
      <c r="BP67" s="44" t="s">
        <v>120</v>
      </c>
      <c r="BQ67" s="46"/>
      <c r="BR67" s="44"/>
      <c r="BS67" s="46"/>
      <c r="BT67" s="46"/>
      <c r="BU67" s="44"/>
      <c r="BV67" s="44"/>
      <c r="BW67" s="44" t="str">
        <f aca="false">MID(AR67,1,22)</f>
        <v>GJ-PHONE-20260115-0983</v>
      </c>
      <c r="BX67" s="45" t="str">
        <f aca="false">IF(COUNTIF(BW:BW,BW67)=1,"否",COUNTIF(BW:BW,BW67))</f>
        <v>否</v>
      </c>
      <c r="CF67" s="0" t="str">
        <f aca="false">VLOOKUP(AR67,[3]市民意见信息导出!$AK$2:$AM$304,3,FALSE())</f>
        <v>结束</v>
      </c>
    </row>
    <row r="68" customFormat="false" ht="28" hidden="true" customHeight="false" outlineLevel="0" collapsed="false">
      <c r="A68" s="36" t="s">
        <v>5283</v>
      </c>
      <c r="B68" s="36" t="s">
        <v>5284</v>
      </c>
      <c r="C68" s="36" t="s">
        <v>5285</v>
      </c>
      <c r="D68" s="36" t="s">
        <v>1206</v>
      </c>
      <c r="E68" s="35" t="s">
        <v>4747</v>
      </c>
      <c r="F68" s="35" t="s">
        <v>129</v>
      </c>
      <c r="G68" s="35"/>
      <c r="H68" s="36" t="s">
        <v>5286</v>
      </c>
      <c r="I68" s="35" t="s">
        <v>116</v>
      </c>
      <c r="J68" s="35" t="s">
        <v>93</v>
      </c>
      <c r="K68" s="35" t="s">
        <v>94</v>
      </c>
      <c r="L68" s="35" t="s">
        <v>95</v>
      </c>
      <c r="M68" s="35" t="s">
        <v>96</v>
      </c>
      <c r="N68" s="35" t="s">
        <v>97</v>
      </c>
      <c r="O68" s="35" t="s">
        <v>305</v>
      </c>
      <c r="P68" s="35" t="s">
        <v>99</v>
      </c>
      <c r="Q68" s="35" t="s">
        <v>305</v>
      </c>
      <c r="R68" s="36" t="s">
        <v>1206</v>
      </c>
      <c r="S68" s="95" t="s">
        <v>1126</v>
      </c>
      <c r="T68" s="16" t="s">
        <v>103</v>
      </c>
      <c r="U68" s="96" t="s">
        <v>104</v>
      </c>
      <c r="V68" s="35" t="s">
        <v>5287</v>
      </c>
      <c r="W68" s="35" t="s">
        <v>5288</v>
      </c>
      <c r="X68" s="35" t="s">
        <v>5289</v>
      </c>
      <c r="Y68" s="35" t="s">
        <v>5151</v>
      </c>
      <c r="Z68" s="35" t="s">
        <v>826</v>
      </c>
      <c r="AA68" s="35" t="s">
        <v>5290</v>
      </c>
      <c r="AB68" s="35" t="s">
        <v>111</v>
      </c>
      <c r="AC68" s="35" t="s">
        <v>97</v>
      </c>
      <c r="AD68" s="35" t="s">
        <v>99</v>
      </c>
      <c r="AE68" s="35"/>
      <c r="AF68" s="35"/>
      <c r="AG68" s="35"/>
      <c r="AH68" s="35" t="s">
        <v>4756</v>
      </c>
      <c r="AI68" s="35" t="s">
        <v>4757</v>
      </c>
      <c r="AJ68" s="36" t="s">
        <v>104</v>
      </c>
      <c r="AK68" s="37" t="str">
        <f aca="false">AI68&amp;L68&amp;M68</f>
        <v>普办企业政策问题调整服务规范</v>
      </c>
      <c r="AP68" s="38" t="n">
        <v>65</v>
      </c>
      <c r="AQ68" s="97" t="n">
        <v>46023</v>
      </c>
      <c r="AR68" s="43" t="str">
        <f aca="false">IFERROR(LEFT(A68,FIND("（",A68)-1),A68)</f>
        <v>GJ-PHONE-20260115-0652</v>
      </c>
      <c r="AS68" s="43" t="str">
        <f aca="false">J68</f>
        <v>诉求</v>
      </c>
      <c r="AT68" s="43" t="n">
        <f aca="false">IF(MID(AR68,1,2)="热线",12345)+IF(MID(AR68,1,2)="网络",12345)+IF(MID(AR68,1,2)="GJ",96166)</f>
        <v>96166</v>
      </c>
      <c r="AU68" s="43" t="str">
        <f aca="false">IFERROR(LEFT(C68,FIND(" ",C68)-1),C68)</f>
        <v>2026-01-15</v>
      </c>
      <c r="AV68" s="43" t="str">
        <f aca="false">P68</f>
        <v>物管行政部</v>
      </c>
      <c r="AW68" s="43" t="str">
        <f aca="false">Q68</f>
        <v>九龙分中心</v>
      </c>
      <c r="AX68" s="7" t="str">
        <f aca="false">H68</f>
        <v>1月15日10:36分一先生（F83路内部职工）来电：在梨村公交场站找保洁人员刷车，但无人理会，故不满，特来电反映。</v>
      </c>
      <c r="AY68" s="43" t="str">
        <f aca="false">L68</f>
        <v>企业政策问题</v>
      </c>
      <c r="AZ68" s="43" t="s">
        <v>92</v>
      </c>
      <c r="BA68" s="43" t="s">
        <v>116</v>
      </c>
      <c r="BB68" s="43" t="s">
        <v>116</v>
      </c>
      <c r="BC68" s="6" t="s">
        <v>4758</v>
      </c>
      <c r="BD68" s="43" t="str">
        <f aca="false">T68</f>
        <v>结束</v>
      </c>
      <c r="BE68" s="43" t="str">
        <f aca="false">IFERROR(LEFT(R68,FIND(" ",R68)-1),R68)</f>
        <v>2026-01-20</v>
      </c>
      <c r="BF68" s="6" t="s">
        <v>4957</v>
      </c>
      <c r="BG68" s="78" t="s">
        <v>99</v>
      </c>
      <c r="BH68" s="55" t="s">
        <v>305</v>
      </c>
      <c r="BI68" s="44"/>
      <c r="BJ68" s="44"/>
      <c r="BK68" s="44"/>
      <c r="BL68" s="44" t="str">
        <f aca="false">IF(BG68="物管行政部","侯旭、郑楠",IF(BG68="安保部","张庚",IF(BG68="工程设备部","华菲",IF(BG68="人力资源部","成琦",IF(BG68="党委工作部","阎鑫雨",IF(BG68="餐饮服务部","赵弘晨",IF(BG68="工会","白莉",IF(BG68="办公室","李建萍",""))))))))&amp;IF(BG68="纪检部","张先民",IF(BG68="信息管理部","蔡浩然",""))</f>
        <v>侯旭、郑楠</v>
      </c>
      <c r="BM68" s="44"/>
      <c r="BN68" s="44"/>
      <c r="BO68" s="44"/>
      <c r="BP68" s="44" t="s">
        <v>120</v>
      </c>
      <c r="BQ68" s="46"/>
      <c r="BR68" s="44"/>
      <c r="BS68" s="46"/>
      <c r="BT68" s="46"/>
      <c r="BU68" s="44"/>
      <c r="BV68" s="44"/>
      <c r="BW68" s="44" t="str">
        <f aca="false">MID(AR68,1,22)</f>
        <v>GJ-PHONE-20260115-0652</v>
      </c>
      <c r="BX68" s="45" t="str">
        <f aca="false">IF(COUNTIF(BW:BW,BW68)=1,"否",COUNTIF(BW:BW,BW68))</f>
        <v>否</v>
      </c>
      <c r="CF68" s="0" t="str">
        <f aca="false">VLOOKUP(AR68,[3]市民意见信息导出!$AK$2:$AM$304,3,FALSE())</f>
        <v>结束</v>
      </c>
    </row>
    <row r="69" customFormat="false" ht="91" hidden="true" customHeight="false" outlineLevel="0" collapsed="false">
      <c r="A69" s="36" t="s">
        <v>5291</v>
      </c>
      <c r="B69" s="36" t="s">
        <v>5292</v>
      </c>
      <c r="C69" s="36" t="s">
        <v>5293</v>
      </c>
      <c r="D69" s="36" t="s">
        <v>1206</v>
      </c>
      <c r="E69" s="35" t="s">
        <v>4747</v>
      </c>
      <c r="F69" s="35" t="s">
        <v>129</v>
      </c>
      <c r="G69" s="36" t="s">
        <v>5294</v>
      </c>
      <c r="H69" s="36" t="s">
        <v>5295</v>
      </c>
      <c r="I69" s="35" t="s">
        <v>92</v>
      </c>
      <c r="J69" s="35" t="s">
        <v>93</v>
      </c>
      <c r="K69" s="35" t="s">
        <v>132</v>
      </c>
      <c r="L69" s="35" t="s">
        <v>388</v>
      </c>
      <c r="M69" s="35" t="s">
        <v>389</v>
      </c>
      <c r="N69" s="35" t="s">
        <v>97</v>
      </c>
      <c r="O69" s="35" t="s">
        <v>531</v>
      </c>
      <c r="P69" s="35" t="s">
        <v>176</v>
      </c>
      <c r="Q69" s="35" t="s">
        <v>531</v>
      </c>
      <c r="R69" s="36" t="s">
        <v>1206</v>
      </c>
      <c r="S69" s="95" t="s">
        <v>1265</v>
      </c>
      <c r="T69" s="16" t="s">
        <v>103</v>
      </c>
      <c r="U69" s="96" t="s">
        <v>104</v>
      </c>
      <c r="V69" s="35" t="s">
        <v>5296</v>
      </c>
      <c r="W69" s="35" t="s">
        <v>5297</v>
      </c>
      <c r="X69" s="35" t="s">
        <v>5298</v>
      </c>
      <c r="Y69" s="35" t="s">
        <v>5299</v>
      </c>
      <c r="Z69" s="35" t="s">
        <v>5300</v>
      </c>
      <c r="AA69" s="35" t="s">
        <v>5301</v>
      </c>
      <c r="AB69" s="35" t="s">
        <v>111</v>
      </c>
      <c r="AC69" s="35" t="s">
        <v>97</v>
      </c>
      <c r="AD69" s="35" t="s">
        <v>176</v>
      </c>
      <c r="AE69" s="35"/>
      <c r="AF69" s="35"/>
      <c r="AG69" s="35" t="s">
        <v>5302</v>
      </c>
      <c r="AH69" s="35" t="s">
        <v>4756</v>
      </c>
      <c r="AI69" s="35" t="s">
        <v>4757</v>
      </c>
      <c r="AJ69" s="36" t="s">
        <v>104</v>
      </c>
      <c r="AK69" s="37" t="str">
        <f aca="false">AI69&amp;L69&amp;M69</f>
        <v>普办场站保安问题场站保安</v>
      </c>
      <c r="AP69" s="38" t="n">
        <v>66</v>
      </c>
      <c r="AQ69" s="97" t="n">
        <v>46023</v>
      </c>
      <c r="AR69" s="43" t="str">
        <f aca="false">IFERROR(LEFT(A69,FIND("（",A69)-1),A69)</f>
        <v>GJ-PHONE-20260115-1333</v>
      </c>
      <c r="AS69" s="43" t="str">
        <f aca="false">J69</f>
        <v>诉求</v>
      </c>
      <c r="AT69" s="43" t="n">
        <f aca="false">IF(MID(AR69,1,2)="热线",12345)+IF(MID(AR69,1,2)="网络",12345)+IF(MID(AR69,1,2)="GJ",96166)</f>
        <v>96166</v>
      </c>
      <c r="AU69" s="43" t="str">
        <f aca="false">IFERROR(LEFT(C69,FIND(" ",C69)-1),C69)</f>
        <v>2026-01-15</v>
      </c>
      <c r="AV69" s="43" t="str">
        <f aca="false">P69</f>
        <v>安全保卫部（应急管理中心）</v>
      </c>
      <c r="AW69" s="43" t="str">
        <f aca="false">Q69</f>
        <v>阜成门分中心</v>
      </c>
      <c r="AX69" s="7" t="str">
        <f aca="false">H69</f>
        <v>1月15日14:44分(来电)一位男士反映：其乘坐425路丢失提兜内有婴儿用品，14点左右其到425路和114路南坞西黄庄总站入口闸机（岗亭）和50多岁男值班员（蓝色工作服有）说明情况，其填电话姓名时来了一个私家车，听到找工会主席，值班人员和开私家车人聊天，其说：能不能让我进去，我着急，工作人员不紧不慢打电话，挂电话后不理其，为什么不能让其直接进去问，其说：我能进去吗？还是送出来，工作人员说：我没说什么呀？认为工作人员为难其、态度不好，投诉工作人员，并要求答复。</v>
      </c>
      <c r="AY69" s="43" t="str">
        <f aca="false">L69</f>
        <v>场站保安问题</v>
      </c>
      <c r="AZ69" s="43" t="s">
        <v>116</v>
      </c>
      <c r="BA69" s="43" t="s">
        <v>116</v>
      </c>
      <c r="BB69" s="43" t="s">
        <v>116</v>
      </c>
      <c r="BC69" s="6" t="s">
        <v>398</v>
      </c>
      <c r="BD69" s="43" t="str">
        <f aca="false">T69</f>
        <v>结束</v>
      </c>
      <c r="BE69" s="43" t="str">
        <f aca="false">IFERROR(LEFT(R69,FIND(" ",R69)-1),R69)</f>
        <v>2026-01-20</v>
      </c>
      <c r="BF69" s="6" t="s">
        <v>1497</v>
      </c>
      <c r="BG69" s="78" t="s">
        <v>148</v>
      </c>
      <c r="BH69" s="55" t="s">
        <v>531</v>
      </c>
      <c r="BI69" s="44"/>
      <c r="BJ69" s="44"/>
      <c r="BK69" s="44"/>
      <c r="BL69" s="44" t="str">
        <f aca="false">IF(BG69="物管行政部","侯旭、郑楠",IF(BG69="安保部","张庚",IF(BG69="工程设备部","华菲",IF(BG69="人力资源部","成琦",IF(BG69="党委工作部","阎鑫雨",IF(BG69="餐饮服务部","赵弘晨",IF(BG69="工会","白莉",IF(BG69="办公室","李建萍",""))))))))&amp;IF(BG69="纪检部","张先民",IF(BG69="信息管理部","蔡浩然",""))</f>
        <v>张庚</v>
      </c>
      <c r="BM69" s="44"/>
      <c r="BN69" s="44"/>
      <c r="BO69" s="44"/>
      <c r="BP69" s="44" t="s">
        <v>120</v>
      </c>
      <c r="BQ69" s="46"/>
      <c r="BR69" s="44"/>
      <c r="BS69" s="46"/>
      <c r="BT69" s="46"/>
      <c r="BU69" s="44"/>
      <c r="BV69" s="44"/>
      <c r="BW69" s="44" t="str">
        <f aca="false">MID(AR69,1,22)</f>
        <v>GJ-PHONE-20260115-1333</v>
      </c>
      <c r="BX69" s="45" t="str">
        <f aca="false">IF(COUNTIF(BW:BW,BW69)=1,"否",COUNTIF(BW:BW,BW69))</f>
        <v>否</v>
      </c>
      <c r="CF69" s="0" t="str">
        <f aca="false">VLOOKUP(AR69,[3]市民意见信息导出!$AK$2:$AM$304,3,FALSE())</f>
        <v>结束</v>
      </c>
    </row>
    <row r="70" customFormat="false" ht="30" hidden="true" customHeight="true" outlineLevel="0" collapsed="false">
      <c r="A70" s="36" t="s">
        <v>5303</v>
      </c>
      <c r="B70" s="36" t="s">
        <v>5304</v>
      </c>
      <c r="C70" s="36" t="s">
        <v>5305</v>
      </c>
      <c r="D70" s="36" t="s">
        <v>1266</v>
      </c>
      <c r="E70" s="35" t="s">
        <v>851</v>
      </c>
      <c r="F70" s="35" t="s">
        <v>129</v>
      </c>
      <c r="G70" s="35"/>
      <c r="H70" s="36" t="s">
        <v>5306</v>
      </c>
      <c r="I70" s="35" t="s">
        <v>116</v>
      </c>
      <c r="J70" s="35" t="s">
        <v>173</v>
      </c>
      <c r="K70" s="35" t="s">
        <v>434</v>
      </c>
      <c r="L70" s="35" t="s">
        <v>435</v>
      </c>
      <c r="M70" s="35" t="s">
        <v>436</v>
      </c>
      <c r="N70" s="35" t="s">
        <v>97</v>
      </c>
      <c r="O70" s="35" t="s">
        <v>447</v>
      </c>
      <c r="P70" s="35" t="s">
        <v>912</v>
      </c>
      <c r="Q70" s="35" t="s">
        <v>218</v>
      </c>
      <c r="R70" s="36" t="s">
        <v>1266</v>
      </c>
      <c r="S70" s="95" t="s">
        <v>1110</v>
      </c>
      <c r="T70" s="16" t="s">
        <v>103</v>
      </c>
      <c r="U70" s="96" t="s">
        <v>104</v>
      </c>
      <c r="V70" s="35" t="s">
        <v>5307</v>
      </c>
      <c r="W70" s="35" t="s">
        <v>242</v>
      </c>
      <c r="X70" s="35" t="s">
        <v>242</v>
      </c>
      <c r="Y70" s="35" t="s">
        <v>242</v>
      </c>
      <c r="Z70" s="35" t="s">
        <v>242</v>
      </c>
      <c r="AA70" s="35" t="s">
        <v>242</v>
      </c>
      <c r="AB70" s="35" t="s">
        <v>111</v>
      </c>
      <c r="AC70" s="35" t="s">
        <v>97</v>
      </c>
      <c r="AD70" s="35" t="s">
        <v>912</v>
      </c>
      <c r="AE70" s="35"/>
      <c r="AF70" s="35"/>
      <c r="AG70" s="35"/>
      <c r="AH70" s="35" t="s">
        <v>4756</v>
      </c>
      <c r="AI70" s="35" t="s">
        <v>4757</v>
      </c>
      <c r="AJ70" s="36" t="s">
        <v>104</v>
      </c>
      <c r="AK70" s="37" t="str">
        <f aca="false">AI70&amp;L70&amp;M70</f>
        <v>普办基建行政专业其他问题基建行政专业补充内容</v>
      </c>
      <c r="AP70" s="38" t="n">
        <v>67</v>
      </c>
      <c r="AQ70" s="97" t="n">
        <v>46023</v>
      </c>
      <c r="AR70" s="43" t="str">
        <f aca="false">IFERROR(LEFT(A70,FIND("（",A70)-1),A70)</f>
        <v>GJ-PHONE-20260116-0271</v>
      </c>
      <c r="AS70" s="43" t="str">
        <f aca="false">J70</f>
        <v>其他</v>
      </c>
      <c r="AT70" s="43" t="n">
        <f aca="false">IF(MID(AR70,1,2)="热线",12345)+IF(MID(AR70,1,2)="网络",12345)+IF(MID(AR70,1,2)="GJ",96166)</f>
        <v>96166</v>
      </c>
      <c r="AU70" s="43" t="str">
        <f aca="false">IFERROR(LEFT(C70,FIND(" ",C70)-1),C70)</f>
        <v>2026-01-16</v>
      </c>
      <c r="AV70" s="43" t="str">
        <f aca="false">P70</f>
        <v>餐饮服务部</v>
      </c>
      <c r="AW70" s="43" t="str">
        <f aca="false">Q70</f>
        <v>机关</v>
      </c>
      <c r="AX70" s="7" t="str">
        <f aca="false">H70</f>
        <v>1月16日8:50分来电：王先生（客二十七车队职工）反映环行铁道食堂门口有一根2米长的棍子，存在安全隐患，容易绊倒路人，建议尽快处理。</v>
      </c>
      <c r="AY70" s="43" t="str">
        <f aca="false">L70</f>
        <v>基建行政专业其他问题</v>
      </c>
      <c r="AZ70" s="43" t="s">
        <v>92</v>
      </c>
      <c r="BA70" s="43" t="s">
        <v>116</v>
      </c>
      <c r="BB70" s="43" t="s">
        <v>116</v>
      </c>
      <c r="BC70" s="6" t="s">
        <v>398</v>
      </c>
      <c r="BD70" s="43" t="str">
        <f aca="false">T70</f>
        <v>结束</v>
      </c>
      <c r="BE70" s="43" t="str">
        <f aca="false">IFERROR(LEFT(R70,FIND(" ",R70)-1),R70)</f>
        <v>2026-01-21</v>
      </c>
      <c r="BF70" s="6" t="s">
        <v>5308</v>
      </c>
      <c r="BG70" s="78" t="s">
        <v>447</v>
      </c>
      <c r="BH70" s="55" t="s">
        <v>326</v>
      </c>
      <c r="BI70" s="44"/>
      <c r="BJ70" s="44"/>
      <c r="BK70" s="44"/>
      <c r="BL70" s="44" t="str">
        <f aca="false">IF(BG70="物管行政部","侯旭、郑楠",IF(BG70="安保部","张庚",IF(BG70="工程设备部","华菲",IF(BG70="人力资源部","成琦",IF(BG70="党委工作部","阎鑫雨",IF(BG70="餐饮服务部","赵弘晨",IF(BG70="工会","白莉",IF(BG70="办公室","李建萍",""))))))))&amp;IF(BG70="纪检部","张先民",IF(BG70="信息管理部","蔡浩然",""))</f>
        <v>华菲</v>
      </c>
      <c r="BM70" s="44"/>
      <c r="BN70" s="44"/>
      <c r="BO70" s="44"/>
      <c r="BP70" s="44" t="s">
        <v>120</v>
      </c>
      <c r="BQ70" s="46"/>
      <c r="BR70" s="44"/>
      <c r="BS70" s="46"/>
      <c r="BT70" s="46"/>
      <c r="BU70" s="44"/>
      <c r="BV70" s="44"/>
      <c r="BW70" s="44" t="str">
        <f aca="false">MID(AR70,1,22)</f>
        <v>GJ-PHONE-20260116-0271</v>
      </c>
      <c r="BX70" s="45" t="str">
        <f aca="false">IF(COUNTIF(BW:BW,BW70)=1,"否",COUNTIF(BW:BW,BW70))</f>
        <v>否</v>
      </c>
      <c r="CF70" s="0" t="str">
        <f aca="false">VLOOKUP(AR70,[3]市民意见信息导出!$AK$2:$AM$304,3,FALSE())</f>
        <v>结束</v>
      </c>
    </row>
    <row r="71" customFormat="false" ht="180" hidden="true" customHeight="true" outlineLevel="0" collapsed="false">
      <c r="A71" s="36" t="s">
        <v>5309</v>
      </c>
      <c r="B71" s="36" t="s">
        <v>5310</v>
      </c>
      <c r="C71" s="36" t="s">
        <v>5311</v>
      </c>
      <c r="D71" s="36" t="s">
        <v>1266</v>
      </c>
      <c r="E71" s="35" t="s">
        <v>851</v>
      </c>
      <c r="F71" s="35" t="s">
        <v>129</v>
      </c>
      <c r="G71" s="36" t="s">
        <v>5312</v>
      </c>
      <c r="H71" s="36" t="s">
        <v>5313</v>
      </c>
      <c r="I71" s="35" t="s">
        <v>92</v>
      </c>
      <c r="J71" s="35" t="s">
        <v>173</v>
      </c>
      <c r="K71" s="35" t="s">
        <v>132</v>
      </c>
      <c r="L71" s="35" t="s">
        <v>174</v>
      </c>
      <c r="M71" s="35" t="s">
        <v>175</v>
      </c>
      <c r="N71" s="35" t="s">
        <v>97</v>
      </c>
      <c r="O71" s="35" t="s">
        <v>135</v>
      </c>
      <c r="P71" s="35" t="s">
        <v>176</v>
      </c>
      <c r="Q71" s="35" t="s">
        <v>135</v>
      </c>
      <c r="R71" s="36" t="s">
        <v>1266</v>
      </c>
      <c r="S71" s="95" t="s">
        <v>1265</v>
      </c>
      <c r="T71" s="16" t="s">
        <v>103</v>
      </c>
      <c r="U71" s="96" t="s">
        <v>104</v>
      </c>
      <c r="V71" s="35" t="s">
        <v>5314</v>
      </c>
      <c r="W71" s="36" t="s">
        <v>5315</v>
      </c>
      <c r="X71" s="35" t="s">
        <v>142</v>
      </c>
      <c r="Y71" s="35" t="s">
        <v>142</v>
      </c>
      <c r="Z71" s="35" t="s">
        <v>143</v>
      </c>
      <c r="AA71" s="35" t="s">
        <v>5316</v>
      </c>
      <c r="AB71" s="35" t="s">
        <v>111</v>
      </c>
      <c r="AC71" s="35" t="s">
        <v>97</v>
      </c>
      <c r="AD71" s="35" t="s">
        <v>176</v>
      </c>
      <c r="AE71" s="35"/>
      <c r="AF71" s="35"/>
      <c r="AG71" s="35"/>
      <c r="AH71" s="35" t="s">
        <v>4756</v>
      </c>
      <c r="AI71" s="35" t="s">
        <v>4757</v>
      </c>
      <c r="AJ71" s="36" t="s">
        <v>104</v>
      </c>
      <c r="AK71" s="37" t="str">
        <f aca="false">AI71&amp;L71&amp;M71</f>
        <v>普办安保专业其他问题安保专业补充内容</v>
      </c>
      <c r="AP71" s="38" t="n">
        <v>68</v>
      </c>
      <c r="AQ71" s="97" t="n">
        <v>46023</v>
      </c>
      <c r="AR71" s="43" t="str">
        <f aca="false">IFERROR(LEFT(A71,FIND("（",A71)-1),A71)</f>
        <v>GJ-PHONE-20260116-1361</v>
      </c>
      <c r="AS71" s="43" t="str">
        <f aca="false">J71</f>
        <v>其他</v>
      </c>
      <c r="AT71" s="43" t="n">
        <f aca="false">IF(MID(AR71,1,2)="热线",12345)+IF(MID(AR71,1,2)="网络",12345)+IF(MID(AR71,1,2)="GJ",96166)</f>
        <v>96166</v>
      </c>
      <c r="AU71" s="43" t="str">
        <f aca="false">IFERROR(LEFT(C71,FIND(" ",C71)-1),C71)</f>
        <v>2026-01-16</v>
      </c>
      <c r="AV71" s="43" t="str">
        <f aca="false">P71</f>
        <v>安全保卫部（应急管理中心）</v>
      </c>
      <c r="AW71" s="43" t="str">
        <f aca="false">Q71</f>
        <v>东直门分中心</v>
      </c>
      <c r="AX71" s="7" t="str">
        <f aca="false">H71</f>
        <v>1月16日15：04分来电：王先生骑电动车去于家园总站，领取遗失在H36路的物品，不知道场站里不让进电动车，其已经骑进去了，此时一位女门卫（穿公交棉服）在门亭冲其说：不知道院里不能骑电动车，其说：我知道了，车头都调过来了马上走，门卫指着其说：出去出去，出去后门卫没完没了的一直说，其说：我都出去了，你还没完没了干嘛，并说了一句激动的话，门卫说：那我报警，等警察时，场站里几位女士一直在嘟囔（具体内容不详），其说：你就是在浪费社会资源，警察来了调节后说：这事儿至于吗？双方道歉就算了，其跟门卫说：我说了一句你好像有病似的，我给你道个歉，你这上班呢，我这弄孩子呢，但门卫不愿意，警察将其叫到一旁说：遇到这样的没办法，警察又跟门卫沟通无果，警察说：你要不愿意就去派出所吧，其说：没问题，但我先给孩子送上车，老人在车站等着呢，回来我跟您去派出所，门卫不愿意的说：你要让他走，我也回家，我家还有孩子呢，其跟警察说：孩子9岁，大冷天老人等着，咱们找一个平台作证，我先送孩子上车，我肯定会去派出所，故来电反映此事，王先生挂断电话马上去派出所，后续解决完还会来电，希望门卫领导了解此事并回复。15:38分已转。</v>
      </c>
      <c r="AY71" s="43" t="str">
        <f aca="false">L71</f>
        <v>安保专业其他问题</v>
      </c>
      <c r="AZ71" s="43" t="s">
        <v>116</v>
      </c>
      <c r="BA71" s="43" t="s">
        <v>116</v>
      </c>
      <c r="BB71" s="43" t="s">
        <v>116</v>
      </c>
      <c r="BC71" s="6" t="s">
        <v>398</v>
      </c>
      <c r="BD71" s="43" t="str">
        <f aca="false">T71</f>
        <v>结束</v>
      </c>
      <c r="BE71" s="43" t="str">
        <f aca="false">IFERROR(LEFT(R71,FIND(" ",R71)-1),R71)</f>
        <v>2026-01-21</v>
      </c>
      <c r="BF71" s="6" t="s">
        <v>5317</v>
      </c>
      <c r="BG71" s="78" t="s">
        <v>148</v>
      </c>
      <c r="BH71" s="55" t="s">
        <v>135</v>
      </c>
      <c r="BI71" s="44"/>
      <c r="BJ71" s="44"/>
      <c r="BK71" s="44"/>
      <c r="BL71" s="44" t="str">
        <f aca="false">IF(BG71="物管行政部","侯旭、郑楠",IF(BG71="安保部","张庚",IF(BG71="工程设备部","华菲",IF(BG71="人力资源部","成琦",IF(BG71="党委工作部","阎鑫雨",IF(BG71="餐饮服务部","赵弘晨",IF(BG71="工会","白莉",IF(BG71="办公室","李建萍",""))))))))&amp;IF(BG71="纪检部","张先民",IF(BG71="信息管理部","蔡浩然",""))</f>
        <v>张庚</v>
      </c>
      <c r="BM71" s="44"/>
      <c r="BN71" s="44"/>
      <c r="BO71" s="44"/>
      <c r="BP71" s="44" t="s">
        <v>120</v>
      </c>
      <c r="BQ71" s="46" t="s">
        <v>5318</v>
      </c>
      <c r="BR71" s="44" t="s">
        <v>92</v>
      </c>
      <c r="BS71" s="46"/>
      <c r="BT71" s="46"/>
      <c r="BU71" s="44"/>
      <c r="BV71" s="44"/>
      <c r="BW71" s="44" t="str">
        <f aca="false">MID(AR71,1,22)</f>
        <v>GJ-PHONE-20260116-1361</v>
      </c>
      <c r="BX71" s="45" t="str">
        <f aca="false">IF(COUNTIF(BW:BW,BW71)=1,"否",COUNTIF(BW:BW,BW71))</f>
        <v>否</v>
      </c>
      <c r="CF71" s="0" t="str">
        <f aca="false">VLOOKUP(AR71,[3]市民意见信息导出!$AK$2:$AM$304,3,FALSE())</f>
        <v>结束</v>
      </c>
    </row>
    <row r="72" customFormat="false" ht="78" hidden="true" customHeight="false" outlineLevel="0" collapsed="false">
      <c r="A72" s="36" t="s">
        <v>5319</v>
      </c>
      <c r="B72" s="36" t="s">
        <v>5320</v>
      </c>
      <c r="C72" s="36" t="s">
        <v>5321</v>
      </c>
      <c r="D72" s="36" t="s">
        <v>1306</v>
      </c>
      <c r="E72" s="35" t="s">
        <v>128</v>
      </c>
      <c r="F72" s="35" t="s">
        <v>129</v>
      </c>
      <c r="G72" s="36" t="s">
        <v>5322</v>
      </c>
      <c r="H72" s="36" t="s">
        <v>5323</v>
      </c>
      <c r="I72" s="35" t="s">
        <v>92</v>
      </c>
      <c r="J72" s="35" t="s">
        <v>173</v>
      </c>
      <c r="K72" s="35" t="s">
        <v>434</v>
      </c>
      <c r="L72" s="35" t="s">
        <v>435</v>
      </c>
      <c r="M72" s="35" t="s">
        <v>436</v>
      </c>
      <c r="N72" s="35" t="s">
        <v>97</v>
      </c>
      <c r="O72" s="35" t="s">
        <v>99</v>
      </c>
      <c r="P72" s="35" t="s">
        <v>99</v>
      </c>
      <c r="Q72" s="35" t="s">
        <v>218</v>
      </c>
      <c r="R72" s="36" t="s">
        <v>1306</v>
      </c>
      <c r="S72" s="95" t="s">
        <v>1265</v>
      </c>
      <c r="T72" s="16" t="s">
        <v>103</v>
      </c>
      <c r="U72" s="96" t="s">
        <v>104</v>
      </c>
      <c r="V72" s="35" t="s">
        <v>754</v>
      </c>
      <c r="W72" s="35" t="s">
        <v>5324</v>
      </c>
      <c r="X72" s="35" t="s">
        <v>5325</v>
      </c>
      <c r="Y72" s="35" t="s">
        <v>5326</v>
      </c>
      <c r="Z72" s="35" t="s">
        <v>242</v>
      </c>
      <c r="AA72" s="35" t="s">
        <v>5327</v>
      </c>
      <c r="AB72" s="35" t="s">
        <v>111</v>
      </c>
      <c r="AC72" s="35" t="s">
        <v>97</v>
      </c>
      <c r="AD72" s="35" t="s">
        <v>99</v>
      </c>
      <c r="AE72" s="35"/>
      <c r="AF72" s="35"/>
      <c r="AG72" s="35"/>
      <c r="AH72" s="35" t="s">
        <v>4756</v>
      </c>
      <c r="AI72" s="35" t="s">
        <v>4757</v>
      </c>
      <c r="AJ72" s="36" t="s">
        <v>104</v>
      </c>
      <c r="AK72" s="37" t="str">
        <f aca="false">AI72&amp;L72&amp;M72</f>
        <v>普办基建行政专业其他问题基建行政专业补充内容</v>
      </c>
      <c r="AP72" s="38" t="n">
        <v>69</v>
      </c>
      <c r="AQ72" s="97" t="n">
        <v>46023</v>
      </c>
      <c r="AR72" s="43" t="str">
        <f aca="false">IFERROR(LEFT(A72,FIND("（",A72)-1),A72)</f>
        <v>GJ-PHONE-20260117-1429</v>
      </c>
      <c r="AS72" s="43" t="str">
        <f aca="false">J72</f>
        <v>其他</v>
      </c>
      <c r="AT72" s="43" t="n">
        <f aca="false">IF(MID(AR72,1,2)="热线",12345)+IF(MID(AR72,1,2)="网络",12345)+IF(MID(AR72,1,2)="GJ",96166)</f>
        <v>96166</v>
      </c>
      <c r="AU72" s="43" t="str">
        <f aca="false">IFERROR(LEFT(C72,FIND(" ",C72)-1),C72)</f>
        <v>2026-01-17</v>
      </c>
      <c r="AV72" s="43" t="str">
        <f aca="false">P72</f>
        <v>物管行政部</v>
      </c>
      <c r="AW72" s="43" t="str">
        <f aca="false">Q72</f>
        <v>机关</v>
      </c>
      <c r="AX72" s="7" t="str">
        <f aca="false">H72</f>
        <v>1月17日14：06分来电：李先生（437路驾驶员）今日上班时因下雪鞋湿了便放在男更衣室暖气上，西苑分中心安河桥北公交场站一名姓付的男工作人员在未征得其同意的情况下，将其的鞋扔进垃圾桶，其与物业值班人员经过很久才在垃圾桶内找到了已经很脏的鞋，其称该名工作人员自始至终未露面，未向其道歉，反而理直气壮的说：“我给扔了，仍进垃圾桶了。”原本13点下班，因此事直至来电时间仍未回家，其很气愤，望相关部门领导核查并给予答复。</v>
      </c>
      <c r="AY72" s="43" t="str">
        <f aca="false">L72</f>
        <v>基建行政专业其他问题</v>
      </c>
      <c r="AZ72" s="43" t="s">
        <v>92</v>
      </c>
      <c r="BA72" s="43" t="s">
        <v>116</v>
      </c>
      <c r="BB72" s="43" t="s">
        <v>116</v>
      </c>
      <c r="BC72" s="6" t="s">
        <v>398</v>
      </c>
      <c r="BD72" s="43" t="str">
        <f aca="false">T72</f>
        <v>结束</v>
      </c>
      <c r="BE72" s="43" t="str">
        <f aca="false">IFERROR(LEFT(R72,FIND(" ",R72)-1),R72)</f>
        <v>2026-01-22</v>
      </c>
      <c r="BF72" s="6" t="s">
        <v>5328</v>
      </c>
      <c r="BG72" s="78" t="s">
        <v>99</v>
      </c>
      <c r="BH72" s="55" t="s">
        <v>98</v>
      </c>
      <c r="BI72" s="44"/>
      <c r="BJ72" s="44"/>
      <c r="BK72" s="44"/>
      <c r="BL72" s="44" t="str">
        <f aca="false">IF(BG72="物管行政部","侯旭、郑楠",IF(BG72="安保部","张庚",IF(BG72="工程设备部","华菲",IF(BG72="人力资源部","成琦",IF(BG72="党委工作部","阎鑫雨",IF(BG72="餐饮服务部","赵弘晨",IF(BG72="工会","白莉",IF(BG72="办公室","李建萍",""))))))))&amp;IF(BG72="纪检部","张先民",IF(BG72="信息管理部","蔡浩然",""))</f>
        <v>侯旭、郑楠</v>
      </c>
      <c r="BM72" s="44"/>
      <c r="BN72" s="44"/>
      <c r="BO72" s="44"/>
      <c r="BP72" s="44" t="s">
        <v>120</v>
      </c>
      <c r="BQ72" s="46" t="s">
        <v>5329</v>
      </c>
      <c r="BR72" s="44" t="s">
        <v>92</v>
      </c>
      <c r="BS72" s="46"/>
      <c r="BT72" s="46"/>
      <c r="BU72" s="44"/>
      <c r="BV72" s="44"/>
      <c r="BW72" s="44" t="str">
        <f aca="false">MID(AR72,1,22)</f>
        <v>GJ-PHONE-20260117-1429</v>
      </c>
      <c r="BX72" s="45" t="str">
        <f aca="false">IF(COUNTIF(BW:BW,BW72)=1,"否",COUNTIF(BW:BW,BW72))</f>
        <v>否</v>
      </c>
      <c r="CF72" s="0" t="str">
        <f aca="false">VLOOKUP(AR72,[3]市民意见信息导出!$AK$2:$AM$304,3,FALSE())</f>
        <v>结束</v>
      </c>
    </row>
    <row r="73" customFormat="false" ht="28" hidden="true" customHeight="false" outlineLevel="0" collapsed="false">
      <c r="A73" s="36" t="s">
        <v>5330</v>
      </c>
      <c r="B73" s="36" t="s">
        <v>5331</v>
      </c>
      <c r="C73" s="36" t="s">
        <v>5332</v>
      </c>
      <c r="D73" s="36" t="s">
        <v>1363</v>
      </c>
      <c r="E73" s="35" t="s">
        <v>4747</v>
      </c>
      <c r="F73" s="35" t="s">
        <v>89</v>
      </c>
      <c r="G73" s="35"/>
      <c r="H73" s="36" t="s">
        <v>5333</v>
      </c>
      <c r="I73" s="35" t="s">
        <v>116</v>
      </c>
      <c r="J73" s="35" t="s">
        <v>93</v>
      </c>
      <c r="K73" s="35" t="s">
        <v>94</v>
      </c>
      <c r="L73" s="35" t="s">
        <v>184</v>
      </c>
      <c r="M73" s="35" t="s">
        <v>185</v>
      </c>
      <c r="N73" s="35" t="s">
        <v>97</v>
      </c>
      <c r="O73" s="35" t="s">
        <v>135</v>
      </c>
      <c r="P73" s="35" t="s">
        <v>99</v>
      </c>
      <c r="Q73" s="35" t="s">
        <v>135</v>
      </c>
      <c r="R73" s="36" t="s">
        <v>1363</v>
      </c>
      <c r="S73" s="95" t="s">
        <v>1265</v>
      </c>
      <c r="T73" s="16" t="s">
        <v>103</v>
      </c>
      <c r="U73" s="96" t="s">
        <v>104</v>
      </c>
      <c r="V73" s="35" t="s">
        <v>5334</v>
      </c>
      <c r="W73" s="35" t="s">
        <v>5335</v>
      </c>
      <c r="X73" s="35" t="s">
        <v>5336</v>
      </c>
      <c r="Y73" s="35" t="s">
        <v>5151</v>
      </c>
      <c r="Z73" s="35" t="s">
        <v>4754</v>
      </c>
      <c r="AA73" s="35" t="s">
        <v>5337</v>
      </c>
      <c r="AB73" s="35" t="s">
        <v>111</v>
      </c>
      <c r="AC73" s="35" t="s">
        <v>97</v>
      </c>
      <c r="AD73" s="35" t="s">
        <v>99</v>
      </c>
      <c r="AE73" s="35"/>
      <c r="AF73" s="35"/>
      <c r="AG73" s="35"/>
      <c r="AH73" s="35" t="s">
        <v>4756</v>
      </c>
      <c r="AI73" s="35" t="s">
        <v>4757</v>
      </c>
      <c r="AJ73" s="36" t="s">
        <v>104</v>
      </c>
      <c r="AK73" s="37" t="str">
        <f aca="false">AI73&amp;L73&amp;M73</f>
        <v>普办乘车环境问题车辆卫生</v>
      </c>
      <c r="AP73" s="38" t="n">
        <v>70</v>
      </c>
      <c r="AQ73" s="97" t="n">
        <v>46023</v>
      </c>
      <c r="AR73" s="43" t="str">
        <f aca="false">IFERROR(LEFT(A73,FIND("（",A73)-1),A73)</f>
        <v>GJ-PHONE-20260119-0406</v>
      </c>
      <c r="AS73" s="43" t="str">
        <f aca="false">J73</f>
        <v>诉求</v>
      </c>
      <c r="AT73" s="43" t="n">
        <f aca="false">IF(MID(AR73,1,2)="热线",12345)+IF(MID(AR73,1,2)="网络",12345)+IF(MID(AR73,1,2)="GJ",96166)</f>
        <v>96166</v>
      </c>
      <c r="AU73" s="43" t="str">
        <f aca="false">IFERROR(LEFT(C73,FIND(" ",C73)-1),C73)</f>
        <v>2026-01-19</v>
      </c>
      <c r="AV73" s="43" t="str">
        <f aca="false">P73</f>
        <v>物管行政部</v>
      </c>
      <c r="AW73" s="43" t="str">
        <f aca="false">Q73</f>
        <v>东直门分中心</v>
      </c>
      <c r="AX73" s="7" t="str">
        <f aca="false">H73</f>
        <v>1月19日8：22分一位女士来电反映：980路的座椅套很脏，建议定期清洗维护。</v>
      </c>
      <c r="AY73" s="43" t="str">
        <f aca="false">L73</f>
        <v>乘车环境问题</v>
      </c>
      <c r="AZ73" s="43" t="s">
        <v>116</v>
      </c>
      <c r="BA73" s="43" t="s">
        <v>116</v>
      </c>
      <c r="BB73" s="43" t="s">
        <v>116</v>
      </c>
      <c r="BC73" s="6" t="s">
        <v>4758</v>
      </c>
      <c r="BD73" s="43" t="str">
        <f aca="false">T73</f>
        <v>结束</v>
      </c>
      <c r="BE73" s="43" t="str">
        <f aca="false">IFERROR(LEFT(R73,FIND(" ",R73)-1),R73)</f>
        <v>2026-01-24</v>
      </c>
      <c r="BF73" s="6" t="s">
        <v>2652</v>
      </c>
      <c r="BG73" s="78" t="s">
        <v>99</v>
      </c>
      <c r="BH73" s="55" t="s">
        <v>135</v>
      </c>
      <c r="BI73" s="44"/>
      <c r="BJ73" s="44"/>
      <c r="BK73" s="44"/>
      <c r="BL73" s="44" t="str">
        <f aca="false">IF(BG73="物管行政部","侯旭、郑楠",IF(BG73="安保部","张庚",IF(BG73="工程设备部","华菲",IF(BG73="人力资源部","成琦",IF(BG73="党委工作部","阎鑫雨",IF(BG73="餐饮服务部","赵弘晨",IF(BG73="工会","白莉",IF(BG73="办公室","李建萍",""))))))))&amp;IF(BG73="纪检部","张先民",IF(BG73="信息管理部","蔡浩然",""))</f>
        <v>侯旭、郑楠</v>
      </c>
      <c r="BM73" s="44"/>
      <c r="BN73" s="44"/>
      <c r="BO73" s="44"/>
      <c r="BP73" s="44" t="s">
        <v>120</v>
      </c>
      <c r="BQ73" s="46"/>
      <c r="BR73" s="44"/>
      <c r="BS73" s="46"/>
      <c r="BT73" s="46"/>
      <c r="BU73" s="44"/>
      <c r="BV73" s="44"/>
      <c r="BW73" s="44" t="str">
        <f aca="false">MID(AR73,1,22)</f>
        <v>GJ-PHONE-20260119-0406</v>
      </c>
      <c r="BX73" s="45" t="str">
        <f aca="false">IF(COUNTIF(BW:BW,BW73)=1,"否",COUNTIF(BW:BW,BW73))</f>
        <v>否</v>
      </c>
      <c r="CF73" s="0" t="str">
        <f aca="false">VLOOKUP(AR73,[3]市民意见信息导出!$AK$2:$AM$304,3,FALSE())</f>
        <v>结束</v>
      </c>
    </row>
    <row r="74" customFormat="false" ht="39" hidden="true" customHeight="false" outlineLevel="0" collapsed="false">
      <c r="A74" s="36" t="s">
        <v>5338</v>
      </c>
      <c r="B74" s="36" t="s">
        <v>5339</v>
      </c>
      <c r="C74" s="36" t="s">
        <v>5340</v>
      </c>
      <c r="D74" s="36" t="s">
        <v>1349</v>
      </c>
      <c r="E74" s="35"/>
      <c r="F74" s="35" t="s">
        <v>129</v>
      </c>
      <c r="G74" s="36" t="s">
        <v>5341</v>
      </c>
      <c r="H74" s="36" t="s">
        <v>5342</v>
      </c>
      <c r="I74" s="35" t="s">
        <v>92</v>
      </c>
      <c r="J74" s="35" t="s">
        <v>93</v>
      </c>
      <c r="K74" s="35" t="s">
        <v>94</v>
      </c>
      <c r="L74" s="35" t="s">
        <v>95</v>
      </c>
      <c r="M74" s="35" t="s">
        <v>96</v>
      </c>
      <c r="N74" s="35" t="s">
        <v>97</v>
      </c>
      <c r="O74" s="35" t="s">
        <v>186</v>
      </c>
      <c r="P74" s="35" t="s">
        <v>186</v>
      </c>
      <c r="Q74" s="35" t="s">
        <v>186</v>
      </c>
      <c r="R74" s="36" t="s">
        <v>1349</v>
      </c>
      <c r="S74" s="95" t="s">
        <v>1321</v>
      </c>
      <c r="T74" s="16" t="s">
        <v>103</v>
      </c>
      <c r="U74" s="96" t="s">
        <v>104</v>
      </c>
      <c r="V74" s="35" t="s">
        <v>5343</v>
      </c>
      <c r="W74" s="35" t="s">
        <v>5344</v>
      </c>
      <c r="X74" s="35" t="s">
        <v>5345</v>
      </c>
      <c r="Y74" s="35" t="s">
        <v>5151</v>
      </c>
      <c r="Z74" s="35" t="s">
        <v>4754</v>
      </c>
      <c r="AA74" s="35" t="s">
        <v>5346</v>
      </c>
      <c r="AB74" s="35" t="s">
        <v>111</v>
      </c>
      <c r="AC74" s="35" t="s">
        <v>97</v>
      </c>
      <c r="AD74" s="35" t="s">
        <v>99</v>
      </c>
      <c r="AE74" s="35"/>
      <c r="AF74" s="35"/>
      <c r="AG74" s="35"/>
      <c r="AH74" s="35" t="s">
        <v>4756</v>
      </c>
      <c r="AI74" s="35" t="s">
        <v>4757</v>
      </c>
      <c r="AJ74" s="36" t="s">
        <v>104</v>
      </c>
      <c r="AK74" s="37" t="str">
        <f aca="false">AI74&amp;L74&amp;M74</f>
        <v>普办企业政策问题调整服务规范</v>
      </c>
      <c r="AP74" s="38" t="n">
        <v>71</v>
      </c>
      <c r="AQ74" s="97" t="n">
        <v>46023</v>
      </c>
      <c r="AR74" s="43" t="str">
        <f aca="false">IFERROR(LEFT(A74,FIND("（",A74)-1),A74)</f>
        <v>GJ-PHONE-20260118-1114</v>
      </c>
      <c r="AS74" s="43" t="str">
        <f aca="false">J74</f>
        <v>诉求</v>
      </c>
      <c r="AT74" s="43" t="n">
        <f aca="false">IF(MID(AR74,1,2)="热线",12345)+IF(MID(AR74,1,2)="网络",12345)+IF(MID(AR74,1,2)="GJ",96166)</f>
        <v>96166</v>
      </c>
      <c r="AU74" s="43" t="str">
        <f aca="false">IFERROR(LEFT(C74,FIND(" ",C74)-1),C74)</f>
        <v>2026-01-19</v>
      </c>
      <c r="AV74" s="43" t="str">
        <f aca="false">P74</f>
        <v>动物园分中心</v>
      </c>
      <c r="AW74" s="43" t="str">
        <f aca="false">Q74</f>
        <v>动物园分中心</v>
      </c>
      <c r="AX74" s="7" t="str">
        <f aca="false">H74</f>
        <v>1月18日9:38分来电：一先生在西二旗乘坐362路（自编尾号197，黄牌尾号966）到万泉庄9:35分下车。称该车地面上都是盐粒子（或融雪剂），二层座位上也有，其对该车地面和座椅脏不满，要求答复。</v>
      </c>
      <c r="AY74" s="43" t="str">
        <f aca="false">L74</f>
        <v>企业政策问题</v>
      </c>
      <c r="AZ74" s="43" t="s">
        <v>116</v>
      </c>
      <c r="BA74" s="43" t="s">
        <v>116</v>
      </c>
      <c r="BB74" s="43" t="s">
        <v>116</v>
      </c>
      <c r="BC74" s="6" t="s">
        <v>4758</v>
      </c>
      <c r="BD74" s="43" t="str">
        <f aca="false">T74</f>
        <v>结束</v>
      </c>
      <c r="BE74" s="43" t="str">
        <f aca="false">IFERROR(LEFT(R74,FIND(" ",R74)-1),R74)</f>
        <v>2026-01-23</v>
      </c>
      <c r="BF74" s="99" t="s">
        <v>5347</v>
      </c>
      <c r="BG74" s="78" t="s">
        <v>99</v>
      </c>
      <c r="BH74" s="55" t="s">
        <v>186</v>
      </c>
      <c r="BI74" s="44"/>
      <c r="BJ74" s="44"/>
      <c r="BK74" s="44"/>
      <c r="BL74" s="44" t="str">
        <f aca="false">IF(BG74="物管行政部","侯旭、郑楠",IF(BG74="安保部","张庚",IF(BG74="工程设备部","华菲",IF(BG74="人力资源部","成琦",IF(BG74="党委工作部","阎鑫雨",IF(BG74="餐饮服务部","赵弘晨",IF(BG74="工会","白莉",IF(BG74="办公室","李建萍",""))))))))&amp;IF(BG74="纪检部","张先民",IF(BG74="信息管理部","蔡浩然",""))</f>
        <v>侯旭、郑楠</v>
      </c>
      <c r="BM74" s="44"/>
      <c r="BN74" s="44"/>
      <c r="BO74" s="44"/>
      <c r="BP74" s="44" t="s">
        <v>120</v>
      </c>
      <c r="BQ74" s="46"/>
      <c r="BR74" s="44"/>
      <c r="BS74" s="46"/>
      <c r="BT74" s="46"/>
      <c r="BU74" s="44"/>
      <c r="BV74" s="44"/>
      <c r="BW74" s="44" t="str">
        <f aca="false">MID(AR74,1,22)</f>
        <v>GJ-PHONE-20260118-1114</v>
      </c>
      <c r="BX74" s="45" t="str">
        <f aca="false">IF(COUNTIF(BW:BW,BW74)=1,"否",COUNTIF(BW:BW,BW74))</f>
        <v>否</v>
      </c>
      <c r="CF74" s="0" t="str">
        <f aca="false">VLOOKUP(AR74,[3]市民意见信息导出!$AK$2:$AM$304,3,FALSE())</f>
        <v>结束</v>
      </c>
    </row>
    <row r="75" customFormat="false" ht="32" hidden="true" customHeight="true" outlineLevel="0" collapsed="false">
      <c r="A75" s="36" t="s">
        <v>5348</v>
      </c>
      <c r="B75" s="36" t="s">
        <v>5349</v>
      </c>
      <c r="C75" s="36" t="s">
        <v>5350</v>
      </c>
      <c r="D75" s="36" t="s">
        <v>1349</v>
      </c>
      <c r="E75" s="35"/>
      <c r="F75" s="35" t="s">
        <v>129</v>
      </c>
      <c r="G75" s="35"/>
      <c r="H75" s="36" t="s">
        <v>5351</v>
      </c>
      <c r="I75" s="35" t="s">
        <v>116</v>
      </c>
      <c r="J75" s="35" t="s">
        <v>93</v>
      </c>
      <c r="K75" s="35" t="s">
        <v>94</v>
      </c>
      <c r="L75" s="35" t="s">
        <v>95</v>
      </c>
      <c r="M75" s="35" t="s">
        <v>96</v>
      </c>
      <c r="N75" s="35" t="s">
        <v>97</v>
      </c>
      <c r="O75" s="35" t="s">
        <v>186</v>
      </c>
      <c r="P75" s="35" t="s">
        <v>186</v>
      </c>
      <c r="Q75" s="35" t="s">
        <v>186</v>
      </c>
      <c r="R75" s="36" t="s">
        <v>1349</v>
      </c>
      <c r="S75" s="95" t="s">
        <v>1321</v>
      </c>
      <c r="T75" s="16" t="s">
        <v>103</v>
      </c>
      <c r="U75" s="96" t="s">
        <v>104</v>
      </c>
      <c r="V75" s="35" t="s">
        <v>5343</v>
      </c>
      <c r="W75" s="35" t="s">
        <v>5352</v>
      </c>
      <c r="X75" s="35" t="s">
        <v>5353</v>
      </c>
      <c r="Y75" s="35" t="s">
        <v>5151</v>
      </c>
      <c r="Z75" s="35" t="s">
        <v>4754</v>
      </c>
      <c r="AA75" s="35" t="s">
        <v>5354</v>
      </c>
      <c r="AB75" s="35" t="s">
        <v>111</v>
      </c>
      <c r="AC75" s="35" t="s">
        <v>97</v>
      </c>
      <c r="AD75" s="35" t="s">
        <v>99</v>
      </c>
      <c r="AE75" s="35"/>
      <c r="AF75" s="35"/>
      <c r="AG75" s="35"/>
      <c r="AH75" s="35" t="s">
        <v>4756</v>
      </c>
      <c r="AI75" s="35" t="s">
        <v>4757</v>
      </c>
      <c r="AJ75" s="36" t="s">
        <v>104</v>
      </c>
      <c r="AK75" s="37" t="str">
        <f aca="false">AI75&amp;L75&amp;M75</f>
        <v>普办企业政策问题调整服务规范</v>
      </c>
      <c r="AP75" s="38" t="n">
        <v>72</v>
      </c>
      <c r="AQ75" s="97" t="n">
        <v>46023</v>
      </c>
      <c r="AR75" s="43" t="str">
        <f aca="false">IFERROR(LEFT(A75,FIND("（",A75)-1),A75)</f>
        <v>GJ-PHONE-20260118-1656</v>
      </c>
      <c r="AS75" s="43" t="str">
        <f aca="false">J75</f>
        <v>诉求</v>
      </c>
      <c r="AT75" s="43" t="n">
        <f aca="false">IF(MID(AR75,1,2)="热线",12345)+IF(MID(AR75,1,2)="网络",12345)+IF(MID(AR75,1,2)="GJ",96166)</f>
        <v>96166</v>
      </c>
      <c r="AU75" s="43" t="str">
        <f aca="false">IFERROR(LEFT(C75,FIND(" ",C75)-1),C75)</f>
        <v>2026-01-19</v>
      </c>
      <c r="AV75" s="43" t="str">
        <f aca="false">P75</f>
        <v>动物园分中心</v>
      </c>
      <c r="AW75" s="43" t="str">
        <f aca="false">Q75</f>
        <v>动物园分中心</v>
      </c>
      <c r="AX75" s="7" t="str">
        <f aca="false">H75</f>
        <v>1月18日11:12分来电(雪天)：一先生刚刚在天桥乘坐105路9532337号车,其称车厢内上下车台阶都是水,请尽快清理,避免乘客滑倒.</v>
      </c>
      <c r="AY75" s="43" t="str">
        <f aca="false">L75</f>
        <v>企业政策问题</v>
      </c>
      <c r="AZ75" s="43" t="s">
        <v>116</v>
      </c>
      <c r="BA75" s="43" t="s">
        <v>116</v>
      </c>
      <c r="BB75" s="43" t="s">
        <v>116</v>
      </c>
      <c r="BC75" s="6" t="s">
        <v>4758</v>
      </c>
      <c r="BD75" s="43" t="str">
        <f aca="false">T75</f>
        <v>结束</v>
      </c>
      <c r="BE75" s="43" t="str">
        <f aca="false">IFERROR(LEFT(R75,FIND(" ",R75)-1),R75)</f>
        <v>2026-01-23</v>
      </c>
      <c r="BF75" s="99" t="s">
        <v>5355</v>
      </c>
      <c r="BG75" s="78" t="s">
        <v>99</v>
      </c>
      <c r="BH75" s="55" t="s">
        <v>186</v>
      </c>
      <c r="BI75" s="44"/>
      <c r="BJ75" s="44"/>
      <c r="BK75" s="44"/>
      <c r="BL75" s="44" t="str">
        <f aca="false">IF(BG75="物管行政部","侯旭、郑楠",IF(BG75="安保部","张庚",IF(BG75="工程设备部","华菲",IF(BG75="人力资源部","成琦",IF(BG75="党委工作部","阎鑫雨",IF(BG75="餐饮服务部","赵弘晨",IF(BG75="工会","白莉",IF(BG75="办公室","李建萍",""))))))))&amp;IF(BG75="纪检部","张先民",IF(BG75="信息管理部","蔡浩然",""))</f>
        <v>侯旭、郑楠</v>
      </c>
      <c r="BM75" s="44"/>
      <c r="BN75" s="44"/>
      <c r="BO75" s="44"/>
      <c r="BP75" s="44" t="s">
        <v>120</v>
      </c>
      <c r="BQ75" s="46"/>
      <c r="BR75" s="44"/>
      <c r="BS75" s="46"/>
      <c r="BT75" s="46"/>
      <c r="BU75" s="44"/>
      <c r="BV75" s="44"/>
      <c r="BW75" s="44" t="str">
        <f aca="false">MID(AR75,1,22)</f>
        <v>GJ-PHONE-20260118-1656</v>
      </c>
      <c r="BX75" s="45" t="str">
        <f aca="false">IF(COUNTIF(BW:BW,BW75)=1,"否",COUNTIF(BW:BW,BW75))</f>
        <v>否</v>
      </c>
      <c r="CF75" s="0" t="str">
        <f aca="false">VLOOKUP(AR75,[3]市民意见信息导出!$AK$2:$AM$304,3,FALSE())</f>
        <v>结束</v>
      </c>
    </row>
    <row r="76" customFormat="false" ht="36" hidden="true" customHeight="true" outlineLevel="0" collapsed="false">
      <c r="A76" s="36" t="s">
        <v>5356</v>
      </c>
      <c r="B76" s="36" t="s">
        <v>5357</v>
      </c>
      <c r="C76" s="36" t="s">
        <v>5358</v>
      </c>
      <c r="D76" s="36" t="s">
        <v>1349</v>
      </c>
      <c r="E76" s="35" t="s">
        <v>385</v>
      </c>
      <c r="F76" s="35" t="s">
        <v>129</v>
      </c>
      <c r="G76" s="35"/>
      <c r="H76" s="36" t="s">
        <v>5359</v>
      </c>
      <c r="I76" s="35" t="s">
        <v>116</v>
      </c>
      <c r="J76" s="35" t="s">
        <v>93</v>
      </c>
      <c r="K76" s="35" t="s">
        <v>94</v>
      </c>
      <c r="L76" s="35" t="s">
        <v>95</v>
      </c>
      <c r="M76" s="35" t="s">
        <v>96</v>
      </c>
      <c r="N76" s="35" t="s">
        <v>97</v>
      </c>
      <c r="O76" s="35" t="s">
        <v>237</v>
      </c>
      <c r="P76" s="35" t="s">
        <v>237</v>
      </c>
      <c r="Q76" s="35" t="s">
        <v>237</v>
      </c>
      <c r="R76" s="36" t="s">
        <v>1349</v>
      </c>
      <c r="S76" s="95" t="s">
        <v>1321</v>
      </c>
      <c r="T76" s="16" t="s">
        <v>103</v>
      </c>
      <c r="U76" s="96" t="s">
        <v>104</v>
      </c>
      <c r="V76" s="35" t="s">
        <v>5077</v>
      </c>
      <c r="W76" s="35" t="s">
        <v>5078</v>
      </c>
      <c r="X76" s="35" t="s">
        <v>5353</v>
      </c>
      <c r="Y76" s="35" t="s">
        <v>5151</v>
      </c>
      <c r="Z76" s="35" t="s">
        <v>4754</v>
      </c>
      <c r="AA76" s="35" t="s">
        <v>5360</v>
      </c>
      <c r="AB76" s="35" t="s">
        <v>111</v>
      </c>
      <c r="AC76" s="35" t="s">
        <v>97</v>
      </c>
      <c r="AD76" s="35" t="s">
        <v>99</v>
      </c>
      <c r="AE76" s="35"/>
      <c r="AF76" s="35"/>
      <c r="AG76" s="35"/>
      <c r="AH76" s="35" t="s">
        <v>4756</v>
      </c>
      <c r="AI76" s="35" t="s">
        <v>4757</v>
      </c>
      <c r="AJ76" s="36" t="s">
        <v>104</v>
      </c>
      <c r="AK76" s="37" t="str">
        <f aca="false">AI76&amp;L76&amp;M76</f>
        <v>普办企业政策问题调整服务规范</v>
      </c>
      <c r="AP76" s="38" t="n">
        <v>73</v>
      </c>
      <c r="AQ76" s="97" t="n">
        <v>46023</v>
      </c>
      <c r="AR76" s="43" t="str">
        <f aca="false">IFERROR(LEFT(A76,FIND("（",A76)-1),A76)</f>
        <v>GJ-PHONE-20260118-1560</v>
      </c>
      <c r="AS76" s="43" t="str">
        <f aca="false">J76</f>
        <v>诉求</v>
      </c>
      <c r="AT76" s="43" t="n">
        <f aca="false">IF(MID(AR76,1,2)="热线",12345)+IF(MID(AR76,1,2)="网络",12345)+IF(MID(AR76,1,2)="GJ",96166)</f>
        <v>96166</v>
      </c>
      <c r="AU76" s="43" t="str">
        <f aca="false">IFERROR(LEFT(C76,FIND(" ",C76)-1),C76)</f>
        <v>2026-01-19</v>
      </c>
      <c r="AV76" s="43" t="str">
        <f aca="false">P76</f>
        <v>方庄分中心</v>
      </c>
      <c r="AW76" s="43" t="str">
        <f aca="false">Q76</f>
        <v>方庄分中心</v>
      </c>
      <c r="AX76" s="7" t="str">
        <f aca="false">H76</f>
        <v>1月18日10:53分(来电)：刘先生在刘家窑桥东10点左右乘坐2路9838425号车到天桥。上车发现车厢内地面全是水，且地面非常湿滑。望尽快清理，来电反映。</v>
      </c>
      <c r="AY76" s="43" t="str">
        <f aca="false">L76</f>
        <v>企业政策问题</v>
      </c>
      <c r="AZ76" s="43" t="s">
        <v>116</v>
      </c>
      <c r="BA76" s="43" t="s">
        <v>116</v>
      </c>
      <c r="BB76" s="43" t="s">
        <v>116</v>
      </c>
      <c r="BC76" s="6" t="s">
        <v>4758</v>
      </c>
      <c r="BD76" s="43" t="str">
        <f aca="false">T76</f>
        <v>结束</v>
      </c>
      <c r="BE76" s="43" t="str">
        <f aca="false">IFERROR(LEFT(R76,FIND(" ",R76)-1),R76)</f>
        <v>2026-01-23</v>
      </c>
      <c r="BF76" s="99" t="s">
        <v>5355</v>
      </c>
      <c r="BG76" s="78" t="s">
        <v>99</v>
      </c>
      <c r="BH76" s="55" t="s">
        <v>237</v>
      </c>
      <c r="BI76" s="44"/>
      <c r="BJ76" s="44"/>
      <c r="BK76" s="44"/>
      <c r="BL76" s="44" t="str">
        <f aca="false">IF(BG76="物管行政部","侯旭、郑楠",IF(BG76="安保部","张庚",IF(BG76="工程设备部","华菲",IF(BG76="人力资源部","成琦",IF(BG76="党委工作部","阎鑫雨",IF(BG76="餐饮服务部","赵弘晨",IF(BG76="工会","白莉",IF(BG76="办公室","李建萍",""))))))))&amp;IF(BG76="纪检部","张先民",IF(BG76="信息管理部","蔡浩然",""))</f>
        <v>侯旭、郑楠</v>
      </c>
      <c r="BM76" s="44"/>
      <c r="BN76" s="44"/>
      <c r="BO76" s="44"/>
      <c r="BP76" s="44" t="s">
        <v>120</v>
      </c>
      <c r="BQ76" s="46"/>
      <c r="BR76" s="44"/>
      <c r="BS76" s="46"/>
      <c r="BT76" s="46"/>
      <c r="BU76" s="44"/>
      <c r="BV76" s="44"/>
      <c r="BW76" s="44" t="str">
        <f aca="false">MID(AR76,1,22)</f>
        <v>GJ-PHONE-20260118-1560</v>
      </c>
      <c r="BX76" s="45" t="str">
        <f aca="false">IF(COUNTIF(BW:BW,BW76)=1,"否",COUNTIF(BW:BW,BW76))</f>
        <v>否</v>
      </c>
      <c r="CF76" s="0" t="str">
        <f aca="false">VLOOKUP(AR76,[3]市民意见信息导出!$AK$2:$AM$304,3,FALSE())</f>
        <v>结束</v>
      </c>
    </row>
    <row r="77" customFormat="false" ht="91" hidden="true" customHeight="false" outlineLevel="0" collapsed="false">
      <c r="A77" s="36" t="s">
        <v>5361</v>
      </c>
      <c r="B77" s="36" t="s">
        <v>5362</v>
      </c>
      <c r="C77" s="36" t="s">
        <v>5363</v>
      </c>
      <c r="D77" s="36" t="s">
        <v>1363</v>
      </c>
      <c r="E77" s="35" t="s">
        <v>128</v>
      </c>
      <c r="F77" s="35" t="s">
        <v>129</v>
      </c>
      <c r="G77" s="36" t="s">
        <v>5322</v>
      </c>
      <c r="H77" s="35" t="s">
        <v>5364</v>
      </c>
      <c r="I77" s="35" t="s">
        <v>92</v>
      </c>
      <c r="J77" s="35" t="s">
        <v>173</v>
      </c>
      <c r="K77" s="35" t="s">
        <v>434</v>
      </c>
      <c r="L77" s="35" t="s">
        <v>435</v>
      </c>
      <c r="M77" s="35" t="s">
        <v>436</v>
      </c>
      <c r="N77" s="35" t="s">
        <v>97</v>
      </c>
      <c r="O77" s="35" t="s">
        <v>99</v>
      </c>
      <c r="P77" s="35" t="s">
        <v>99</v>
      </c>
      <c r="Q77" s="35" t="s">
        <v>218</v>
      </c>
      <c r="R77" s="36" t="s">
        <v>1363</v>
      </c>
      <c r="S77" s="95" t="s">
        <v>1265</v>
      </c>
      <c r="T77" s="16" t="s">
        <v>103</v>
      </c>
      <c r="U77" s="96" t="s">
        <v>104</v>
      </c>
      <c r="V77" s="35" t="s">
        <v>754</v>
      </c>
      <c r="W77" s="35" t="s">
        <v>5365</v>
      </c>
      <c r="X77" s="35" t="s">
        <v>5325</v>
      </c>
      <c r="Y77" s="35" t="s">
        <v>5326</v>
      </c>
      <c r="Z77" s="35" t="s">
        <v>242</v>
      </c>
      <c r="AA77" s="35" t="s">
        <v>5327</v>
      </c>
      <c r="AB77" s="35" t="s">
        <v>111</v>
      </c>
      <c r="AC77" s="35" t="s">
        <v>97</v>
      </c>
      <c r="AD77" s="35" t="s">
        <v>99</v>
      </c>
      <c r="AE77" s="35"/>
      <c r="AF77" s="35"/>
      <c r="AG77" s="35"/>
      <c r="AH77" s="35" t="s">
        <v>4756</v>
      </c>
      <c r="AI77" s="35" t="s">
        <v>4757</v>
      </c>
      <c r="AJ77" s="36" t="s">
        <v>104</v>
      </c>
      <c r="AK77" s="37" t="str">
        <f aca="false">AI77&amp;L77&amp;M77</f>
        <v>普办基建行政专业其他问题基建行政专业补充内容</v>
      </c>
      <c r="AP77" s="38" t="n">
        <v>74</v>
      </c>
      <c r="AQ77" s="97" t="n">
        <v>46023</v>
      </c>
      <c r="AR77" s="43" t="str">
        <f aca="false">IFERROR(LEFT(A77,FIND("（",A77)-1),A77)</f>
        <v>GJ-PHONE-20260119-0742</v>
      </c>
      <c r="AS77" s="43" t="str">
        <f aca="false">J77</f>
        <v>其他</v>
      </c>
      <c r="AT77" s="43" t="n">
        <f aca="false">IF(MID(AR77,1,2)="热线",12345)+IF(MID(AR77,1,2)="网络",12345)+IF(MID(AR77,1,2)="GJ",96166)</f>
        <v>96166</v>
      </c>
      <c r="AU77" s="43" t="str">
        <f aca="false">IFERROR(LEFT(C77,FIND(" ",C77)-1),C77)</f>
        <v>2026-01-19</v>
      </c>
      <c r="AV77" s="43" t="str">
        <f aca="false">P77</f>
        <v>物管行政部</v>
      </c>
      <c r="AW77" s="43" t="str">
        <f aca="false">Q77</f>
        <v>机关</v>
      </c>
      <c r="AX77" s="7" t="str">
        <f aca="false">H77</f>
        <v>原始：1月17日14：06分来电：李先生（437路驾驶员）今日上班时因下雪鞋湿了便放在男更衣室暖气上，西苑分中心安河桥北公交场站一名姓付的男工作人员在未征得其同意的情况下，将其的鞋扔进垃圾桶，其与物业值班人员经过很久才在垃圾桶内找到了已经很脏的鞋，其称该名工作人员自始至终未露面，未向其道歉，反而理直气壮的说：“我给扔了，仍进垃圾桶了。”原本13点下班，因此事直至来电时间仍未回家，其很气愤，望相关部门领导核查并给予答复。
1月19日9：40分今日来电称：一直未答复，要求马上答复。</v>
      </c>
      <c r="AY77" s="43" t="str">
        <f aca="false">L77</f>
        <v>基建行政专业其他问题</v>
      </c>
      <c r="AZ77" s="43" t="s">
        <v>92</v>
      </c>
      <c r="BA77" s="43" t="s">
        <v>116</v>
      </c>
      <c r="BB77" s="43" t="s">
        <v>116</v>
      </c>
      <c r="BC77" s="6" t="s">
        <v>398</v>
      </c>
      <c r="BD77" s="43" t="str">
        <f aca="false">T77</f>
        <v>结束</v>
      </c>
      <c r="BE77" s="43" t="str">
        <f aca="false">IFERROR(LEFT(R77,FIND(" ",R77)-1),R77)</f>
        <v>2026-01-24</v>
      </c>
      <c r="BF77" s="6" t="s">
        <v>5366</v>
      </c>
      <c r="BG77" s="78" t="s">
        <v>99</v>
      </c>
      <c r="BH77" s="55" t="s">
        <v>98</v>
      </c>
      <c r="BI77" s="44"/>
      <c r="BJ77" s="44"/>
      <c r="BK77" s="44"/>
      <c r="BL77" s="44" t="str">
        <f aca="false">IF(BG77="物管行政部","侯旭、郑楠",IF(BG77="安保部","张庚",IF(BG77="工程设备部","华菲",IF(BG77="人力资源部","成琦",IF(BG77="党委工作部","阎鑫雨",IF(BG77="餐饮服务部","赵弘晨",IF(BG77="工会","白莉",IF(BG77="办公室","李建萍",""))))))))&amp;IF(BG77="纪检部","张先民",IF(BG77="信息管理部","蔡浩然",""))</f>
        <v>侯旭、郑楠</v>
      </c>
      <c r="BM77" s="44"/>
      <c r="BN77" s="44"/>
      <c r="BO77" s="44"/>
      <c r="BP77" s="44" t="s">
        <v>120</v>
      </c>
      <c r="BQ77" s="46" t="s">
        <v>5329</v>
      </c>
      <c r="BR77" s="44" t="s">
        <v>92</v>
      </c>
      <c r="BS77" s="46"/>
      <c r="BT77" s="46"/>
      <c r="BU77" s="44"/>
      <c r="BV77" s="44"/>
      <c r="BW77" s="44" t="str">
        <f aca="false">MID(AR77,1,22)</f>
        <v>GJ-PHONE-20260119-0742</v>
      </c>
      <c r="BX77" s="45" t="str">
        <f aca="false">IF(COUNTIF(BW:BW,BW77)=1,"否",COUNTIF(BW:BW,BW77))</f>
        <v>否</v>
      </c>
      <c r="CF77" s="0" t="str">
        <f aca="false">VLOOKUP(AR77,[3]市民意见信息导出!$AK$2:$AM$304,3,FALSE())</f>
        <v>结束</v>
      </c>
    </row>
    <row r="78" customFormat="false" ht="42" hidden="true" customHeight="false" outlineLevel="0" collapsed="false">
      <c r="A78" s="36" t="s">
        <v>5367</v>
      </c>
      <c r="B78" s="36" t="s">
        <v>5368</v>
      </c>
      <c r="C78" s="36" t="s">
        <v>5369</v>
      </c>
      <c r="D78" s="36" t="s">
        <v>1363</v>
      </c>
      <c r="E78" s="35" t="s">
        <v>4747</v>
      </c>
      <c r="F78" s="35" t="s">
        <v>129</v>
      </c>
      <c r="G78" s="35"/>
      <c r="H78" s="36" t="s">
        <v>5370</v>
      </c>
      <c r="I78" s="35" t="s">
        <v>116</v>
      </c>
      <c r="J78" s="35" t="s">
        <v>173</v>
      </c>
      <c r="K78" s="35" t="s">
        <v>434</v>
      </c>
      <c r="L78" s="35" t="s">
        <v>435</v>
      </c>
      <c r="M78" s="35" t="s">
        <v>436</v>
      </c>
      <c r="N78" s="35" t="s">
        <v>97</v>
      </c>
      <c r="O78" s="35" t="s">
        <v>945</v>
      </c>
      <c r="P78" s="35" t="s">
        <v>99</v>
      </c>
      <c r="Q78" s="35" t="s">
        <v>945</v>
      </c>
      <c r="R78" s="36" t="s">
        <v>1363</v>
      </c>
      <c r="S78" s="95" t="s">
        <v>1281</v>
      </c>
      <c r="T78" s="16" t="s">
        <v>103</v>
      </c>
      <c r="U78" s="96" t="s">
        <v>104</v>
      </c>
      <c r="V78" s="35" t="s">
        <v>5371</v>
      </c>
      <c r="W78" s="35" t="s">
        <v>5372</v>
      </c>
      <c r="X78" s="35" t="s">
        <v>5373</v>
      </c>
      <c r="Y78" s="35" t="s">
        <v>5374</v>
      </c>
      <c r="Z78" s="35" t="s">
        <v>5375</v>
      </c>
      <c r="AA78" s="35" t="s">
        <v>5376</v>
      </c>
      <c r="AB78" s="35" t="s">
        <v>111</v>
      </c>
      <c r="AC78" s="35" t="s">
        <v>97</v>
      </c>
      <c r="AD78" s="35" t="s">
        <v>99</v>
      </c>
      <c r="AE78" s="35"/>
      <c r="AF78" s="35"/>
      <c r="AG78" s="35"/>
      <c r="AH78" s="35" t="s">
        <v>4756</v>
      </c>
      <c r="AI78" s="35" t="s">
        <v>4757</v>
      </c>
      <c r="AJ78" s="36" t="s">
        <v>104</v>
      </c>
      <c r="AK78" s="37" t="str">
        <f aca="false">AI78&amp;L78&amp;M78</f>
        <v>普办基建行政专业其他问题基建行政专业补充内容</v>
      </c>
      <c r="AP78" s="38" t="n">
        <v>75</v>
      </c>
      <c r="AQ78" s="97" t="n">
        <v>46023</v>
      </c>
      <c r="AR78" s="43" t="str">
        <f aca="false">IFERROR(LEFT(A78,FIND("（",A78)-1),A78)</f>
        <v>GJ-PHONE-20260119-0906</v>
      </c>
      <c r="AS78" s="43" t="str">
        <f aca="false">J78</f>
        <v>其他</v>
      </c>
      <c r="AT78" s="43" t="n">
        <f aca="false">IF(MID(AR78,1,2)="热线",12345)+IF(MID(AR78,1,2)="网络",12345)+IF(MID(AR78,1,2)="GJ",96166)</f>
        <v>96166</v>
      </c>
      <c r="AU78" s="43" t="str">
        <f aca="false">IFERROR(LEFT(C78,FIND(" ",C78)-1),C78)</f>
        <v>2026-01-19</v>
      </c>
      <c r="AV78" s="43" t="str">
        <f aca="false">P78</f>
        <v>物管行政部</v>
      </c>
      <c r="AW78" s="43" t="str">
        <f aca="false">Q78</f>
        <v>田顺庄分中心</v>
      </c>
      <c r="AX78" s="7" t="str">
        <f aca="false">H78</f>
        <v>1月19日10：18分来电：一位先生反映保修分公司六车间（鲁谷路55号），场站内职工男厕所堵了三个多星期了，无保洁人员疏通，导致厕所无法使用，要求尽快疏通，特来电反映。</v>
      </c>
      <c r="AY78" s="43" t="str">
        <f aca="false">L78</f>
        <v>基建行政专业其他问题</v>
      </c>
      <c r="AZ78" s="43" t="s">
        <v>92</v>
      </c>
      <c r="BA78" s="43" t="s">
        <v>116</v>
      </c>
      <c r="BB78" s="43" t="s">
        <v>116</v>
      </c>
      <c r="BC78" s="6" t="s">
        <v>117</v>
      </c>
      <c r="BD78" s="43" t="str">
        <f aca="false">T78</f>
        <v>结束</v>
      </c>
      <c r="BE78" s="43" t="str">
        <f aca="false">IFERROR(LEFT(R78,FIND(" ",R78)-1),R78)</f>
        <v>2026-01-24</v>
      </c>
      <c r="BF78" s="6" t="s">
        <v>5377</v>
      </c>
      <c r="BG78" s="78" t="s">
        <v>99</v>
      </c>
      <c r="BH78" s="55" t="s">
        <v>945</v>
      </c>
      <c r="BI78" s="44"/>
      <c r="BJ78" s="44"/>
      <c r="BK78" s="44"/>
      <c r="BL78" s="44" t="str">
        <f aca="false">IF(BG78="物管行政部","侯旭、郑楠",IF(BG78="安保部","张庚",IF(BG78="工程设备部","华菲",IF(BG78="人力资源部","成琦",IF(BG78="党委工作部","阎鑫雨",IF(BG78="餐饮服务部","赵弘晨",IF(BG78="工会","白莉",IF(BG78="办公室","李建萍",""))))))))&amp;IF(BG78="纪检部","张先民",IF(BG78="信息管理部","蔡浩然",""))</f>
        <v>侯旭、郑楠</v>
      </c>
      <c r="BM78" s="44"/>
      <c r="BN78" s="44"/>
      <c r="BO78" s="44"/>
      <c r="BP78" s="44" t="s">
        <v>120</v>
      </c>
      <c r="BQ78" s="46" t="s">
        <v>5378</v>
      </c>
      <c r="BR78" s="44" t="s">
        <v>92</v>
      </c>
      <c r="BS78" s="46"/>
      <c r="BT78" s="46"/>
      <c r="BU78" s="44"/>
      <c r="BV78" s="44"/>
      <c r="BW78" s="44" t="str">
        <f aca="false">MID(AR78,1,22)</f>
        <v>GJ-PHONE-20260119-0906</v>
      </c>
      <c r="BX78" s="45" t="str">
        <f aca="false">IF(COUNTIF(BW:BW,BW78)=1,"否",COUNTIF(BW:BW,BW78))</f>
        <v>否</v>
      </c>
      <c r="CF78" s="0" t="str">
        <f aca="false">VLOOKUP(AR78,[3]市民意见信息导出!$AK$2:$AM$304,3,FALSE())</f>
        <v>结束</v>
      </c>
    </row>
    <row r="79" customFormat="false" ht="40" hidden="true" customHeight="true" outlineLevel="0" collapsed="false">
      <c r="A79" s="36" t="s">
        <v>5379</v>
      </c>
      <c r="B79" s="36" t="s">
        <v>5380</v>
      </c>
      <c r="C79" s="36" t="s">
        <v>5381</v>
      </c>
      <c r="D79" s="36" t="s">
        <v>1363</v>
      </c>
      <c r="E79" s="35" t="s">
        <v>5382</v>
      </c>
      <c r="F79" s="35" t="s">
        <v>129</v>
      </c>
      <c r="G79" s="35"/>
      <c r="H79" s="36" t="s">
        <v>5383</v>
      </c>
      <c r="I79" s="35" t="s">
        <v>116</v>
      </c>
      <c r="J79" s="35" t="s">
        <v>93</v>
      </c>
      <c r="K79" s="35" t="s">
        <v>94</v>
      </c>
      <c r="L79" s="35" t="s">
        <v>184</v>
      </c>
      <c r="M79" s="35" t="s">
        <v>185</v>
      </c>
      <c r="N79" s="35" t="s">
        <v>97</v>
      </c>
      <c r="O79" s="35" t="s">
        <v>371</v>
      </c>
      <c r="P79" s="35" t="s">
        <v>99</v>
      </c>
      <c r="Q79" s="35" t="s">
        <v>371</v>
      </c>
      <c r="R79" s="36" t="s">
        <v>1363</v>
      </c>
      <c r="S79" s="95" t="s">
        <v>1281</v>
      </c>
      <c r="T79" s="16" t="s">
        <v>103</v>
      </c>
      <c r="U79" s="96" t="s">
        <v>104</v>
      </c>
      <c r="V79" s="35" t="s">
        <v>4944</v>
      </c>
      <c r="W79" s="35" t="s">
        <v>4945</v>
      </c>
      <c r="X79" s="35" t="s">
        <v>4897</v>
      </c>
      <c r="Y79" s="35" t="s">
        <v>4753</v>
      </c>
      <c r="Z79" s="35" t="s">
        <v>4754</v>
      </c>
      <c r="AA79" s="35" t="s">
        <v>4946</v>
      </c>
      <c r="AB79" s="35" t="s">
        <v>111</v>
      </c>
      <c r="AC79" s="35" t="s">
        <v>97</v>
      </c>
      <c r="AD79" s="35" t="s">
        <v>99</v>
      </c>
      <c r="AE79" s="35"/>
      <c r="AF79" s="35"/>
      <c r="AG79" s="35"/>
      <c r="AH79" s="35" t="s">
        <v>4756</v>
      </c>
      <c r="AI79" s="35" t="s">
        <v>4757</v>
      </c>
      <c r="AJ79" s="36" t="s">
        <v>104</v>
      </c>
      <c r="AK79" s="37" t="str">
        <f aca="false">AI79&amp;L79&amp;M79</f>
        <v>普办乘车环境问题车辆卫生</v>
      </c>
      <c r="AP79" s="38" t="n">
        <v>76</v>
      </c>
      <c r="AQ79" s="97" t="n">
        <v>46023</v>
      </c>
      <c r="AR79" s="43" t="str">
        <f aca="false">IFERROR(LEFT(A79,FIND("（",A79)-1),A79)</f>
        <v>GJ-PHONE-20260119-1647-1</v>
      </c>
      <c r="AS79" s="43" t="str">
        <f aca="false">J79</f>
        <v>诉求</v>
      </c>
      <c r="AT79" s="43" t="n">
        <f aca="false">IF(MID(AR79,1,2)="热线",12345)+IF(MID(AR79,1,2)="网络",12345)+IF(MID(AR79,1,2)="GJ",96166)</f>
        <v>96166</v>
      </c>
      <c r="AU79" s="43" t="str">
        <f aca="false">IFERROR(LEFT(C79,FIND(" ",C79)-1),C79)</f>
        <v>2026-01-19</v>
      </c>
      <c r="AV79" s="43" t="str">
        <f aca="false">P79</f>
        <v>物管行政部</v>
      </c>
      <c r="AW79" s="43" t="str">
        <f aca="false">Q79</f>
        <v>河滩分中心</v>
      </c>
      <c r="AX79" s="7" t="str">
        <f aca="false">H79</f>
        <v>1月19日13：50分来电，一先生在中门寺街乘坐快速公交4线路往阜成门方向，其称普遍车内和车身都是泥，还称该站台的屏蔽门特别脏，请相关部门尽快清理。</v>
      </c>
      <c r="AY79" s="43" t="str">
        <f aca="false">L79</f>
        <v>乘车环境问题</v>
      </c>
      <c r="AZ79" s="43" t="s">
        <v>116</v>
      </c>
      <c r="BA79" s="43" t="s">
        <v>116</v>
      </c>
      <c r="BB79" s="43" t="s">
        <v>116</v>
      </c>
      <c r="BC79" s="6" t="s">
        <v>4758</v>
      </c>
      <c r="BD79" s="43" t="str">
        <f aca="false">T79</f>
        <v>结束</v>
      </c>
      <c r="BE79" s="43" t="str">
        <f aca="false">IFERROR(LEFT(R79,FIND(" ",R79)-1),R79)</f>
        <v>2026-01-24</v>
      </c>
      <c r="BF79" s="6" t="s">
        <v>5384</v>
      </c>
      <c r="BG79" s="78" t="s">
        <v>99</v>
      </c>
      <c r="BH79" s="55" t="s">
        <v>371</v>
      </c>
      <c r="BI79" s="44"/>
      <c r="BJ79" s="44"/>
      <c r="BK79" s="44"/>
      <c r="BL79" s="44" t="str">
        <f aca="false">IF(BG79="物管行政部","侯旭、郑楠",IF(BG79="安保部","张庚",IF(BG79="工程设备部","华菲",IF(BG79="人力资源部","成琦",IF(BG79="党委工作部","阎鑫雨",IF(BG79="餐饮服务部","赵弘晨",IF(BG79="工会","白莉",IF(BG79="办公室","李建萍",""))))))))&amp;IF(BG79="纪检部","张先民",IF(BG79="信息管理部","蔡浩然",""))</f>
        <v>侯旭、郑楠</v>
      </c>
      <c r="BM79" s="44"/>
      <c r="BN79" s="44"/>
      <c r="BO79" s="44"/>
      <c r="BP79" s="44" t="s">
        <v>120</v>
      </c>
      <c r="BQ79" s="46"/>
      <c r="BR79" s="44"/>
      <c r="BS79" s="46"/>
      <c r="BT79" s="46"/>
      <c r="BU79" s="44"/>
      <c r="BV79" s="44"/>
      <c r="BW79" s="44" t="str">
        <f aca="false">MID(AR79,1,22)</f>
        <v>GJ-PHONE-20260119-1647</v>
      </c>
      <c r="BX79" s="45" t="str">
        <f aca="false">IF(COUNTIF(BW:BW,BW79)=1,"否",COUNTIF(BW:BW,BW79))</f>
        <v>否</v>
      </c>
      <c r="CF79" s="0" t="str">
        <f aca="false">VLOOKUP(AR79,[3]市民意见信息导出!$AK$2:$AM$304,3,FALSE())</f>
        <v>结束</v>
      </c>
    </row>
    <row r="80" customFormat="false" ht="40" hidden="true" customHeight="true" outlineLevel="0" collapsed="false">
      <c r="A80" s="36" t="s">
        <v>5385</v>
      </c>
      <c r="B80" s="36" t="s">
        <v>5386</v>
      </c>
      <c r="C80" s="36" t="s">
        <v>5387</v>
      </c>
      <c r="D80" s="36" t="s">
        <v>1363</v>
      </c>
      <c r="E80" s="35" t="s">
        <v>4747</v>
      </c>
      <c r="F80" s="35" t="s">
        <v>129</v>
      </c>
      <c r="G80" s="36" t="s">
        <v>5388</v>
      </c>
      <c r="H80" s="36" t="s">
        <v>5389</v>
      </c>
      <c r="I80" s="35" t="s">
        <v>92</v>
      </c>
      <c r="J80" s="35" t="s">
        <v>173</v>
      </c>
      <c r="K80" s="35" t="s">
        <v>434</v>
      </c>
      <c r="L80" s="35" t="s">
        <v>435</v>
      </c>
      <c r="M80" s="35" t="s">
        <v>436</v>
      </c>
      <c r="N80" s="35" t="s">
        <v>97</v>
      </c>
      <c r="O80" s="35" t="s">
        <v>573</v>
      </c>
      <c r="P80" s="35" t="s">
        <v>99</v>
      </c>
      <c r="Q80" s="35" t="s">
        <v>573</v>
      </c>
      <c r="R80" s="36" t="s">
        <v>1363</v>
      </c>
      <c r="S80" s="95" t="s">
        <v>1281</v>
      </c>
      <c r="T80" s="16" t="s">
        <v>103</v>
      </c>
      <c r="U80" s="96" t="s">
        <v>104</v>
      </c>
      <c r="V80" s="35" t="s">
        <v>4840</v>
      </c>
      <c r="W80" s="35" t="s">
        <v>5390</v>
      </c>
      <c r="X80" s="35" t="s">
        <v>5391</v>
      </c>
      <c r="Y80" s="35" t="s">
        <v>5392</v>
      </c>
      <c r="Z80" s="35" t="s">
        <v>5393</v>
      </c>
      <c r="AA80" s="35" t="s">
        <v>5394</v>
      </c>
      <c r="AB80" s="35" t="s">
        <v>111</v>
      </c>
      <c r="AC80" s="35" t="s">
        <v>97</v>
      </c>
      <c r="AD80" s="35" t="s">
        <v>99</v>
      </c>
      <c r="AE80" s="35"/>
      <c r="AF80" s="35"/>
      <c r="AG80" s="35"/>
      <c r="AH80" s="35" t="s">
        <v>4756</v>
      </c>
      <c r="AI80" s="35" t="s">
        <v>4757</v>
      </c>
      <c r="AJ80" s="36" t="s">
        <v>104</v>
      </c>
      <c r="AK80" s="37" t="str">
        <f aca="false">AI80&amp;L80&amp;M80</f>
        <v>普办基建行政专业其他问题基建行政专业补充内容</v>
      </c>
      <c r="AP80" s="38" t="n">
        <v>77</v>
      </c>
      <c r="AQ80" s="97" t="n">
        <v>46023</v>
      </c>
      <c r="AR80" s="43" t="str">
        <f aca="false">IFERROR(LEFT(A80,FIND("（",A80)-1),A80)</f>
        <v>GJ-PHONE-20260119-1583</v>
      </c>
      <c r="AS80" s="43" t="str">
        <f aca="false">J80</f>
        <v>其他</v>
      </c>
      <c r="AT80" s="43" t="n">
        <f aca="false">IF(MID(AR80,1,2)="热线",12345)+IF(MID(AR80,1,2)="网络",12345)+IF(MID(AR80,1,2)="GJ",96166)</f>
        <v>96166</v>
      </c>
      <c r="AU80" s="43" t="str">
        <f aca="false">IFERROR(LEFT(C80,FIND(" ",C80)-1),C80)</f>
        <v>2026-01-19</v>
      </c>
      <c r="AV80" s="43" t="str">
        <f aca="false">P80</f>
        <v>物管行政部</v>
      </c>
      <c r="AW80" s="43" t="str">
        <f aca="false">Q80</f>
        <v>天宫院分中心</v>
      </c>
      <c r="AX80" s="7" t="str">
        <f aca="false">H80</f>
        <v>1月19日13:24分(来电)，一先生称：家门口有369路、957路、954路，其看到车内显示屏内容有今日已消毒。其想知道每天消毒有没有规定，现在是否仍每天消毒，如何消毒。其感觉没消毒，若没做到看看能否改进，并就此事要求答复。</v>
      </c>
      <c r="AY80" s="43" t="str">
        <f aca="false">L80</f>
        <v>基建行政专业其他问题</v>
      </c>
      <c r="AZ80" s="43" t="s">
        <v>116</v>
      </c>
      <c r="BA80" s="43" t="s">
        <v>116</v>
      </c>
      <c r="BB80" s="43" t="s">
        <v>116</v>
      </c>
      <c r="BC80" s="6" t="s">
        <v>4758</v>
      </c>
      <c r="BD80" s="43" t="str">
        <f aca="false">T80</f>
        <v>结束</v>
      </c>
      <c r="BE80" s="43" t="str">
        <f aca="false">IFERROR(LEFT(R80,FIND(" ",R80)-1),R80)</f>
        <v>2026-01-24</v>
      </c>
      <c r="BF80" s="6" t="s">
        <v>5395</v>
      </c>
      <c r="BG80" s="78" t="s">
        <v>99</v>
      </c>
      <c r="BH80" s="55" t="s">
        <v>573</v>
      </c>
      <c r="BI80" s="44"/>
      <c r="BJ80" s="44"/>
      <c r="BK80" s="44"/>
      <c r="BL80" s="44" t="str">
        <f aca="false">IF(BG80="物管行政部","侯旭、郑楠",IF(BG80="安保部","张庚",IF(BG80="工程设备部","华菲",IF(BG80="人力资源部","成琦",IF(BG80="党委工作部","阎鑫雨",IF(BG80="餐饮服务部","赵弘晨",IF(BG80="工会","白莉",IF(BG80="办公室","李建萍",""))))))))&amp;IF(BG80="纪检部","张先民",IF(BG80="信息管理部","蔡浩然",""))</f>
        <v>侯旭、郑楠</v>
      </c>
      <c r="BM80" s="44"/>
      <c r="BN80" s="44"/>
      <c r="BO80" s="44"/>
      <c r="BP80" s="44" t="s">
        <v>120</v>
      </c>
      <c r="BQ80" s="46"/>
      <c r="BR80" s="44"/>
      <c r="BS80" s="46"/>
      <c r="BT80" s="46"/>
      <c r="BU80" s="44"/>
      <c r="BV80" s="44"/>
      <c r="BW80" s="44" t="str">
        <f aca="false">MID(AR80,1,22)</f>
        <v>GJ-PHONE-20260119-1583</v>
      </c>
      <c r="BX80" s="45" t="str">
        <f aca="false">IF(COUNTIF(BW:BW,BW80)=1,"否",COUNTIF(BW:BW,BW80))</f>
        <v>否</v>
      </c>
      <c r="CF80" s="0" t="str">
        <f aca="false">VLOOKUP(AR80,[3]市民意见信息导出!$AK$2:$AM$304,3,FALSE())</f>
        <v>结束</v>
      </c>
    </row>
    <row r="81" customFormat="false" ht="42" hidden="true" customHeight="false" outlineLevel="0" collapsed="false">
      <c r="A81" s="36" t="s">
        <v>5396</v>
      </c>
      <c r="B81" s="36" t="s">
        <v>5397</v>
      </c>
      <c r="C81" s="36" t="s">
        <v>5398</v>
      </c>
      <c r="D81" s="36" t="s">
        <v>1363</v>
      </c>
      <c r="E81" s="35" t="s">
        <v>4747</v>
      </c>
      <c r="F81" s="35" t="s">
        <v>129</v>
      </c>
      <c r="G81" s="35"/>
      <c r="H81" s="36" t="s">
        <v>5399</v>
      </c>
      <c r="I81" s="35" t="s">
        <v>116</v>
      </c>
      <c r="J81" s="35" t="s">
        <v>93</v>
      </c>
      <c r="K81" s="35" t="s">
        <v>434</v>
      </c>
      <c r="L81" s="35" t="s">
        <v>490</v>
      </c>
      <c r="M81" s="35" t="s">
        <v>741</v>
      </c>
      <c r="N81" s="35" t="s">
        <v>97</v>
      </c>
      <c r="O81" s="35" t="s">
        <v>945</v>
      </c>
      <c r="P81" s="35" t="s">
        <v>447</v>
      </c>
      <c r="Q81" s="35" t="s">
        <v>945</v>
      </c>
      <c r="R81" s="36" t="s">
        <v>1363</v>
      </c>
      <c r="S81" s="95" t="s">
        <v>1281</v>
      </c>
      <c r="T81" s="16" t="s">
        <v>103</v>
      </c>
      <c r="U81" s="96" t="s">
        <v>104</v>
      </c>
      <c r="V81" s="35" t="s">
        <v>5371</v>
      </c>
      <c r="W81" s="35" t="s">
        <v>5372</v>
      </c>
      <c r="X81" s="35" t="s">
        <v>5373</v>
      </c>
      <c r="Y81" s="35" t="s">
        <v>5374</v>
      </c>
      <c r="Z81" s="35" t="s">
        <v>5375</v>
      </c>
      <c r="AA81" s="35" t="s">
        <v>5376</v>
      </c>
      <c r="AB81" s="35" t="s">
        <v>111</v>
      </c>
      <c r="AC81" s="35" t="s">
        <v>97</v>
      </c>
      <c r="AD81" s="35" t="s">
        <v>447</v>
      </c>
      <c r="AE81" s="35"/>
      <c r="AF81" s="35"/>
      <c r="AG81" s="35"/>
      <c r="AH81" s="35" t="s">
        <v>4756</v>
      </c>
      <c r="AI81" s="35" t="s">
        <v>4757</v>
      </c>
      <c r="AJ81" s="36" t="s">
        <v>104</v>
      </c>
      <c r="AK81" s="37" t="str">
        <f aca="false">AI81&amp;L81&amp;M81</f>
        <v>普办场站问题场站生活设施问题</v>
      </c>
      <c r="AP81" s="38" t="n">
        <v>78</v>
      </c>
      <c r="AQ81" s="97" t="n">
        <v>46023</v>
      </c>
      <c r="AR81" s="43" t="str">
        <f aca="false">IFERROR(LEFT(A81,FIND("（",A81)-1),A81)</f>
        <v>GJ-PHONE-20260119-1692</v>
      </c>
      <c r="AS81" s="43" t="str">
        <f aca="false">J81</f>
        <v>诉求</v>
      </c>
      <c r="AT81" s="43" t="n">
        <f aca="false">IF(MID(AR81,1,2)="热线",12345)+IF(MID(AR81,1,2)="网络",12345)+IF(MID(AR81,1,2)="GJ",96166)</f>
        <v>96166</v>
      </c>
      <c r="AU81" s="43" t="str">
        <f aca="false">IFERROR(LEFT(C81,FIND(" ",C81)-1),C81)</f>
        <v>2026-01-19</v>
      </c>
      <c r="AV81" s="43" t="str">
        <f aca="false">P81</f>
        <v>工程设备部</v>
      </c>
      <c r="AW81" s="43" t="str">
        <f aca="false">Q81</f>
        <v>田顺庄分中心</v>
      </c>
      <c r="AX81" s="7" t="str">
        <f aca="false">H81</f>
        <v>1月19日14：04分一先生（内部职工）来电称：保修分公司六车间（位于鲁谷）厕所下水道坏了三个星期，导致职工无法使用。故不满，特来电反映，望尽快处理。</v>
      </c>
      <c r="AY81" s="43" t="str">
        <f aca="false">L81</f>
        <v>场站问题</v>
      </c>
      <c r="AZ81" s="43" t="s">
        <v>92</v>
      </c>
      <c r="BA81" s="43" t="s">
        <v>116</v>
      </c>
      <c r="BB81" s="43" t="s">
        <v>116</v>
      </c>
      <c r="BC81" s="6" t="s">
        <v>117</v>
      </c>
      <c r="BD81" s="43" t="str">
        <f aca="false">T81</f>
        <v>结束</v>
      </c>
      <c r="BE81" s="43" t="str">
        <f aca="false">IFERROR(LEFT(R81,FIND(" ",R81)-1),R81)</f>
        <v>2026-01-24</v>
      </c>
      <c r="BF81" s="6" t="s">
        <v>5400</v>
      </c>
      <c r="BG81" s="78" t="s">
        <v>99</v>
      </c>
      <c r="BH81" s="55" t="s">
        <v>945</v>
      </c>
      <c r="BI81" s="44"/>
      <c r="BJ81" s="44"/>
      <c r="BK81" s="44"/>
      <c r="BL81" s="44" t="str">
        <f aca="false">IF(BG81="物管行政部","侯旭、郑楠",IF(BG81="安保部","张庚",IF(BG81="工程设备部","华菲",IF(BG81="人力资源部","成琦",IF(BG81="党委工作部","阎鑫雨",IF(BG81="餐饮服务部","赵弘晨",IF(BG81="工会","白莉",IF(BG81="办公室","李建萍",""))))))))&amp;IF(BG81="纪检部","张先民",IF(BG81="信息管理部","蔡浩然",""))</f>
        <v>侯旭、郑楠</v>
      </c>
      <c r="BM81" s="44"/>
      <c r="BN81" s="44"/>
      <c r="BO81" s="44"/>
      <c r="BP81" s="44" t="s">
        <v>120</v>
      </c>
      <c r="BQ81" s="46" t="s">
        <v>5378</v>
      </c>
      <c r="BR81" s="44" t="s">
        <v>92</v>
      </c>
      <c r="BS81" s="46"/>
      <c r="BT81" s="46"/>
      <c r="BU81" s="44"/>
      <c r="BV81" s="44"/>
      <c r="BW81" s="44" t="str">
        <f aca="false">MID(AR81,1,22)</f>
        <v>GJ-PHONE-20260119-1692</v>
      </c>
      <c r="BX81" s="45" t="str">
        <f aca="false">IF(COUNTIF(BW:BW,BW81)=1,"否",COUNTIF(BW:BW,BW81))</f>
        <v>否</v>
      </c>
      <c r="CF81" s="0" t="str">
        <f aca="false">VLOOKUP(AR81,[3]市民意见信息导出!$AK$2:$AM$304,3,FALSE())</f>
        <v>结束</v>
      </c>
    </row>
    <row r="82" customFormat="false" ht="28" hidden="true" customHeight="false" outlineLevel="0" collapsed="false">
      <c r="A82" s="36" t="s">
        <v>5401</v>
      </c>
      <c r="B82" s="36" t="s">
        <v>5402</v>
      </c>
      <c r="C82" s="36" t="s">
        <v>5403</v>
      </c>
      <c r="D82" s="36" t="s">
        <v>1382</v>
      </c>
      <c r="E82" s="35"/>
      <c r="F82" s="35" t="s">
        <v>129</v>
      </c>
      <c r="G82" s="36" t="s">
        <v>5404</v>
      </c>
      <c r="H82" s="36" t="s">
        <v>5405</v>
      </c>
      <c r="I82" s="35" t="s">
        <v>92</v>
      </c>
      <c r="J82" s="35" t="s">
        <v>93</v>
      </c>
      <c r="K82" s="35" t="s">
        <v>94</v>
      </c>
      <c r="L82" s="35" t="s">
        <v>95</v>
      </c>
      <c r="M82" s="35" t="s">
        <v>96</v>
      </c>
      <c r="N82" s="35" t="s">
        <v>97</v>
      </c>
      <c r="O82" s="35" t="s">
        <v>371</v>
      </c>
      <c r="P82" s="35" t="s">
        <v>371</v>
      </c>
      <c r="Q82" s="35" t="s">
        <v>371</v>
      </c>
      <c r="R82" s="36" t="s">
        <v>1382</v>
      </c>
      <c r="S82" s="95" t="s">
        <v>1281</v>
      </c>
      <c r="T82" s="16" t="s">
        <v>103</v>
      </c>
      <c r="U82" s="96" t="s">
        <v>104</v>
      </c>
      <c r="V82" s="35" t="s">
        <v>4944</v>
      </c>
      <c r="W82" s="35" t="s">
        <v>5406</v>
      </c>
      <c r="X82" s="36" t="s">
        <v>5407</v>
      </c>
      <c r="Y82" s="35" t="s">
        <v>4753</v>
      </c>
      <c r="Z82" s="35" t="s">
        <v>4754</v>
      </c>
      <c r="AA82" s="35" t="s">
        <v>5408</v>
      </c>
      <c r="AB82" s="35" t="s">
        <v>111</v>
      </c>
      <c r="AC82" s="35" t="s">
        <v>97</v>
      </c>
      <c r="AD82" s="35" t="s">
        <v>99</v>
      </c>
      <c r="AE82" s="35"/>
      <c r="AF82" s="35"/>
      <c r="AG82" s="35"/>
      <c r="AH82" s="35" t="s">
        <v>4756</v>
      </c>
      <c r="AI82" s="35" t="s">
        <v>4757</v>
      </c>
      <c r="AJ82" s="36" t="s">
        <v>104</v>
      </c>
      <c r="AK82" s="37" t="str">
        <f aca="false">AI82&amp;L82&amp;M82</f>
        <v>普办企业政策问题调整服务规范</v>
      </c>
      <c r="AP82" s="38" t="n">
        <v>79</v>
      </c>
      <c r="AQ82" s="97" t="n">
        <v>46023</v>
      </c>
      <c r="AR82" s="43" t="str">
        <f aca="false">IFERROR(LEFT(A82,FIND("（",A82)-1),A82)</f>
        <v>GJ-PHONE-20260120-0684</v>
      </c>
      <c r="AS82" s="43" t="str">
        <f aca="false">J82</f>
        <v>诉求</v>
      </c>
      <c r="AT82" s="43" t="n">
        <f aca="false">IF(MID(AR82,1,2)="热线",12345)+IF(MID(AR82,1,2)="网络",12345)+IF(MID(AR82,1,2)="GJ",96166)</f>
        <v>96166</v>
      </c>
      <c r="AU82" s="43" t="str">
        <f aca="false">IFERROR(LEFT(C82,FIND(" ",C82)-1),C82)</f>
        <v>2026-01-20</v>
      </c>
      <c r="AV82" s="43" t="str">
        <f aca="false">P82</f>
        <v>河滩分中心</v>
      </c>
      <c r="AW82" s="43" t="str">
        <f aca="false">Q82</f>
        <v>河滩分中心</v>
      </c>
      <c r="AX82" s="7" t="str">
        <f aca="false">H82</f>
        <v>1月20日10:29分来电、一位先生10:10在阜玉路口北乘坐快速公交4路4844361号车到杨庄，其称该车车身外很脏，其今天新穿的衣服，故不满，要求答复。</v>
      </c>
      <c r="AY82" s="43" t="str">
        <f aca="false">L82</f>
        <v>企业政策问题</v>
      </c>
      <c r="AZ82" s="43" t="s">
        <v>116</v>
      </c>
      <c r="BA82" s="43" t="s">
        <v>116</v>
      </c>
      <c r="BB82" s="43" t="s">
        <v>116</v>
      </c>
      <c r="BC82" s="6" t="s">
        <v>4758</v>
      </c>
      <c r="BD82" s="43" t="str">
        <f aca="false">T82</f>
        <v>结束</v>
      </c>
      <c r="BE82" s="43" t="str">
        <f aca="false">IFERROR(LEFT(R82,FIND(" ",R82)-1),R82)</f>
        <v>2026-01-25</v>
      </c>
      <c r="BF82" s="6" t="s">
        <v>4145</v>
      </c>
      <c r="BG82" s="78" t="s">
        <v>99</v>
      </c>
      <c r="BH82" s="55" t="s">
        <v>371</v>
      </c>
      <c r="BI82" s="44"/>
      <c r="BJ82" s="44"/>
      <c r="BK82" s="44"/>
      <c r="BL82" s="44" t="str">
        <f aca="false">IF(BG82="物管行政部","侯旭、郑楠",IF(BG82="安保部","张庚",IF(BG82="工程设备部","华菲",IF(BG82="人力资源部","成琦",IF(BG82="党委工作部","阎鑫雨",IF(BG82="餐饮服务部","赵弘晨",IF(BG82="工会","白莉",IF(BG82="办公室","李建萍",""))))))))&amp;IF(BG82="纪检部","张先民",IF(BG82="信息管理部","蔡浩然",""))</f>
        <v>侯旭、郑楠</v>
      </c>
      <c r="BM82" s="44"/>
      <c r="BN82" s="44"/>
      <c r="BO82" s="44"/>
      <c r="BP82" s="44" t="s">
        <v>120</v>
      </c>
      <c r="BQ82" s="46"/>
      <c r="BR82" s="44"/>
      <c r="BS82" s="46"/>
      <c r="BT82" s="46"/>
      <c r="BU82" s="44"/>
      <c r="BV82" s="44"/>
      <c r="BW82" s="44" t="str">
        <f aca="false">MID(AR82,1,22)</f>
        <v>GJ-PHONE-20260120-0684</v>
      </c>
      <c r="BX82" s="45" t="str">
        <f aca="false">IF(COUNTIF(BW:BW,BW82)=1,"否",COUNTIF(BW:BW,BW82))</f>
        <v>否</v>
      </c>
      <c r="CF82" s="0" t="str">
        <f aca="false">VLOOKUP(AR82,[3]市民意见信息导出!$AK$2:$AM$304,3,FALSE())</f>
        <v>结束</v>
      </c>
    </row>
    <row r="83" customFormat="false" ht="50" hidden="true" customHeight="true" outlineLevel="0" collapsed="false">
      <c r="A83" s="36" t="s">
        <v>5409</v>
      </c>
      <c r="B83" s="36" t="s">
        <v>5410</v>
      </c>
      <c r="C83" s="36" t="s">
        <v>5411</v>
      </c>
      <c r="D83" s="36" t="s">
        <v>1415</v>
      </c>
      <c r="E83" s="35" t="s">
        <v>155</v>
      </c>
      <c r="F83" s="35" t="s">
        <v>89</v>
      </c>
      <c r="G83" s="36" t="s">
        <v>5412</v>
      </c>
      <c r="H83" s="36" t="s">
        <v>5413</v>
      </c>
      <c r="I83" s="35" t="s">
        <v>92</v>
      </c>
      <c r="J83" s="35" t="s">
        <v>93</v>
      </c>
      <c r="K83" s="35" t="s">
        <v>434</v>
      </c>
      <c r="L83" s="35" t="s">
        <v>490</v>
      </c>
      <c r="M83" s="35" t="s">
        <v>741</v>
      </c>
      <c r="N83" s="35" t="s">
        <v>97</v>
      </c>
      <c r="O83" s="35" t="s">
        <v>99</v>
      </c>
      <c r="P83" s="35" t="s">
        <v>99</v>
      </c>
      <c r="Q83" s="35" t="s">
        <v>218</v>
      </c>
      <c r="R83" s="36" t="s">
        <v>1415</v>
      </c>
      <c r="S83" s="95" t="s">
        <v>1399</v>
      </c>
      <c r="T83" s="16" t="s">
        <v>103</v>
      </c>
      <c r="U83" s="96" t="s">
        <v>104</v>
      </c>
      <c r="V83" s="35" t="s">
        <v>524</v>
      </c>
      <c r="W83" s="35" t="s">
        <v>5414</v>
      </c>
      <c r="X83" s="35" t="s">
        <v>5415</v>
      </c>
      <c r="Y83" s="35" t="s">
        <v>5416</v>
      </c>
      <c r="Z83" s="35" t="s">
        <v>1403</v>
      </c>
      <c r="AA83" s="35" t="s">
        <v>5417</v>
      </c>
      <c r="AB83" s="35" t="s">
        <v>111</v>
      </c>
      <c r="AC83" s="35" t="s">
        <v>97</v>
      </c>
      <c r="AD83" s="35" t="s">
        <v>99</v>
      </c>
      <c r="AE83" s="35"/>
      <c r="AF83" s="35"/>
      <c r="AG83" s="35"/>
      <c r="AH83" s="35" t="s">
        <v>4756</v>
      </c>
      <c r="AI83" s="35" t="s">
        <v>4757</v>
      </c>
      <c r="AJ83" s="36" t="s">
        <v>104</v>
      </c>
      <c r="AK83" s="37" t="str">
        <f aca="false">AI83&amp;L83&amp;M83</f>
        <v>普办场站问题场站生活设施问题</v>
      </c>
      <c r="AP83" s="38" t="n">
        <v>80</v>
      </c>
      <c r="AQ83" s="97" t="n">
        <v>46023</v>
      </c>
      <c r="AR83" s="43" t="str">
        <f aca="false">IFERROR(LEFT(A83,FIND("（",A83)-1),A83)</f>
        <v>GJ-PHONE-20260121-1061</v>
      </c>
      <c r="AS83" s="43" t="str">
        <f aca="false">J83</f>
        <v>诉求</v>
      </c>
      <c r="AT83" s="43" t="n">
        <f aca="false">IF(MID(AR83,1,2)="热线",12345)+IF(MID(AR83,1,2)="网络",12345)+IF(MID(AR83,1,2)="GJ",96166)</f>
        <v>96166</v>
      </c>
      <c r="AU83" s="43" t="str">
        <f aca="false">IFERROR(LEFT(C83,FIND(" ",C83)-1),C83)</f>
        <v>2026-01-21</v>
      </c>
      <c r="AV83" s="43" t="str">
        <f aca="false">P83</f>
        <v>物管行政部</v>
      </c>
      <c r="AW83" s="43" t="str">
        <f aca="false">Q83</f>
        <v>机关</v>
      </c>
      <c r="AX83" s="7" t="str">
        <f aca="false">H83</f>
        <v>1月21日12:42分来电：一女士反映云岗公交场站卫生间比较脏乱差，纸篓满了无人处理，希望尽快清理，要求尽快答复.</v>
      </c>
      <c r="AY83" s="43" t="str">
        <f aca="false">L83</f>
        <v>场站问题</v>
      </c>
      <c r="AZ83" s="43" t="s">
        <v>116</v>
      </c>
      <c r="BA83" s="43" t="s">
        <v>116</v>
      </c>
      <c r="BB83" s="43" t="s">
        <v>116</v>
      </c>
      <c r="BC83" s="6" t="s">
        <v>4758</v>
      </c>
      <c r="BD83" s="43" t="str">
        <f aca="false">T83</f>
        <v>结束</v>
      </c>
      <c r="BE83" s="43" t="str">
        <f aca="false">IFERROR(LEFT(R83,FIND(" ",R83)-1),R83)</f>
        <v>2026-01-26</v>
      </c>
      <c r="BF83" s="6" t="s">
        <v>5418</v>
      </c>
      <c r="BG83" s="78" t="s">
        <v>99</v>
      </c>
      <c r="BH83" s="55" t="s">
        <v>4175</v>
      </c>
      <c r="BI83" s="44"/>
      <c r="BJ83" s="44"/>
      <c r="BK83" s="44"/>
      <c r="BL83" s="44" t="str">
        <f aca="false">IF(BG83="物管行政部","侯旭、郑楠",IF(BG83="安保部","张庚",IF(BG83="工程设备部","华菲",IF(BG83="人力资源部","成琦",IF(BG83="党委工作部","阎鑫雨",IF(BG83="餐饮服务部","赵弘晨",IF(BG83="工会","白莉",IF(BG83="办公室","李建萍",""))))))))&amp;IF(BG83="纪检部","张先民",IF(BG83="信息管理部","蔡浩然",""))</f>
        <v>侯旭、郑楠</v>
      </c>
      <c r="BM83" s="44"/>
      <c r="BN83" s="44"/>
      <c r="BO83" s="44"/>
      <c r="BP83" s="44" t="s">
        <v>120</v>
      </c>
      <c r="BQ83" s="46"/>
      <c r="BR83" s="44"/>
      <c r="BS83" s="46"/>
      <c r="BT83" s="46"/>
      <c r="BU83" s="44"/>
      <c r="BV83" s="44"/>
      <c r="BW83" s="44" t="str">
        <f aca="false">MID(AR83,1,22)</f>
        <v>GJ-PHONE-20260121-1061</v>
      </c>
      <c r="BX83" s="45" t="str">
        <f aca="false">IF(COUNTIF(BW:BW,BW83)=1,"否",COUNTIF(BW:BW,BW83))</f>
        <v>否</v>
      </c>
      <c r="CF83" s="0" t="str">
        <f aca="false">VLOOKUP(AR83,[3]市民意见信息导出!$AK$2:$AM$304,3,FALSE())</f>
        <v>结束</v>
      </c>
    </row>
    <row r="84" customFormat="false" ht="39" hidden="true" customHeight="true" outlineLevel="0" collapsed="false">
      <c r="A84" s="36" t="s">
        <v>5419</v>
      </c>
      <c r="B84" s="36" t="s">
        <v>5420</v>
      </c>
      <c r="C84" s="36" t="s">
        <v>5421</v>
      </c>
      <c r="D84" s="36" t="s">
        <v>1442</v>
      </c>
      <c r="E84" s="35"/>
      <c r="F84" s="35" t="s">
        <v>89</v>
      </c>
      <c r="G84" s="36" t="s">
        <v>5422</v>
      </c>
      <c r="H84" s="36" t="s">
        <v>5423</v>
      </c>
      <c r="I84" s="35" t="s">
        <v>92</v>
      </c>
      <c r="J84" s="35" t="s">
        <v>93</v>
      </c>
      <c r="K84" s="35" t="s">
        <v>94</v>
      </c>
      <c r="L84" s="35" t="s">
        <v>95</v>
      </c>
      <c r="M84" s="35" t="s">
        <v>96</v>
      </c>
      <c r="N84" s="35" t="s">
        <v>97</v>
      </c>
      <c r="O84" s="35" t="s">
        <v>1467</v>
      </c>
      <c r="P84" s="35" t="s">
        <v>1467</v>
      </c>
      <c r="Q84" s="35" t="s">
        <v>1467</v>
      </c>
      <c r="R84" s="36" t="s">
        <v>1442</v>
      </c>
      <c r="S84" s="95" t="s">
        <v>1399</v>
      </c>
      <c r="T84" s="16" t="s">
        <v>103</v>
      </c>
      <c r="U84" s="96" t="s">
        <v>104</v>
      </c>
      <c r="V84" s="35" t="s">
        <v>4750</v>
      </c>
      <c r="W84" s="35" t="s">
        <v>5424</v>
      </c>
      <c r="X84" s="35" t="s">
        <v>5425</v>
      </c>
      <c r="Y84" s="35" t="s">
        <v>5151</v>
      </c>
      <c r="Z84" s="35" t="s">
        <v>4754</v>
      </c>
      <c r="AA84" s="35" t="s">
        <v>5426</v>
      </c>
      <c r="AB84" s="35" t="s">
        <v>111</v>
      </c>
      <c r="AC84" s="35" t="s">
        <v>97</v>
      </c>
      <c r="AD84" s="35" t="s">
        <v>99</v>
      </c>
      <c r="AE84" s="35"/>
      <c r="AF84" s="35"/>
      <c r="AG84" s="35"/>
      <c r="AH84" s="35" t="s">
        <v>4756</v>
      </c>
      <c r="AI84" s="35" t="s">
        <v>4757</v>
      </c>
      <c r="AJ84" s="36" t="s">
        <v>104</v>
      </c>
      <c r="AK84" s="37" t="str">
        <f aca="false">AI84&amp;L84&amp;M84</f>
        <v>普办企业政策问题调整服务规范</v>
      </c>
      <c r="AP84" s="38" t="n">
        <v>81</v>
      </c>
      <c r="AQ84" s="97" t="n">
        <v>46023</v>
      </c>
      <c r="AR84" s="43" t="str">
        <f aca="false">IFERROR(LEFT(A84,FIND("（",A84)-1),A84)</f>
        <v>GJ-PHONE-20260122-0225</v>
      </c>
      <c r="AS84" s="43" t="str">
        <f aca="false">J84</f>
        <v>诉求</v>
      </c>
      <c r="AT84" s="43" t="n">
        <f aca="false">IF(MID(AR84,1,2)="热线",12345)+IF(MID(AR84,1,2)="网络",12345)+IF(MID(AR84,1,2)="GJ",96166)</f>
        <v>96166</v>
      </c>
      <c r="AU84" s="43" t="str">
        <f aca="false">IFERROR(LEFT(C84,FIND(" ",C84)-1),C84)</f>
        <v>2026-01-22</v>
      </c>
      <c r="AV84" s="43" t="str">
        <f aca="false">P84</f>
        <v>大观园分中心</v>
      </c>
      <c r="AW84" s="43" t="str">
        <f aca="false">Q84</f>
        <v>大观园分中心</v>
      </c>
      <c r="AX84" s="7" t="str">
        <f aca="false">H84</f>
        <v>1月22日8:29分来电，8:29分，一女士在白纸坊桥北乘坐200内到阜成门北方向。该车车厢卫生非常脏，故不满， 要求回复。 </v>
      </c>
      <c r="AY84" s="43" t="str">
        <f aca="false">L84</f>
        <v>企业政策问题</v>
      </c>
      <c r="AZ84" s="43" t="s">
        <v>116</v>
      </c>
      <c r="BA84" s="43" t="s">
        <v>116</v>
      </c>
      <c r="BB84" s="43" t="s">
        <v>116</v>
      </c>
      <c r="BC84" s="6" t="s">
        <v>4758</v>
      </c>
      <c r="BD84" s="43" t="str">
        <f aca="false">T84</f>
        <v>结束</v>
      </c>
      <c r="BE84" s="43" t="str">
        <f aca="false">IFERROR(LEFT(R84,FIND(" ",R84)-1),R84)</f>
        <v>2026-01-27</v>
      </c>
      <c r="BF84" s="6" t="s">
        <v>5427</v>
      </c>
      <c r="BG84" s="78" t="s">
        <v>99</v>
      </c>
      <c r="BH84" s="55" t="s">
        <v>1467</v>
      </c>
      <c r="BI84" s="44"/>
      <c r="BJ84" s="44"/>
      <c r="BK84" s="44"/>
      <c r="BL84" s="44" t="str">
        <f aca="false">IF(BG84="物管行政部","侯旭、郑楠",IF(BG84="安保部","张庚",IF(BG84="工程设备部","华菲",IF(BG84="人力资源部","成琦",IF(BG84="党委工作部","阎鑫雨",IF(BG84="餐饮服务部","赵弘晨",IF(BG84="工会","白莉",IF(BG84="办公室","李建萍",""))))))))&amp;IF(BG84="纪检部","张先民",IF(BG84="信息管理部","蔡浩然",""))</f>
        <v>侯旭、郑楠</v>
      </c>
      <c r="BM84" s="44"/>
      <c r="BN84" s="44"/>
      <c r="BO84" s="44"/>
      <c r="BP84" s="44" t="s">
        <v>120</v>
      </c>
      <c r="BQ84" s="46"/>
      <c r="BR84" s="44"/>
      <c r="BS84" s="46"/>
      <c r="BT84" s="46"/>
      <c r="BU84" s="44"/>
      <c r="BV84" s="44"/>
      <c r="BW84" s="44" t="str">
        <f aca="false">MID(AR84,1,22)</f>
        <v>GJ-PHONE-20260122-0225</v>
      </c>
      <c r="BX84" s="45" t="str">
        <f aca="false">IF(COUNTIF(BW:BW,BW84)=1,"否",COUNTIF(BW:BW,BW84))</f>
        <v>否</v>
      </c>
      <c r="CF84" s="0" t="str">
        <f aca="false">VLOOKUP(AR84,[3]市民意见信息导出!$AK$2:$AM$304,3,FALSE())</f>
        <v>结束</v>
      </c>
    </row>
    <row r="85" customFormat="false" ht="39" hidden="true" customHeight="true" outlineLevel="0" collapsed="false">
      <c r="A85" s="36" t="s">
        <v>5428</v>
      </c>
      <c r="B85" s="36" t="s">
        <v>5429</v>
      </c>
      <c r="C85" s="36" t="s">
        <v>5430</v>
      </c>
      <c r="D85" s="36" t="s">
        <v>1442</v>
      </c>
      <c r="E85" s="35" t="s">
        <v>368</v>
      </c>
      <c r="F85" s="35" t="s">
        <v>129</v>
      </c>
      <c r="G85" s="36" t="s">
        <v>5431</v>
      </c>
      <c r="H85" s="36" t="s">
        <v>5432</v>
      </c>
      <c r="I85" s="35" t="s">
        <v>92</v>
      </c>
      <c r="J85" s="35" t="s">
        <v>173</v>
      </c>
      <c r="K85" s="35" t="s">
        <v>434</v>
      </c>
      <c r="L85" s="35" t="s">
        <v>435</v>
      </c>
      <c r="M85" s="35" t="s">
        <v>436</v>
      </c>
      <c r="N85" s="35" t="s">
        <v>97</v>
      </c>
      <c r="O85" s="35" t="s">
        <v>99</v>
      </c>
      <c r="P85" s="35" t="s">
        <v>99</v>
      </c>
      <c r="Q85" s="35" t="s">
        <v>218</v>
      </c>
      <c r="R85" s="36" t="s">
        <v>1442</v>
      </c>
      <c r="S85" s="95" t="s">
        <v>1399</v>
      </c>
      <c r="T85" s="16" t="s">
        <v>103</v>
      </c>
      <c r="U85" s="96" t="s">
        <v>104</v>
      </c>
      <c r="V85" s="35" t="s">
        <v>524</v>
      </c>
      <c r="W85" s="35" t="s">
        <v>5433</v>
      </c>
      <c r="X85" s="35" t="s">
        <v>5434</v>
      </c>
      <c r="Y85" s="35" t="s">
        <v>242</v>
      </c>
      <c r="Z85" s="35" t="s">
        <v>242</v>
      </c>
      <c r="AA85" s="35" t="s">
        <v>5435</v>
      </c>
      <c r="AB85" s="35" t="s">
        <v>111</v>
      </c>
      <c r="AC85" s="35" t="s">
        <v>97</v>
      </c>
      <c r="AD85" s="35" t="s">
        <v>99</v>
      </c>
      <c r="AE85" s="35"/>
      <c r="AF85" s="35"/>
      <c r="AG85" s="35"/>
      <c r="AH85" s="35" t="s">
        <v>4756</v>
      </c>
      <c r="AI85" s="35" t="s">
        <v>4757</v>
      </c>
      <c r="AJ85" s="36" t="s">
        <v>104</v>
      </c>
      <c r="AK85" s="37" t="str">
        <f aca="false">AI85&amp;L85&amp;M85</f>
        <v>普办基建行政专业其他问题基建行政专业补充内容</v>
      </c>
      <c r="AP85" s="38" t="n">
        <v>82</v>
      </c>
      <c r="AQ85" s="97" t="n">
        <v>46023</v>
      </c>
      <c r="AR85" s="43" t="str">
        <f aca="false">IFERROR(LEFT(A85,FIND("（",A85)-1),A85)</f>
        <v>GJ-PHONE-20260122-0615</v>
      </c>
      <c r="AS85" s="43" t="str">
        <f aca="false">J85</f>
        <v>其他</v>
      </c>
      <c r="AT85" s="43" t="n">
        <f aca="false">IF(MID(AR85,1,2)="热线",12345)+IF(MID(AR85,1,2)="网络",12345)+IF(MID(AR85,1,2)="GJ",96166)</f>
        <v>96166</v>
      </c>
      <c r="AU85" s="43" t="str">
        <f aca="false">IFERROR(LEFT(C85,FIND(" ",C85)-1),C85)</f>
        <v>2026-01-22</v>
      </c>
      <c r="AV85" s="43" t="str">
        <f aca="false">P85</f>
        <v>物管行政部</v>
      </c>
      <c r="AW85" s="43" t="str">
        <f aca="false">Q85</f>
        <v>机关</v>
      </c>
      <c r="AX85" s="7" t="str">
        <f aca="false">H85</f>
        <v>1月22日10:23分来电，高先生反映天坛南门永定门东街3号的公交保修厂，门前三包做的不行，小门位置往外流脏水，影响行人通过，针对此事，要求回复。</v>
      </c>
      <c r="AY85" s="43" t="str">
        <f aca="false">L85</f>
        <v>基建行政专业其他问题</v>
      </c>
      <c r="AZ85" s="43" t="s">
        <v>116</v>
      </c>
      <c r="BA85" s="43" t="s">
        <v>116</v>
      </c>
      <c r="BB85" s="43" t="s">
        <v>116</v>
      </c>
      <c r="BC85" s="6" t="s">
        <v>4758</v>
      </c>
      <c r="BD85" s="43" t="str">
        <f aca="false">T85</f>
        <v>结束</v>
      </c>
      <c r="BE85" s="43" t="str">
        <f aca="false">IFERROR(LEFT(R85,FIND(" ",R85)-1),R85)</f>
        <v>2026-01-27</v>
      </c>
      <c r="BF85" s="6" t="s">
        <v>5436</v>
      </c>
      <c r="BG85" s="78" t="s">
        <v>99</v>
      </c>
      <c r="BH85" s="55" t="s">
        <v>1467</v>
      </c>
      <c r="BI85" s="44"/>
      <c r="BJ85" s="44"/>
      <c r="BK85" s="44"/>
      <c r="BL85" s="44" t="str">
        <f aca="false">IF(BG85="物管行政部","侯旭、郑楠",IF(BG85="安保部","张庚",IF(BG85="工程设备部","华菲",IF(BG85="人力资源部","成琦",IF(BG85="党委工作部","阎鑫雨",IF(BG85="餐饮服务部","赵弘晨",IF(BG85="工会","白莉",IF(BG85="办公室","李建萍",""))))))))&amp;IF(BG85="纪检部","张先民",IF(BG85="信息管理部","蔡浩然",""))</f>
        <v>侯旭、郑楠</v>
      </c>
      <c r="BM85" s="44"/>
      <c r="BN85" s="44"/>
      <c r="BO85" s="44"/>
      <c r="BP85" s="44" t="s">
        <v>120</v>
      </c>
      <c r="BQ85" s="46"/>
      <c r="BR85" s="44"/>
      <c r="BS85" s="46"/>
      <c r="BT85" s="46"/>
      <c r="BU85" s="44"/>
      <c r="BV85" s="44"/>
      <c r="BW85" s="44" t="str">
        <f aca="false">MID(AR85,1,22)</f>
        <v>GJ-PHONE-20260122-0615</v>
      </c>
      <c r="BX85" s="45" t="str">
        <f aca="false">IF(COUNTIF(BW:BW,BW85)=1,"否",COUNTIF(BW:BW,BW85))</f>
        <v>否</v>
      </c>
      <c r="CF85" s="0" t="str">
        <f aca="false">VLOOKUP(AR85,[3]市民意见信息导出!$AK$2:$AM$304,3,FALSE())</f>
        <v>结束</v>
      </c>
    </row>
    <row r="86" customFormat="false" ht="39" hidden="true" customHeight="false" outlineLevel="0" collapsed="false">
      <c r="A86" s="36" t="s">
        <v>5437</v>
      </c>
      <c r="B86" s="36" t="s">
        <v>5438</v>
      </c>
      <c r="C86" s="36" t="s">
        <v>5439</v>
      </c>
      <c r="D86" s="36" t="s">
        <v>1509</v>
      </c>
      <c r="E86" s="35" t="s">
        <v>5440</v>
      </c>
      <c r="F86" s="35" t="s">
        <v>129</v>
      </c>
      <c r="G86" s="36" t="s">
        <v>5441</v>
      </c>
      <c r="H86" s="36" t="s">
        <v>5442</v>
      </c>
      <c r="I86" s="35" t="s">
        <v>92</v>
      </c>
      <c r="J86" s="35" t="s">
        <v>93</v>
      </c>
      <c r="K86" s="35" t="s">
        <v>434</v>
      </c>
      <c r="L86" s="35" t="s">
        <v>910</v>
      </c>
      <c r="M86" s="35" t="s">
        <v>911</v>
      </c>
      <c r="N86" s="35" t="s">
        <v>97</v>
      </c>
      <c r="O86" s="35" t="s">
        <v>98</v>
      </c>
      <c r="P86" s="35" t="s">
        <v>912</v>
      </c>
      <c r="Q86" s="35" t="s">
        <v>98</v>
      </c>
      <c r="R86" s="36" t="s">
        <v>1509</v>
      </c>
      <c r="S86" s="95" t="s">
        <v>1508</v>
      </c>
      <c r="T86" s="16" t="s">
        <v>103</v>
      </c>
      <c r="U86" s="96" t="s">
        <v>104</v>
      </c>
      <c r="V86" s="35" t="s">
        <v>1307</v>
      </c>
      <c r="W86" s="35" t="s">
        <v>5443</v>
      </c>
      <c r="X86" s="35" t="s">
        <v>5444</v>
      </c>
      <c r="Y86" s="35" t="s">
        <v>1310</v>
      </c>
      <c r="Z86" s="35" t="s">
        <v>1311</v>
      </c>
      <c r="AA86" s="35" t="s">
        <v>1312</v>
      </c>
      <c r="AB86" s="35" t="s">
        <v>111</v>
      </c>
      <c r="AC86" s="35" t="s">
        <v>97</v>
      </c>
      <c r="AD86" s="35" t="s">
        <v>912</v>
      </c>
      <c r="AE86" s="35"/>
      <c r="AF86" s="35"/>
      <c r="AG86" s="35"/>
      <c r="AH86" s="35" t="s">
        <v>4756</v>
      </c>
      <c r="AI86" s="35" t="s">
        <v>4757</v>
      </c>
      <c r="AJ86" s="36" t="s">
        <v>104</v>
      </c>
      <c r="AK86" s="37" t="str">
        <f aca="false">AI86&amp;L86&amp;M86</f>
        <v>普办后勤保障食堂问题</v>
      </c>
      <c r="AP86" s="38" t="n">
        <v>83</v>
      </c>
      <c r="AQ86" s="97" t="n">
        <v>46023</v>
      </c>
      <c r="AR86" s="43" t="str">
        <f aca="false">IFERROR(LEFT(A86,FIND("（",A86)-1),A86)</f>
        <v>GJ-PHONE-20260123-1176</v>
      </c>
      <c r="AS86" s="43" t="str">
        <f aca="false">J86</f>
        <v>诉求</v>
      </c>
      <c r="AT86" s="43" t="n">
        <f aca="false">IF(MID(AR86,1,2)="热线",12345)+IF(MID(AR86,1,2)="网络",12345)+IF(MID(AR86,1,2)="GJ",96166)</f>
        <v>96166</v>
      </c>
      <c r="AU86" s="43" t="str">
        <f aca="false">IFERROR(LEFT(C86,FIND(" ",C86)-1),C86)</f>
        <v>2026-01-23</v>
      </c>
      <c r="AV86" s="43" t="str">
        <f aca="false">P86</f>
        <v>餐饮服务部</v>
      </c>
      <c r="AW86" s="43" t="str">
        <f aca="false">Q86</f>
        <v>西苑分中心</v>
      </c>
      <c r="AX86" s="7" t="str">
        <f aca="false">H86</f>
        <v>1月23日13:34分来电，华生泉先生是客四21队员工：一周前，其在永丰场站食堂准备就餐，发现员工卡内的14.5元钱被冻结，昨天员工卡解冻了，但卡内的钱没有了，其不满，要求答复。</v>
      </c>
      <c r="AY86" s="43" t="str">
        <f aca="false">L86</f>
        <v>后勤保障</v>
      </c>
      <c r="AZ86" s="43" t="s">
        <v>92</v>
      </c>
      <c r="BA86" s="43" t="s">
        <v>116</v>
      </c>
      <c r="BB86" s="43" t="s">
        <v>116</v>
      </c>
      <c r="BC86" s="6" t="s">
        <v>121</v>
      </c>
      <c r="BD86" s="43" t="str">
        <f aca="false">T86</f>
        <v>结束</v>
      </c>
      <c r="BE86" s="43" t="str">
        <f aca="false">IFERROR(LEFT(R86,FIND(" ",R86)-1),R86)</f>
        <v>2026-01-28</v>
      </c>
      <c r="BF86" s="6" t="s">
        <v>5445</v>
      </c>
      <c r="BG86" s="78" t="s">
        <v>912</v>
      </c>
      <c r="BH86" s="55" t="s">
        <v>98</v>
      </c>
      <c r="BI86" s="44"/>
      <c r="BJ86" s="44"/>
      <c r="BK86" s="44"/>
      <c r="BL86" s="44" t="str">
        <f aca="false">IF(BG86="物管行政部","侯旭、郑楠",IF(BG86="安保部","张庚",IF(BG86="工程设备部","华菲",IF(BG86="人力资源部","成琦",IF(BG86="党委工作部","阎鑫雨",IF(BG86="餐饮服务部","赵弘晨",IF(BG86="工会","白莉",IF(BG86="办公室","李建萍",""))))))))&amp;IF(BG86="纪检部","张先民",IF(BG86="信息管理部","蔡浩然",""))</f>
        <v>赵弘晨</v>
      </c>
      <c r="BM86" s="44"/>
      <c r="BN86" s="44"/>
      <c r="BO86" s="44"/>
      <c r="BP86" s="44" t="s">
        <v>120</v>
      </c>
      <c r="BQ86" s="46"/>
      <c r="BR86" s="44"/>
      <c r="BS86" s="46"/>
      <c r="BT86" s="46"/>
      <c r="BU86" s="44"/>
      <c r="BV86" s="44"/>
      <c r="BW86" s="44" t="str">
        <f aca="false">MID(AR86,1,22)</f>
        <v>GJ-PHONE-20260123-1176</v>
      </c>
      <c r="BX86" s="45" t="str">
        <f aca="false">IF(COUNTIF(BW:BW,BW86)=1,"否",COUNTIF(BW:BW,BW86))</f>
        <v>否</v>
      </c>
      <c r="CF86" s="0" t="str">
        <f aca="false">VLOOKUP(AR86,[3]市民意见信息导出!$AK$2:$AM$304,3,FALSE())</f>
        <v>结束</v>
      </c>
    </row>
    <row r="87" customFormat="false" ht="42" hidden="true" customHeight="false" outlineLevel="0" collapsed="false">
      <c r="A87" s="36" t="s">
        <v>5446</v>
      </c>
      <c r="B87" s="36" t="s">
        <v>5447</v>
      </c>
      <c r="C87" s="36" t="s">
        <v>5448</v>
      </c>
      <c r="D87" s="36" t="s">
        <v>1509</v>
      </c>
      <c r="E87" s="35" t="s">
        <v>5382</v>
      </c>
      <c r="F87" s="35" t="s">
        <v>129</v>
      </c>
      <c r="G87" s="36" t="s">
        <v>5449</v>
      </c>
      <c r="H87" s="36" t="s">
        <v>5450</v>
      </c>
      <c r="I87" s="35" t="s">
        <v>92</v>
      </c>
      <c r="J87" s="35" t="s">
        <v>93</v>
      </c>
      <c r="K87" s="35" t="s">
        <v>132</v>
      </c>
      <c r="L87" s="35" t="s">
        <v>388</v>
      </c>
      <c r="M87" s="35" t="s">
        <v>389</v>
      </c>
      <c r="N87" s="35" t="s">
        <v>97</v>
      </c>
      <c r="O87" s="35" t="s">
        <v>437</v>
      </c>
      <c r="P87" s="35" t="s">
        <v>176</v>
      </c>
      <c r="Q87" s="35" t="s">
        <v>437</v>
      </c>
      <c r="R87" s="36" t="s">
        <v>1509</v>
      </c>
      <c r="S87" s="95" t="s">
        <v>1508</v>
      </c>
      <c r="T87" s="16" t="s">
        <v>103</v>
      </c>
      <c r="U87" s="96" t="s">
        <v>104</v>
      </c>
      <c r="V87" s="35" t="s">
        <v>5451</v>
      </c>
      <c r="W87" s="35" t="s">
        <v>5451</v>
      </c>
      <c r="X87" s="35" t="s">
        <v>5452</v>
      </c>
      <c r="Y87" s="35" t="s">
        <v>5452</v>
      </c>
      <c r="Z87" s="35" t="s">
        <v>5452</v>
      </c>
      <c r="AA87" s="35" t="s">
        <v>5452</v>
      </c>
      <c r="AB87" s="35" t="s">
        <v>111</v>
      </c>
      <c r="AC87" s="35" t="s">
        <v>97</v>
      </c>
      <c r="AD87" s="35" t="s">
        <v>176</v>
      </c>
      <c r="AE87" s="35"/>
      <c r="AF87" s="35"/>
      <c r="AG87" s="35"/>
      <c r="AH87" s="35" t="s">
        <v>4756</v>
      </c>
      <c r="AI87" s="35" t="s">
        <v>4757</v>
      </c>
      <c r="AJ87" s="36" t="s">
        <v>104</v>
      </c>
      <c r="AK87" s="37" t="str">
        <f aca="false">AI87&amp;L87&amp;M87</f>
        <v>普办场站保安问题场站保安</v>
      </c>
      <c r="AP87" s="38" t="n">
        <v>84</v>
      </c>
      <c r="AQ87" s="97" t="n">
        <v>46023</v>
      </c>
      <c r="AR87" s="43" t="str">
        <f aca="false">IFERROR(LEFT(A87,FIND("（",A87)-1),A87)</f>
        <v>GJ-PHONE-20260123-1564</v>
      </c>
      <c r="AS87" s="43" t="str">
        <f aca="false">J87</f>
        <v>诉求</v>
      </c>
      <c r="AT87" s="43" t="n">
        <f aca="false">IF(MID(AR87,1,2)="热线",12345)+IF(MID(AR87,1,2)="网络",12345)+IF(MID(AR87,1,2)="GJ",96166)</f>
        <v>96166</v>
      </c>
      <c r="AU87" s="43" t="str">
        <f aca="false">IFERROR(LEFT(C87,FIND(" ",C87)-1),C87)</f>
        <v>2026-01-23</v>
      </c>
      <c r="AV87" s="43" t="str">
        <f aca="false">P87</f>
        <v>安全保卫部（应急管理中心）</v>
      </c>
      <c r="AW87" s="43" t="str">
        <f aca="false">Q87</f>
        <v>南湖分中心</v>
      </c>
      <c r="AX87" s="7" t="str">
        <f aca="false">H87</f>
        <v>1月23日15：57分来电，一先生称：其想在马泉营公交场站门口拍照，但场站女保安不要其拍。故不满，要求尽快答复。</v>
      </c>
      <c r="AY87" s="43" t="str">
        <f aca="false">L87</f>
        <v>场站保安问题</v>
      </c>
      <c r="AZ87" s="43" t="s">
        <v>116</v>
      </c>
      <c r="BA87" s="43" t="s">
        <v>116</v>
      </c>
      <c r="BB87" s="43" t="s">
        <v>116</v>
      </c>
      <c r="BC87" s="6" t="s">
        <v>398</v>
      </c>
      <c r="BD87" s="43" t="str">
        <f aca="false">T87</f>
        <v>结束</v>
      </c>
      <c r="BE87" s="43" t="str">
        <f aca="false">IFERROR(LEFT(R87,FIND(" ",R87)-1),R87)</f>
        <v>2026-01-28</v>
      </c>
      <c r="BF87" s="6" t="s">
        <v>5453</v>
      </c>
      <c r="BG87" s="78" t="s">
        <v>148</v>
      </c>
      <c r="BH87" s="55" t="s">
        <v>437</v>
      </c>
      <c r="BI87" s="44"/>
      <c r="BJ87" s="44"/>
      <c r="BK87" s="44"/>
      <c r="BL87" s="44" t="str">
        <f aca="false">IF(BG87="物管行政部","侯旭、郑楠",IF(BG87="安保部","张庚",IF(BG87="工程设备部","华菲",IF(BG87="人力资源部","成琦",IF(BG87="党委工作部","阎鑫雨",IF(BG87="餐饮服务部","赵弘晨",IF(BG87="工会","白莉",IF(BG87="办公室","李建萍",""))))))))&amp;IF(BG87="纪检部","张先民",IF(BG87="信息管理部","蔡浩然",""))</f>
        <v>张庚</v>
      </c>
      <c r="BM87" s="44"/>
      <c r="BN87" s="44"/>
      <c r="BO87" s="44"/>
      <c r="BP87" s="44" t="s">
        <v>120</v>
      </c>
      <c r="BQ87" s="46"/>
      <c r="BR87" s="44"/>
      <c r="BS87" s="46"/>
      <c r="BT87" s="46"/>
      <c r="BU87" s="44"/>
      <c r="BV87" s="44"/>
      <c r="BW87" s="44" t="str">
        <f aca="false">MID(AR87,1,22)</f>
        <v>GJ-PHONE-20260123-1564</v>
      </c>
      <c r="BX87" s="45" t="str">
        <f aca="false">IF(COUNTIF(BW:BW,BW87)=1,"否",COUNTIF(BW:BW,BW87))</f>
        <v>否</v>
      </c>
      <c r="CF87" s="0" t="str">
        <f aca="false">VLOOKUP(AR87,[3]市民意见信息导出!$AK$2:$AM$304,3,FALSE())</f>
        <v>结束</v>
      </c>
    </row>
    <row r="88" customFormat="false" ht="64" hidden="true" customHeight="true" outlineLevel="0" collapsed="false">
      <c r="A88" s="36" t="s">
        <v>5454</v>
      </c>
      <c r="B88" s="36" t="s">
        <v>5455</v>
      </c>
      <c r="C88" s="36" t="s">
        <v>5456</v>
      </c>
      <c r="D88" s="36" t="s">
        <v>1541</v>
      </c>
      <c r="E88" s="35" t="s">
        <v>942</v>
      </c>
      <c r="F88" s="35" t="s">
        <v>89</v>
      </c>
      <c r="G88" s="35"/>
      <c r="H88" s="36" t="s">
        <v>5457</v>
      </c>
      <c r="I88" s="35" t="s">
        <v>116</v>
      </c>
      <c r="J88" s="35" t="s">
        <v>173</v>
      </c>
      <c r="K88" s="35" t="s">
        <v>234</v>
      </c>
      <c r="L88" s="35" t="s">
        <v>303</v>
      </c>
      <c r="M88" s="35" t="s">
        <v>304</v>
      </c>
      <c r="N88" s="35" t="s">
        <v>97</v>
      </c>
      <c r="O88" s="35" t="s">
        <v>945</v>
      </c>
      <c r="P88" s="35" t="s">
        <v>5458</v>
      </c>
      <c r="Q88" s="35" t="s">
        <v>945</v>
      </c>
      <c r="R88" s="36" t="s">
        <v>1541</v>
      </c>
      <c r="S88" s="95" t="s">
        <v>1508</v>
      </c>
      <c r="T88" s="16" t="s">
        <v>103</v>
      </c>
      <c r="U88" s="96" t="s">
        <v>104</v>
      </c>
      <c r="V88" s="35" t="s">
        <v>5459</v>
      </c>
      <c r="W88" s="35" t="s">
        <v>5460</v>
      </c>
      <c r="X88" s="35" t="s">
        <v>5461</v>
      </c>
      <c r="Y88" s="35" t="s">
        <v>242</v>
      </c>
      <c r="Z88" s="35" t="s">
        <v>242</v>
      </c>
      <c r="AA88" s="35" t="s">
        <v>5462</v>
      </c>
      <c r="AB88" s="35" t="s">
        <v>111</v>
      </c>
      <c r="AC88" s="35" t="s">
        <v>97</v>
      </c>
      <c r="AD88" s="35" t="s">
        <v>5458</v>
      </c>
      <c r="AE88" s="35"/>
      <c r="AF88" s="35"/>
      <c r="AG88" s="35"/>
      <c r="AH88" s="35" t="s">
        <v>4756</v>
      </c>
      <c r="AI88" s="35" t="s">
        <v>4757</v>
      </c>
      <c r="AJ88" s="36" t="s">
        <v>104</v>
      </c>
      <c r="AK88" s="37" t="str">
        <f aca="false">AI88&amp;L88&amp;M88</f>
        <v>普办人力资源方面其他问题人力资源方面补充内容</v>
      </c>
      <c r="AP88" s="38" t="n">
        <v>85</v>
      </c>
      <c r="AQ88" s="97" t="n">
        <v>46023</v>
      </c>
      <c r="AR88" s="43" t="str">
        <f aca="false">IFERROR(LEFT(A88,FIND("（",A88)-1),A88)</f>
        <v>GJ-PHONE-20260124-0190</v>
      </c>
      <c r="AS88" s="43" t="str">
        <f aca="false">J88</f>
        <v>其他</v>
      </c>
      <c r="AT88" s="43" t="n">
        <f aca="false">IF(MID(AR88,1,2)="热线",12345)+IF(MID(AR88,1,2)="网络",12345)+IF(MID(AR88,1,2)="GJ",96166)</f>
        <v>96166</v>
      </c>
      <c r="AU88" s="43" t="str">
        <f aca="false">IFERROR(LEFT(C88,FIND(" ",C88)-1),C88)</f>
        <v>2026-01-24</v>
      </c>
      <c r="AV88" s="43" t="str">
        <f aca="false">P88</f>
        <v>鲁谷路保修四厂</v>
      </c>
      <c r="AW88" s="43" t="str">
        <f aca="false">Q88</f>
        <v>田顺庄分中心</v>
      </c>
      <c r="AX88" s="7" t="str">
        <f aca="false">H88</f>
        <v>1月24日8:23分(来电)赵女士称：其是鲁谷公交场站内部职工（保四物业），投诉物业班长，称场站保洁员共26人，每天需要站门岗，有人总是上午班，其总是中午班，认为排班非常不合理，建议轮流排岗。其向中心站反映过此问题，中心站找到班长说过此事但未解决。希望尽快解决，特来电反映。</v>
      </c>
      <c r="AY88" s="43" t="str">
        <f aca="false">L88</f>
        <v>人力资源方面其他问题</v>
      </c>
      <c r="AZ88" s="43" t="s">
        <v>92</v>
      </c>
      <c r="BA88" s="43" t="s">
        <v>92</v>
      </c>
      <c r="BB88" s="43" t="s">
        <v>116</v>
      </c>
      <c r="BC88" s="6" t="s">
        <v>226</v>
      </c>
      <c r="BD88" s="43" t="str">
        <f aca="false">T88</f>
        <v>结束</v>
      </c>
      <c r="BE88" s="43" t="str">
        <f aca="false">IFERROR(LEFT(R88,FIND(" ",R88)-1),R88)</f>
        <v>2026-01-29</v>
      </c>
      <c r="BF88" s="6" t="s">
        <v>5463</v>
      </c>
      <c r="BG88" s="78" t="s">
        <v>238</v>
      </c>
      <c r="BH88" s="55" t="s">
        <v>945</v>
      </c>
      <c r="BI88" s="44"/>
      <c r="BJ88" s="44"/>
      <c r="BK88" s="44"/>
      <c r="BL88" s="44" t="str">
        <f aca="false">IF(BG88="物管行政部","侯旭、郑楠",IF(BG88="安保部","张庚",IF(BG88="工程设备部","华菲",IF(BG88="人力资源部","成琦",IF(BG88="党委工作部","阎鑫雨",IF(BG88="餐饮服务部","赵弘晨",IF(BG88="工会","白莉",IF(BG88="办公室","李建萍",""))))))))&amp;IF(BG88="纪检部","张先民",IF(BG88="信息管理部","蔡浩然",""))</f>
        <v>成琦</v>
      </c>
      <c r="BM88" s="44"/>
      <c r="BN88" s="44"/>
      <c r="BO88" s="44"/>
      <c r="BP88" s="44" t="s">
        <v>120</v>
      </c>
      <c r="BQ88" s="46"/>
      <c r="BR88" s="44"/>
      <c r="BS88" s="46"/>
      <c r="BT88" s="46"/>
      <c r="BU88" s="44"/>
      <c r="BV88" s="44"/>
      <c r="BW88" s="44" t="str">
        <f aca="false">MID(AR88,1,22)</f>
        <v>GJ-PHONE-20260124-0190</v>
      </c>
      <c r="BX88" s="45" t="str">
        <f aca="false">IF(COUNTIF(BW:BW,BW88)=1,"否",COUNTIF(BW:BW,BW88))</f>
        <v>否</v>
      </c>
      <c r="CF88" s="0" t="str">
        <f aca="false">VLOOKUP(AR88,[3]市民意见信息导出!$AK$2:$AM$304,3,FALSE())</f>
        <v>结束</v>
      </c>
    </row>
    <row r="89" customFormat="false" ht="65" hidden="true" customHeight="false" outlineLevel="0" collapsed="false">
      <c r="A89" s="36" t="s">
        <v>5464</v>
      </c>
      <c r="B89" s="36" t="s">
        <v>5465</v>
      </c>
      <c r="C89" s="36" t="s">
        <v>5466</v>
      </c>
      <c r="D89" s="36" t="s">
        <v>1541</v>
      </c>
      <c r="E89" s="35" t="s">
        <v>128</v>
      </c>
      <c r="F89" s="35" t="s">
        <v>129</v>
      </c>
      <c r="G89" s="36" t="s">
        <v>5467</v>
      </c>
      <c r="H89" s="35" t="s">
        <v>5468</v>
      </c>
      <c r="I89" s="35" t="s">
        <v>92</v>
      </c>
      <c r="J89" s="35" t="s">
        <v>173</v>
      </c>
      <c r="K89" s="35" t="s">
        <v>234</v>
      </c>
      <c r="L89" s="35" t="s">
        <v>303</v>
      </c>
      <c r="M89" s="35" t="s">
        <v>304</v>
      </c>
      <c r="N89" s="35" t="s">
        <v>97</v>
      </c>
      <c r="O89" s="35" t="s">
        <v>945</v>
      </c>
      <c r="P89" s="35" t="s">
        <v>238</v>
      </c>
      <c r="Q89" s="35" t="s">
        <v>945</v>
      </c>
      <c r="R89" s="36" t="s">
        <v>1541</v>
      </c>
      <c r="S89" s="95" t="s">
        <v>1508</v>
      </c>
      <c r="T89" s="16" t="s">
        <v>103</v>
      </c>
      <c r="U89" s="96" t="s">
        <v>104</v>
      </c>
      <c r="V89" s="35" t="s">
        <v>5469</v>
      </c>
      <c r="W89" s="35" t="s">
        <v>5470</v>
      </c>
      <c r="X89" s="35" t="s">
        <v>5471</v>
      </c>
      <c r="Y89" s="35" t="s">
        <v>242</v>
      </c>
      <c r="Z89" s="35" t="s">
        <v>242</v>
      </c>
      <c r="AA89" s="35" t="s">
        <v>5472</v>
      </c>
      <c r="AB89" s="35" t="s">
        <v>111</v>
      </c>
      <c r="AC89" s="35" t="s">
        <v>97</v>
      </c>
      <c r="AD89" s="35" t="s">
        <v>238</v>
      </c>
      <c r="AE89" s="35"/>
      <c r="AF89" s="35"/>
      <c r="AG89" s="35" t="s">
        <v>4747</v>
      </c>
      <c r="AH89" s="35" t="s">
        <v>4756</v>
      </c>
      <c r="AI89" s="35" t="s">
        <v>4757</v>
      </c>
      <c r="AJ89" s="36" t="s">
        <v>104</v>
      </c>
      <c r="AK89" s="37" t="str">
        <f aca="false">AI89&amp;L89&amp;M89</f>
        <v>普办人力资源方面其他问题人力资源方面补充内容</v>
      </c>
      <c r="AP89" s="38" t="n">
        <v>86</v>
      </c>
      <c r="AQ89" s="97" t="n">
        <v>46023</v>
      </c>
      <c r="AR89" s="43" t="str">
        <f aca="false">IFERROR(LEFT(A89,FIND("（",A89)-1),A89)</f>
        <v>GJ-PHONE-20260124-0228</v>
      </c>
      <c r="AS89" s="43" t="str">
        <f aca="false">J89</f>
        <v>其他</v>
      </c>
      <c r="AT89" s="43" t="n">
        <f aca="false">IF(MID(AR89,1,2)="热线",12345)+IF(MID(AR89,1,2)="网络",12345)+IF(MID(AR89,1,2)="GJ",96166)</f>
        <v>96166</v>
      </c>
      <c r="AU89" s="43" t="str">
        <f aca="false">IFERROR(LEFT(C89,FIND(" ",C89)-1),C89)</f>
        <v>2026-01-24</v>
      </c>
      <c r="AV89" s="43" t="str">
        <f aca="false">P89</f>
        <v>人力资源部</v>
      </c>
      <c r="AW89" s="43" t="str">
        <f aca="false">Q89</f>
        <v>田顺庄分中心</v>
      </c>
      <c r="AX89" s="7" t="str">
        <f aca="false">H89</f>
        <v>李先生（内部职工）1月24日8：40分来电反映：其称保修四厂物业组长（拒绝提供姓名）不但乱搞男女关系，而且排班工作都下放给女同事（小三）处理，其称自己是负责卫生方面的工作人员，给其的工作排班非常不合理。其不满，要求答复。
二次来电补充：鲁谷路55号，物业班长付东（男）。</v>
      </c>
      <c r="AY89" s="43" t="str">
        <f aca="false">L89</f>
        <v>人力资源方面其他问题</v>
      </c>
      <c r="AZ89" s="43" t="s">
        <v>92</v>
      </c>
      <c r="BA89" s="43" t="s">
        <v>92</v>
      </c>
      <c r="BB89" s="43" t="s">
        <v>116</v>
      </c>
      <c r="BC89" s="6" t="s">
        <v>226</v>
      </c>
      <c r="BD89" s="43" t="str">
        <f aca="false">T89</f>
        <v>结束</v>
      </c>
      <c r="BE89" s="43" t="str">
        <f aca="false">IFERROR(LEFT(R89,FIND(" ",R89)-1),R89)</f>
        <v>2026-01-29</v>
      </c>
      <c r="BF89" s="6" t="s">
        <v>5463</v>
      </c>
      <c r="BG89" s="78" t="s">
        <v>238</v>
      </c>
      <c r="BH89" s="55" t="s">
        <v>945</v>
      </c>
      <c r="BI89" s="44"/>
      <c r="BJ89" s="44"/>
      <c r="BK89" s="44"/>
      <c r="BL89" s="44" t="str">
        <f aca="false">IF(BG89="物管行政部","侯旭、郑楠",IF(BG89="安保部","张庚",IF(BG89="工程设备部","华菲",IF(BG89="人力资源部","成琦",IF(BG89="党委工作部","阎鑫雨",IF(BG89="餐饮服务部","赵弘晨",IF(BG89="工会","白莉",IF(BG89="办公室","李建萍",""))))))))&amp;IF(BG89="纪检部","张先民",IF(BG89="信息管理部","蔡浩然",""))</f>
        <v>成琦</v>
      </c>
      <c r="BM89" s="44"/>
      <c r="BN89" s="44"/>
      <c r="BO89" s="44"/>
      <c r="BP89" s="44" t="s">
        <v>120</v>
      </c>
      <c r="BQ89" s="46"/>
      <c r="BR89" s="44"/>
      <c r="BS89" s="46"/>
      <c r="BT89" s="46"/>
      <c r="BU89" s="44"/>
      <c r="BV89" s="44"/>
      <c r="BW89" s="44" t="str">
        <f aca="false">MID(AR89,1,22)</f>
        <v>GJ-PHONE-20260124-0228</v>
      </c>
      <c r="BX89" s="45" t="str">
        <f aca="false">IF(COUNTIF(BW:BW,BW89)=1,"否",COUNTIF(BW:BW,BW89))</f>
        <v>否</v>
      </c>
      <c r="CF89" s="0" t="str">
        <f aca="false">VLOOKUP(AR89,[3]市民意见信息导出!$AK$2:$AM$304,3,FALSE())</f>
        <v>结束</v>
      </c>
    </row>
    <row r="90" customFormat="false" ht="52" hidden="true" customHeight="false" outlineLevel="0" collapsed="false">
      <c r="A90" s="36" t="s">
        <v>5473</v>
      </c>
      <c r="B90" s="36" t="s">
        <v>5474</v>
      </c>
      <c r="C90" s="36" t="s">
        <v>5475</v>
      </c>
      <c r="D90" s="36" t="s">
        <v>1541</v>
      </c>
      <c r="E90" s="35" t="s">
        <v>5476</v>
      </c>
      <c r="F90" s="35" t="s">
        <v>129</v>
      </c>
      <c r="G90" s="36" t="s">
        <v>5477</v>
      </c>
      <c r="H90" s="36" t="s">
        <v>5478</v>
      </c>
      <c r="I90" s="35" t="s">
        <v>92</v>
      </c>
      <c r="J90" s="35" t="s">
        <v>173</v>
      </c>
      <c r="K90" s="35" t="s">
        <v>234</v>
      </c>
      <c r="L90" s="35" t="s">
        <v>303</v>
      </c>
      <c r="M90" s="35" t="s">
        <v>304</v>
      </c>
      <c r="N90" s="35" t="s">
        <v>97</v>
      </c>
      <c r="O90" s="35" t="s">
        <v>945</v>
      </c>
      <c r="P90" s="35" t="s">
        <v>238</v>
      </c>
      <c r="Q90" s="35" t="s">
        <v>945</v>
      </c>
      <c r="R90" s="36" t="s">
        <v>1541</v>
      </c>
      <c r="S90" s="95" t="s">
        <v>1508</v>
      </c>
      <c r="T90" s="16" t="s">
        <v>103</v>
      </c>
      <c r="U90" s="96" t="s">
        <v>104</v>
      </c>
      <c r="V90" s="35" t="s">
        <v>5469</v>
      </c>
      <c r="W90" s="35" t="s">
        <v>5479</v>
      </c>
      <c r="X90" s="35" t="s">
        <v>5480</v>
      </c>
      <c r="Y90" s="35" t="s">
        <v>242</v>
      </c>
      <c r="Z90" s="35" t="s">
        <v>242</v>
      </c>
      <c r="AA90" s="35" t="s">
        <v>5481</v>
      </c>
      <c r="AB90" s="35" t="s">
        <v>111</v>
      </c>
      <c r="AC90" s="35" t="s">
        <v>97</v>
      </c>
      <c r="AD90" s="35" t="s">
        <v>238</v>
      </c>
      <c r="AE90" s="35"/>
      <c r="AF90" s="35"/>
      <c r="AG90" s="35"/>
      <c r="AH90" s="35" t="s">
        <v>4756</v>
      </c>
      <c r="AI90" s="35" t="s">
        <v>4757</v>
      </c>
      <c r="AJ90" s="36" t="s">
        <v>104</v>
      </c>
      <c r="AK90" s="37" t="str">
        <f aca="false">AI90&amp;L90&amp;M90</f>
        <v>普办人力资源方面其他问题人力资源方面补充内容</v>
      </c>
      <c r="AP90" s="38" t="n">
        <v>87</v>
      </c>
      <c r="AQ90" s="97" t="n">
        <v>46023</v>
      </c>
      <c r="AR90" s="43" t="str">
        <f aca="false">IFERROR(LEFT(A90,FIND("（",A90)-1),A90)</f>
        <v>GJ-PHONE-20260124-0281</v>
      </c>
      <c r="AS90" s="43" t="str">
        <f aca="false">J90</f>
        <v>其他</v>
      </c>
      <c r="AT90" s="43" t="n">
        <f aca="false">IF(MID(AR90,1,2)="热线",12345)+IF(MID(AR90,1,2)="网络",12345)+IF(MID(AR90,1,2)="GJ",96166)</f>
        <v>96166</v>
      </c>
      <c r="AU90" s="43" t="str">
        <f aca="false">IFERROR(LEFT(C90,FIND(" ",C90)-1),C90)</f>
        <v>2026-01-24</v>
      </c>
      <c r="AV90" s="43" t="str">
        <f aca="false">P90</f>
        <v>人力资源部</v>
      </c>
      <c r="AW90" s="43" t="str">
        <f aca="false">Q90</f>
        <v>田顺庄分中心</v>
      </c>
      <c r="AX90" s="7" t="str">
        <f aca="false">H90</f>
        <v>1月24日9:08分来电：吕先生称是鲁谷路55号保养四厂的保洁人员。物业班长付东排班不合理。让女同事帮着排班。导致给其排站门岗的时间经常在中午11点到12点，或12点到13点，导致其中午经常吃不上饭。其建议排站门岗时。每天以顺延时间的方式站岗。其不满，要求尽快答复。</v>
      </c>
      <c r="AY90" s="43" t="str">
        <f aca="false">L90</f>
        <v>人力资源方面其他问题</v>
      </c>
      <c r="AZ90" s="43" t="s">
        <v>92</v>
      </c>
      <c r="BA90" s="43" t="s">
        <v>92</v>
      </c>
      <c r="BB90" s="43" t="s">
        <v>116</v>
      </c>
      <c r="BC90" s="6" t="s">
        <v>226</v>
      </c>
      <c r="BD90" s="43" t="str">
        <f aca="false">T90</f>
        <v>结束</v>
      </c>
      <c r="BE90" s="43" t="str">
        <f aca="false">IFERROR(LEFT(R90,FIND(" ",R90)-1),R90)</f>
        <v>2026-01-29</v>
      </c>
      <c r="BF90" s="6" t="s">
        <v>5463</v>
      </c>
      <c r="BG90" s="78" t="s">
        <v>238</v>
      </c>
      <c r="BH90" s="55" t="s">
        <v>945</v>
      </c>
      <c r="BI90" s="44"/>
      <c r="BJ90" s="44"/>
      <c r="BK90" s="44"/>
      <c r="BL90" s="44" t="str">
        <f aca="false">IF(BG90="物管行政部","侯旭、郑楠",IF(BG90="安保部","张庚",IF(BG90="工程设备部","华菲",IF(BG90="人力资源部","成琦",IF(BG90="党委工作部","阎鑫雨",IF(BG90="餐饮服务部","赵弘晨",IF(BG90="工会","白莉",IF(BG90="办公室","李建萍",""))))))))&amp;IF(BG90="纪检部","张先民",IF(BG90="信息管理部","蔡浩然",""))</f>
        <v>成琦</v>
      </c>
      <c r="BM90" s="44"/>
      <c r="BN90" s="44"/>
      <c r="BO90" s="44"/>
      <c r="BP90" s="44" t="s">
        <v>120</v>
      </c>
      <c r="BQ90" s="46"/>
      <c r="BR90" s="44"/>
      <c r="BS90" s="46"/>
      <c r="BT90" s="46"/>
      <c r="BU90" s="44"/>
      <c r="BV90" s="44"/>
      <c r="BW90" s="44" t="str">
        <f aca="false">MID(AR90,1,22)</f>
        <v>GJ-PHONE-20260124-0281</v>
      </c>
      <c r="BX90" s="45" t="str">
        <f aca="false">IF(COUNTIF(BW:BW,BW90)=1,"否",COUNTIF(BW:BW,BW90))</f>
        <v>否</v>
      </c>
      <c r="CF90" s="0" t="str">
        <f aca="false">VLOOKUP(AR90,[3]市民意见信息导出!$AK$2:$AM$304,3,FALSE())</f>
        <v>结束</v>
      </c>
    </row>
    <row r="91" customFormat="false" ht="51" hidden="true" customHeight="true" outlineLevel="0" collapsed="false">
      <c r="A91" s="36" t="s">
        <v>5482</v>
      </c>
      <c r="B91" s="36" t="s">
        <v>5483</v>
      </c>
      <c r="C91" s="36" t="s">
        <v>5484</v>
      </c>
      <c r="D91" s="36" t="s">
        <v>1615</v>
      </c>
      <c r="E91" s="35" t="s">
        <v>5485</v>
      </c>
      <c r="F91" s="35" t="s">
        <v>129</v>
      </c>
      <c r="G91" s="36" t="s">
        <v>5486</v>
      </c>
      <c r="H91" s="36" t="s">
        <v>5487</v>
      </c>
      <c r="I91" s="35" t="s">
        <v>92</v>
      </c>
      <c r="J91" s="35" t="s">
        <v>173</v>
      </c>
      <c r="K91" s="35" t="s">
        <v>132</v>
      </c>
      <c r="L91" s="35" t="s">
        <v>174</v>
      </c>
      <c r="M91" s="35" t="s">
        <v>175</v>
      </c>
      <c r="N91" s="35" t="s">
        <v>97</v>
      </c>
      <c r="O91" s="35" t="s">
        <v>437</v>
      </c>
      <c r="P91" s="35" t="s">
        <v>176</v>
      </c>
      <c r="Q91" s="35" t="s">
        <v>437</v>
      </c>
      <c r="R91" s="36" t="s">
        <v>1615</v>
      </c>
      <c r="S91" s="95" t="s">
        <v>1508</v>
      </c>
      <c r="T91" s="16" t="s">
        <v>103</v>
      </c>
      <c r="U91" s="96" t="s">
        <v>104</v>
      </c>
      <c r="V91" s="35" t="s">
        <v>5488</v>
      </c>
      <c r="W91" s="35" t="s">
        <v>5488</v>
      </c>
      <c r="X91" s="35" t="s">
        <v>5489</v>
      </c>
      <c r="Y91" s="35" t="s">
        <v>5490</v>
      </c>
      <c r="Z91" s="35" t="s">
        <v>5488</v>
      </c>
      <c r="AA91" s="36" t="s">
        <v>5491</v>
      </c>
      <c r="AB91" s="35" t="s">
        <v>111</v>
      </c>
      <c r="AC91" s="35" t="s">
        <v>97</v>
      </c>
      <c r="AD91" s="35" t="s">
        <v>176</v>
      </c>
      <c r="AE91" s="35"/>
      <c r="AF91" s="35"/>
      <c r="AG91" s="35"/>
      <c r="AH91" s="35" t="s">
        <v>4756</v>
      </c>
      <c r="AI91" s="35" t="s">
        <v>4757</v>
      </c>
      <c r="AJ91" s="36" t="s">
        <v>104</v>
      </c>
      <c r="AK91" s="37" t="str">
        <f aca="false">AI91&amp;L91&amp;M91</f>
        <v>普办安保专业其他问题安保专业补充内容</v>
      </c>
      <c r="AP91" s="38" t="n">
        <v>88</v>
      </c>
      <c r="AQ91" s="97" t="n">
        <v>46023</v>
      </c>
      <c r="AR91" s="43" t="str">
        <f aca="false">IFERROR(LEFT(A91,FIND("（",A91)-1),A91)</f>
        <v>GJ-PHONE-20260125-0761</v>
      </c>
      <c r="AS91" s="43" t="str">
        <f aca="false">J91</f>
        <v>其他</v>
      </c>
      <c r="AT91" s="43" t="n">
        <f aca="false">IF(MID(AR91,1,2)="热线",12345)+IF(MID(AR91,1,2)="网络",12345)+IF(MID(AR91,1,2)="GJ",96166)</f>
        <v>96166</v>
      </c>
      <c r="AU91" s="43" t="str">
        <f aca="false">IFERROR(LEFT(C91,FIND(" ",C91)-1),C91)</f>
        <v>2026-01-25</v>
      </c>
      <c r="AV91" s="43" t="str">
        <f aca="false">P91</f>
        <v>安全保卫部（应急管理中心）</v>
      </c>
      <c r="AW91" s="43" t="str">
        <f aca="false">Q91</f>
        <v>南湖分中心</v>
      </c>
      <c r="AX91" s="7" t="str">
        <f aca="false">H91</f>
        <v>1月25日12；37分来电：周先生称在1月23日15:55分，到马泉营公交场站去拍公交车。场站保安未让其拍，且告知有规定，其称在别的场站拍照就可以。其对场站保安的说法不满，望有关部门给其马上答复。（告知是否有此规定）</v>
      </c>
      <c r="AY91" s="43" t="str">
        <f aca="false">L91</f>
        <v>安保专业其他问题</v>
      </c>
      <c r="AZ91" s="43" t="s">
        <v>116</v>
      </c>
      <c r="BA91" s="43" t="s">
        <v>116</v>
      </c>
      <c r="BB91" s="43" t="s">
        <v>116</v>
      </c>
      <c r="BC91" s="6" t="s">
        <v>398</v>
      </c>
      <c r="BD91" s="43" t="str">
        <f aca="false">T91</f>
        <v>结束</v>
      </c>
      <c r="BE91" s="43" t="str">
        <f aca="false">IFERROR(LEFT(R91,FIND(" ",R91)-1),R91)</f>
        <v>2026-01-30</v>
      </c>
      <c r="BF91" s="6" t="s">
        <v>5453</v>
      </c>
      <c r="BG91" s="78" t="s">
        <v>148</v>
      </c>
      <c r="BH91" s="55" t="s">
        <v>437</v>
      </c>
      <c r="BI91" s="44"/>
      <c r="BJ91" s="44"/>
      <c r="BK91" s="44"/>
      <c r="BL91" s="44" t="str">
        <f aca="false">IF(BG91="物管行政部","侯旭、郑楠",IF(BG91="安保部","张庚",IF(BG91="工程设备部","华菲",IF(BG91="人力资源部","成琦",IF(BG91="党委工作部","阎鑫雨",IF(BG91="餐饮服务部","赵弘晨",IF(BG91="工会","白莉",IF(BG91="办公室","李建萍",""))))))))&amp;IF(BG91="纪检部","张先民",IF(BG91="信息管理部","蔡浩然",""))</f>
        <v>张庚</v>
      </c>
      <c r="BM91" s="44"/>
      <c r="BN91" s="44"/>
      <c r="BO91" s="44"/>
      <c r="BP91" s="44" t="s">
        <v>120</v>
      </c>
      <c r="BQ91" s="46"/>
      <c r="BR91" s="44"/>
      <c r="BS91" s="46"/>
      <c r="BT91" s="46"/>
      <c r="BU91" s="44"/>
      <c r="BV91" s="44"/>
      <c r="BW91" s="44" t="str">
        <f aca="false">MID(AR91,1,22)</f>
        <v>GJ-PHONE-20260125-0761</v>
      </c>
      <c r="BX91" s="45" t="str">
        <f aca="false">IF(COUNTIF(BW:BW,BW91)=1,"否",COUNTIF(BW:BW,BW91))</f>
        <v>否</v>
      </c>
      <c r="CF91" s="0" t="str">
        <f aca="false">VLOOKUP(AR91,[3]市民意见信息导出!$AK$2:$AM$304,3,FALSE())</f>
        <v>结束</v>
      </c>
    </row>
    <row r="92" customFormat="false" ht="42" hidden="true" customHeight="false" outlineLevel="0" collapsed="false">
      <c r="A92" s="36" t="s">
        <v>5492</v>
      </c>
      <c r="B92" s="36" t="s">
        <v>5493</v>
      </c>
      <c r="C92" s="36" t="s">
        <v>5494</v>
      </c>
      <c r="D92" s="36" t="s">
        <v>1615</v>
      </c>
      <c r="E92" s="35"/>
      <c r="F92" s="35" t="s">
        <v>89</v>
      </c>
      <c r="G92" s="35"/>
      <c r="H92" s="36" t="s">
        <v>5495</v>
      </c>
      <c r="I92" s="35" t="s">
        <v>116</v>
      </c>
      <c r="J92" s="35" t="s">
        <v>173</v>
      </c>
      <c r="K92" s="35" t="s">
        <v>132</v>
      </c>
      <c r="L92" s="35" t="s">
        <v>174</v>
      </c>
      <c r="M92" s="35" t="s">
        <v>175</v>
      </c>
      <c r="N92" s="35" t="s">
        <v>97</v>
      </c>
      <c r="O92" s="35" t="s">
        <v>390</v>
      </c>
      <c r="P92" s="35" t="s">
        <v>176</v>
      </c>
      <c r="Q92" s="35" t="s">
        <v>390</v>
      </c>
      <c r="R92" s="36" t="s">
        <v>1615</v>
      </c>
      <c r="S92" s="95" t="s">
        <v>1753</v>
      </c>
      <c r="T92" s="16" t="s">
        <v>103</v>
      </c>
      <c r="U92" s="96" t="s">
        <v>104</v>
      </c>
      <c r="V92" s="35" t="s">
        <v>5496</v>
      </c>
      <c r="W92" s="36" t="s">
        <v>5497</v>
      </c>
      <c r="X92" s="35" t="s">
        <v>5498</v>
      </c>
      <c r="Y92" s="36" t="s">
        <v>5499</v>
      </c>
      <c r="Z92" s="36" t="s">
        <v>5500</v>
      </c>
      <c r="AA92" s="35" t="s">
        <v>5501</v>
      </c>
      <c r="AB92" s="35" t="s">
        <v>111</v>
      </c>
      <c r="AC92" s="35" t="s">
        <v>4822</v>
      </c>
      <c r="AD92" s="35" t="s">
        <v>132</v>
      </c>
      <c r="AE92" s="35"/>
      <c r="AF92" s="35"/>
      <c r="AG92" s="35"/>
      <c r="AH92" s="35" t="s">
        <v>4756</v>
      </c>
      <c r="AI92" s="35" t="s">
        <v>4757</v>
      </c>
      <c r="AJ92" s="36" t="s">
        <v>104</v>
      </c>
      <c r="AK92" s="37" t="str">
        <f aca="false">AI92&amp;L92&amp;M92</f>
        <v>普办安保专业其他问题安保专业补充内容</v>
      </c>
      <c r="AP92" s="38" t="n">
        <v>89</v>
      </c>
      <c r="AQ92" s="97" t="n">
        <v>46054</v>
      </c>
      <c r="AR92" s="43" t="str">
        <f aca="false">IFERROR(LEFT(A92,FIND("（",A92)-1),A92)</f>
        <v>GJ-PHONE-20260125-1171</v>
      </c>
      <c r="AS92" s="43" t="str">
        <f aca="false">J92</f>
        <v>其他</v>
      </c>
      <c r="AT92" s="43" t="n">
        <f aca="false">IF(MID(AR92,1,2)="热线",12345)+IF(MID(AR92,1,2)="网络",12345)+IF(MID(AR92,1,2)="GJ",96166)</f>
        <v>96166</v>
      </c>
      <c r="AU92" s="43" t="str">
        <f aca="false">IFERROR(LEFT(C92,FIND(" ",C92)-1),C92)</f>
        <v>2026-01-26</v>
      </c>
      <c r="AV92" s="43" t="str">
        <f aca="false">P92</f>
        <v>安全保卫部（应急管理中心）</v>
      </c>
      <c r="AW92" s="43" t="str">
        <f aca="false">Q92</f>
        <v>小营分中心</v>
      </c>
      <c r="AX92" s="7" t="str">
        <f aca="false">H92</f>
        <v>1月25日15:09分来电：一女士反映有人在慧忠里场院偷东西,如:报废车里的开关按键都被偷了.特来电反映.</v>
      </c>
      <c r="AY92" s="43" t="str">
        <f aca="false">L92</f>
        <v>安保专业其他问题</v>
      </c>
      <c r="AZ92" s="43" t="s">
        <v>116</v>
      </c>
      <c r="BA92" s="43" t="s">
        <v>116</v>
      </c>
      <c r="BB92" s="43" t="s">
        <v>116</v>
      </c>
      <c r="BC92" s="6" t="s">
        <v>398</v>
      </c>
      <c r="BD92" s="43" t="str">
        <f aca="false">T92</f>
        <v>结束</v>
      </c>
      <c r="BE92" s="43" t="str">
        <f aca="false">IFERROR(LEFT(R92,FIND(" ",R92)-1),R92)</f>
        <v>2026-01-30</v>
      </c>
      <c r="BF92" s="6" t="s">
        <v>5502</v>
      </c>
      <c r="BG92" s="78" t="s">
        <v>148</v>
      </c>
      <c r="BH92" s="55" t="s">
        <v>390</v>
      </c>
      <c r="BI92" s="44"/>
      <c r="BJ92" s="44"/>
      <c r="BK92" s="44"/>
      <c r="BL92" s="44" t="str">
        <f aca="false">IF(BG92="物管行政部","侯旭、郑楠",IF(BG92="安保部","张庚",IF(BG92="工程设备部","华菲",IF(BG92="人力资源部","成琦",IF(BG92="党委工作部","阎鑫雨",IF(BG92="餐饮服务部","赵弘晨",IF(BG92="工会","白莉",IF(BG92="办公室","李建萍",""))))))))&amp;IF(BG92="纪检部","张先民",IF(BG92="信息管理部","蔡浩然",""))</f>
        <v>张庚</v>
      </c>
      <c r="BM92" s="44"/>
      <c r="BN92" s="44"/>
      <c r="BO92" s="44"/>
      <c r="BP92" s="44" t="s">
        <v>120</v>
      </c>
      <c r="BQ92" s="46"/>
      <c r="BR92" s="44"/>
      <c r="BS92" s="46"/>
      <c r="BT92" s="46"/>
      <c r="BU92" s="44"/>
      <c r="BV92" s="44"/>
      <c r="BW92" s="44" t="str">
        <f aca="false">MID(AR92,1,22)</f>
        <v>GJ-PHONE-20260125-1171</v>
      </c>
      <c r="BX92" s="45" t="str">
        <f aca="false">IF(COUNTIF(BW:BW,BW92)=1,"否",COUNTIF(BW:BW,BW92))</f>
        <v>否</v>
      </c>
      <c r="CF92" s="0" t="str">
        <f aca="false">VLOOKUP(AR92,[3]市民意见信息导出!$AK$2:$AM$304,3,FALSE())</f>
        <v>结束</v>
      </c>
    </row>
    <row r="93" customFormat="false" ht="41" hidden="true" customHeight="true" outlineLevel="0" collapsed="false">
      <c r="A93" s="36" t="s">
        <v>5503</v>
      </c>
      <c r="B93" s="36" t="s">
        <v>5504</v>
      </c>
      <c r="C93" s="36" t="s">
        <v>5505</v>
      </c>
      <c r="D93" s="36" t="s">
        <v>1642</v>
      </c>
      <c r="E93" s="35" t="s">
        <v>4747</v>
      </c>
      <c r="F93" s="35" t="s">
        <v>89</v>
      </c>
      <c r="G93" s="35"/>
      <c r="H93" s="36" t="s">
        <v>5506</v>
      </c>
      <c r="I93" s="35" t="s">
        <v>116</v>
      </c>
      <c r="J93" s="35" t="s">
        <v>588</v>
      </c>
      <c r="K93" s="35" t="s">
        <v>94</v>
      </c>
      <c r="L93" s="35" t="s">
        <v>819</v>
      </c>
      <c r="M93" s="35" t="s">
        <v>820</v>
      </c>
      <c r="N93" s="35" t="s">
        <v>97</v>
      </c>
      <c r="O93" s="35" t="s">
        <v>945</v>
      </c>
      <c r="P93" s="35" t="s">
        <v>99</v>
      </c>
      <c r="Q93" s="35" t="s">
        <v>945</v>
      </c>
      <c r="R93" s="36" t="s">
        <v>1642</v>
      </c>
      <c r="S93" s="95" t="s">
        <v>1508</v>
      </c>
      <c r="T93" s="16" t="s">
        <v>103</v>
      </c>
      <c r="U93" s="96" t="s">
        <v>104</v>
      </c>
      <c r="V93" s="35" t="s">
        <v>4923</v>
      </c>
      <c r="W93" s="35" t="s">
        <v>5507</v>
      </c>
      <c r="X93" s="35" t="s">
        <v>4925</v>
      </c>
      <c r="Y93" s="35" t="s">
        <v>825</v>
      </c>
      <c r="Z93" s="35" t="s">
        <v>826</v>
      </c>
      <c r="AA93" s="35" t="s">
        <v>4926</v>
      </c>
      <c r="AB93" s="35" t="s">
        <v>111</v>
      </c>
      <c r="AC93" s="35" t="s">
        <v>97</v>
      </c>
      <c r="AD93" s="35" t="s">
        <v>99</v>
      </c>
      <c r="AE93" s="35"/>
      <c r="AF93" s="35"/>
      <c r="AG93" s="35"/>
      <c r="AH93" s="35" t="s">
        <v>4756</v>
      </c>
      <c r="AI93" s="35" t="s">
        <v>4757</v>
      </c>
      <c r="AJ93" s="36" t="s">
        <v>104</v>
      </c>
      <c r="AK93" s="37" t="str">
        <f aca="false">AI93&amp;L93&amp;M93</f>
        <v>普办车厢服务意识方面表扬执行规范</v>
      </c>
      <c r="AP93" s="38" t="n">
        <v>90</v>
      </c>
      <c r="AQ93" s="97" t="n">
        <v>46054</v>
      </c>
      <c r="AR93" s="43" t="str">
        <f aca="false">IFERROR(LEFT(A93,FIND("（",A93)-1),A93)</f>
        <v>GJ-PHONE-20260126-0855-1</v>
      </c>
      <c r="AS93" s="43" t="str">
        <f aca="false">J93</f>
        <v>表扬</v>
      </c>
      <c r="AT93" s="43" t="n">
        <f aca="false">IF(MID(AR93,1,2)="热线",12345)+IF(MID(AR93,1,2)="网络",12345)+IF(MID(AR93,1,2)="GJ",96166)</f>
        <v>96166</v>
      </c>
      <c r="AU93" s="43" t="str">
        <f aca="false">IFERROR(LEFT(C93,FIND(" ",C93)-1),C93)</f>
        <v>2026-01-26</v>
      </c>
      <c r="AV93" s="43" t="str">
        <f aca="false">P93</f>
        <v>物管行政部</v>
      </c>
      <c r="AW93" s="43" t="str">
        <f aca="false">Q93</f>
        <v>田顺庄分中心</v>
      </c>
      <c r="AX93" s="7" t="str">
        <f aca="false">H93</f>
        <v>1月26日11:32分来电：11:28分一位女士在郎家园乘坐1路4730688号车西行，车辆一路驾驶平稳，卫生干净，乘务员报站清晰。其非常满意，特来电表扬。</v>
      </c>
      <c r="AY93" s="43" t="str">
        <f aca="false">L93</f>
        <v>车厢服务意识方面表扬</v>
      </c>
      <c r="AZ93" s="43" t="s">
        <v>116</v>
      </c>
      <c r="BA93" s="43" t="s">
        <v>116</v>
      </c>
      <c r="BB93" s="43" t="s">
        <v>116</v>
      </c>
      <c r="BC93" s="6" t="s">
        <v>4758</v>
      </c>
      <c r="BD93" s="43" t="str">
        <f aca="false">T93</f>
        <v>结束</v>
      </c>
      <c r="BE93" s="43" t="str">
        <f aca="false">IFERROR(LEFT(R93,FIND(" ",R93)-1),R93)</f>
        <v>2026-01-31</v>
      </c>
      <c r="BF93" s="5" t="s">
        <v>830</v>
      </c>
      <c r="BG93" s="78" t="s">
        <v>99</v>
      </c>
      <c r="BH93" s="55" t="s">
        <v>945</v>
      </c>
      <c r="BI93" s="44"/>
      <c r="BJ93" s="44"/>
      <c r="BK93" s="44"/>
      <c r="BL93" s="44" t="str">
        <f aca="false">IF(BG93="物管行政部","侯旭、郑楠",IF(BG93="安保部","张庚",IF(BG93="工程设备部","华菲",IF(BG93="人力资源部","成琦",IF(BG93="党委工作部","阎鑫雨",IF(BG93="餐饮服务部","赵弘晨",IF(BG93="工会","白莉",IF(BG93="办公室","李建萍",""))))))))&amp;IF(BG93="纪检部","张先民",IF(BG93="信息管理部","蔡浩然",""))</f>
        <v>侯旭、郑楠</v>
      </c>
      <c r="BM93" s="44"/>
      <c r="BN93" s="44"/>
      <c r="BO93" s="44"/>
      <c r="BP93" s="44" t="s">
        <v>120</v>
      </c>
      <c r="BQ93" s="46"/>
      <c r="BR93" s="44"/>
      <c r="BS93" s="46"/>
      <c r="BT93" s="46"/>
      <c r="BU93" s="44"/>
      <c r="BV93" s="44"/>
      <c r="BW93" s="44" t="str">
        <f aca="false">MID(AR93,1,22)</f>
        <v>GJ-PHONE-20260126-0855</v>
      </c>
      <c r="BX93" s="45" t="str">
        <f aca="false">IF(COUNTIF(BW:BW,BW93)=1,"否",COUNTIF(BW:BW,BW93))</f>
        <v>否</v>
      </c>
      <c r="CF93" s="0" t="str">
        <f aca="false">VLOOKUP(AR93,[3]市民意见信息导出!$AK$2:$AM$304,3,FALSE())</f>
        <v>结束</v>
      </c>
    </row>
    <row r="94" customFormat="false" ht="52" hidden="true" customHeight="false" outlineLevel="0" collapsed="false">
      <c r="A94" s="36" t="s">
        <v>5508</v>
      </c>
      <c r="B94" s="36" t="s">
        <v>5509</v>
      </c>
      <c r="C94" s="36" t="s">
        <v>5510</v>
      </c>
      <c r="D94" s="36" t="s">
        <v>1697</v>
      </c>
      <c r="E94" s="35" t="s">
        <v>4747</v>
      </c>
      <c r="F94" s="35" t="s">
        <v>129</v>
      </c>
      <c r="G94" s="35"/>
      <c r="H94" s="36" t="s">
        <v>5511</v>
      </c>
      <c r="I94" s="35" t="s">
        <v>116</v>
      </c>
      <c r="J94" s="35" t="s">
        <v>173</v>
      </c>
      <c r="K94" s="35" t="s">
        <v>434</v>
      </c>
      <c r="L94" s="35" t="s">
        <v>435</v>
      </c>
      <c r="M94" s="35" t="s">
        <v>436</v>
      </c>
      <c r="N94" s="35" t="s">
        <v>97</v>
      </c>
      <c r="O94" s="35" t="s">
        <v>945</v>
      </c>
      <c r="P94" s="35" t="s">
        <v>99</v>
      </c>
      <c r="Q94" s="35" t="s">
        <v>945</v>
      </c>
      <c r="R94" s="36" t="s">
        <v>1697</v>
      </c>
      <c r="S94" s="95" t="s">
        <v>1614</v>
      </c>
      <c r="T94" s="16" t="s">
        <v>103</v>
      </c>
      <c r="U94" s="96" t="s">
        <v>104</v>
      </c>
      <c r="V94" s="35" t="s">
        <v>754</v>
      </c>
      <c r="W94" s="35" t="s">
        <v>5512</v>
      </c>
      <c r="X94" s="35" t="s">
        <v>5513</v>
      </c>
      <c r="Y94" s="35" t="s">
        <v>242</v>
      </c>
      <c r="Z94" s="35" t="s">
        <v>242</v>
      </c>
      <c r="AA94" s="35" t="s">
        <v>5514</v>
      </c>
      <c r="AB94" s="35" t="s">
        <v>111</v>
      </c>
      <c r="AC94" s="35" t="s">
        <v>97</v>
      </c>
      <c r="AD94" s="35" t="s">
        <v>99</v>
      </c>
      <c r="AE94" s="35"/>
      <c r="AF94" s="35"/>
      <c r="AG94" s="35"/>
      <c r="AH94" s="35" t="s">
        <v>4756</v>
      </c>
      <c r="AI94" s="35" t="s">
        <v>4757</v>
      </c>
      <c r="AJ94" s="36" t="s">
        <v>104</v>
      </c>
      <c r="AK94" s="37" t="str">
        <f aca="false">AI94&amp;L94&amp;M94</f>
        <v>普办基建行政专业其他问题基建行政专业补充内容</v>
      </c>
      <c r="AP94" s="38" t="n">
        <v>91</v>
      </c>
      <c r="AQ94" s="97" t="n">
        <v>46054</v>
      </c>
      <c r="AR94" s="43" t="str">
        <f aca="false">IFERROR(LEFT(A94,FIND("（",A94)-1),A94)</f>
        <v>GJ-PHONE-20260127-0345</v>
      </c>
      <c r="AS94" s="43" t="str">
        <f aca="false">J94</f>
        <v>其他</v>
      </c>
      <c r="AT94" s="43" t="n">
        <f aca="false">IF(MID(AR94,1,2)="热线",12345)+IF(MID(AR94,1,2)="网络",12345)+IF(MID(AR94,1,2)="GJ",96166)</f>
        <v>96166</v>
      </c>
      <c r="AU94" s="43" t="str">
        <f aca="false">IFERROR(LEFT(C94,FIND(" ",C94)-1),C94)</f>
        <v>2026-01-27</v>
      </c>
      <c r="AV94" s="43" t="str">
        <f aca="false">P94</f>
        <v>物管行政部</v>
      </c>
      <c r="AW94" s="43" t="str">
        <f aca="false">Q94</f>
        <v>田顺庄分中心</v>
      </c>
      <c r="AX94" s="7" t="str">
        <f aca="false">H94</f>
        <v>1月27日9：11分来电，一先生反映保修分公司六车间（鲁谷路55号），场站内职工男厕所大便池堵了一个多月，无保洁人员疏通，导致厕所无法使用，要求尽快疏通，特来电反映。
注：在不疏通拨打12345</v>
      </c>
      <c r="AY94" s="43" t="str">
        <f aca="false">L94</f>
        <v>基建行政专业其他问题</v>
      </c>
      <c r="AZ94" s="43" t="s">
        <v>92</v>
      </c>
      <c r="BA94" s="43" t="s">
        <v>116</v>
      </c>
      <c r="BB94" s="43" t="s">
        <v>116</v>
      </c>
      <c r="BC94" s="6" t="s">
        <v>121</v>
      </c>
      <c r="BD94" s="43" t="str">
        <f aca="false">T94</f>
        <v>结束</v>
      </c>
      <c r="BE94" s="43" t="str">
        <f aca="false">IFERROR(LEFT(R94,FIND(" ",R94)-1),R94)</f>
        <v>2026-02-01</v>
      </c>
      <c r="BF94" s="100" t="s">
        <v>5515</v>
      </c>
      <c r="BG94" s="78" t="s">
        <v>99</v>
      </c>
      <c r="BH94" s="55" t="s">
        <v>945</v>
      </c>
      <c r="BI94" s="44"/>
      <c r="BJ94" s="44"/>
      <c r="BK94" s="44"/>
      <c r="BL94" s="44" t="str">
        <f aca="false">IF(BG94="物管行政部","侯旭、郑楠",IF(BG94="安保部","张庚",IF(BG94="工程设备部","华菲",IF(BG94="人力资源部","成琦",IF(BG94="党委工作部","阎鑫雨",IF(BG94="餐饮服务部","赵弘晨",IF(BG94="工会","白莉",IF(BG94="办公室","李建萍",""))))))))&amp;IF(BG94="纪检部","张先民",IF(BG94="信息管理部","蔡浩然",""))</f>
        <v>侯旭、郑楠</v>
      </c>
      <c r="BM94" s="44"/>
      <c r="BN94" s="44"/>
      <c r="BO94" s="44"/>
      <c r="BP94" s="44" t="s">
        <v>120</v>
      </c>
      <c r="BQ94" s="46"/>
      <c r="BR94" s="44"/>
      <c r="BS94" s="46"/>
      <c r="BT94" s="46"/>
      <c r="BU94" s="44"/>
      <c r="BV94" s="44"/>
      <c r="BW94" s="44" t="str">
        <f aca="false">MID(AR94,1,22)</f>
        <v>GJ-PHONE-20260127-0345</v>
      </c>
      <c r="BX94" s="45" t="str">
        <f aca="false">IF(COUNTIF(BW:BW,BW94)=1,"否",COUNTIF(BW:BW,BW94))</f>
        <v>否</v>
      </c>
      <c r="CF94" s="0" t="str">
        <f aca="false">VLOOKUP(AR94,[3]市民意见信息导出!$AK$2:$AM$304,3,FALSE())</f>
        <v>结束</v>
      </c>
    </row>
    <row r="95" customFormat="false" ht="52" hidden="true" customHeight="false" outlineLevel="0" collapsed="false">
      <c r="A95" s="36" t="s">
        <v>5516</v>
      </c>
      <c r="B95" s="36" t="s">
        <v>5517</v>
      </c>
      <c r="C95" s="36" t="s">
        <v>5518</v>
      </c>
      <c r="D95" s="36" t="s">
        <v>1697</v>
      </c>
      <c r="E95" s="35" t="s">
        <v>4747</v>
      </c>
      <c r="F95" s="35" t="s">
        <v>129</v>
      </c>
      <c r="G95" s="35"/>
      <c r="H95" s="36" t="s">
        <v>5519</v>
      </c>
      <c r="I95" s="35" t="s">
        <v>116</v>
      </c>
      <c r="J95" s="35" t="s">
        <v>93</v>
      </c>
      <c r="K95" s="35" t="s">
        <v>434</v>
      </c>
      <c r="L95" s="35" t="s">
        <v>910</v>
      </c>
      <c r="M95" s="35" t="s">
        <v>911</v>
      </c>
      <c r="N95" s="35" t="s">
        <v>97</v>
      </c>
      <c r="O95" s="35" t="s">
        <v>945</v>
      </c>
      <c r="P95" s="35" t="s">
        <v>912</v>
      </c>
      <c r="Q95" s="35" t="s">
        <v>945</v>
      </c>
      <c r="R95" s="36" t="s">
        <v>1697</v>
      </c>
      <c r="S95" s="95" t="s">
        <v>1641</v>
      </c>
      <c r="T95" s="16" t="s">
        <v>103</v>
      </c>
      <c r="U95" s="96" t="s">
        <v>104</v>
      </c>
      <c r="V95" s="35" t="s">
        <v>5520</v>
      </c>
      <c r="W95" s="35" t="s">
        <v>5521</v>
      </c>
      <c r="X95" s="35" t="s">
        <v>5522</v>
      </c>
      <c r="Y95" s="35" t="s">
        <v>5523</v>
      </c>
      <c r="Z95" s="35" t="s">
        <v>5524</v>
      </c>
      <c r="AA95" s="35" t="s">
        <v>5525</v>
      </c>
      <c r="AB95" s="35" t="s">
        <v>111</v>
      </c>
      <c r="AC95" s="35" t="s">
        <v>97</v>
      </c>
      <c r="AD95" s="35" t="s">
        <v>912</v>
      </c>
      <c r="AE95" s="35"/>
      <c r="AF95" s="35"/>
      <c r="AG95" s="35"/>
      <c r="AH95" s="35" t="s">
        <v>4756</v>
      </c>
      <c r="AI95" s="35" t="s">
        <v>4757</v>
      </c>
      <c r="AJ95" s="36" t="s">
        <v>104</v>
      </c>
      <c r="AK95" s="37" t="str">
        <f aca="false">AI95&amp;L95&amp;M95</f>
        <v>普办后勤保障食堂问题</v>
      </c>
      <c r="AP95" s="38" t="n">
        <v>92</v>
      </c>
      <c r="AQ95" s="97" t="n">
        <v>46054</v>
      </c>
      <c r="AR95" s="43" t="str">
        <f aca="false">IFERROR(LEFT(A95,FIND("（",A95)-1),A95)</f>
        <v>GJ-PHONE-20260127-0877</v>
      </c>
      <c r="AS95" s="43" t="str">
        <f aca="false">J95</f>
        <v>诉求</v>
      </c>
      <c r="AT95" s="43" t="n">
        <f aca="false">IF(MID(AR95,1,2)="热线",12345)+IF(MID(AR95,1,2)="网络",12345)+IF(MID(AR95,1,2)="GJ",96166)</f>
        <v>96166</v>
      </c>
      <c r="AU95" s="43" t="str">
        <f aca="false">IFERROR(LEFT(C95,FIND(" ",C95)-1),C95)</f>
        <v>2026-01-27</v>
      </c>
      <c r="AV95" s="43" t="str">
        <f aca="false">P95</f>
        <v>餐饮服务部</v>
      </c>
      <c r="AW95" s="43" t="str">
        <f aca="false">Q95</f>
        <v>田顺庄分中心</v>
      </c>
      <c r="AX95" s="7" t="str">
        <f aca="false">H95</f>
        <v>1月27日12:04分来电：一先生（内部职工）：反映第四客运分公司衙门口总站食堂，食堂做饭量不够，12:05分来吃饭时，就已经剩下一个菜了，经常有会外部人员来吃饭，导致后面来吃饭的工作人员都无饭可打，希望改善此情况，特来电反映。</v>
      </c>
      <c r="AY95" s="43" t="str">
        <f aca="false">L95</f>
        <v>后勤保障</v>
      </c>
      <c r="AZ95" s="43" t="s">
        <v>92</v>
      </c>
      <c r="BA95" s="43" t="s">
        <v>116</v>
      </c>
      <c r="BB95" s="43" t="s">
        <v>116</v>
      </c>
      <c r="BC95" s="6" t="s">
        <v>121</v>
      </c>
      <c r="BD95" s="43" t="str">
        <f aca="false">T95</f>
        <v>结束</v>
      </c>
      <c r="BE95" s="43" t="str">
        <f aca="false">IFERROR(LEFT(R95,FIND(" ",R95)-1),R95)</f>
        <v>2026-02-01</v>
      </c>
      <c r="BF95" s="6" t="s">
        <v>5526</v>
      </c>
      <c r="BG95" s="78" t="s">
        <v>912</v>
      </c>
      <c r="BH95" s="55" t="s">
        <v>945</v>
      </c>
      <c r="BI95" s="44"/>
      <c r="BJ95" s="44"/>
      <c r="BK95" s="44"/>
      <c r="BL95" s="44" t="str">
        <f aca="false">IF(BG95="物管行政部","侯旭、郑楠",IF(BG95="安保部","张庚",IF(BG95="工程设备部","华菲",IF(BG95="人力资源部","成琦",IF(BG95="党委工作部","阎鑫雨",IF(BG95="餐饮服务部","赵弘晨",IF(BG95="工会","白莉",IF(BG95="办公室","李建萍",""))))))))&amp;IF(BG95="纪检部","张先民",IF(BG95="信息管理部","蔡浩然",""))</f>
        <v>赵弘晨</v>
      </c>
      <c r="BM95" s="44"/>
      <c r="BN95" s="44"/>
      <c r="BO95" s="44"/>
      <c r="BP95" s="44" t="s">
        <v>120</v>
      </c>
      <c r="BQ95" s="46"/>
      <c r="BR95" s="44"/>
      <c r="BS95" s="46"/>
      <c r="BT95" s="46"/>
      <c r="BU95" s="44"/>
      <c r="BV95" s="44"/>
      <c r="BW95" s="44" t="str">
        <f aca="false">MID(AR95,1,22)</f>
        <v>GJ-PHONE-20260127-0877</v>
      </c>
      <c r="BX95" s="45" t="str">
        <f aca="false">IF(COUNTIF(BW:BW,BW95)=1,"否",COUNTIF(BW:BW,BW95))</f>
        <v>否</v>
      </c>
      <c r="CF95" s="0" t="str">
        <f aca="false">VLOOKUP(AR95,[3]市民意见信息导出!$AK$2:$AM$304,3,FALSE())</f>
        <v>结束</v>
      </c>
    </row>
    <row r="96" customFormat="false" ht="54" hidden="true" customHeight="true" outlineLevel="0" collapsed="false">
      <c r="A96" s="36" t="s">
        <v>5527</v>
      </c>
      <c r="B96" s="36" t="s">
        <v>5528</v>
      </c>
      <c r="C96" s="36" t="s">
        <v>5529</v>
      </c>
      <c r="D96" s="36" t="s">
        <v>1697</v>
      </c>
      <c r="E96" s="35" t="s">
        <v>4747</v>
      </c>
      <c r="F96" s="35" t="s">
        <v>89</v>
      </c>
      <c r="G96" s="36" t="s">
        <v>5530</v>
      </c>
      <c r="H96" s="36" t="s">
        <v>5531</v>
      </c>
      <c r="I96" s="35" t="s">
        <v>92</v>
      </c>
      <c r="J96" s="35" t="s">
        <v>93</v>
      </c>
      <c r="K96" s="35" t="s">
        <v>132</v>
      </c>
      <c r="L96" s="35" t="s">
        <v>388</v>
      </c>
      <c r="M96" s="35" t="s">
        <v>389</v>
      </c>
      <c r="N96" s="35" t="s">
        <v>97</v>
      </c>
      <c r="O96" s="35" t="s">
        <v>1752</v>
      </c>
      <c r="P96" s="35" t="s">
        <v>176</v>
      </c>
      <c r="Q96" s="35" t="s">
        <v>1752</v>
      </c>
      <c r="R96" s="36" t="s">
        <v>1697</v>
      </c>
      <c r="S96" s="95" t="s">
        <v>1753</v>
      </c>
      <c r="T96" s="16" t="s">
        <v>103</v>
      </c>
      <c r="U96" s="96" t="s">
        <v>104</v>
      </c>
      <c r="V96" s="35" t="s">
        <v>1754</v>
      </c>
      <c r="W96" s="35" t="s">
        <v>5532</v>
      </c>
      <c r="X96" s="35" t="s">
        <v>1756</v>
      </c>
      <c r="Y96" s="35" t="s">
        <v>1757</v>
      </c>
      <c r="Z96" s="35" t="s">
        <v>1758</v>
      </c>
      <c r="AA96" s="35" t="s">
        <v>5533</v>
      </c>
      <c r="AB96" s="35" t="s">
        <v>111</v>
      </c>
      <c r="AC96" s="35" t="s">
        <v>97</v>
      </c>
      <c r="AD96" s="35" t="s">
        <v>176</v>
      </c>
      <c r="AE96" s="35"/>
      <c r="AF96" s="35"/>
      <c r="AG96" s="35"/>
      <c r="AH96" s="35" t="s">
        <v>4756</v>
      </c>
      <c r="AI96" s="35" t="s">
        <v>4757</v>
      </c>
      <c r="AJ96" s="36" t="s">
        <v>104</v>
      </c>
      <c r="AK96" s="37" t="str">
        <f aca="false">AI96&amp;L96&amp;M96</f>
        <v>普办场站保安问题场站保安</v>
      </c>
      <c r="AP96" s="38" t="n">
        <v>93</v>
      </c>
      <c r="AQ96" s="97" t="n">
        <v>46054</v>
      </c>
      <c r="AR96" s="43" t="str">
        <f aca="false">IFERROR(LEFT(A96,FIND("（",A96)-1),A96)</f>
        <v>GJ-PHONE-20260127-1674</v>
      </c>
      <c r="AS96" s="43" t="str">
        <f aca="false">J96</f>
        <v>诉求</v>
      </c>
      <c r="AT96" s="43" t="n">
        <f aca="false">IF(MID(AR96,1,2)="热线",12345)+IF(MID(AR96,1,2)="网络",12345)+IF(MID(AR96,1,2)="GJ",96166)</f>
        <v>96166</v>
      </c>
      <c r="AU96" s="43" t="str">
        <f aca="false">IFERROR(LEFT(C96,FIND(" ",C96)-1),C96)</f>
        <v>2026-01-27</v>
      </c>
      <c r="AV96" s="43" t="str">
        <f aca="false">P96</f>
        <v>安全保卫部（应急管理中心）</v>
      </c>
      <c r="AW96" s="43" t="str">
        <f aca="false">Q96</f>
        <v>辛庄分中心</v>
      </c>
      <c r="AX96" s="7" t="str">
        <f aca="false">H96</f>
        <v>1月27日17:06分来电，一位女士反映28路弘燕公交场站总站的场站保安，因其到总站寻找遗失物，在咨询保安的过程中，由于保安口音较重，其未听懂，这时保安便态度不好的一直在大喊大叫。故不满，要求回复。</v>
      </c>
      <c r="AY96" s="43" t="str">
        <f aca="false">L96</f>
        <v>场站保安问题</v>
      </c>
      <c r="AZ96" s="43" t="s">
        <v>116</v>
      </c>
      <c r="BA96" s="43" t="s">
        <v>116</v>
      </c>
      <c r="BB96" s="43" t="s">
        <v>116</v>
      </c>
      <c r="BC96" s="6" t="s">
        <v>546</v>
      </c>
      <c r="BD96" s="43" t="str">
        <f aca="false">T96</f>
        <v>结束</v>
      </c>
      <c r="BE96" s="43" t="str">
        <f aca="false">IFERROR(LEFT(R96,FIND(" ",R96)-1),R96)</f>
        <v>2026-02-01</v>
      </c>
      <c r="BF96" s="6" t="s">
        <v>1762</v>
      </c>
      <c r="BG96" s="78" t="s">
        <v>148</v>
      </c>
      <c r="BH96" s="55" t="s">
        <v>1752</v>
      </c>
      <c r="BI96" s="44"/>
      <c r="BJ96" s="44"/>
      <c r="BK96" s="44"/>
      <c r="BL96" s="44" t="str">
        <f aca="false">IF(BG96="物管行政部","侯旭、郑楠",IF(BG96="安保部","张庚",IF(BG96="工程设备部","华菲",IF(BG96="人力资源部","成琦",IF(BG96="党委工作部","阎鑫雨",IF(BG96="餐饮服务部","赵弘晨",IF(BG96="工会","白莉",IF(BG96="办公室","李建萍",""))))))))&amp;IF(BG96="纪检部","张先民",IF(BG96="信息管理部","蔡浩然",""))</f>
        <v>张庚</v>
      </c>
      <c r="BM96" s="44"/>
      <c r="BN96" s="44"/>
      <c r="BO96" s="44"/>
      <c r="BP96" s="45" t="s">
        <v>120</v>
      </c>
      <c r="BQ96" s="46" t="s">
        <v>1763</v>
      </c>
      <c r="BR96" s="44" t="s">
        <v>92</v>
      </c>
      <c r="BS96" s="46" t="s">
        <v>1764</v>
      </c>
      <c r="BT96" s="46"/>
      <c r="BU96" s="44"/>
      <c r="BV96" s="44"/>
      <c r="BW96" s="44" t="str">
        <f aca="false">MID(AR96,1,22)</f>
        <v>GJ-PHONE-20260127-1674</v>
      </c>
      <c r="BX96" s="45" t="str">
        <f aca="false">IF(COUNTIF(BW:BW,BW96)=1,"否",COUNTIF(BW:BW,BW96))</f>
        <v>否</v>
      </c>
      <c r="CF96" s="0" t="str">
        <f aca="false">VLOOKUP(AR96,[3]市民意见信息导出!$AK$2:$AM$304,3,FALSE())</f>
        <v>结束</v>
      </c>
    </row>
    <row r="97" customFormat="false" ht="39" hidden="true" customHeight="false" outlineLevel="0" collapsed="false">
      <c r="A97" s="36" t="s">
        <v>5534</v>
      </c>
      <c r="B97" s="36" t="s">
        <v>5535</v>
      </c>
      <c r="C97" s="36" t="s">
        <v>5536</v>
      </c>
      <c r="D97" s="36" t="s">
        <v>1697</v>
      </c>
      <c r="E97" s="35" t="s">
        <v>4747</v>
      </c>
      <c r="F97" s="35" t="s">
        <v>89</v>
      </c>
      <c r="G97" s="36" t="s">
        <v>5537</v>
      </c>
      <c r="H97" s="36" t="s">
        <v>5538</v>
      </c>
      <c r="I97" s="35" t="s">
        <v>92</v>
      </c>
      <c r="J97" s="35" t="s">
        <v>173</v>
      </c>
      <c r="K97" s="35" t="s">
        <v>94</v>
      </c>
      <c r="L97" s="35" t="s">
        <v>1072</v>
      </c>
      <c r="M97" s="35" t="s">
        <v>1073</v>
      </c>
      <c r="N97" s="35" t="s">
        <v>97</v>
      </c>
      <c r="O97" s="35" t="s">
        <v>99</v>
      </c>
      <c r="P97" s="35" t="s">
        <v>99</v>
      </c>
      <c r="Q97" s="35" t="s">
        <v>218</v>
      </c>
      <c r="R97" s="36" t="s">
        <v>1697</v>
      </c>
      <c r="S97" s="95" t="s">
        <v>1753</v>
      </c>
      <c r="T97" s="16" t="s">
        <v>103</v>
      </c>
      <c r="U97" s="96" t="s">
        <v>104</v>
      </c>
      <c r="V97" s="35" t="s">
        <v>754</v>
      </c>
      <c r="W97" s="35" t="s">
        <v>5539</v>
      </c>
      <c r="X97" s="35" t="s">
        <v>5540</v>
      </c>
      <c r="Y97" s="35" t="s">
        <v>5541</v>
      </c>
      <c r="Z97" s="35" t="s">
        <v>242</v>
      </c>
      <c r="AA97" s="35" t="s">
        <v>5542</v>
      </c>
      <c r="AB97" s="35" t="s">
        <v>111</v>
      </c>
      <c r="AC97" s="35" t="s">
        <v>97</v>
      </c>
      <c r="AD97" s="35" t="s">
        <v>99</v>
      </c>
      <c r="AE97" s="35"/>
      <c r="AF97" s="35"/>
      <c r="AG97" s="35"/>
      <c r="AH97" s="35" t="s">
        <v>4756</v>
      </c>
      <c r="AI97" s="35" t="s">
        <v>4757</v>
      </c>
      <c r="AJ97" s="36" t="s">
        <v>104</v>
      </c>
      <c r="AK97" s="37" t="str">
        <f aca="false">AI97&amp;L97&amp;M97</f>
        <v>普办安全服务专业其他问题安全服务专业补充内容</v>
      </c>
      <c r="AP97" s="38" t="n">
        <v>94</v>
      </c>
      <c r="AQ97" s="97" t="n">
        <v>46054</v>
      </c>
      <c r="AR97" s="43" t="str">
        <f aca="false">IFERROR(LEFT(A97,FIND("（",A97)-1),A97)</f>
        <v>GJ-PHONE-20260127-2178</v>
      </c>
      <c r="AS97" s="43" t="str">
        <f aca="false">J97</f>
        <v>其他</v>
      </c>
      <c r="AT97" s="43" t="n">
        <f aca="false">IF(MID(AR97,1,2)="热线",12345)+IF(MID(AR97,1,2)="网络",12345)+IF(MID(AR97,1,2)="GJ",96166)</f>
        <v>96166</v>
      </c>
      <c r="AU97" s="43" t="str">
        <f aca="false">IFERROR(LEFT(C97,FIND(" ",C97)-1),C97)</f>
        <v>2026-01-27</v>
      </c>
      <c r="AV97" s="43" t="str">
        <f aca="false">P97</f>
        <v>物管行政部</v>
      </c>
      <c r="AW97" s="43" t="str">
        <f aca="false">Q97</f>
        <v>机关</v>
      </c>
      <c r="AX97" s="7" t="str">
        <f aca="false">H97</f>
        <v>1月27日20:47分来电，一位女士（自称公交职工家属）反映鸿运承物业九龙分公司保洁人员（李娜）上班迟到，下班早退，和班长关系好，打扫卫生不彻底。故不满，要求回复。</v>
      </c>
      <c r="AY97" s="43" t="str">
        <f aca="false">L97</f>
        <v>安全服务专业其他问题</v>
      </c>
      <c r="AZ97" s="43" t="s">
        <v>92</v>
      </c>
      <c r="BA97" s="43" t="s">
        <v>116</v>
      </c>
      <c r="BB97" s="43" t="s">
        <v>116</v>
      </c>
      <c r="BC97" s="6" t="s">
        <v>226</v>
      </c>
      <c r="BD97" s="43" t="str">
        <f aca="false">T97</f>
        <v>结束</v>
      </c>
      <c r="BE97" s="43" t="str">
        <f aca="false">IFERROR(LEFT(R97,FIND(" ",R97)-1),R97)</f>
        <v>2026-02-01</v>
      </c>
      <c r="BF97" s="6" t="s">
        <v>5543</v>
      </c>
      <c r="BG97" s="78" t="s">
        <v>99</v>
      </c>
      <c r="BH97" s="55" t="s">
        <v>305</v>
      </c>
      <c r="BI97" s="44"/>
      <c r="BJ97" s="44"/>
      <c r="BK97" s="44"/>
      <c r="BL97" s="44" t="str">
        <f aca="false">IF(BG97="物管行政部","侯旭、郑楠",IF(BG97="安保部","张庚",IF(BG97="工程设备部","华菲",IF(BG97="人力资源部","成琦",IF(BG97="党委工作部","阎鑫雨",IF(BG97="餐饮服务部","赵弘晨",IF(BG97="工会","白莉",IF(BG97="办公室","李建萍",""))))))))&amp;IF(BG97="纪检部","张先民",IF(BG97="信息管理部","蔡浩然",""))</f>
        <v>侯旭、郑楠</v>
      </c>
      <c r="BM97" s="44"/>
      <c r="BN97" s="44"/>
      <c r="BO97" s="44"/>
      <c r="BP97" s="44" t="s">
        <v>120</v>
      </c>
      <c r="BQ97" s="46"/>
      <c r="BR97" s="44"/>
      <c r="BS97" s="46"/>
      <c r="BT97" s="46"/>
      <c r="BU97" s="44"/>
      <c r="BV97" s="44"/>
      <c r="BW97" s="44" t="str">
        <f aca="false">MID(AR97,1,22)</f>
        <v>GJ-PHONE-20260127-2178</v>
      </c>
      <c r="BX97" s="45" t="str">
        <f aca="false">IF(COUNTIF(BW:BW,BW97)=1,"否",COUNTIF(BW:BW,BW97))</f>
        <v>否</v>
      </c>
      <c r="CF97" s="0" t="str">
        <f aca="false">VLOOKUP(AR97,[3]市民意见信息导出!$AK$2:$AM$304,3,FALSE())</f>
        <v>结束</v>
      </c>
    </row>
    <row r="98" customFormat="false" ht="39" hidden="true" customHeight="true" outlineLevel="0" collapsed="false">
      <c r="A98" s="36" t="s">
        <v>5544</v>
      </c>
      <c r="B98" s="36" t="s">
        <v>5545</v>
      </c>
      <c r="C98" s="36" t="s">
        <v>5546</v>
      </c>
      <c r="D98" s="36" t="s">
        <v>1771</v>
      </c>
      <c r="E98" s="35" t="s">
        <v>4747</v>
      </c>
      <c r="F98" s="35" t="s">
        <v>89</v>
      </c>
      <c r="G98" s="35"/>
      <c r="H98" s="36" t="s">
        <v>5547</v>
      </c>
      <c r="I98" s="35" t="s">
        <v>116</v>
      </c>
      <c r="J98" s="35" t="s">
        <v>93</v>
      </c>
      <c r="K98" s="35" t="s">
        <v>5548</v>
      </c>
      <c r="L98" s="35" t="s">
        <v>5549</v>
      </c>
      <c r="M98" s="35" t="s">
        <v>5550</v>
      </c>
      <c r="N98" s="35" t="s">
        <v>97</v>
      </c>
      <c r="O98" s="35" t="s">
        <v>5551</v>
      </c>
      <c r="P98" s="35" t="s">
        <v>5551</v>
      </c>
      <c r="Q98" s="35" t="s">
        <v>218</v>
      </c>
      <c r="R98" s="36" t="s">
        <v>1771</v>
      </c>
      <c r="S98" s="95" t="s">
        <v>1753</v>
      </c>
      <c r="T98" s="16" t="s">
        <v>103</v>
      </c>
      <c r="U98" s="96" t="s">
        <v>104</v>
      </c>
      <c r="V98" s="35" t="s">
        <v>5552</v>
      </c>
      <c r="W98" s="35" t="s">
        <v>5553</v>
      </c>
      <c r="X98" s="35" t="s">
        <v>242</v>
      </c>
      <c r="Y98" s="35" t="s">
        <v>242</v>
      </c>
      <c r="Z98" s="35" t="s">
        <v>242</v>
      </c>
      <c r="AA98" s="35" t="s">
        <v>5554</v>
      </c>
      <c r="AB98" s="35" t="s">
        <v>111</v>
      </c>
      <c r="AC98" s="35" t="s">
        <v>97</v>
      </c>
      <c r="AD98" s="35" t="s">
        <v>5551</v>
      </c>
      <c r="AE98" s="35"/>
      <c r="AF98" s="35"/>
      <c r="AG98" s="35"/>
      <c r="AH98" s="35" t="s">
        <v>4756</v>
      </c>
      <c r="AI98" s="35" t="s">
        <v>4757</v>
      </c>
      <c r="AJ98" s="36" t="s">
        <v>104</v>
      </c>
      <c r="AK98" s="37" t="str">
        <f aca="false">AI98&amp;L98&amp;M98</f>
        <v>普办工作中发生的问题接线人员态度</v>
      </c>
      <c r="AP98" s="38" t="n">
        <v>95</v>
      </c>
      <c r="AQ98" s="97" t="n">
        <v>46054</v>
      </c>
      <c r="AR98" s="43" t="str">
        <f aca="false">IFERROR(LEFT(A98,FIND("（",A98)-1),A98)</f>
        <v>GJ-PHONE-20260128-0450</v>
      </c>
      <c r="AS98" s="43" t="str">
        <f aca="false">J98</f>
        <v>诉求</v>
      </c>
      <c r="AT98" s="43" t="n">
        <f aca="false">IF(MID(AR98,1,2)="热线",12345)+IF(MID(AR98,1,2)="网络",12345)+IF(MID(AR98,1,2)="GJ",96166)</f>
        <v>96166</v>
      </c>
      <c r="AU98" s="43" t="str">
        <f aca="false">IFERROR(LEFT(C98,FIND(" ",C98)-1),C98)</f>
        <v>2026-01-28</v>
      </c>
      <c r="AV98" s="43" t="str">
        <f aca="false">P98</f>
        <v>办公室（质量监查、客服中心、督查室）</v>
      </c>
      <c r="AW98" s="43" t="str">
        <f aca="false">Q98</f>
        <v>机关</v>
      </c>
      <c r="AX98" s="7" t="str">
        <f aca="false">H98</f>
        <v>1月28日9:56分来电：一女士投诉鸿运承物业管理中心接线员李师傅（电话83121150），该工作人员态度不好，特来电反映.</v>
      </c>
      <c r="AY98" s="43" t="str">
        <f aca="false">L98</f>
        <v>工作中发生的问题</v>
      </c>
      <c r="AZ98" s="43" t="s">
        <v>116</v>
      </c>
      <c r="BA98" s="43" t="s">
        <v>116</v>
      </c>
      <c r="BB98" s="43" t="s">
        <v>116</v>
      </c>
      <c r="BC98" s="6" t="s">
        <v>1330</v>
      </c>
      <c r="BD98" s="43" t="str">
        <f aca="false">T98</f>
        <v>结束</v>
      </c>
      <c r="BE98" s="43" t="str">
        <f aca="false">IFERROR(LEFT(R98,FIND(" ",R98)-1),R98)</f>
        <v>2026-02-02</v>
      </c>
      <c r="BF98" s="6" t="s">
        <v>5555</v>
      </c>
      <c r="BG98" s="78" t="s">
        <v>5556</v>
      </c>
      <c r="BH98" s="55" t="s">
        <v>218</v>
      </c>
      <c r="BI98" s="44"/>
      <c r="BJ98" s="44"/>
      <c r="BK98" s="44"/>
      <c r="BL98" s="44" t="str">
        <f aca="false">IF(BG98="物管行政部","侯旭、郑楠",IF(BG98="安保部","张庚",IF(BG98="工程设备部","华菲",IF(BG98="人力资源部","成琦",IF(BG98="党委工作部","阎鑫雨",IF(BG98="餐饮服务部","赵弘晨",IF(BG98="工会","白莉",IF(BG98="办公室","李建萍",""))))))))&amp;IF(BG98="纪检部","张先民",IF(BG98="信息管理部","蔡浩然",""))</f>
        <v>李建萍</v>
      </c>
      <c r="BM98" s="44"/>
      <c r="BN98" s="44"/>
      <c r="BO98" s="44"/>
      <c r="BP98" s="44" t="s">
        <v>120</v>
      </c>
      <c r="BQ98" s="46"/>
      <c r="BR98" s="44"/>
      <c r="BS98" s="46"/>
      <c r="BT98" s="46"/>
      <c r="BU98" s="44"/>
      <c r="BV98" s="44"/>
      <c r="BW98" s="44" t="str">
        <f aca="false">MID(AR98,1,22)</f>
        <v>GJ-PHONE-20260128-0450</v>
      </c>
      <c r="BX98" s="45" t="str">
        <f aca="false">IF(COUNTIF(BW:BW,BW98)=1,"否",COUNTIF(BW:BW,BW98))</f>
        <v>否</v>
      </c>
      <c r="CF98" s="0" t="str">
        <f aca="false">VLOOKUP(AR98,[3]市民意见信息导出!$AK$2:$AM$304,3,FALSE())</f>
        <v>结束</v>
      </c>
    </row>
    <row r="99" customFormat="false" ht="104" hidden="true" customHeight="false" outlineLevel="0" collapsed="false">
      <c r="A99" s="36" t="s">
        <v>5557</v>
      </c>
      <c r="B99" s="36" t="s">
        <v>5558</v>
      </c>
      <c r="C99" s="36" t="s">
        <v>5559</v>
      </c>
      <c r="D99" s="36" t="s">
        <v>1771</v>
      </c>
      <c r="E99" s="35" t="s">
        <v>851</v>
      </c>
      <c r="F99" s="35" t="s">
        <v>129</v>
      </c>
      <c r="G99" s="36" t="s">
        <v>5312</v>
      </c>
      <c r="H99" s="36" t="s">
        <v>5560</v>
      </c>
      <c r="I99" s="35" t="s">
        <v>92</v>
      </c>
      <c r="J99" s="35" t="s">
        <v>173</v>
      </c>
      <c r="K99" s="35" t="s">
        <v>132</v>
      </c>
      <c r="L99" s="35" t="s">
        <v>174</v>
      </c>
      <c r="M99" s="35" t="s">
        <v>175</v>
      </c>
      <c r="N99" s="35" t="s">
        <v>97</v>
      </c>
      <c r="O99" s="35" t="s">
        <v>135</v>
      </c>
      <c r="P99" s="35" t="s">
        <v>176</v>
      </c>
      <c r="Q99" s="35" t="s">
        <v>135</v>
      </c>
      <c r="R99" s="36" t="s">
        <v>1771</v>
      </c>
      <c r="S99" s="95" t="s">
        <v>1655</v>
      </c>
      <c r="T99" s="16" t="s">
        <v>103</v>
      </c>
      <c r="U99" s="96" t="s">
        <v>104</v>
      </c>
      <c r="V99" s="35" t="s">
        <v>5561</v>
      </c>
      <c r="W99" s="36" t="s">
        <v>5562</v>
      </c>
      <c r="X99" s="35" t="s">
        <v>142</v>
      </c>
      <c r="Y99" s="35" t="s">
        <v>142</v>
      </c>
      <c r="Z99" s="35" t="s">
        <v>143</v>
      </c>
      <c r="AA99" s="35" t="s">
        <v>5563</v>
      </c>
      <c r="AB99" s="35" t="s">
        <v>111</v>
      </c>
      <c r="AC99" s="35" t="s">
        <v>97</v>
      </c>
      <c r="AD99" s="35" t="s">
        <v>176</v>
      </c>
      <c r="AE99" s="35"/>
      <c r="AF99" s="35"/>
      <c r="AG99" s="35"/>
      <c r="AH99" s="35" t="s">
        <v>4756</v>
      </c>
      <c r="AI99" s="35" t="s">
        <v>4757</v>
      </c>
      <c r="AJ99" s="36" t="s">
        <v>104</v>
      </c>
      <c r="AK99" s="37" t="str">
        <f aca="false">AI99&amp;L99&amp;M99</f>
        <v>普办安保专业其他问题安保专业补充内容</v>
      </c>
      <c r="AP99" s="38" t="n">
        <v>96</v>
      </c>
      <c r="AQ99" s="97" t="n">
        <v>46054</v>
      </c>
      <c r="AR99" s="43" t="str">
        <f aca="false">IFERROR(LEFT(A99,FIND("（",A99)-1),A99)</f>
        <v>GJ-PHONE-20260128-1058</v>
      </c>
      <c r="AS99" s="43" t="str">
        <f aca="false">J99</f>
        <v>其他</v>
      </c>
      <c r="AT99" s="43" t="n">
        <f aca="false">IF(MID(AR99,1,2)="热线",12345)+IF(MID(AR99,1,2)="网络",12345)+IF(MID(AR99,1,2)="GJ",96166)</f>
        <v>96166</v>
      </c>
      <c r="AU99" s="43" t="str">
        <f aca="false">IFERROR(LEFT(C99,FIND(" ",C99)-1),C99)</f>
        <v>2026-01-28</v>
      </c>
      <c r="AV99" s="43" t="str">
        <f aca="false">P99</f>
        <v>安全保卫部（应急管理中心）</v>
      </c>
      <c r="AW99" s="43" t="str">
        <f aca="false">Q99</f>
        <v>东直门分中心</v>
      </c>
      <c r="AX99" s="7" t="str">
        <f aca="false">H99</f>
        <v>1月28日13:16分来电，王先生来电反映：其称反映H36路一事，当时工作人员告知其1天或者3天内给其答复，至今无人答复。并且当天到派出所后，该名门卫刚开始要求其道歉，又要求其赔偿200元，最后要求其赔偿3000元。其没同意，对其进行了行政处罚，随后其行政复议了，撤销了其处罚，并且其觉得有碰瓷讹诈行为，期间去了三四次派出所，派出所民警告诉其，其不是第一位发车这种情况的人，之前也发生过类似情况。称当时矛盾发生时，好几位工作人员把其围住，其认为团伙行为。其不满，要求答复。注：其称如不解决，其将每天拨打12345反映此事。</v>
      </c>
      <c r="AY99" s="43" t="str">
        <f aca="false">L99</f>
        <v>安保专业其他问题</v>
      </c>
      <c r="AZ99" s="43" t="s">
        <v>116</v>
      </c>
      <c r="BA99" s="43" t="s">
        <v>116</v>
      </c>
      <c r="BB99" s="43" t="s">
        <v>116</v>
      </c>
      <c r="BC99" s="6" t="s">
        <v>4758</v>
      </c>
      <c r="BD99" s="43" t="str">
        <f aca="false">T99</f>
        <v>结束</v>
      </c>
      <c r="BE99" s="43" t="str">
        <f aca="false">IFERROR(LEFT(R99,FIND(" ",R99)-1),R99)</f>
        <v>2026-02-02</v>
      </c>
      <c r="BF99" s="6" t="s">
        <v>5564</v>
      </c>
      <c r="BG99" s="78" t="s">
        <v>148</v>
      </c>
      <c r="BH99" s="55" t="s">
        <v>135</v>
      </c>
      <c r="BI99" s="44"/>
      <c r="BJ99" s="44"/>
      <c r="BK99" s="44"/>
      <c r="BL99" s="44" t="str">
        <f aca="false">IF(BG99="物管行政部","侯旭、郑楠",IF(BG99="安保部","张庚",IF(BG99="工程设备部","华菲",IF(BG99="人力资源部","成琦",IF(BG99="党委工作部","阎鑫雨",IF(BG99="餐饮服务部","赵弘晨",IF(BG99="工会","白莉",IF(BG99="办公室","李建萍",""))))))))&amp;IF(BG99="纪检部","张先民",IF(BG99="信息管理部","蔡浩然",""))</f>
        <v>张庚</v>
      </c>
      <c r="BM99" s="44"/>
      <c r="BN99" s="44"/>
      <c r="BO99" s="44"/>
      <c r="BP99" s="44" t="s">
        <v>120</v>
      </c>
      <c r="BQ99" s="46" t="s">
        <v>5565</v>
      </c>
      <c r="BR99" s="44" t="s">
        <v>92</v>
      </c>
      <c r="BS99" s="46"/>
      <c r="BT99" s="46"/>
      <c r="BU99" s="44"/>
      <c r="BV99" s="44"/>
      <c r="BW99" s="44" t="str">
        <f aca="false">MID(AR99,1,22)</f>
        <v>GJ-PHONE-20260128-1058</v>
      </c>
      <c r="BX99" s="45" t="str">
        <f aca="false">IF(COUNTIF(BW:BW,BW99)=1,"否",COUNTIF(BW:BW,BW99))</f>
        <v>否</v>
      </c>
      <c r="CF99" s="0" t="str">
        <f aca="false">VLOOKUP(AR99,[3]市民意见信息导出!$AK$2:$AM$304,3,FALSE())</f>
        <v>结束</v>
      </c>
    </row>
    <row r="100" customFormat="false" ht="41" hidden="true" customHeight="true" outlineLevel="0" collapsed="false">
      <c r="A100" s="36" t="s">
        <v>5566</v>
      </c>
      <c r="B100" s="36" t="s">
        <v>5567</v>
      </c>
      <c r="C100" s="36" t="s">
        <v>5568</v>
      </c>
      <c r="D100" s="36" t="s">
        <v>1771</v>
      </c>
      <c r="E100" s="35"/>
      <c r="F100" s="35" t="s">
        <v>129</v>
      </c>
      <c r="G100" s="35"/>
      <c r="H100" s="36" t="s">
        <v>5569</v>
      </c>
      <c r="I100" s="35" t="s">
        <v>116</v>
      </c>
      <c r="J100" s="35" t="s">
        <v>93</v>
      </c>
      <c r="K100" s="35" t="s">
        <v>434</v>
      </c>
      <c r="L100" s="35" t="s">
        <v>910</v>
      </c>
      <c r="M100" s="35" t="s">
        <v>911</v>
      </c>
      <c r="N100" s="35" t="s">
        <v>97</v>
      </c>
      <c r="O100" s="35" t="s">
        <v>390</v>
      </c>
      <c r="P100" s="35" t="s">
        <v>912</v>
      </c>
      <c r="Q100" s="35" t="s">
        <v>390</v>
      </c>
      <c r="R100" s="36" t="s">
        <v>1771</v>
      </c>
      <c r="S100" s="95" t="s">
        <v>1655</v>
      </c>
      <c r="T100" s="16" t="s">
        <v>103</v>
      </c>
      <c r="U100" s="96" t="s">
        <v>104</v>
      </c>
      <c r="V100" s="35" t="s">
        <v>5570</v>
      </c>
      <c r="W100" s="35" t="s">
        <v>5571</v>
      </c>
      <c r="X100" s="35" t="s">
        <v>242</v>
      </c>
      <c r="Y100" s="35" t="s">
        <v>242</v>
      </c>
      <c r="Z100" s="35" t="s">
        <v>242</v>
      </c>
      <c r="AA100" s="35" t="s">
        <v>5572</v>
      </c>
      <c r="AB100" s="35" t="s">
        <v>111</v>
      </c>
      <c r="AC100" s="35" t="s">
        <v>97</v>
      </c>
      <c r="AD100" s="35" t="s">
        <v>912</v>
      </c>
      <c r="AE100" s="35"/>
      <c r="AF100" s="35"/>
      <c r="AG100" s="35"/>
      <c r="AH100" s="35" t="s">
        <v>4756</v>
      </c>
      <c r="AI100" s="35" t="s">
        <v>4757</v>
      </c>
      <c r="AJ100" s="36" t="s">
        <v>104</v>
      </c>
      <c r="AK100" s="37" t="str">
        <f aca="false">AI100&amp;L100&amp;M100</f>
        <v>普办后勤保障食堂问题</v>
      </c>
      <c r="AP100" s="38" t="n">
        <v>97</v>
      </c>
      <c r="AQ100" s="97" t="n">
        <v>46054</v>
      </c>
      <c r="AR100" s="43" t="str">
        <f aca="false">IFERROR(LEFT(A100,FIND("（",A100)-1),A100)</f>
        <v>GJ-PHONE-20260128-1899</v>
      </c>
      <c r="AS100" s="43" t="str">
        <f aca="false">J100</f>
        <v>诉求</v>
      </c>
      <c r="AT100" s="43" t="n">
        <f aca="false">IF(MID(AR100,1,2)="热线",12345)+IF(MID(AR100,1,2)="网络",12345)+IF(MID(AR100,1,2)="GJ",96166)</f>
        <v>96166</v>
      </c>
      <c r="AU100" s="43" t="str">
        <f aca="false">IFERROR(LEFT(C100,FIND(" ",C100)-1),C100)</f>
        <v>2026-01-28</v>
      </c>
      <c r="AV100" s="43" t="str">
        <f aca="false">P100</f>
        <v>餐饮服务部</v>
      </c>
      <c r="AW100" s="43" t="str">
        <f aca="false">Q100</f>
        <v>小营分中心</v>
      </c>
      <c r="AX100" s="7" t="str">
        <f aca="false">H100</f>
        <v>1月28日18:33分一先生（内部职工）来电： 称84路，惠新东桥南的食堂，早餐所有主食类，都用的是是预制菜。其食用后很不舒服，故不满，特来电反映。 </v>
      </c>
      <c r="AY100" s="43" t="str">
        <f aca="false">L100</f>
        <v>后勤保障</v>
      </c>
      <c r="AZ100" s="43" t="s">
        <v>92</v>
      </c>
      <c r="BA100" s="43" t="s">
        <v>116</v>
      </c>
      <c r="BB100" s="43" t="s">
        <v>116</v>
      </c>
      <c r="BC100" s="6" t="s">
        <v>1330</v>
      </c>
      <c r="BD100" s="43" t="str">
        <f aca="false">T100</f>
        <v>结束</v>
      </c>
      <c r="BE100" s="43" t="str">
        <f aca="false">IFERROR(LEFT(R100,FIND(" ",R100)-1),R100)</f>
        <v>2026-02-02</v>
      </c>
      <c r="BF100" s="6" t="s">
        <v>4813</v>
      </c>
      <c r="BG100" s="78" t="s">
        <v>912</v>
      </c>
      <c r="BH100" s="55" t="s">
        <v>390</v>
      </c>
      <c r="BI100" s="44"/>
      <c r="BJ100" s="44"/>
      <c r="BK100" s="44"/>
      <c r="BL100" s="44" t="str">
        <f aca="false">IF(BG100="物管行政部","侯旭、郑楠",IF(BG100="安保部","张庚",IF(BG100="工程设备部","华菲",IF(BG100="人力资源部","成琦",IF(BG100="党委工作部","阎鑫雨",IF(BG100="餐饮服务部","赵弘晨",IF(BG100="工会","白莉",IF(BG100="办公室","李建萍",""))))))))&amp;IF(BG100="纪检部","张先民",IF(BG100="信息管理部","蔡浩然",""))</f>
        <v>赵弘晨</v>
      </c>
      <c r="BM100" s="44"/>
      <c r="BN100" s="44"/>
      <c r="BO100" s="44"/>
      <c r="BP100" s="44" t="s">
        <v>120</v>
      </c>
      <c r="BQ100" s="46"/>
      <c r="BR100" s="44"/>
      <c r="BS100" s="46"/>
      <c r="BT100" s="46"/>
      <c r="BU100" s="44"/>
      <c r="BV100" s="44"/>
      <c r="BW100" s="44" t="str">
        <f aca="false">MID(AR100,1,22)</f>
        <v>GJ-PHONE-20260128-1899</v>
      </c>
      <c r="BX100" s="45" t="str">
        <f aca="false">IF(COUNTIF(BW:BW,BW100)=1,"否",COUNTIF(BW:BW,BW100))</f>
        <v>否</v>
      </c>
      <c r="CF100" s="0" t="str">
        <f aca="false">VLOOKUP(AR100,[3]市民意见信息导出!$AK$2:$AM$304,3,FALSE())</f>
        <v>结束</v>
      </c>
    </row>
    <row r="101" customFormat="false" ht="39" hidden="true" customHeight="false" outlineLevel="0" collapsed="false">
      <c r="A101" s="36" t="s">
        <v>5573</v>
      </c>
      <c r="B101" s="36" t="s">
        <v>5574</v>
      </c>
      <c r="C101" s="36" t="s">
        <v>5575</v>
      </c>
      <c r="D101" s="36" t="s">
        <v>1847</v>
      </c>
      <c r="E101" s="35"/>
      <c r="F101" s="35" t="s">
        <v>129</v>
      </c>
      <c r="G101" s="35"/>
      <c r="H101" s="36" t="s">
        <v>5576</v>
      </c>
      <c r="I101" s="35" t="s">
        <v>116</v>
      </c>
      <c r="J101" s="35" t="s">
        <v>588</v>
      </c>
      <c r="K101" s="35" t="s">
        <v>94</v>
      </c>
      <c r="L101" s="35" t="s">
        <v>1868</v>
      </c>
      <c r="M101" s="35" t="s">
        <v>1868</v>
      </c>
      <c r="N101" s="35" t="s">
        <v>97</v>
      </c>
      <c r="O101" s="35" t="s">
        <v>135</v>
      </c>
      <c r="P101" s="35" t="s">
        <v>99</v>
      </c>
      <c r="Q101" s="35" t="s">
        <v>135</v>
      </c>
      <c r="R101" s="36" t="s">
        <v>1847</v>
      </c>
      <c r="S101" s="95" t="s">
        <v>1641</v>
      </c>
      <c r="T101" s="16" t="s">
        <v>103</v>
      </c>
      <c r="U101" s="96" t="s">
        <v>104</v>
      </c>
      <c r="V101" s="35" t="s">
        <v>4923</v>
      </c>
      <c r="W101" s="35" t="s">
        <v>5335</v>
      </c>
      <c r="X101" s="35" t="s">
        <v>4925</v>
      </c>
      <c r="Y101" s="35" t="s">
        <v>825</v>
      </c>
      <c r="Z101" s="35" t="s">
        <v>826</v>
      </c>
      <c r="AA101" s="35" t="s">
        <v>4926</v>
      </c>
      <c r="AB101" s="35" t="s">
        <v>111</v>
      </c>
      <c r="AC101" s="35" t="s">
        <v>97</v>
      </c>
      <c r="AD101" s="35" t="s">
        <v>99</v>
      </c>
      <c r="AE101" s="35"/>
      <c r="AF101" s="35"/>
      <c r="AG101" s="35"/>
      <c r="AH101" s="35" t="s">
        <v>4756</v>
      </c>
      <c r="AI101" s="35" t="s">
        <v>4757</v>
      </c>
      <c r="AJ101" s="36" t="s">
        <v>104</v>
      </c>
      <c r="AK101" s="37" t="str">
        <f aca="false">AI101&amp;L101&amp;M101</f>
        <v>普办安全服务专业其他表扬安全服务专业其他表扬</v>
      </c>
      <c r="AP101" s="38" t="n">
        <v>98</v>
      </c>
      <c r="AQ101" s="97" t="n">
        <v>46054</v>
      </c>
      <c r="AR101" s="43" t="str">
        <f aca="false">IFERROR(LEFT(A101,FIND("（",A101)-1),A101)</f>
        <v>GJ-PHONE-20260129-0210-1</v>
      </c>
      <c r="AS101" s="43" t="str">
        <f aca="false">J101</f>
        <v>表扬</v>
      </c>
      <c r="AT101" s="43" t="n">
        <f aca="false">IF(MID(AR101,1,2)="热线",12345)+IF(MID(AR101,1,2)="网络",12345)+IF(MID(AR101,1,2)="GJ",96166)</f>
        <v>96166</v>
      </c>
      <c r="AU101" s="43" t="str">
        <f aca="false">IFERROR(LEFT(C101,FIND(" ",C101)-1),C101)</f>
        <v>2026-01-29</v>
      </c>
      <c r="AV101" s="43" t="str">
        <f aca="false">P101</f>
        <v>物管行政部</v>
      </c>
      <c r="AW101" s="43" t="str">
        <f aca="false">Q101</f>
        <v>东直门分中心</v>
      </c>
      <c r="AX101" s="7" t="str">
        <f aca="false">H101</f>
        <v>1月29日8:20分来电，1月28日，一先生在下西市乘942路到东直门，车厢卫生非常干净，特来电表扬。
 </v>
      </c>
      <c r="AY101" s="43" t="str">
        <f aca="false">L101</f>
        <v>安全服务专业其他表扬</v>
      </c>
      <c r="AZ101" s="43" t="s">
        <v>116</v>
      </c>
      <c r="BA101" s="43" t="s">
        <v>116</v>
      </c>
      <c r="BB101" s="43" t="s">
        <v>116</v>
      </c>
      <c r="BC101" s="6" t="s">
        <v>4758</v>
      </c>
      <c r="BD101" s="43" t="str">
        <f aca="false">T101</f>
        <v>结束</v>
      </c>
      <c r="BE101" s="43" t="str">
        <f aca="false">IFERROR(LEFT(R101,FIND(" ",R101)-1),R101)</f>
        <v>2026-02-03</v>
      </c>
      <c r="BF101" s="5" t="s">
        <v>830</v>
      </c>
      <c r="BG101" s="78" t="s">
        <v>99</v>
      </c>
      <c r="BH101" s="55" t="s">
        <v>135</v>
      </c>
      <c r="BI101" s="44"/>
      <c r="BJ101" s="44"/>
      <c r="BK101" s="44"/>
      <c r="BL101" s="44" t="str">
        <f aca="false">IF(BG101="物管行政部","侯旭、郑楠",IF(BG101="安保部","张庚",IF(BG101="工程设备部","华菲",IF(BG101="人力资源部","成琦",IF(BG101="党委工作部","阎鑫雨",IF(BG101="餐饮服务部","赵弘晨",IF(BG101="工会","白莉",IF(BG101="办公室","李建萍",""))))))))&amp;IF(BG101="纪检部","张先民",IF(BG101="信息管理部","蔡浩然",""))</f>
        <v>侯旭、郑楠</v>
      </c>
      <c r="BM101" s="44"/>
      <c r="BN101" s="44"/>
      <c r="BO101" s="44"/>
      <c r="BP101" s="44" t="s">
        <v>120</v>
      </c>
      <c r="BQ101" s="46"/>
      <c r="BR101" s="44"/>
      <c r="BS101" s="46"/>
      <c r="BT101" s="46"/>
      <c r="BU101" s="44"/>
      <c r="BV101" s="44"/>
      <c r="BW101" s="44" t="str">
        <f aca="false">MID(AR101,1,22)</f>
        <v>GJ-PHONE-20260129-0210</v>
      </c>
      <c r="BX101" s="45" t="str">
        <f aca="false">IF(COUNTIF(BW:BW,BW101)=1,"否",COUNTIF(BW:BW,BW101))</f>
        <v>否</v>
      </c>
      <c r="CF101" s="0" t="str">
        <f aca="false">VLOOKUP(AR101,[3]市民意见信息导出!$AK$2:$AM$304,3,FALSE())</f>
        <v>结束</v>
      </c>
    </row>
    <row r="102" customFormat="false" ht="42" hidden="true" customHeight="false" outlineLevel="0" collapsed="false">
      <c r="A102" s="36" t="s">
        <v>5577</v>
      </c>
      <c r="B102" s="36" t="s">
        <v>5578</v>
      </c>
      <c r="C102" s="36" t="s">
        <v>5579</v>
      </c>
      <c r="D102" s="36" t="s">
        <v>1847</v>
      </c>
      <c r="E102" s="35" t="s">
        <v>4747</v>
      </c>
      <c r="F102" s="35" t="s">
        <v>89</v>
      </c>
      <c r="G102" s="35"/>
      <c r="H102" s="36" t="s">
        <v>5580</v>
      </c>
      <c r="I102" s="35" t="s">
        <v>116</v>
      </c>
      <c r="J102" s="35" t="s">
        <v>173</v>
      </c>
      <c r="K102" s="35" t="s">
        <v>434</v>
      </c>
      <c r="L102" s="35" t="s">
        <v>435</v>
      </c>
      <c r="M102" s="35" t="s">
        <v>436</v>
      </c>
      <c r="N102" s="35" t="s">
        <v>97</v>
      </c>
      <c r="O102" s="35" t="s">
        <v>186</v>
      </c>
      <c r="P102" s="35" t="s">
        <v>447</v>
      </c>
      <c r="Q102" s="35" t="s">
        <v>186</v>
      </c>
      <c r="R102" s="36" t="s">
        <v>1847</v>
      </c>
      <c r="S102" s="95" t="s">
        <v>1641</v>
      </c>
      <c r="T102" s="16" t="s">
        <v>103</v>
      </c>
      <c r="U102" s="96" t="s">
        <v>104</v>
      </c>
      <c r="V102" s="35" t="s">
        <v>5581</v>
      </c>
      <c r="W102" s="35" t="s">
        <v>5582</v>
      </c>
      <c r="X102" s="35" t="s">
        <v>5583</v>
      </c>
      <c r="Y102" s="35" t="s">
        <v>5584</v>
      </c>
      <c r="Z102" s="35" t="s">
        <v>5585</v>
      </c>
      <c r="AA102" s="35" t="s">
        <v>5586</v>
      </c>
      <c r="AB102" s="35" t="s">
        <v>111</v>
      </c>
      <c r="AC102" s="35" t="s">
        <v>97</v>
      </c>
      <c r="AD102" s="35" t="s">
        <v>447</v>
      </c>
      <c r="AE102" s="35"/>
      <c r="AF102" s="35"/>
      <c r="AG102" s="35"/>
      <c r="AH102" s="35" t="s">
        <v>4756</v>
      </c>
      <c r="AI102" s="35" t="s">
        <v>4757</v>
      </c>
      <c r="AJ102" s="36" t="s">
        <v>104</v>
      </c>
      <c r="AK102" s="37" t="str">
        <f aca="false">AI102&amp;L102&amp;M102</f>
        <v>普办基建行政专业其他问题基建行政专业补充内容</v>
      </c>
      <c r="AP102" s="38" t="n">
        <v>99</v>
      </c>
      <c r="AQ102" s="97" t="n">
        <v>46054</v>
      </c>
      <c r="AR102" s="43" t="str">
        <f aca="false">IFERROR(LEFT(A102,FIND("（",A102)-1),A102)</f>
        <v>GJ-PHONE-20260129-0825-1</v>
      </c>
      <c r="AS102" s="43" t="str">
        <f aca="false">J102</f>
        <v>其他</v>
      </c>
      <c r="AT102" s="43" t="n">
        <f aca="false">IF(MID(AR102,1,2)="热线",12345)+IF(MID(AR102,1,2)="网络",12345)+IF(MID(AR102,1,2)="GJ",96166)</f>
        <v>96166</v>
      </c>
      <c r="AU102" s="43" t="str">
        <f aca="false">IFERROR(LEFT(C102,FIND(" ",C102)-1),C102)</f>
        <v>2026-01-29</v>
      </c>
      <c r="AV102" s="43" t="str">
        <f aca="false">P102</f>
        <v>工程设备部</v>
      </c>
      <c r="AW102" s="43" t="str">
        <f aca="false">Q102</f>
        <v>动物园分中心</v>
      </c>
      <c r="AX102" s="7" t="str">
        <f aca="false">H102</f>
        <v>1月29日11:44分一女士来电：建议动物园枢纽内每个通道上方的线路指示牌合并在一起，方便乘客识别，还可避免浪费资源。</v>
      </c>
      <c r="AY102" s="43" t="str">
        <f aca="false">L102</f>
        <v>基建行政专业其他问题</v>
      </c>
      <c r="AZ102" s="43" t="s">
        <v>116</v>
      </c>
      <c r="BA102" s="43" t="s">
        <v>116</v>
      </c>
      <c r="BB102" s="43" t="s">
        <v>116</v>
      </c>
      <c r="BC102" s="6" t="s">
        <v>1330</v>
      </c>
      <c r="BD102" s="43" t="str">
        <f aca="false">T102</f>
        <v>结束</v>
      </c>
      <c r="BE102" s="43" t="str">
        <f aca="false">IFERROR(LEFT(R102,FIND(" ",R102)-1),R102)</f>
        <v>2026-02-03</v>
      </c>
      <c r="BF102" s="6" t="s">
        <v>5587</v>
      </c>
      <c r="BG102" s="78" t="s">
        <v>447</v>
      </c>
      <c r="BH102" s="55" t="s">
        <v>186</v>
      </c>
      <c r="BI102" s="44"/>
      <c r="BJ102" s="44"/>
      <c r="BK102" s="44"/>
      <c r="BL102" s="44" t="str">
        <f aca="false">IF(BG102="物管行政部","侯旭、郑楠",IF(BG102="安保部","张庚",IF(BG102="工程设备部","华菲",IF(BG102="人力资源部","成琦",IF(BG102="党委工作部","阎鑫雨",IF(BG102="餐饮服务部","赵弘晨",IF(BG102="工会","白莉",IF(BG102="办公室","李建萍",""))))))))&amp;IF(BG102="纪检部","张先民",IF(BG102="信息管理部","蔡浩然",""))</f>
        <v>华菲</v>
      </c>
      <c r="BM102" s="44"/>
      <c r="BN102" s="44"/>
      <c r="BO102" s="44"/>
      <c r="BP102" s="44" t="s">
        <v>120</v>
      </c>
      <c r="BQ102" s="46"/>
      <c r="BR102" s="44"/>
      <c r="BS102" s="46"/>
      <c r="BT102" s="46"/>
      <c r="BU102" s="44"/>
      <c r="BV102" s="44"/>
      <c r="BW102" s="44" t="str">
        <f aca="false">MID(AR102,1,22)</f>
        <v>GJ-PHONE-20260129-0825</v>
      </c>
      <c r="BX102" s="45" t="str">
        <f aca="false">IF(COUNTIF(BW:BW,BW102)=1,"否",COUNTIF(BW:BW,BW102))</f>
        <v>否</v>
      </c>
      <c r="CF102" s="0" t="str">
        <f aca="false">VLOOKUP(AR102,[3]市民意见信息导出!$AK$2:$AM$304,3,FALSE())</f>
        <v>结束</v>
      </c>
    </row>
    <row r="103" customFormat="false" ht="52" hidden="true" customHeight="false" outlineLevel="0" collapsed="false">
      <c r="A103" s="36" t="s">
        <v>5588</v>
      </c>
      <c r="B103" s="36" t="s">
        <v>5589</v>
      </c>
      <c r="C103" s="36" t="s">
        <v>5590</v>
      </c>
      <c r="D103" s="36" t="s">
        <v>1847</v>
      </c>
      <c r="E103" s="35" t="s">
        <v>1080</v>
      </c>
      <c r="F103" s="35" t="s">
        <v>89</v>
      </c>
      <c r="G103" s="35"/>
      <c r="H103" s="35" t="s">
        <v>5591</v>
      </c>
      <c r="I103" s="35" t="s">
        <v>116</v>
      </c>
      <c r="J103" s="35" t="s">
        <v>173</v>
      </c>
      <c r="K103" s="35" t="s">
        <v>434</v>
      </c>
      <c r="L103" s="35" t="s">
        <v>435</v>
      </c>
      <c r="M103" s="35" t="s">
        <v>436</v>
      </c>
      <c r="N103" s="35" t="s">
        <v>97</v>
      </c>
      <c r="O103" s="35" t="s">
        <v>99</v>
      </c>
      <c r="P103" s="35" t="s">
        <v>99</v>
      </c>
      <c r="Q103" s="35" t="s">
        <v>218</v>
      </c>
      <c r="R103" s="36" t="s">
        <v>1847</v>
      </c>
      <c r="S103" s="95" t="s">
        <v>1655</v>
      </c>
      <c r="T103" s="16" t="s">
        <v>103</v>
      </c>
      <c r="U103" s="96" t="s">
        <v>104</v>
      </c>
      <c r="V103" s="35" t="s">
        <v>754</v>
      </c>
      <c r="W103" s="35" t="s">
        <v>5592</v>
      </c>
      <c r="X103" s="35" t="s">
        <v>5593</v>
      </c>
      <c r="Y103" s="35" t="s">
        <v>5594</v>
      </c>
      <c r="Z103" s="35" t="s">
        <v>1403</v>
      </c>
      <c r="AA103" s="35" t="s">
        <v>5595</v>
      </c>
      <c r="AB103" s="35" t="s">
        <v>111</v>
      </c>
      <c r="AC103" s="35" t="s">
        <v>97</v>
      </c>
      <c r="AD103" s="35" t="s">
        <v>99</v>
      </c>
      <c r="AE103" s="35"/>
      <c r="AF103" s="35"/>
      <c r="AG103" s="35" t="s">
        <v>4747</v>
      </c>
      <c r="AH103" s="35" t="s">
        <v>4756</v>
      </c>
      <c r="AI103" s="35" t="s">
        <v>4757</v>
      </c>
      <c r="AJ103" s="36" t="s">
        <v>104</v>
      </c>
      <c r="AK103" s="37" t="str">
        <f aca="false">AI103&amp;L103&amp;M103</f>
        <v>普办基建行政专业其他问题基建行政专业补充内容</v>
      </c>
      <c r="AP103" s="38" t="n">
        <v>100</v>
      </c>
      <c r="AQ103" s="97" t="n">
        <v>46054</v>
      </c>
      <c r="AR103" s="43" t="str">
        <f aca="false">IFERROR(LEFT(A103,FIND("（",A103)-1),A103)</f>
        <v>GJ-PHONE-20260129-1067</v>
      </c>
      <c r="AS103" s="43" t="str">
        <f aca="false">J103</f>
        <v>其他</v>
      </c>
      <c r="AT103" s="43" t="n">
        <f aca="false">IF(MID(AR103,1,2)="热线",12345)+IF(MID(AR103,1,2)="网络",12345)+IF(MID(AR103,1,2)="GJ",96166)</f>
        <v>96166</v>
      </c>
      <c r="AU103" s="43" t="str">
        <f aca="false">IFERROR(LEFT(C103,FIND(" ",C103)-1),C103)</f>
        <v>2026-01-29</v>
      </c>
      <c r="AV103" s="43" t="str">
        <f aca="false">P103</f>
        <v>物管行政部</v>
      </c>
      <c r="AW103" s="43" t="str">
        <f aca="false">Q103</f>
        <v>机关</v>
      </c>
      <c r="AX103" s="7" t="str">
        <f aca="false">H103</f>
        <v>陈女士1月29日13：15分来电反映：其称地铁园博园公交场站内饲养了几条狗，因狗都没有栓绳其每次途经此位置时场站内的狗都会跟随着其，其非常害怕被咬。其不满，特来电反映。
</v>
      </c>
      <c r="AY103" s="43" t="str">
        <f aca="false">L103</f>
        <v>基建行政专业其他问题</v>
      </c>
      <c r="AZ103" s="43" t="s">
        <v>116</v>
      </c>
      <c r="BA103" s="43" t="s">
        <v>116</v>
      </c>
      <c r="BB103" s="43" t="s">
        <v>116</v>
      </c>
      <c r="BC103" s="6" t="s">
        <v>1330</v>
      </c>
      <c r="BD103" s="43" t="str">
        <f aca="false">T103</f>
        <v>结束</v>
      </c>
      <c r="BE103" s="43" t="str">
        <f aca="false">IFERROR(LEFT(R103,FIND(" ",R103)-1),R103)</f>
        <v>2026-02-03</v>
      </c>
      <c r="BF103" s="6" t="s">
        <v>5596</v>
      </c>
      <c r="BG103" s="78" t="s">
        <v>99</v>
      </c>
      <c r="BH103" s="55" t="s">
        <v>4175</v>
      </c>
      <c r="BI103" s="44"/>
      <c r="BJ103" s="44"/>
      <c r="BK103" s="44"/>
      <c r="BL103" s="44" t="str">
        <f aca="false">IF(BG103="物管行政部","侯旭、郑楠",IF(BG103="安保部","张庚",IF(BG103="工程设备部","华菲",IF(BG103="人力资源部","成琦",IF(BG103="党委工作部","阎鑫雨",IF(BG103="餐饮服务部","赵弘晨",IF(BG103="工会","白莉",IF(BG103="办公室","李建萍",""))))))))&amp;IF(BG103="纪检部","张先民",IF(BG103="信息管理部","蔡浩然",""))</f>
        <v>侯旭、郑楠</v>
      </c>
      <c r="BM103" s="44"/>
      <c r="BN103" s="44"/>
      <c r="BO103" s="44"/>
      <c r="BP103" s="44" t="s">
        <v>120</v>
      </c>
      <c r="BQ103" s="46"/>
      <c r="BR103" s="44"/>
      <c r="BS103" s="46"/>
      <c r="BT103" s="46"/>
      <c r="BU103" s="44"/>
      <c r="BV103" s="44"/>
      <c r="BW103" s="44" t="str">
        <f aca="false">MID(AR103,1,22)</f>
        <v>GJ-PHONE-20260129-1067</v>
      </c>
      <c r="BX103" s="45" t="str">
        <f aca="false">IF(COUNTIF(BW:BW,BW103)=1,"否",COUNTIF(BW:BW,BW103))</f>
        <v>否</v>
      </c>
      <c r="CF103" s="0" t="str">
        <f aca="false">VLOOKUP(AR103,[3]市民意见信息导出!$AK$2:$AM$304,3,FALSE())</f>
        <v>结束</v>
      </c>
    </row>
    <row r="104" customFormat="false" ht="78" hidden="true" customHeight="false" outlineLevel="0" collapsed="false">
      <c r="A104" s="36" t="s">
        <v>5597</v>
      </c>
      <c r="B104" s="36" t="s">
        <v>5598</v>
      </c>
      <c r="C104" s="36" t="s">
        <v>5599</v>
      </c>
      <c r="D104" s="36" t="s">
        <v>1847</v>
      </c>
      <c r="E104" s="35" t="s">
        <v>4747</v>
      </c>
      <c r="F104" s="35" t="s">
        <v>89</v>
      </c>
      <c r="G104" s="35"/>
      <c r="H104" s="36" t="s">
        <v>5600</v>
      </c>
      <c r="I104" s="35" t="s">
        <v>116</v>
      </c>
      <c r="J104" s="35" t="s">
        <v>93</v>
      </c>
      <c r="K104" s="35" t="s">
        <v>434</v>
      </c>
      <c r="L104" s="35" t="s">
        <v>553</v>
      </c>
      <c r="M104" s="35" t="s">
        <v>554</v>
      </c>
      <c r="N104" s="35" t="s">
        <v>97</v>
      </c>
      <c r="O104" s="35" t="s">
        <v>447</v>
      </c>
      <c r="P104" s="35" t="s">
        <v>447</v>
      </c>
      <c r="Q104" s="35" t="s">
        <v>218</v>
      </c>
      <c r="R104" s="36" t="s">
        <v>1847</v>
      </c>
      <c r="S104" s="95" t="s">
        <v>1655</v>
      </c>
      <c r="T104" s="16" t="s">
        <v>103</v>
      </c>
      <c r="U104" s="96" t="s">
        <v>104</v>
      </c>
      <c r="V104" s="35" t="s">
        <v>5601</v>
      </c>
      <c r="W104" s="35" t="s">
        <v>5001</v>
      </c>
      <c r="X104" s="36" t="s">
        <v>5602</v>
      </c>
      <c r="Y104" s="36" t="s">
        <v>5602</v>
      </c>
      <c r="Z104" s="35" t="s">
        <v>242</v>
      </c>
      <c r="AA104" s="35" t="s">
        <v>5603</v>
      </c>
      <c r="AB104" s="35" t="s">
        <v>111</v>
      </c>
      <c r="AC104" s="35" t="s">
        <v>97</v>
      </c>
      <c r="AD104" s="35" t="s">
        <v>447</v>
      </c>
      <c r="AE104" s="35"/>
      <c r="AF104" s="35"/>
      <c r="AG104" s="35"/>
      <c r="AH104" s="35" t="s">
        <v>4756</v>
      </c>
      <c r="AI104" s="35" t="s">
        <v>4757</v>
      </c>
      <c r="AJ104" s="36" t="s">
        <v>104</v>
      </c>
      <c r="AK104" s="37" t="str">
        <f aca="false">AI104&amp;L104&amp;M104</f>
        <v>普办站务设施问题站台护栏问题</v>
      </c>
      <c r="AP104" s="38" t="n">
        <v>101</v>
      </c>
      <c r="AQ104" s="97" t="n">
        <v>46054</v>
      </c>
      <c r="AR104" s="43" t="str">
        <f aca="false">IFERROR(LEFT(A104,FIND("（",A104)-1),A104)</f>
        <v>GJ-PHONE-20260129-1290</v>
      </c>
      <c r="AS104" s="43" t="str">
        <f aca="false">J104</f>
        <v>诉求</v>
      </c>
      <c r="AT104" s="43" t="n">
        <f aca="false">IF(MID(AR104,1,2)="热线",12345)+IF(MID(AR104,1,2)="网络",12345)+IF(MID(AR104,1,2)="GJ",96166)</f>
        <v>96166</v>
      </c>
      <c r="AU104" s="43" t="str">
        <f aca="false">IFERROR(LEFT(C104,FIND(" ",C104)-1),C104)</f>
        <v>2026-01-29</v>
      </c>
      <c r="AV104" s="43" t="str">
        <f aca="false">P104</f>
        <v>工程设备部</v>
      </c>
      <c r="AW104" s="43" t="str">
        <f aca="false">Q104</f>
        <v>机关</v>
      </c>
      <c r="AX104" s="7" t="str">
        <f aca="false">H104</f>
        <v>1月29日14:36分(来电)：1日26日，一女士乘坐954路（车号未记）19:20分左右在刘家窑桥西下车，司机在刘家窑桥西停的位置后门对着垃圾桶，下车不便。从后门下车时，车门关闭后，其的衣服被刮坏了。认为司机停靠车站时，应躲开垃圾桶。且同时称：954路刘家窑桥西上车站位，地上划线和别的车画在一起，建议954路单独划线。还建议：将954路刘家窑桥西双方向站台护栏改造，认为现有护栏不合理，导致乘客上下车不便。特来电反映。</v>
      </c>
      <c r="AY104" s="43" t="str">
        <f aca="false">L104</f>
        <v>站务设施问题</v>
      </c>
      <c r="AZ104" s="43" t="s">
        <v>116</v>
      </c>
      <c r="BA104" s="43" t="s">
        <v>116</v>
      </c>
      <c r="BB104" s="43" t="s">
        <v>116</v>
      </c>
      <c r="BC104" s="6" t="s">
        <v>1330</v>
      </c>
      <c r="BD104" s="43" t="str">
        <f aca="false">T104</f>
        <v>结束</v>
      </c>
      <c r="BE104" s="43" t="str">
        <f aca="false">IFERROR(LEFT(R104,FIND(" ",R104)-1),R104)</f>
        <v>2026-02-03</v>
      </c>
      <c r="BF104" s="6" t="s">
        <v>5604</v>
      </c>
      <c r="BG104" s="78" t="s">
        <v>447</v>
      </c>
      <c r="BH104" s="55" t="s">
        <v>218</v>
      </c>
      <c r="BI104" s="44"/>
      <c r="BJ104" s="44"/>
      <c r="BK104" s="44"/>
      <c r="BL104" s="44" t="str">
        <f aca="false">IF(BG104="物管行政部","侯旭、郑楠",IF(BG104="安保部","张庚",IF(BG104="工程设备部","华菲",IF(BG104="人力资源部","成琦",IF(BG104="党委工作部","阎鑫雨",IF(BG104="餐饮服务部","赵弘晨",IF(BG104="工会","白莉",IF(BG104="办公室","李建萍",""))))))))&amp;IF(BG104="纪检部","张先民",IF(BG104="信息管理部","蔡浩然",""))</f>
        <v>华菲</v>
      </c>
      <c r="BM104" s="44"/>
      <c r="BN104" s="44"/>
      <c r="BO104" s="44"/>
      <c r="BP104" s="44" t="s">
        <v>120</v>
      </c>
      <c r="BQ104" s="46"/>
      <c r="BR104" s="44"/>
      <c r="BS104" s="46"/>
      <c r="BT104" s="46"/>
      <c r="BU104" s="44"/>
      <c r="BV104" s="44"/>
      <c r="BW104" s="44" t="str">
        <f aca="false">MID(AR104,1,22)</f>
        <v>GJ-PHONE-20260129-1290</v>
      </c>
      <c r="BX104" s="45" t="str">
        <f aca="false">IF(COUNTIF(BW:BW,BW104)=1,"否",COUNTIF(BW:BW,BW104))</f>
        <v>否</v>
      </c>
      <c r="CF104" s="0" t="str">
        <f aca="false">VLOOKUP(AR104,[3]市民意见信息导出!$AK$2:$AM$304,3,FALSE())</f>
        <v>结束</v>
      </c>
    </row>
    <row r="105" customFormat="false" ht="65" hidden="true" customHeight="false" outlineLevel="0" collapsed="false">
      <c r="A105" s="36" t="s">
        <v>5605</v>
      </c>
      <c r="B105" s="36" t="s">
        <v>5606</v>
      </c>
      <c r="C105" s="36" t="s">
        <v>5607</v>
      </c>
      <c r="D105" s="36" t="s">
        <v>1847</v>
      </c>
      <c r="E105" s="35" t="s">
        <v>4747</v>
      </c>
      <c r="F105" s="35" t="s">
        <v>129</v>
      </c>
      <c r="G105" s="36" t="s">
        <v>5608</v>
      </c>
      <c r="H105" s="35" t="s">
        <v>5609</v>
      </c>
      <c r="I105" s="35" t="s">
        <v>92</v>
      </c>
      <c r="J105" s="35" t="s">
        <v>173</v>
      </c>
      <c r="K105" s="35" t="s">
        <v>234</v>
      </c>
      <c r="L105" s="35" t="s">
        <v>303</v>
      </c>
      <c r="M105" s="35" t="s">
        <v>304</v>
      </c>
      <c r="N105" s="35" t="s">
        <v>97</v>
      </c>
      <c r="O105" s="35" t="s">
        <v>238</v>
      </c>
      <c r="P105" s="35" t="s">
        <v>238</v>
      </c>
      <c r="Q105" s="35" t="s">
        <v>218</v>
      </c>
      <c r="R105" s="36" t="s">
        <v>1847</v>
      </c>
      <c r="S105" s="95" t="s">
        <v>1858</v>
      </c>
      <c r="T105" s="16" t="s">
        <v>103</v>
      </c>
      <c r="U105" s="96" t="s">
        <v>104</v>
      </c>
      <c r="V105" s="35" t="s">
        <v>5610</v>
      </c>
      <c r="W105" s="35" t="s">
        <v>5611</v>
      </c>
      <c r="X105" s="36" t="s">
        <v>5612</v>
      </c>
      <c r="Y105" s="35" t="s">
        <v>242</v>
      </c>
      <c r="Z105" s="35" t="s">
        <v>242</v>
      </c>
      <c r="AA105" s="35" t="s">
        <v>5613</v>
      </c>
      <c r="AB105" s="35" t="s">
        <v>111</v>
      </c>
      <c r="AC105" s="35" t="s">
        <v>97</v>
      </c>
      <c r="AD105" s="35" t="s">
        <v>238</v>
      </c>
      <c r="AE105" s="35"/>
      <c r="AF105" s="35"/>
      <c r="AG105" s="35"/>
      <c r="AH105" s="35" t="s">
        <v>4756</v>
      </c>
      <c r="AI105" s="35" t="s">
        <v>4757</v>
      </c>
      <c r="AJ105" s="36" t="s">
        <v>104</v>
      </c>
      <c r="AK105" s="37" t="str">
        <f aca="false">AI105&amp;L105&amp;M105</f>
        <v>普办人力资源方面其他问题人力资源方面补充内容</v>
      </c>
      <c r="AP105" s="38" t="n">
        <v>102</v>
      </c>
      <c r="AQ105" s="97" t="n">
        <v>46054</v>
      </c>
      <c r="AR105" s="43" t="str">
        <f aca="false">IFERROR(LEFT(A105,FIND("（",A105)-1),A105)</f>
        <v>GJ-PHONE-20260129-1343</v>
      </c>
      <c r="AS105" s="43" t="str">
        <f aca="false">J105</f>
        <v>其他</v>
      </c>
      <c r="AT105" s="43" t="n">
        <f aca="false">IF(MID(AR105,1,2)="热线",12345)+IF(MID(AR105,1,2)="网络",12345)+IF(MID(AR105,1,2)="GJ",96166)</f>
        <v>96166</v>
      </c>
      <c r="AU105" s="43" t="str">
        <f aca="false">IFERROR(LEFT(C105,FIND(" ",C105)-1),C105)</f>
        <v>2026-01-29</v>
      </c>
      <c r="AV105" s="43" t="str">
        <f aca="false">P105</f>
        <v>人力资源部</v>
      </c>
      <c r="AW105" s="43" t="str">
        <f aca="false">Q105</f>
        <v>机关</v>
      </c>
      <c r="AX105" s="7" t="str">
        <f aca="false">H105</f>
        <v>原始记录：2025年4月30日15:40分来电，一位先生（内部退休职工）曾于4月29日反映鸿运承不给补缴公积金一事。4月29日15:30分工作人员回复称：因为其是农民户口，根据相关政策无法缴纳公积金。其对此回复不满，要求重新答复。
1月29日15:03分来电，其称24年反映：鸿运承不给补缴公积金一事，一直未解决，其对鸿运承不满，要求再次答复。</v>
      </c>
      <c r="AY105" s="43" t="str">
        <f aca="false">L105</f>
        <v>人力资源方面其他问题</v>
      </c>
      <c r="AZ105" s="43" t="s">
        <v>92</v>
      </c>
      <c r="BA105" s="43" t="s">
        <v>92</v>
      </c>
      <c r="BB105" s="43" t="s">
        <v>116</v>
      </c>
      <c r="BC105" s="6" t="s">
        <v>226</v>
      </c>
      <c r="BD105" s="43" t="str">
        <f aca="false">T105</f>
        <v>结束</v>
      </c>
      <c r="BE105" s="43" t="str">
        <f aca="false">IFERROR(LEFT(R105,FIND(" ",R105)-1),R105)</f>
        <v>2026-02-03</v>
      </c>
      <c r="BF105" s="6" t="s">
        <v>5614</v>
      </c>
      <c r="BG105" s="78" t="s">
        <v>238</v>
      </c>
      <c r="BH105" s="55" t="s">
        <v>218</v>
      </c>
      <c r="BI105" s="44"/>
      <c r="BJ105" s="44"/>
      <c r="BK105" s="44"/>
      <c r="BL105" s="44" t="str">
        <f aca="false">IF(BG105="物管行政部","侯旭、郑楠",IF(BG105="安保部","张庚",IF(BG105="工程设备部","华菲",IF(BG105="人力资源部","成琦",IF(BG105="党委工作部","阎鑫雨",IF(BG105="餐饮服务部","赵弘晨",IF(BG105="工会","白莉",IF(BG105="办公室","李建萍",""))))))))&amp;IF(BG105="纪检部","张先民",IF(BG105="信息管理部","蔡浩然",""))</f>
        <v>成琦</v>
      </c>
      <c r="BM105" s="44"/>
      <c r="BN105" s="44"/>
      <c r="BO105" s="44"/>
      <c r="BP105" s="44" t="s">
        <v>120</v>
      </c>
      <c r="BQ105" s="46" t="s">
        <v>5615</v>
      </c>
      <c r="BR105" s="44" t="s">
        <v>92</v>
      </c>
      <c r="BS105" s="46"/>
      <c r="BT105" s="46"/>
      <c r="BU105" s="44"/>
      <c r="BV105" s="44"/>
      <c r="BW105" s="44" t="str">
        <f aca="false">MID(AR105,1,22)</f>
        <v>GJ-PHONE-20260129-1343</v>
      </c>
      <c r="BX105" s="45" t="str">
        <f aca="false">IF(COUNTIF(BW:BW,BW105)=1,"否",COUNTIF(BW:BW,BW105))</f>
        <v>否</v>
      </c>
      <c r="CF105" s="0" t="str">
        <f aca="false">VLOOKUP(AR105,[3]市民意见信息导出!$AK$2:$AM$304,3,FALSE())</f>
        <v>结束</v>
      </c>
    </row>
    <row r="106" customFormat="false" ht="34" hidden="true" customHeight="true" outlineLevel="0" collapsed="false">
      <c r="A106" s="36" t="s">
        <v>5616</v>
      </c>
      <c r="B106" s="36" t="s">
        <v>5617</v>
      </c>
      <c r="C106" s="36" t="s">
        <v>5618</v>
      </c>
      <c r="D106" s="36" t="s">
        <v>1847</v>
      </c>
      <c r="E106" s="35" t="s">
        <v>4747</v>
      </c>
      <c r="F106" s="35" t="s">
        <v>129</v>
      </c>
      <c r="G106" s="35"/>
      <c r="H106" s="36" t="s">
        <v>5619</v>
      </c>
      <c r="I106" s="35" t="s">
        <v>116</v>
      </c>
      <c r="J106" s="35" t="s">
        <v>93</v>
      </c>
      <c r="K106" s="35" t="s">
        <v>434</v>
      </c>
      <c r="L106" s="35" t="s">
        <v>553</v>
      </c>
      <c r="M106" s="35" t="s">
        <v>554</v>
      </c>
      <c r="N106" s="35" t="s">
        <v>97</v>
      </c>
      <c r="O106" s="35" t="s">
        <v>447</v>
      </c>
      <c r="P106" s="35" t="s">
        <v>447</v>
      </c>
      <c r="Q106" s="35" t="s">
        <v>218</v>
      </c>
      <c r="R106" s="36" t="s">
        <v>1847</v>
      </c>
      <c r="S106" s="95" t="s">
        <v>1858</v>
      </c>
      <c r="T106" s="16" t="s">
        <v>103</v>
      </c>
      <c r="U106" s="96" t="s">
        <v>104</v>
      </c>
      <c r="V106" s="35" t="s">
        <v>5620</v>
      </c>
      <c r="W106" s="35" t="s">
        <v>5001</v>
      </c>
      <c r="X106" s="35" t="s">
        <v>5621</v>
      </c>
      <c r="Y106" s="35" t="s">
        <v>5622</v>
      </c>
      <c r="Z106" s="35" t="s">
        <v>5623</v>
      </c>
      <c r="AA106" s="35" t="s">
        <v>5624</v>
      </c>
      <c r="AB106" s="35" t="s">
        <v>111</v>
      </c>
      <c r="AC106" s="35" t="s">
        <v>97</v>
      </c>
      <c r="AD106" s="35" t="s">
        <v>447</v>
      </c>
      <c r="AE106" s="35"/>
      <c r="AF106" s="35"/>
      <c r="AG106" s="35"/>
      <c r="AH106" s="35" t="s">
        <v>4756</v>
      </c>
      <c r="AI106" s="35" t="s">
        <v>4757</v>
      </c>
      <c r="AJ106" s="36" t="s">
        <v>104</v>
      </c>
      <c r="AK106" s="37" t="str">
        <f aca="false">AI106&amp;L106&amp;M106</f>
        <v>普办站务设施问题站台护栏问题</v>
      </c>
      <c r="AP106" s="38" t="n">
        <v>103</v>
      </c>
      <c r="AQ106" s="97" t="n">
        <v>46054</v>
      </c>
      <c r="AR106" s="43" t="str">
        <f aca="false">IFERROR(LEFT(A106,FIND("（",A106)-1),A106)</f>
        <v>GJ-PHONE-20260129-2211</v>
      </c>
      <c r="AS106" s="43" t="str">
        <f aca="false">J106</f>
        <v>诉求</v>
      </c>
      <c r="AT106" s="43" t="n">
        <f aca="false">IF(MID(AR106,1,2)="热线",12345)+IF(MID(AR106,1,2)="网络",12345)+IF(MID(AR106,1,2)="GJ",96166)</f>
        <v>96166</v>
      </c>
      <c r="AU106" s="43" t="str">
        <f aca="false">IFERROR(LEFT(C106,FIND(" ",C106)-1),C106)</f>
        <v>2026-01-29</v>
      </c>
      <c r="AV106" s="43" t="str">
        <f aca="false">P106</f>
        <v>工程设备部</v>
      </c>
      <c r="AW106" s="43" t="str">
        <f aca="false">Q106</f>
        <v>机关</v>
      </c>
      <c r="AX106" s="7" t="str">
        <f aca="false">H106</f>
        <v>1月29日21:13分来电：一先生反映：朝阳医院，东大桥路口北，幸福三村，这几站双方向的站台护栏比较老化有破损现象，希望相关部门尽快更新或修复，特来电反映。</v>
      </c>
      <c r="AY106" s="43" t="str">
        <f aca="false">L106</f>
        <v>站务设施问题</v>
      </c>
      <c r="AZ106" s="43" t="s">
        <v>116</v>
      </c>
      <c r="BA106" s="43" t="s">
        <v>116</v>
      </c>
      <c r="BB106" s="43" t="s">
        <v>116</v>
      </c>
      <c r="BC106" s="6" t="s">
        <v>121</v>
      </c>
      <c r="BD106" s="43" t="str">
        <f aca="false">T106</f>
        <v>结束</v>
      </c>
      <c r="BE106" s="43" t="str">
        <f aca="false">IFERROR(LEFT(R106,FIND(" ",R106)-1),R106)</f>
        <v>2026-02-03</v>
      </c>
      <c r="BF106" s="5" t="s">
        <v>564</v>
      </c>
      <c r="BG106" s="78" t="s">
        <v>447</v>
      </c>
      <c r="BH106" s="55" t="s">
        <v>218</v>
      </c>
      <c r="BI106" s="44"/>
      <c r="BJ106" s="44"/>
      <c r="BK106" s="44"/>
      <c r="BL106" s="44" t="str">
        <f aca="false">IF(BG106="物管行政部","侯旭、郑楠",IF(BG106="安保部","张庚",IF(BG106="工程设备部","华菲",IF(BG106="人力资源部","成琦",IF(BG106="党委工作部","阎鑫雨",IF(BG106="餐饮服务部","赵弘晨",IF(BG106="工会","白莉",IF(BG106="办公室","李建萍",""))))))))&amp;IF(BG106="纪检部","张先民",IF(BG106="信息管理部","蔡浩然",""))</f>
        <v>华菲</v>
      </c>
      <c r="BM106" s="44"/>
      <c r="BN106" s="44"/>
      <c r="BO106" s="44"/>
      <c r="BP106" s="44" t="s">
        <v>120</v>
      </c>
      <c r="BQ106" s="46"/>
      <c r="BR106" s="44"/>
      <c r="BS106" s="46"/>
      <c r="BT106" s="46"/>
      <c r="BU106" s="44"/>
      <c r="BV106" s="44"/>
      <c r="BW106" s="44" t="str">
        <f aca="false">MID(AR106,1,22)</f>
        <v>GJ-PHONE-20260129-2211</v>
      </c>
      <c r="BX106" s="45" t="str">
        <f aca="false">IF(COUNTIF(BW:BW,BW106)=1,"否",COUNTIF(BW:BW,BW106))</f>
        <v>否</v>
      </c>
      <c r="CF106" s="0" t="str">
        <f aca="false">VLOOKUP(AR106,[3]市民意见信息导出!$AK$2:$AM$304,3,FALSE())</f>
        <v>结束</v>
      </c>
    </row>
    <row r="107" customFormat="false" ht="40" hidden="true" customHeight="true" outlineLevel="0" collapsed="false">
      <c r="A107" s="36" t="s">
        <v>5625</v>
      </c>
      <c r="B107" s="36" t="s">
        <v>5626</v>
      </c>
      <c r="C107" s="36" t="s">
        <v>5627</v>
      </c>
      <c r="D107" s="36" t="s">
        <v>5628</v>
      </c>
      <c r="E107" s="35" t="s">
        <v>4747</v>
      </c>
      <c r="F107" s="35" t="s">
        <v>129</v>
      </c>
      <c r="G107" s="35"/>
      <c r="H107" s="36" t="s">
        <v>5629</v>
      </c>
      <c r="I107" s="35" t="s">
        <v>116</v>
      </c>
      <c r="J107" s="35" t="s">
        <v>93</v>
      </c>
      <c r="K107" s="35" t="s">
        <v>94</v>
      </c>
      <c r="L107" s="35" t="s">
        <v>184</v>
      </c>
      <c r="M107" s="35" t="s">
        <v>185</v>
      </c>
      <c r="N107" s="35" t="s">
        <v>97</v>
      </c>
      <c r="O107" s="35" t="s">
        <v>135</v>
      </c>
      <c r="P107" s="35" t="s">
        <v>99</v>
      </c>
      <c r="Q107" s="35" t="s">
        <v>135</v>
      </c>
      <c r="R107" s="36" t="s">
        <v>5628</v>
      </c>
      <c r="S107" s="95" t="s">
        <v>1655</v>
      </c>
      <c r="T107" s="16" t="s">
        <v>103</v>
      </c>
      <c r="U107" s="96" t="s">
        <v>104</v>
      </c>
      <c r="V107" s="35" t="s">
        <v>5334</v>
      </c>
      <c r="W107" s="35" t="s">
        <v>5335</v>
      </c>
      <c r="X107" s="35" t="s">
        <v>4897</v>
      </c>
      <c r="Y107" s="35" t="s">
        <v>4753</v>
      </c>
      <c r="Z107" s="35" t="s">
        <v>4754</v>
      </c>
      <c r="AA107" s="35" t="s">
        <v>5630</v>
      </c>
      <c r="AB107" s="35" t="s">
        <v>111</v>
      </c>
      <c r="AC107" s="35" t="s">
        <v>97</v>
      </c>
      <c r="AD107" s="35" t="s">
        <v>99</v>
      </c>
      <c r="AE107" s="35"/>
      <c r="AF107" s="35"/>
      <c r="AG107" s="35"/>
      <c r="AH107" s="35" t="s">
        <v>4756</v>
      </c>
      <c r="AI107" s="35" t="s">
        <v>4757</v>
      </c>
      <c r="AJ107" s="36" t="s">
        <v>104</v>
      </c>
      <c r="AK107" s="37" t="str">
        <f aca="false">AI107&amp;L107&amp;M107</f>
        <v>普办乘车环境问题车辆卫生</v>
      </c>
      <c r="AP107" s="38" t="n">
        <v>104</v>
      </c>
      <c r="AQ107" s="97" t="n">
        <v>46054</v>
      </c>
      <c r="AR107" s="43" t="str">
        <f aca="false">IFERROR(LEFT(A107,FIND("（",A107)-1),A107)</f>
        <v>GJ-PHONE-20260130-0245</v>
      </c>
      <c r="AS107" s="43" t="str">
        <f aca="false">J107</f>
        <v>诉求</v>
      </c>
      <c r="AT107" s="43" t="n">
        <f aca="false">IF(MID(AR107,1,2)="热线",12345)+IF(MID(AR107,1,2)="网络",12345)+IF(MID(AR107,1,2)="GJ",96166)</f>
        <v>96166</v>
      </c>
      <c r="AU107" s="43" t="str">
        <f aca="false">IFERROR(LEFT(C107,FIND(" ",C107)-1),C107)</f>
        <v>2026-01-30</v>
      </c>
      <c r="AV107" s="43" t="str">
        <f aca="false">P107</f>
        <v>物管行政部</v>
      </c>
      <c r="AW107" s="43" t="str">
        <f aca="false">Q107</f>
        <v>东直门分中心</v>
      </c>
      <c r="AX107" s="7" t="str">
        <f aca="false">H107</f>
        <v>1月30日8:44分一先生来电称：其经常乘坐850路，该路车辆卫生差，地上有痰，希望车辆到站后第一时间清理卫生，特来电反映。</v>
      </c>
      <c r="AY107" s="43" t="str">
        <f aca="false">L107</f>
        <v>乘车环境问题</v>
      </c>
      <c r="AZ107" s="43" t="s">
        <v>116</v>
      </c>
      <c r="BA107" s="43" t="s">
        <v>116</v>
      </c>
      <c r="BB107" s="43" t="s">
        <v>116</v>
      </c>
      <c r="BC107" s="6" t="s">
        <v>4758</v>
      </c>
      <c r="BD107" s="43" t="str">
        <f aca="false">T107</f>
        <v>结束</v>
      </c>
      <c r="BE107" s="43" t="str">
        <f aca="false">IFERROR(LEFT(R107,FIND(" ",R107)-1),R107)</f>
        <v>2026-02-04</v>
      </c>
      <c r="BF107" s="5" t="s">
        <v>5631</v>
      </c>
      <c r="BG107" s="78" t="s">
        <v>99</v>
      </c>
      <c r="BH107" s="55" t="s">
        <v>135</v>
      </c>
      <c r="BI107" s="44"/>
      <c r="BJ107" s="44"/>
      <c r="BK107" s="44"/>
      <c r="BL107" s="44" t="str">
        <f aca="false">IF(BG107="物管行政部","侯旭、郑楠",IF(BG107="安保部","张庚",IF(BG107="工程设备部","华菲",IF(BG107="人力资源部","成琦",IF(BG107="党委工作部","阎鑫雨",IF(BG107="餐饮服务部","赵弘晨",IF(BG107="工会","白莉",IF(BG107="办公室","李建萍",""))))))))&amp;IF(BG107="纪检部","张先民",IF(BG107="信息管理部","蔡浩然",""))</f>
        <v>侯旭、郑楠</v>
      </c>
      <c r="BM107" s="44"/>
      <c r="BN107" s="44"/>
      <c r="BO107" s="44"/>
      <c r="BP107" s="44" t="s">
        <v>120</v>
      </c>
      <c r="BQ107" s="46"/>
      <c r="BR107" s="44"/>
      <c r="BS107" s="46"/>
      <c r="BT107" s="46"/>
      <c r="BU107" s="44"/>
      <c r="BV107" s="44"/>
      <c r="BW107" s="44" t="str">
        <f aca="false">MID(AR107,1,22)</f>
        <v>GJ-PHONE-20260130-0245</v>
      </c>
      <c r="BX107" s="45" t="str">
        <f aca="false">IF(COUNTIF(BW:BW,BW107)=1,"否",COUNTIF(BW:BW,BW107))</f>
        <v>否</v>
      </c>
      <c r="CF107" s="0" t="str">
        <f aca="false">VLOOKUP(AR107,[3]市民意见信息导出!$AK$2:$AM$304,3,FALSE())</f>
        <v>结束</v>
      </c>
    </row>
    <row r="108" customFormat="false" ht="65" hidden="true" customHeight="false" outlineLevel="0" collapsed="false">
      <c r="A108" s="36" t="s">
        <v>5632</v>
      </c>
      <c r="B108" s="36" t="s">
        <v>5633</v>
      </c>
      <c r="C108" s="36" t="s">
        <v>5634</v>
      </c>
      <c r="D108" s="36" t="s">
        <v>5628</v>
      </c>
      <c r="E108" s="35" t="s">
        <v>4747</v>
      </c>
      <c r="F108" s="35" t="s">
        <v>129</v>
      </c>
      <c r="G108" s="36" t="s">
        <v>5608</v>
      </c>
      <c r="H108" s="35" t="s">
        <v>5635</v>
      </c>
      <c r="I108" s="35" t="s">
        <v>92</v>
      </c>
      <c r="J108" s="35" t="s">
        <v>173</v>
      </c>
      <c r="K108" s="35" t="s">
        <v>234</v>
      </c>
      <c r="L108" s="35" t="s">
        <v>303</v>
      </c>
      <c r="M108" s="35" t="s">
        <v>304</v>
      </c>
      <c r="N108" s="35" t="s">
        <v>97</v>
      </c>
      <c r="O108" s="35" t="s">
        <v>238</v>
      </c>
      <c r="P108" s="35" t="s">
        <v>238</v>
      </c>
      <c r="Q108" s="35" t="s">
        <v>218</v>
      </c>
      <c r="R108" s="36" t="s">
        <v>5628</v>
      </c>
      <c r="S108" s="95" t="s">
        <v>1858</v>
      </c>
      <c r="T108" s="16" t="s">
        <v>103</v>
      </c>
      <c r="U108" s="96" t="s">
        <v>104</v>
      </c>
      <c r="V108" s="35" t="s">
        <v>5610</v>
      </c>
      <c r="W108" s="35" t="s">
        <v>5611</v>
      </c>
      <c r="X108" s="36" t="s">
        <v>5612</v>
      </c>
      <c r="Y108" s="35" t="s">
        <v>242</v>
      </c>
      <c r="Z108" s="35" t="s">
        <v>242</v>
      </c>
      <c r="AA108" s="35" t="s">
        <v>5613</v>
      </c>
      <c r="AB108" s="35" t="s">
        <v>111</v>
      </c>
      <c r="AC108" s="35" t="s">
        <v>97</v>
      </c>
      <c r="AD108" s="35" t="s">
        <v>238</v>
      </c>
      <c r="AE108" s="35"/>
      <c r="AF108" s="35"/>
      <c r="AG108" s="35"/>
      <c r="AH108" s="35" t="s">
        <v>4756</v>
      </c>
      <c r="AI108" s="35" t="s">
        <v>4757</v>
      </c>
      <c r="AJ108" s="36" t="s">
        <v>104</v>
      </c>
      <c r="AK108" s="37" t="str">
        <f aca="false">AI108&amp;L108&amp;M108</f>
        <v>普办人力资源方面其他问题人力资源方面补充内容</v>
      </c>
      <c r="AP108" s="38" t="n">
        <v>105</v>
      </c>
      <c r="AQ108" s="97" t="n">
        <v>46054</v>
      </c>
      <c r="AR108" s="43" t="str">
        <f aca="false">IFERROR(LEFT(A108,FIND("（",A108)-1),A108)</f>
        <v>GJ-PHONE-20260130-1545</v>
      </c>
      <c r="AS108" s="43" t="str">
        <f aca="false">J108</f>
        <v>其他</v>
      </c>
      <c r="AT108" s="43" t="n">
        <f aca="false">IF(MID(AR108,1,2)="热线",12345)+IF(MID(AR108,1,2)="网络",12345)+IF(MID(AR108,1,2)="GJ",96166)</f>
        <v>96166</v>
      </c>
      <c r="AU108" s="43" t="str">
        <f aca="false">IFERROR(LEFT(C108,FIND(" ",C108)-1),C108)</f>
        <v>2026-01-30</v>
      </c>
      <c r="AV108" s="43" t="str">
        <f aca="false">P108</f>
        <v>人力资源部</v>
      </c>
      <c r="AW108" s="43" t="str">
        <f aca="false">Q108</f>
        <v>机关</v>
      </c>
      <c r="AX108" s="7" t="str">
        <f aca="false">H108</f>
        <v>原始记录：2025年4月30日15:40分来电，一位先生（内部退休职工）曾于4月29日反映鸿运承不给补缴公积金一事。4月29日15:30分工作人员回复称：因为其是农民户口，根据相关政策无法缴纳公积金。其对此回复不满，要求重新答复。
1月30日15:56分一先生来电：多次反映鸿运承不给补缴公积金一事，一直未给解决，老是在扯皮，其很不满，要求相关部门能处理解决并尽快答复。</v>
      </c>
      <c r="AY108" s="43" t="str">
        <f aca="false">L108</f>
        <v>人力资源方面其他问题</v>
      </c>
      <c r="AZ108" s="43" t="s">
        <v>92</v>
      </c>
      <c r="BA108" s="43" t="s">
        <v>92</v>
      </c>
      <c r="BB108" s="43" t="s">
        <v>116</v>
      </c>
      <c r="BC108" s="6" t="s">
        <v>226</v>
      </c>
      <c r="BD108" s="43" t="str">
        <f aca="false">T108</f>
        <v>结束</v>
      </c>
      <c r="BE108" s="43" t="str">
        <f aca="false">IFERROR(LEFT(R108,FIND(" ",R108)-1),R108)</f>
        <v>2026-02-04</v>
      </c>
      <c r="BF108" s="6" t="s">
        <v>5614</v>
      </c>
      <c r="BG108" s="78" t="s">
        <v>238</v>
      </c>
      <c r="BH108" s="55" t="s">
        <v>218</v>
      </c>
      <c r="BI108" s="44"/>
      <c r="BJ108" s="44"/>
      <c r="BK108" s="44"/>
      <c r="BL108" s="44" t="str">
        <f aca="false">IF(BG108="物管行政部","侯旭、郑楠",IF(BG108="安保部","张庚",IF(BG108="工程设备部","华菲",IF(BG108="人力资源部","成琦",IF(BG108="党委工作部","阎鑫雨",IF(BG108="餐饮服务部","赵弘晨",IF(BG108="工会","白莉",IF(BG108="办公室","李建萍",""))))))))&amp;IF(BG108="纪检部","张先民",IF(BG108="信息管理部","蔡浩然",""))</f>
        <v>成琦</v>
      </c>
      <c r="BM108" s="44"/>
      <c r="BN108" s="44"/>
      <c r="BO108" s="44"/>
      <c r="BP108" s="44" t="s">
        <v>120</v>
      </c>
      <c r="BQ108" s="46" t="s">
        <v>5615</v>
      </c>
      <c r="BR108" s="44" t="s">
        <v>92</v>
      </c>
      <c r="BS108" s="46"/>
      <c r="BT108" s="46"/>
      <c r="BU108" s="44"/>
      <c r="BV108" s="44"/>
      <c r="BW108" s="44" t="str">
        <f aca="false">MID(AR108,1,22)</f>
        <v>GJ-PHONE-20260130-1545</v>
      </c>
      <c r="BX108" s="45" t="str">
        <f aca="false">IF(COUNTIF(BW:BW,BW108)=1,"否",COUNTIF(BW:BW,BW108))</f>
        <v>否</v>
      </c>
      <c r="CF108" s="0" t="str">
        <f aca="false">VLOOKUP(AR108,[3]市民意见信息导出!$AK$2:$AM$304,3,FALSE())</f>
        <v>结束</v>
      </c>
    </row>
    <row r="109" customFormat="false" ht="53" hidden="true" customHeight="true" outlineLevel="0" collapsed="false">
      <c r="A109" s="36" t="s">
        <v>5636</v>
      </c>
      <c r="B109" s="36" t="s">
        <v>5637</v>
      </c>
      <c r="C109" s="36" t="s">
        <v>5638</v>
      </c>
      <c r="D109" s="36" t="s">
        <v>1869</v>
      </c>
      <c r="E109" s="35" t="s">
        <v>585</v>
      </c>
      <c r="F109" s="35" t="s">
        <v>89</v>
      </c>
      <c r="G109" s="36" t="s">
        <v>5639</v>
      </c>
      <c r="H109" s="36" t="s">
        <v>5640</v>
      </c>
      <c r="I109" s="35" t="s">
        <v>92</v>
      </c>
      <c r="J109" s="35" t="s">
        <v>93</v>
      </c>
      <c r="K109" s="35" t="s">
        <v>132</v>
      </c>
      <c r="L109" s="35" t="s">
        <v>388</v>
      </c>
      <c r="M109" s="35" t="s">
        <v>389</v>
      </c>
      <c r="N109" s="35" t="s">
        <v>97</v>
      </c>
      <c r="O109" s="35" t="s">
        <v>437</v>
      </c>
      <c r="P109" s="35" t="s">
        <v>176</v>
      </c>
      <c r="Q109" s="35" t="s">
        <v>437</v>
      </c>
      <c r="R109" s="36" t="s">
        <v>1869</v>
      </c>
      <c r="S109" s="95" t="s">
        <v>5641</v>
      </c>
      <c r="T109" s="16" t="s">
        <v>103</v>
      </c>
      <c r="U109" s="96" t="s">
        <v>104</v>
      </c>
      <c r="V109" s="35" t="s">
        <v>5642</v>
      </c>
      <c r="W109" s="35" t="s">
        <v>5643</v>
      </c>
      <c r="X109" s="35" t="s">
        <v>5644</v>
      </c>
      <c r="Y109" s="35" t="s">
        <v>5644</v>
      </c>
      <c r="Z109" s="35" t="s">
        <v>5645</v>
      </c>
      <c r="AA109" s="35" t="s">
        <v>5646</v>
      </c>
      <c r="AB109" s="35" t="s">
        <v>111</v>
      </c>
      <c r="AC109" s="35" t="s">
        <v>97</v>
      </c>
      <c r="AD109" s="35" t="s">
        <v>176</v>
      </c>
      <c r="AE109" s="35"/>
      <c r="AF109" s="35"/>
      <c r="AG109" s="35"/>
      <c r="AH109" s="35" t="s">
        <v>4756</v>
      </c>
      <c r="AI109" s="35" t="s">
        <v>4757</v>
      </c>
      <c r="AJ109" s="36" t="s">
        <v>104</v>
      </c>
      <c r="AK109" s="37" t="str">
        <f aca="false">AI109&amp;L109&amp;M109</f>
        <v>普办场站保安问题场站保安</v>
      </c>
      <c r="AP109" s="38" t="n">
        <v>106</v>
      </c>
      <c r="AQ109" s="97" t="n">
        <v>46054</v>
      </c>
      <c r="AR109" s="43" t="str">
        <f aca="false">IFERROR(LEFT(A109,FIND("（",A109)-1),A109)</f>
        <v>GJ-PHONE-20260131-1159</v>
      </c>
      <c r="AS109" s="43" t="str">
        <f aca="false">J109</f>
        <v>诉求</v>
      </c>
      <c r="AT109" s="43" t="n">
        <f aca="false">IF(MID(AR109,1,2)="热线",12345)+IF(MID(AR109,1,2)="网络",12345)+IF(MID(AR109,1,2)="GJ",96166)</f>
        <v>96166</v>
      </c>
      <c r="AU109" s="43" t="str">
        <f aca="false">IFERROR(LEFT(C109,FIND(" ",C109)-1),C109)</f>
        <v>2026-01-31</v>
      </c>
      <c r="AV109" s="43" t="str">
        <f aca="false">P109</f>
        <v>安全保卫部（应急管理中心）</v>
      </c>
      <c r="AW109" s="43" t="str">
        <f aca="false">Q109</f>
        <v>南湖分中心</v>
      </c>
      <c r="AX109" s="7" t="str">
        <f aca="false">H109</f>
        <v>1月31日14:33分(来电)王女士称：其乘坐923路到未来中心公交场站。14：30分其想进场站上厕所，询问出站口场站保安，被告知“这有摄像头，不能进入上厕所。”其想询问是否只能给内部职工使用，不能让乘客使用，要求马上答复。14：44分转鸿运承孙师傅</v>
      </c>
      <c r="AY109" s="43" t="str">
        <f aca="false">L109</f>
        <v>场站保安问题</v>
      </c>
      <c r="AZ109" s="43" t="s">
        <v>116</v>
      </c>
      <c r="BA109" s="43" t="s">
        <v>116</v>
      </c>
      <c r="BB109" s="43" t="s">
        <v>116</v>
      </c>
      <c r="BC109" s="6" t="s">
        <v>121</v>
      </c>
      <c r="BD109" s="43" t="str">
        <f aca="false">T109</f>
        <v>结束</v>
      </c>
      <c r="BE109" s="43" t="str">
        <f aca="false">IFERROR(LEFT(R109,FIND(" ",R109)-1),R109)</f>
        <v>2026-02-05</v>
      </c>
      <c r="BF109" s="6" t="s">
        <v>738</v>
      </c>
      <c r="BG109" s="78" t="s">
        <v>148</v>
      </c>
      <c r="BH109" s="55" t="s">
        <v>437</v>
      </c>
      <c r="BI109" s="44"/>
      <c r="BJ109" s="44"/>
      <c r="BK109" s="44"/>
      <c r="BL109" s="44" t="str">
        <f aca="false">IF(BG109="物管行政部","侯旭、郑楠",IF(BG109="安保部","张庚",IF(BG109="工程设备部","华菲",IF(BG109="人力资源部","成琦",IF(BG109="党委工作部","阎鑫雨",IF(BG109="餐饮服务部","赵弘晨",IF(BG109="工会","白莉",IF(BG109="办公室","李建萍",""))))))))&amp;IF(BG109="纪检部","张先民",IF(BG109="信息管理部","蔡浩然",""))</f>
        <v>张庚</v>
      </c>
      <c r="BM109" s="44"/>
      <c r="BN109" s="44"/>
      <c r="BO109" s="44"/>
      <c r="BP109" s="44" t="s">
        <v>120</v>
      </c>
      <c r="BQ109" s="46"/>
      <c r="BR109" s="44"/>
      <c r="BS109" s="46"/>
      <c r="BT109" s="46"/>
      <c r="BU109" s="44"/>
      <c r="BV109" s="44"/>
      <c r="BW109" s="44" t="str">
        <f aca="false">MID(AR109,1,22)</f>
        <v>GJ-PHONE-20260131-1159</v>
      </c>
      <c r="BX109" s="45" t="str">
        <f aca="false">IF(COUNTIF(BW:BW,BW109)=1,"否",COUNTIF(BW:BW,BW109))</f>
        <v>否</v>
      </c>
      <c r="CF109" s="0" t="str">
        <f aca="false">VLOOKUP(AR109,[3]市民意见信息导出!$AK$2:$AM$304,3,FALSE())</f>
        <v>结束</v>
      </c>
    </row>
    <row r="110" customFormat="false" ht="41" hidden="true" customHeight="true" outlineLevel="0" collapsed="false">
      <c r="A110" s="36" t="s">
        <v>5647</v>
      </c>
      <c r="B110" s="36" t="s">
        <v>5648</v>
      </c>
      <c r="C110" s="36" t="s">
        <v>5649</v>
      </c>
      <c r="D110" s="36" t="s">
        <v>1869</v>
      </c>
      <c r="E110" s="35" t="s">
        <v>4747</v>
      </c>
      <c r="F110" s="35" t="s">
        <v>129</v>
      </c>
      <c r="G110" s="35"/>
      <c r="H110" s="36" t="s">
        <v>5650</v>
      </c>
      <c r="I110" s="35" t="s">
        <v>116</v>
      </c>
      <c r="J110" s="35" t="s">
        <v>93</v>
      </c>
      <c r="K110" s="35" t="s">
        <v>1831</v>
      </c>
      <c r="L110" s="35" t="s">
        <v>1832</v>
      </c>
      <c r="M110" s="35" t="s">
        <v>554</v>
      </c>
      <c r="N110" s="35" t="s">
        <v>97</v>
      </c>
      <c r="O110" s="35" t="s">
        <v>447</v>
      </c>
      <c r="P110" s="35" t="s">
        <v>447</v>
      </c>
      <c r="Q110" s="35" t="s">
        <v>218</v>
      </c>
      <c r="R110" s="36" t="s">
        <v>1869</v>
      </c>
      <c r="S110" s="95" t="s">
        <v>1858</v>
      </c>
      <c r="T110" s="16" t="s">
        <v>103</v>
      </c>
      <c r="U110" s="96" t="s">
        <v>104</v>
      </c>
      <c r="V110" s="35" t="s">
        <v>5651</v>
      </c>
      <c r="W110" s="35" t="s">
        <v>5001</v>
      </c>
      <c r="X110" s="35" t="s">
        <v>5652</v>
      </c>
      <c r="Y110" s="35" t="s">
        <v>5653</v>
      </c>
      <c r="Z110" s="35" t="s">
        <v>5623</v>
      </c>
      <c r="AA110" s="35" t="s">
        <v>5654</v>
      </c>
      <c r="AB110" s="35" t="s">
        <v>111</v>
      </c>
      <c r="AC110" s="35" t="s">
        <v>97</v>
      </c>
      <c r="AD110" s="35" t="s">
        <v>447</v>
      </c>
      <c r="AE110" s="35"/>
      <c r="AF110" s="35"/>
      <c r="AG110" s="35"/>
      <c r="AH110" s="35" t="s">
        <v>4756</v>
      </c>
      <c r="AI110" s="35" t="s">
        <v>4757</v>
      </c>
      <c r="AJ110" s="36" t="s">
        <v>104</v>
      </c>
      <c r="AK110" s="37" t="str">
        <f aca="false">AI110&amp;L110&amp;M110</f>
        <v>普办站务设施（线网）站台护栏问题</v>
      </c>
      <c r="AP110" s="38" t="n">
        <v>107</v>
      </c>
      <c r="AQ110" s="97" t="n">
        <v>46054</v>
      </c>
      <c r="AR110" s="43" t="str">
        <f aca="false">IFERROR(LEFT(A110,FIND("（",A110)-1),A110)</f>
        <v>GJ-PHONE-20260131-1326</v>
      </c>
      <c r="AS110" s="43" t="str">
        <f aca="false">J110</f>
        <v>诉求</v>
      </c>
      <c r="AT110" s="43" t="n">
        <f aca="false">IF(MID(AR110,1,2)="热线",12345)+IF(MID(AR110,1,2)="网络",12345)+IF(MID(AR110,1,2)="GJ",96166)</f>
        <v>96166</v>
      </c>
      <c r="AU110" s="43" t="str">
        <f aca="false">IFERROR(LEFT(C110,FIND(" ",C110)-1),C110)</f>
        <v>2026-01-31</v>
      </c>
      <c r="AV110" s="43" t="str">
        <f aca="false">P110</f>
        <v>工程设备部</v>
      </c>
      <c r="AW110" s="43" t="str">
        <f aca="false">Q110</f>
        <v>机关</v>
      </c>
      <c r="AX110" s="7" t="str">
        <f aca="false">H110</f>
        <v>1月31日15：37分来电：一先生称907路地铁望京西总站挪移后此处不锈钢护栏还未拆除，望相关部门及时处理，特来电反映。</v>
      </c>
      <c r="AY110" s="43" t="str">
        <f aca="false">L110</f>
        <v>站务设施（线网）</v>
      </c>
      <c r="AZ110" s="43" t="s">
        <v>116</v>
      </c>
      <c r="BA110" s="43" t="s">
        <v>116</v>
      </c>
      <c r="BB110" s="43" t="s">
        <v>116</v>
      </c>
      <c r="BC110" s="6" t="s">
        <v>121</v>
      </c>
      <c r="BD110" s="43" t="str">
        <f aca="false">T110</f>
        <v>结束</v>
      </c>
      <c r="BE110" s="43" t="str">
        <f aca="false">IFERROR(LEFT(R110,FIND(" ",R110)-1),R110)</f>
        <v>2026-02-05</v>
      </c>
      <c r="BF110" s="5" t="s">
        <v>564</v>
      </c>
      <c r="BG110" s="78" t="s">
        <v>447</v>
      </c>
      <c r="BH110" s="55" t="s">
        <v>218</v>
      </c>
      <c r="BI110" s="44"/>
      <c r="BJ110" s="44"/>
      <c r="BK110" s="44"/>
      <c r="BL110" s="44" t="str">
        <f aca="false">IF(BG110="物管行政部","侯旭、郑楠",IF(BG110="安保部","张庚",IF(BG110="工程设备部","华菲",IF(BG110="人力资源部","成琦",IF(BG110="党委工作部","阎鑫雨",IF(BG110="餐饮服务部","赵弘晨",IF(BG110="工会","白莉",IF(BG110="办公室","李建萍",""))))))))&amp;IF(BG110="纪检部","张先民",IF(BG110="信息管理部","蔡浩然",""))</f>
        <v>华菲</v>
      </c>
      <c r="BM110" s="44"/>
      <c r="BN110" s="44"/>
      <c r="BO110" s="44"/>
      <c r="BP110" s="44" t="s">
        <v>120</v>
      </c>
      <c r="BQ110" s="46"/>
      <c r="BR110" s="44"/>
      <c r="BS110" s="46"/>
      <c r="BT110" s="46"/>
      <c r="BU110" s="44"/>
      <c r="BV110" s="44"/>
      <c r="BW110" s="44" t="str">
        <f aca="false">MID(AR110,1,22)</f>
        <v>GJ-PHONE-20260131-1326</v>
      </c>
      <c r="BX110" s="45" t="str">
        <f aca="false">IF(COUNTIF(BW:BW,BW110)=1,"否",COUNTIF(BW:BW,BW110))</f>
        <v>否</v>
      </c>
      <c r="CF110" s="0" t="str">
        <f aca="false">VLOOKUP(AR110,[3]市民意见信息导出!$AK$2:$AM$304,3,FALSE())</f>
        <v>结束</v>
      </c>
    </row>
    <row r="111" customFormat="false" ht="153" hidden="true" customHeight="true" outlineLevel="0" collapsed="false">
      <c r="A111" s="36" t="s">
        <v>5655</v>
      </c>
      <c r="B111" s="36" t="s">
        <v>5656</v>
      </c>
      <c r="C111" s="36" t="s">
        <v>5657</v>
      </c>
      <c r="D111" s="36" t="s">
        <v>1869</v>
      </c>
      <c r="E111" s="35" t="s">
        <v>4747</v>
      </c>
      <c r="F111" s="35" t="s">
        <v>89</v>
      </c>
      <c r="G111" s="36" t="s">
        <v>5658</v>
      </c>
      <c r="H111" s="36" t="s">
        <v>5659</v>
      </c>
      <c r="I111" s="35" t="s">
        <v>92</v>
      </c>
      <c r="J111" s="35" t="s">
        <v>93</v>
      </c>
      <c r="K111" s="35" t="s">
        <v>132</v>
      </c>
      <c r="L111" s="35" t="s">
        <v>388</v>
      </c>
      <c r="M111" s="35" t="s">
        <v>389</v>
      </c>
      <c r="N111" s="35" t="s">
        <v>97</v>
      </c>
      <c r="O111" s="35" t="s">
        <v>5660</v>
      </c>
      <c r="P111" s="35" t="s">
        <v>176</v>
      </c>
      <c r="Q111" s="35" t="s">
        <v>5660</v>
      </c>
      <c r="R111" s="36" t="s">
        <v>1869</v>
      </c>
      <c r="S111" s="95" t="s">
        <v>1858</v>
      </c>
      <c r="T111" s="16" t="s">
        <v>103</v>
      </c>
      <c r="U111" s="96" t="s">
        <v>104</v>
      </c>
      <c r="V111" s="35" t="s">
        <v>5661</v>
      </c>
      <c r="W111" s="35" t="s">
        <v>5661</v>
      </c>
      <c r="X111" s="35" t="s">
        <v>5662</v>
      </c>
      <c r="Y111" s="35" t="s">
        <v>5663</v>
      </c>
      <c r="Z111" s="35" t="s">
        <v>5662</v>
      </c>
      <c r="AA111" s="35" t="s">
        <v>5661</v>
      </c>
      <c r="AB111" s="35" t="s">
        <v>111</v>
      </c>
      <c r="AC111" s="35" t="s">
        <v>97</v>
      </c>
      <c r="AD111" s="35" t="s">
        <v>176</v>
      </c>
      <c r="AE111" s="35"/>
      <c r="AF111" s="35"/>
      <c r="AG111" s="35"/>
      <c r="AH111" s="35" t="s">
        <v>4756</v>
      </c>
      <c r="AI111" s="35" t="s">
        <v>4757</v>
      </c>
      <c r="AJ111" s="36" t="s">
        <v>104</v>
      </c>
      <c r="AK111" s="37" t="str">
        <f aca="false">AI111&amp;L111&amp;M111</f>
        <v>普办场站保安问题场站保安</v>
      </c>
      <c r="AP111" s="38" t="n">
        <v>108</v>
      </c>
      <c r="AQ111" s="97" t="n">
        <v>46054</v>
      </c>
      <c r="AR111" s="43" t="str">
        <f aca="false">IFERROR(LEFT(A111,FIND("（",A111)-1),A111)</f>
        <v>GJ-PHONE-20260131-1410</v>
      </c>
      <c r="AS111" s="43" t="str">
        <f aca="false">J111</f>
        <v>诉求</v>
      </c>
      <c r="AT111" s="43" t="n">
        <f aca="false">IF(MID(AR111,1,2)="热线",12345)+IF(MID(AR111,1,2)="网络",12345)+IF(MID(AR111,1,2)="GJ",96166)</f>
        <v>96166</v>
      </c>
      <c r="AU111" s="43" t="str">
        <f aca="false">IFERROR(LEFT(C111,FIND(" ",C111)-1),C111)</f>
        <v>2026-01-31</v>
      </c>
      <c r="AV111" s="43" t="str">
        <f aca="false">P111</f>
        <v>安全保卫部（应急管理中心）</v>
      </c>
      <c r="AW111" s="43" t="str">
        <f aca="false">Q111</f>
        <v>大厦分中心</v>
      </c>
      <c r="AX111" s="7" t="str">
        <f aca="false">H111</f>
        <v>1月31日16：06分一女士来电，其称自己是残疾人，其使用残疾证不用预约就能参观北京公交馆，其看到百度上提示北京公交馆周六日16:30分截止参观，今天其16:01分到了北京公交馆，但参观入口的保安（负责登记的保安）告知其：已经到点了，停止参观了，不允许进入了。其称自己从通州来的，换乘了三趟车，自己又是残疾人，来一趟非常不便，但保安还劲劲的对其讲话。其称北京公交馆的一个男的主任（有点歇顶）正好出来，告知其门口的牌子上写着时间16点截止。其称自己是残疾人，不用预约，其只能看百度上面提供的时间。该公交馆的主任对其也是爱搭不理的，告知其：预约时就公布了参观时间，不能进入了。其称自己使用残疾证不需要预约，该公交馆的主任说：那就不知道了，后就急匆匆的走了，没有解决问题。其称自己不用预约，也没有其他渠道知道北京公交馆的参观时间，只能看百度上面的时间，自己来一趟还非常不容易，但参观入口的保安和该公交馆的主任，对其的态度还都不好，其均不满，要求尽快答复。注：其称如果不尽快答复其，其还要打12345进行投诉。</v>
      </c>
      <c r="AY111" s="43" t="str">
        <f aca="false">L111</f>
        <v>场站保安问题</v>
      </c>
      <c r="AZ111" s="43" t="s">
        <v>116</v>
      </c>
      <c r="BA111" s="43" t="s">
        <v>116</v>
      </c>
      <c r="BB111" s="43" t="s">
        <v>116</v>
      </c>
      <c r="BC111" s="6" t="s">
        <v>121</v>
      </c>
      <c r="BD111" s="43" t="str">
        <f aca="false">T111</f>
        <v>结束</v>
      </c>
      <c r="BE111" s="43" t="str">
        <f aca="false">IFERROR(LEFT(R111,FIND(" ",R111)-1),R111)</f>
        <v>2026-02-05</v>
      </c>
      <c r="BF111" s="6" t="s">
        <v>5664</v>
      </c>
      <c r="BG111" s="78" t="s">
        <v>148</v>
      </c>
      <c r="BH111" s="55" t="s">
        <v>5660</v>
      </c>
      <c r="BI111" s="44"/>
      <c r="BJ111" s="44"/>
      <c r="BK111" s="44"/>
      <c r="BL111" s="44" t="str">
        <f aca="false">IF(BG111="物管行政部","侯旭、郑楠",IF(BG111="安保部","张庚",IF(BG111="工程设备部","华菲",IF(BG111="人力资源部","成琦",IF(BG111="党委工作部","阎鑫雨",IF(BG111="餐饮服务部","赵弘晨",IF(BG111="工会","白莉",IF(BG111="办公室","李建萍",""))))))))&amp;IF(BG111="纪检部","张先民",IF(BG111="信息管理部","蔡浩然",""))</f>
        <v>张庚</v>
      </c>
      <c r="BM111" s="44"/>
      <c r="BN111" s="44"/>
      <c r="BO111" s="44"/>
      <c r="BP111" s="44" t="s">
        <v>120</v>
      </c>
      <c r="BQ111" s="46"/>
      <c r="BR111" s="44"/>
      <c r="BS111" s="46"/>
      <c r="BT111" s="46"/>
      <c r="BU111" s="44"/>
      <c r="BV111" s="44"/>
      <c r="BW111" s="44" t="str">
        <f aca="false">MID(AR111,1,22)</f>
        <v>GJ-PHONE-20260131-1410</v>
      </c>
      <c r="BX111" s="45" t="str">
        <f aca="false">IF(COUNTIF(BW:BW,BW111)=1,"否",COUNTIF(BW:BW,BW111))</f>
        <v>否</v>
      </c>
      <c r="CF111" s="0" t="str">
        <f aca="false">VLOOKUP(AR111,[3]市民意见信息导出!$AK$2:$AM$304,3,FALSE())</f>
        <v>结束</v>
      </c>
    </row>
    <row r="112" customFormat="false" ht="42" hidden="true" customHeight="true" outlineLevel="0" collapsed="false">
      <c r="A112" s="36" t="s">
        <v>5665</v>
      </c>
      <c r="B112" s="36" t="s">
        <v>5666</v>
      </c>
      <c r="C112" s="36" t="s">
        <v>5667</v>
      </c>
      <c r="D112" s="36" t="s">
        <v>1895</v>
      </c>
      <c r="E112" s="35"/>
      <c r="F112" s="35" t="s">
        <v>129</v>
      </c>
      <c r="G112" s="36" t="s">
        <v>5668</v>
      </c>
      <c r="H112" s="36" t="s">
        <v>5669</v>
      </c>
      <c r="I112" s="35" t="s">
        <v>92</v>
      </c>
      <c r="J112" s="35" t="s">
        <v>93</v>
      </c>
      <c r="K112" s="35" t="s">
        <v>94</v>
      </c>
      <c r="L112" s="35" t="s">
        <v>95</v>
      </c>
      <c r="M112" s="35" t="s">
        <v>96</v>
      </c>
      <c r="N112" s="35" t="s">
        <v>97</v>
      </c>
      <c r="O112" s="35" t="s">
        <v>305</v>
      </c>
      <c r="P112" s="35" t="s">
        <v>305</v>
      </c>
      <c r="Q112" s="35" t="s">
        <v>305</v>
      </c>
      <c r="R112" s="36" t="s">
        <v>1895</v>
      </c>
      <c r="S112" s="95" t="s">
        <v>1858</v>
      </c>
      <c r="T112" s="16" t="s">
        <v>103</v>
      </c>
      <c r="U112" s="96" t="s">
        <v>104</v>
      </c>
      <c r="V112" s="35" t="s">
        <v>5670</v>
      </c>
      <c r="W112" s="35" t="s">
        <v>5671</v>
      </c>
      <c r="X112" s="35" t="s">
        <v>5672</v>
      </c>
      <c r="Y112" s="35" t="s">
        <v>5673</v>
      </c>
      <c r="Z112" s="35" t="s">
        <v>5674</v>
      </c>
      <c r="AA112" s="35" t="s">
        <v>5675</v>
      </c>
      <c r="AB112" s="35" t="s">
        <v>111</v>
      </c>
      <c r="AC112" s="35" t="s">
        <v>97</v>
      </c>
      <c r="AD112" s="35" t="s">
        <v>99</v>
      </c>
      <c r="AE112" s="35"/>
      <c r="AF112" s="35"/>
      <c r="AG112" s="35"/>
      <c r="AH112" s="35" t="s">
        <v>4756</v>
      </c>
      <c r="AI112" s="35" t="s">
        <v>4757</v>
      </c>
      <c r="AJ112" s="36" t="s">
        <v>104</v>
      </c>
      <c r="AK112" s="37" t="str">
        <f aca="false">AI112&amp;L112&amp;M112</f>
        <v>普办企业政策问题调整服务规范</v>
      </c>
      <c r="AP112" s="38" t="n">
        <v>109</v>
      </c>
      <c r="AQ112" s="97" t="n">
        <v>46054</v>
      </c>
      <c r="AR112" s="43" t="str">
        <f aca="false">IFERROR(LEFT(A112,FIND("（",A112)-1),A112)</f>
        <v>GJ-PHONE-20260201-0760</v>
      </c>
      <c r="AS112" s="43" t="str">
        <f aca="false">J112</f>
        <v>诉求</v>
      </c>
      <c r="AT112" s="43" t="n">
        <f aca="false">IF(MID(AR112,1,2)="热线",12345)+IF(MID(AR112,1,2)="网络",12345)+IF(MID(AR112,1,2)="GJ",96166)</f>
        <v>96166</v>
      </c>
      <c r="AU112" s="43" t="str">
        <f aca="false">IFERROR(LEFT(C112,FIND(" ",C112)-1),C112)</f>
        <v>2026-02-02</v>
      </c>
      <c r="AV112" s="43" t="str">
        <f aca="false">P112</f>
        <v>九龙分中心</v>
      </c>
      <c r="AW112" s="43" t="str">
        <f aca="false">Q112</f>
        <v>九龙分中心</v>
      </c>
      <c r="AX112" s="7" t="str">
        <f aca="false">H112</f>
        <v>2月1日11:50分来电：一女士刚乘坐开往阜成门内的423路33166D号车到阜成门南，其称车内有异味，其被呛的咳嗽，怀疑地上被洒了异物，请清理卫生，并要求答复。</v>
      </c>
      <c r="AY112" s="43" t="str">
        <f aca="false">L112</f>
        <v>企业政策问题</v>
      </c>
      <c r="AZ112" s="43" t="s">
        <v>116</v>
      </c>
      <c r="BA112" s="43" t="s">
        <v>116</v>
      </c>
      <c r="BB112" s="43" t="s">
        <v>116</v>
      </c>
      <c r="BC112" s="6" t="s">
        <v>4758</v>
      </c>
      <c r="BD112" s="43" t="str">
        <f aca="false">T112</f>
        <v>结束</v>
      </c>
      <c r="BE112" s="43" t="str">
        <f aca="false">IFERROR(LEFT(R112,FIND(" ",R112)-1),R112)</f>
        <v>2026-02-06</v>
      </c>
      <c r="BF112" s="6" t="s">
        <v>118</v>
      </c>
      <c r="BG112" s="78" t="s">
        <v>99</v>
      </c>
      <c r="BH112" s="55" t="s">
        <v>305</v>
      </c>
      <c r="BI112" s="44"/>
      <c r="BJ112" s="44"/>
      <c r="BK112" s="44"/>
      <c r="BL112" s="44" t="str">
        <f aca="false">IF(BG112="物管行政部","侯旭、郑楠",IF(BG112="安保部","张庚",IF(BG112="工程设备部","华菲",IF(BG112="人力资源部","成琦",IF(BG112="党委工作部","阎鑫雨",IF(BG112="餐饮服务部","赵弘晨",IF(BG112="工会","白莉",IF(BG112="办公室","李建萍",""))))))))&amp;IF(BG112="纪检部","张先民",IF(BG112="信息管理部","蔡浩然",""))</f>
        <v>侯旭、郑楠</v>
      </c>
      <c r="BM112" s="44"/>
      <c r="BN112" s="44"/>
      <c r="BO112" s="44"/>
      <c r="BP112" s="44" t="s">
        <v>120</v>
      </c>
      <c r="BQ112" s="46"/>
      <c r="BR112" s="44"/>
      <c r="BS112" s="46"/>
      <c r="BT112" s="46"/>
      <c r="BU112" s="44"/>
      <c r="BV112" s="44"/>
      <c r="BW112" s="44" t="str">
        <f aca="false">MID(AR112,1,22)</f>
        <v>GJ-PHONE-20260201-0760</v>
      </c>
      <c r="BX112" s="45" t="str">
        <f aca="false">IF(COUNTIF(BW:BW,BW112)=1,"否",COUNTIF(BW:BW,BW112))</f>
        <v>否</v>
      </c>
      <c r="CF112" s="0" t="str">
        <f aca="false">VLOOKUP(AR112,[3]市民意见信息导出!$AK$2:$AM$304,3,FALSE())</f>
        <v>结束</v>
      </c>
    </row>
    <row r="113" customFormat="false" ht="56" hidden="true" customHeight="false" outlineLevel="0" collapsed="false">
      <c r="A113" s="36" t="s">
        <v>5676</v>
      </c>
      <c r="B113" s="36" t="s">
        <v>5677</v>
      </c>
      <c r="C113" s="36" t="s">
        <v>5678</v>
      </c>
      <c r="D113" s="36" t="s">
        <v>1895</v>
      </c>
      <c r="E113" s="35" t="s">
        <v>4747</v>
      </c>
      <c r="F113" s="35" t="s">
        <v>129</v>
      </c>
      <c r="G113" s="36" t="s">
        <v>5679</v>
      </c>
      <c r="H113" s="36" t="s">
        <v>5680</v>
      </c>
      <c r="I113" s="35" t="s">
        <v>92</v>
      </c>
      <c r="J113" s="35" t="s">
        <v>173</v>
      </c>
      <c r="K113" s="35" t="s">
        <v>434</v>
      </c>
      <c r="L113" s="35" t="s">
        <v>435</v>
      </c>
      <c r="M113" s="35" t="s">
        <v>436</v>
      </c>
      <c r="N113" s="35" t="s">
        <v>97</v>
      </c>
      <c r="O113" s="35" t="s">
        <v>99</v>
      </c>
      <c r="P113" s="35" t="s">
        <v>99</v>
      </c>
      <c r="Q113" s="35" t="s">
        <v>218</v>
      </c>
      <c r="R113" s="36" t="s">
        <v>1895</v>
      </c>
      <c r="S113" s="95" t="s">
        <v>1858</v>
      </c>
      <c r="T113" s="16" t="s">
        <v>103</v>
      </c>
      <c r="U113" s="96" t="s">
        <v>104</v>
      </c>
      <c r="V113" s="35" t="s">
        <v>1896</v>
      </c>
      <c r="W113" s="35" t="s">
        <v>1897</v>
      </c>
      <c r="X113" s="35" t="s">
        <v>1898</v>
      </c>
      <c r="Y113" s="35" t="s">
        <v>242</v>
      </c>
      <c r="Z113" s="35" t="s">
        <v>242</v>
      </c>
      <c r="AA113" s="35" t="s">
        <v>1899</v>
      </c>
      <c r="AB113" s="35" t="s">
        <v>111</v>
      </c>
      <c r="AC113" s="35" t="s">
        <v>97</v>
      </c>
      <c r="AD113" s="35" t="s">
        <v>99</v>
      </c>
      <c r="AE113" s="35"/>
      <c r="AF113" s="35"/>
      <c r="AG113" s="35"/>
      <c r="AH113" s="35" t="s">
        <v>4756</v>
      </c>
      <c r="AI113" s="35" t="s">
        <v>4757</v>
      </c>
      <c r="AJ113" s="36" t="s">
        <v>104</v>
      </c>
      <c r="AK113" s="37" t="str">
        <f aca="false">AI113&amp;L113&amp;M113</f>
        <v>普办基建行政专业其他问题基建行政专业补充内容</v>
      </c>
      <c r="AP113" s="38" t="n">
        <v>110</v>
      </c>
      <c r="AQ113" s="97" t="n">
        <v>46054</v>
      </c>
      <c r="AR113" s="43" t="str">
        <f aca="false">IFERROR(LEFT(A113,FIND("（",A113)-1),A113)</f>
        <v>GJ-PHONE-20260201-1071</v>
      </c>
      <c r="AS113" s="43" t="str">
        <f aca="false">J113</f>
        <v>其他</v>
      </c>
      <c r="AT113" s="43" t="n">
        <f aca="false">IF(MID(AR113,1,2)="热线",12345)+IF(MID(AR113,1,2)="网络",12345)+IF(MID(AR113,1,2)="GJ",96166)</f>
        <v>96166</v>
      </c>
      <c r="AU113" s="43" t="str">
        <f aca="false">IFERROR(LEFT(C113,FIND(" ",C113)-1),C113)</f>
        <v>2026-02-02</v>
      </c>
      <c r="AV113" s="43" t="str">
        <f aca="false">P113</f>
        <v>物管行政部</v>
      </c>
      <c r="AW113" s="43" t="str">
        <f aca="false">Q113</f>
        <v>机关</v>
      </c>
      <c r="AX113" s="7" t="str">
        <f aca="false">H113</f>
        <v>2月1日13：51分来电：一先生来电称44外广安胡同北口总站的场院内卫生不合格，打扫的不干净，故不满，要求相关部门给予答复。</v>
      </c>
      <c r="AY113" s="43" t="str">
        <f aca="false">L113</f>
        <v>基建行政专业其他问题</v>
      </c>
      <c r="AZ113" s="43" t="s">
        <v>92</v>
      </c>
      <c r="BA113" s="43" t="s">
        <v>116</v>
      </c>
      <c r="BB113" s="43" t="s">
        <v>116</v>
      </c>
      <c r="BC113" s="6" t="s">
        <v>4758</v>
      </c>
      <c r="BD113" s="43" t="str">
        <f aca="false">T113</f>
        <v>结束</v>
      </c>
      <c r="BE113" s="43" t="str">
        <f aca="false">IFERROR(LEFT(R113,FIND(" ",R113)-1),R113)</f>
        <v>2026-02-06</v>
      </c>
      <c r="BF113" s="6" t="s">
        <v>1902</v>
      </c>
      <c r="BG113" s="78" t="s">
        <v>99</v>
      </c>
      <c r="BH113" s="55" t="s">
        <v>1467</v>
      </c>
      <c r="BI113" s="44"/>
      <c r="BJ113" s="44"/>
      <c r="BK113" s="44"/>
      <c r="BL113" s="44" t="str">
        <f aca="false">IF(BG113="物管行政部","侯旭、郑楠",IF(BG113="安保部","张庚",IF(BG113="工程设备部","华菲",IF(BG113="人力资源部","成琦",IF(BG113="党委工作部","阎鑫雨",IF(BG113="餐饮服务部","赵弘晨",IF(BG113="工会","白莉",IF(BG113="办公室","李建萍",""))))))))&amp;IF(BG113="纪检部","张先民",IF(BG113="信息管理部","蔡浩然",""))</f>
        <v>侯旭、郑楠</v>
      </c>
      <c r="BM113" s="44"/>
      <c r="BN113" s="44"/>
      <c r="BO113" s="44"/>
      <c r="BP113" s="45" t="s">
        <v>120</v>
      </c>
      <c r="BQ113" s="46" t="s">
        <v>1903</v>
      </c>
      <c r="BR113" s="44" t="s">
        <v>92</v>
      </c>
      <c r="BS113" s="46" t="s">
        <v>150</v>
      </c>
      <c r="BT113" s="46"/>
      <c r="BU113" s="44"/>
      <c r="BV113" s="44" t="s">
        <v>5681</v>
      </c>
      <c r="BW113" s="44" t="str">
        <f aca="false">MID(AR113,1,22)</f>
        <v>GJ-PHONE-20260201-1071</v>
      </c>
      <c r="BX113" s="45" t="str">
        <f aca="false">IF(COUNTIF(BW:BW,BW113)=1,"否",COUNTIF(BW:BW,BW113))</f>
        <v>否</v>
      </c>
      <c r="CF113" s="0" t="str">
        <f aca="false">VLOOKUP(AR113,[3]市民意见信息导出!$AK$2:$AM$304,3,FALSE())</f>
        <v>结束</v>
      </c>
    </row>
    <row r="114" customFormat="false" ht="56" hidden="true" customHeight="false" outlineLevel="0" collapsed="false">
      <c r="A114" s="36" t="s">
        <v>5682</v>
      </c>
      <c r="B114" s="36" t="s">
        <v>5683</v>
      </c>
      <c r="C114" s="36" t="s">
        <v>5684</v>
      </c>
      <c r="D114" s="36" t="s">
        <v>1895</v>
      </c>
      <c r="E114" s="35" t="s">
        <v>4747</v>
      </c>
      <c r="F114" s="35" t="s">
        <v>129</v>
      </c>
      <c r="G114" s="36" t="s">
        <v>5679</v>
      </c>
      <c r="H114" s="36" t="s">
        <v>5685</v>
      </c>
      <c r="I114" s="35" t="s">
        <v>92</v>
      </c>
      <c r="J114" s="35" t="s">
        <v>173</v>
      </c>
      <c r="K114" s="35" t="s">
        <v>434</v>
      </c>
      <c r="L114" s="35" t="s">
        <v>435</v>
      </c>
      <c r="M114" s="35" t="s">
        <v>436</v>
      </c>
      <c r="N114" s="35" t="s">
        <v>97</v>
      </c>
      <c r="O114" s="35" t="s">
        <v>99</v>
      </c>
      <c r="P114" s="35" t="s">
        <v>99</v>
      </c>
      <c r="Q114" s="35" t="s">
        <v>218</v>
      </c>
      <c r="R114" s="36" t="s">
        <v>1895</v>
      </c>
      <c r="S114" s="95" t="s">
        <v>1858</v>
      </c>
      <c r="T114" s="16" t="s">
        <v>103</v>
      </c>
      <c r="U114" s="96" t="s">
        <v>104</v>
      </c>
      <c r="V114" s="35" t="s">
        <v>1896</v>
      </c>
      <c r="W114" s="35" t="s">
        <v>5686</v>
      </c>
      <c r="X114" s="35" t="s">
        <v>1898</v>
      </c>
      <c r="Y114" s="35" t="s">
        <v>242</v>
      </c>
      <c r="Z114" s="35" t="s">
        <v>242</v>
      </c>
      <c r="AA114" s="35" t="s">
        <v>1899</v>
      </c>
      <c r="AB114" s="35" t="s">
        <v>111</v>
      </c>
      <c r="AC114" s="35" t="s">
        <v>97</v>
      </c>
      <c r="AD114" s="35" t="s">
        <v>99</v>
      </c>
      <c r="AE114" s="35"/>
      <c r="AF114" s="35"/>
      <c r="AG114" s="35"/>
      <c r="AH114" s="35" t="s">
        <v>4756</v>
      </c>
      <c r="AI114" s="35" t="s">
        <v>4757</v>
      </c>
      <c r="AJ114" s="36" t="s">
        <v>104</v>
      </c>
      <c r="AK114" s="37" t="str">
        <f aca="false">AI114&amp;L114&amp;M114</f>
        <v>普办基建行政专业其他问题基建行政专业补充内容</v>
      </c>
      <c r="AP114" s="38" t="n">
        <v>111</v>
      </c>
      <c r="AQ114" s="97" t="n">
        <v>46054</v>
      </c>
      <c r="AR114" s="43" t="str">
        <f aca="false">IFERROR(LEFT(A114,FIND("（",A114)-1),A114)</f>
        <v>GJ-PHONE-20260201-1116</v>
      </c>
      <c r="AS114" s="43" t="str">
        <f aca="false">J114</f>
        <v>其他</v>
      </c>
      <c r="AT114" s="43" t="n">
        <f aca="false">IF(MID(AR114,1,2)="热线",12345)+IF(MID(AR114,1,2)="网络",12345)+IF(MID(AR114,1,2)="GJ",96166)</f>
        <v>96166</v>
      </c>
      <c r="AU114" s="43" t="str">
        <f aca="false">IFERROR(LEFT(C114,FIND(" ",C114)-1),C114)</f>
        <v>2026-02-01</v>
      </c>
      <c r="AV114" s="43" t="str">
        <f aca="false">P114</f>
        <v>物管行政部</v>
      </c>
      <c r="AW114" s="43" t="str">
        <f aca="false">Q114</f>
        <v>机关</v>
      </c>
      <c r="AX114" s="7" t="str">
        <f aca="false">H114</f>
        <v>2月1日14:08分来电：一位先生（退休职工）来电称44外广安胡同北口总站的场院内卫生不合格，打扫的不干净，故不满，要求相关部门给予答复。
注：已拨打12345进行反映。</v>
      </c>
      <c r="AY114" s="43" t="str">
        <f aca="false">L114</f>
        <v>基建行政专业其他问题</v>
      </c>
      <c r="AZ114" s="43" t="s">
        <v>92</v>
      </c>
      <c r="BA114" s="43" t="s">
        <v>116</v>
      </c>
      <c r="BB114" s="43" t="s">
        <v>116</v>
      </c>
      <c r="BC114" s="6" t="s">
        <v>4758</v>
      </c>
      <c r="BD114" s="43" t="str">
        <f aca="false">T114</f>
        <v>结束</v>
      </c>
      <c r="BE114" s="43" t="str">
        <f aca="false">IFERROR(LEFT(R114,FIND(" ",R114)-1),R114)</f>
        <v>2026-02-06</v>
      </c>
      <c r="BF114" s="6" t="s">
        <v>1902</v>
      </c>
      <c r="BG114" s="78" t="s">
        <v>99</v>
      </c>
      <c r="BH114" s="55" t="s">
        <v>1467</v>
      </c>
      <c r="BI114" s="44"/>
      <c r="BJ114" s="44"/>
      <c r="BK114" s="44"/>
      <c r="BL114" s="44" t="str">
        <f aca="false">IF(BG114="物管行政部","侯旭、郑楠",IF(BG114="安保部","张庚",IF(BG114="工程设备部","华菲",IF(BG114="人力资源部","成琦",IF(BG114="党委工作部","阎鑫雨",IF(BG114="餐饮服务部","赵弘晨",IF(BG114="工会","白莉",IF(BG114="办公室","李建萍",""))))))))&amp;IF(BG114="纪检部","张先民",IF(BG114="信息管理部","蔡浩然",""))</f>
        <v>侯旭、郑楠</v>
      </c>
      <c r="BM114" s="44"/>
      <c r="BN114" s="44"/>
      <c r="BO114" s="44"/>
      <c r="BP114" s="45" t="s">
        <v>120</v>
      </c>
      <c r="BQ114" s="46" t="s">
        <v>1903</v>
      </c>
      <c r="BR114" s="44" t="s">
        <v>92</v>
      </c>
      <c r="BS114" s="46" t="s">
        <v>150</v>
      </c>
      <c r="BT114" s="46"/>
      <c r="BU114" s="44"/>
      <c r="BV114" s="44" t="s">
        <v>5681</v>
      </c>
      <c r="BW114" s="44" t="str">
        <f aca="false">MID(AR114,1,22)</f>
        <v>GJ-PHONE-20260201-1116</v>
      </c>
      <c r="BX114" s="45" t="str">
        <f aca="false">IF(COUNTIF(BW:BW,BW114)=1,"否",COUNTIF(BW:BW,BW114))</f>
        <v>否</v>
      </c>
      <c r="CF114" s="0" t="str">
        <f aca="false">VLOOKUP(AR114,[3]市民意见信息导出!$AK$2:$AM$304,3,FALSE())</f>
        <v>结束</v>
      </c>
    </row>
    <row r="115" customFormat="false" ht="52" hidden="true" customHeight="false" outlineLevel="0" collapsed="false">
      <c r="A115" s="36" t="s">
        <v>5687</v>
      </c>
      <c r="B115" s="36" t="s">
        <v>5688</v>
      </c>
      <c r="C115" s="36" t="s">
        <v>5689</v>
      </c>
      <c r="D115" s="36" t="s">
        <v>1869</v>
      </c>
      <c r="E115" s="35"/>
      <c r="F115" s="35" t="s">
        <v>89</v>
      </c>
      <c r="G115" s="36" t="s">
        <v>5690</v>
      </c>
      <c r="H115" s="36" t="s">
        <v>5691</v>
      </c>
      <c r="I115" s="35" t="s">
        <v>92</v>
      </c>
      <c r="J115" s="35" t="s">
        <v>93</v>
      </c>
      <c r="K115" s="35" t="s">
        <v>94</v>
      </c>
      <c r="L115" s="35" t="s">
        <v>184</v>
      </c>
      <c r="M115" s="35" t="s">
        <v>185</v>
      </c>
      <c r="N115" s="35" t="s">
        <v>97</v>
      </c>
      <c r="O115" s="35" t="s">
        <v>305</v>
      </c>
      <c r="P115" s="35" t="s">
        <v>99</v>
      </c>
      <c r="Q115" s="35" t="s">
        <v>305</v>
      </c>
      <c r="R115" s="36" t="s">
        <v>1869</v>
      </c>
      <c r="S115" s="95" t="s">
        <v>1858</v>
      </c>
      <c r="T115" s="16" t="s">
        <v>103</v>
      </c>
      <c r="U115" s="96" t="s">
        <v>104</v>
      </c>
      <c r="V115" s="35" t="s">
        <v>5670</v>
      </c>
      <c r="W115" s="35" t="s">
        <v>5692</v>
      </c>
      <c r="X115" s="35" t="s">
        <v>5693</v>
      </c>
      <c r="Y115" s="35" t="s">
        <v>242</v>
      </c>
      <c r="Z115" s="35" t="s">
        <v>3899</v>
      </c>
      <c r="AA115" s="35" t="s">
        <v>5694</v>
      </c>
      <c r="AB115" s="35" t="s">
        <v>111</v>
      </c>
      <c r="AC115" s="35" t="s">
        <v>97</v>
      </c>
      <c r="AD115" s="35" t="s">
        <v>99</v>
      </c>
      <c r="AE115" s="35"/>
      <c r="AF115" s="35"/>
      <c r="AG115" s="35"/>
      <c r="AH115" s="35" t="s">
        <v>4756</v>
      </c>
      <c r="AI115" s="35" t="s">
        <v>4757</v>
      </c>
      <c r="AJ115" s="36" t="s">
        <v>104</v>
      </c>
      <c r="AK115" s="37" t="str">
        <f aca="false">AI115&amp;L115&amp;M115</f>
        <v>普办乘车环境问题车辆卫生</v>
      </c>
      <c r="AP115" s="38" t="n">
        <v>112</v>
      </c>
      <c r="AQ115" s="97" t="n">
        <v>46054</v>
      </c>
      <c r="AR115" s="43" t="str">
        <f aca="false">IFERROR(LEFT(A115,FIND("（",A115)-1),A115)</f>
        <v>GJ-PHONE-20260131-1812-1</v>
      </c>
      <c r="AS115" s="43" t="str">
        <f aca="false">J115</f>
        <v>诉求</v>
      </c>
      <c r="AT115" s="43" t="n">
        <f aca="false">IF(MID(AR115,1,2)="热线",12345)+IF(MID(AR115,1,2)="网络",12345)+IF(MID(AR115,1,2)="GJ",96166)</f>
        <v>96166</v>
      </c>
      <c r="AU115" s="43" t="str">
        <f aca="false">IFERROR(LEFT(C115,FIND(" ",C115)-1),C115)</f>
        <v>2026-02-02</v>
      </c>
      <c r="AV115" s="43" t="str">
        <f aca="false">P115</f>
        <v>物管行政部</v>
      </c>
      <c r="AW115" s="43" t="str">
        <f aca="false">Q115</f>
        <v>九龙分中心</v>
      </c>
      <c r="AX115" s="7" t="str">
        <f aca="false">H115</f>
        <v>1月31日19：06分来电：一女士在半岛广场南乘坐F94路6644620号车去往篱笆房客运站方向 。称车内座位旁较较脏。故不满，要求马上答复。注：其已拍照 19:13分电话转办  客六
</v>
      </c>
      <c r="AY115" s="43" t="str">
        <f aca="false">L115</f>
        <v>乘车环境问题</v>
      </c>
      <c r="AZ115" s="43" t="s">
        <v>116</v>
      </c>
      <c r="BA115" s="43" t="s">
        <v>116</v>
      </c>
      <c r="BB115" s="43" t="s">
        <v>116</v>
      </c>
      <c r="BC115" s="6" t="s">
        <v>4758</v>
      </c>
      <c r="BD115" s="43" t="str">
        <f aca="false">T115</f>
        <v>结束</v>
      </c>
      <c r="BE115" s="43" t="str">
        <f aca="false">IFERROR(LEFT(R115,FIND(" ",R115)-1),R115)</f>
        <v>2026-02-05</v>
      </c>
      <c r="BF115" s="6" t="s">
        <v>1023</v>
      </c>
      <c r="BG115" s="78" t="s">
        <v>99</v>
      </c>
      <c r="BH115" s="55" t="s">
        <v>305</v>
      </c>
      <c r="BI115" s="44"/>
      <c r="BJ115" s="44"/>
      <c r="BK115" s="44"/>
      <c r="BL115" s="44" t="str">
        <f aca="false">IF(BG115="物管行政部","侯旭、郑楠",IF(BG115="安保部","张庚",IF(BG115="工程设备部","华菲",IF(BG115="人力资源部","成琦",IF(BG115="党委工作部","阎鑫雨",IF(BG115="餐饮服务部","赵弘晨",IF(BG115="工会","白莉",IF(BG115="办公室","李建萍",""))))))))&amp;IF(BG115="纪检部","张先民",IF(BG115="信息管理部","蔡浩然",""))</f>
        <v>侯旭、郑楠</v>
      </c>
      <c r="BM115" s="44"/>
      <c r="BN115" s="44"/>
      <c r="BO115" s="44"/>
      <c r="BP115" s="44" t="s">
        <v>120</v>
      </c>
      <c r="BQ115" s="46"/>
      <c r="BR115" s="44"/>
      <c r="BS115" s="46"/>
      <c r="BT115" s="46"/>
      <c r="BU115" s="44"/>
      <c r="BV115" s="44"/>
      <c r="BW115" s="44" t="str">
        <f aca="false">MID(AR115,1,22)</f>
        <v>GJ-PHONE-20260131-1812</v>
      </c>
      <c r="BX115" s="45" t="str">
        <f aca="false">IF(COUNTIF(BW:BW,BW115)=1,"否",COUNTIF(BW:BW,BW115))</f>
        <v>否</v>
      </c>
      <c r="CF115" s="0" t="str">
        <f aca="false">VLOOKUP(AR115,[3]市民意见信息导出!$AK$2:$AM$304,3,FALSE())</f>
        <v>结束</v>
      </c>
    </row>
    <row r="116" customFormat="false" ht="48" hidden="true" customHeight="true" outlineLevel="0" collapsed="false">
      <c r="A116" s="36" t="s">
        <v>5695</v>
      </c>
      <c r="B116" s="36" t="s">
        <v>5696</v>
      </c>
      <c r="C116" s="36" t="s">
        <v>5697</v>
      </c>
      <c r="D116" s="36" t="s">
        <v>1911</v>
      </c>
      <c r="E116" s="35" t="s">
        <v>816</v>
      </c>
      <c r="F116" s="35" t="s">
        <v>129</v>
      </c>
      <c r="G116" s="36" t="s">
        <v>5698</v>
      </c>
      <c r="H116" s="36" t="s">
        <v>5699</v>
      </c>
      <c r="I116" s="35" t="s">
        <v>92</v>
      </c>
      <c r="J116" s="35" t="s">
        <v>93</v>
      </c>
      <c r="K116" s="35" t="s">
        <v>94</v>
      </c>
      <c r="L116" s="35" t="s">
        <v>184</v>
      </c>
      <c r="M116" s="35" t="s">
        <v>185</v>
      </c>
      <c r="N116" s="35" t="s">
        <v>97</v>
      </c>
      <c r="O116" s="35" t="s">
        <v>573</v>
      </c>
      <c r="P116" s="35" t="s">
        <v>99</v>
      </c>
      <c r="Q116" s="35" t="s">
        <v>573</v>
      </c>
      <c r="R116" s="36" t="s">
        <v>1911</v>
      </c>
      <c r="S116" s="95" t="s">
        <v>1858</v>
      </c>
      <c r="T116" s="16" t="s">
        <v>103</v>
      </c>
      <c r="U116" s="96" t="s">
        <v>104</v>
      </c>
      <c r="V116" s="35" t="s">
        <v>4840</v>
      </c>
      <c r="W116" s="35" t="s">
        <v>5700</v>
      </c>
      <c r="X116" s="35" t="s">
        <v>4897</v>
      </c>
      <c r="Y116" s="35" t="s">
        <v>4753</v>
      </c>
      <c r="Z116" s="35" t="s">
        <v>4754</v>
      </c>
      <c r="AA116" s="35" t="s">
        <v>5701</v>
      </c>
      <c r="AB116" s="35" t="s">
        <v>111</v>
      </c>
      <c r="AC116" s="35" t="s">
        <v>97</v>
      </c>
      <c r="AD116" s="35" t="s">
        <v>99</v>
      </c>
      <c r="AE116" s="35"/>
      <c r="AF116" s="35"/>
      <c r="AG116" s="35"/>
      <c r="AH116" s="35" t="s">
        <v>4756</v>
      </c>
      <c r="AI116" s="35" t="s">
        <v>4757</v>
      </c>
      <c r="AJ116" s="36" t="s">
        <v>104</v>
      </c>
      <c r="AK116" s="37" t="str">
        <f aca="false">AI116&amp;L116&amp;M116</f>
        <v>普办乘车环境问题车辆卫生</v>
      </c>
      <c r="AP116" s="38" t="n">
        <v>113</v>
      </c>
      <c r="AQ116" s="97" t="n">
        <v>46054</v>
      </c>
      <c r="AR116" s="43" t="str">
        <f aca="false">IFERROR(LEFT(A116,FIND("（",A116)-1),A116)</f>
        <v>GJ-PHONE-20260202-0691</v>
      </c>
      <c r="AS116" s="43" t="str">
        <f aca="false">J116</f>
        <v>诉求</v>
      </c>
      <c r="AT116" s="43" t="n">
        <f aca="false">IF(MID(AR116,1,2)="热线",12345)+IF(MID(AR116,1,2)="网络",12345)+IF(MID(AR116,1,2)="GJ",96166)</f>
        <v>96166</v>
      </c>
      <c r="AU116" s="43" t="str">
        <f aca="false">IFERROR(LEFT(C116,FIND(" ",C116)-1),C116)</f>
        <v>2026-02-02</v>
      </c>
      <c r="AV116" s="43" t="str">
        <f aca="false">P116</f>
        <v>物管行政部</v>
      </c>
      <c r="AW116" s="43" t="str">
        <f aca="false">Q116</f>
        <v>天宫院分中心</v>
      </c>
      <c r="AX116" s="7" t="str">
        <f aca="false">H116</f>
        <v>2月2日10:21分来电：张先生在白纸坊桥南(北行) 9点左右乘坐456路开往思邈路。车内特别脏（座位下都有卫生纸），之前6:30分其乘坐返程线路（地铁黄村西大街站-菜户营桥东）也有此现象。故不满，要求答复。</v>
      </c>
      <c r="AY116" s="43" t="str">
        <f aca="false">L116</f>
        <v>乘车环境问题</v>
      </c>
      <c r="AZ116" s="43" t="s">
        <v>116</v>
      </c>
      <c r="BA116" s="43" t="s">
        <v>116</v>
      </c>
      <c r="BB116" s="43" t="s">
        <v>116</v>
      </c>
      <c r="BC116" s="6" t="s">
        <v>4758</v>
      </c>
      <c r="BD116" s="43" t="str">
        <f aca="false">T116</f>
        <v>结束</v>
      </c>
      <c r="BE116" s="43" t="str">
        <f aca="false">IFERROR(LEFT(R116,FIND(" ",R116)-1),R116)</f>
        <v>2026-02-07</v>
      </c>
      <c r="BF116" s="6" t="s">
        <v>1023</v>
      </c>
      <c r="BG116" s="78" t="s">
        <v>99</v>
      </c>
      <c r="BH116" s="55" t="s">
        <v>573</v>
      </c>
      <c r="BI116" s="44"/>
      <c r="BJ116" s="44"/>
      <c r="BK116" s="44"/>
      <c r="BL116" s="44" t="str">
        <f aca="false">IF(BG116="物管行政部","侯旭、郑楠",IF(BG116="安保部","张庚",IF(BG116="工程设备部","华菲",IF(BG116="人力资源部","成琦",IF(BG116="党委工作部","阎鑫雨",IF(BG116="餐饮服务部","赵弘晨",IF(BG116="工会","白莉",IF(BG116="办公室","李建萍",""))))))))&amp;IF(BG116="纪检部","张先民",IF(BG116="信息管理部","蔡浩然",""))</f>
        <v>侯旭、郑楠</v>
      </c>
      <c r="BM116" s="44"/>
      <c r="BN116" s="44"/>
      <c r="BO116" s="44"/>
      <c r="BP116" s="44" t="s">
        <v>120</v>
      </c>
      <c r="BQ116" s="46"/>
      <c r="BR116" s="44"/>
      <c r="BS116" s="46"/>
      <c r="BT116" s="46"/>
      <c r="BU116" s="44"/>
      <c r="BV116" s="44"/>
      <c r="BW116" s="44" t="str">
        <f aca="false">MID(AR116,1,22)</f>
        <v>GJ-PHONE-20260202-0691</v>
      </c>
      <c r="BX116" s="45" t="str">
        <f aca="false">IF(COUNTIF(BW:BW,BW116)=1,"否",COUNTIF(BW:BW,BW116))</f>
        <v>否</v>
      </c>
      <c r="CF116" s="0" t="str">
        <f aca="false">VLOOKUP(AR116,[3]市民意见信息导出!$AK$2:$AM$304,3,FALSE())</f>
        <v>结束</v>
      </c>
    </row>
    <row r="117" customFormat="false" ht="84" hidden="true" customHeight="false" outlineLevel="0" collapsed="false">
      <c r="A117" s="36" t="s">
        <v>5702</v>
      </c>
      <c r="B117" s="36" t="s">
        <v>5703</v>
      </c>
      <c r="C117" s="36" t="s">
        <v>5704</v>
      </c>
      <c r="D117" s="36" t="s">
        <v>1959</v>
      </c>
      <c r="E117" s="35" t="s">
        <v>4747</v>
      </c>
      <c r="F117" s="35" t="s">
        <v>129</v>
      </c>
      <c r="G117" s="35"/>
      <c r="H117" s="36" t="s">
        <v>5705</v>
      </c>
      <c r="I117" s="35" t="s">
        <v>116</v>
      </c>
      <c r="J117" s="35" t="s">
        <v>173</v>
      </c>
      <c r="K117" s="35" t="s">
        <v>434</v>
      </c>
      <c r="L117" s="35" t="s">
        <v>435</v>
      </c>
      <c r="M117" s="35" t="s">
        <v>436</v>
      </c>
      <c r="N117" s="35" t="s">
        <v>97</v>
      </c>
      <c r="O117" s="35" t="s">
        <v>99</v>
      </c>
      <c r="P117" s="35" t="s">
        <v>99</v>
      </c>
      <c r="Q117" s="35" t="s">
        <v>218</v>
      </c>
      <c r="R117" s="36" t="s">
        <v>1959</v>
      </c>
      <c r="S117" s="95" t="s">
        <v>1947</v>
      </c>
      <c r="T117" s="16" t="s">
        <v>103</v>
      </c>
      <c r="U117" s="96" t="s">
        <v>104</v>
      </c>
      <c r="V117" s="35" t="s">
        <v>1896</v>
      </c>
      <c r="W117" s="35" t="s">
        <v>5706</v>
      </c>
      <c r="X117" s="35" t="s">
        <v>5707</v>
      </c>
      <c r="Y117" s="35" t="s">
        <v>242</v>
      </c>
      <c r="Z117" s="35" t="s">
        <v>242</v>
      </c>
      <c r="AA117" s="35" t="s">
        <v>5708</v>
      </c>
      <c r="AB117" s="35" t="s">
        <v>111</v>
      </c>
      <c r="AC117" s="35" t="s">
        <v>97</v>
      </c>
      <c r="AD117" s="35" t="s">
        <v>99</v>
      </c>
      <c r="AE117" s="35"/>
      <c r="AF117" s="35"/>
      <c r="AG117" s="35"/>
      <c r="AH117" s="35" t="s">
        <v>4756</v>
      </c>
      <c r="AI117" s="35" t="s">
        <v>4757</v>
      </c>
      <c r="AJ117" s="36" t="s">
        <v>104</v>
      </c>
      <c r="AK117" s="37" t="str">
        <f aca="false">AI117&amp;L117&amp;M117</f>
        <v>普办基建行政专业其他问题基建行政专业补充内容</v>
      </c>
      <c r="AP117" s="38" t="n">
        <v>114</v>
      </c>
      <c r="AQ117" s="97" t="n">
        <v>46054</v>
      </c>
      <c r="AR117" s="43" t="str">
        <f aca="false">IFERROR(LEFT(A117,FIND("（",A117)-1),A117)</f>
        <v>GJ-PHONE-20260203-0244</v>
      </c>
      <c r="AS117" s="43" t="str">
        <f aca="false">J117</f>
        <v>其他</v>
      </c>
      <c r="AT117" s="43" t="n">
        <f aca="false">IF(MID(AR117,1,2)="热线",12345)+IF(MID(AR117,1,2)="网络",12345)+IF(MID(AR117,1,2)="GJ",96166)</f>
        <v>96166</v>
      </c>
      <c r="AU117" s="43" t="str">
        <f aca="false">IFERROR(LEFT(C117,FIND(" ",C117)-1),C117)</f>
        <v>2026-02-03</v>
      </c>
      <c r="AV117" s="43" t="str">
        <f aca="false">P117</f>
        <v>物管行政部</v>
      </c>
      <c r="AW117" s="43" t="str">
        <f aca="false">Q117</f>
        <v>机关</v>
      </c>
      <c r="AX117" s="7" t="str">
        <f aca="false">H117</f>
        <v>2月3日8:32分(来电)，公交退休职工周杰反映，44外广安胡同北口在场站内干活的物业保洁员，主管王坡在工作中干活非常不认真，一边干活一边玩 ，干得也不干净，还总不耐烦，其对保洁员工作不认真不满，特来电反映。</v>
      </c>
      <c r="AY117" s="43" t="str">
        <f aca="false">L117</f>
        <v>基建行政专业其他问题</v>
      </c>
      <c r="AZ117" s="43" t="s">
        <v>92</v>
      </c>
      <c r="BA117" s="43" t="s">
        <v>116</v>
      </c>
      <c r="BB117" s="43" t="s">
        <v>116</v>
      </c>
      <c r="BC117" s="6" t="s">
        <v>4758</v>
      </c>
      <c r="BD117" s="43" t="str">
        <f aca="false">T117</f>
        <v>结束</v>
      </c>
      <c r="BE117" s="43" t="str">
        <f aca="false">IFERROR(LEFT(R117,FIND(" ",R117)-1),R117)</f>
        <v>2026-02-08</v>
      </c>
      <c r="BF117" s="6" t="s">
        <v>5709</v>
      </c>
      <c r="BG117" s="78" t="s">
        <v>99</v>
      </c>
      <c r="BH117" s="55" t="s">
        <v>1467</v>
      </c>
      <c r="BI117" s="44"/>
      <c r="BJ117" s="44"/>
      <c r="BK117" s="44"/>
      <c r="BL117" s="44" t="str">
        <f aca="false">IF(BG117="物管行政部","侯旭、郑楠",IF(BG117="安保部","张庚",IF(BG117="工程设备部","华菲",IF(BG117="人力资源部","成琦",IF(BG117="党委工作部","阎鑫雨",IF(BG117="餐饮服务部","赵弘晨",IF(BG117="工会","白莉",IF(BG117="办公室","李建萍",""))))))))&amp;IF(BG117="纪检部","张先民",IF(BG117="信息管理部","蔡浩然",""))</f>
        <v>侯旭、郑楠</v>
      </c>
      <c r="BM117" s="44"/>
      <c r="BN117" s="44"/>
      <c r="BO117" s="44"/>
      <c r="BP117" s="45" t="s">
        <v>228</v>
      </c>
      <c r="BQ117" s="46" t="s">
        <v>1965</v>
      </c>
      <c r="BR117" s="44" t="s">
        <v>92</v>
      </c>
      <c r="BS117" s="46" t="s">
        <v>150</v>
      </c>
      <c r="BT117" s="46"/>
      <c r="BU117" s="44"/>
      <c r="BV117" s="44" t="s">
        <v>5681</v>
      </c>
      <c r="BW117" s="44" t="str">
        <f aca="false">MID(AR117,1,22)</f>
        <v>GJ-PHONE-20260203-0244</v>
      </c>
      <c r="BX117" s="45" t="str">
        <f aca="false">IF(COUNTIF(BW:BW,BW117)=1,"否",COUNTIF(BW:BW,BW117))</f>
        <v>否</v>
      </c>
      <c r="CF117" s="0" t="str">
        <f aca="false">VLOOKUP(AR117,[3]市民意见信息导出!$AK$2:$AM$304,3,FALSE())</f>
        <v>结束</v>
      </c>
    </row>
    <row r="118" customFormat="false" ht="91" hidden="true" customHeight="false" outlineLevel="0" collapsed="false">
      <c r="A118" s="36" t="s">
        <v>5710</v>
      </c>
      <c r="B118" s="36" t="s">
        <v>5711</v>
      </c>
      <c r="C118" s="36" t="s">
        <v>5712</v>
      </c>
      <c r="D118" s="36" t="s">
        <v>1959</v>
      </c>
      <c r="E118" s="35" t="s">
        <v>5713</v>
      </c>
      <c r="F118" s="35" t="s">
        <v>129</v>
      </c>
      <c r="G118" s="36" t="s">
        <v>5679</v>
      </c>
      <c r="H118" s="36" t="s">
        <v>5714</v>
      </c>
      <c r="I118" s="35" t="s">
        <v>92</v>
      </c>
      <c r="J118" s="35" t="s">
        <v>173</v>
      </c>
      <c r="K118" s="35" t="s">
        <v>434</v>
      </c>
      <c r="L118" s="35" t="s">
        <v>435</v>
      </c>
      <c r="M118" s="35" t="s">
        <v>436</v>
      </c>
      <c r="N118" s="35" t="s">
        <v>97</v>
      </c>
      <c r="O118" s="35" t="s">
        <v>99</v>
      </c>
      <c r="P118" s="35" t="s">
        <v>99</v>
      </c>
      <c r="Q118" s="35" t="s">
        <v>218</v>
      </c>
      <c r="R118" s="36" t="s">
        <v>1959</v>
      </c>
      <c r="S118" s="95" t="s">
        <v>1947</v>
      </c>
      <c r="T118" s="16" t="s">
        <v>103</v>
      </c>
      <c r="U118" s="96" t="s">
        <v>104</v>
      </c>
      <c r="V118" s="35" t="s">
        <v>1896</v>
      </c>
      <c r="W118" s="35" t="s">
        <v>1960</v>
      </c>
      <c r="X118" s="35" t="s">
        <v>5715</v>
      </c>
      <c r="Y118" s="35" t="s">
        <v>242</v>
      </c>
      <c r="Z118" s="35" t="s">
        <v>242</v>
      </c>
      <c r="AA118" s="35" t="s">
        <v>5716</v>
      </c>
      <c r="AB118" s="35" t="s">
        <v>111</v>
      </c>
      <c r="AC118" s="35" t="s">
        <v>97</v>
      </c>
      <c r="AD118" s="35" t="s">
        <v>99</v>
      </c>
      <c r="AE118" s="35"/>
      <c r="AF118" s="35"/>
      <c r="AG118" s="35"/>
      <c r="AH118" s="35" t="s">
        <v>4756</v>
      </c>
      <c r="AI118" s="35" t="s">
        <v>4757</v>
      </c>
      <c r="AJ118" s="36" t="s">
        <v>104</v>
      </c>
      <c r="AK118" s="37" t="str">
        <f aca="false">AI118&amp;L118&amp;M118</f>
        <v>普办基建行政专业其他问题基建行政专业补充内容</v>
      </c>
      <c r="AP118" s="38" t="n">
        <v>115</v>
      </c>
      <c r="AQ118" s="97" t="n">
        <v>46054</v>
      </c>
      <c r="AR118" s="43" t="str">
        <f aca="false">IFERROR(LEFT(A118,FIND("（",A118)-1),A118)</f>
        <v>GJ-PHONE-20260203-0754</v>
      </c>
      <c r="AS118" s="43" t="str">
        <f aca="false">J118</f>
        <v>其他</v>
      </c>
      <c r="AT118" s="43" t="n">
        <f aca="false">IF(MID(AR118,1,2)="热线",12345)+IF(MID(AR118,1,2)="网络",12345)+IF(MID(AR118,1,2)="GJ",96166)</f>
        <v>96166</v>
      </c>
      <c r="AU118" s="43" t="str">
        <f aca="false">IFERROR(LEFT(C118,FIND(" ",C118)-1),C118)</f>
        <v>2026-02-03</v>
      </c>
      <c r="AV118" s="43" t="str">
        <f aca="false">P118</f>
        <v>物管行政部</v>
      </c>
      <c r="AW118" s="43" t="str">
        <f aca="false">Q118</f>
        <v>机关</v>
      </c>
      <c r="AX118" s="7" t="str">
        <f aca="false">H118</f>
        <v>2月3日11：04分客四退休职工周杰来电反映，其称自己住在广安胡同北口的后8楼，广安胡同北口场站院内的保洁员不认真清理卫生，干活不正经干，场站的保洁主管叫王坡。其称自己已经向12345投诉。其称如果解决不好，其天天来电投诉此事。并要求答复。
原始2月3日8:32分(来电)，公交退休职工周杰反映，44外广安胡同北口在场站内干活的物业保洁员，主管王坡在工作中干活非常不认真，一边干活一边玩 ，干得也不干净，还总不耐烦，其对保洁员工作不认真不满，特来电反映。</v>
      </c>
      <c r="AY118" s="43" t="str">
        <f aca="false">L118</f>
        <v>基建行政专业其他问题</v>
      </c>
      <c r="AZ118" s="43" t="s">
        <v>92</v>
      </c>
      <c r="BA118" s="43" t="s">
        <v>116</v>
      </c>
      <c r="BB118" s="43" t="s">
        <v>116</v>
      </c>
      <c r="BC118" s="6" t="s">
        <v>4758</v>
      </c>
      <c r="BD118" s="43" t="str">
        <f aca="false">T118</f>
        <v>结束</v>
      </c>
      <c r="BE118" s="43" t="str">
        <f aca="false">IFERROR(LEFT(R118,FIND(" ",R118)-1),R118)</f>
        <v>2026-02-08</v>
      </c>
      <c r="BF118" s="6" t="s">
        <v>5709</v>
      </c>
      <c r="BG118" s="78" t="s">
        <v>99</v>
      </c>
      <c r="BH118" s="55" t="s">
        <v>1467</v>
      </c>
      <c r="BI118" s="44"/>
      <c r="BJ118" s="44"/>
      <c r="BK118" s="44"/>
      <c r="BL118" s="44" t="str">
        <f aca="false">IF(BG118="物管行政部","侯旭、郑楠",IF(BG118="安保部","张庚",IF(BG118="工程设备部","华菲",IF(BG118="人力资源部","成琦",IF(BG118="党委工作部","阎鑫雨",IF(BG118="餐饮服务部","赵弘晨",IF(BG118="工会","白莉",IF(BG118="办公室","李建萍",""))))))))&amp;IF(BG118="纪检部","张先民",IF(BG118="信息管理部","蔡浩然",""))</f>
        <v>侯旭、郑楠</v>
      </c>
      <c r="BM118" s="44"/>
      <c r="BN118" s="44"/>
      <c r="BO118" s="44"/>
      <c r="BP118" s="45" t="s">
        <v>228</v>
      </c>
      <c r="BQ118" s="46" t="s">
        <v>1965</v>
      </c>
      <c r="BR118" s="44" t="s">
        <v>92</v>
      </c>
      <c r="BS118" s="46" t="s">
        <v>150</v>
      </c>
      <c r="BT118" s="46"/>
      <c r="BU118" s="44"/>
      <c r="BV118" s="44" t="s">
        <v>5681</v>
      </c>
      <c r="BW118" s="44" t="str">
        <f aca="false">MID(AR118,1,22)</f>
        <v>GJ-PHONE-20260203-0754</v>
      </c>
      <c r="BX118" s="45" t="str">
        <f aca="false">IF(COUNTIF(BW:BW,BW118)=1,"否",COUNTIF(BW:BW,BW118))</f>
        <v>否</v>
      </c>
      <c r="CF118" s="0" t="str">
        <f aca="false">VLOOKUP(AR118,[3]市民意见信息导出!$AK$2:$AM$304,3,FALSE())</f>
        <v>结束</v>
      </c>
    </row>
    <row r="119" customFormat="false" ht="93" hidden="true" customHeight="true" outlineLevel="0" collapsed="false">
      <c r="A119" s="36" t="s">
        <v>5717</v>
      </c>
      <c r="B119" s="36" t="s">
        <v>5718</v>
      </c>
      <c r="C119" s="36" t="s">
        <v>5719</v>
      </c>
      <c r="D119" s="36" t="s">
        <v>1984</v>
      </c>
      <c r="E119" s="35" t="s">
        <v>5713</v>
      </c>
      <c r="F119" s="35" t="s">
        <v>129</v>
      </c>
      <c r="G119" s="36" t="s">
        <v>5679</v>
      </c>
      <c r="H119" s="36" t="s">
        <v>5720</v>
      </c>
      <c r="I119" s="35" t="s">
        <v>92</v>
      </c>
      <c r="J119" s="35" t="s">
        <v>173</v>
      </c>
      <c r="K119" s="35" t="s">
        <v>434</v>
      </c>
      <c r="L119" s="35" t="s">
        <v>435</v>
      </c>
      <c r="M119" s="35" t="s">
        <v>436</v>
      </c>
      <c r="N119" s="35" t="s">
        <v>97</v>
      </c>
      <c r="O119" s="35" t="s">
        <v>99</v>
      </c>
      <c r="P119" s="35" t="s">
        <v>99</v>
      </c>
      <c r="Q119" s="35" t="s">
        <v>218</v>
      </c>
      <c r="R119" s="36" t="s">
        <v>1984</v>
      </c>
      <c r="S119" s="95" t="s">
        <v>1958</v>
      </c>
      <c r="T119" s="16" t="s">
        <v>103</v>
      </c>
      <c r="U119" s="96" t="s">
        <v>104</v>
      </c>
      <c r="V119" s="35" t="s">
        <v>1896</v>
      </c>
      <c r="W119" s="35" t="s">
        <v>1960</v>
      </c>
      <c r="X119" s="35" t="s">
        <v>1961</v>
      </c>
      <c r="Y119" s="35" t="s">
        <v>242</v>
      </c>
      <c r="Z119" s="35" t="s">
        <v>242</v>
      </c>
      <c r="AA119" s="35" t="s">
        <v>1962</v>
      </c>
      <c r="AB119" s="35" t="s">
        <v>111</v>
      </c>
      <c r="AC119" s="35" t="s">
        <v>97</v>
      </c>
      <c r="AD119" s="35" t="s">
        <v>99</v>
      </c>
      <c r="AE119" s="35"/>
      <c r="AF119" s="35"/>
      <c r="AG119" s="35"/>
      <c r="AH119" s="35" t="s">
        <v>4756</v>
      </c>
      <c r="AI119" s="35" t="s">
        <v>4757</v>
      </c>
      <c r="AJ119" s="36" t="s">
        <v>104</v>
      </c>
      <c r="AK119" s="37" t="str">
        <f aca="false">AI119&amp;L119&amp;M119</f>
        <v>普办基建行政专业其他问题基建行政专业补充内容</v>
      </c>
      <c r="AP119" s="38" t="n">
        <v>116</v>
      </c>
      <c r="AQ119" s="97" t="n">
        <v>46054</v>
      </c>
      <c r="AR119" s="43" t="str">
        <f aca="false">IFERROR(LEFT(A119,FIND("（",A119)-1),A119)</f>
        <v>GJ-PHONE-20260204-0163</v>
      </c>
      <c r="AS119" s="43" t="str">
        <f aca="false">J119</f>
        <v>其他</v>
      </c>
      <c r="AT119" s="43" t="n">
        <f aca="false">IF(MID(AR119,1,2)="热线",12345)+IF(MID(AR119,1,2)="网络",12345)+IF(MID(AR119,1,2)="GJ",96166)</f>
        <v>96166</v>
      </c>
      <c r="AU119" s="43" t="str">
        <f aca="false">IFERROR(LEFT(C119,FIND(" ",C119)-1),C119)</f>
        <v>2026-02-04</v>
      </c>
      <c r="AV119" s="43" t="str">
        <f aca="false">P119</f>
        <v>物管行政部</v>
      </c>
      <c r="AW119" s="43" t="str">
        <f aca="false">Q119</f>
        <v>机关</v>
      </c>
      <c r="AX119" s="7" t="str">
        <f aca="false">H119</f>
        <v>2月4日7:37分(来电)，客四退休职工周杰来电称：2月3日，反映称自己住在广安胡同北口的后8楼，广安胡同北口场站院内的保洁员不认真清理卫生，干活不正经干，场站的保洁主管叫王坡。其称自己已经向12345投诉。其称如果解决不好，其天天来电投诉一事。其发现保洁员知道其打投诉后索性不干了。故不满，要求答复。</v>
      </c>
      <c r="AY119" s="43" t="str">
        <f aca="false">L119</f>
        <v>基建行政专业其他问题</v>
      </c>
      <c r="AZ119" s="43" t="s">
        <v>92</v>
      </c>
      <c r="BA119" s="43" t="s">
        <v>116</v>
      </c>
      <c r="BB119" s="43" t="s">
        <v>116</v>
      </c>
      <c r="BC119" s="6" t="s">
        <v>4758</v>
      </c>
      <c r="BD119" s="43" t="str">
        <f aca="false">T119</f>
        <v>结束</v>
      </c>
      <c r="BE119" s="43" t="str">
        <f aca="false">IFERROR(LEFT(R119,FIND(" ",R119)-1),R119)</f>
        <v>2026-02-09</v>
      </c>
      <c r="BF119" s="6" t="s">
        <v>5709</v>
      </c>
      <c r="BG119" s="78" t="s">
        <v>99</v>
      </c>
      <c r="BH119" s="55" t="s">
        <v>1467</v>
      </c>
      <c r="BI119" s="44"/>
      <c r="BJ119" s="44"/>
      <c r="BK119" s="44"/>
      <c r="BL119" s="44" t="str">
        <f aca="false">IF(BG119="物管行政部","侯旭、郑楠",IF(BG119="安保部","张庚",IF(BG119="工程设备部","华菲",IF(BG119="人力资源部","成琦",IF(BG119="党委工作部","阎鑫雨",IF(BG119="餐饮服务部","赵弘晨",IF(BG119="工会","白莉",IF(BG119="办公室","李建萍",""))))))))&amp;IF(BG119="纪检部","张先民",IF(BG119="信息管理部","蔡浩然",""))</f>
        <v>侯旭、郑楠</v>
      </c>
      <c r="BM119" s="44"/>
      <c r="BN119" s="44"/>
      <c r="BO119" s="44"/>
      <c r="BP119" s="45" t="s">
        <v>228</v>
      </c>
      <c r="BQ119" s="51" t="s">
        <v>5721</v>
      </c>
      <c r="BR119" s="44" t="s">
        <v>92</v>
      </c>
      <c r="BS119" s="46" t="s">
        <v>150</v>
      </c>
      <c r="BT119" s="46"/>
      <c r="BU119" s="44"/>
      <c r="BV119" s="44" t="s">
        <v>5681</v>
      </c>
      <c r="BW119" s="44" t="str">
        <f aca="false">MID(AR119,1,22)</f>
        <v>GJ-PHONE-20260204-0163</v>
      </c>
      <c r="BX119" s="45" t="str">
        <f aca="false">IF(COUNTIF(BW:BW,BW119)=1,"否",COUNTIF(BW:BW,BW119))</f>
        <v>否</v>
      </c>
      <c r="CF119" s="0" t="str">
        <f aca="false">VLOOKUP(AR119,[3]市民意见信息导出!$AK$2:$AM$304,3,FALSE())</f>
        <v>结束</v>
      </c>
    </row>
    <row r="120" customFormat="false" ht="37" hidden="true" customHeight="true" outlineLevel="0" collapsed="false">
      <c r="A120" s="36" t="s">
        <v>5722</v>
      </c>
      <c r="B120" s="36" t="s">
        <v>5723</v>
      </c>
      <c r="C120" s="36" t="s">
        <v>5724</v>
      </c>
      <c r="D120" s="36" t="s">
        <v>1984</v>
      </c>
      <c r="E120" s="35" t="s">
        <v>5725</v>
      </c>
      <c r="F120" s="35" t="s">
        <v>129</v>
      </c>
      <c r="G120" s="36" t="s">
        <v>5726</v>
      </c>
      <c r="H120" s="36" t="s">
        <v>5727</v>
      </c>
      <c r="I120" s="35" t="s">
        <v>92</v>
      </c>
      <c r="J120" s="35" t="s">
        <v>93</v>
      </c>
      <c r="K120" s="35" t="s">
        <v>94</v>
      </c>
      <c r="L120" s="35" t="s">
        <v>95</v>
      </c>
      <c r="M120" s="35" t="s">
        <v>96</v>
      </c>
      <c r="N120" s="35" t="s">
        <v>97</v>
      </c>
      <c r="O120" s="35" t="s">
        <v>254</v>
      </c>
      <c r="P120" s="35" t="s">
        <v>254</v>
      </c>
      <c r="Q120" s="35" t="s">
        <v>254</v>
      </c>
      <c r="R120" s="36" t="s">
        <v>1984</v>
      </c>
      <c r="S120" s="95" t="s">
        <v>1925</v>
      </c>
      <c r="T120" s="16" t="s">
        <v>103</v>
      </c>
      <c r="U120" s="96" t="s">
        <v>104</v>
      </c>
      <c r="V120" s="35" t="s">
        <v>5728</v>
      </c>
      <c r="W120" s="35" t="s">
        <v>5729</v>
      </c>
      <c r="X120" s="35" t="s">
        <v>5730</v>
      </c>
      <c r="Y120" s="35" t="s">
        <v>5731</v>
      </c>
      <c r="Z120" s="35" t="s">
        <v>163</v>
      </c>
      <c r="AA120" s="35" t="s">
        <v>5732</v>
      </c>
      <c r="AB120" s="35" t="s">
        <v>111</v>
      </c>
      <c r="AC120" s="35" t="s">
        <v>97</v>
      </c>
      <c r="AD120" s="35" t="s">
        <v>99</v>
      </c>
      <c r="AE120" s="35"/>
      <c r="AF120" s="35"/>
      <c r="AG120" s="35"/>
      <c r="AH120" s="35" t="s">
        <v>4756</v>
      </c>
      <c r="AI120" s="35" t="s">
        <v>4757</v>
      </c>
      <c r="AJ120" s="36" t="s">
        <v>104</v>
      </c>
      <c r="AK120" s="37" t="str">
        <f aca="false">AI120&amp;L120&amp;M120</f>
        <v>普办企业政策问题调整服务规范</v>
      </c>
      <c r="AP120" s="38" t="n">
        <v>117</v>
      </c>
      <c r="AQ120" s="97" t="n">
        <v>46054</v>
      </c>
      <c r="AR120" s="43" t="str">
        <f aca="false">IFERROR(LEFT(A120,FIND("（",A120)-1),A120)</f>
        <v>GJ-PHONE-20260204-0273</v>
      </c>
      <c r="AS120" s="43" t="str">
        <f aca="false">J120</f>
        <v>诉求</v>
      </c>
      <c r="AT120" s="43" t="n">
        <f aca="false">IF(MID(AR120,1,2)="热线",12345)+IF(MID(AR120,1,2)="网络",12345)+IF(MID(AR120,1,2)="GJ",96166)</f>
        <v>96166</v>
      </c>
      <c r="AU120" s="43" t="str">
        <f aca="false">IFERROR(LEFT(C120,FIND(" ",C120)-1),C120)</f>
        <v>2026-02-04</v>
      </c>
      <c r="AV120" s="43" t="str">
        <f aca="false">P120</f>
        <v>凌家庙分中心</v>
      </c>
      <c r="AW120" s="43" t="str">
        <f aca="false">Q120</f>
        <v>凌家庙分中心</v>
      </c>
      <c r="AX120" s="7" t="str">
        <f aca="false">H120</f>
        <v>2月4日8：29分来电：龚先生经常乘坐938快往返出行，其称总能闻到车内有臭味，异味，望相关部门勤消毒清洁，故对此不满，要求答复。</v>
      </c>
      <c r="AY120" s="43" t="str">
        <f aca="false">L120</f>
        <v>企业政策问题</v>
      </c>
      <c r="AZ120" s="43" t="s">
        <v>116</v>
      </c>
      <c r="BA120" s="43" t="s">
        <v>116</v>
      </c>
      <c r="BB120" s="43" t="s">
        <v>116</v>
      </c>
      <c r="BC120" s="6" t="s">
        <v>4758</v>
      </c>
      <c r="BD120" s="43" t="str">
        <f aca="false">T120</f>
        <v>结束</v>
      </c>
      <c r="BE120" s="43" t="str">
        <f aca="false">IFERROR(LEFT(R120,FIND(" ",R120)-1),R120)</f>
        <v>2026-02-09</v>
      </c>
      <c r="BF120" s="6" t="s">
        <v>118</v>
      </c>
      <c r="BG120" s="78" t="s">
        <v>99</v>
      </c>
      <c r="BH120" s="55" t="s">
        <v>254</v>
      </c>
      <c r="BI120" s="44"/>
      <c r="BJ120" s="44"/>
      <c r="BK120" s="44"/>
      <c r="BL120" s="44" t="str">
        <f aca="false">IF(BG120="物管行政部","侯旭、郑楠",IF(BG120="安保部","张庚",IF(BG120="工程设备部","华菲",IF(BG120="人力资源部","成琦",IF(BG120="党委工作部","阎鑫雨",IF(BG120="餐饮服务部","赵弘晨",IF(BG120="工会","白莉",IF(BG120="办公室","李建萍",""))))))))&amp;IF(BG120="纪检部","张先民",IF(BG120="信息管理部","蔡浩然",""))</f>
        <v>侯旭、郑楠</v>
      </c>
      <c r="BM120" s="44"/>
      <c r="BN120" s="44"/>
      <c r="BO120" s="44"/>
      <c r="BP120" s="44" t="s">
        <v>120</v>
      </c>
      <c r="BQ120" s="46"/>
      <c r="BR120" s="44"/>
      <c r="BS120" s="46"/>
      <c r="BT120" s="46"/>
      <c r="BU120" s="44"/>
      <c r="BV120" s="44"/>
      <c r="BW120" s="44" t="str">
        <f aca="false">MID(AR120,1,22)</f>
        <v>GJ-PHONE-20260204-0273</v>
      </c>
      <c r="BX120" s="45" t="str">
        <f aca="false">IF(COUNTIF(BW:BW,BW120)=1,"否",COUNTIF(BW:BW,BW120))</f>
        <v>否</v>
      </c>
      <c r="CF120" s="0" t="str">
        <f aca="false">VLOOKUP(AR120,[3]市民意见信息导出!$AK$2:$AM$304,3,FALSE())</f>
        <v>结束</v>
      </c>
    </row>
    <row r="121" customFormat="false" ht="39" hidden="true" customHeight="false" outlineLevel="0" collapsed="false">
      <c r="A121" s="36" t="s">
        <v>5733</v>
      </c>
      <c r="B121" s="36" t="s">
        <v>5734</v>
      </c>
      <c r="C121" s="36" t="s">
        <v>5735</v>
      </c>
      <c r="D121" s="36" t="s">
        <v>1984</v>
      </c>
      <c r="E121" s="35" t="s">
        <v>4747</v>
      </c>
      <c r="F121" s="35" t="s">
        <v>89</v>
      </c>
      <c r="G121" s="35"/>
      <c r="H121" s="36" t="s">
        <v>5736</v>
      </c>
      <c r="I121" s="35" t="s">
        <v>116</v>
      </c>
      <c r="J121" s="35" t="s">
        <v>93</v>
      </c>
      <c r="K121" s="35" t="s">
        <v>94</v>
      </c>
      <c r="L121" s="35" t="s">
        <v>184</v>
      </c>
      <c r="M121" s="35" t="s">
        <v>185</v>
      </c>
      <c r="N121" s="35" t="s">
        <v>97</v>
      </c>
      <c r="O121" s="35" t="s">
        <v>237</v>
      </c>
      <c r="P121" s="35" t="s">
        <v>99</v>
      </c>
      <c r="Q121" s="35" t="s">
        <v>237</v>
      </c>
      <c r="R121" s="36" t="s">
        <v>1984</v>
      </c>
      <c r="S121" s="95" t="s">
        <v>1925</v>
      </c>
      <c r="T121" s="16" t="s">
        <v>103</v>
      </c>
      <c r="U121" s="96" t="s">
        <v>104</v>
      </c>
      <c r="V121" s="35" t="s">
        <v>5077</v>
      </c>
      <c r="W121" s="35" t="s">
        <v>5078</v>
      </c>
      <c r="X121" s="35" t="s">
        <v>4897</v>
      </c>
      <c r="Y121" s="35" t="s">
        <v>4753</v>
      </c>
      <c r="Z121" s="35" t="s">
        <v>4754</v>
      </c>
      <c r="AA121" s="35" t="s">
        <v>5079</v>
      </c>
      <c r="AB121" s="35" t="s">
        <v>111</v>
      </c>
      <c r="AC121" s="35" t="s">
        <v>97</v>
      </c>
      <c r="AD121" s="35" t="s">
        <v>99</v>
      </c>
      <c r="AE121" s="35"/>
      <c r="AF121" s="35"/>
      <c r="AG121" s="35"/>
      <c r="AH121" s="35" t="s">
        <v>4756</v>
      </c>
      <c r="AI121" s="35" t="s">
        <v>4757</v>
      </c>
      <c r="AJ121" s="36" t="s">
        <v>104</v>
      </c>
      <c r="AK121" s="37" t="str">
        <f aca="false">AI121&amp;L121&amp;M121</f>
        <v>普办乘车环境问题车辆卫生</v>
      </c>
      <c r="AP121" s="38" t="n">
        <v>118</v>
      </c>
      <c r="AQ121" s="97" t="n">
        <v>46054</v>
      </c>
      <c r="AR121" s="43" t="str">
        <f aca="false">IFERROR(LEFT(A121,FIND("（",A121)-1),A121)</f>
        <v>GJ-PHONE-20260204-1054</v>
      </c>
      <c r="AS121" s="43" t="str">
        <f aca="false">J121</f>
        <v>诉求</v>
      </c>
      <c r="AT121" s="43" t="n">
        <f aca="false">IF(MID(AR121,1,2)="热线",12345)+IF(MID(AR121,1,2)="网络",12345)+IF(MID(AR121,1,2)="GJ",96166)</f>
        <v>96166</v>
      </c>
      <c r="AU121" s="43" t="str">
        <f aca="false">IFERROR(LEFT(C121,FIND(" ",C121)-1),C121)</f>
        <v>2026-02-04</v>
      </c>
      <c r="AV121" s="43" t="str">
        <f aca="false">P121</f>
        <v>物管行政部</v>
      </c>
      <c r="AW121" s="43" t="str">
        <f aca="false">Q121</f>
        <v>方庄分中心</v>
      </c>
      <c r="AX121" s="7" t="str">
        <f aca="false">H121</f>
        <v>2月4日12:40分(来电)一位女士反映：草桥东路北口88路9833481号车翠林小区12:38分下车，该车座位上全是一层土，其建议及时清扫车内卫生，为乘客提供舒适干净的乘车环境，故不满，特来电反映。</v>
      </c>
      <c r="AY121" s="43" t="str">
        <f aca="false">L121</f>
        <v>乘车环境问题</v>
      </c>
      <c r="AZ121" s="43" t="s">
        <v>116</v>
      </c>
      <c r="BA121" s="43" t="s">
        <v>116</v>
      </c>
      <c r="BB121" s="43" t="s">
        <v>116</v>
      </c>
      <c r="BC121" s="6" t="s">
        <v>4758</v>
      </c>
      <c r="BD121" s="43" t="str">
        <f aca="false">T121</f>
        <v>结束</v>
      </c>
      <c r="BE121" s="43" t="str">
        <f aca="false">IFERROR(LEFT(R121,FIND(" ",R121)-1),R121)</f>
        <v>2026-02-09</v>
      </c>
      <c r="BF121" s="6" t="s">
        <v>1990</v>
      </c>
      <c r="BG121" s="78" t="s">
        <v>99</v>
      </c>
      <c r="BH121" s="55" t="s">
        <v>237</v>
      </c>
      <c r="BI121" s="44"/>
      <c r="BJ121" s="44"/>
      <c r="BK121" s="44"/>
      <c r="BL121" s="44" t="str">
        <f aca="false">IF(BG121="物管行政部","侯旭、郑楠",IF(BG121="安保部","张庚",IF(BG121="工程设备部","华菲",IF(BG121="人力资源部","成琦",IF(BG121="党委工作部","阎鑫雨",IF(BG121="餐饮服务部","赵弘晨",IF(BG121="工会","白莉",IF(BG121="办公室","李建萍",""))))))))&amp;IF(BG121="纪检部","张先民",IF(BG121="信息管理部","蔡浩然",""))</f>
        <v>侯旭、郑楠</v>
      </c>
      <c r="BM121" s="44"/>
      <c r="BN121" s="44"/>
      <c r="BO121" s="44"/>
      <c r="BP121" s="44" t="s">
        <v>120</v>
      </c>
      <c r="BQ121" s="46"/>
      <c r="BR121" s="44"/>
      <c r="BS121" s="46"/>
      <c r="BT121" s="46"/>
      <c r="BU121" s="44"/>
      <c r="BV121" s="44"/>
      <c r="BW121" s="44" t="str">
        <f aca="false">MID(AR121,1,22)</f>
        <v>GJ-PHONE-20260204-1054</v>
      </c>
      <c r="BX121" s="45" t="str">
        <f aca="false">IF(COUNTIF(BW:BW,BW121)=1,"否",COUNTIF(BW:BW,BW121))</f>
        <v>否</v>
      </c>
      <c r="CF121" s="0" t="str">
        <f aca="false">VLOOKUP(AR121,[3]市民意见信息导出!$AK$2:$AM$304,3,FALSE())</f>
        <v>结束</v>
      </c>
    </row>
    <row r="122" customFormat="false" ht="28" hidden="true" customHeight="false" outlineLevel="0" collapsed="false">
      <c r="A122" s="36" t="s">
        <v>5737</v>
      </c>
      <c r="B122" s="36" t="s">
        <v>5738</v>
      </c>
      <c r="C122" s="36" t="s">
        <v>5739</v>
      </c>
      <c r="D122" s="36" t="s">
        <v>1984</v>
      </c>
      <c r="E122" s="35" t="s">
        <v>4747</v>
      </c>
      <c r="F122" s="35" t="s">
        <v>129</v>
      </c>
      <c r="G122" s="36" t="s">
        <v>5740</v>
      </c>
      <c r="H122" s="36" t="s">
        <v>5741</v>
      </c>
      <c r="I122" s="35" t="s">
        <v>92</v>
      </c>
      <c r="J122" s="35" t="s">
        <v>93</v>
      </c>
      <c r="K122" s="35" t="s">
        <v>94</v>
      </c>
      <c r="L122" s="35" t="s">
        <v>184</v>
      </c>
      <c r="M122" s="35" t="s">
        <v>185</v>
      </c>
      <c r="N122" s="35" t="s">
        <v>97</v>
      </c>
      <c r="O122" s="35" t="s">
        <v>371</v>
      </c>
      <c r="P122" s="35" t="s">
        <v>99</v>
      </c>
      <c r="Q122" s="35" t="s">
        <v>371</v>
      </c>
      <c r="R122" s="36" t="s">
        <v>1984</v>
      </c>
      <c r="S122" s="95" t="s">
        <v>1925</v>
      </c>
      <c r="T122" s="16" t="s">
        <v>103</v>
      </c>
      <c r="U122" s="96" t="s">
        <v>104</v>
      </c>
      <c r="V122" s="35" t="s">
        <v>4944</v>
      </c>
      <c r="W122" s="35" t="s">
        <v>5742</v>
      </c>
      <c r="X122" s="35" t="s">
        <v>5743</v>
      </c>
      <c r="Y122" s="35" t="s">
        <v>4753</v>
      </c>
      <c r="Z122" s="35" t="s">
        <v>4754</v>
      </c>
      <c r="AA122" s="35" t="s">
        <v>5744</v>
      </c>
      <c r="AB122" s="35" t="s">
        <v>111</v>
      </c>
      <c r="AC122" s="35" t="s">
        <v>97</v>
      </c>
      <c r="AD122" s="35" t="s">
        <v>99</v>
      </c>
      <c r="AE122" s="35"/>
      <c r="AF122" s="35"/>
      <c r="AG122" s="35"/>
      <c r="AH122" s="35" t="s">
        <v>4756</v>
      </c>
      <c r="AI122" s="35" t="s">
        <v>4757</v>
      </c>
      <c r="AJ122" s="36" t="s">
        <v>104</v>
      </c>
      <c r="AK122" s="37" t="str">
        <f aca="false">AI122&amp;L122&amp;M122</f>
        <v>普办乘车环境问题车辆卫生</v>
      </c>
      <c r="AP122" s="38" t="n">
        <v>119</v>
      </c>
      <c r="AQ122" s="97" t="n">
        <v>46054</v>
      </c>
      <c r="AR122" s="43" t="str">
        <f aca="false">IFERROR(LEFT(A122,FIND("（",A122)-1),A122)</f>
        <v>GJ-PHONE-20260204-1556</v>
      </c>
      <c r="AS122" s="43" t="str">
        <f aca="false">J122</f>
        <v>诉求</v>
      </c>
      <c r="AT122" s="43" t="n">
        <f aca="false">IF(MID(AR122,1,2)="热线",12345)+IF(MID(AR122,1,2)="网络",12345)+IF(MID(AR122,1,2)="GJ",96166)</f>
        <v>96166</v>
      </c>
      <c r="AU122" s="43" t="str">
        <f aca="false">IFERROR(LEFT(C122,FIND(" ",C122)-1),C122)</f>
        <v>2026-02-04</v>
      </c>
      <c r="AV122" s="43" t="str">
        <f aca="false">P122</f>
        <v>物管行政部</v>
      </c>
      <c r="AW122" s="43" t="str">
        <f aca="false">Q122</f>
        <v>河滩分中心</v>
      </c>
      <c r="AX122" s="7" t="str">
        <f aca="false">H122</f>
        <v>2月4日15：36分来电在车上：一先生乘坐336路（不提供车号），往返乘坐该路车，发现该路车的座椅和靠背缝隙处都是尘土，其不满，要求答复。</v>
      </c>
      <c r="AY122" s="43" t="str">
        <f aca="false">L122</f>
        <v>乘车环境问题</v>
      </c>
      <c r="AZ122" s="43" t="s">
        <v>116</v>
      </c>
      <c r="BA122" s="43" t="s">
        <v>116</v>
      </c>
      <c r="BB122" s="43" t="s">
        <v>116</v>
      </c>
      <c r="BC122" s="6" t="s">
        <v>4758</v>
      </c>
      <c r="BD122" s="43" t="str">
        <f aca="false">T122</f>
        <v>结束</v>
      </c>
      <c r="BE122" s="43" t="str">
        <f aca="false">IFERROR(LEFT(R122,FIND(" ",R122)-1),R122)</f>
        <v>2026-02-09</v>
      </c>
      <c r="BF122" s="6" t="s">
        <v>1990</v>
      </c>
      <c r="BG122" s="78" t="s">
        <v>99</v>
      </c>
      <c r="BH122" s="55" t="s">
        <v>371</v>
      </c>
      <c r="BI122" s="44"/>
      <c r="BJ122" s="44"/>
      <c r="BK122" s="44"/>
      <c r="BL122" s="44" t="str">
        <f aca="false">IF(BG122="物管行政部","侯旭、郑楠",IF(BG122="安保部","张庚",IF(BG122="工程设备部","华菲",IF(BG122="人力资源部","成琦",IF(BG122="党委工作部","阎鑫雨",IF(BG122="餐饮服务部","赵弘晨",IF(BG122="工会","白莉",IF(BG122="办公室","李建萍",""))))))))&amp;IF(BG122="纪检部","张先民",IF(BG122="信息管理部","蔡浩然",""))</f>
        <v>侯旭、郑楠</v>
      </c>
      <c r="BM122" s="44"/>
      <c r="BN122" s="44"/>
      <c r="BO122" s="44"/>
      <c r="BP122" s="44" t="s">
        <v>120</v>
      </c>
      <c r="BQ122" s="46"/>
      <c r="BR122" s="44"/>
      <c r="BS122" s="46"/>
      <c r="BT122" s="46"/>
      <c r="BU122" s="44"/>
      <c r="BV122" s="44"/>
      <c r="BW122" s="44" t="str">
        <f aca="false">MID(AR122,1,22)</f>
        <v>GJ-PHONE-20260204-1556</v>
      </c>
      <c r="BX122" s="45" t="str">
        <f aca="false">IF(COUNTIF(BW:BW,BW122)=1,"否",COUNTIF(BW:BW,BW122))</f>
        <v>否</v>
      </c>
      <c r="CF122" s="0" t="str">
        <f aca="false">VLOOKUP(AR122,[3]市民意见信息导出!$AK$2:$AM$304,3,FALSE())</f>
        <v>结束</v>
      </c>
    </row>
    <row r="123" customFormat="false" ht="65" hidden="true" customHeight="false" outlineLevel="0" collapsed="false">
      <c r="A123" s="36" t="s">
        <v>5745</v>
      </c>
      <c r="B123" s="36" t="s">
        <v>5746</v>
      </c>
      <c r="C123" s="36" t="s">
        <v>5747</v>
      </c>
      <c r="D123" s="36" t="s">
        <v>1984</v>
      </c>
      <c r="E123" s="35" t="s">
        <v>4747</v>
      </c>
      <c r="F123" s="35" t="s">
        <v>89</v>
      </c>
      <c r="G123" s="36" t="s">
        <v>5748</v>
      </c>
      <c r="H123" s="36" t="s">
        <v>5749</v>
      </c>
      <c r="I123" s="35" t="s">
        <v>92</v>
      </c>
      <c r="J123" s="35" t="s">
        <v>173</v>
      </c>
      <c r="K123" s="35" t="s">
        <v>94</v>
      </c>
      <c r="L123" s="35" t="s">
        <v>1072</v>
      </c>
      <c r="M123" s="35" t="s">
        <v>1073</v>
      </c>
      <c r="N123" s="35" t="s">
        <v>97</v>
      </c>
      <c r="O123" s="35" t="s">
        <v>305</v>
      </c>
      <c r="P123" s="35" t="s">
        <v>99</v>
      </c>
      <c r="Q123" s="35" t="s">
        <v>305</v>
      </c>
      <c r="R123" s="36" t="s">
        <v>1984</v>
      </c>
      <c r="S123" s="95" t="s">
        <v>1925</v>
      </c>
      <c r="T123" s="16" t="s">
        <v>103</v>
      </c>
      <c r="U123" s="96" t="s">
        <v>104</v>
      </c>
      <c r="V123" s="35" t="s">
        <v>5670</v>
      </c>
      <c r="W123" s="35" t="s">
        <v>5750</v>
      </c>
      <c r="X123" s="35" t="s">
        <v>5751</v>
      </c>
      <c r="Y123" s="35" t="s">
        <v>242</v>
      </c>
      <c r="Z123" s="35" t="s">
        <v>242</v>
      </c>
      <c r="AA123" s="35" t="s">
        <v>5752</v>
      </c>
      <c r="AB123" s="35" t="s">
        <v>111</v>
      </c>
      <c r="AC123" s="35" t="s">
        <v>97</v>
      </c>
      <c r="AD123" s="35" t="s">
        <v>99</v>
      </c>
      <c r="AE123" s="35"/>
      <c r="AF123" s="35"/>
      <c r="AG123" s="35"/>
      <c r="AH123" s="35" t="s">
        <v>4756</v>
      </c>
      <c r="AI123" s="35" t="s">
        <v>4757</v>
      </c>
      <c r="AJ123" s="36" t="s">
        <v>104</v>
      </c>
      <c r="AK123" s="37" t="str">
        <f aca="false">AI123&amp;L123&amp;M123</f>
        <v>普办安全服务专业其他问题安全服务专业补充内容</v>
      </c>
      <c r="AP123" s="38" t="n">
        <v>120</v>
      </c>
      <c r="AQ123" s="97" t="n">
        <v>46054</v>
      </c>
      <c r="AR123" s="43" t="str">
        <f aca="false">IFERROR(LEFT(A123,FIND("（",A123)-1),A123)</f>
        <v>GJ-PHONE-20260204-2266-1</v>
      </c>
      <c r="AS123" s="43" t="str">
        <f aca="false">J123</f>
        <v>其他</v>
      </c>
      <c r="AT123" s="43" t="n">
        <f aca="false">IF(MID(AR123,1,2)="热线",12345)+IF(MID(AR123,1,2)="网络",12345)+IF(MID(AR123,1,2)="GJ",96166)</f>
        <v>96166</v>
      </c>
      <c r="AU123" s="43" t="str">
        <f aca="false">IFERROR(LEFT(C123,FIND(" ",C123)-1),C123)</f>
        <v>2026-02-04</v>
      </c>
      <c r="AV123" s="43" t="str">
        <f aca="false">P123</f>
        <v>物管行政部</v>
      </c>
      <c r="AW123" s="43" t="str">
        <f aca="false">Q123</f>
        <v>九龙分中心</v>
      </c>
      <c r="AX123" s="7" t="str">
        <f aca="false">H123</f>
        <v>2月4日21:03分一女士来电称：之前反映F94路车内卫生一事，一直未回复，要求马上答复。注：21:15分已转客六
原始：1月31日19：06分来电：一女士在半岛广场南乘坐F94路6644620号车去往篱笆房客运站方向 。称车内座位旁较较脏。故不满，要求马上答复。注：其已拍照 19:13分电话转办  客六</v>
      </c>
      <c r="AY123" s="43" t="str">
        <f aca="false">L123</f>
        <v>安全服务专业其他问题</v>
      </c>
      <c r="AZ123" s="43" t="s">
        <v>116</v>
      </c>
      <c r="BA123" s="43" t="s">
        <v>116</v>
      </c>
      <c r="BB123" s="43" t="s">
        <v>116</v>
      </c>
      <c r="BC123" s="6" t="s">
        <v>4758</v>
      </c>
      <c r="BD123" s="43" t="str">
        <f aca="false">T123</f>
        <v>结束</v>
      </c>
      <c r="BE123" s="43" t="str">
        <f aca="false">IFERROR(LEFT(R123,FIND(" ",R123)-1),R123)</f>
        <v>2026-02-09</v>
      </c>
      <c r="BF123" s="6" t="s">
        <v>5753</v>
      </c>
      <c r="BG123" s="78" t="s">
        <v>99</v>
      </c>
      <c r="BH123" s="55" t="s">
        <v>305</v>
      </c>
      <c r="BI123" s="44"/>
      <c r="BJ123" s="44"/>
      <c r="BK123" s="44"/>
      <c r="BL123" s="44" t="str">
        <f aca="false">IF(BG123="物管行政部","侯旭、郑楠",IF(BG123="安保部","张庚",IF(BG123="工程设备部","华菲",IF(BG123="人力资源部","成琦",IF(BG123="党委工作部","阎鑫雨",IF(BG123="餐饮服务部","赵弘晨",IF(BG123="工会","白莉",IF(BG123="办公室","李建萍",""))))))))&amp;IF(BG123="纪检部","张先民",IF(BG123="信息管理部","蔡浩然",""))</f>
        <v>侯旭、郑楠</v>
      </c>
      <c r="BM123" s="44"/>
      <c r="BN123" s="44"/>
      <c r="BO123" s="44"/>
      <c r="BP123" s="44" t="s">
        <v>120</v>
      </c>
      <c r="BQ123" s="46" t="s">
        <v>5754</v>
      </c>
      <c r="BR123" s="44" t="s">
        <v>92</v>
      </c>
      <c r="BS123" s="46"/>
      <c r="BT123" s="46"/>
      <c r="BU123" s="44"/>
      <c r="BV123" s="46" t="s">
        <v>5755</v>
      </c>
      <c r="BW123" s="44" t="str">
        <f aca="false">MID(AR123,1,22)</f>
        <v>GJ-PHONE-20260204-2266</v>
      </c>
      <c r="BX123" s="45" t="str">
        <f aca="false">IF(COUNTIF(BW:BW,BW123)=1,"否",COUNTIF(BW:BW,BW123))</f>
        <v>否</v>
      </c>
      <c r="CF123" s="0" t="str">
        <f aca="false">VLOOKUP(AR123,[3]市民意见信息导出!$AK$2:$AM$304,3,FALSE())</f>
        <v>结束</v>
      </c>
    </row>
    <row r="124" customFormat="false" ht="56" hidden="true" customHeight="false" outlineLevel="0" collapsed="false">
      <c r="A124" s="36" t="s">
        <v>5756</v>
      </c>
      <c r="B124" s="36" t="s">
        <v>5757</v>
      </c>
      <c r="C124" s="36" t="s">
        <v>5758</v>
      </c>
      <c r="D124" s="36" t="s">
        <v>1984</v>
      </c>
      <c r="E124" s="35" t="s">
        <v>4747</v>
      </c>
      <c r="F124" s="35" t="s">
        <v>89</v>
      </c>
      <c r="G124" s="36" t="s">
        <v>5748</v>
      </c>
      <c r="H124" s="36" t="s">
        <v>5759</v>
      </c>
      <c r="I124" s="35" t="s">
        <v>92</v>
      </c>
      <c r="J124" s="35" t="s">
        <v>173</v>
      </c>
      <c r="K124" s="35" t="s">
        <v>94</v>
      </c>
      <c r="L124" s="35" t="s">
        <v>1072</v>
      </c>
      <c r="M124" s="35" t="s">
        <v>1073</v>
      </c>
      <c r="N124" s="35" t="s">
        <v>97</v>
      </c>
      <c r="O124" s="35" t="s">
        <v>305</v>
      </c>
      <c r="P124" s="35" t="s">
        <v>99</v>
      </c>
      <c r="Q124" s="35" t="s">
        <v>305</v>
      </c>
      <c r="R124" s="36" t="s">
        <v>1984</v>
      </c>
      <c r="S124" s="95" t="s">
        <v>1925</v>
      </c>
      <c r="T124" s="16" t="s">
        <v>103</v>
      </c>
      <c r="U124" s="96" t="s">
        <v>104</v>
      </c>
      <c r="V124" s="35" t="s">
        <v>5670</v>
      </c>
      <c r="W124" s="35" t="s">
        <v>5750</v>
      </c>
      <c r="X124" s="35" t="s">
        <v>5760</v>
      </c>
      <c r="Y124" s="35" t="s">
        <v>242</v>
      </c>
      <c r="Z124" s="35" t="s">
        <v>242</v>
      </c>
      <c r="AA124" s="35" t="s">
        <v>5761</v>
      </c>
      <c r="AB124" s="35" t="s">
        <v>111</v>
      </c>
      <c r="AC124" s="35"/>
      <c r="AD124" s="35" t="s">
        <v>99</v>
      </c>
      <c r="AE124" s="35"/>
      <c r="AF124" s="35"/>
      <c r="AG124" s="35"/>
      <c r="AH124" s="35" t="s">
        <v>4756</v>
      </c>
      <c r="AI124" s="35" t="s">
        <v>4757</v>
      </c>
      <c r="AJ124" s="36" t="s">
        <v>104</v>
      </c>
      <c r="AK124" s="37" t="str">
        <f aca="false">AI124&amp;L124&amp;M124</f>
        <v>普办安全服务专业其他问题安全服务专业补充内容</v>
      </c>
      <c r="AP124" s="38" t="n">
        <v>121</v>
      </c>
      <c r="AQ124" s="97" t="n">
        <v>46054</v>
      </c>
      <c r="AR124" s="43" t="str">
        <f aca="false">IFERROR(LEFT(A124,FIND("（",A124)-1),A124)</f>
        <v>GJ-PHONE-20260204-2309</v>
      </c>
      <c r="AS124" s="43" t="str">
        <f aca="false">J124</f>
        <v>其他</v>
      </c>
      <c r="AT124" s="43" t="n">
        <f aca="false">IF(MID(AR124,1,2)="热线",12345)+IF(MID(AR124,1,2)="网络",12345)+IF(MID(AR124,1,2)="GJ",96166)</f>
        <v>96166</v>
      </c>
      <c r="AU124" s="43" t="str">
        <f aca="false">IFERROR(LEFT(C124,FIND(" ",C124)-1),C124)</f>
        <v>2026-02-04</v>
      </c>
      <c r="AV124" s="43" t="str">
        <f aca="false">P124</f>
        <v>物管行政部</v>
      </c>
      <c r="AW124" s="43" t="str">
        <f aca="false">Q124</f>
        <v>九龙分中心</v>
      </c>
      <c r="AX124" s="7" t="str">
        <f aca="false">H124</f>
        <v>2月4日21:40分一女士多次来电：反映F94路车内卫生一事，未回复未解决。故不满，要求回复。
</v>
      </c>
      <c r="AY124" s="43" t="str">
        <f aca="false">L124</f>
        <v>安全服务专业其他问题</v>
      </c>
      <c r="AZ124" s="43" t="s">
        <v>116</v>
      </c>
      <c r="BA124" s="43" t="s">
        <v>116</v>
      </c>
      <c r="BB124" s="43" t="s">
        <v>116</v>
      </c>
      <c r="BC124" s="6" t="s">
        <v>4758</v>
      </c>
      <c r="BD124" s="43" t="str">
        <f aca="false">T124</f>
        <v>结束</v>
      </c>
      <c r="BE124" s="43" t="str">
        <f aca="false">IFERROR(LEFT(R124,FIND(" ",R124)-1),R124)</f>
        <v>2026-02-09</v>
      </c>
      <c r="BF124" s="6" t="s">
        <v>5753</v>
      </c>
      <c r="BG124" s="78" t="s">
        <v>99</v>
      </c>
      <c r="BH124" s="55" t="s">
        <v>305</v>
      </c>
      <c r="BI124" s="44"/>
      <c r="BJ124" s="44"/>
      <c r="BK124" s="44"/>
      <c r="BL124" s="44" t="str">
        <f aca="false">IF(BG124="物管行政部","侯旭、郑楠",IF(BG124="安保部","张庚",IF(BG124="工程设备部","华菲",IF(BG124="人力资源部","成琦",IF(BG124="党委工作部","阎鑫雨",IF(BG124="餐饮服务部","赵弘晨",IF(BG124="工会","白莉",IF(BG124="办公室","李建萍",""))))))))&amp;IF(BG124="纪检部","张先民",IF(BG124="信息管理部","蔡浩然",""))</f>
        <v>侯旭、郑楠</v>
      </c>
      <c r="BM124" s="44"/>
      <c r="BN124" s="44"/>
      <c r="BO124" s="44"/>
      <c r="BP124" s="44" t="s">
        <v>120</v>
      </c>
      <c r="BQ124" s="46" t="s">
        <v>5754</v>
      </c>
      <c r="BR124" s="44" t="s">
        <v>92</v>
      </c>
      <c r="BS124" s="46"/>
      <c r="BT124" s="46"/>
      <c r="BU124" s="44"/>
      <c r="BV124" s="46" t="s">
        <v>5755</v>
      </c>
      <c r="BW124" s="44" t="str">
        <f aca="false">MID(AR124,1,22)</f>
        <v>GJ-PHONE-20260204-2309</v>
      </c>
      <c r="BX124" s="45" t="str">
        <f aca="false">IF(COUNTIF(BW:BW,BW124)=1,"否",COUNTIF(BW:BW,BW124))</f>
        <v>否</v>
      </c>
      <c r="CF124" s="0" t="str">
        <f aca="false">VLOOKUP(AR124,[3]市民意见信息导出!$AK$2:$AM$304,3,FALSE())</f>
        <v>结束</v>
      </c>
    </row>
    <row r="125" customFormat="false" ht="78" hidden="true" customHeight="false" outlineLevel="0" collapsed="false">
      <c r="A125" s="36" t="s">
        <v>5762</v>
      </c>
      <c r="B125" s="36" t="s">
        <v>5763</v>
      </c>
      <c r="C125" s="36" t="s">
        <v>5764</v>
      </c>
      <c r="D125" s="36" t="s">
        <v>2072</v>
      </c>
      <c r="E125" s="35" t="s">
        <v>4747</v>
      </c>
      <c r="F125" s="35" t="s">
        <v>129</v>
      </c>
      <c r="G125" s="36" t="s">
        <v>5765</v>
      </c>
      <c r="H125" s="36" t="s">
        <v>5766</v>
      </c>
      <c r="I125" s="35" t="s">
        <v>92</v>
      </c>
      <c r="J125" s="35" t="s">
        <v>173</v>
      </c>
      <c r="K125" s="35" t="s">
        <v>132</v>
      </c>
      <c r="L125" s="35" t="s">
        <v>174</v>
      </c>
      <c r="M125" s="35" t="s">
        <v>175</v>
      </c>
      <c r="N125" s="35" t="s">
        <v>97</v>
      </c>
      <c r="O125" s="35" t="s">
        <v>186</v>
      </c>
      <c r="P125" s="35" t="s">
        <v>176</v>
      </c>
      <c r="Q125" s="35" t="s">
        <v>186</v>
      </c>
      <c r="R125" s="36" t="s">
        <v>2072</v>
      </c>
      <c r="S125" s="95" t="s">
        <v>2154</v>
      </c>
      <c r="T125" s="16" t="s">
        <v>103</v>
      </c>
      <c r="U125" s="96" t="s">
        <v>104</v>
      </c>
      <c r="V125" s="35" t="s">
        <v>5767</v>
      </c>
      <c r="W125" s="35" t="s">
        <v>5768</v>
      </c>
      <c r="X125" s="35" t="s">
        <v>5769</v>
      </c>
      <c r="Y125" s="35" t="s">
        <v>5769</v>
      </c>
      <c r="Z125" s="35" t="s">
        <v>5769</v>
      </c>
      <c r="AA125" s="35" t="s">
        <v>5770</v>
      </c>
      <c r="AB125" s="35" t="s">
        <v>111</v>
      </c>
      <c r="AC125" s="35" t="s">
        <v>97</v>
      </c>
      <c r="AD125" s="35" t="s">
        <v>99</v>
      </c>
      <c r="AE125" s="35"/>
      <c r="AF125" s="35"/>
      <c r="AG125" s="35"/>
      <c r="AH125" s="35" t="s">
        <v>4756</v>
      </c>
      <c r="AI125" s="35" t="s">
        <v>4757</v>
      </c>
      <c r="AJ125" s="36" t="s">
        <v>104</v>
      </c>
      <c r="AK125" s="37" t="str">
        <f aca="false">AI125&amp;L125&amp;M125</f>
        <v>普办安保专业其他问题安保专业补充内容</v>
      </c>
      <c r="AP125" s="38" t="n">
        <v>122</v>
      </c>
      <c r="AQ125" s="97" t="n">
        <v>46054</v>
      </c>
      <c r="AR125" s="43" t="str">
        <f aca="false">IFERROR(LEFT(A125,FIND("（",A125)-1),A125)</f>
        <v>GJ-PHONE-20260205-0808</v>
      </c>
      <c r="AS125" s="43" t="str">
        <f aca="false">J125</f>
        <v>其他</v>
      </c>
      <c r="AT125" s="43" t="n">
        <f aca="false">IF(MID(AR125,1,2)="热线",12345)+IF(MID(AR125,1,2)="网络",12345)+IF(MID(AR125,1,2)="GJ",96166)</f>
        <v>96166</v>
      </c>
      <c r="AU125" s="43" t="str">
        <f aca="false">IFERROR(LEFT(C125,FIND(" ",C125)-1),C125)</f>
        <v>2026-02-05</v>
      </c>
      <c r="AV125" s="43" t="str">
        <f aca="false">P125</f>
        <v>安全保卫部（应急管理中心）</v>
      </c>
      <c r="AW125" s="43" t="str">
        <f aca="false">Q125</f>
        <v>动物园分中心</v>
      </c>
      <c r="AX125" s="7" t="str">
        <f aca="false">H125</f>
        <v>2月5日11:48分来电：一先生多次反映动物园枢纽停私家车一事，360快路领导已明确告知，所反映的私家车非本线路员工。现要求相关部门尽快告知，枢纽站是否能随意停私家车，且私家车的车主是否为该场站的员工。并称曾看到该车主身着公交制服，主黑白两车轮换停在场站。分别为白色SUV（京APX2727号车）和黑色吉普的SUV（京LDS010号车），后又换其他私家车停在枢纽站内，甚至看到部分私家车已经在场站停的太久落灰。针对以上问题，要求尽快答复。</v>
      </c>
      <c r="AY125" s="43" t="str">
        <f aca="false">L125</f>
        <v>安保专业其他问题</v>
      </c>
      <c r="AZ125" s="43" t="s">
        <v>116</v>
      </c>
      <c r="BA125" s="43" t="s">
        <v>116</v>
      </c>
      <c r="BB125" s="43" t="s">
        <v>116</v>
      </c>
      <c r="BC125" s="6" t="s">
        <v>398</v>
      </c>
      <c r="BD125" s="43" t="str">
        <f aca="false">T125</f>
        <v>结束</v>
      </c>
      <c r="BE125" s="43" t="str">
        <f aca="false">IFERROR(LEFT(R125,FIND(" ",R125)-1),R125)</f>
        <v>2026-02-10</v>
      </c>
      <c r="BF125" s="6" t="s">
        <v>5771</v>
      </c>
      <c r="BG125" s="78" t="s">
        <v>99</v>
      </c>
      <c r="BH125" s="55" t="s">
        <v>186</v>
      </c>
      <c r="BI125" s="44"/>
      <c r="BJ125" s="44"/>
      <c r="BK125" s="44"/>
      <c r="BL125" s="44" t="str">
        <f aca="false">IF(BG125="物管行政部","侯旭、郑楠",IF(BG125="安保部","张庚",IF(BG125="工程设备部","华菲",IF(BG125="人力资源部","成琦",IF(BG125="党委工作部","阎鑫雨",IF(BG125="餐饮服务部","赵弘晨",IF(BG125="工会","白莉",IF(BG125="办公室","李建萍",""))))))))&amp;IF(BG125="纪检部","张先民",IF(BG125="信息管理部","蔡浩然",""))</f>
        <v>侯旭、郑楠</v>
      </c>
      <c r="BM125" s="44"/>
      <c r="BN125" s="44"/>
      <c r="BO125" s="44"/>
      <c r="BP125" s="44" t="s">
        <v>120</v>
      </c>
      <c r="BQ125" s="46"/>
      <c r="BR125" s="44"/>
      <c r="BS125" s="46"/>
      <c r="BT125" s="46"/>
      <c r="BU125" s="44"/>
      <c r="BV125" s="44"/>
      <c r="BW125" s="44" t="str">
        <f aca="false">MID(AR125,1,22)</f>
        <v>GJ-PHONE-20260205-0808</v>
      </c>
      <c r="BX125" s="45" t="str">
        <f aca="false">IF(COUNTIF(BW:BW,BW125)=1,"否",COUNTIF(BW:BW,BW125))</f>
        <v>否</v>
      </c>
      <c r="CF125" s="0" t="str">
        <f aca="false">VLOOKUP(AR125,[3]市民意见信息导出!$AK$2:$AM$304,3,FALSE())</f>
        <v>结束</v>
      </c>
    </row>
    <row r="126" customFormat="false" ht="56" hidden="true" customHeight="false" outlineLevel="0" collapsed="false">
      <c r="A126" s="36" t="s">
        <v>5772</v>
      </c>
      <c r="B126" s="36" t="s">
        <v>5773</v>
      </c>
      <c r="C126" s="36" t="s">
        <v>5774</v>
      </c>
      <c r="D126" s="36" t="s">
        <v>2072</v>
      </c>
      <c r="E126" s="35" t="s">
        <v>4747</v>
      </c>
      <c r="F126" s="35" t="s">
        <v>89</v>
      </c>
      <c r="G126" s="36" t="s">
        <v>5775</v>
      </c>
      <c r="H126" s="36" t="s">
        <v>5776</v>
      </c>
      <c r="I126" s="35" t="s">
        <v>92</v>
      </c>
      <c r="J126" s="35" t="s">
        <v>173</v>
      </c>
      <c r="K126" s="35" t="s">
        <v>94</v>
      </c>
      <c r="L126" s="35" t="s">
        <v>1072</v>
      </c>
      <c r="M126" s="35" t="s">
        <v>1073</v>
      </c>
      <c r="N126" s="35" t="s">
        <v>97</v>
      </c>
      <c r="O126" s="35" t="s">
        <v>305</v>
      </c>
      <c r="P126" s="35" t="s">
        <v>99</v>
      </c>
      <c r="Q126" s="35" t="s">
        <v>305</v>
      </c>
      <c r="R126" s="36" t="s">
        <v>2072</v>
      </c>
      <c r="S126" s="95" t="s">
        <v>1925</v>
      </c>
      <c r="T126" s="16" t="s">
        <v>103</v>
      </c>
      <c r="U126" s="96" t="s">
        <v>104</v>
      </c>
      <c r="V126" s="35" t="s">
        <v>5670</v>
      </c>
      <c r="W126" s="35" t="s">
        <v>5777</v>
      </c>
      <c r="X126" s="35" t="s">
        <v>5778</v>
      </c>
      <c r="Y126" s="35" t="s">
        <v>242</v>
      </c>
      <c r="Z126" s="35" t="s">
        <v>242</v>
      </c>
      <c r="AA126" s="35" t="s">
        <v>5779</v>
      </c>
      <c r="AB126" s="35" t="s">
        <v>111</v>
      </c>
      <c r="AC126" s="35" t="s">
        <v>97</v>
      </c>
      <c r="AD126" s="35" t="s">
        <v>99</v>
      </c>
      <c r="AE126" s="35"/>
      <c r="AF126" s="35"/>
      <c r="AG126" s="35"/>
      <c r="AH126" s="35" t="s">
        <v>4756</v>
      </c>
      <c r="AI126" s="35" t="s">
        <v>4757</v>
      </c>
      <c r="AJ126" s="36" t="s">
        <v>104</v>
      </c>
      <c r="AK126" s="37" t="str">
        <f aca="false">AI126&amp;L126&amp;M126</f>
        <v>普办安全服务专业其他问题安全服务专业补充内容</v>
      </c>
      <c r="AP126" s="38" t="n">
        <v>123</v>
      </c>
      <c r="AQ126" s="97" t="n">
        <v>46054</v>
      </c>
      <c r="AR126" s="43" t="str">
        <f aca="false">IFERROR(LEFT(A126,FIND("（",A126)-1),A126)</f>
        <v>GJ-PHONE-20260205-0892-1</v>
      </c>
      <c r="AS126" s="43" t="str">
        <f aca="false">J126</f>
        <v>其他</v>
      </c>
      <c r="AT126" s="43" t="n">
        <f aca="false">IF(MID(AR126,1,2)="热线",12345)+IF(MID(AR126,1,2)="网络",12345)+IF(MID(AR126,1,2)="GJ",96166)</f>
        <v>96166</v>
      </c>
      <c r="AU126" s="43" t="str">
        <f aca="false">IFERROR(LEFT(C126,FIND(" ",C126)-1),C126)</f>
        <v>2026-02-05</v>
      </c>
      <c r="AV126" s="43" t="str">
        <f aca="false">P126</f>
        <v>物管行政部</v>
      </c>
      <c r="AW126" s="43" t="str">
        <f aca="false">Q126</f>
        <v>九龙分中心</v>
      </c>
      <c r="AX126" s="7" t="str">
        <f aca="false">H126</f>
        <v>2月5日12:23分一女士多次来电：使用15910468025号码反映的F94路车内卫生一事，未回复未解决。故不满，要求马上回复。
</v>
      </c>
      <c r="AY126" s="43" t="str">
        <f aca="false">L126</f>
        <v>安全服务专业其他问题</v>
      </c>
      <c r="AZ126" s="43" t="s">
        <v>116</v>
      </c>
      <c r="BA126" s="43" t="s">
        <v>116</v>
      </c>
      <c r="BB126" s="43" t="s">
        <v>116</v>
      </c>
      <c r="BC126" s="6" t="s">
        <v>4758</v>
      </c>
      <c r="BD126" s="43" t="str">
        <f aca="false">T126</f>
        <v>结束</v>
      </c>
      <c r="BE126" s="43" t="str">
        <f aca="false">IFERROR(LEFT(R126,FIND(" ",R126)-1),R126)</f>
        <v>2026-02-10</v>
      </c>
      <c r="BF126" s="6" t="s">
        <v>5753</v>
      </c>
      <c r="BG126" s="78" t="s">
        <v>99</v>
      </c>
      <c r="BH126" s="55" t="s">
        <v>305</v>
      </c>
      <c r="BI126" s="44"/>
      <c r="BJ126" s="44"/>
      <c r="BK126" s="44"/>
      <c r="BL126" s="44" t="str">
        <f aca="false">IF(BG126="物管行政部","侯旭、郑楠",IF(BG126="安保部","张庚",IF(BG126="工程设备部","华菲",IF(BG126="人力资源部","成琦",IF(BG126="党委工作部","阎鑫雨",IF(BG126="餐饮服务部","赵弘晨",IF(BG126="工会","白莉",IF(BG126="办公室","李建萍",""))))))))&amp;IF(BG126="纪检部","张先民",IF(BG126="信息管理部","蔡浩然",""))</f>
        <v>侯旭、郑楠</v>
      </c>
      <c r="BM126" s="44"/>
      <c r="BN126" s="44"/>
      <c r="BO126" s="44"/>
      <c r="BP126" s="44" t="s">
        <v>120</v>
      </c>
      <c r="BQ126" s="46" t="s">
        <v>5754</v>
      </c>
      <c r="BR126" s="44" t="s">
        <v>92</v>
      </c>
      <c r="BS126" s="46"/>
      <c r="BT126" s="46"/>
      <c r="BU126" s="44"/>
      <c r="BV126" s="46" t="s">
        <v>5755</v>
      </c>
      <c r="BW126" s="44" t="str">
        <f aca="false">MID(AR126,1,22)</f>
        <v>GJ-PHONE-20260205-0892</v>
      </c>
      <c r="BX126" s="45" t="str">
        <f aca="false">IF(COUNTIF(BW:BW,BW126)=1,"否",COUNTIF(BW:BW,BW126))</f>
        <v>否</v>
      </c>
      <c r="CF126" s="0" t="str">
        <f aca="false">VLOOKUP(AR126,[3]市民意见信息导出!$AK$2:$AM$304,3,FALSE())</f>
        <v>结束</v>
      </c>
    </row>
    <row r="127" customFormat="false" ht="71" hidden="true" customHeight="true" outlineLevel="0" collapsed="false">
      <c r="A127" s="36" t="s">
        <v>5780</v>
      </c>
      <c r="B127" s="36" t="s">
        <v>5781</v>
      </c>
      <c r="C127" s="36" t="s">
        <v>5782</v>
      </c>
      <c r="D127" s="36" t="s">
        <v>2072</v>
      </c>
      <c r="E127" s="35"/>
      <c r="F127" s="35" t="s">
        <v>129</v>
      </c>
      <c r="G127" s="36" t="s">
        <v>5783</v>
      </c>
      <c r="H127" s="36" t="s">
        <v>5784</v>
      </c>
      <c r="I127" s="35" t="s">
        <v>92</v>
      </c>
      <c r="J127" s="35" t="s">
        <v>173</v>
      </c>
      <c r="K127" s="35" t="s">
        <v>434</v>
      </c>
      <c r="L127" s="35" t="s">
        <v>435</v>
      </c>
      <c r="M127" s="35" t="s">
        <v>436</v>
      </c>
      <c r="N127" s="35" t="s">
        <v>97</v>
      </c>
      <c r="O127" s="35" t="s">
        <v>99</v>
      </c>
      <c r="P127" s="35" t="s">
        <v>99</v>
      </c>
      <c r="Q127" s="35" t="s">
        <v>218</v>
      </c>
      <c r="R127" s="36" t="s">
        <v>2072</v>
      </c>
      <c r="S127" s="95" t="s">
        <v>1925</v>
      </c>
      <c r="T127" s="16" t="s">
        <v>103</v>
      </c>
      <c r="U127" s="96" t="s">
        <v>104</v>
      </c>
      <c r="V127" s="35" t="s">
        <v>754</v>
      </c>
      <c r="W127" s="35" t="s">
        <v>5785</v>
      </c>
      <c r="X127" s="35" t="s">
        <v>5786</v>
      </c>
      <c r="Y127" s="35" t="s">
        <v>242</v>
      </c>
      <c r="Z127" s="35" t="s">
        <v>242</v>
      </c>
      <c r="AA127" s="35" t="s">
        <v>5787</v>
      </c>
      <c r="AB127" s="35" t="s">
        <v>111</v>
      </c>
      <c r="AC127" s="35" t="s">
        <v>97</v>
      </c>
      <c r="AD127" s="35" t="s">
        <v>99</v>
      </c>
      <c r="AE127" s="35"/>
      <c r="AF127" s="35"/>
      <c r="AG127" s="35"/>
      <c r="AH127" s="35" t="s">
        <v>4756</v>
      </c>
      <c r="AI127" s="35" t="s">
        <v>4757</v>
      </c>
      <c r="AJ127" s="36" t="s">
        <v>104</v>
      </c>
      <c r="AK127" s="37" t="str">
        <f aca="false">AI127&amp;L127&amp;M127</f>
        <v>普办基建行政专业其他问题基建行政专业补充内容</v>
      </c>
      <c r="AP127" s="38" t="n">
        <v>124</v>
      </c>
      <c r="AQ127" s="97" t="n">
        <v>46054</v>
      </c>
      <c r="AR127" s="43" t="str">
        <f aca="false">IFERROR(LEFT(A127,FIND("（",A127)-1),A127)</f>
        <v>GJ-PHONE-20260205-1304</v>
      </c>
      <c r="AS127" s="43" t="str">
        <f aca="false">J127</f>
        <v>其他</v>
      </c>
      <c r="AT127" s="43" t="n">
        <f aca="false">IF(MID(AR127,1,2)="热线",12345)+IF(MID(AR127,1,2)="网络",12345)+IF(MID(AR127,1,2)="GJ",96166)</f>
        <v>96166</v>
      </c>
      <c r="AU127" s="43" t="str">
        <f aca="false">IFERROR(LEFT(C127,FIND(" ",C127)-1),C127)</f>
        <v>2026-02-05</v>
      </c>
      <c r="AV127" s="43" t="str">
        <f aca="false">P127</f>
        <v>物管行政部</v>
      </c>
      <c r="AW127" s="43" t="str">
        <f aca="false">Q127</f>
        <v>机关</v>
      </c>
      <c r="AX127" s="7" t="str">
        <f aca="false">H127</f>
        <v>2月5日15:26分来电，一先生的父亲康仲松是公交退休职工，在职时分到福利房产（西城区宣武门西大街后八楼），此房没有任何能够证明的手续与房产证，现此房已划分为首开物业管理，两年前其反映过此问题，公交物业姓马的主任联系过，但未解决，后其向首开物业反映此事，首开的人说告知还要找公交。要求负责人回复。</v>
      </c>
      <c r="AY127" s="43" t="str">
        <f aca="false">L127</f>
        <v>基建行政专业其他问题</v>
      </c>
      <c r="AZ127" s="43" t="s">
        <v>92</v>
      </c>
      <c r="BA127" s="43" t="s">
        <v>116</v>
      </c>
      <c r="BB127" s="43" t="s">
        <v>116</v>
      </c>
      <c r="BC127" s="6" t="s">
        <v>226</v>
      </c>
      <c r="BD127" s="43" t="str">
        <f aca="false">T127</f>
        <v>结束</v>
      </c>
      <c r="BE127" s="43" t="str">
        <f aca="false">IFERROR(LEFT(R127,FIND(" ",R127)-1),R127)</f>
        <v>2026-02-10</v>
      </c>
      <c r="BF127" s="5" t="s">
        <v>1703</v>
      </c>
      <c r="BG127" s="78" t="s">
        <v>99</v>
      </c>
      <c r="BH127" s="55" t="s">
        <v>1704</v>
      </c>
      <c r="BI127" s="44"/>
      <c r="BJ127" s="44"/>
      <c r="BK127" s="44"/>
      <c r="BL127" s="44" t="str">
        <f aca="false">IF(BG127="物管行政部","侯旭、郑楠",IF(BG127="安保部","张庚",IF(BG127="工程设备部","华菲",IF(BG127="人力资源部","成琦",IF(BG127="党委工作部","阎鑫雨",IF(BG127="餐饮服务部","赵弘晨",IF(BG127="工会","白莉",IF(BG127="办公室","李建萍",""))))))))&amp;IF(BG127="纪检部","张先民",IF(BG127="信息管理部","蔡浩然",""))</f>
        <v>侯旭、郑楠</v>
      </c>
      <c r="BM127" s="44"/>
      <c r="BN127" s="44"/>
      <c r="BO127" s="44"/>
      <c r="BP127" s="45" t="s">
        <v>228</v>
      </c>
      <c r="BQ127" s="46"/>
      <c r="BR127" s="44"/>
      <c r="BS127" s="46"/>
      <c r="BT127" s="46"/>
      <c r="BU127" s="44"/>
      <c r="BV127" s="44"/>
      <c r="BW127" s="44" t="str">
        <f aca="false">MID(AR127,1,22)</f>
        <v>GJ-PHONE-20260205-1304</v>
      </c>
      <c r="BX127" s="45" t="str">
        <f aca="false">IF(COUNTIF(BW:BW,BW127)=1,"否",COUNTIF(BW:BW,BW127))</f>
        <v>否</v>
      </c>
      <c r="CF127" s="0" t="str">
        <f aca="false">VLOOKUP(AR127,[3]市民意见信息导出!$AK$2:$AM$304,3,FALSE())</f>
        <v>结束</v>
      </c>
    </row>
    <row r="128" customFormat="false" ht="84" hidden="true" customHeight="false" outlineLevel="0" collapsed="false">
      <c r="A128" s="36" t="s">
        <v>5788</v>
      </c>
      <c r="B128" s="36" t="s">
        <v>5789</v>
      </c>
      <c r="C128" s="36" t="s">
        <v>5790</v>
      </c>
      <c r="D128" s="36" t="s">
        <v>2129</v>
      </c>
      <c r="E128" s="35" t="s">
        <v>5485</v>
      </c>
      <c r="F128" s="35" t="s">
        <v>129</v>
      </c>
      <c r="G128" s="36" t="s">
        <v>5679</v>
      </c>
      <c r="H128" s="36" t="s">
        <v>5791</v>
      </c>
      <c r="I128" s="35" t="s">
        <v>92</v>
      </c>
      <c r="J128" s="35" t="s">
        <v>173</v>
      </c>
      <c r="K128" s="35" t="s">
        <v>434</v>
      </c>
      <c r="L128" s="35" t="s">
        <v>435</v>
      </c>
      <c r="M128" s="35" t="s">
        <v>436</v>
      </c>
      <c r="N128" s="35" t="s">
        <v>97</v>
      </c>
      <c r="O128" s="35" t="s">
        <v>99</v>
      </c>
      <c r="P128" s="35" t="s">
        <v>99</v>
      </c>
      <c r="Q128" s="35" t="s">
        <v>218</v>
      </c>
      <c r="R128" s="36" t="s">
        <v>2129</v>
      </c>
      <c r="S128" s="95" t="s">
        <v>2021</v>
      </c>
      <c r="T128" s="16" t="s">
        <v>103</v>
      </c>
      <c r="U128" s="96" t="s">
        <v>104</v>
      </c>
      <c r="V128" s="35" t="s">
        <v>1896</v>
      </c>
      <c r="W128" s="35" t="s">
        <v>5792</v>
      </c>
      <c r="X128" s="35" t="s">
        <v>2117</v>
      </c>
      <c r="Y128" s="35" t="s">
        <v>242</v>
      </c>
      <c r="Z128" s="35" t="s">
        <v>242</v>
      </c>
      <c r="AA128" s="35" t="s">
        <v>5793</v>
      </c>
      <c r="AB128" s="35" t="s">
        <v>111</v>
      </c>
      <c r="AC128" s="35" t="s">
        <v>97</v>
      </c>
      <c r="AD128" s="35" t="s">
        <v>99</v>
      </c>
      <c r="AE128" s="35"/>
      <c r="AF128" s="35"/>
      <c r="AG128" s="35"/>
      <c r="AH128" s="35" t="s">
        <v>4756</v>
      </c>
      <c r="AI128" s="35" t="s">
        <v>4757</v>
      </c>
      <c r="AJ128" s="36" t="s">
        <v>104</v>
      </c>
      <c r="AK128" s="37" t="str">
        <f aca="false">AI128&amp;L128&amp;M128</f>
        <v>普办基建行政专业其他问题基建行政专业补充内容</v>
      </c>
      <c r="AP128" s="38" t="n">
        <v>125</v>
      </c>
      <c r="AQ128" s="97" t="n">
        <v>46054</v>
      </c>
      <c r="AR128" s="43" t="str">
        <f aca="false">IFERROR(LEFT(A128,FIND("（",A128)-1),A128)</f>
        <v>GJ-PHONE-20260206-0100</v>
      </c>
      <c r="AS128" s="43" t="str">
        <f aca="false">J128</f>
        <v>其他</v>
      </c>
      <c r="AT128" s="43" t="n">
        <f aca="false">IF(MID(AR128,1,2)="热线",12345)+IF(MID(AR128,1,2)="网络",12345)+IF(MID(AR128,1,2)="GJ",96166)</f>
        <v>96166</v>
      </c>
      <c r="AU128" s="43" t="str">
        <f aca="false">IFERROR(LEFT(C128,FIND(" ",C128)-1),C128)</f>
        <v>2026-02-06</v>
      </c>
      <c r="AV128" s="43" t="str">
        <f aca="false">P128</f>
        <v>物管行政部</v>
      </c>
      <c r="AW128" s="43" t="str">
        <f aca="false">Q128</f>
        <v>机关</v>
      </c>
      <c r="AX128" s="7" t="str">
        <f aca="false">H128</f>
        <v>2月6日7:31分来电、客四退休职工周杰来电称：其反映广安胡同北口场站院内的保洁员不认真清理卫生一事，一直没人管、没人解决，故不满，要求答复。</v>
      </c>
      <c r="AY128" s="43" t="str">
        <f aca="false">L128</f>
        <v>基建行政专业其他问题</v>
      </c>
      <c r="AZ128" s="43" t="s">
        <v>92</v>
      </c>
      <c r="BA128" s="43" t="s">
        <v>116</v>
      </c>
      <c r="BB128" s="43" t="s">
        <v>116</v>
      </c>
      <c r="BC128" s="6" t="s">
        <v>4758</v>
      </c>
      <c r="BD128" s="43" t="str">
        <f aca="false">T128</f>
        <v>结束</v>
      </c>
      <c r="BE128" s="43" t="str">
        <f aca="false">IFERROR(LEFT(R128,FIND(" ",R128)-1),R128)</f>
        <v>2026-02-11</v>
      </c>
      <c r="BF128" s="6" t="s">
        <v>5709</v>
      </c>
      <c r="BG128" s="78" t="s">
        <v>99</v>
      </c>
      <c r="BH128" s="55" t="s">
        <v>1467</v>
      </c>
      <c r="BI128" s="44"/>
      <c r="BJ128" s="44"/>
      <c r="BK128" s="44"/>
      <c r="BL128" s="44" t="str">
        <f aca="false">IF(BG128="物管行政部","侯旭、郑楠",IF(BG128="安保部","张庚",IF(BG128="工程设备部","华菲",IF(BG128="人力资源部","成琦",IF(BG128="党委工作部","阎鑫雨",IF(BG128="餐饮服务部","赵弘晨",IF(BG128="工会","白莉",IF(BG128="办公室","李建萍",""))))))))&amp;IF(BG128="纪检部","张先民",IF(BG128="信息管理部","蔡浩然",""))</f>
        <v>侯旭、郑楠</v>
      </c>
      <c r="BM128" s="44"/>
      <c r="BN128" s="44"/>
      <c r="BO128" s="44"/>
      <c r="BP128" s="45" t="s">
        <v>228</v>
      </c>
      <c r="BQ128" s="51" t="s">
        <v>5794</v>
      </c>
      <c r="BR128" s="44" t="s">
        <v>92</v>
      </c>
      <c r="BS128" s="46" t="s">
        <v>150</v>
      </c>
      <c r="BT128" s="46"/>
      <c r="BU128" s="44"/>
      <c r="BV128" s="44" t="s">
        <v>5681</v>
      </c>
      <c r="BW128" s="44" t="str">
        <f aca="false">MID(AR128,1,22)</f>
        <v>GJ-PHONE-20260206-0100</v>
      </c>
      <c r="BX128" s="45" t="str">
        <f aca="false">IF(COUNTIF(BW:BW,BW128)=1,"否",COUNTIF(BW:BW,BW128))</f>
        <v>否</v>
      </c>
      <c r="CF128" s="0" t="str">
        <f aca="false">VLOOKUP(AR128,[3]市民意见信息导出!$AK$2:$AM$304,3,FALSE())</f>
        <v>结束</v>
      </c>
    </row>
    <row r="129" customFormat="false" ht="39" hidden="true" customHeight="false" outlineLevel="0" collapsed="false">
      <c r="A129" s="36" t="s">
        <v>5795</v>
      </c>
      <c r="B129" s="36" t="s">
        <v>5796</v>
      </c>
      <c r="C129" s="36" t="s">
        <v>5797</v>
      </c>
      <c r="D129" s="36" t="s">
        <v>2072</v>
      </c>
      <c r="E129" s="35" t="s">
        <v>4747</v>
      </c>
      <c r="F129" s="35" t="s">
        <v>129</v>
      </c>
      <c r="G129" s="36" t="s">
        <v>5798</v>
      </c>
      <c r="H129" s="36" t="s">
        <v>5799</v>
      </c>
      <c r="I129" s="35" t="s">
        <v>92</v>
      </c>
      <c r="J129" s="35" t="s">
        <v>93</v>
      </c>
      <c r="K129" s="35" t="s">
        <v>94</v>
      </c>
      <c r="L129" s="35" t="s">
        <v>95</v>
      </c>
      <c r="M129" s="35" t="s">
        <v>96</v>
      </c>
      <c r="N129" s="35" t="s">
        <v>97</v>
      </c>
      <c r="O129" s="35" t="s">
        <v>340</v>
      </c>
      <c r="P129" s="35" t="s">
        <v>340</v>
      </c>
      <c r="Q129" s="35" t="s">
        <v>340</v>
      </c>
      <c r="R129" s="36" t="s">
        <v>2072</v>
      </c>
      <c r="S129" s="95" t="s">
        <v>1925</v>
      </c>
      <c r="T129" s="16" t="s">
        <v>103</v>
      </c>
      <c r="U129" s="96" t="s">
        <v>104</v>
      </c>
      <c r="V129" s="35" t="s">
        <v>5148</v>
      </c>
      <c r="W129" s="35" t="s">
        <v>5800</v>
      </c>
      <c r="X129" s="35" t="s">
        <v>4897</v>
      </c>
      <c r="Y129" s="35" t="s">
        <v>4753</v>
      </c>
      <c r="Z129" s="35" t="s">
        <v>4754</v>
      </c>
      <c r="AA129" s="35" t="s">
        <v>5801</v>
      </c>
      <c r="AB129" s="35" t="s">
        <v>111</v>
      </c>
      <c r="AC129" s="35" t="s">
        <v>97</v>
      </c>
      <c r="AD129" s="35" t="s">
        <v>99</v>
      </c>
      <c r="AE129" s="35"/>
      <c r="AF129" s="35"/>
      <c r="AG129" s="35"/>
      <c r="AH129" s="35" t="s">
        <v>4756</v>
      </c>
      <c r="AI129" s="35" t="s">
        <v>4757</v>
      </c>
      <c r="AJ129" s="36" t="s">
        <v>104</v>
      </c>
      <c r="AK129" s="37" t="str">
        <f aca="false">AI129&amp;L129&amp;M129</f>
        <v>普办企业政策问题调整服务规范</v>
      </c>
      <c r="AP129" s="38" t="n">
        <v>126</v>
      </c>
      <c r="AQ129" s="97" t="n">
        <v>46054</v>
      </c>
      <c r="AR129" s="43" t="str">
        <f aca="false">IFERROR(LEFT(A129,FIND("（",A129)-1),A129)</f>
        <v>GJ-PHONE-20260205-1844</v>
      </c>
      <c r="AS129" s="43" t="str">
        <f aca="false">J129</f>
        <v>诉求</v>
      </c>
      <c r="AT129" s="43" t="n">
        <f aca="false">IF(MID(AR129,1,2)="热线",12345)+IF(MID(AR129,1,2)="网络",12345)+IF(MID(AR129,1,2)="GJ",96166)</f>
        <v>96166</v>
      </c>
      <c r="AU129" s="43" t="str">
        <f aca="false">IFERROR(LEFT(C129,FIND(" ",C129)-1),C129)</f>
        <v>2026-02-06</v>
      </c>
      <c r="AV129" s="43" t="str">
        <f aca="false">P129</f>
        <v>明月湾分中心</v>
      </c>
      <c r="AW129" s="43" t="str">
        <f aca="false">Q129</f>
        <v>明月湾分中心</v>
      </c>
      <c r="AX129" s="7" t="str">
        <f aca="false">H129</f>
        <v>2月5日18：45分来电，一先生18:11左右在宋家庄枢纽站乘坐581路（车号未记），其称上车时闻到车上有很浓的酱油味，地上也有酱油印，其不满，望相关部门尽快清理并要求答复。</v>
      </c>
      <c r="AY129" s="43" t="str">
        <f aca="false">L129</f>
        <v>企业政策问题</v>
      </c>
      <c r="AZ129" s="43" t="s">
        <v>116</v>
      </c>
      <c r="BA129" s="43" t="s">
        <v>116</v>
      </c>
      <c r="BB129" s="43" t="s">
        <v>116</v>
      </c>
      <c r="BC129" s="6" t="s">
        <v>4758</v>
      </c>
      <c r="BD129" s="43" t="str">
        <f aca="false">T129</f>
        <v>结束</v>
      </c>
      <c r="BE129" s="43" t="str">
        <f aca="false">IFERROR(LEFT(R129,FIND(" ",R129)-1),R129)</f>
        <v>2026-02-10</v>
      </c>
      <c r="BF129" s="6" t="s">
        <v>5418</v>
      </c>
      <c r="BG129" s="78" t="s">
        <v>99</v>
      </c>
      <c r="BH129" s="55" t="s">
        <v>340</v>
      </c>
      <c r="BI129" s="44"/>
      <c r="BJ129" s="44"/>
      <c r="BK129" s="44"/>
      <c r="BL129" s="44" t="str">
        <f aca="false">IF(BG129="物管行政部","侯旭、郑楠",IF(BG129="安保部","张庚",IF(BG129="工程设备部","华菲",IF(BG129="人力资源部","成琦",IF(BG129="党委工作部","阎鑫雨",IF(BG129="餐饮服务部","赵弘晨",IF(BG129="工会","白莉",IF(BG129="办公室","李建萍",""))))))))&amp;IF(BG129="纪检部","张先民",IF(BG129="信息管理部","蔡浩然",""))</f>
        <v>侯旭、郑楠</v>
      </c>
      <c r="BM129" s="44"/>
      <c r="BN129" s="44"/>
      <c r="BO129" s="44"/>
      <c r="BP129" s="44" t="s">
        <v>120</v>
      </c>
      <c r="BQ129" s="46"/>
      <c r="BR129" s="44"/>
      <c r="BS129" s="46"/>
      <c r="BT129" s="46"/>
      <c r="BU129" s="44"/>
      <c r="BV129" s="44"/>
      <c r="BW129" s="44" t="str">
        <f aca="false">MID(AR129,1,22)</f>
        <v>GJ-PHONE-20260205-1844</v>
      </c>
      <c r="BX129" s="45" t="str">
        <f aca="false">IF(COUNTIF(BW:BW,BW129)=1,"否",COUNTIF(BW:BW,BW129))</f>
        <v>否</v>
      </c>
      <c r="CF129" s="0" t="str">
        <f aca="false">VLOOKUP(AR129,[3]市民意见信息导出!$AK$2:$AM$304,3,FALSE())</f>
        <v>结束</v>
      </c>
    </row>
    <row r="130" customFormat="false" ht="39" hidden="true" customHeight="false" outlineLevel="0" collapsed="false">
      <c r="A130" s="36" t="s">
        <v>5802</v>
      </c>
      <c r="B130" s="36" t="s">
        <v>5803</v>
      </c>
      <c r="C130" s="36" t="s">
        <v>5804</v>
      </c>
      <c r="D130" s="36" t="s">
        <v>2129</v>
      </c>
      <c r="E130" s="35"/>
      <c r="F130" s="35" t="s">
        <v>129</v>
      </c>
      <c r="G130" s="35"/>
      <c r="H130" s="36" t="s">
        <v>5805</v>
      </c>
      <c r="I130" s="35" t="s">
        <v>116</v>
      </c>
      <c r="J130" s="35" t="s">
        <v>173</v>
      </c>
      <c r="K130" s="35" t="s">
        <v>94</v>
      </c>
      <c r="L130" s="35" t="s">
        <v>1072</v>
      </c>
      <c r="M130" s="35" t="s">
        <v>5076</v>
      </c>
      <c r="N130" s="35" t="s">
        <v>97</v>
      </c>
      <c r="O130" s="35" t="s">
        <v>573</v>
      </c>
      <c r="P130" s="35" t="s">
        <v>99</v>
      </c>
      <c r="Q130" s="35" t="s">
        <v>573</v>
      </c>
      <c r="R130" s="36" t="s">
        <v>2129</v>
      </c>
      <c r="S130" s="95" t="s">
        <v>2021</v>
      </c>
      <c r="T130" s="16" t="s">
        <v>103</v>
      </c>
      <c r="U130" s="96" t="s">
        <v>104</v>
      </c>
      <c r="V130" s="35" t="s">
        <v>4840</v>
      </c>
      <c r="W130" s="35" t="s">
        <v>5072</v>
      </c>
      <c r="X130" s="35" t="s">
        <v>5806</v>
      </c>
      <c r="Y130" s="35" t="s">
        <v>4753</v>
      </c>
      <c r="Z130" s="35" t="s">
        <v>4754</v>
      </c>
      <c r="AA130" s="35" t="s">
        <v>5807</v>
      </c>
      <c r="AB130" s="35" t="s">
        <v>111</v>
      </c>
      <c r="AC130" s="35" t="s">
        <v>97</v>
      </c>
      <c r="AD130" s="35" t="s">
        <v>99</v>
      </c>
      <c r="AE130" s="35"/>
      <c r="AF130" s="35"/>
      <c r="AG130" s="35"/>
      <c r="AH130" s="35" t="s">
        <v>4756</v>
      </c>
      <c r="AI130" s="35" t="s">
        <v>4757</v>
      </c>
      <c r="AJ130" s="36" t="s">
        <v>104</v>
      </c>
      <c r="AK130" s="37" t="str">
        <f aca="false">AI130&amp;L130&amp;M130</f>
        <v>普办安全服务专业其他问题安全服务专业信息不详</v>
      </c>
      <c r="AP130" s="38" t="n">
        <v>127</v>
      </c>
      <c r="AQ130" s="97" t="n">
        <v>46054</v>
      </c>
      <c r="AR130" s="43" t="str">
        <f aca="false">IFERROR(LEFT(A130,FIND("（",A130)-1),A130)</f>
        <v>GJ-PHONE-20260206-1014-1</v>
      </c>
      <c r="AS130" s="43" t="str">
        <f aca="false">J130</f>
        <v>其他</v>
      </c>
      <c r="AT130" s="43" t="n">
        <f aca="false">IF(MID(AR130,1,2)="热线",12345)+IF(MID(AR130,1,2)="网络",12345)+IF(MID(AR130,1,2)="GJ",96166)</f>
        <v>96166</v>
      </c>
      <c r="AU130" s="43" t="str">
        <f aca="false">IFERROR(LEFT(C130,FIND(" ",C130)-1),C130)</f>
        <v>2026-02-06</v>
      </c>
      <c r="AV130" s="43" t="str">
        <f aca="false">P130</f>
        <v>物管行政部</v>
      </c>
      <c r="AW130" s="43" t="str">
        <f aca="false">Q130</f>
        <v>天宫院分中心</v>
      </c>
      <c r="AX130" s="7" t="str">
        <f aca="false">H130</f>
        <v>2月6日8:28分来电：827路（未记车号）车牌号脏污，特来电反映。</v>
      </c>
      <c r="AY130" s="43" t="str">
        <f aca="false">L130</f>
        <v>安全服务专业其他问题</v>
      </c>
      <c r="AZ130" s="43" t="s">
        <v>116</v>
      </c>
      <c r="BA130" s="43" t="s">
        <v>116</v>
      </c>
      <c r="BB130" s="43" t="s">
        <v>116</v>
      </c>
      <c r="BC130" s="6" t="s">
        <v>4758</v>
      </c>
      <c r="BD130" s="43" t="str">
        <f aca="false">T130</f>
        <v>结束</v>
      </c>
      <c r="BE130" s="43" t="str">
        <f aca="false">IFERROR(LEFT(R130,FIND(" ",R130)-1),R130)</f>
        <v>2026-02-11</v>
      </c>
      <c r="BF130" s="6" t="s">
        <v>5808</v>
      </c>
      <c r="BG130" s="78" t="s">
        <v>99</v>
      </c>
      <c r="BH130" s="55" t="s">
        <v>573</v>
      </c>
      <c r="BI130" s="44"/>
      <c r="BJ130" s="44"/>
      <c r="BK130" s="44"/>
      <c r="BL130" s="44" t="str">
        <f aca="false">IF(BG130="物管行政部","侯旭、郑楠",IF(BG130="安保部","张庚",IF(BG130="工程设备部","华菲",IF(BG130="人力资源部","成琦",IF(BG130="党委工作部","阎鑫雨",IF(BG130="餐饮服务部","赵弘晨",IF(BG130="工会","白莉",IF(BG130="办公室","李建萍",""))))))))&amp;IF(BG130="纪检部","张先民",IF(BG130="信息管理部","蔡浩然",""))</f>
        <v>侯旭、郑楠</v>
      </c>
      <c r="BM130" s="44"/>
      <c r="BN130" s="44"/>
      <c r="BO130" s="44"/>
      <c r="BP130" s="44" t="s">
        <v>120</v>
      </c>
      <c r="BQ130" s="46"/>
      <c r="BR130" s="44"/>
      <c r="BS130" s="46"/>
      <c r="BT130" s="46"/>
      <c r="BU130" s="44"/>
      <c r="BV130" s="44"/>
      <c r="BW130" s="44" t="str">
        <f aca="false">MID(AR130,1,22)</f>
        <v>GJ-PHONE-20260206-1014</v>
      </c>
      <c r="BX130" s="45" t="str">
        <f aca="false">IF(COUNTIF(BW:BW,BW130)=1,"否",COUNTIF(BW:BW,BW130))</f>
        <v>否</v>
      </c>
      <c r="CF130" s="0" t="str">
        <f aca="false">VLOOKUP(AR130,[3]市民意见信息导出!$AK$2:$AM$304,3,FALSE())</f>
        <v>结束</v>
      </c>
    </row>
    <row r="131" customFormat="false" ht="91" hidden="true" customHeight="false" outlineLevel="0" collapsed="false">
      <c r="A131" s="36" t="s">
        <v>5809</v>
      </c>
      <c r="B131" s="36" t="s">
        <v>5810</v>
      </c>
      <c r="C131" s="36" t="s">
        <v>5811</v>
      </c>
      <c r="D131" s="36" t="s">
        <v>2129</v>
      </c>
      <c r="E131" s="35"/>
      <c r="F131" s="35" t="s">
        <v>129</v>
      </c>
      <c r="G131" s="36" t="s">
        <v>5812</v>
      </c>
      <c r="H131" s="36" t="s">
        <v>5813</v>
      </c>
      <c r="I131" s="35" t="s">
        <v>92</v>
      </c>
      <c r="J131" s="35" t="s">
        <v>173</v>
      </c>
      <c r="K131" s="35" t="s">
        <v>132</v>
      </c>
      <c r="L131" s="35" t="s">
        <v>174</v>
      </c>
      <c r="M131" s="35" t="s">
        <v>175</v>
      </c>
      <c r="N131" s="35" t="s">
        <v>97</v>
      </c>
      <c r="O131" s="35" t="s">
        <v>340</v>
      </c>
      <c r="P131" s="35" t="s">
        <v>176</v>
      </c>
      <c r="Q131" s="35" t="s">
        <v>340</v>
      </c>
      <c r="R131" s="36" t="s">
        <v>2129</v>
      </c>
      <c r="S131" s="95" t="s">
        <v>2154</v>
      </c>
      <c r="T131" s="16" t="s">
        <v>103</v>
      </c>
      <c r="U131" s="96" t="s">
        <v>104</v>
      </c>
      <c r="V131" s="36" t="s">
        <v>5814</v>
      </c>
      <c r="W131" s="35" t="s">
        <v>5815</v>
      </c>
      <c r="X131" s="35" t="s">
        <v>5816</v>
      </c>
      <c r="Y131" s="35" t="s">
        <v>5817</v>
      </c>
      <c r="Z131" s="35" t="s">
        <v>5818</v>
      </c>
      <c r="AA131" s="35" t="s">
        <v>5815</v>
      </c>
      <c r="AB131" s="35" t="s">
        <v>111</v>
      </c>
      <c r="AC131" s="35" t="s">
        <v>97</v>
      </c>
      <c r="AD131" s="35" t="s">
        <v>176</v>
      </c>
      <c r="AE131" s="35"/>
      <c r="AF131" s="35"/>
      <c r="AG131" s="35"/>
      <c r="AH131" s="35" t="s">
        <v>4756</v>
      </c>
      <c r="AI131" s="35" t="s">
        <v>4757</v>
      </c>
      <c r="AJ131" s="36" t="s">
        <v>104</v>
      </c>
      <c r="AK131" s="37" t="str">
        <f aca="false">AI131&amp;L131&amp;M131</f>
        <v>普办安保专业其他问题安保专业补充内容</v>
      </c>
      <c r="AP131" s="38" t="n">
        <v>128</v>
      </c>
      <c r="AQ131" s="97" t="n">
        <v>46054</v>
      </c>
      <c r="AR131" s="43" t="str">
        <f aca="false">IFERROR(LEFT(A131,FIND("（",A131)-1),A131)</f>
        <v>GJ-PHONE-20260206-2023</v>
      </c>
      <c r="AS131" s="43" t="str">
        <f aca="false">J131</f>
        <v>其他</v>
      </c>
      <c r="AT131" s="43" t="n">
        <f aca="false">IF(MID(AR131,1,2)="热线",12345)+IF(MID(AR131,1,2)="网络",12345)+IF(MID(AR131,1,2)="GJ",96166)</f>
        <v>96166</v>
      </c>
      <c r="AU131" s="43" t="str">
        <f aca="false">IFERROR(LEFT(C131,FIND(" ",C131)-1),C131)</f>
        <v>2026-02-06</v>
      </c>
      <c r="AV131" s="43" t="str">
        <f aca="false">P131</f>
        <v>安全保卫部（应急管理中心）</v>
      </c>
      <c r="AW131" s="43" t="str">
        <f aca="false">Q131</f>
        <v>明月湾分中心</v>
      </c>
      <c r="AX131" s="7" t="str">
        <f aca="false">H131</f>
        <v>2月6日19:10分来电，一先生是公交迷，其到快速公交1线德茂庄总站，看到该车正在更换车内新标识，其想进去要一张该车撕下来的旧标识收藏，称自己曾向电车分公司拨打过一个座机电话要旧标识，但现在不知道具体号码，工作人员让其自已去车队要。但现在其到了总站门口，但看门的人不让其进院，也不帮助其，其也没法去要。故不满，要求回复。
19:40分微信转物业 
 </v>
      </c>
      <c r="AY131" s="43" t="str">
        <f aca="false">L131</f>
        <v>安保专业其他问题</v>
      </c>
      <c r="AZ131" s="43" t="s">
        <v>116</v>
      </c>
      <c r="BA131" s="43" t="s">
        <v>116</v>
      </c>
      <c r="BB131" s="43" t="s">
        <v>116</v>
      </c>
      <c r="BC131" s="6" t="s">
        <v>398</v>
      </c>
      <c r="BD131" s="43" t="str">
        <f aca="false">T131</f>
        <v>结束</v>
      </c>
      <c r="BE131" s="43" t="str">
        <f aca="false">IFERROR(LEFT(R131,FIND(" ",R131)-1),R131)</f>
        <v>2026-02-11</v>
      </c>
      <c r="BF131" s="6" t="s">
        <v>5502</v>
      </c>
      <c r="BG131" s="78" t="s">
        <v>148</v>
      </c>
      <c r="BH131" s="55" t="s">
        <v>340</v>
      </c>
      <c r="BI131" s="44"/>
      <c r="BJ131" s="44"/>
      <c r="BK131" s="44"/>
      <c r="BL131" s="44" t="str">
        <f aca="false">IF(BG131="物管行政部","侯旭、郑楠",IF(BG131="安保部","张庚",IF(BG131="工程设备部","华菲",IF(BG131="人力资源部","成琦",IF(BG131="党委工作部","阎鑫雨",IF(BG131="餐饮服务部","赵弘晨",IF(BG131="工会","白莉",IF(BG131="办公室","李建萍",""))))))))&amp;IF(BG131="纪检部","张先民",IF(BG131="信息管理部","蔡浩然",""))</f>
        <v>张庚</v>
      </c>
      <c r="BM131" s="44"/>
      <c r="BN131" s="44"/>
      <c r="BO131" s="44"/>
      <c r="BP131" s="44" t="s">
        <v>120</v>
      </c>
      <c r="BQ131" s="46"/>
      <c r="BR131" s="44"/>
      <c r="BS131" s="46"/>
      <c r="BT131" s="46"/>
      <c r="BU131" s="44"/>
      <c r="BV131" s="44"/>
      <c r="BW131" s="44" t="str">
        <f aca="false">MID(AR131,1,22)</f>
        <v>GJ-PHONE-20260206-2023</v>
      </c>
      <c r="BX131" s="45" t="str">
        <f aca="false">IF(COUNTIF(BW:BW,BW131)=1,"否",COUNTIF(BW:BW,BW131))</f>
        <v>否</v>
      </c>
      <c r="CF131" s="0" t="str">
        <f aca="false">VLOOKUP(AR131,[3]市民意见信息导出!$AK$2:$AM$304,3,FALSE())</f>
        <v>结束</v>
      </c>
    </row>
    <row r="132" customFormat="false" ht="39" hidden="true" customHeight="false" outlineLevel="0" collapsed="false">
      <c r="A132" s="36" t="s">
        <v>5819</v>
      </c>
      <c r="B132" s="36" t="s">
        <v>5820</v>
      </c>
      <c r="C132" s="36" t="s">
        <v>5821</v>
      </c>
      <c r="D132" s="36" t="s">
        <v>2167</v>
      </c>
      <c r="E132" s="35" t="s">
        <v>2728</v>
      </c>
      <c r="F132" s="35" t="s">
        <v>129</v>
      </c>
      <c r="G132" s="36" t="s">
        <v>5822</v>
      </c>
      <c r="H132" s="36" t="s">
        <v>5823</v>
      </c>
      <c r="I132" s="35" t="s">
        <v>92</v>
      </c>
      <c r="J132" s="35" t="s">
        <v>173</v>
      </c>
      <c r="K132" s="35" t="s">
        <v>234</v>
      </c>
      <c r="L132" s="35" t="s">
        <v>303</v>
      </c>
      <c r="M132" s="35" t="s">
        <v>304</v>
      </c>
      <c r="N132" s="35" t="s">
        <v>97</v>
      </c>
      <c r="O132" s="35" t="s">
        <v>238</v>
      </c>
      <c r="P132" s="35" t="s">
        <v>238</v>
      </c>
      <c r="Q132" s="35" t="s">
        <v>218</v>
      </c>
      <c r="R132" s="36" t="s">
        <v>2167</v>
      </c>
      <c r="S132" s="95" t="s">
        <v>2154</v>
      </c>
      <c r="T132" s="16" t="s">
        <v>103</v>
      </c>
      <c r="U132" s="96" t="s">
        <v>104</v>
      </c>
      <c r="V132" s="35" t="s">
        <v>5824</v>
      </c>
      <c r="W132" s="35" t="s">
        <v>5825</v>
      </c>
      <c r="X132" s="35" t="s">
        <v>5826</v>
      </c>
      <c r="Y132" s="35" t="s">
        <v>242</v>
      </c>
      <c r="Z132" s="35" t="s">
        <v>242</v>
      </c>
      <c r="AA132" s="35" t="s">
        <v>5827</v>
      </c>
      <c r="AB132" s="35" t="s">
        <v>111</v>
      </c>
      <c r="AC132" s="35" t="s">
        <v>97</v>
      </c>
      <c r="AD132" s="35" t="s">
        <v>238</v>
      </c>
      <c r="AE132" s="35"/>
      <c r="AF132" s="35"/>
      <c r="AG132" s="35"/>
      <c r="AH132" s="35" t="s">
        <v>4756</v>
      </c>
      <c r="AI132" s="35" t="s">
        <v>4757</v>
      </c>
      <c r="AJ132" s="36" t="s">
        <v>104</v>
      </c>
      <c r="AK132" s="37" t="str">
        <f aca="false">AI132&amp;L132&amp;M132</f>
        <v>普办人力资源方面其他问题人力资源方面补充内容</v>
      </c>
      <c r="AP132" s="38" t="n">
        <v>129</v>
      </c>
      <c r="AQ132" s="97" t="n">
        <v>46054</v>
      </c>
      <c r="AR132" s="43" t="str">
        <f aca="false">IFERROR(LEFT(A132,FIND("（",A132)-1),A132)</f>
        <v>GJ-PHONE-20260207-0424</v>
      </c>
      <c r="AS132" s="43" t="str">
        <f aca="false">J132</f>
        <v>其他</v>
      </c>
      <c r="AT132" s="43" t="n">
        <f aca="false">IF(MID(AR132,1,2)="热线",12345)+IF(MID(AR132,1,2)="网络",12345)+IF(MID(AR132,1,2)="GJ",96166)</f>
        <v>96166</v>
      </c>
      <c r="AU132" s="43" t="str">
        <f aca="false">IFERROR(LEFT(C132,FIND(" ",C132)-1),C132)</f>
        <v>2026-02-07</v>
      </c>
      <c r="AV132" s="43" t="str">
        <f aca="false">P132</f>
        <v>人力资源部</v>
      </c>
      <c r="AW132" s="43" t="str">
        <f aca="false">Q132</f>
        <v>机关</v>
      </c>
      <c r="AX132" s="7" t="str">
        <f aca="false">H132</f>
        <v>2月7日10:03分来电魏先生询问：其曾是顺义南彩场站鸿运承食堂人员，25年4月1日解除劳动合同（买断），每年第13个月有一笔年终奖，其干了3个月，想询问3个月是否有钱。要求给予答复。</v>
      </c>
      <c r="AY132" s="43" t="str">
        <f aca="false">L132</f>
        <v>人力资源方面其他问题</v>
      </c>
      <c r="AZ132" s="43" t="s">
        <v>92</v>
      </c>
      <c r="BA132" s="43" t="s">
        <v>92</v>
      </c>
      <c r="BB132" s="43" t="s">
        <v>116</v>
      </c>
      <c r="BC132" s="6" t="s">
        <v>480</v>
      </c>
      <c r="BD132" s="43" t="str">
        <f aca="false">T132</f>
        <v>结束</v>
      </c>
      <c r="BE132" s="43" t="str">
        <f aca="false">IFERROR(LEFT(R132,FIND(" ",R132)-1),R132)</f>
        <v>2026-02-12</v>
      </c>
      <c r="BF132" s="6" t="s">
        <v>2208</v>
      </c>
      <c r="BG132" s="78" t="s">
        <v>238</v>
      </c>
      <c r="BH132" s="55" t="s">
        <v>135</v>
      </c>
      <c r="BI132" s="44"/>
      <c r="BJ132" s="44"/>
      <c r="BK132" s="44"/>
      <c r="BL132" s="44" t="str">
        <f aca="false">IF(BG132="物管行政部","侯旭、郑楠",IF(BG132="安保部","张庚",IF(BG132="工程设备部","华菲",IF(BG132="人力资源部","成琦",IF(BG132="党委工作部","阎鑫雨",IF(BG132="餐饮服务部","赵弘晨",IF(BG132="工会","白莉",IF(BG132="办公室","李建萍",""))))))))&amp;IF(BG132="纪检部","张先民",IF(BG132="信息管理部","蔡浩然",""))</f>
        <v>成琦</v>
      </c>
      <c r="BM132" s="44"/>
      <c r="BN132" s="44"/>
      <c r="BO132" s="44"/>
      <c r="BP132" s="44" t="s">
        <v>120</v>
      </c>
      <c r="BQ132" s="46"/>
      <c r="BR132" s="44"/>
      <c r="BS132" s="46"/>
      <c r="BT132" s="46"/>
      <c r="BU132" s="44"/>
      <c r="BV132" s="44"/>
      <c r="BW132" s="44" t="str">
        <f aca="false">MID(AR132,1,22)</f>
        <v>GJ-PHONE-20260207-0424</v>
      </c>
      <c r="BX132" s="45" t="str">
        <f aca="false">IF(COUNTIF(BW:BW,BW132)=1,"否",COUNTIF(BW:BW,BW132))</f>
        <v>否</v>
      </c>
      <c r="CF132" s="0" t="str">
        <f aca="false">VLOOKUP(AR132,[3]市民意见信息导出!$AK$2:$AM$304,3,FALSE())</f>
        <v>结束</v>
      </c>
    </row>
    <row r="133" customFormat="false" ht="42" hidden="true" customHeight="false" outlineLevel="0" collapsed="false">
      <c r="A133" s="36" t="s">
        <v>5828</v>
      </c>
      <c r="B133" s="36" t="s">
        <v>5829</v>
      </c>
      <c r="C133" s="36" t="s">
        <v>5830</v>
      </c>
      <c r="D133" s="36" t="s">
        <v>5831</v>
      </c>
      <c r="E133" s="35" t="s">
        <v>4747</v>
      </c>
      <c r="F133" s="35" t="s">
        <v>129</v>
      </c>
      <c r="G133" s="35"/>
      <c r="H133" s="36" t="s">
        <v>5832</v>
      </c>
      <c r="I133" s="35" t="s">
        <v>116</v>
      </c>
      <c r="J133" s="35" t="s">
        <v>93</v>
      </c>
      <c r="K133" s="35" t="s">
        <v>434</v>
      </c>
      <c r="L133" s="35" t="s">
        <v>910</v>
      </c>
      <c r="M133" s="35" t="s">
        <v>911</v>
      </c>
      <c r="N133" s="35" t="s">
        <v>97</v>
      </c>
      <c r="O133" s="35" t="s">
        <v>1320</v>
      </c>
      <c r="P133" s="35" t="s">
        <v>912</v>
      </c>
      <c r="Q133" s="35" t="s">
        <v>1320</v>
      </c>
      <c r="R133" s="36" t="s">
        <v>5831</v>
      </c>
      <c r="S133" s="95" t="s">
        <v>2187</v>
      </c>
      <c r="T133" s="16" t="s">
        <v>103</v>
      </c>
      <c r="U133" s="96" t="s">
        <v>104</v>
      </c>
      <c r="V133" s="35" t="s">
        <v>5833</v>
      </c>
      <c r="W133" s="35" t="s">
        <v>5834</v>
      </c>
      <c r="X133" s="35" t="s">
        <v>5835</v>
      </c>
      <c r="Y133" s="35" t="s">
        <v>5836</v>
      </c>
      <c r="Z133" s="35" t="s">
        <v>5837</v>
      </c>
      <c r="AA133" s="35" t="s">
        <v>5838</v>
      </c>
      <c r="AB133" s="35" t="s">
        <v>111</v>
      </c>
      <c r="AC133" s="35" t="s">
        <v>97</v>
      </c>
      <c r="AD133" s="35" t="s">
        <v>912</v>
      </c>
      <c r="AE133" s="35"/>
      <c r="AF133" s="35"/>
      <c r="AG133" s="35"/>
      <c r="AH133" s="35" t="s">
        <v>4756</v>
      </c>
      <c r="AI133" s="35" t="s">
        <v>4757</v>
      </c>
      <c r="AJ133" s="36" t="s">
        <v>104</v>
      </c>
      <c r="AK133" s="37" t="str">
        <f aca="false">AI133&amp;L133&amp;M133</f>
        <v>普办后勤保障食堂问题</v>
      </c>
      <c r="AP133" s="38" t="n">
        <v>130</v>
      </c>
      <c r="AQ133" s="97" t="n">
        <v>46054</v>
      </c>
      <c r="AR133" s="43" t="str">
        <f aca="false">IFERROR(LEFT(A133,FIND("（",A133)-1),A133)</f>
        <v>GJ-PHONE-20260208-2062</v>
      </c>
      <c r="AS133" s="43" t="str">
        <f aca="false">J133</f>
        <v>诉求</v>
      </c>
      <c r="AT133" s="43" t="n">
        <f aca="false">IF(MID(AR133,1,2)="热线",12345)+IF(MID(AR133,1,2)="网络",12345)+IF(MID(AR133,1,2)="GJ",96166)</f>
        <v>96166</v>
      </c>
      <c r="AU133" s="43" t="str">
        <f aca="false">IFERROR(LEFT(C133,FIND(" ",C133)-1),C133)</f>
        <v>2026-02-08</v>
      </c>
      <c r="AV133" s="43" t="str">
        <f aca="false">P133</f>
        <v>餐饮服务部</v>
      </c>
      <c r="AW133" s="43" t="str">
        <f aca="false">Q133</f>
        <v>城南嘉园分中心</v>
      </c>
      <c r="AX133" s="7" t="str">
        <f aca="false">H133</f>
        <v>2月8日20:56分来电，一先生来电反映：其称是驾驶员（匿名），马家堡公交场站的食堂，晚饭吃的是中午的剩饭，其吃了饭闹肚子，影响运营。望相关领导调查，特来电反映、</v>
      </c>
      <c r="AY133" s="43" t="str">
        <f aca="false">L133</f>
        <v>后勤保障</v>
      </c>
      <c r="AZ133" s="43" t="s">
        <v>92</v>
      </c>
      <c r="BA133" s="43" t="s">
        <v>116</v>
      </c>
      <c r="BB133" s="43" t="s">
        <v>116</v>
      </c>
      <c r="BC133" s="6" t="s">
        <v>5839</v>
      </c>
      <c r="BD133" s="43" t="str">
        <f aca="false">T133</f>
        <v>结束</v>
      </c>
      <c r="BE133" s="43" t="str">
        <f aca="false">IFERROR(LEFT(R133,FIND(" ",R133)-1),R133)</f>
        <v>2026-02-13</v>
      </c>
      <c r="BF133" s="6" t="s">
        <v>4813</v>
      </c>
      <c r="BG133" s="78" t="s">
        <v>912</v>
      </c>
      <c r="BH133" s="43" t="s">
        <v>1320</v>
      </c>
      <c r="BI133" s="44"/>
      <c r="BJ133" s="44"/>
      <c r="BK133" s="44"/>
      <c r="BL133" s="44" t="str">
        <f aca="false">IF(BG133="物管行政部","侯旭、郑楠",IF(BG133="安保部","张庚",IF(BG133="工程设备部","华菲",IF(BG133="人力资源部","成琦",IF(BG133="党委工作部","阎鑫雨",IF(BG133="餐饮服务部","赵弘晨",IF(BG133="工会","白莉",IF(BG133="办公室","李建萍",""))))))))&amp;IF(BG133="纪检部","张先民",IF(BG133="信息管理部","蔡浩然",""))</f>
        <v>赵弘晨</v>
      </c>
      <c r="BM133" s="44"/>
      <c r="BN133" s="44"/>
      <c r="BO133" s="44"/>
      <c r="BP133" s="44" t="s">
        <v>120</v>
      </c>
      <c r="BQ133" s="46"/>
      <c r="BR133" s="44"/>
      <c r="BS133" s="46"/>
      <c r="BT133" s="46"/>
      <c r="BU133" s="44"/>
      <c r="BV133" s="44"/>
      <c r="BW133" s="44" t="str">
        <f aca="false">MID(AR133,1,22)</f>
        <v>GJ-PHONE-20260208-2062</v>
      </c>
      <c r="BX133" s="45" t="str">
        <f aca="false">IF(COUNTIF(BW:BW,BW133)=1,"否",COUNTIF(BW:BW,BW133))</f>
        <v>否</v>
      </c>
      <c r="CF133" s="0" t="str">
        <f aca="false">VLOOKUP(AR133,[3]市民意见信息导出!$AK$2:$AM$304,3,FALSE())</f>
        <v>结束</v>
      </c>
    </row>
    <row r="134" customFormat="false" ht="39" hidden="true" customHeight="false" outlineLevel="0" collapsed="false">
      <c r="A134" s="36" t="s">
        <v>5840</v>
      </c>
      <c r="B134" s="36" t="s">
        <v>5841</v>
      </c>
      <c r="C134" s="36" t="s">
        <v>5842</v>
      </c>
      <c r="D134" s="36" t="s">
        <v>5831</v>
      </c>
      <c r="E134" s="35" t="s">
        <v>4747</v>
      </c>
      <c r="F134" s="35" t="s">
        <v>89</v>
      </c>
      <c r="G134" s="36" t="s">
        <v>5775</v>
      </c>
      <c r="H134" s="36" t="s">
        <v>5843</v>
      </c>
      <c r="I134" s="35" t="s">
        <v>92</v>
      </c>
      <c r="J134" s="35" t="s">
        <v>173</v>
      </c>
      <c r="K134" s="35" t="s">
        <v>94</v>
      </c>
      <c r="L134" s="35" t="s">
        <v>1072</v>
      </c>
      <c r="M134" s="35" t="s">
        <v>1073</v>
      </c>
      <c r="N134" s="35" t="s">
        <v>97</v>
      </c>
      <c r="O134" s="35" t="s">
        <v>305</v>
      </c>
      <c r="P134" s="35" t="s">
        <v>99</v>
      </c>
      <c r="Q134" s="35" t="s">
        <v>305</v>
      </c>
      <c r="R134" s="36" t="s">
        <v>5831</v>
      </c>
      <c r="S134" s="95" t="s">
        <v>2154</v>
      </c>
      <c r="T134" s="16" t="s">
        <v>103</v>
      </c>
      <c r="U134" s="96" t="s">
        <v>104</v>
      </c>
      <c r="V134" s="35" t="s">
        <v>5670</v>
      </c>
      <c r="W134" s="35" t="s">
        <v>5844</v>
      </c>
      <c r="X134" s="35" t="s">
        <v>5778</v>
      </c>
      <c r="Y134" s="35" t="s">
        <v>242</v>
      </c>
      <c r="Z134" s="35" t="s">
        <v>242</v>
      </c>
      <c r="AA134" s="35" t="s">
        <v>5845</v>
      </c>
      <c r="AB134" s="35" t="s">
        <v>111</v>
      </c>
      <c r="AC134" s="35" t="s">
        <v>97</v>
      </c>
      <c r="AD134" s="35" t="s">
        <v>99</v>
      </c>
      <c r="AE134" s="35"/>
      <c r="AF134" s="35"/>
      <c r="AG134" s="35"/>
      <c r="AH134" s="35" t="s">
        <v>4756</v>
      </c>
      <c r="AI134" s="35" t="s">
        <v>4757</v>
      </c>
      <c r="AJ134" s="36" t="s">
        <v>104</v>
      </c>
      <c r="AK134" s="37" t="str">
        <f aca="false">AI134&amp;L134&amp;M134</f>
        <v>普办安全服务专业其他问题安全服务专业补充内容</v>
      </c>
      <c r="AP134" s="38" t="n">
        <v>131</v>
      </c>
      <c r="AQ134" s="97" t="n">
        <v>46054</v>
      </c>
      <c r="AR134" s="43" t="str">
        <f aca="false">IFERROR(LEFT(A134,FIND("（",A134)-1),A134)</f>
        <v>GJ-PHONE-20260208-2149-2</v>
      </c>
      <c r="AS134" s="43" t="str">
        <f aca="false">J134</f>
        <v>其他</v>
      </c>
      <c r="AT134" s="43" t="n">
        <f aca="false">IF(MID(AR134,1,2)="热线",12345)+IF(MID(AR134,1,2)="网络",12345)+IF(MID(AR134,1,2)="GJ",96166)</f>
        <v>96166</v>
      </c>
      <c r="AU134" s="43" t="str">
        <f aca="false">IFERROR(LEFT(C134,FIND(" ",C134)-1),C134)</f>
        <v>2026-02-08</v>
      </c>
      <c r="AV134" s="43" t="str">
        <f aca="false">P134</f>
        <v>物管行政部</v>
      </c>
      <c r="AW134" s="43" t="str">
        <f aca="false">Q134</f>
        <v>九龙分中心</v>
      </c>
      <c r="AX134" s="7" t="str">
        <f aca="false">H134</f>
        <v>2月8日21：43分来电：一女士之前使用15910468025号码反映的F94路车内卫生一事，未回复未解决。故不满，要求尽快回复。
</v>
      </c>
      <c r="AY134" s="43" t="str">
        <f aca="false">L134</f>
        <v>安全服务专业其他问题</v>
      </c>
      <c r="AZ134" s="43" t="s">
        <v>116</v>
      </c>
      <c r="BA134" s="43" t="s">
        <v>116</v>
      </c>
      <c r="BB134" s="43" t="s">
        <v>116</v>
      </c>
      <c r="BC134" s="6" t="s">
        <v>4758</v>
      </c>
      <c r="BD134" s="43" t="str">
        <f aca="false">T134</f>
        <v>结束</v>
      </c>
      <c r="BE134" s="43" t="str">
        <f aca="false">IFERROR(LEFT(R134,FIND(" ",R134)-1),R134)</f>
        <v>2026-02-13</v>
      </c>
      <c r="BF134" s="6" t="s">
        <v>5753</v>
      </c>
      <c r="BG134" s="78" t="s">
        <v>99</v>
      </c>
      <c r="BH134" s="55" t="s">
        <v>305</v>
      </c>
      <c r="BI134" s="44"/>
      <c r="BJ134" s="44"/>
      <c r="BK134" s="44"/>
      <c r="BL134" s="44" t="str">
        <f aca="false">IF(BG134="物管行政部","侯旭、郑楠",IF(BG134="安保部","张庚",IF(BG134="工程设备部","华菲",IF(BG134="人力资源部","成琦",IF(BG134="党委工作部","阎鑫雨",IF(BG134="餐饮服务部","赵弘晨",IF(BG134="工会","白莉",IF(BG134="办公室","李建萍",""))))))))&amp;IF(BG134="纪检部","张先民",IF(BG134="信息管理部","蔡浩然",""))</f>
        <v>侯旭、郑楠</v>
      </c>
      <c r="BM134" s="44"/>
      <c r="BN134" s="44"/>
      <c r="BO134" s="44"/>
      <c r="BP134" s="44" t="s">
        <v>120</v>
      </c>
      <c r="BQ134" s="46" t="s">
        <v>5754</v>
      </c>
      <c r="BR134" s="44" t="s">
        <v>92</v>
      </c>
      <c r="BS134" s="46"/>
      <c r="BT134" s="46"/>
      <c r="BU134" s="44"/>
      <c r="BV134" s="44"/>
      <c r="BW134" s="44" t="str">
        <f aca="false">MID(AR134,1,22)</f>
        <v>GJ-PHONE-20260208-2149</v>
      </c>
      <c r="BX134" s="45" t="str">
        <f aca="false">IF(COUNTIF(BW:BW,BW134)=1,"否",COUNTIF(BW:BW,BW134))</f>
        <v>否</v>
      </c>
      <c r="CF134" s="0" t="str">
        <f aca="false">VLOOKUP(AR134,[3]市民意见信息导出!$AK$2:$AM$304,3,FALSE())</f>
        <v>结束</v>
      </c>
    </row>
    <row r="135" customFormat="false" ht="39" hidden="true" customHeight="false" outlineLevel="0" collapsed="false">
      <c r="A135" s="36" t="s">
        <v>5846</v>
      </c>
      <c r="B135" s="36" t="s">
        <v>5847</v>
      </c>
      <c r="C135" s="36" t="s">
        <v>5848</v>
      </c>
      <c r="D135" s="36" t="s">
        <v>5849</v>
      </c>
      <c r="E135" s="35" t="s">
        <v>4747</v>
      </c>
      <c r="F135" s="35" t="s">
        <v>89</v>
      </c>
      <c r="G135" s="36" t="s">
        <v>5775</v>
      </c>
      <c r="H135" s="36" t="s">
        <v>5850</v>
      </c>
      <c r="I135" s="35" t="s">
        <v>92</v>
      </c>
      <c r="J135" s="35" t="s">
        <v>173</v>
      </c>
      <c r="K135" s="35" t="s">
        <v>94</v>
      </c>
      <c r="L135" s="35" t="s">
        <v>1072</v>
      </c>
      <c r="M135" s="35" t="s">
        <v>1073</v>
      </c>
      <c r="N135" s="35" t="s">
        <v>97</v>
      </c>
      <c r="O135" s="35" t="s">
        <v>305</v>
      </c>
      <c r="P135" s="35" t="s">
        <v>99</v>
      </c>
      <c r="Q135" s="35" t="s">
        <v>305</v>
      </c>
      <c r="R135" s="36" t="s">
        <v>5849</v>
      </c>
      <c r="S135" s="95" t="s">
        <v>2154</v>
      </c>
      <c r="T135" s="16" t="s">
        <v>103</v>
      </c>
      <c r="U135" s="96" t="s">
        <v>104</v>
      </c>
      <c r="V135" s="35" t="s">
        <v>5670</v>
      </c>
      <c r="W135" s="35" t="s">
        <v>5851</v>
      </c>
      <c r="X135" s="35" t="s">
        <v>5852</v>
      </c>
      <c r="Y135" s="35" t="s">
        <v>242</v>
      </c>
      <c r="Z135" s="35" t="s">
        <v>242</v>
      </c>
      <c r="AA135" s="35" t="s">
        <v>5853</v>
      </c>
      <c r="AB135" s="35" t="s">
        <v>111</v>
      </c>
      <c r="AC135" s="35" t="s">
        <v>97</v>
      </c>
      <c r="AD135" s="35" t="s">
        <v>99</v>
      </c>
      <c r="AE135" s="35"/>
      <c r="AF135" s="35"/>
      <c r="AG135" s="35"/>
      <c r="AH135" s="35" t="s">
        <v>4756</v>
      </c>
      <c r="AI135" s="35" t="s">
        <v>4757</v>
      </c>
      <c r="AJ135" s="36" t="s">
        <v>104</v>
      </c>
      <c r="AK135" s="37" t="str">
        <f aca="false">AI135&amp;L135&amp;M135</f>
        <v>普办安全服务专业其他问题安全服务专业补充内容</v>
      </c>
      <c r="AP135" s="38" t="n">
        <v>132</v>
      </c>
      <c r="AQ135" s="97" t="n">
        <v>46054</v>
      </c>
      <c r="AR135" s="43" t="str">
        <f aca="false">IFERROR(LEFT(A135,FIND("（",A135)-1),A135)</f>
        <v>GJ-PHONE-20260209-1509</v>
      </c>
      <c r="AS135" s="43" t="str">
        <f aca="false">J135</f>
        <v>其他</v>
      </c>
      <c r="AT135" s="43" t="n">
        <f aca="false">IF(MID(AR135,1,2)="热线",12345)+IF(MID(AR135,1,2)="网络",12345)+IF(MID(AR135,1,2)="GJ",96166)</f>
        <v>96166</v>
      </c>
      <c r="AU135" s="43" t="str">
        <f aca="false">IFERROR(LEFT(C135,FIND(" ",C135)-1),C135)</f>
        <v>2026-02-09</v>
      </c>
      <c r="AV135" s="43" t="str">
        <f aca="false">P135</f>
        <v>物管行政部</v>
      </c>
      <c r="AW135" s="43" t="str">
        <f aca="false">Q135</f>
        <v>九龙分中心</v>
      </c>
      <c r="AX135" s="7" t="str">
        <f aca="false">H135</f>
        <v>2月9日14：28分来电，一女士多次反映的F94路车内卫生一事，一直未回复，故不满，要求尽快回复。
</v>
      </c>
      <c r="AY135" s="43" t="str">
        <f aca="false">L135</f>
        <v>安全服务专业其他问题</v>
      </c>
      <c r="AZ135" s="43" t="s">
        <v>116</v>
      </c>
      <c r="BA135" s="43" t="s">
        <v>116</v>
      </c>
      <c r="BB135" s="43" t="s">
        <v>116</v>
      </c>
      <c r="BC135" s="6" t="s">
        <v>4758</v>
      </c>
      <c r="BD135" s="43" t="str">
        <f aca="false">T135</f>
        <v>结束</v>
      </c>
      <c r="BE135" s="43" t="str">
        <f aca="false">IFERROR(LEFT(R135,FIND(" ",R135)-1),R135)</f>
        <v>2026-02-14</v>
      </c>
      <c r="BF135" s="6" t="s">
        <v>5753</v>
      </c>
      <c r="BG135" s="78" t="s">
        <v>99</v>
      </c>
      <c r="BH135" s="55" t="s">
        <v>305</v>
      </c>
      <c r="BI135" s="44"/>
      <c r="BJ135" s="44"/>
      <c r="BK135" s="44"/>
      <c r="BL135" s="44" t="str">
        <f aca="false">IF(BG135="物管行政部","侯旭、郑楠",IF(BG135="安保部","张庚",IF(BG135="工程设备部","华菲",IF(BG135="人力资源部","成琦",IF(BG135="党委工作部","阎鑫雨",IF(BG135="餐饮服务部","赵弘晨",IF(BG135="工会","白莉",IF(BG135="办公室","李建萍",""))))))))&amp;IF(BG135="纪检部","张先民",IF(BG135="信息管理部","蔡浩然",""))</f>
        <v>侯旭、郑楠</v>
      </c>
      <c r="BM135" s="44"/>
      <c r="BN135" s="44"/>
      <c r="BO135" s="44"/>
      <c r="BP135" s="44" t="s">
        <v>120</v>
      </c>
      <c r="BQ135" s="46" t="s">
        <v>5754</v>
      </c>
      <c r="BR135" s="44" t="s">
        <v>92</v>
      </c>
      <c r="BS135" s="46"/>
      <c r="BT135" s="46"/>
      <c r="BU135" s="44"/>
      <c r="BV135" s="44"/>
      <c r="BW135" s="44" t="str">
        <f aca="false">MID(AR135,1,22)</f>
        <v>GJ-PHONE-20260209-1509</v>
      </c>
      <c r="BX135" s="45" t="str">
        <f aca="false">IF(COUNTIF(BW:BW,BW135)=1,"否",COUNTIF(BW:BW,BW135))</f>
        <v>否</v>
      </c>
      <c r="CF135" s="0" t="str">
        <f aca="false">VLOOKUP(AR135,[3]市民意见信息导出!$AK$2:$AM$304,3,FALSE())</f>
        <v>结束</v>
      </c>
    </row>
    <row r="136" customFormat="false" ht="106" hidden="true" customHeight="true" outlineLevel="0" collapsed="false">
      <c r="A136" s="36" t="s">
        <v>5854</v>
      </c>
      <c r="B136" s="36" t="s">
        <v>5855</v>
      </c>
      <c r="C136" s="36" t="s">
        <v>5856</v>
      </c>
      <c r="D136" s="36" t="s">
        <v>5849</v>
      </c>
      <c r="E136" s="35" t="s">
        <v>585</v>
      </c>
      <c r="F136" s="35" t="s">
        <v>89</v>
      </c>
      <c r="G136" s="36" t="s">
        <v>5857</v>
      </c>
      <c r="H136" s="36" t="s">
        <v>5858</v>
      </c>
      <c r="I136" s="35" t="s">
        <v>92</v>
      </c>
      <c r="J136" s="35" t="s">
        <v>173</v>
      </c>
      <c r="K136" s="35" t="s">
        <v>234</v>
      </c>
      <c r="L136" s="35" t="s">
        <v>303</v>
      </c>
      <c r="M136" s="35" t="s">
        <v>304</v>
      </c>
      <c r="N136" s="35" t="s">
        <v>97</v>
      </c>
      <c r="O136" s="35" t="s">
        <v>238</v>
      </c>
      <c r="P136" s="35" t="s">
        <v>238</v>
      </c>
      <c r="Q136" s="35" t="s">
        <v>218</v>
      </c>
      <c r="R136" s="36" t="s">
        <v>5849</v>
      </c>
      <c r="S136" s="95" t="s">
        <v>2187</v>
      </c>
      <c r="T136" s="16" t="s">
        <v>103</v>
      </c>
      <c r="U136" s="96" t="s">
        <v>104</v>
      </c>
      <c r="V136" s="35" t="s">
        <v>5859</v>
      </c>
      <c r="W136" s="35" t="s">
        <v>5860</v>
      </c>
      <c r="X136" s="36" t="s">
        <v>5861</v>
      </c>
      <c r="Y136" s="35" t="s">
        <v>242</v>
      </c>
      <c r="Z136" s="35" t="s">
        <v>242</v>
      </c>
      <c r="AA136" s="35" t="s">
        <v>5862</v>
      </c>
      <c r="AB136" s="35" t="s">
        <v>111</v>
      </c>
      <c r="AC136" s="35" t="s">
        <v>97</v>
      </c>
      <c r="AD136" s="35" t="s">
        <v>238</v>
      </c>
      <c r="AE136" s="35"/>
      <c r="AF136" s="35"/>
      <c r="AG136" s="35"/>
      <c r="AH136" s="35" t="s">
        <v>4756</v>
      </c>
      <c r="AI136" s="35" t="s">
        <v>4757</v>
      </c>
      <c r="AJ136" s="36" t="s">
        <v>104</v>
      </c>
      <c r="AK136" s="37" t="str">
        <f aca="false">AI136&amp;L136&amp;M136</f>
        <v>普办人力资源方面其他问题人力资源方面补充内容</v>
      </c>
      <c r="AP136" s="38" t="n">
        <v>133</v>
      </c>
      <c r="AQ136" s="97" t="n">
        <v>46054</v>
      </c>
      <c r="AR136" s="43" t="str">
        <f aca="false">IFERROR(LEFT(A136,FIND("（",A136)-1),A136)</f>
        <v>GJ-PHONE-20260209-1811</v>
      </c>
      <c r="AS136" s="43" t="str">
        <f aca="false">J136</f>
        <v>其他</v>
      </c>
      <c r="AT136" s="43" t="n">
        <f aca="false">IF(MID(AR136,1,2)="热线",12345)+IF(MID(AR136,1,2)="网络",12345)+IF(MID(AR136,1,2)="GJ",96166)</f>
        <v>96166</v>
      </c>
      <c r="AU136" s="43" t="str">
        <f aca="false">IFERROR(LEFT(C136,FIND(" ",C136)-1),C136)</f>
        <v>2026-02-09</v>
      </c>
      <c r="AV136" s="43" t="str">
        <f aca="false">P136</f>
        <v>人力资源部</v>
      </c>
      <c r="AW136" s="43" t="str">
        <f aca="false">Q136</f>
        <v>机关</v>
      </c>
      <c r="AX136" s="7" t="str">
        <f aca="false">H136</f>
        <v>2月9日16:12分王女士(内部职工来电)，称自己已经通过鸿运承物业A岗竞聘，因住南六环外，南边没有合适地点，其就没做出选择。一周后鸿运承物业一男士，给其打电话又让其选择工作地点，大概还是这些，其又没选。工作人员说那就填写未选择，其认可。后分中心告知班长，并传达给其，直接降到C岗。其拨打8312 2233 找李斌，一男士告知：李斌歇年假了不在，也给不了联系电话，并告知该解释的都解释完了。其认为领导未和其说清楚误导其，其才未选择，分中心的劳人也告知无法协调。其不满，要求调回A岗，同时称有同事在六里桥和北京西站工作了。注：不给其满意答复，会到公交集团找领导反映。</v>
      </c>
      <c r="AY136" s="43" t="str">
        <f aca="false">L136</f>
        <v>人力资源方面其他问题</v>
      </c>
      <c r="AZ136" s="43" t="s">
        <v>92</v>
      </c>
      <c r="BA136" s="43" t="s">
        <v>92</v>
      </c>
      <c r="BB136" s="43" t="s">
        <v>116</v>
      </c>
      <c r="BC136" s="6" t="s">
        <v>480</v>
      </c>
      <c r="BD136" s="43" t="str">
        <f aca="false">T136</f>
        <v>结束</v>
      </c>
      <c r="BE136" s="43" t="str">
        <f aca="false">IFERROR(LEFT(R136,FIND(" ",R136)-1),R136)</f>
        <v>2026-02-14</v>
      </c>
      <c r="BF136" s="6" t="s">
        <v>5863</v>
      </c>
      <c r="BG136" s="78" t="s">
        <v>238</v>
      </c>
      <c r="BH136" s="55" t="s">
        <v>237</v>
      </c>
      <c r="BI136" s="44"/>
      <c r="BJ136" s="44"/>
      <c r="BK136" s="44"/>
      <c r="BL136" s="44" t="str">
        <f aca="false">IF(BG136="物管行政部","侯旭、郑楠",IF(BG136="安保部","张庚",IF(BG136="工程设备部","华菲",IF(BG136="人力资源部","成琦",IF(BG136="党委工作部","阎鑫雨",IF(BG136="餐饮服务部","赵弘晨",IF(BG136="工会","白莉",IF(BG136="办公室","李建萍",""))))))))&amp;IF(BG136="纪检部","张先民",IF(BG136="信息管理部","蔡浩然",""))</f>
        <v>成琦</v>
      </c>
      <c r="BM136" s="44"/>
      <c r="BN136" s="44"/>
      <c r="BO136" s="44"/>
      <c r="BP136" s="44" t="s">
        <v>120</v>
      </c>
      <c r="BQ136" s="46" t="s">
        <v>5864</v>
      </c>
      <c r="BR136" s="44" t="s">
        <v>92</v>
      </c>
      <c r="BS136" s="46"/>
      <c r="BT136" s="46"/>
      <c r="BU136" s="44"/>
      <c r="BV136" s="44"/>
      <c r="BW136" s="44" t="str">
        <f aca="false">MID(AR136,1,22)</f>
        <v>GJ-PHONE-20260209-1811</v>
      </c>
      <c r="BX136" s="45" t="str">
        <f aca="false">IF(COUNTIF(BW:BW,BW136)=1,"否",COUNTIF(BW:BW,BW136))</f>
        <v>否</v>
      </c>
      <c r="CF136" s="0" t="str">
        <f aca="false">VLOOKUP(AR136,[3]市民意见信息导出!$AK$2:$AM$304,3,FALSE())</f>
        <v>结束</v>
      </c>
    </row>
    <row r="137" customFormat="false" ht="140" hidden="true" customHeight="true" outlineLevel="0" collapsed="false">
      <c r="A137" s="36" t="s">
        <v>5865</v>
      </c>
      <c r="B137" s="36" t="s">
        <v>5866</v>
      </c>
      <c r="C137" s="36" t="s">
        <v>5867</v>
      </c>
      <c r="D137" s="36" t="s">
        <v>2188</v>
      </c>
      <c r="E137" s="35" t="s">
        <v>585</v>
      </c>
      <c r="F137" s="35" t="s">
        <v>89</v>
      </c>
      <c r="G137" s="36" t="s">
        <v>5857</v>
      </c>
      <c r="H137" s="35" t="s">
        <v>5868</v>
      </c>
      <c r="I137" s="35" t="s">
        <v>92</v>
      </c>
      <c r="J137" s="35" t="s">
        <v>173</v>
      </c>
      <c r="K137" s="35" t="s">
        <v>234</v>
      </c>
      <c r="L137" s="35" t="s">
        <v>303</v>
      </c>
      <c r="M137" s="35" t="s">
        <v>304</v>
      </c>
      <c r="N137" s="35" t="s">
        <v>97</v>
      </c>
      <c r="O137" s="35" t="s">
        <v>238</v>
      </c>
      <c r="P137" s="35" t="s">
        <v>238</v>
      </c>
      <c r="Q137" s="35" t="s">
        <v>218</v>
      </c>
      <c r="R137" s="36" t="s">
        <v>2188</v>
      </c>
      <c r="S137" s="95" t="s">
        <v>2238</v>
      </c>
      <c r="T137" s="16" t="s">
        <v>103</v>
      </c>
      <c r="U137" s="96" t="s">
        <v>104</v>
      </c>
      <c r="V137" s="35" t="s">
        <v>5859</v>
      </c>
      <c r="W137" s="35" t="s">
        <v>5869</v>
      </c>
      <c r="X137" s="36" t="s">
        <v>5870</v>
      </c>
      <c r="Y137" s="35" t="s">
        <v>242</v>
      </c>
      <c r="Z137" s="35" t="s">
        <v>242</v>
      </c>
      <c r="AA137" s="35" t="s">
        <v>5871</v>
      </c>
      <c r="AB137" s="35" t="s">
        <v>111</v>
      </c>
      <c r="AC137" s="35" t="s">
        <v>97</v>
      </c>
      <c r="AD137" s="35" t="s">
        <v>238</v>
      </c>
      <c r="AE137" s="35"/>
      <c r="AF137" s="35"/>
      <c r="AG137" s="35"/>
      <c r="AH137" s="35" t="s">
        <v>4756</v>
      </c>
      <c r="AI137" s="35" t="s">
        <v>4757</v>
      </c>
      <c r="AJ137" s="36" t="s">
        <v>104</v>
      </c>
      <c r="AK137" s="37" t="str">
        <f aca="false">AI137&amp;L137&amp;M137</f>
        <v>普办人力资源方面其他问题人力资源方面补充内容</v>
      </c>
      <c r="AP137" s="38" t="n">
        <v>134</v>
      </c>
      <c r="AQ137" s="97" t="n">
        <v>46054</v>
      </c>
      <c r="AR137" s="43" t="str">
        <f aca="false">IFERROR(LEFT(A137,FIND("（",A137)-1),A137)</f>
        <v>GJ-PHONE-20260210-1283</v>
      </c>
      <c r="AS137" s="43" t="str">
        <f aca="false">J137</f>
        <v>其他</v>
      </c>
      <c r="AT137" s="43" t="n">
        <f aca="false">IF(MID(AR137,1,2)="热线",12345)+IF(MID(AR137,1,2)="网络",12345)+IF(MID(AR137,1,2)="GJ",96166)</f>
        <v>96166</v>
      </c>
      <c r="AU137" s="43" t="str">
        <f aca="false">IFERROR(LEFT(C137,FIND(" ",C137)-1),C137)</f>
        <v>2026-02-10</v>
      </c>
      <c r="AV137" s="43" t="str">
        <f aca="false">P137</f>
        <v>人力资源部</v>
      </c>
      <c r="AW137" s="43" t="str">
        <f aca="false">Q137</f>
        <v>机关</v>
      </c>
      <c r="AX137" s="7" t="str">
        <f aca="false">H137</f>
        <v>原始：2月9日16:12分王女士(内部职工来电)，称自己已经通过鸿运承物业A岗竞聘，因住南六环外，南边没有合适地点，其就没做出选择。一周后鸿运承物业一男士，给其打电话又让其选择工作地点，大概还是这些，其又没选。工作人员说那就填写未选择，其认可。后分中心告知班长，并传达给其，直接降到C岗。其拨打8312 2233 找李斌，一男士告知：李斌歇年假了不在，也给不了联系电话，并告知该解释的都解释完了。其认为领导未和其说清楚误导其，其才未选择，分中心的劳人也告知无法协调。其不满，要求调回A岗，同时称有同事在六里桥和北京西站工作了。注：不给其满意答复，会到公交集团找领导反映。
2月10日14:07分王女士来电称：此问题分中心解决不了，要求升级，上级领导答复其。注：回复电话：19322831536或13691129078。</v>
      </c>
      <c r="AY137" s="43" t="str">
        <f aca="false">L137</f>
        <v>人力资源方面其他问题</v>
      </c>
      <c r="AZ137" s="43" t="s">
        <v>92</v>
      </c>
      <c r="BA137" s="43" t="s">
        <v>92</v>
      </c>
      <c r="BB137" s="43" t="s">
        <v>116</v>
      </c>
      <c r="BC137" s="6" t="s">
        <v>480</v>
      </c>
      <c r="BD137" s="43" t="str">
        <f aca="false">T137</f>
        <v>结束</v>
      </c>
      <c r="BE137" s="43" t="str">
        <f aca="false">IFERROR(LEFT(R137,FIND(" ",R137)-1),R137)</f>
        <v>2026-02-15</v>
      </c>
      <c r="BF137" s="6" t="s">
        <v>5872</v>
      </c>
      <c r="BG137" s="78" t="s">
        <v>238</v>
      </c>
      <c r="BH137" s="55" t="s">
        <v>237</v>
      </c>
      <c r="BI137" s="44"/>
      <c r="BJ137" s="44"/>
      <c r="BK137" s="44"/>
      <c r="BL137" s="44" t="str">
        <f aca="false">IF(BG137="物管行政部","侯旭、郑楠",IF(BG137="安保部","张庚",IF(BG137="工程设备部","华菲",IF(BG137="人力资源部","成琦",IF(BG137="党委工作部","阎鑫雨",IF(BG137="餐饮服务部","赵弘晨",IF(BG137="工会","白莉",IF(BG137="办公室","李建萍",""))))))))&amp;IF(BG137="纪检部","张先民",IF(BG137="信息管理部","蔡浩然",""))</f>
        <v>成琦</v>
      </c>
      <c r="BM137" s="44"/>
      <c r="BN137" s="44"/>
      <c r="BO137" s="44"/>
      <c r="BP137" s="44" t="s">
        <v>120</v>
      </c>
      <c r="BQ137" s="46" t="s">
        <v>5864</v>
      </c>
      <c r="BR137" s="44" t="s">
        <v>92</v>
      </c>
      <c r="BS137" s="46"/>
      <c r="BT137" s="46"/>
      <c r="BU137" s="44"/>
      <c r="BV137" s="44"/>
      <c r="BW137" s="44" t="str">
        <f aca="false">MID(AR137,1,22)</f>
        <v>GJ-PHONE-20260210-1283</v>
      </c>
      <c r="BX137" s="45" t="str">
        <f aca="false">IF(COUNTIF(BW:BW,BW137)=1,"否",COUNTIF(BW:BW,BW137))</f>
        <v>否</v>
      </c>
      <c r="CF137" s="0" t="str">
        <f aca="false">VLOOKUP(AR137,[3]市民意见信息导出!$AK$2:$AM$304,3,FALSE())</f>
        <v>结束</v>
      </c>
    </row>
    <row r="138" customFormat="false" ht="63" hidden="true" customHeight="true" outlineLevel="0" collapsed="false">
      <c r="A138" s="36" t="s">
        <v>5873</v>
      </c>
      <c r="B138" s="36" t="s">
        <v>5874</v>
      </c>
      <c r="C138" s="36" t="s">
        <v>5875</v>
      </c>
      <c r="D138" s="36" t="s">
        <v>2227</v>
      </c>
      <c r="E138" s="35" t="s">
        <v>693</v>
      </c>
      <c r="F138" s="35" t="s">
        <v>89</v>
      </c>
      <c r="G138" s="36" t="s">
        <v>5876</v>
      </c>
      <c r="H138" s="36" t="s">
        <v>5877</v>
      </c>
      <c r="I138" s="35" t="s">
        <v>92</v>
      </c>
      <c r="J138" s="35" t="s">
        <v>93</v>
      </c>
      <c r="K138" s="35" t="s">
        <v>234</v>
      </c>
      <c r="L138" s="35" t="s">
        <v>2201</v>
      </c>
      <c r="M138" s="35" t="s">
        <v>2202</v>
      </c>
      <c r="N138" s="35" t="s">
        <v>97</v>
      </c>
      <c r="O138" s="35" t="s">
        <v>238</v>
      </c>
      <c r="P138" s="35" t="s">
        <v>238</v>
      </c>
      <c r="Q138" s="35" t="s">
        <v>218</v>
      </c>
      <c r="R138" s="36" t="s">
        <v>2227</v>
      </c>
      <c r="S138" s="95" t="s">
        <v>2214</v>
      </c>
      <c r="T138" s="16" t="s">
        <v>103</v>
      </c>
      <c r="U138" s="96" t="s">
        <v>104</v>
      </c>
      <c r="V138" s="35" t="s">
        <v>5878</v>
      </c>
      <c r="W138" s="35" t="s">
        <v>5879</v>
      </c>
      <c r="X138" s="36" t="s">
        <v>5880</v>
      </c>
      <c r="Y138" s="35" t="s">
        <v>242</v>
      </c>
      <c r="Z138" s="35" t="s">
        <v>242</v>
      </c>
      <c r="AA138" s="35" t="s">
        <v>5881</v>
      </c>
      <c r="AB138" s="35" t="s">
        <v>111</v>
      </c>
      <c r="AC138" s="35" t="s">
        <v>97</v>
      </c>
      <c r="AD138" s="35" t="s">
        <v>238</v>
      </c>
      <c r="AE138" s="35"/>
      <c r="AF138" s="35"/>
      <c r="AG138" s="35"/>
      <c r="AH138" s="35" t="s">
        <v>4756</v>
      </c>
      <c r="AI138" s="35" t="s">
        <v>4757</v>
      </c>
      <c r="AJ138" s="36" t="s">
        <v>104</v>
      </c>
      <c r="AK138" s="37" t="str">
        <f aca="false">AI138&amp;L138&amp;M138</f>
        <v>普办退休人员退休福利</v>
      </c>
      <c r="AP138" s="38" t="n">
        <v>135</v>
      </c>
      <c r="AQ138" s="97" t="n">
        <v>46054</v>
      </c>
      <c r="AR138" s="43" t="str">
        <f aca="false">IFERROR(LEFT(A138,FIND("（",A138)-1),A138)</f>
        <v>GJ-PHONE-20260211-0400</v>
      </c>
      <c r="AS138" s="43" t="str">
        <f aca="false">J138</f>
        <v>诉求</v>
      </c>
      <c r="AT138" s="43" t="n">
        <f aca="false">IF(MID(AR138,1,2)="热线",12345)+IF(MID(AR138,1,2)="网络",12345)+IF(MID(AR138,1,2)="GJ",96166)</f>
        <v>96166</v>
      </c>
      <c r="AU138" s="43" t="str">
        <f aca="false">IFERROR(LEFT(C138,FIND(" ",C138)-1),C138)</f>
        <v>2026-02-11</v>
      </c>
      <c r="AV138" s="43" t="str">
        <f aca="false">P138</f>
        <v>人力资源部</v>
      </c>
      <c r="AW138" s="43" t="str">
        <f aca="false">Q138</f>
        <v>机关</v>
      </c>
      <c r="AX138" s="7" t="str">
        <f aca="false">H138</f>
        <v>2月11日9：38分来电：李女士反映其为2025年12月10日鸿运承物业（明月湾）退休员工，称车队2025年4月和5月退休的一线职工有今年的饺子钱，但直到来电时其未收到饺子钱，不满为何一线退休职工有饺子钱，其干满一年了也没有，咨询物业退休职工是否有饺子钱，以及发放标准，要求尽快答复。</v>
      </c>
      <c r="AY138" s="43" t="str">
        <f aca="false">L138</f>
        <v>退休人员</v>
      </c>
      <c r="AZ138" s="43" t="s">
        <v>92</v>
      </c>
      <c r="BA138" s="43" t="s">
        <v>92</v>
      </c>
      <c r="BB138" s="43" t="s">
        <v>116</v>
      </c>
      <c r="BC138" s="6" t="s">
        <v>480</v>
      </c>
      <c r="BD138" s="43" t="str">
        <f aca="false">T138</f>
        <v>结束</v>
      </c>
      <c r="BE138" s="43" t="str">
        <f aca="false">IFERROR(LEFT(R138,FIND(" ",R138)-1),R138)</f>
        <v>2026-02-16</v>
      </c>
      <c r="BF138" s="6" t="s">
        <v>2208</v>
      </c>
      <c r="BG138" s="78" t="s">
        <v>238</v>
      </c>
      <c r="BH138" s="55" t="s">
        <v>340</v>
      </c>
      <c r="BI138" s="44"/>
      <c r="BJ138" s="44"/>
      <c r="BK138" s="44"/>
      <c r="BL138" s="44" t="str">
        <f aca="false">IF(BG138="物管行政部","侯旭、郑楠",IF(BG138="安保部","张庚",IF(BG138="工程设备部","华菲",IF(BG138="人力资源部","成琦",IF(BG138="党委工作部","阎鑫雨",IF(BG138="餐饮服务部","赵弘晨",IF(BG138="工会","白莉",IF(BG138="办公室","李建萍",""))))))))&amp;IF(BG138="纪检部","张先民",IF(BG138="信息管理部","蔡浩然",""))</f>
        <v>成琦</v>
      </c>
      <c r="BM138" s="44"/>
      <c r="BN138" s="44"/>
      <c r="BO138" s="44"/>
      <c r="BP138" s="44" t="s">
        <v>120</v>
      </c>
      <c r="BQ138" s="46"/>
      <c r="BR138" s="44"/>
      <c r="BS138" s="46"/>
      <c r="BT138" s="46"/>
      <c r="BU138" s="44"/>
      <c r="BV138" s="44"/>
      <c r="BW138" s="44" t="str">
        <f aca="false">MID(AR138,1,22)</f>
        <v>GJ-PHONE-20260211-0400</v>
      </c>
      <c r="BX138" s="45" t="str">
        <f aca="false">IF(COUNTIF(BW:BW,BW138)=1,"否",COUNTIF(BW:BW,BW138))</f>
        <v>否</v>
      </c>
      <c r="CF138" s="0" t="str">
        <f aca="false">VLOOKUP(AR138,[3]市民意见信息导出!$AK$2:$AM$304,3,FALSE())</f>
        <v>结束</v>
      </c>
    </row>
    <row r="139" customFormat="false" ht="75" hidden="true" customHeight="true" outlineLevel="0" collapsed="false">
      <c r="A139" s="36" t="s">
        <v>5882</v>
      </c>
      <c r="B139" s="36" t="s">
        <v>5883</v>
      </c>
      <c r="C139" s="36" t="s">
        <v>5884</v>
      </c>
      <c r="D139" s="36" t="s">
        <v>2227</v>
      </c>
      <c r="E139" s="35" t="s">
        <v>385</v>
      </c>
      <c r="F139" s="35" t="s">
        <v>129</v>
      </c>
      <c r="G139" s="36" t="s">
        <v>5885</v>
      </c>
      <c r="H139" s="36" t="s">
        <v>5886</v>
      </c>
      <c r="I139" s="35" t="s">
        <v>92</v>
      </c>
      <c r="J139" s="35" t="s">
        <v>93</v>
      </c>
      <c r="K139" s="35" t="s">
        <v>234</v>
      </c>
      <c r="L139" s="35" t="s">
        <v>252</v>
      </c>
      <c r="M139" s="35" t="s">
        <v>253</v>
      </c>
      <c r="N139" s="35" t="s">
        <v>97</v>
      </c>
      <c r="O139" s="35" t="s">
        <v>238</v>
      </c>
      <c r="P139" s="35" t="s">
        <v>238</v>
      </c>
      <c r="Q139" s="35" t="s">
        <v>218</v>
      </c>
      <c r="R139" s="36" t="s">
        <v>2227</v>
      </c>
      <c r="S139" s="95" t="s">
        <v>2238</v>
      </c>
      <c r="T139" s="16" t="s">
        <v>103</v>
      </c>
      <c r="U139" s="96" t="s">
        <v>104</v>
      </c>
      <c r="V139" s="35" t="s">
        <v>5887</v>
      </c>
      <c r="W139" s="35" t="s">
        <v>5888</v>
      </c>
      <c r="X139" s="36" t="s">
        <v>5889</v>
      </c>
      <c r="Y139" s="35" t="s">
        <v>242</v>
      </c>
      <c r="Z139" s="35" t="s">
        <v>242</v>
      </c>
      <c r="AA139" s="35" t="s">
        <v>5890</v>
      </c>
      <c r="AB139" s="35" t="s">
        <v>111</v>
      </c>
      <c r="AC139" s="35" t="s">
        <v>97</v>
      </c>
      <c r="AD139" s="35" t="s">
        <v>238</v>
      </c>
      <c r="AE139" s="35"/>
      <c r="AF139" s="35"/>
      <c r="AG139" s="35"/>
      <c r="AH139" s="35" t="s">
        <v>4756</v>
      </c>
      <c r="AI139" s="35" t="s">
        <v>4757</v>
      </c>
      <c r="AJ139" s="36" t="s">
        <v>104</v>
      </c>
      <c r="AK139" s="37" t="str">
        <f aca="false">AI139&amp;L139&amp;M139</f>
        <v>普办工资及五险二金工资方面</v>
      </c>
      <c r="AP139" s="38" t="n">
        <v>136</v>
      </c>
      <c r="AQ139" s="97" t="n">
        <v>46054</v>
      </c>
      <c r="AR139" s="43" t="str">
        <f aca="false">IFERROR(LEFT(A139,FIND("（",A139)-1),A139)</f>
        <v>GJ-PHONE-20260211-1614</v>
      </c>
      <c r="AS139" s="43" t="str">
        <f aca="false">J139</f>
        <v>诉求</v>
      </c>
      <c r="AT139" s="43" t="n">
        <f aca="false">IF(MID(AR139,1,2)="热线",12345)+IF(MID(AR139,1,2)="网络",12345)+IF(MID(AR139,1,2)="GJ",96166)</f>
        <v>96166</v>
      </c>
      <c r="AU139" s="43" t="str">
        <f aca="false">IFERROR(LEFT(C139,FIND(" ",C139)-1),C139)</f>
        <v>2026-02-11</v>
      </c>
      <c r="AV139" s="43" t="str">
        <f aca="false">P139</f>
        <v>人力资源部</v>
      </c>
      <c r="AW139" s="43" t="str">
        <f aca="false">Q139</f>
        <v>机关</v>
      </c>
      <c r="AX139" s="7" t="str">
        <f aca="false">H139</f>
        <v>2月11日16:33分来电，刘先生的爱人（张丽）是鸿运承物业人员，称是1月8日的生日，应该1月份办理退休，但至今还未办理退休手续，今日到公司领取去年的年终奖，只发了300元，其的爱人去年是全勤，物业的其他人都发2000多元，其对此不满，要求尽快答复。微信转鸿运承</v>
      </c>
      <c r="AY139" s="43" t="str">
        <f aca="false">L139</f>
        <v>工资及五险二金</v>
      </c>
      <c r="AZ139" s="43" t="s">
        <v>92</v>
      </c>
      <c r="BA139" s="43" t="s">
        <v>92</v>
      </c>
      <c r="BB139" s="43" t="s">
        <v>116</v>
      </c>
      <c r="BC139" s="6" t="s">
        <v>480</v>
      </c>
      <c r="BD139" s="43" t="str">
        <f aca="false">T139</f>
        <v>结束</v>
      </c>
      <c r="BE139" s="43" t="str">
        <f aca="false">IFERROR(LEFT(R139,FIND(" ",R139)-1),R139)</f>
        <v>2026-02-16</v>
      </c>
      <c r="BF139" s="6" t="s">
        <v>2208</v>
      </c>
      <c r="BG139" s="78" t="s">
        <v>238</v>
      </c>
      <c r="BH139" s="55" t="s">
        <v>186</v>
      </c>
      <c r="BI139" s="44"/>
      <c r="BJ139" s="44"/>
      <c r="BK139" s="44"/>
      <c r="BL139" s="44" t="str">
        <f aca="false">IF(BG139="物管行政部","侯旭、郑楠",IF(BG139="安保部","张庚",IF(BG139="工程设备部","华菲",IF(BG139="人力资源部","成琦",IF(BG139="党委工作部","阎鑫雨",IF(BG139="餐饮服务部","赵弘晨",IF(BG139="工会","白莉",IF(BG139="办公室","李建萍",""))))))))&amp;IF(BG139="纪检部","张先民",IF(BG139="信息管理部","蔡浩然",""))</f>
        <v>成琦</v>
      </c>
      <c r="BM139" s="44"/>
      <c r="BN139" s="44"/>
      <c r="BO139" s="44"/>
      <c r="BP139" s="44" t="s">
        <v>120</v>
      </c>
      <c r="BQ139" s="46" t="s">
        <v>2273</v>
      </c>
      <c r="BR139" s="44" t="s">
        <v>92</v>
      </c>
      <c r="BS139" s="46" t="s">
        <v>150</v>
      </c>
      <c r="BT139" s="46"/>
      <c r="BU139" s="44"/>
      <c r="BV139" s="44"/>
      <c r="BW139" s="44" t="str">
        <f aca="false">MID(AR139,1,22)</f>
        <v>GJ-PHONE-20260211-1614</v>
      </c>
      <c r="BX139" s="45" t="str">
        <f aca="false">IF(COUNTIF(BW:BW,BW139)=1,"否",COUNTIF(BW:BW,BW139))</f>
        <v>否</v>
      </c>
      <c r="CF139" s="0" t="str">
        <f aca="false">VLOOKUP(AR139,[3]市民意见信息导出!$AK$2:$AM$304,3,FALSE())</f>
        <v>结束</v>
      </c>
    </row>
    <row r="140" customFormat="false" ht="38" hidden="true" customHeight="true" outlineLevel="0" collapsed="false">
      <c r="A140" s="36" t="s">
        <v>5891</v>
      </c>
      <c r="B140" s="36" t="s">
        <v>5892</v>
      </c>
      <c r="C140" s="36" t="s">
        <v>5893</v>
      </c>
      <c r="D140" s="36" t="s">
        <v>2252</v>
      </c>
      <c r="E140" s="35" t="s">
        <v>4747</v>
      </c>
      <c r="F140" s="35" t="s">
        <v>129</v>
      </c>
      <c r="G140" s="35"/>
      <c r="H140" s="36" t="s">
        <v>5894</v>
      </c>
      <c r="I140" s="35" t="s">
        <v>116</v>
      </c>
      <c r="J140" s="35" t="s">
        <v>93</v>
      </c>
      <c r="K140" s="35" t="s">
        <v>434</v>
      </c>
      <c r="L140" s="35" t="s">
        <v>553</v>
      </c>
      <c r="M140" s="35" t="s">
        <v>554</v>
      </c>
      <c r="N140" s="35" t="s">
        <v>97</v>
      </c>
      <c r="O140" s="35" t="s">
        <v>447</v>
      </c>
      <c r="P140" s="35" t="s">
        <v>447</v>
      </c>
      <c r="Q140" s="35" t="s">
        <v>218</v>
      </c>
      <c r="R140" s="36" t="s">
        <v>2252</v>
      </c>
      <c r="S140" s="95" t="s">
        <v>2238</v>
      </c>
      <c r="T140" s="16" t="s">
        <v>103</v>
      </c>
      <c r="U140" s="96" t="s">
        <v>104</v>
      </c>
      <c r="V140" s="35" t="s">
        <v>5895</v>
      </c>
      <c r="W140" s="35" t="s">
        <v>5001</v>
      </c>
      <c r="X140" s="35" t="s">
        <v>5896</v>
      </c>
      <c r="Y140" s="35" t="s">
        <v>5896</v>
      </c>
      <c r="Z140" s="35" t="s">
        <v>242</v>
      </c>
      <c r="AA140" s="35" t="s">
        <v>5897</v>
      </c>
      <c r="AB140" s="35" t="s">
        <v>111</v>
      </c>
      <c r="AC140" s="35" t="s">
        <v>97</v>
      </c>
      <c r="AD140" s="35" t="s">
        <v>447</v>
      </c>
      <c r="AE140" s="35"/>
      <c r="AF140" s="35"/>
      <c r="AG140" s="35"/>
      <c r="AH140" s="35" t="s">
        <v>4756</v>
      </c>
      <c r="AI140" s="35" t="s">
        <v>4757</v>
      </c>
      <c r="AJ140" s="36" t="s">
        <v>104</v>
      </c>
      <c r="AK140" s="37" t="str">
        <f aca="false">AI140&amp;L140&amp;M140</f>
        <v>普办站务设施问题站台护栏问题</v>
      </c>
      <c r="AP140" s="38" t="n">
        <v>137</v>
      </c>
      <c r="AQ140" s="97" t="n">
        <v>46054</v>
      </c>
      <c r="AR140" s="43" t="str">
        <f aca="false">IFERROR(LEFT(A140,FIND("（",A140)-1),A140)</f>
        <v>GJ-PHONE-20260212-0062</v>
      </c>
      <c r="AS140" s="43" t="str">
        <f aca="false">J140</f>
        <v>诉求</v>
      </c>
      <c r="AT140" s="43" t="n">
        <f aca="false">IF(MID(AR140,1,2)="热线",12345)+IF(MID(AR140,1,2)="网络",12345)+IF(MID(AR140,1,2)="GJ",96166)</f>
        <v>96166</v>
      </c>
      <c r="AU140" s="43" t="str">
        <f aca="false">IFERROR(LEFT(C140,FIND(" ",C140)-1),C140)</f>
        <v>2026-02-12</v>
      </c>
      <c r="AV140" s="43" t="str">
        <f aca="false">P140</f>
        <v>工程设备部</v>
      </c>
      <c r="AW140" s="43" t="str">
        <f aca="false">Q140</f>
        <v>机关</v>
      </c>
      <c r="AX140" s="7" t="str">
        <f aca="false">H140</f>
        <v>2月12日6:19分来电，一位先生反映942路西坝河北行站台的不锈钢栏杆设置不合理，有三个栏杆连在一起，导致停车后下车门总是对着栏杆，建议调整不锈钢栏杆位置，特反映。</v>
      </c>
      <c r="AY140" s="43" t="str">
        <f aca="false">L140</f>
        <v>站务设施问题</v>
      </c>
      <c r="AZ140" s="43" t="s">
        <v>116</v>
      </c>
      <c r="BA140" s="43" t="s">
        <v>116</v>
      </c>
      <c r="BB140" s="43" t="s">
        <v>116</v>
      </c>
      <c r="BC140" s="6" t="s">
        <v>4812</v>
      </c>
      <c r="BD140" s="43" t="str">
        <f aca="false">T140</f>
        <v>结束</v>
      </c>
      <c r="BE140" s="43" t="str">
        <f aca="false">IFERROR(LEFT(R140,FIND(" ",R140)-1),R140)</f>
        <v>2026-02-17</v>
      </c>
      <c r="BF140" s="5" t="s">
        <v>564</v>
      </c>
      <c r="BG140" s="78" t="s">
        <v>447</v>
      </c>
      <c r="BH140" s="55" t="s">
        <v>218</v>
      </c>
      <c r="BI140" s="44"/>
      <c r="BJ140" s="44"/>
      <c r="BK140" s="44"/>
      <c r="BL140" s="44" t="str">
        <f aca="false">IF(BG140="物管行政部","侯旭、郑楠",IF(BG140="安保部","张庚",IF(BG140="工程设备部","华菲",IF(BG140="人力资源部","成琦",IF(BG140="党委工作部","阎鑫雨",IF(BG140="餐饮服务部","赵弘晨",IF(BG140="工会","白莉",IF(BG140="办公室","李建萍",""))))))))&amp;IF(BG140="纪检部","张先民",IF(BG140="信息管理部","蔡浩然",""))</f>
        <v>华菲</v>
      </c>
      <c r="BM140" s="44"/>
      <c r="BN140" s="44"/>
      <c r="BO140" s="44"/>
      <c r="BP140" s="44"/>
      <c r="BQ140" s="46"/>
      <c r="BR140" s="44"/>
      <c r="BS140" s="46"/>
      <c r="BT140" s="46"/>
      <c r="BU140" s="44"/>
      <c r="BV140" s="44"/>
      <c r="BW140" s="44" t="str">
        <f aca="false">MID(AR140,1,22)</f>
        <v>GJ-PHONE-20260212-0062</v>
      </c>
      <c r="BX140" s="45" t="str">
        <f aca="false">IF(COUNTIF(BW:BW,BW140)=1,"否",COUNTIF(BW:BW,BW140))</f>
        <v>否</v>
      </c>
      <c r="CF140" s="0" t="str">
        <f aca="false">VLOOKUP(AR140,[3]市民意见信息导出!$AK$2:$AM$304,3,FALSE())</f>
        <v>结束</v>
      </c>
    </row>
    <row r="141" customFormat="false" ht="28" hidden="true" customHeight="false" outlineLevel="0" collapsed="false">
      <c r="A141" s="36" t="s">
        <v>5898</v>
      </c>
      <c r="B141" s="36" t="s">
        <v>5899</v>
      </c>
      <c r="C141" s="36" t="s">
        <v>5900</v>
      </c>
      <c r="D141" s="36" t="s">
        <v>2252</v>
      </c>
      <c r="E141" s="35" t="s">
        <v>368</v>
      </c>
      <c r="F141" s="35" t="s">
        <v>129</v>
      </c>
      <c r="G141" s="35"/>
      <c r="H141" s="36" t="s">
        <v>5901</v>
      </c>
      <c r="I141" s="35" t="s">
        <v>116</v>
      </c>
      <c r="J141" s="35" t="s">
        <v>93</v>
      </c>
      <c r="K141" s="35" t="s">
        <v>94</v>
      </c>
      <c r="L141" s="35" t="s">
        <v>95</v>
      </c>
      <c r="M141" s="35" t="s">
        <v>96</v>
      </c>
      <c r="N141" s="35" t="s">
        <v>97</v>
      </c>
      <c r="O141" s="35" t="s">
        <v>4175</v>
      </c>
      <c r="P141" s="35" t="s">
        <v>4175</v>
      </c>
      <c r="Q141" s="35" t="s">
        <v>4175</v>
      </c>
      <c r="R141" s="36" t="s">
        <v>2252</v>
      </c>
      <c r="S141" s="95" t="s">
        <v>2238</v>
      </c>
      <c r="T141" s="16" t="s">
        <v>103</v>
      </c>
      <c r="U141" s="96" t="s">
        <v>104</v>
      </c>
      <c r="V141" s="35" t="s">
        <v>5902</v>
      </c>
      <c r="W141" s="35" t="s">
        <v>5903</v>
      </c>
      <c r="X141" s="35" t="s">
        <v>5904</v>
      </c>
      <c r="Y141" s="35" t="s">
        <v>5151</v>
      </c>
      <c r="Z141" s="35" t="s">
        <v>4754</v>
      </c>
      <c r="AA141" s="35" t="s">
        <v>5905</v>
      </c>
      <c r="AB141" s="35" t="s">
        <v>111</v>
      </c>
      <c r="AC141" s="35" t="s">
        <v>97</v>
      </c>
      <c r="AD141" s="35" t="s">
        <v>99</v>
      </c>
      <c r="AE141" s="35"/>
      <c r="AF141" s="35"/>
      <c r="AG141" s="35"/>
      <c r="AH141" s="35" t="s">
        <v>4756</v>
      </c>
      <c r="AI141" s="35" t="s">
        <v>4757</v>
      </c>
      <c r="AJ141" s="36" t="s">
        <v>104</v>
      </c>
      <c r="AK141" s="37" t="str">
        <f aca="false">AI141&amp;L141&amp;M141</f>
        <v>普办企业政策问题调整服务规范</v>
      </c>
      <c r="AP141" s="38" t="n">
        <v>138</v>
      </c>
      <c r="AQ141" s="97" t="n">
        <v>46054</v>
      </c>
      <c r="AR141" s="43" t="str">
        <f aca="false">IFERROR(LEFT(A141,FIND("（",A141)-1),A141)</f>
        <v>GJ-PHONE-20260212-0339</v>
      </c>
      <c r="AS141" s="43" t="str">
        <f aca="false">J141</f>
        <v>诉求</v>
      </c>
      <c r="AT141" s="43" t="n">
        <f aca="false">IF(MID(AR141,1,2)="热线",12345)+IF(MID(AR141,1,2)="网络",12345)+IF(MID(AR141,1,2)="GJ",96166)</f>
        <v>96166</v>
      </c>
      <c r="AU141" s="43" t="str">
        <f aca="false">IFERROR(LEFT(C141,FIND(" ",C141)-1),C141)</f>
        <v>2026-02-12</v>
      </c>
      <c r="AV141" s="43" t="str">
        <f aca="false">P141</f>
        <v>岳各庄分中心</v>
      </c>
      <c r="AW141" s="43" t="str">
        <f aca="false">Q141</f>
        <v>岳各庄分中心</v>
      </c>
      <c r="AX141" s="7" t="str">
        <f aca="false">H141</f>
        <v>2月12日9:11分来电高先生称：2月9日或10日上午，其在大富庄村乘坐快速直达专线23未记车号到王佐学校，称车内卫生差尘土厚，故不满，来电反映。</v>
      </c>
      <c r="AY141" s="43" t="str">
        <f aca="false">L141</f>
        <v>企业政策问题</v>
      </c>
      <c r="AZ141" s="43" t="s">
        <v>116</v>
      </c>
      <c r="BA141" s="43" t="s">
        <v>116</v>
      </c>
      <c r="BB141" s="43" t="s">
        <v>116</v>
      </c>
      <c r="BC141" s="6" t="s">
        <v>4758</v>
      </c>
      <c r="BD141" s="43" t="str">
        <f aca="false">T141</f>
        <v>结束</v>
      </c>
      <c r="BE141" s="43" t="str">
        <f aca="false">IFERROR(LEFT(R141,FIND(" ",R141)-1),R141)</f>
        <v>2026-02-17</v>
      </c>
      <c r="BF141" s="6" t="s">
        <v>5906</v>
      </c>
      <c r="BG141" s="78" t="s">
        <v>99</v>
      </c>
      <c r="BH141" s="55" t="s">
        <v>4175</v>
      </c>
      <c r="BI141" s="44"/>
      <c r="BJ141" s="44"/>
      <c r="BK141" s="44"/>
      <c r="BL141" s="44" t="str">
        <f aca="false">IF(BG141="物管行政部","侯旭、郑楠",IF(BG141="安保部","张庚",IF(BG141="工程设备部","华菲",IF(BG141="人力资源部","成琦",IF(BG141="党委工作部","阎鑫雨",IF(BG141="餐饮服务部","赵弘晨",IF(BG141="工会","白莉",IF(BG141="办公室","李建萍",""))))))))&amp;IF(BG141="纪检部","张先民",IF(BG141="信息管理部","蔡浩然",""))</f>
        <v>侯旭、郑楠</v>
      </c>
      <c r="BM141" s="44"/>
      <c r="BN141" s="44"/>
      <c r="BO141" s="44"/>
      <c r="BP141" s="44"/>
      <c r="BQ141" s="46"/>
      <c r="BR141" s="44"/>
      <c r="BS141" s="46"/>
      <c r="BT141" s="46"/>
      <c r="BU141" s="44"/>
      <c r="BV141" s="44"/>
      <c r="BW141" s="44" t="str">
        <f aca="false">MID(AR141,1,22)</f>
        <v>GJ-PHONE-20260212-0339</v>
      </c>
      <c r="BX141" s="45" t="str">
        <f aca="false">IF(COUNTIF(BW:BW,BW141)=1,"否",COUNTIF(BW:BW,BW141))</f>
        <v>否</v>
      </c>
      <c r="CF141" s="0" t="str">
        <f aca="false">VLOOKUP(AR141,[3]市民意见信息导出!$AK$2:$AM$304,3,FALSE())</f>
        <v>结束</v>
      </c>
    </row>
    <row r="142" customFormat="false" ht="42" hidden="true" customHeight="false" outlineLevel="0" collapsed="false">
      <c r="A142" s="36" t="s">
        <v>5907</v>
      </c>
      <c r="B142" s="36" t="s">
        <v>5908</v>
      </c>
      <c r="C142" s="36" t="s">
        <v>5909</v>
      </c>
      <c r="D142" s="36" t="s">
        <v>2252</v>
      </c>
      <c r="E142" s="35" t="s">
        <v>4747</v>
      </c>
      <c r="F142" s="35" t="s">
        <v>129</v>
      </c>
      <c r="G142" s="35"/>
      <c r="H142" s="36" t="s">
        <v>5910</v>
      </c>
      <c r="I142" s="35" t="s">
        <v>116</v>
      </c>
      <c r="J142" s="35" t="s">
        <v>93</v>
      </c>
      <c r="K142" s="35" t="s">
        <v>132</v>
      </c>
      <c r="L142" s="35" t="s">
        <v>388</v>
      </c>
      <c r="M142" s="35" t="s">
        <v>389</v>
      </c>
      <c r="N142" s="35" t="s">
        <v>97</v>
      </c>
      <c r="O142" s="35" t="s">
        <v>158</v>
      </c>
      <c r="P142" s="35" t="s">
        <v>176</v>
      </c>
      <c r="Q142" s="35" t="s">
        <v>158</v>
      </c>
      <c r="R142" s="36" t="s">
        <v>2252</v>
      </c>
      <c r="S142" s="95" t="s">
        <v>5911</v>
      </c>
      <c r="T142" s="16" t="s">
        <v>103</v>
      </c>
      <c r="U142" s="96" t="s">
        <v>104</v>
      </c>
      <c r="V142" s="35" t="s">
        <v>5912</v>
      </c>
      <c r="W142" s="35" t="s">
        <v>5913</v>
      </c>
      <c r="X142" s="35" t="s">
        <v>5912</v>
      </c>
      <c r="Y142" s="35" t="s">
        <v>5912</v>
      </c>
      <c r="Z142" s="35" t="s">
        <v>5912</v>
      </c>
      <c r="AA142" s="35" t="s">
        <v>5912</v>
      </c>
      <c r="AB142" s="35" t="s">
        <v>111</v>
      </c>
      <c r="AC142" s="35" t="s">
        <v>97</v>
      </c>
      <c r="AD142" s="35" t="s">
        <v>176</v>
      </c>
      <c r="AE142" s="35"/>
      <c r="AF142" s="35"/>
      <c r="AG142" s="35"/>
      <c r="AH142" s="35" t="s">
        <v>4756</v>
      </c>
      <c r="AI142" s="35" t="s">
        <v>4757</v>
      </c>
      <c r="AJ142" s="36" t="s">
        <v>104</v>
      </c>
      <c r="AK142" s="37" t="str">
        <f aca="false">AI142&amp;L142&amp;M142</f>
        <v>普办场站保安问题场站保安</v>
      </c>
      <c r="AP142" s="38" t="n">
        <v>139</v>
      </c>
      <c r="AQ142" s="97" t="n">
        <v>46054</v>
      </c>
      <c r="AR142" s="43" t="str">
        <f aca="false">IFERROR(LEFT(A142,FIND("（",A142)-1),A142)</f>
        <v>GJ-PHONE-20260212-1033-1</v>
      </c>
      <c r="AS142" s="43" t="str">
        <f aca="false">J142</f>
        <v>诉求</v>
      </c>
      <c r="AT142" s="43" t="n">
        <f aca="false">IF(MID(AR142,1,2)="热线",12345)+IF(MID(AR142,1,2)="网络",12345)+IF(MID(AR142,1,2)="GJ",96166)</f>
        <v>96166</v>
      </c>
      <c r="AU142" s="43" t="str">
        <f aca="false">IFERROR(LEFT(C142,FIND(" ",C142)-1),C142)</f>
        <v>2026-02-12</v>
      </c>
      <c r="AV142" s="43" t="str">
        <f aca="false">P142</f>
        <v>安全保卫部（应急管理中心）</v>
      </c>
      <c r="AW142" s="43" t="str">
        <f aca="false">Q142</f>
        <v>西客站分中心</v>
      </c>
      <c r="AX142" s="7" t="str">
        <f aca="false">H142</f>
        <v>2月12日13:06分来电：13点左右，一先生反映在北京西站南广场准备乘坐890路，但该出的场站保安部让其进入场站乘车，还不告知其上车站位，故对场站保安不满，特来电反映。</v>
      </c>
      <c r="AY142" s="43" t="str">
        <f aca="false">L142</f>
        <v>场站保安问题</v>
      </c>
      <c r="AZ142" s="43" t="s">
        <v>116</v>
      </c>
      <c r="BA142" s="43" t="s">
        <v>116</v>
      </c>
      <c r="BB142" s="43" t="s">
        <v>116</v>
      </c>
      <c r="BC142" s="6" t="s">
        <v>5839</v>
      </c>
      <c r="BD142" s="43" t="str">
        <f aca="false">T142</f>
        <v>结束</v>
      </c>
      <c r="BE142" s="43" t="str">
        <f aca="false">IFERROR(LEFT(R142,FIND(" ",R142)-1),R142)</f>
        <v>2026-02-17</v>
      </c>
      <c r="BF142" s="6" t="s">
        <v>1497</v>
      </c>
      <c r="BG142" s="78" t="s">
        <v>148</v>
      </c>
      <c r="BH142" s="55" t="s">
        <v>158</v>
      </c>
      <c r="BI142" s="44"/>
      <c r="BJ142" s="44"/>
      <c r="BK142" s="44"/>
      <c r="BL142" s="44" t="str">
        <f aca="false">IF(BG142="物管行政部","侯旭、郑楠",IF(BG142="安保部","张庚",IF(BG142="工程设备部","华菲",IF(BG142="人力资源部","成琦",IF(BG142="党委工作部","阎鑫雨",IF(BG142="餐饮服务部","赵弘晨",IF(BG142="工会","白莉",IF(BG142="办公室","李建萍",""))))))))&amp;IF(BG142="纪检部","张先民",IF(BG142="信息管理部","蔡浩然",""))</f>
        <v>张庚</v>
      </c>
      <c r="BM142" s="44"/>
      <c r="BN142" s="44"/>
      <c r="BO142" s="44"/>
      <c r="BP142" s="44"/>
      <c r="BQ142" s="46"/>
      <c r="BR142" s="44"/>
      <c r="BS142" s="46"/>
      <c r="BT142" s="46"/>
      <c r="BU142" s="44"/>
      <c r="BV142" s="44"/>
      <c r="BW142" s="44" t="str">
        <f aca="false">MID(AR142,1,22)</f>
        <v>GJ-PHONE-20260212-1033</v>
      </c>
      <c r="BX142" s="45" t="str">
        <f aca="false">IF(COUNTIF(BW:BW,BW142)=1,"否",COUNTIF(BW:BW,BW142))</f>
        <v>否</v>
      </c>
      <c r="CF142" s="0" t="str">
        <f aca="false">VLOOKUP(AR142,[3]市民意见信息导出!$AK$2:$AM$304,3,FALSE())</f>
        <v>结束</v>
      </c>
    </row>
    <row r="143" customFormat="false" ht="78" hidden="true" customHeight="false" outlineLevel="0" collapsed="false">
      <c r="A143" s="36" t="s">
        <v>5914</v>
      </c>
      <c r="B143" s="36" t="s">
        <v>5915</v>
      </c>
      <c r="C143" s="36" t="s">
        <v>5916</v>
      </c>
      <c r="D143" s="36" t="s">
        <v>2252</v>
      </c>
      <c r="E143" s="35"/>
      <c r="F143" s="35" t="s">
        <v>129</v>
      </c>
      <c r="G143" s="36" t="s">
        <v>5917</v>
      </c>
      <c r="H143" s="36" t="s">
        <v>5918</v>
      </c>
      <c r="I143" s="35" t="s">
        <v>92</v>
      </c>
      <c r="J143" s="35" t="s">
        <v>173</v>
      </c>
      <c r="K143" s="35" t="s">
        <v>132</v>
      </c>
      <c r="L143" s="35" t="s">
        <v>174</v>
      </c>
      <c r="M143" s="35" t="s">
        <v>175</v>
      </c>
      <c r="N143" s="35" t="s">
        <v>97</v>
      </c>
      <c r="O143" s="35" t="s">
        <v>186</v>
      </c>
      <c r="P143" s="35" t="s">
        <v>176</v>
      </c>
      <c r="Q143" s="35" t="s">
        <v>186</v>
      </c>
      <c r="R143" s="36" t="s">
        <v>2252</v>
      </c>
      <c r="S143" s="95" t="s">
        <v>5911</v>
      </c>
      <c r="T143" s="16" t="s">
        <v>103</v>
      </c>
      <c r="U143" s="96" t="s">
        <v>104</v>
      </c>
      <c r="V143" s="35" t="s">
        <v>5919</v>
      </c>
      <c r="W143" s="35" t="s">
        <v>5920</v>
      </c>
      <c r="X143" s="35" t="s">
        <v>5921</v>
      </c>
      <c r="Y143" s="35" t="s">
        <v>5921</v>
      </c>
      <c r="Z143" s="35" t="s">
        <v>5921</v>
      </c>
      <c r="AA143" s="35" t="s">
        <v>5922</v>
      </c>
      <c r="AB143" s="35" t="s">
        <v>111</v>
      </c>
      <c r="AC143" s="35" t="s">
        <v>97</v>
      </c>
      <c r="AD143" s="35" t="s">
        <v>176</v>
      </c>
      <c r="AE143" s="35"/>
      <c r="AF143" s="35"/>
      <c r="AG143" s="35"/>
      <c r="AH143" s="35" t="s">
        <v>4756</v>
      </c>
      <c r="AI143" s="35" t="s">
        <v>4757</v>
      </c>
      <c r="AJ143" s="36" t="s">
        <v>104</v>
      </c>
      <c r="AK143" s="37" t="str">
        <f aca="false">AI143&amp;L143&amp;M143</f>
        <v>普办安保专业其他问题安保专业补充内容</v>
      </c>
      <c r="AP143" s="38" t="n">
        <v>140</v>
      </c>
      <c r="AQ143" s="97" t="n">
        <v>46054</v>
      </c>
      <c r="AR143" s="43" t="str">
        <f aca="false">IFERROR(LEFT(A143,FIND("（",A143)-1),A143)</f>
        <v>GJ-PHONE-20260212-1153</v>
      </c>
      <c r="AS143" s="43" t="str">
        <f aca="false">J143</f>
        <v>其他</v>
      </c>
      <c r="AT143" s="43" t="n">
        <f aca="false">IF(MID(AR143,1,2)="热线",12345)+IF(MID(AR143,1,2)="网络",12345)+IF(MID(AR143,1,2)="GJ",96166)</f>
        <v>96166</v>
      </c>
      <c r="AU143" s="43" t="str">
        <f aca="false">IFERROR(LEFT(C143,FIND(" ",C143)-1),C143)</f>
        <v>2026-02-12</v>
      </c>
      <c r="AV143" s="43" t="str">
        <f aca="false">P143</f>
        <v>安全保卫部（应急管理中心）</v>
      </c>
      <c r="AW143" s="43" t="str">
        <f aca="false">Q143</f>
        <v>动物园分中心</v>
      </c>
      <c r="AX143" s="7" t="str">
        <f aca="false">H143</f>
        <v>2月12日13：27分来电，一先生（物业综合维修工A岗）现在东四十条公交场站工作，现在的没有更衣柜，班长告知其已经满了，无法解决。其之前工作的120路左家庄场站的更衣柜里边物品无法放到东四十条公交场站，左家庄场站姓任的班长，将工作间、更衣柜锁全撬开，更衣柜内有孩子过年红包不知道丢没丢，其对以上均不满，要求答复。
13:54分二次来电：其不确定是否有丢失物品。要求马上答复。14:01分转鸿运承</v>
      </c>
      <c r="AY143" s="43" t="str">
        <f aca="false">L143</f>
        <v>安保专业其他问题</v>
      </c>
      <c r="AZ143" s="43" t="s">
        <v>92</v>
      </c>
      <c r="BA143" s="43" t="s">
        <v>92</v>
      </c>
      <c r="BB143" s="43" t="s">
        <v>116</v>
      </c>
      <c r="BC143" s="6" t="s">
        <v>5839</v>
      </c>
      <c r="BD143" s="43" t="str">
        <f aca="false">T143</f>
        <v>结束</v>
      </c>
      <c r="BE143" s="43" t="str">
        <f aca="false">IFERROR(LEFT(R143,FIND(" ",R143)-1),R143)</f>
        <v>2026-02-17</v>
      </c>
      <c r="BF143" s="6" t="s">
        <v>5923</v>
      </c>
      <c r="BG143" s="78" t="s">
        <v>148</v>
      </c>
      <c r="BH143" s="55" t="s">
        <v>186</v>
      </c>
      <c r="BI143" s="44"/>
      <c r="BJ143" s="44"/>
      <c r="BK143" s="44"/>
      <c r="BL143" s="44" t="str">
        <f aca="false">IF(BG143="物管行政部","侯旭、郑楠",IF(BG143="安保部","张庚",IF(BG143="工程设备部","华菲",IF(BG143="人力资源部","成琦",IF(BG143="党委工作部","阎鑫雨",IF(BG143="餐饮服务部","赵弘晨",IF(BG143="工会","白莉",IF(BG143="办公室","李建萍",""))))))))&amp;IF(BG143="纪检部","张先民",IF(BG143="信息管理部","蔡浩然",""))</f>
        <v>张庚</v>
      </c>
      <c r="BM143" s="44"/>
      <c r="BN143" s="44"/>
      <c r="BO143" s="44"/>
      <c r="BP143" s="45" t="s">
        <v>970</v>
      </c>
      <c r="BQ143" s="46" t="s">
        <v>5924</v>
      </c>
      <c r="BR143" s="44" t="s">
        <v>92</v>
      </c>
      <c r="BS143" s="46"/>
      <c r="BT143" s="46"/>
      <c r="BU143" s="44"/>
      <c r="BV143" s="44" t="s">
        <v>2053</v>
      </c>
      <c r="BW143" s="44" t="str">
        <f aca="false">MID(AR143,1,22)</f>
        <v>GJ-PHONE-20260212-1153</v>
      </c>
      <c r="BX143" s="45" t="str">
        <f aca="false">IF(COUNTIF(BW:BW,BW143)=1,"否",COUNTIF(BW:BW,BW143))</f>
        <v>否</v>
      </c>
      <c r="CF143" s="0" t="str">
        <f aca="false">VLOOKUP(AR143,[3]市民意见信息导出!$AK$2:$AM$304,3,FALSE())</f>
        <v>结束</v>
      </c>
    </row>
    <row r="144" customFormat="false" ht="65" hidden="true" customHeight="false" outlineLevel="0" collapsed="false">
      <c r="A144" s="36" t="s">
        <v>5925</v>
      </c>
      <c r="B144" s="36" t="s">
        <v>5926</v>
      </c>
      <c r="C144" s="36" t="s">
        <v>5927</v>
      </c>
      <c r="D144" s="36" t="s">
        <v>2252</v>
      </c>
      <c r="E144" s="35" t="s">
        <v>4747</v>
      </c>
      <c r="F144" s="35" t="s">
        <v>129</v>
      </c>
      <c r="G144" s="36" t="s">
        <v>5917</v>
      </c>
      <c r="H144" s="36" t="s">
        <v>5928</v>
      </c>
      <c r="I144" s="35" t="s">
        <v>92</v>
      </c>
      <c r="J144" s="35" t="s">
        <v>93</v>
      </c>
      <c r="K144" s="35" t="s">
        <v>132</v>
      </c>
      <c r="L144" s="35" t="s">
        <v>133</v>
      </c>
      <c r="M144" s="35" t="s">
        <v>134</v>
      </c>
      <c r="N144" s="35" t="s">
        <v>97</v>
      </c>
      <c r="O144" s="35" t="s">
        <v>186</v>
      </c>
      <c r="P144" s="35" t="s">
        <v>176</v>
      </c>
      <c r="Q144" s="35" t="s">
        <v>186</v>
      </c>
      <c r="R144" s="36" t="s">
        <v>2252</v>
      </c>
      <c r="S144" s="95" t="s">
        <v>5911</v>
      </c>
      <c r="T144" s="16" t="s">
        <v>103</v>
      </c>
      <c r="U144" s="96" t="s">
        <v>104</v>
      </c>
      <c r="V144" s="35" t="s">
        <v>5919</v>
      </c>
      <c r="W144" s="35" t="s">
        <v>5920</v>
      </c>
      <c r="X144" s="35" t="s">
        <v>5921</v>
      </c>
      <c r="Y144" s="35" t="s">
        <v>5921</v>
      </c>
      <c r="Z144" s="35" t="s">
        <v>5921</v>
      </c>
      <c r="AA144" s="35" t="s">
        <v>5929</v>
      </c>
      <c r="AB144" s="35" t="s">
        <v>111</v>
      </c>
      <c r="AC144" s="35" t="s">
        <v>97</v>
      </c>
      <c r="AD144" s="35" t="s">
        <v>176</v>
      </c>
      <c r="AE144" s="35"/>
      <c r="AF144" s="35"/>
      <c r="AG144" s="35"/>
      <c r="AH144" s="35" t="s">
        <v>4756</v>
      </c>
      <c r="AI144" s="35" t="s">
        <v>4757</v>
      </c>
      <c r="AJ144" s="36" t="s">
        <v>104</v>
      </c>
      <c r="AK144" s="37" t="str">
        <f aca="false">AI144&amp;L144&amp;M144</f>
        <v>普办安保专业政策问题安保措施</v>
      </c>
      <c r="AP144" s="38" t="n">
        <v>141</v>
      </c>
      <c r="AQ144" s="97" t="n">
        <v>46054</v>
      </c>
      <c r="AR144" s="43" t="str">
        <f aca="false">IFERROR(LEFT(A144,FIND("（",A144)-1),A144)</f>
        <v>GJ-PHONE-20260212-1092</v>
      </c>
      <c r="AS144" s="43" t="str">
        <f aca="false">J144</f>
        <v>诉求</v>
      </c>
      <c r="AT144" s="43" t="n">
        <f aca="false">IF(MID(AR144,1,2)="热线",12345)+IF(MID(AR144,1,2)="网络",12345)+IF(MID(AR144,1,2)="GJ",96166)</f>
        <v>96166</v>
      </c>
      <c r="AU144" s="43" t="str">
        <f aca="false">IFERROR(LEFT(C144,FIND(" ",C144)-1),C144)</f>
        <v>2026-02-12</v>
      </c>
      <c r="AV144" s="43" t="str">
        <f aca="false">P144</f>
        <v>安全保卫部（应急管理中心）</v>
      </c>
      <c r="AW144" s="43" t="str">
        <f aca="false">Q144</f>
        <v>动物园分中心</v>
      </c>
      <c r="AX144" s="7" t="str">
        <f aca="false">H144</f>
        <v>2月12日13：27分来电，一先生（物业综合维修工A岗）现在东四十条公交场站工作，现在的没有更衣柜，班长告知其已经满了，无法解决。其之前工作的120路左家庄场站的更衣柜里边物品无法放到东四十条公交场站，左家庄场站姓任的班长，将工作间、更衣柜锁全撬开，更衣柜内有孩子过年红包不知道丢没丢，其对以上均不满，要求答复。</v>
      </c>
      <c r="AY144" s="43" t="str">
        <f aca="false">L144</f>
        <v>安保专业政策问题</v>
      </c>
      <c r="AZ144" s="43" t="s">
        <v>92</v>
      </c>
      <c r="BA144" s="43" t="s">
        <v>92</v>
      </c>
      <c r="BB144" s="43" t="s">
        <v>116</v>
      </c>
      <c r="BC144" s="6" t="s">
        <v>5839</v>
      </c>
      <c r="BD144" s="43" t="str">
        <f aca="false">T144</f>
        <v>结束</v>
      </c>
      <c r="BE144" s="43" t="str">
        <f aca="false">IFERROR(LEFT(R144,FIND(" ",R144)-1),R144)</f>
        <v>2026-02-17</v>
      </c>
      <c r="BF144" s="6" t="s">
        <v>5923</v>
      </c>
      <c r="BG144" s="78" t="s">
        <v>148</v>
      </c>
      <c r="BH144" s="55" t="s">
        <v>186</v>
      </c>
      <c r="BI144" s="44"/>
      <c r="BJ144" s="44"/>
      <c r="BK144" s="44"/>
      <c r="BL144" s="44" t="str">
        <f aca="false">IF(BG144="物管行政部","侯旭、郑楠",IF(BG144="安保部","张庚",IF(BG144="工程设备部","华菲",IF(BG144="人力资源部","成琦",IF(BG144="党委工作部","阎鑫雨",IF(BG144="餐饮服务部","赵弘晨",IF(BG144="工会","白莉",IF(BG144="办公室","李建萍",""))))))))&amp;IF(BG144="纪检部","张先民",IF(BG144="信息管理部","蔡浩然",""))</f>
        <v>张庚</v>
      </c>
      <c r="BM144" s="44"/>
      <c r="BN144" s="44"/>
      <c r="BO144" s="44"/>
      <c r="BP144" s="45" t="s">
        <v>970</v>
      </c>
      <c r="BQ144" s="46" t="s">
        <v>5924</v>
      </c>
      <c r="BR144" s="44" t="s">
        <v>92</v>
      </c>
      <c r="BS144" s="46"/>
      <c r="BT144" s="46"/>
      <c r="BU144" s="44"/>
      <c r="BV144" s="44" t="s">
        <v>2053</v>
      </c>
      <c r="BW144" s="44" t="str">
        <f aca="false">MID(AR144,1,22)</f>
        <v>GJ-PHONE-20260212-1092</v>
      </c>
      <c r="BX144" s="45" t="str">
        <f aca="false">IF(COUNTIF(BW:BW,BW144)=1,"否",COUNTIF(BW:BW,BW144))</f>
        <v>否</v>
      </c>
      <c r="CF144" s="0" t="str">
        <f aca="false">VLOOKUP(AR144,[3]市民意见信息导出!$AK$2:$AM$304,3,FALSE())</f>
        <v>结束</v>
      </c>
    </row>
    <row r="145" customFormat="false" ht="143" hidden="true" customHeight="false" outlineLevel="0" collapsed="false">
      <c r="A145" s="36" t="s">
        <v>5930</v>
      </c>
      <c r="B145" s="36" t="s">
        <v>5931</v>
      </c>
      <c r="C145" s="36" t="s">
        <v>5932</v>
      </c>
      <c r="D145" s="36" t="s">
        <v>2252</v>
      </c>
      <c r="E145" s="35" t="s">
        <v>585</v>
      </c>
      <c r="F145" s="35" t="s">
        <v>89</v>
      </c>
      <c r="G145" s="36" t="s">
        <v>5857</v>
      </c>
      <c r="H145" s="35" t="s">
        <v>5933</v>
      </c>
      <c r="I145" s="35" t="s">
        <v>92</v>
      </c>
      <c r="J145" s="35" t="s">
        <v>173</v>
      </c>
      <c r="K145" s="35" t="s">
        <v>234</v>
      </c>
      <c r="L145" s="35" t="s">
        <v>303</v>
      </c>
      <c r="M145" s="35" t="s">
        <v>304</v>
      </c>
      <c r="N145" s="35" t="s">
        <v>97</v>
      </c>
      <c r="O145" s="35" t="s">
        <v>238</v>
      </c>
      <c r="P145" s="35" t="s">
        <v>238</v>
      </c>
      <c r="Q145" s="35" t="s">
        <v>218</v>
      </c>
      <c r="R145" s="36" t="s">
        <v>2252</v>
      </c>
      <c r="S145" s="95" t="s">
        <v>2265</v>
      </c>
      <c r="T145" s="16" t="s">
        <v>103</v>
      </c>
      <c r="U145" s="96" t="s">
        <v>104</v>
      </c>
      <c r="V145" s="35" t="s">
        <v>5859</v>
      </c>
      <c r="W145" s="35" t="s">
        <v>5934</v>
      </c>
      <c r="X145" s="36" t="s">
        <v>5870</v>
      </c>
      <c r="Y145" s="35" t="s">
        <v>242</v>
      </c>
      <c r="Z145" s="35" t="s">
        <v>242</v>
      </c>
      <c r="AA145" s="35" t="s">
        <v>5871</v>
      </c>
      <c r="AB145" s="35" t="s">
        <v>111</v>
      </c>
      <c r="AC145" s="35" t="s">
        <v>97</v>
      </c>
      <c r="AD145" s="35" t="s">
        <v>238</v>
      </c>
      <c r="AE145" s="35"/>
      <c r="AF145" s="35"/>
      <c r="AG145" s="35"/>
      <c r="AH145" s="35" t="s">
        <v>4756</v>
      </c>
      <c r="AI145" s="35" t="s">
        <v>4757</v>
      </c>
      <c r="AJ145" s="36" t="s">
        <v>104</v>
      </c>
      <c r="AK145" s="37" t="str">
        <f aca="false">AI145&amp;L145&amp;M145</f>
        <v>普办人力资源方面其他问题人力资源方面补充内容</v>
      </c>
      <c r="AP145" s="38" t="n">
        <v>142</v>
      </c>
      <c r="AQ145" s="97" t="n">
        <v>46054</v>
      </c>
      <c r="AR145" s="43" t="str">
        <f aca="false">IFERROR(LEFT(A145,FIND("（",A145)-1),A145)</f>
        <v>GJ-PHONE-20260212-1392</v>
      </c>
      <c r="AS145" s="43" t="str">
        <f aca="false">J145</f>
        <v>其他</v>
      </c>
      <c r="AT145" s="43" t="n">
        <f aca="false">IF(MID(AR145,1,2)="热线",12345)+IF(MID(AR145,1,2)="网络",12345)+IF(MID(AR145,1,2)="GJ",96166)</f>
        <v>96166</v>
      </c>
      <c r="AU145" s="43" t="str">
        <f aca="false">IFERROR(LEFT(C145,FIND(" ",C145)-1),C145)</f>
        <v>2026-02-12</v>
      </c>
      <c r="AV145" s="43" t="str">
        <f aca="false">P145</f>
        <v>人力资源部</v>
      </c>
      <c r="AW145" s="43" t="str">
        <f aca="false">Q145</f>
        <v>机关</v>
      </c>
      <c r="AX145" s="7" t="str">
        <f aca="false">H145</f>
        <v>历史来电记录：2月9日16:12分王女士(内部职工来电)，称自己已经通过鸿运承物业A岗竞聘，因住南六环外，南边没有合适地点，其就没做出选择。一周后鸿运承物业一男士，给其打电话又让其选择工作地点，大概还是这些，其又没选。工作人员说那就填写未选择，其认可。后分中心告知班长，并传达给其，直接降到C岗。其拨打8312 2233 找李斌，一男士告知：李斌歇年假了不在，也给不了联系电话，并告知该解释的都解释完了。其认为领导未和其说清楚误导其，其才未选择，分中心的劳人也告知无法协调。其不满，要求调回A岗，同时称有同事在六里桥和北京西站工作了。注：不给其满意答复，会到公交集团找领导反映。
2月12日15:24分来电，王女士来电称：其反映鸿运承物业A岗竞聘一事，今天一名工作人员给其答复，态度很敷衍，并无实际解决其困难的意思，其不满，要求相关领导再次答复。</v>
      </c>
      <c r="AY145" s="43" t="str">
        <f aca="false">L145</f>
        <v>人力资源方面其他问题</v>
      </c>
      <c r="AZ145" s="43" t="s">
        <v>92</v>
      </c>
      <c r="BA145" s="43" t="s">
        <v>92</v>
      </c>
      <c r="BB145" s="43" t="s">
        <v>116</v>
      </c>
      <c r="BC145" s="6" t="s">
        <v>480</v>
      </c>
      <c r="BD145" s="43" t="str">
        <f aca="false">T145</f>
        <v>结束</v>
      </c>
      <c r="BE145" s="43" t="str">
        <f aca="false">IFERROR(LEFT(R145,FIND(" ",R145)-1),R145)</f>
        <v>2026-02-17</v>
      </c>
      <c r="BF145" s="6" t="s">
        <v>5935</v>
      </c>
      <c r="BG145" s="78" t="s">
        <v>238</v>
      </c>
      <c r="BH145" s="55" t="s">
        <v>237</v>
      </c>
      <c r="BI145" s="44"/>
      <c r="BJ145" s="44"/>
      <c r="BK145" s="44"/>
      <c r="BL145" s="44" t="str">
        <f aca="false">IF(BG145="物管行政部","侯旭、郑楠",IF(BG145="安保部","张庚",IF(BG145="工程设备部","华菲",IF(BG145="人力资源部","成琦",IF(BG145="党委工作部","阎鑫雨",IF(BG145="餐饮服务部","赵弘晨",IF(BG145="工会","白莉",IF(BG145="办公室","李建萍",""))))))))&amp;IF(BG145="纪检部","张先民",IF(BG145="信息管理部","蔡浩然",""))</f>
        <v>成琦</v>
      </c>
      <c r="BM145" s="44"/>
      <c r="BN145" s="44"/>
      <c r="BO145" s="44"/>
      <c r="BP145" s="44" t="s">
        <v>120</v>
      </c>
      <c r="BQ145" s="46" t="s">
        <v>5936</v>
      </c>
      <c r="BR145" s="44" t="s">
        <v>92</v>
      </c>
      <c r="BS145" s="46"/>
      <c r="BT145" s="46"/>
      <c r="BU145" s="44"/>
      <c r="BV145" s="44"/>
      <c r="BW145" s="44" t="str">
        <f aca="false">MID(AR145,1,22)</f>
        <v>GJ-PHONE-20260212-1392</v>
      </c>
      <c r="BX145" s="45" t="str">
        <f aca="false">IF(COUNTIF(BW:BW,BW145)=1,"否",COUNTIF(BW:BW,BW145))</f>
        <v>否</v>
      </c>
      <c r="CF145" s="0" t="str">
        <f aca="false">VLOOKUP(AR145,[3]市民意见信息导出!$AK$2:$AM$304,3,FALSE())</f>
        <v>结束</v>
      </c>
    </row>
    <row r="146" customFormat="false" ht="75" hidden="true" customHeight="true" outlineLevel="0" collapsed="false">
      <c r="A146" s="36" t="s">
        <v>5937</v>
      </c>
      <c r="B146" s="36" t="s">
        <v>5938</v>
      </c>
      <c r="C146" s="36" t="s">
        <v>5939</v>
      </c>
      <c r="D146" s="36" t="s">
        <v>2252</v>
      </c>
      <c r="E146" s="35" t="s">
        <v>385</v>
      </c>
      <c r="F146" s="35" t="s">
        <v>129</v>
      </c>
      <c r="G146" s="36" t="s">
        <v>5885</v>
      </c>
      <c r="H146" s="36" t="s">
        <v>5940</v>
      </c>
      <c r="I146" s="35" t="s">
        <v>92</v>
      </c>
      <c r="J146" s="35" t="s">
        <v>173</v>
      </c>
      <c r="K146" s="35" t="s">
        <v>234</v>
      </c>
      <c r="L146" s="35" t="s">
        <v>303</v>
      </c>
      <c r="M146" s="35" t="s">
        <v>304</v>
      </c>
      <c r="N146" s="35" t="s">
        <v>97</v>
      </c>
      <c r="O146" s="35" t="s">
        <v>238</v>
      </c>
      <c r="P146" s="35" t="s">
        <v>234</v>
      </c>
      <c r="Q146" s="35" t="s">
        <v>218</v>
      </c>
      <c r="R146" s="36" t="s">
        <v>2252</v>
      </c>
      <c r="S146" s="95" t="s">
        <v>2265</v>
      </c>
      <c r="T146" s="16" t="s">
        <v>103</v>
      </c>
      <c r="U146" s="96" t="s">
        <v>104</v>
      </c>
      <c r="V146" s="35" t="s">
        <v>5887</v>
      </c>
      <c r="W146" s="35" t="s">
        <v>5941</v>
      </c>
      <c r="X146" s="36" t="s">
        <v>5942</v>
      </c>
      <c r="Y146" s="35" t="s">
        <v>242</v>
      </c>
      <c r="Z146" s="35" t="s">
        <v>242</v>
      </c>
      <c r="AA146" s="35" t="s">
        <v>5943</v>
      </c>
      <c r="AB146" s="35" t="s">
        <v>111</v>
      </c>
      <c r="AC146" s="35" t="s">
        <v>4854</v>
      </c>
      <c r="AD146" s="35" t="s">
        <v>234</v>
      </c>
      <c r="AE146" s="35"/>
      <c r="AF146" s="35"/>
      <c r="AG146" s="35"/>
      <c r="AH146" s="35" t="s">
        <v>4756</v>
      </c>
      <c r="AI146" s="35" t="s">
        <v>4757</v>
      </c>
      <c r="AJ146" s="36" t="s">
        <v>104</v>
      </c>
      <c r="AK146" s="37" t="str">
        <f aca="false">AI146&amp;L146&amp;M146</f>
        <v>普办人力资源方面其他问题人力资源方面补充内容</v>
      </c>
      <c r="AP146" s="38" t="n">
        <v>143</v>
      </c>
      <c r="AQ146" s="97" t="n">
        <v>46054</v>
      </c>
      <c r="AR146" s="43" t="str">
        <f aca="false">IFERROR(LEFT(A146,FIND("（",A146)-1),A146)</f>
        <v>GJ-PHONE-20260212-1753</v>
      </c>
      <c r="AS146" s="43" t="str">
        <f aca="false">J146</f>
        <v>其他</v>
      </c>
      <c r="AT146" s="43" t="n">
        <f aca="false">IF(MID(AR146,1,2)="热线",12345)+IF(MID(AR146,1,2)="网络",12345)+IF(MID(AR146,1,2)="GJ",96166)</f>
        <v>96166</v>
      </c>
      <c r="AU146" s="43" t="str">
        <f aca="false">IFERROR(LEFT(C146,FIND(" ",C146)-1),C146)</f>
        <v>2026-02-12</v>
      </c>
      <c r="AV146" s="43" t="str">
        <f aca="false">P146</f>
        <v>人力资源部（人力资源发展中心）</v>
      </c>
      <c r="AW146" s="43" t="str">
        <f aca="false">Q146</f>
        <v>机关</v>
      </c>
      <c r="AX146" s="7" t="str">
        <f aca="false">H146</f>
        <v>2月12日17:31分，刘先生来电：其2月11日反映爱人（张丽）是鸿运承物业人员饺子钱一事，其爱人工作34年，物业主任向其解释并告知给不了，劳资员回复：2026年1月8日前退休的人员没有这笔钱，但其2023年1月退休，其年终奖和饺子钱如实发放，认为待遇不一致不公平，故对答复不满，要求公交集团领导解决并答复。注：其称如果不行，其总工会有人，向总工会反映。</v>
      </c>
      <c r="AY146" s="43" t="str">
        <f aca="false">L146</f>
        <v>人力资源方面其他问题</v>
      </c>
      <c r="AZ146" s="43" t="s">
        <v>92</v>
      </c>
      <c r="BA146" s="43" t="s">
        <v>92</v>
      </c>
      <c r="BB146" s="43" t="s">
        <v>116</v>
      </c>
      <c r="BC146" s="6" t="s">
        <v>480</v>
      </c>
      <c r="BD146" s="43" t="str">
        <f aca="false">T146</f>
        <v>结束</v>
      </c>
      <c r="BE146" s="43" t="str">
        <f aca="false">IFERROR(LEFT(R146,FIND(" ",R146)-1),R146)</f>
        <v>2026-02-17</v>
      </c>
      <c r="BF146" s="6" t="s">
        <v>5944</v>
      </c>
      <c r="BG146" s="78" t="s">
        <v>238</v>
      </c>
      <c r="BH146" s="55" t="s">
        <v>186</v>
      </c>
      <c r="BI146" s="44"/>
      <c r="BJ146" s="44"/>
      <c r="BK146" s="44"/>
      <c r="BL146" s="44" t="str">
        <f aca="false">IF(BG146="物管行政部","侯旭、郑楠",IF(BG146="安保部","张庚",IF(BG146="工程设备部","华菲",IF(BG146="人力资源部","成琦",IF(BG146="党委工作部","阎鑫雨",IF(BG146="餐饮服务部","赵弘晨",IF(BG146="工会","白莉",IF(BG146="办公室","李建萍",""))))))))&amp;IF(BG146="纪检部","张先民",IF(BG146="信息管理部","蔡浩然",""))</f>
        <v>成琦</v>
      </c>
      <c r="BM146" s="44"/>
      <c r="BN146" s="44"/>
      <c r="BO146" s="44"/>
      <c r="BP146" s="44" t="s">
        <v>120</v>
      </c>
      <c r="BQ146" s="46" t="s">
        <v>2273</v>
      </c>
      <c r="BR146" s="44" t="s">
        <v>92</v>
      </c>
      <c r="BS146" s="46" t="s">
        <v>150</v>
      </c>
      <c r="BT146" s="46"/>
      <c r="BU146" s="44"/>
      <c r="BV146" s="44"/>
      <c r="BW146" s="44" t="str">
        <f aca="false">MID(AR146,1,22)</f>
        <v>GJ-PHONE-20260212-1753</v>
      </c>
      <c r="BX146" s="45" t="str">
        <f aca="false">IF(COUNTIF(BW:BW,BW146)=1,"否",COUNTIF(BW:BW,BW146))</f>
        <v>否</v>
      </c>
      <c r="CF146" s="0" t="str">
        <f aca="false">VLOOKUP(AR146,[3]市民意见信息导出!$AK$2:$AM$304,3,FALSE())</f>
        <v>结束</v>
      </c>
    </row>
    <row r="147" customFormat="false" ht="42" hidden="true" customHeight="false" outlineLevel="0" collapsed="false">
      <c r="A147" s="36" t="s">
        <v>5945</v>
      </c>
      <c r="B147" s="36" t="s">
        <v>5946</v>
      </c>
      <c r="C147" s="36" t="s">
        <v>5947</v>
      </c>
      <c r="D147" s="36" t="s">
        <v>2252</v>
      </c>
      <c r="E147" s="35" t="s">
        <v>4747</v>
      </c>
      <c r="F147" s="35" t="s">
        <v>129</v>
      </c>
      <c r="G147" s="36" t="s">
        <v>5948</v>
      </c>
      <c r="H147" s="36" t="s">
        <v>5949</v>
      </c>
      <c r="I147" s="35" t="s">
        <v>92</v>
      </c>
      <c r="J147" s="35" t="s">
        <v>93</v>
      </c>
      <c r="K147" s="35" t="s">
        <v>434</v>
      </c>
      <c r="L147" s="35" t="s">
        <v>910</v>
      </c>
      <c r="M147" s="35" t="s">
        <v>911</v>
      </c>
      <c r="N147" s="35" t="s">
        <v>97</v>
      </c>
      <c r="O147" s="35" t="s">
        <v>390</v>
      </c>
      <c r="P147" s="35" t="s">
        <v>912</v>
      </c>
      <c r="Q147" s="35" t="s">
        <v>390</v>
      </c>
      <c r="R147" s="36" t="s">
        <v>2252</v>
      </c>
      <c r="S147" s="95" t="s">
        <v>5911</v>
      </c>
      <c r="T147" s="16" t="s">
        <v>103</v>
      </c>
      <c r="U147" s="96" t="s">
        <v>104</v>
      </c>
      <c r="V147" s="35" t="s">
        <v>5950</v>
      </c>
      <c r="W147" s="35" t="s">
        <v>5951</v>
      </c>
      <c r="X147" s="35" t="s">
        <v>5952</v>
      </c>
      <c r="Y147" s="35" t="s">
        <v>5953</v>
      </c>
      <c r="Z147" s="35" t="s">
        <v>5954</v>
      </c>
      <c r="AA147" s="35" t="s">
        <v>5955</v>
      </c>
      <c r="AB147" s="35" t="s">
        <v>111</v>
      </c>
      <c r="AC147" s="35" t="s">
        <v>97</v>
      </c>
      <c r="AD147" s="35" t="s">
        <v>912</v>
      </c>
      <c r="AE147" s="35"/>
      <c r="AF147" s="35"/>
      <c r="AG147" s="35"/>
      <c r="AH147" s="35" t="s">
        <v>4756</v>
      </c>
      <c r="AI147" s="35" t="s">
        <v>4757</v>
      </c>
      <c r="AJ147" s="36" t="s">
        <v>104</v>
      </c>
      <c r="AK147" s="37" t="str">
        <f aca="false">AI147&amp;L147&amp;M147</f>
        <v>普办后勤保障食堂问题</v>
      </c>
      <c r="AP147" s="38" t="n">
        <v>144</v>
      </c>
      <c r="AQ147" s="97" t="n">
        <v>46054</v>
      </c>
      <c r="AR147" s="43" t="str">
        <f aca="false">IFERROR(LEFT(A147,FIND("（",A147)-1),A147)</f>
        <v>GJ-PHONE-20260212-1938</v>
      </c>
      <c r="AS147" s="43" t="str">
        <f aca="false">J147</f>
        <v>诉求</v>
      </c>
      <c r="AT147" s="43" t="n">
        <f aca="false">IF(MID(AR147,1,2)="热线",12345)+IF(MID(AR147,1,2)="网络",12345)+IF(MID(AR147,1,2)="GJ",96166)</f>
        <v>96166</v>
      </c>
      <c r="AU147" s="43" t="str">
        <f aca="false">IFERROR(LEFT(C147,FIND(" ",C147)-1),C147)</f>
        <v>2026-02-12</v>
      </c>
      <c r="AV147" s="43" t="str">
        <f aca="false">P147</f>
        <v>餐饮服务部</v>
      </c>
      <c r="AW147" s="43" t="str">
        <f aca="false">Q147</f>
        <v>小营分中心</v>
      </c>
      <c r="AX147" s="7" t="str">
        <f aca="false">H147</f>
        <v>2月12日18:50分来电，一先生是内部职工驾驶员，晚上在育新公交场站的食堂吃木须肉，其称买了一份木须肉的菜，菜里一片肉没有。故不满，要求回复并赔偿。</v>
      </c>
      <c r="AY147" s="43" t="str">
        <f aca="false">L147</f>
        <v>后勤保障</v>
      </c>
      <c r="AZ147" s="43" t="s">
        <v>92</v>
      </c>
      <c r="BA147" s="43" t="s">
        <v>116</v>
      </c>
      <c r="BB147" s="43" t="s">
        <v>116</v>
      </c>
      <c r="BC147" s="6" t="s">
        <v>4812</v>
      </c>
      <c r="BD147" s="43" t="str">
        <f aca="false">T147</f>
        <v>结束</v>
      </c>
      <c r="BE147" s="43" t="str">
        <f aca="false">IFERROR(LEFT(R147,FIND(" ",R147)-1),R147)</f>
        <v>2026-02-17</v>
      </c>
      <c r="BF147" s="6" t="s">
        <v>5956</v>
      </c>
      <c r="BG147" s="78" t="s">
        <v>912</v>
      </c>
      <c r="BH147" s="55" t="s">
        <v>390</v>
      </c>
      <c r="BI147" s="44"/>
      <c r="BJ147" s="44"/>
      <c r="BK147" s="44"/>
      <c r="BL147" s="44" t="str">
        <f aca="false">IF(BG147="物管行政部","侯旭、郑楠",IF(BG147="安保部","张庚",IF(BG147="工程设备部","华菲",IF(BG147="人力资源部","成琦",IF(BG147="党委工作部","阎鑫雨",IF(BG147="餐饮服务部","赵弘晨",IF(BG147="工会","白莉",IF(BG147="办公室","李建萍",""))))))))&amp;IF(BG147="纪检部","张先民",IF(BG147="信息管理部","蔡浩然",""))</f>
        <v>赵弘晨</v>
      </c>
      <c r="BM147" s="44"/>
      <c r="BN147" s="44"/>
      <c r="BO147" s="44"/>
      <c r="BP147" s="44" t="s">
        <v>120</v>
      </c>
      <c r="BQ147" s="46" t="s">
        <v>5957</v>
      </c>
      <c r="BR147" s="44" t="s">
        <v>92</v>
      </c>
      <c r="BS147" s="46"/>
      <c r="BT147" s="46"/>
      <c r="BU147" s="44"/>
      <c r="BV147" s="44"/>
      <c r="BW147" s="44" t="str">
        <f aca="false">MID(AR147,1,22)</f>
        <v>GJ-PHONE-20260212-1938</v>
      </c>
      <c r="BX147" s="45" t="str">
        <f aca="false">IF(COUNTIF(BW:BW,BW147)=1,"否",COUNTIF(BW:BW,BW147))</f>
        <v>否</v>
      </c>
      <c r="CF147" s="0" t="str">
        <f aca="false">VLOOKUP(AR147,[3]市民意见信息导出!$AK$2:$AM$304,3,FALSE())</f>
        <v>结束</v>
      </c>
    </row>
    <row r="148" customFormat="false" ht="65" hidden="true" customHeight="false" outlineLevel="0" collapsed="false">
      <c r="A148" s="36" t="s">
        <v>5958</v>
      </c>
      <c r="B148" s="36" t="s">
        <v>5959</v>
      </c>
      <c r="C148" s="36" t="s">
        <v>5960</v>
      </c>
      <c r="D148" s="36" t="s">
        <v>2252</v>
      </c>
      <c r="E148" s="35" t="s">
        <v>4747</v>
      </c>
      <c r="F148" s="35" t="s">
        <v>129</v>
      </c>
      <c r="G148" s="36" t="s">
        <v>5948</v>
      </c>
      <c r="H148" s="35" t="s">
        <v>5961</v>
      </c>
      <c r="I148" s="35" t="s">
        <v>92</v>
      </c>
      <c r="J148" s="35" t="s">
        <v>173</v>
      </c>
      <c r="K148" s="35" t="s">
        <v>434</v>
      </c>
      <c r="L148" s="35" t="s">
        <v>435</v>
      </c>
      <c r="M148" s="35" t="s">
        <v>436</v>
      </c>
      <c r="N148" s="35" t="s">
        <v>97</v>
      </c>
      <c r="O148" s="35" t="s">
        <v>390</v>
      </c>
      <c r="P148" s="35" t="s">
        <v>912</v>
      </c>
      <c r="Q148" s="35" t="s">
        <v>390</v>
      </c>
      <c r="R148" s="36" t="s">
        <v>2252</v>
      </c>
      <c r="S148" s="95" t="s">
        <v>5911</v>
      </c>
      <c r="T148" s="16" t="s">
        <v>103</v>
      </c>
      <c r="U148" s="96" t="s">
        <v>104</v>
      </c>
      <c r="V148" s="35" t="s">
        <v>5962</v>
      </c>
      <c r="W148" s="35" t="s">
        <v>5963</v>
      </c>
      <c r="X148" s="35" t="s">
        <v>5952</v>
      </c>
      <c r="Y148" s="35" t="s">
        <v>5964</v>
      </c>
      <c r="Z148" s="35" t="s">
        <v>5965</v>
      </c>
      <c r="AA148" s="35" t="s">
        <v>5955</v>
      </c>
      <c r="AB148" s="35" t="s">
        <v>111</v>
      </c>
      <c r="AC148" s="35" t="s">
        <v>97</v>
      </c>
      <c r="AD148" s="35" t="s">
        <v>912</v>
      </c>
      <c r="AE148" s="35"/>
      <c r="AF148" s="35"/>
      <c r="AG148" s="35"/>
      <c r="AH148" s="35" t="s">
        <v>4756</v>
      </c>
      <c r="AI148" s="35" t="s">
        <v>4757</v>
      </c>
      <c r="AJ148" s="36" t="s">
        <v>104</v>
      </c>
      <c r="AK148" s="37" t="str">
        <f aca="false">AI148&amp;L148&amp;M148</f>
        <v>普办基建行政专业其他问题基建行政专业补充内容</v>
      </c>
      <c r="AP148" s="38" t="n">
        <v>145</v>
      </c>
      <c r="AQ148" s="97" t="n">
        <v>46054</v>
      </c>
      <c r="AR148" s="43" t="str">
        <f aca="false">IFERROR(LEFT(A148,FIND("（",A148)-1),A148)</f>
        <v>GJ-PHONE-20260212-2153</v>
      </c>
      <c r="AS148" s="43" t="str">
        <f aca="false">J148</f>
        <v>其他</v>
      </c>
      <c r="AT148" s="43" t="n">
        <f aca="false">IF(MID(AR148,1,2)="热线",12345)+IF(MID(AR148,1,2)="网络",12345)+IF(MID(AR148,1,2)="GJ",96166)</f>
        <v>96166</v>
      </c>
      <c r="AU148" s="43" t="str">
        <f aca="false">IFERROR(LEFT(C148,FIND(" ",C148)-1),C148)</f>
        <v>2026-02-12</v>
      </c>
      <c r="AV148" s="43" t="str">
        <f aca="false">P148</f>
        <v>餐饮服务部</v>
      </c>
      <c r="AW148" s="43" t="str">
        <f aca="false">Q148</f>
        <v>小营分中心</v>
      </c>
      <c r="AX148" s="7" t="str">
        <f aca="false">H148</f>
        <v>原始：2月12日18:50分来电，一先生是内部职工驾驶员，晚上在育新公交场站的食堂吃木须肉，其称买了一份木须肉的菜，菜里一片肉没有。故不满，要求回复并赔偿。
2月12日20：48分二次来电催办：要求马上答复，称如不马上答复将拨打12345和12306反映。</v>
      </c>
      <c r="AY148" s="43" t="str">
        <f aca="false">L148</f>
        <v>基建行政专业其他问题</v>
      </c>
      <c r="AZ148" s="43" t="s">
        <v>92</v>
      </c>
      <c r="BA148" s="43" t="s">
        <v>116</v>
      </c>
      <c r="BB148" s="43" t="s">
        <v>116</v>
      </c>
      <c r="BC148" s="6" t="s">
        <v>4812</v>
      </c>
      <c r="BD148" s="43" t="str">
        <f aca="false">T148</f>
        <v>结束</v>
      </c>
      <c r="BE148" s="43" t="str">
        <f aca="false">IFERROR(LEFT(R148,FIND(" ",R148)-1),R148)</f>
        <v>2026-02-17</v>
      </c>
      <c r="BF148" s="6" t="s">
        <v>5966</v>
      </c>
      <c r="BG148" s="78" t="s">
        <v>912</v>
      </c>
      <c r="BH148" s="55" t="s">
        <v>390</v>
      </c>
      <c r="BI148" s="44"/>
      <c r="BJ148" s="44"/>
      <c r="BK148" s="44"/>
      <c r="BL148" s="44" t="str">
        <f aca="false">IF(BG148="物管行政部","侯旭、郑楠",IF(BG148="安保部","张庚",IF(BG148="工程设备部","华菲",IF(BG148="人力资源部","成琦",IF(BG148="党委工作部","阎鑫雨",IF(BG148="餐饮服务部","赵弘晨",IF(BG148="工会","白莉",IF(BG148="办公室","李建萍",""))))))))&amp;IF(BG148="纪检部","张先民",IF(BG148="信息管理部","蔡浩然",""))</f>
        <v>赵弘晨</v>
      </c>
      <c r="BM148" s="44"/>
      <c r="BN148" s="44"/>
      <c r="BO148" s="44"/>
      <c r="BP148" s="44" t="s">
        <v>120</v>
      </c>
      <c r="BQ148" s="46" t="s">
        <v>5967</v>
      </c>
      <c r="BR148" s="44" t="s">
        <v>92</v>
      </c>
      <c r="BS148" s="46"/>
      <c r="BT148" s="46"/>
      <c r="BU148" s="44"/>
      <c r="BV148" s="44"/>
      <c r="BW148" s="44" t="str">
        <f aca="false">MID(AR148,1,22)</f>
        <v>GJ-PHONE-20260212-2153</v>
      </c>
      <c r="BX148" s="45" t="str">
        <f aca="false">IF(COUNTIF(BW:BW,BW148)=1,"否",COUNTIF(BW:BW,BW148))</f>
        <v>否</v>
      </c>
      <c r="CF148" s="0" t="str">
        <f aca="false">VLOOKUP(AR148,[3]市民意见信息导出!$AK$2:$AM$304,3,FALSE())</f>
        <v>结束</v>
      </c>
    </row>
    <row r="149" customFormat="false" ht="91" hidden="true" customHeight="false" outlineLevel="0" collapsed="false">
      <c r="A149" s="36" t="s">
        <v>5968</v>
      </c>
      <c r="B149" s="36" t="s">
        <v>5969</v>
      </c>
      <c r="C149" s="36" t="s">
        <v>5970</v>
      </c>
      <c r="D149" s="36" t="s">
        <v>2266</v>
      </c>
      <c r="E149" s="35" t="s">
        <v>4747</v>
      </c>
      <c r="F149" s="35" t="s">
        <v>129</v>
      </c>
      <c r="G149" s="36" t="s">
        <v>5948</v>
      </c>
      <c r="H149" s="35" t="s">
        <v>5971</v>
      </c>
      <c r="I149" s="35" t="s">
        <v>92</v>
      </c>
      <c r="J149" s="35" t="s">
        <v>173</v>
      </c>
      <c r="K149" s="35" t="s">
        <v>434</v>
      </c>
      <c r="L149" s="35" t="s">
        <v>435</v>
      </c>
      <c r="M149" s="35" t="s">
        <v>436</v>
      </c>
      <c r="N149" s="35" t="s">
        <v>97</v>
      </c>
      <c r="O149" s="35" t="s">
        <v>390</v>
      </c>
      <c r="P149" s="35" t="s">
        <v>912</v>
      </c>
      <c r="Q149" s="35" t="s">
        <v>390</v>
      </c>
      <c r="R149" s="36" t="s">
        <v>2266</v>
      </c>
      <c r="S149" s="95" t="s">
        <v>5911</v>
      </c>
      <c r="T149" s="16" t="s">
        <v>103</v>
      </c>
      <c r="U149" s="96" t="s">
        <v>104</v>
      </c>
      <c r="V149" s="35" t="s">
        <v>5962</v>
      </c>
      <c r="W149" s="35" t="s">
        <v>5963</v>
      </c>
      <c r="X149" s="35" t="s">
        <v>5952</v>
      </c>
      <c r="Y149" s="35" t="s">
        <v>5964</v>
      </c>
      <c r="Z149" s="35" t="s">
        <v>5965</v>
      </c>
      <c r="AA149" s="35" t="s">
        <v>5955</v>
      </c>
      <c r="AB149" s="35" t="s">
        <v>111</v>
      </c>
      <c r="AC149" s="35" t="s">
        <v>97</v>
      </c>
      <c r="AD149" s="35" t="s">
        <v>912</v>
      </c>
      <c r="AE149" s="35"/>
      <c r="AF149" s="35"/>
      <c r="AG149" s="35"/>
      <c r="AH149" s="35" t="s">
        <v>4756</v>
      </c>
      <c r="AI149" s="35" t="s">
        <v>4757</v>
      </c>
      <c r="AJ149" s="36" t="s">
        <v>104</v>
      </c>
      <c r="AK149" s="37" t="str">
        <f aca="false">AI149&amp;L149&amp;M149</f>
        <v>普办基建行政专业其他问题基建行政专业补充内容</v>
      </c>
      <c r="AP149" s="38" t="n">
        <v>146</v>
      </c>
      <c r="AQ149" s="97" t="n">
        <v>46054</v>
      </c>
      <c r="AR149" s="43" t="str">
        <f aca="false">IFERROR(LEFT(A149,FIND("（",A149)-1),A149)</f>
        <v>GJ-PHONE-20260213-0482</v>
      </c>
      <c r="AS149" s="43" t="str">
        <f aca="false">J149</f>
        <v>其他</v>
      </c>
      <c r="AT149" s="43" t="n">
        <f aca="false">IF(MID(AR149,1,2)="热线",12345)+IF(MID(AR149,1,2)="网络",12345)+IF(MID(AR149,1,2)="GJ",96166)</f>
        <v>96166</v>
      </c>
      <c r="AU149" s="43" t="str">
        <f aca="false">IFERROR(LEFT(C149,FIND(" ",C149)-1),C149)</f>
        <v>2026-02-13</v>
      </c>
      <c r="AV149" s="43" t="str">
        <f aca="false">P149</f>
        <v>餐饮服务部</v>
      </c>
      <c r="AW149" s="43" t="str">
        <f aca="false">Q149</f>
        <v>小营分中心</v>
      </c>
      <c r="AX149" s="7" t="str">
        <f aca="false">H149</f>
        <v>原始：2月12日18:50分来电，一先生是内部职工驾驶员，晚上在育新公交场站的食堂吃木须肉，其称买了一份木须肉的菜，菜里一片肉没有。故不满，要求回复并赔偿。
2月12日20：48分二次来电催办：要求马上答复，称如不马上答复将拨打12345和12306反映。
2月13日10：13分来电，三次来电催办：其称一直没有负责人与其联系，要求马上答复，称如不马上答复将拨打12345反映。10:16分微信转鸿运承。</v>
      </c>
      <c r="AY149" s="43" t="str">
        <f aca="false">L149</f>
        <v>基建行政专业其他问题</v>
      </c>
      <c r="AZ149" s="43" t="s">
        <v>92</v>
      </c>
      <c r="BA149" s="43" t="s">
        <v>116</v>
      </c>
      <c r="BB149" s="43" t="s">
        <v>116</v>
      </c>
      <c r="BC149" s="6" t="s">
        <v>4812</v>
      </c>
      <c r="BD149" s="43" t="str">
        <f aca="false">T149</f>
        <v>结束</v>
      </c>
      <c r="BE149" s="43" t="str">
        <f aca="false">IFERROR(LEFT(R149,FIND(" ",R149)-1),R149)</f>
        <v>2026-02-18</v>
      </c>
      <c r="BF149" s="6" t="s">
        <v>5972</v>
      </c>
      <c r="BG149" s="78" t="s">
        <v>912</v>
      </c>
      <c r="BH149" s="55" t="s">
        <v>390</v>
      </c>
      <c r="BI149" s="44"/>
      <c r="BJ149" s="44"/>
      <c r="BK149" s="44"/>
      <c r="BL149" s="44" t="str">
        <f aca="false">IF(BG149="物管行政部","侯旭、郑楠",IF(BG149="安保部","张庚",IF(BG149="工程设备部","华菲",IF(BG149="人力资源部","成琦",IF(BG149="党委工作部","阎鑫雨",IF(BG149="餐饮服务部","赵弘晨",IF(BG149="工会","白莉",IF(BG149="办公室","李建萍",""))))))))&amp;IF(BG149="纪检部","张先民",IF(BG149="信息管理部","蔡浩然",""))</f>
        <v>赵弘晨</v>
      </c>
      <c r="BM149" s="44"/>
      <c r="BN149" s="44"/>
      <c r="BO149" s="44"/>
      <c r="BP149" s="44" t="s">
        <v>120</v>
      </c>
      <c r="BQ149" s="46" t="s">
        <v>5973</v>
      </c>
      <c r="BR149" s="44" t="s">
        <v>92</v>
      </c>
      <c r="BS149" s="46"/>
      <c r="BT149" s="46"/>
      <c r="BU149" s="44"/>
      <c r="BV149" s="44"/>
      <c r="BW149" s="44" t="str">
        <f aca="false">MID(AR149,1,22)</f>
        <v>GJ-PHONE-20260213-0482</v>
      </c>
      <c r="BX149" s="45" t="str">
        <f aca="false">IF(COUNTIF(BW:BW,BW149)=1,"否",COUNTIF(BW:BW,BW149))</f>
        <v>否</v>
      </c>
      <c r="CF149" s="0" t="str">
        <f aca="false">VLOOKUP(AR149,[3]市民意见信息导出!$AK$2:$AM$304,3,FALSE())</f>
        <v>结束</v>
      </c>
    </row>
    <row r="150" customFormat="false" ht="28" hidden="true" customHeight="false" outlineLevel="0" collapsed="false">
      <c r="A150" s="36" t="s">
        <v>5974</v>
      </c>
      <c r="B150" s="36" t="s">
        <v>5975</v>
      </c>
      <c r="C150" s="36" t="s">
        <v>5976</v>
      </c>
      <c r="D150" s="36" t="s">
        <v>2266</v>
      </c>
      <c r="E150" s="35" t="s">
        <v>385</v>
      </c>
      <c r="F150" s="35" t="s">
        <v>129</v>
      </c>
      <c r="G150" s="36" t="s">
        <v>5977</v>
      </c>
      <c r="H150" s="36" t="s">
        <v>5978</v>
      </c>
      <c r="I150" s="35" t="s">
        <v>92</v>
      </c>
      <c r="J150" s="35" t="s">
        <v>93</v>
      </c>
      <c r="K150" s="35" t="s">
        <v>94</v>
      </c>
      <c r="L150" s="35" t="s">
        <v>184</v>
      </c>
      <c r="M150" s="35" t="s">
        <v>185</v>
      </c>
      <c r="N150" s="35" t="s">
        <v>97</v>
      </c>
      <c r="O150" s="35" t="s">
        <v>2237</v>
      </c>
      <c r="P150" s="35" t="s">
        <v>99</v>
      </c>
      <c r="Q150" s="35" t="s">
        <v>2237</v>
      </c>
      <c r="R150" s="36" t="s">
        <v>2266</v>
      </c>
      <c r="S150" s="95" t="s">
        <v>5911</v>
      </c>
      <c r="T150" s="16" t="s">
        <v>103</v>
      </c>
      <c r="U150" s="96" t="s">
        <v>104</v>
      </c>
      <c r="V150" s="35" t="s">
        <v>5979</v>
      </c>
      <c r="W150" s="35" t="s">
        <v>5980</v>
      </c>
      <c r="X150" s="35" t="s">
        <v>4897</v>
      </c>
      <c r="Y150" s="35" t="s">
        <v>4753</v>
      </c>
      <c r="Z150" s="35" t="s">
        <v>4754</v>
      </c>
      <c r="AA150" s="35" t="s">
        <v>5258</v>
      </c>
      <c r="AB150" s="35" t="s">
        <v>111</v>
      </c>
      <c r="AC150" s="35" t="s">
        <v>97</v>
      </c>
      <c r="AD150" s="35" t="s">
        <v>99</v>
      </c>
      <c r="AE150" s="35"/>
      <c r="AF150" s="35"/>
      <c r="AG150" s="35"/>
      <c r="AH150" s="35" t="s">
        <v>4756</v>
      </c>
      <c r="AI150" s="35" t="s">
        <v>4757</v>
      </c>
      <c r="AJ150" s="36" t="s">
        <v>104</v>
      </c>
      <c r="AK150" s="37" t="str">
        <f aca="false">AI150&amp;L150&amp;M150</f>
        <v>普办乘车环境问题车辆卫生</v>
      </c>
      <c r="AP150" s="38" t="n">
        <v>147</v>
      </c>
      <c r="AQ150" s="97" t="n">
        <v>46054</v>
      </c>
      <c r="AR150" s="43" t="str">
        <f aca="false">IFERROR(LEFT(A150,FIND("（",A150)-1),A150)</f>
        <v>GJ-PHONE-20260213-0533</v>
      </c>
      <c r="AS150" s="43" t="str">
        <f aca="false">J150</f>
        <v>诉求</v>
      </c>
      <c r="AT150" s="43" t="n">
        <f aca="false">IF(MID(AR150,1,2)="热线",12345)+IF(MID(AR150,1,2)="网络",12345)+IF(MID(AR150,1,2)="GJ",96166)</f>
        <v>96166</v>
      </c>
      <c r="AU150" s="43" t="str">
        <f aca="false">IFERROR(LEFT(C150,FIND(" ",C150)-1),C150)</f>
        <v>2026-02-13</v>
      </c>
      <c r="AV150" s="43" t="str">
        <f aca="false">P150</f>
        <v>物管行政部</v>
      </c>
      <c r="AW150" s="43" t="str">
        <f aca="false">Q150</f>
        <v>龙之乡分中心</v>
      </c>
      <c r="AX150" s="7" t="str">
        <f aca="false">H150</f>
        <v>2月13日10:27分来电：刘先生乘坐952路6834147号车。称靠前门右侧第三个座位座套椅面上有黄色污渍，故不满，要求答复。</v>
      </c>
      <c r="AY150" s="43" t="str">
        <f aca="false">L150</f>
        <v>乘车环境问题</v>
      </c>
      <c r="AZ150" s="43" t="s">
        <v>116</v>
      </c>
      <c r="BA150" s="43" t="s">
        <v>116</v>
      </c>
      <c r="BB150" s="43" t="s">
        <v>116</v>
      </c>
      <c r="BC150" s="6" t="s">
        <v>4758</v>
      </c>
      <c r="BD150" s="43" t="str">
        <f aca="false">T150</f>
        <v>结束</v>
      </c>
      <c r="BE150" s="43" t="str">
        <f aca="false">IFERROR(LEFT(R150,FIND(" ",R150)-1),R150)</f>
        <v>2026-02-18</v>
      </c>
      <c r="BF150" s="6" t="s">
        <v>2652</v>
      </c>
      <c r="BG150" s="78" t="s">
        <v>99</v>
      </c>
      <c r="BH150" s="55" t="s">
        <v>2237</v>
      </c>
      <c r="BI150" s="44"/>
      <c r="BJ150" s="44"/>
      <c r="BK150" s="44"/>
      <c r="BL150" s="44" t="str">
        <f aca="false">IF(BG150="物管行政部","侯旭、郑楠",IF(BG150="安保部","张庚",IF(BG150="工程设备部","华菲",IF(BG150="人力资源部","成琦",IF(BG150="党委工作部","阎鑫雨",IF(BG150="餐饮服务部","赵弘晨",IF(BG150="工会","白莉",IF(BG150="办公室","李建萍",""))))))))&amp;IF(BG150="纪检部","张先民",IF(BG150="信息管理部","蔡浩然",""))</f>
        <v>侯旭、郑楠</v>
      </c>
      <c r="BM150" s="44"/>
      <c r="BN150" s="44"/>
      <c r="BO150" s="44"/>
      <c r="BP150" s="44" t="s">
        <v>120</v>
      </c>
      <c r="BQ150" s="46"/>
      <c r="BR150" s="44"/>
      <c r="BS150" s="46"/>
      <c r="BT150" s="46"/>
      <c r="BU150" s="44"/>
      <c r="BV150" s="44"/>
      <c r="BW150" s="44" t="str">
        <f aca="false">MID(AR150,1,22)</f>
        <v>GJ-PHONE-20260213-0533</v>
      </c>
      <c r="BX150" s="45" t="str">
        <f aca="false">IF(COUNTIF(BW:BW,BW150)=1,"否",COUNTIF(BW:BW,BW150))</f>
        <v>否</v>
      </c>
      <c r="CF150" s="0" t="str">
        <f aca="false">VLOOKUP(AR150,[3]市民意见信息导出!$AK$2:$AM$304,3,FALSE())</f>
        <v>结束</v>
      </c>
    </row>
    <row r="151" customFormat="false" ht="42" hidden="true" customHeight="false" outlineLevel="0" collapsed="false">
      <c r="A151" s="36" t="s">
        <v>5981</v>
      </c>
      <c r="B151" s="36" t="s">
        <v>5982</v>
      </c>
      <c r="C151" s="36" t="s">
        <v>5983</v>
      </c>
      <c r="D151" s="36" t="s">
        <v>2266</v>
      </c>
      <c r="E151" s="35" t="s">
        <v>5984</v>
      </c>
      <c r="F151" s="35" t="s">
        <v>89</v>
      </c>
      <c r="G151" s="35"/>
      <c r="H151" s="36" t="s">
        <v>5985</v>
      </c>
      <c r="I151" s="35" t="s">
        <v>116</v>
      </c>
      <c r="J151" s="35" t="s">
        <v>588</v>
      </c>
      <c r="K151" s="35" t="s">
        <v>434</v>
      </c>
      <c r="L151" s="35" t="s">
        <v>1181</v>
      </c>
      <c r="M151" s="35" t="s">
        <v>1181</v>
      </c>
      <c r="N151" s="35" t="s">
        <v>97</v>
      </c>
      <c r="O151" s="35" t="s">
        <v>531</v>
      </c>
      <c r="P151" s="35" t="s">
        <v>99</v>
      </c>
      <c r="Q151" s="35" t="s">
        <v>531</v>
      </c>
      <c r="R151" s="36" t="s">
        <v>2266</v>
      </c>
      <c r="S151" s="95" t="s">
        <v>5986</v>
      </c>
      <c r="T151" s="16" t="s">
        <v>103</v>
      </c>
      <c r="U151" s="96" t="s">
        <v>104</v>
      </c>
      <c r="V151" s="35" t="s">
        <v>5987</v>
      </c>
      <c r="W151" s="35" t="s">
        <v>5988</v>
      </c>
      <c r="X151" s="35" t="s">
        <v>5989</v>
      </c>
      <c r="Y151" s="35" t="s">
        <v>5990</v>
      </c>
      <c r="Z151" s="35" t="s">
        <v>5991</v>
      </c>
      <c r="AA151" s="35" t="s">
        <v>5992</v>
      </c>
      <c r="AB151" s="35" t="s">
        <v>111</v>
      </c>
      <c r="AC151" s="35" t="s">
        <v>97</v>
      </c>
      <c r="AD151" s="35" t="s">
        <v>99</v>
      </c>
      <c r="AE151" s="35"/>
      <c r="AF151" s="35"/>
      <c r="AG151" s="35"/>
      <c r="AH151" s="35" t="s">
        <v>4756</v>
      </c>
      <c r="AI151" s="35" t="s">
        <v>4757</v>
      </c>
      <c r="AJ151" s="36" t="s">
        <v>104</v>
      </c>
      <c r="AK151" s="37" t="str">
        <f aca="false">AI151&amp;L151&amp;M151</f>
        <v>普办基建行政专业其他表扬基建行政专业其他表扬</v>
      </c>
      <c r="AP151" s="38" t="n">
        <v>148</v>
      </c>
      <c r="AQ151" s="97" t="n">
        <v>46054</v>
      </c>
      <c r="AR151" s="43" t="str">
        <f aca="false">IFERROR(LEFT(A151,FIND("（",A151)-1),A151)</f>
        <v>GJ-PHONE-20260213-0900</v>
      </c>
      <c r="AS151" s="43" t="str">
        <f aca="false">J151</f>
        <v>表扬</v>
      </c>
      <c r="AT151" s="43" t="n">
        <f aca="false">IF(MID(AR151,1,2)="热线",12345)+IF(MID(AR151,1,2)="网络",12345)+IF(MID(AR151,1,2)="GJ",96166)</f>
        <v>96166</v>
      </c>
      <c r="AU151" s="43" t="str">
        <f aca="false">IFERROR(LEFT(C151,FIND(" ",C151)-1),C151)</f>
        <v>2026-02-13</v>
      </c>
      <c r="AV151" s="43" t="str">
        <f aca="false">P151</f>
        <v>物管行政部</v>
      </c>
      <c r="AW151" s="43" t="str">
        <f aca="false">Q151</f>
        <v>阜成门分中心</v>
      </c>
      <c r="AX151" s="7" t="str">
        <f aca="false">H151</f>
        <v>2月13日12：31分来电，付女士是电车机关的内部职工，来电表扬阜成门电保食堂班长刘大韦，胳膊受伤还帮其搬了很多箱饮料。其很感动，特来电表扬。</v>
      </c>
      <c r="AY151" s="43" t="str">
        <f aca="false">L151</f>
        <v>基建行政专业其他表扬</v>
      </c>
      <c r="AZ151" s="43" t="s">
        <v>92</v>
      </c>
      <c r="BA151" s="43" t="s">
        <v>116</v>
      </c>
      <c r="BB151" s="43" t="s">
        <v>116</v>
      </c>
      <c r="BC151" s="6" t="s">
        <v>4812</v>
      </c>
      <c r="BD151" s="43" t="str">
        <f aca="false">T151</f>
        <v>结束</v>
      </c>
      <c r="BE151" s="43" t="str">
        <f aca="false">IFERROR(LEFT(R151,FIND(" ",R151)-1),R151)</f>
        <v>2026-02-18</v>
      </c>
      <c r="BF151" s="5" t="s">
        <v>2963</v>
      </c>
      <c r="BG151" s="78" t="s">
        <v>99</v>
      </c>
      <c r="BH151" s="55" t="s">
        <v>531</v>
      </c>
      <c r="BI151" s="44"/>
      <c r="BJ151" s="44"/>
      <c r="BK151" s="44"/>
      <c r="BL151" s="44" t="str">
        <f aca="false">IF(BG151="物管行政部","侯旭、郑楠",IF(BG151="安保部","张庚",IF(BG151="工程设备部","华菲",IF(BG151="人力资源部","成琦",IF(BG151="党委工作部","阎鑫雨",IF(BG151="餐饮服务部","赵弘晨",IF(BG151="工会","白莉",IF(BG151="办公室","李建萍",""))))))))&amp;IF(BG151="纪检部","张先民",IF(BG151="信息管理部","蔡浩然",""))</f>
        <v>侯旭、郑楠</v>
      </c>
      <c r="BM151" s="44"/>
      <c r="BN151" s="44"/>
      <c r="BO151" s="44"/>
      <c r="BP151" s="44" t="s">
        <v>120</v>
      </c>
      <c r="BQ151" s="46"/>
      <c r="BR151" s="44"/>
      <c r="BS151" s="46"/>
      <c r="BT151" s="46"/>
      <c r="BU151" s="44"/>
      <c r="BV151" s="44"/>
      <c r="BW151" s="44" t="str">
        <f aca="false">MID(AR151,1,22)</f>
        <v>GJ-PHONE-20260213-0900</v>
      </c>
      <c r="BX151" s="45" t="str">
        <f aca="false">IF(COUNTIF(BW:BW,BW151)=1,"否",COUNTIF(BW:BW,BW151))</f>
        <v>否</v>
      </c>
      <c r="CF151" s="0" t="str">
        <f aca="false">VLOOKUP(AR151,[3]市民意见信息导出!$AK$2:$AM$304,3,FALSE())</f>
        <v>结束</v>
      </c>
    </row>
    <row r="152" customFormat="false" ht="39" hidden="true" customHeight="false" outlineLevel="0" collapsed="false">
      <c r="A152" s="36" t="s">
        <v>5993</v>
      </c>
      <c r="B152" s="36" t="s">
        <v>5994</v>
      </c>
      <c r="C152" s="36" t="s">
        <v>5995</v>
      </c>
      <c r="D152" s="36" t="s">
        <v>2266</v>
      </c>
      <c r="E152" s="35" t="s">
        <v>1637</v>
      </c>
      <c r="F152" s="35" t="s">
        <v>129</v>
      </c>
      <c r="G152" s="35"/>
      <c r="H152" s="36" t="s">
        <v>5996</v>
      </c>
      <c r="I152" s="35" t="s">
        <v>116</v>
      </c>
      <c r="J152" s="35" t="s">
        <v>588</v>
      </c>
      <c r="K152" s="35" t="s">
        <v>132</v>
      </c>
      <c r="L152" s="35" t="s">
        <v>589</v>
      </c>
      <c r="M152" s="35" t="s">
        <v>590</v>
      </c>
      <c r="N152" s="35" t="s">
        <v>97</v>
      </c>
      <c r="O152" s="35" t="s">
        <v>186</v>
      </c>
      <c r="P152" s="35" t="s">
        <v>176</v>
      </c>
      <c r="Q152" s="35" t="s">
        <v>186</v>
      </c>
      <c r="R152" s="36" t="s">
        <v>2266</v>
      </c>
      <c r="S152" s="95" t="s">
        <v>2265</v>
      </c>
      <c r="T152" s="16" t="s">
        <v>103</v>
      </c>
      <c r="U152" s="96" t="s">
        <v>104</v>
      </c>
      <c r="V152" s="35" t="s">
        <v>5997</v>
      </c>
      <c r="W152" s="35" t="s">
        <v>5998</v>
      </c>
      <c r="X152" s="35" t="s">
        <v>5999</v>
      </c>
      <c r="Y152" s="35" t="s">
        <v>5999</v>
      </c>
      <c r="Z152" s="35" t="s">
        <v>5999</v>
      </c>
      <c r="AA152" s="35" t="s">
        <v>6000</v>
      </c>
      <c r="AB152" s="35" t="s">
        <v>111</v>
      </c>
      <c r="AC152" s="35" t="s">
        <v>97</v>
      </c>
      <c r="AD152" s="35" t="s">
        <v>176</v>
      </c>
      <c r="AE152" s="35"/>
      <c r="AF152" s="35"/>
      <c r="AG152" s="35"/>
      <c r="AH152" s="35" t="s">
        <v>4756</v>
      </c>
      <c r="AI152" s="35" t="s">
        <v>4757</v>
      </c>
      <c r="AJ152" s="36" t="s">
        <v>104</v>
      </c>
      <c r="AK152" s="37" t="str">
        <f aca="false">AI152&amp;L152&amp;M152</f>
        <v>普办安保专业服务意识方面表扬表扬保安人员</v>
      </c>
      <c r="AP152" s="38" t="n">
        <v>149</v>
      </c>
      <c r="AQ152" s="97" t="n">
        <v>46054</v>
      </c>
      <c r="AR152" s="43" t="str">
        <f aca="false">IFERROR(LEFT(A152,FIND("（",A152)-1),A152)</f>
        <v>GJ-PHONE-20260213-1007-3</v>
      </c>
      <c r="AS152" s="43" t="str">
        <f aca="false">J152</f>
        <v>表扬</v>
      </c>
      <c r="AT152" s="43" t="n">
        <f aca="false">IF(MID(AR152,1,2)="热线",12345)+IF(MID(AR152,1,2)="网络",12345)+IF(MID(AR152,1,2)="GJ",96166)</f>
        <v>96166</v>
      </c>
      <c r="AU152" s="43" t="str">
        <f aca="false">IFERROR(LEFT(C152,FIND(" ",C152)-1),C152)</f>
        <v>2026-02-13</v>
      </c>
      <c r="AV152" s="43" t="str">
        <f aca="false">P152</f>
        <v>安全保卫部（应急管理中心）</v>
      </c>
      <c r="AW152" s="43" t="str">
        <f aca="false">Q152</f>
        <v>动物园分中心</v>
      </c>
      <c r="AX152" s="7" t="str">
        <f aca="false">H152</f>
        <v>2月13日13:51分来电， 郭先生（残疾人）表扬104场站门卫赵洪波，门卫主动搀扶其下车。特来电表扬。</v>
      </c>
      <c r="AY152" s="43" t="str">
        <f aca="false">L152</f>
        <v>安保专业服务意识方面表扬</v>
      </c>
      <c r="AZ152" s="43" t="s">
        <v>116</v>
      </c>
      <c r="BA152" s="43" t="s">
        <v>116</v>
      </c>
      <c r="BB152" s="43" t="s">
        <v>116</v>
      </c>
      <c r="BC152" s="6" t="s">
        <v>4758</v>
      </c>
      <c r="BD152" s="43" t="str">
        <f aca="false">T152</f>
        <v>结束</v>
      </c>
      <c r="BE152" s="43" t="str">
        <f aca="false">IFERROR(LEFT(R152,FIND(" ",R152)-1),R152)</f>
        <v>2026-02-18</v>
      </c>
      <c r="BF152" s="5" t="s">
        <v>2963</v>
      </c>
      <c r="BG152" s="78" t="s">
        <v>99</v>
      </c>
      <c r="BH152" s="55" t="s">
        <v>186</v>
      </c>
      <c r="BI152" s="44"/>
      <c r="BJ152" s="44"/>
      <c r="BK152" s="44"/>
      <c r="BL152" s="44" t="str">
        <f aca="false">IF(BG152="物管行政部","侯旭、郑楠",IF(BG152="安保部","张庚",IF(BG152="工程设备部","华菲",IF(BG152="人力资源部","成琦",IF(BG152="党委工作部","阎鑫雨",IF(BG152="餐饮服务部","赵弘晨",IF(BG152="工会","白莉",IF(BG152="办公室","李建萍",""))))))))&amp;IF(BG152="纪检部","张先民",IF(BG152="信息管理部","蔡浩然",""))</f>
        <v>侯旭、郑楠</v>
      </c>
      <c r="BM152" s="44"/>
      <c r="BN152" s="44"/>
      <c r="BO152" s="44"/>
      <c r="BP152" s="44" t="s">
        <v>120</v>
      </c>
      <c r="BQ152" s="46"/>
      <c r="BR152" s="44"/>
      <c r="BS152" s="46"/>
      <c r="BT152" s="46"/>
      <c r="BU152" s="44"/>
      <c r="BV152" s="44"/>
      <c r="BW152" s="44" t="str">
        <f aca="false">MID(AR152,1,22)</f>
        <v>GJ-PHONE-20260213-1007</v>
      </c>
      <c r="BX152" s="45" t="str">
        <f aca="false">IF(COUNTIF(BW:BW,BW152)=1,"否",COUNTIF(BW:BW,BW152))</f>
        <v>否</v>
      </c>
      <c r="CF152" s="0" t="str">
        <f aca="false">VLOOKUP(AR152,[3]市民意见信息导出!$AK$2:$AM$304,3,FALSE())</f>
        <v>结束</v>
      </c>
    </row>
    <row r="153" customFormat="false" ht="42" hidden="true" customHeight="false" outlineLevel="0" collapsed="false">
      <c r="A153" s="36" t="s">
        <v>6001</v>
      </c>
      <c r="B153" s="36" t="s">
        <v>6002</v>
      </c>
      <c r="C153" s="36" t="s">
        <v>6003</v>
      </c>
      <c r="D153" s="36" t="s">
        <v>2266</v>
      </c>
      <c r="E153" s="35" t="s">
        <v>4747</v>
      </c>
      <c r="F153" s="35" t="s">
        <v>129</v>
      </c>
      <c r="G153" s="36" t="s">
        <v>5486</v>
      </c>
      <c r="H153" s="36" t="s">
        <v>6004</v>
      </c>
      <c r="I153" s="35" t="s">
        <v>92</v>
      </c>
      <c r="J153" s="35" t="s">
        <v>93</v>
      </c>
      <c r="K153" s="35" t="s">
        <v>132</v>
      </c>
      <c r="L153" s="35" t="s">
        <v>133</v>
      </c>
      <c r="M153" s="35" t="s">
        <v>134</v>
      </c>
      <c r="N153" s="35" t="s">
        <v>97</v>
      </c>
      <c r="O153" s="35" t="s">
        <v>371</v>
      </c>
      <c r="P153" s="35" t="s">
        <v>176</v>
      </c>
      <c r="Q153" s="35" t="s">
        <v>371</v>
      </c>
      <c r="R153" s="36" t="s">
        <v>2266</v>
      </c>
      <c r="S153" s="95" t="s">
        <v>2265</v>
      </c>
      <c r="T153" s="16" t="s">
        <v>103</v>
      </c>
      <c r="U153" s="96" t="s">
        <v>104</v>
      </c>
      <c r="V153" s="35" t="s">
        <v>6005</v>
      </c>
      <c r="W153" s="35" t="s">
        <v>6006</v>
      </c>
      <c r="X153" s="35" t="s">
        <v>6007</v>
      </c>
      <c r="Y153" s="35" t="s">
        <v>6008</v>
      </c>
      <c r="Z153" s="35" t="s">
        <v>806</v>
      </c>
      <c r="AA153" s="35" t="s">
        <v>6009</v>
      </c>
      <c r="AB153" s="35" t="s">
        <v>111</v>
      </c>
      <c r="AC153" s="35" t="s">
        <v>97</v>
      </c>
      <c r="AD153" s="35" t="s">
        <v>176</v>
      </c>
      <c r="AE153" s="35"/>
      <c r="AF153" s="35"/>
      <c r="AG153" s="35"/>
      <c r="AH153" s="35" t="s">
        <v>4756</v>
      </c>
      <c r="AI153" s="35" t="s">
        <v>4757</v>
      </c>
      <c r="AJ153" s="36" t="s">
        <v>104</v>
      </c>
      <c r="AK153" s="37" t="str">
        <f aca="false">AI153&amp;L153&amp;M153</f>
        <v>普办安保专业政策问题安保措施</v>
      </c>
      <c r="AP153" s="38" t="n">
        <v>150</v>
      </c>
      <c r="AQ153" s="97" t="n">
        <v>46054</v>
      </c>
      <c r="AR153" s="43" t="str">
        <f aca="false">IFERROR(LEFT(A153,FIND("（",A153)-1),A153)</f>
        <v>GJ-PHONE-20260213-1762</v>
      </c>
      <c r="AS153" s="43" t="str">
        <f aca="false">J153</f>
        <v>诉求</v>
      </c>
      <c r="AT153" s="43" t="n">
        <f aca="false">IF(MID(AR153,1,2)="热线",12345)+IF(MID(AR153,1,2)="网络",12345)+IF(MID(AR153,1,2)="GJ",96166)</f>
        <v>96166</v>
      </c>
      <c r="AU153" s="43" t="str">
        <f aca="false">IFERROR(LEFT(C153,FIND(" ",C153)-1),C153)</f>
        <v>2026-02-13</v>
      </c>
      <c r="AV153" s="43" t="str">
        <f aca="false">P153</f>
        <v>安全保卫部（应急管理中心）</v>
      </c>
      <c r="AW153" s="43" t="str">
        <f aca="false">Q153</f>
        <v>河滩分中心</v>
      </c>
      <c r="AX153" s="7" t="str">
        <f aca="false">H153</f>
        <v>2月13日18:16分来电，一位先生（公交迷）称在城子场站外拍摄场站内的公交车，但场站的保安阻拦其不让其拍摄。故不满，要求回复。</v>
      </c>
      <c r="AY153" s="43" t="str">
        <f aca="false">L153</f>
        <v>安保专业政策问题</v>
      </c>
      <c r="AZ153" s="43" t="s">
        <v>116</v>
      </c>
      <c r="BA153" s="43" t="s">
        <v>116</v>
      </c>
      <c r="BB153" s="43" t="s">
        <v>116</v>
      </c>
      <c r="BC153" s="6" t="s">
        <v>6010</v>
      </c>
      <c r="BD153" s="43" t="str">
        <f aca="false">T153</f>
        <v>结束</v>
      </c>
      <c r="BE153" s="43" t="str">
        <f aca="false">IFERROR(LEFT(R153,FIND(" ",R153)-1),R153)</f>
        <v>2026-02-18</v>
      </c>
      <c r="BF153" s="6" t="s">
        <v>5453</v>
      </c>
      <c r="BG153" s="78" t="s">
        <v>148</v>
      </c>
      <c r="BH153" s="55" t="s">
        <v>371</v>
      </c>
      <c r="BI153" s="44"/>
      <c r="BJ153" s="44"/>
      <c r="BK153" s="44"/>
      <c r="BL153" s="44" t="str">
        <f aca="false">IF(BG153="物管行政部","侯旭、郑楠",IF(BG153="安保部","张庚",IF(BG153="工程设备部","华菲",IF(BG153="人力资源部","成琦",IF(BG153="党委工作部","阎鑫雨",IF(BG153="餐饮服务部","赵弘晨",IF(BG153="工会","白莉",IF(BG153="办公室","李建萍",""))))))))&amp;IF(BG153="纪检部","张先民",IF(BG153="信息管理部","蔡浩然",""))</f>
        <v>张庚</v>
      </c>
      <c r="BM153" s="44"/>
      <c r="BN153" s="44"/>
      <c r="BO153" s="44"/>
      <c r="BP153" s="44" t="s">
        <v>120</v>
      </c>
      <c r="BQ153" s="46"/>
      <c r="BR153" s="44"/>
      <c r="BS153" s="46"/>
      <c r="BT153" s="46"/>
      <c r="BU153" s="44"/>
      <c r="BV153" s="44"/>
      <c r="BW153" s="44" t="str">
        <f aca="false">MID(AR153,1,22)</f>
        <v>GJ-PHONE-20260213-1762</v>
      </c>
      <c r="BX153" s="45" t="str">
        <f aca="false">IF(COUNTIF(BW:BW,BW153)=1,"否",COUNTIF(BW:BW,BW153))</f>
        <v>否</v>
      </c>
      <c r="CF153" s="0" t="str">
        <f aca="false">VLOOKUP(AR153,[3]市民意见信息导出!$AK$2:$AM$304,3,FALSE())</f>
        <v>结束</v>
      </c>
    </row>
    <row r="154" customFormat="false" ht="52" hidden="true" customHeight="false" outlineLevel="0" collapsed="false">
      <c r="A154" s="36" t="s">
        <v>6011</v>
      </c>
      <c r="B154" s="36" t="s">
        <v>6012</v>
      </c>
      <c r="C154" s="36" t="s">
        <v>6013</v>
      </c>
      <c r="D154" s="36" t="s">
        <v>2298</v>
      </c>
      <c r="E154" s="35" t="s">
        <v>4747</v>
      </c>
      <c r="F154" s="35" t="s">
        <v>129</v>
      </c>
      <c r="G154" s="36" t="s">
        <v>6014</v>
      </c>
      <c r="H154" s="36" t="s">
        <v>6015</v>
      </c>
      <c r="I154" s="35" t="s">
        <v>92</v>
      </c>
      <c r="J154" s="35" t="s">
        <v>93</v>
      </c>
      <c r="K154" s="35" t="s">
        <v>132</v>
      </c>
      <c r="L154" s="35" t="s">
        <v>388</v>
      </c>
      <c r="M154" s="35" t="s">
        <v>389</v>
      </c>
      <c r="N154" s="35" t="s">
        <v>97</v>
      </c>
      <c r="O154" s="35" t="s">
        <v>531</v>
      </c>
      <c r="P154" s="35" t="s">
        <v>176</v>
      </c>
      <c r="Q154" s="35" t="s">
        <v>531</v>
      </c>
      <c r="R154" s="36" t="s">
        <v>2298</v>
      </c>
      <c r="S154" s="95" t="s">
        <v>2265</v>
      </c>
      <c r="T154" s="16" t="s">
        <v>103</v>
      </c>
      <c r="U154" s="96" t="s">
        <v>104</v>
      </c>
      <c r="V154" s="35" t="s">
        <v>6016</v>
      </c>
      <c r="W154" s="35" t="s">
        <v>6017</v>
      </c>
      <c r="X154" s="35" t="s">
        <v>6018</v>
      </c>
      <c r="Y154" s="35" t="s">
        <v>6019</v>
      </c>
      <c r="Z154" s="35" t="s">
        <v>6020</v>
      </c>
      <c r="AA154" s="35" t="s">
        <v>6021</v>
      </c>
      <c r="AB154" s="35" t="s">
        <v>111</v>
      </c>
      <c r="AC154" s="35" t="s">
        <v>97</v>
      </c>
      <c r="AD154" s="35" t="s">
        <v>176</v>
      </c>
      <c r="AE154" s="35"/>
      <c r="AF154" s="35"/>
      <c r="AG154" s="35"/>
      <c r="AH154" s="35" t="s">
        <v>4756</v>
      </c>
      <c r="AI154" s="35" t="s">
        <v>4757</v>
      </c>
      <c r="AJ154" s="36" t="s">
        <v>104</v>
      </c>
      <c r="AK154" s="37" t="str">
        <f aca="false">AI154&amp;L154&amp;M154</f>
        <v>普办场站保安问题场站保安</v>
      </c>
      <c r="AP154" s="38" t="n">
        <v>151</v>
      </c>
      <c r="AQ154" s="97" t="n">
        <v>46054</v>
      </c>
      <c r="AR154" s="43" t="str">
        <f aca="false">IFERROR(LEFT(A154,FIND("（",A154)-1),A154)</f>
        <v>GJ-PHONE-20260214-0001</v>
      </c>
      <c r="AS154" s="43" t="str">
        <f aca="false">J154</f>
        <v>诉求</v>
      </c>
      <c r="AT154" s="43" t="n">
        <f aca="false">IF(MID(AR154,1,2)="热线",12345)+IF(MID(AR154,1,2)="网络",12345)+IF(MID(AR154,1,2)="GJ",96166)</f>
        <v>96166</v>
      </c>
      <c r="AU154" s="43" t="str">
        <f aca="false">IFERROR(LEFT(C154,FIND(" ",C154)-1),C154)</f>
        <v>2026-02-14</v>
      </c>
      <c r="AV154" s="43" t="str">
        <f aca="false">P154</f>
        <v>安全保卫部（应急管理中心）</v>
      </c>
      <c r="AW154" s="43" t="str">
        <f aca="false">Q154</f>
        <v>阜成门分中心</v>
      </c>
      <c r="AX154" s="7" t="str">
        <f aca="false">H154</f>
        <v>2月14日0：01分金庄场站换电工来电：其到金庄物业准备给车充电，场站门口看大门男士在里玩手机满嘴酒味向其询问：“你干嘛的。”其说：“我天天走这，你都问我好几次了。”后工作人员骂其，导致其现在出现低钾症状态，浑身哆嗦，手麻，无法给车充电。故不满，要求马上答复。注：0:29分已报集团安保</v>
      </c>
      <c r="AY154" s="43" t="str">
        <f aca="false">L154</f>
        <v>场站保安问题</v>
      </c>
      <c r="AZ154" s="43" t="s">
        <v>92</v>
      </c>
      <c r="BA154" s="43" t="s">
        <v>116</v>
      </c>
      <c r="BB154" s="43" t="s">
        <v>116</v>
      </c>
      <c r="BC154" s="6" t="s">
        <v>6010</v>
      </c>
      <c r="BD154" s="43" t="str">
        <f aca="false">T154</f>
        <v>结束</v>
      </c>
      <c r="BE154" s="43" t="str">
        <f aca="false">IFERROR(LEFT(R154,FIND(" ",R154)-1),R154)</f>
        <v>2026-02-19</v>
      </c>
      <c r="BF154" s="6" t="s">
        <v>6022</v>
      </c>
      <c r="BG154" s="78" t="s">
        <v>148</v>
      </c>
      <c r="BH154" s="55" t="s">
        <v>531</v>
      </c>
      <c r="BI154" s="44"/>
      <c r="BJ154" s="44"/>
      <c r="BK154" s="44"/>
      <c r="BL154" s="44" t="str">
        <f aca="false">IF(BG154="物管行政部","侯旭、郑楠",IF(BG154="安保部","张庚",IF(BG154="工程设备部","华菲",IF(BG154="人力资源部","成琦",IF(BG154="党委工作部","阎鑫雨",IF(BG154="餐饮服务部","赵弘晨",IF(BG154="工会","白莉",IF(BG154="办公室","李建萍",""))))))))&amp;IF(BG154="纪检部","张先民",IF(BG154="信息管理部","蔡浩然",""))</f>
        <v>张庚</v>
      </c>
      <c r="BM154" s="44"/>
      <c r="BN154" s="44"/>
      <c r="BO154" s="44"/>
      <c r="BP154" s="44" t="s">
        <v>120</v>
      </c>
      <c r="BQ154" s="46" t="s">
        <v>2337</v>
      </c>
      <c r="BR154" s="44" t="s">
        <v>92</v>
      </c>
      <c r="BS154" s="46" t="s">
        <v>2338</v>
      </c>
      <c r="BT154" s="46"/>
      <c r="BU154" s="44"/>
      <c r="BV154" s="44"/>
      <c r="BW154" s="44" t="str">
        <f aca="false">MID(AR154,1,22)</f>
        <v>GJ-PHONE-20260214-0001</v>
      </c>
      <c r="BX154" s="45" t="str">
        <f aca="false">IF(COUNTIF(BW:BW,BW154)=1,"否",COUNTIF(BW:BW,BW154))</f>
        <v>否</v>
      </c>
      <c r="CF154" s="0" t="str">
        <f aca="false">VLOOKUP(AR154,[3]市民意见信息导出!$AK$2:$AM$304,3,FALSE())</f>
        <v>结束</v>
      </c>
    </row>
    <row r="155" customFormat="false" ht="143" hidden="true" customHeight="false" outlineLevel="0" collapsed="false">
      <c r="A155" s="36" t="s">
        <v>6023</v>
      </c>
      <c r="B155" s="36" t="s">
        <v>6024</v>
      </c>
      <c r="C155" s="36" t="s">
        <v>6025</v>
      </c>
      <c r="D155" s="36" t="s">
        <v>2298</v>
      </c>
      <c r="E155" s="35" t="s">
        <v>585</v>
      </c>
      <c r="F155" s="35" t="s">
        <v>89</v>
      </c>
      <c r="G155" s="36" t="s">
        <v>5857</v>
      </c>
      <c r="H155" s="35" t="s">
        <v>6026</v>
      </c>
      <c r="I155" s="35" t="s">
        <v>92</v>
      </c>
      <c r="J155" s="35" t="s">
        <v>173</v>
      </c>
      <c r="K155" s="35" t="s">
        <v>234</v>
      </c>
      <c r="L155" s="35" t="s">
        <v>303</v>
      </c>
      <c r="M155" s="35" t="s">
        <v>304</v>
      </c>
      <c r="N155" s="35" t="s">
        <v>97</v>
      </c>
      <c r="O155" s="35" t="s">
        <v>238</v>
      </c>
      <c r="P155" s="35" t="s">
        <v>238</v>
      </c>
      <c r="Q155" s="35" t="s">
        <v>218</v>
      </c>
      <c r="R155" s="36" t="s">
        <v>2298</v>
      </c>
      <c r="S155" s="95" t="s">
        <v>2387</v>
      </c>
      <c r="T155" s="16" t="s">
        <v>103</v>
      </c>
      <c r="U155" s="96" t="s">
        <v>104</v>
      </c>
      <c r="V155" s="35" t="s">
        <v>5859</v>
      </c>
      <c r="W155" s="35" t="s">
        <v>6027</v>
      </c>
      <c r="X155" s="36" t="s">
        <v>6028</v>
      </c>
      <c r="Y155" s="35" t="s">
        <v>242</v>
      </c>
      <c r="Z155" s="35" t="s">
        <v>242</v>
      </c>
      <c r="AA155" s="35" t="s">
        <v>6029</v>
      </c>
      <c r="AB155" s="35" t="s">
        <v>111</v>
      </c>
      <c r="AC155" s="35" t="s">
        <v>97</v>
      </c>
      <c r="AD155" s="35" t="s">
        <v>238</v>
      </c>
      <c r="AE155" s="35"/>
      <c r="AF155" s="35"/>
      <c r="AG155" s="35"/>
      <c r="AH155" s="35" t="s">
        <v>4756</v>
      </c>
      <c r="AI155" s="35" t="s">
        <v>4757</v>
      </c>
      <c r="AJ155" s="36" t="s">
        <v>104</v>
      </c>
      <c r="AK155" s="37" t="str">
        <f aca="false">AI155&amp;L155&amp;M155</f>
        <v>普办人力资源方面其他问题人力资源方面补充内容</v>
      </c>
      <c r="AP155" s="38" t="n">
        <v>152</v>
      </c>
      <c r="AQ155" s="97" t="n">
        <v>46054</v>
      </c>
      <c r="AR155" s="43" t="str">
        <f aca="false">IFERROR(LEFT(A155,FIND("（",A155)-1),A155)</f>
        <v>GJ-PHONE-20260214-0313</v>
      </c>
      <c r="AS155" s="43" t="str">
        <f aca="false">J155</f>
        <v>其他</v>
      </c>
      <c r="AT155" s="43" t="n">
        <f aca="false">IF(MID(AR155,1,2)="热线",12345)+IF(MID(AR155,1,2)="网络",12345)+IF(MID(AR155,1,2)="GJ",96166)</f>
        <v>96166</v>
      </c>
      <c r="AU155" s="43" t="str">
        <f aca="false">IFERROR(LEFT(C155,FIND(" ",C155)-1),C155)</f>
        <v>2026-02-14</v>
      </c>
      <c r="AV155" s="43" t="str">
        <f aca="false">P155</f>
        <v>人力资源部</v>
      </c>
      <c r="AW155" s="43" t="str">
        <f aca="false">Q155</f>
        <v>机关</v>
      </c>
      <c r="AX155" s="7" t="str">
        <f aca="false">H155</f>
        <v>原始：2月9日16:12分王女士(内部职工来电)，称自己已经通过鸿运承物业A岗竞聘，因住南六环外，南边没有合适地点，其就没做出选择。一周后鸿运承物业一男士，给其打电话又让其选择工作地点，大概还是这些，其又没选。工作人员说那就填写未选择，其认可。后分中心告知班长，并传达给其，直接降到C岗。其拨打8312 2233 找李斌，一男士告知：李斌歇年假了不在，也给不了联系电话，并告知该解释的都解释完了。其认为领导未和其说清楚误导其，其才未选择，分中心的劳人也告知无法协调。其不满，要求调回A岗，同时称有同事在六里桥和北京西站工作了。注：不给其满意答复，会到公交集团找领导反映。
2月14日9：25分来电：王女士再次来电：针对鸿运承物业A岗竞聘一事，今日又接到方庄分中心一名工作人员给予回复，其强烈要求公交集团相关部门领导给予答复。</v>
      </c>
      <c r="AY155" s="43" t="str">
        <f aca="false">L155</f>
        <v>人力资源方面其他问题</v>
      </c>
      <c r="AZ155" s="43" t="s">
        <v>92</v>
      </c>
      <c r="BA155" s="43" t="s">
        <v>92</v>
      </c>
      <c r="BB155" s="43" t="s">
        <v>116</v>
      </c>
      <c r="BC155" s="6" t="s">
        <v>480</v>
      </c>
      <c r="BD155" s="43" t="str">
        <f aca="false">T155</f>
        <v>结束</v>
      </c>
      <c r="BE155" s="43" t="str">
        <f aca="false">IFERROR(LEFT(R155,FIND(" ",R155)-1),R155)</f>
        <v>2026-02-19</v>
      </c>
      <c r="BF155" s="6" t="s">
        <v>6030</v>
      </c>
      <c r="BG155" s="78" t="s">
        <v>238</v>
      </c>
      <c r="BH155" s="55" t="s">
        <v>237</v>
      </c>
      <c r="BI155" s="44"/>
      <c r="BJ155" s="44"/>
      <c r="BK155" s="44"/>
      <c r="BL155" s="44" t="str">
        <f aca="false">IF(BG155="物管行政部","侯旭、郑楠",IF(BG155="安保部","张庚",IF(BG155="工程设备部","华菲",IF(BG155="人力资源部","成琦",IF(BG155="党委工作部","阎鑫雨",IF(BG155="餐饮服务部","赵弘晨",IF(BG155="工会","白莉",IF(BG155="办公室","李建萍",""))))))))&amp;IF(BG155="纪检部","张先民",IF(BG155="信息管理部","蔡浩然",""))</f>
        <v>成琦</v>
      </c>
      <c r="BM155" s="44"/>
      <c r="BN155" s="44"/>
      <c r="BO155" s="44"/>
      <c r="BP155" s="44" t="s">
        <v>120</v>
      </c>
      <c r="BQ155" s="46" t="s">
        <v>6031</v>
      </c>
      <c r="BR155" s="44" t="s">
        <v>92</v>
      </c>
      <c r="BS155" s="46"/>
      <c r="BT155" s="46"/>
      <c r="BU155" s="44"/>
      <c r="BV155" s="44"/>
      <c r="BW155" s="44" t="str">
        <f aca="false">MID(AR155,1,22)</f>
        <v>GJ-PHONE-20260214-0313</v>
      </c>
      <c r="BX155" s="45" t="str">
        <f aca="false">IF(COUNTIF(BW:BW,BW155)=1,"否",COUNTIF(BW:BW,BW155))</f>
        <v>否</v>
      </c>
      <c r="CF155" s="0" t="str">
        <f aca="false">VLOOKUP(AR155,[3]市民意见信息导出!$AK$2:$AM$304,3,FALSE())</f>
        <v>结束</v>
      </c>
    </row>
    <row r="156" customFormat="false" ht="65" hidden="true" customHeight="true" outlineLevel="0" collapsed="false">
      <c r="A156" s="36" t="s">
        <v>6032</v>
      </c>
      <c r="B156" s="36" t="s">
        <v>6033</v>
      </c>
      <c r="C156" s="36" t="s">
        <v>6034</v>
      </c>
      <c r="D156" s="36" t="s">
        <v>2374</v>
      </c>
      <c r="E156" s="35" t="s">
        <v>128</v>
      </c>
      <c r="F156" s="35" t="s">
        <v>129</v>
      </c>
      <c r="G156" s="36" t="s">
        <v>6035</v>
      </c>
      <c r="H156" s="36" t="s">
        <v>6036</v>
      </c>
      <c r="I156" s="35" t="s">
        <v>92</v>
      </c>
      <c r="J156" s="35" t="s">
        <v>93</v>
      </c>
      <c r="K156" s="35" t="s">
        <v>434</v>
      </c>
      <c r="L156" s="35" t="s">
        <v>910</v>
      </c>
      <c r="M156" s="35" t="s">
        <v>911</v>
      </c>
      <c r="N156" s="35" t="s">
        <v>97</v>
      </c>
      <c r="O156" s="35" t="s">
        <v>437</v>
      </c>
      <c r="P156" s="35" t="s">
        <v>912</v>
      </c>
      <c r="Q156" s="35" t="s">
        <v>437</v>
      </c>
      <c r="R156" s="36" t="s">
        <v>2374</v>
      </c>
      <c r="S156" s="95" t="s">
        <v>2387</v>
      </c>
      <c r="T156" s="16" t="s">
        <v>103</v>
      </c>
      <c r="U156" s="96" t="s">
        <v>104</v>
      </c>
      <c r="V156" s="36" t="s">
        <v>6036</v>
      </c>
      <c r="W156" s="35" t="s">
        <v>6037</v>
      </c>
      <c r="X156" s="35" t="s">
        <v>6038</v>
      </c>
      <c r="Y156" s="35" t="s">
        <v>6039</v>
      </c>
      <c r="Z156" s="35" t="s">
        <v>6040</v>
      </c>
      <c r="AA156" s="35" t="s">
        <v>6041</v>
      </c>
      <c r="AB156" s="35" t="s">
        <v>111</v>
      </c>
      <c r="AC156" s="35" t="s">
        <v>97</v>
      </c>
      <c r="AD156" s="35" t="s">
        <v>912</v>
      </c>
      <c r="AE156" s="35"/>
      <c r="AF156" s="35"/>
      <c r="AG156" s="35"/>
      <c r="AH156" s="35" t="s">
        <v>4756</v>
      </c>
      <c r="AI156" s="35" t="s">
        <v>4757</v>
      </c>
      <c r="AJ156" s="36" t="s">
        <v>104</v>
      </c>
      <c r="AK156" s="37" t="str">
        <f aca="false">AI156&amp;L156&amp;M156</f>
        <v>普办后勤保障食堂问题</v>
      </c>
      <c r="AP156" s="38" t="n">
        <v>153</v>
      </c>
      <c r="AQ156" s="97" t="n">
        <v>46054</v>
      </c>
      <c r="AR156" s="43" t="str">
        <f aca="false">IFERROR(LEFT(A156,FIND("（",A156)-1),A156)</f>
        <v>GJ-PHONE-20260216-0708</v>
      </c>
      <c r="AS156" s="43" t="str">
        <f aca="false">J156</f>
        <v>诉求</v>
      </c>
      <c r="AT156" s="43" t="n">
        <f aca="false">IF(MID(AR156,1,2)="热线",12345)+IF(MID(AR156,1,2)="网络",12345)+IF(MID(AR156,1,2)="GJ",96166)</f>
        <v>96166</v>
      </c>
      <c r="AU156" s="43" t="str">
        <f aca="false">IFERROR(LEFT(C156,FIND(" ",C156)-1),C156)</f>
        <v>2026-02-16</v>
      </c>
      <c r="AV156" s="43" t="str">
        <f aca="false">P156</f>
        <v>餐饮服务部</v>
      </c>
      <c r="AW156" s="43" t="str">
        <f aca="false">Q156</f>
        <v>南湖分中心</v>
      </c>
      <c r="AX156" s="7" t="str">
        <f aca="false">H156</f>
        <v>2月16日11：25分来电，李先生（613路驾驶员）9:50左右，在来广营西桥东公交场站看到食堂工作人员已经打好别人的午饭了（具体谁的饭不知），由于其跑一圈车需要3个多小时，其便想也打一份吃完再上班，但是食堂工作人员隔着窗户态度不好的说其：九点多就吃饭，其不满，要求节后答复。注：其称不投诉</v>
      </c>
      <c r="AY156" s="43" t="str">
        <f aca="false">L156</f>
        <v>后勤保障</v>
      </c>
      <c r="AZ156" s="43" t="s">
        <v>92</v>
      </c>
      <c r="BA156" s="43" t="s">
        <v>116</v>
      </c>
      <c r="BB156" s="43" t="s">
        <v>116</v>
      </c>
      <c r="BC156" s="6" t="s">
        <v>6042</v>
      </c>
      <c r="BD156" s="43" t="str">
        <f aca="false">T156</f>
        <v>结束</v>
      </c>
      <c r="BE156" s="43" t="str">
        <f aca="false">IFERROR(LEFT(R156,FIND(" ",R156)-1),R156)</f>
        <v>2026-02-21</v>
      </c>
      <c r="BF156" s="5" t="s">
        <v>2920</v>
      </c>
      <c r="BG156" s="78" t="s">
        <v>912</v>
      </c>
      <c r="BH156" s="55" t="s">
        <v>437</v>
      </c>
      <c r="BI156" s="44"/>
      <c r="BJ156" s="44"/>
      <c r="BK156" s="44"/>
      <c r="BL156" s="44" t="str">
        <f aca="false">IF(BG156="物管行政部","侯旭、郑楠",IF(BG156="安保部","张庚",IF(BG156="工程设备部","华菲",IF(BG156="人力资源部","成琦",IF(BG156="党委工作部","阎鑫雨",IF(BG156="餐饮服务部","赵弘晨",IF(BG156="工会","白莉",IF(BG156="办公室","李建萍",""))))))))&amp;IF(BG156="纪检部","张先民",IF(BG156="信息管理部","蔡浩然",""))</f>
        <v>赵弘晨</v>
      </c>
      <c r="BM156" s="44"/>
      <c r="BN156" s="44"/>
      <c r="BO156" s="44"/>
      <c r="BP156" s="44" t="s">
        <v>120</v>
      </c>
      <c r="BQ156" s="46"/>
      <c r="BR156" s="44"/>
      <c r="BS156" s="46"/>
      <c r="BT156" s="46"/>
      <c r="BU156" s="44"/>
      <c r="BV156" s="44"/>
      <c r="BW156" s="44" t="str">
        <f aca="false">MID(AR156,1,22)</f>
        <v>GJ-PHONE-20260216-0708</v>
      </c>
      <c r="BX156" s="45" t="str">
        <f aca="false">IF(COUNTIF(BW:BW,BW156)=1,"否",COUNTIF(BW:BW,BW156))</f>
        <v>否</v>
      </c>
      <c r="CF156" s="0" t="str">
        <f aca="false">VLOOKUP(AR156,[3]市民意见信息导出!$AK$2:$AM$304,3,FALSE())</f>
        <v>结束</v>
      </c>
    </row>
    <row r="157" customFormat="false" ht="66" hidden="true" customHeight="true" outlineLevel="0" collapsed="false">
      <c r="A157" s="36" t="s">
        <v>6043</v>
      </c>
      <c r="B157" s="36" t="s">
        <v>6044</v>
      </c>
      <c r="C157" s="36" t="s">
        <v>6045</v>
      </c>
      <c r="D157" s="36" t="s">
        <v>2401</v>
      </c>
      <c r="E157" s="35" t="s">
        <v>6046</v>
      </c>
      <c r="F157" s="35" t="s">
        <v>129</v>
      </c>
      <c r="G157" s="36" t="s">
        <v>6047</v>
      </c>
      <c r="H157" s="36" t="s">
        <v>6048</v>
      </c>
      <c r="I157" s="35" t="s">
        <v>92</v>
      </c>
      <c r="J157" s="35" t="s">
        <v>93</v>
      </c>
      <c r="K157" s="35" t="s">
        <v>434</v>
      </c>
      <c r="L157" s="35" t="s">
        <v>910</v>
      </c>
      <c r="M157" s="35" t="s">
        <v>911</v>
      </c>
      <c r="N157" s="35" t="s">
        <v>97</v>
      </c>
      <c r="O157" s="35" t="s">
        <v>1045</v>
      </c>
      <c r="P157" s="35" t="s">
        <v>912</v>
      </c>
      <c r="Q157" s="35" t="s">
        <v>1045</v>
      </c>
      <c r="R157" s="36" t="s">
        <v>2401</v>
      </c>
      <c r="S157" s="95" t="s">
        <v>2373</v>
      </c>
      <c r="T157" s="16" t="s">
        <v>103</v>
      </c>
      <c r="U157" s="96" t="s">
        <v>104</v>
      </c>
      <c r="V157" s="35" t="s">
        <v>6049</v>
      </c>
      <c r="W157" s="35" t="s">
        <v>6050</v>
      </c>
      <c r="X157" s="35" t="s">
        <v>6051</v>
      </c>
      <c r="Y157" s="35" t="s">
        <v>6052</v>
      </c>
      <c r="Z157" s="35" t="s">
        <v>6053</v>
      </c>
      <c r="AA157" s="35" t="s">
        <v>6054</v>
      </c>
      <c r="AB157" s="35" t="s">
        <v>111</v>
      </c>
      <c r="AC157" s="35" t="s">
        <v>97</v>
      </c>
      <c r="AD157" s="35" t="s">
        <v>912</v>
      </c>
      <c r="AE157" s="35"/>
      <c r="AF157" s="35"/>
      <c r="AG157" s="35"/>
      <c r="AH157" s="35" t="s">
        <v>4756</v>
      </c>
      <c r="AI157" s="35" t="s">
        <v>4757</v>
      </c>
      <c r="AJ157" s="36" t="s">
        <v>104</v>
      </c>
      <c r="AK157" s="37" t="str">
        <f aca="false">AI157&amp;L157&amp;M157</f>
        <v>普办后勤保障食堂问题</v>
      </c>
      <c r="AP157" s="38" t="n">
        <v>154</v>
      </c>
      <c r="AQ157" s="97" t="n">
        <v>46054</v>
      </c>
      <c r="AR157" s="43" t="str">
        <f aca="false">IFERROR(LEFT(A157,FIND("（",A157)-1),A157)</f>
        <v>GJ-PHONE-20260217-0073</v>
      </c>
      <c r="AS157" s="43" t="str">
        <f aca="false">J157</f>
        <v>诉求</v>
      </c>
      <c r="AT157" s="43" t="n">
        <f aca="false">IF(MID(AR157,1,2)="热线",12345)+IF(MID(AR157,1,2)="网络",12345)+IF(MID(AR157,1,2)="GJ",96166)</f>
        <v>96166</v>
      </c>
      <c r="AU157" s="43" t="str">
        <f aca="false">IFERROR(LEFT(C157,FIND(" ",C157)-1),C157)</f>
        <v>2026-02-17</v>
      </c>
      <c r="AV157" s="43" t="str">
        <f aca="false">P157</f>
        <v>餐饮服务部</v>
      </c>
      <c r="AW157" s="43" t="str">
        <f aca="false">Q157</f>
        <v>土桥分中心</v>
      </c>
      <c r="AX157" s="7" t="str">
        <f aca="false">H157</f>
        <v>2月17日6:43分来电：张强（驾驶员）称：因自己饭卡没有费用，其准备在怡乐南街公交场站食堂充值，该食堂工作人员因月末结账不给其冲饭卡，其称欠一顿行吗？该工作人员态度不好的说：不行!其不满，要求尽快答复.</v>
      </c>
      <c r="AY157" s="43" t="str">
        <f aca="false">L157</f>
        <v>后勤保障</v>
      </c>
      <c r="AZ157" s="43" t="s">
        <v>92</v>
      </c>
      <c r="BA157" s="43" t="s">
        <v>116</v>
      </c>
      <c r="BB157" s="43" t="s">
        <v>116</v>
      </c>
      <c r="BC157" s="6" t="s">
        <v>6042</v>
      </c>
      <c r="BD157" s="43" t="str">
        <f aca="false">T157</f>
        <v>结束</v>
      </c>
      <c r="BE157" s="43" t="str">
        <f aca="false">IFERROR(LEFT(R157,FIND(" ",R157)-1),R157)</f>
        <v>2026-02-22</v>
      </c>
      <c r="BF157" s="6" t="s">
        <v>2920</v>
      </c>
      <c r="BG157" s="78" t="s">
        <v>912</v>
      </c>
      <c r="BH157" s="55" t="s">
        <v>1045</v>
      </c>
      <c r="BI157" s="44"/>
      <c r="BJ157" s="44"/>
      <c r="BK157" s="44"/>
      <c r="BL157" s="44" t="str">
        <f aca="false">IF(BG157="物管行政部","侯旭、郑楠",IF(BG157="安保部","张庚",IF(BG157="工程设备部","华菲",IF(BG157="人力资源部","成琦",IF(BG157="党委工作部","阎鑫雨",IF(BG157="餐饮服务部","赵弘晨",IF(BG157="工会","白莉",IF(BG157="办公室","李建萍",""))))))))&amp;IF(BG157="纪检部","张先民",IF(BG157="信息管理部","蔡浩然",""))</f>
        <v>赵弘晨</v>
      </c>
      <c r="BM157" s="44"/>
      <c r="BN157" s="44"/>
      <c r="BO157" s="44"/>
      <c r="BP157" s="44" t="s">
        <v>120</v>
      </c>
      <c r="BQ157" s="46"/>
      <c r="BR157" s="44"/>
      <c r="BS157" s="46"/>
      <c r="BT157" s="46"/>
      <c r="BU157" s="44"/>
      <c r="BV157" s="44"/>
      <c r="BW157" s="44" t="str">
        <f aca="false">MID(AR157,1,22)</f>
        <v>GJ-PHONE-20260217-0073</v>
      </c>
      <c r="BX157" s="45" t="str">
        <f aca="false">IF(COUNTIF(BW:BW,BW157)=1,"否",COUNTIF(BW:BW,BW157))</f>
        <v>否</v>
      </c>
      <c r="CF157" s="0" t="str">
        <f aca="false">VLOOKUP(AR157,[3]市民意见信息导出!$AK$2:$AM$304,3,FALSE())</f>
        <v>结束</v>
      </c>
    </row>
    <row r="158" customFormat="false" ht="53" hidden="true" customHeight="true" outlineLevel="0" collapsed="false">
      <c r="A158" s="36" t="s">
        <v>6055</v>
      </c>
      <c r="B158" s="36" t="s">
        <v>6056</v>
      </c>
      <c r="C158" s="36" t="s">
        <v>6057</v>
      </c>
      <c r="D158" s="36" t="s">
        <v>2424</v>
      </c>
      <c r="E158" s="35"/>
      <c r="F158" s="35" t="s">
        <v>129</v>
      </c>
      <c r="G158" s="36" t="s">
        <v>6058</v>
      </c>
      <c r="H158" s="36" t="s">
        <v>6059</v>
      </c>
      <c r="I158" s="35" t="s">
        <v>92</v>
      </c>
      <c r="J158" s="35" t="s">
        <v>93</v>
      </c>
      <c r="K158" s="35" t="s">
        <v>434</v>
      </c>
      <c r="L158" s="35" t="s">
        <v>910</v>
      </c>
      <c r="M158" s="35" t="s">
        <v>911</v>
      </c>
      <c r="N158" s="35" t="s">
        <v>97</v>
      </c>
      <c r="O158" s="35" t="s">
        <v>531</v>
      </c>
      <c r="P158" s="35" t="s">
        <v>912</v>
      </c>
      <c r="Q158" s="35" t="s">
        <v>531</v>
      </c>
      <c r="R158" s="36" t="s">
        <v>2424</v>
      </c>
      <c r="S158" s="95" t="s">
        <v>2423</v>
      </c>
      <c r="T158" s="16" t="s">
        <v>103</v>
      </c>
      <c r="U158" s="96" t="s">
        <v>104</v>
      </c>
      <c r="V158" s="35" t="s">
        <v>6060</v>
      </c>
      <c r="W158" s="36" t="s">
        <v>6061</v>
      </c>
      <c r="X158" s="35" t="s">
        <v>6062</v>
      </c>
      <c r="Y158" s="35" t="s">
        <v>6062</v>
      </c>
      <c r="Z158" s="35" t="s">
        <v>5991</v>
      </c>
      <c r="AA158" s="35" t="s">
        <v>6063</v>
      </c>
      <c r="AB158" s="35" t="s">
        <v>111</v>
      </c>
      <c r="AC158" s="35" t="s">
        <v>97</v>
      </c>
      <c r="AD158" s="35" t="s">
        <v>912</v>
      </c>
      <c r="AE158" s="35"/>
      <c r="AF158" s="35"/>
      <c r="AG158" s="35"/>
      <c r="AH158" s="35" t="s">
        <v>4756</v>
      </c>
      <c r="AI158" s="35" t="s">
        <v>4757</v>
      </c>
      <c r="AJ158" s="36" t="s">
        <v>104</v>
      </c>
      <c r="AK158" s="37" t="str">
        <f aca="false">AI158&amp;L158&amp;M158</f>
        <v>普办后勤保障食堂问题</v>
      </c>
      <c r="AP158" s="38" t="n">
        <v>155</v>
      </c>
      <c r="AQ158" s="97" t="n">
        <v>46054</v>
      </c>
      <c r="AR158" s="43" t="str">
        <f aca="false">IFERROR(LEFT(A158,FIND("（",A158)-1),A158)</f>
        <v>GJ-PHONE-20260218-1083</v>
      </c>
      <c r="AS158" s="43" t="str">
        <f aca="false">J158</f>
        <v>诉求</v>
      </c>
      <c r="AT158" s="43" t="n">
        <f aca="false">IF(MID(AR158,1,2)="热线",12345)+IF(MID(AR158,1,2)="网络",12345)+IF(MID(AR158,1,2)="GJ",96166)</f>
        <v>96166</v>
      </c>
      <c r="AU158" s="43" t="str">
        <f aca="false">IFERROR(LEFT(C158,FIND(" ",C158)-1),C158)</f>
        <v>2026-02-18</v>
      </c>
      <c r="AV158" s="43" t="str">
        <f aca="false">P158</f>
        <v>餐饮服务部</v>
      </c>
      <c r="AW158" s="43" t="str">
        <f aca="false">Q158</f>
        <v>阜成门分中心</v>
      </c>
      <c r="AX158" s="7" t="str">
        <f aca="false">H158</f>
        <v>2月18日13:52分来电一先生称：其是658路驾驶员称现在都是节假日点时间都延迟了，田村半壁店东公交场站内食堂，今日看见门上放了个牌子标着中餐13:30分关门，导致末车司机吃不上饭，要求将今日午餐费退还。要求尽快答复。</v>
      </c>
      <c r="AY158" s="43" t="str">
        <f aca="false">L158</f>
        <v>后勤保障</v>
      </c>
      <c r="AZ158" s="43" t="s">
        <v>92</v>
      </c>
      <c r="BA158" s="43" t="s">
        <v>116</v>
      </c>
      <c r="BB158" s="43" t="s">
        <v>116</v>
      </c>
      <c r="BC158" s="6" t="s">
        <v>6042</v>
      </c>
      <c r="BD158" s="43" t="str">
        <f aca="false">T158</f>
        <v>结束</v>
      </c>
      <c r="BE158" s="43" t="str">
        <f aca="false">IFERROR(LEFT(R158,FIND(" ",R158)-1),R158)</f>
        <v>2026-02-23</v>
      </c>
      <c r="BF158" s="6" t="s">
        <v>6064</v>
      </c>
      <c r="BG158" s="78" t="s">
        <v>912</v>
      </c>
      <c r="BH158" s="55" t="s">
        <v>531</v>
      </c>
      <c r="BI158" s="44"/>
      <c r="BJ158" s="44"/>
      <c r="BK158" s="44"/>
      <c r="BL158" s="44" t="str">
        <f aca="false">IF(BG158="物管行政部","侯旭、郑楠",IF(BG158="安保部","张庚",IF(BG158="工程设备部","华菲",IF(BG158="人力资源部","成琦",IF(BG158="党委工作部","阎鑫雨",IF(BG158="餐饮服务部","赵弘晨",IF(BG158="工会","白莉",IF(BG158="办公室","李建萍",""))))))))&amp;IF(BG158="纪检部","张先民",IF(BG158="信息管理部","蔡浩然",""))</f>
        <v>赵弘晨</v>
      </c>
      <c r="BM158" s="44"/>
      <c r="BN158" s="44"/>
      <c r="BO158" s="44"/>
      <c r="BP158" s="44" t="s">
        <v>120</v>
      </c>
      <c r="BQ158" s="46"/>
      <c r="BR158" s="44"/>
      <c r="BS158" s="46"/>
      <c r="BT158" s="46"/>
      <c r="BU158" s="44"/>
      <c r="BV158" s="44"/>
      <c r="BW158" s="44" t="str">
        <f aca="false">MID(AR158,1,22)</f>
        <v>GJ-PHONE-20260218-1083</v>
      </c>
      <c r="BX158" s="45" t="str">
        <f aca="false">IF(COUNTIF(BW:BW,BW158)=1,"否",COUNTIF(BW:BW,BW158))</f>
        <v>否</v>
      </c>
      <c r="CF158" s="0" t="str">
        <f aca="false">VLOOKUP(AR158,[3]市民意见信息导出!$AK$2:$AM$304,3,FALSE())</f>
        <v>结束</v>
      </c>
    </row>
    <row r="159" customFormat="false" ht="39" hidden="true" customHeight="false" outlineLevel="0" collapsed="false">
      <c r="A159" s="36" t="s">
        <v>6065</v>
      </c>
      <c r="B159" s="36" t="s">
        <v>6066</v>
      </c>
      <c r="C159" s="36" t="s">
        <v>6067</v>
      </c>
      <c r="D159" s="36" t="s">
        <v>2449</v>
      </c>
      <c r="E159" s="35" t="s">
        <v>4747</v>
      </c>
      <c r="F159" s="35" t="s">
        <v>89</v>
      </c>
      <c r="G159" s="35"/>
      <c r="H159" s="36" t="s">
        <v>6068</v>
      </c>
      <c r="I159" s="35" t="s">
        <v>116</v>
      </c>
      <c r="J159" s="35" t="s">
        <v>588</v>
      </c>
      <c r="K159" s="35" t="s">
        <v>94</v>
      </c>
      <c r="L159" s="35" t="s">
        <v>1868</v>
      </c>
      <c r="M159" s="35" t="s">
        <v>1868</v>
      </c>
      <c r="N159" s="35" t="s">
        <v>97</v>
      </c>
      <c r="O159" s="35" t="s">
        <v>326</v>
      </c>
      <c r="P159" s="35" t="s">
        <v>99</v>
      </c>
      <c r="Q159" s="35" t="s">
        <v>326</v>
      </c>
      <c r="R159" s="36" t="s">
        <v>2449</v>
      </c>
      <c r="S159" s="95" t="s">
        <v>2423</v>
      </c>
      <c r="T159" s="16" t="s">
        <v>103</v>
      </c>
      <c r="U159" s="96" t="s">
        <v>104</v>
      </c>
      <c r="V159" s="35" t="s">
        <v>4923</v>
      </c>
      <c r="W159" s="35" t="s">
        <v>6069</v>
      </c>
      <c r="X159" s="35" t="s">
        <v>4925</v>
      </c>
      <c r="Y159" s="35" t="s">
        <v>825</v>
      </c>
      <c r="Z159" s="35" t="s">
        <v>826</v>
      </c>
      <c r="AA159" s="35" t="s">
        <v>4926</v>
      </c>
      <c r="AB159" s="35" t="s">
        <v>111</v>
      </c>
      <c r="AC159" s="35" t="s">
        <v>97</v>
      </c>
      <c r="AD159" s="35" t="s">
        <v>99</v>
      </c>
      <c r="AE159" s="35"/>
      <c r="AF159" s="35"/>
      <c r="AG159" s="35"/>
      <c r="AH159" s="35" t="s">
        <v>4756</v>
      </c>
      <c r="AI159" s="35" t="s">
        <v>4757</v>
      </c>
      <c r="AJ159" s="36" t="s">
        <v>104</v>
      </c>
      <c r="AK159" s="37" t="str">
        <f aca="false">AI159&amp;L159&amp;M159</f>
        <v>普办安全服务专业其他表扬安全服务专业其他表扬</v>
      </c>
      <c r="AP159" s="38" t="n">
        <v>156</v>
      </c>
      <c r="AQ159" s="97" t="n">
        <v>46054</v>
      </c>
      <c r="AR159" s="43" t="str">
        <f aca="false">IFERROR(LEFT(A159,FIND("（",A159)-1),A159)</f>
        <v>GJ-PHONE-20260219-0231</v>
      </c>
      <c r="AS159" s="43" t="str">
        <f aca="false">J159</f>
        <v>表扬</v>
      </c>
      <c r="AT159" s="43" t="n">
        <f aca="false">IF(MID(AR159,1,2)="热线",12345)+IF(MID(AR159,1,2)="网络",12345)+IF(MID(AR159,1,2)="GJ",96166)</f>
        <v>96166</v>
      </c>
      <c r="AU159" s="43" t="str">
        <f aca="false">IFERROR(LEFT(C159,FIND(" ",C159)-1),C159)</f>
        <v>2026-02-19</v>
      </c>
      <c r="AV159" s="43" t="str">
        <f aca="false">P159</f>
        <v>物管行政部</v>
      </c>
      <c r="AW159" s="43" t="str">
        <f aca="false">Q159</f>
        <v>单店分中心</v>
      </c>
      <c r="AX159" s="7" t="str">
        <f aca="false">H159</f>
        <v>2月19日8:35分来电，一位女士8：30在康各庄乘坐650路2634378号车到平房东口，车厢内干净整洁，特来电表扬。</v>
      </c>
      <c r="AY159" s="43" t="str">
        <f aca="false">L159</f>
        <v>安全服务专业其他表扬</v>
      </c>
      <c r="AZ159" s="43" t="s">
        <v>116</v>
      </c>
      <c r="BA159" s="43" t="s">
        <v>116</v>
      </c>
      <c r="BB159" s="43" t="s">
        <v>116</v>
      </c>
      <c r="BC159" s="6" t="s">
        <v>4758</v>
      </c>
      <c r="BD159" s="43" t="str">
        <f aca="false">T159</f>
        <v>结束</v>
      </c>
      <c r="BE159" s="43" t="str">
        <f aca="false">IFERROR(LEFT(R159,FIND(" ",R159)-1),R159)</f>
        <v>2026-02-24</v>
      </c>
      <c r="BF159" s="5" t="s">
        <v>830</v>
      </c>
      <c r="BG159" s="78" t="s">
        <v>99</v>
      </c>
      <c r="BH159" s="55" t="s">
        <v>326</v>
      </c>
      <c r="BI159" s="44"/>
      <c r="BJ159" s="44"/>
      <c r="BK159" s="44"/>
      <c r="BL159" s="44" t="str">
        <f aca="false">IF(BG159="物管行政部","侯旭、郑楠",IF(BG159="安保部","张庚",IF(BG159="工程设备部","华菲",IF(BG159="人力资源部","成琦",IF(BG159="党委工作部","阎鑫雨",IF(BG159="餐饮服务部","赵弘晨",IF(BG159="工会","白莉",IF(BG159="办公室","李建萍",""))))))))&amp;IF(BG159="纪检部","张先民",IF(BG159="信息管理部","蔡浩然",""))</f>
        <v>侯旭、郑楠</v>
      </c>
      <c r="BM159" s="44"/>
      <c r="BN159" s="44"/>
      <c r="BO159" s="44"/>
      <c r="BP159" s="44" t="s">
        <v>120</v>
      </c>
      <c r="BQ159" s="46"/>
      <c r="BR159" s="44"/>
      <c r="BS159" s="46"/>
      <c r="BT159" s="46"/>
      <c r="BU159" s="44"/>
      <c r="BV159" s="44"/>
      <c r="BW159" s="44" t="str">
        <f aca="false">MID(AR159,1,22)</f>
        <v>GJ-PHONE-20260219-0231</v>
      </c>
      <c r="BX159" s="45" t="str">
        <f aca="false">IF(COUNTIF(BW:BW,BW159)=1,"否",COUNTIF(BW:BW,BW159))</f>
        <v>否</v>
      </c>
      <c r="CF159" s="0" t="str">
        <f aca="false">VLOOKUP(AR159,[3]市民意见信息导出!$AK$2:$AM$304,3,FALSE())</f>
        <v>结束</v>
      </c>
    </row>
    <row r="160" customFormat="false" ht="91" hidden="true" customHeight="false" outlineLevel="0" collapsed="false">
      <c r="A160" s="36" t="s">
        <v>6070</v>
      </c>
      <c r="B160" s="36" t="s">
        <v>6071</v>
      </c>
      <c r="C160" s="36" t="s">
        <v>6072</v>
      </c>
      <c r="D160" s="36" t="s">
        <v>2358</v>
      </c>
      <c r="E160" s="35"/>
      <c r="F160" s="35" t="s">
        <v>129</v>
      </c>
      <c r="G160" s="36" t="s">
        <v>5917</v>
      </c>
      <c r="H160" s="36" t="s">
        <v>6073</v>
      </c>
      <c r="I160" s="35" t="s">
        <v>92</v>
      </c>
      <c r="J160" s="35" t="s">
        <v>173</v>
      </c>
      <c r="K160" s="35" t="s">
        <v>132</v>
      </c>
      <c r="L160" s="35" t="s">
        <v>174</v>
      </c>
      <c r="M160" s="35" t="s">
        <v>175</v>
      </c>
      <c r="N160" s="35" t="s">
        <v>97</v>
      </c>
      <c r="O160" s="35" t="s">
        <v>186</v>
      </c>
      <c r="P160" s="35" t="s">
        <v>176</v>
      </c>
      <c r="Q160" s="35" t="s">
        <v>186</v>
      </c>
      <c r="R160" s="36" t="s">
        <v>2358</v>
      </c>
      <c r="S160" s="95" t="s">
        <v>2329</v>
      </c>
      <c r="T160" s="16" t="s">
        <v>103</v>
      </c>
      <c r="U160" s="96" t="s">
        <v>104</v>
      </c>
      <c r="V160" s="35" t="s">
        <v>6074</v>
      </c>
      <c r="W160" s="36" t="s">
        <v>6075</v>
      </c>
      <c r="X160" s="35" t="s">
        <v>2048</v>
      </c>
      <c r="Y160" s="35" t="s">
        <v>2048</v>
      </c>
      <c r="Z160" s="35" t="s">
        <v>2048</v>
      </c>
      <c r="AA160" s="35" t="s">
        <v>6074</v>
      </c>
      <c r="AB160" s="35" t="s">
        <v>111</v>
      </c>
      <c r="AC160" s="35" t="s">
        <v>97</v>
      </c>
      <c r="AD160" s="35" t="s">
        <v>99</v>
      </c>
      <c r="AE160" s="35"/>
      <c r="AF160" s="35"/>
      <c r="AG160" s="35"/>
      <c r="AH160" s="35" t="s">
        <v>4756</v>
      </c>
      <c r="AI160" s="35" t="s">
        <v>4757</v>
      </c>
      <c r="AJ160" s="36" t="s">
        <v>104</v>
      </c>
      <c r="AK160" s="37" t="str">
        <f aca="false">AI160&amp;L160&amp;M160</f>
        <v>普办安保专业其他问题安保专业补充内容</v>
      </c>
      <c r="AP160" s="38" t="n">
        <v>157</v>
      </c>
      <c r="AQ160" s="97" t="n">
        <v>46054</v>
      </c>
      <c r="AR160" s="43" t="str">
        <f aca="false">IFERROR(LEFT(A160,FIND("（",A160)-1),A160)</f>
        <v>GJ-PHONE-20260215-0880</v>
      </c>
      <c r="AS160" s="43" t="str">
        <f aca="false">J160</f>
        <v>其他</v>
      </c>
      <c r="AT160" s="43" t="n">
        <f aca="false">IF(MID(AR160,1,2)="热线",12345)+IF(MID(AR160,1,2)="网络",12345)+IF(MID(AR160,1,2)="GJ",96166)</f>
        <v>96166</v>
      </c>
      <c r="AU160" s="43" t="str">
        <f aca="false">IFERROR(LEFT(C160,FIND(" ",C160)-1),C160)</f>
        <v>2026-02-19</v>
      </c>
      <c r="AV160" s="43" t="str">
        <f aca="false">P160</f>
        <v>安全保卫部（应急管理中心）</v>
      </c>
      <c r="AW160" s="43" t="str">
        <f aca="false">Q160</f>
        <v>动物园分中心</v>
      </c>
      <c r="AX160" s="7" t="str">
        <f aca="false">H160</f>
        <v>2月15日12:44分来电一先生称，其是鸿运承综合维修工，25年7-8月在左家庄任综合维修工时，因左家庄场站内自行车棚改造，在岗期间见韩亮（鸿运承左家庄场站搞卫生工作人员）撬了4-5辆车，其及时劝解并将此事告知班长，班长让其报警，在警察出警后俩人和解。后称韩亮给其告到法院说其诬陷他（其称没有传票），法院让其找领导协商并让撤诉，其找领导，领导告知春节后再让两人协商此情况。其想让相关领导调取监控查看此人到底有没有偷窃行为，要求给予答复。</v>
      </c>
      <c r="AY160" s="43" t="str">
        <f aca="false">L160</f>
        <v>安保专业其他问题</v>
      </c>
      <c r="AZ160" s="43" t="s">
        <v>92</v>
      </c>
      <c r="BA160" s="43" t="s">
        <v>92</v>
      </c>
      <c r="BB160" s="43" t="s">
        <v>116</v>
      </c>
      <c r="BC160" s="6" t="s">
        <v>5839</v>
      </c>
      <c r="BD160" s="43" t="str">
        <f aca="false">T160</f>
        <v>结束</v>
      </c>
      <c r="BE160" s="43" t="str">
        <f aca="false">IFERROR(LEFT(R160,FIND(" ",R160)-1),R160)</f>
        <v>2026-02-20</v>
      </c>
      <c r="BF160" s="6" t="s">
        <v>2363</v>
      </c>
      <c r="BG160" s="78" t="s">
        <v>148</v>
      </c>
      <c r="BH160" s="55" t="s">
        <v>186</v>
      </c>
      <c r="BI160" s="44"/>
      <c r="BJ160" s="44"/>
      <c r="BK160" s="44"/>
      <c r="BL160" s="44" t="str">
        <f aca="false">IF(BG160="物管行政部","侯旭、郑楠",IF(BG160="安保部","张庚",IF(BG160="工程设备部","华菲",IF(BG160="人力资源部","成琦",IF(BG160="党委工作部","阎鑫雨",IF(BG160="餐饮服务部","赵弘晨",IF(BG160="工会","白莉",IF(BG160="办公室","李建萍",""))))))))&amp;IF(BG160="纪检部","张先民",IF(BG160="信息管理部","蔡浩然",""))</f>
        <v>张庚</v>
      </c>
      <c r="BM160" s="44"/>
      <c r="BN160" s="44"/>
      <c r="BO160" s="44"/>
      <c r="BP160" s="45" t="s">
        <v>970</v>
      </c>
      <c r="BQ160" s="46" t="s">
        <v>2364</v>
      </c>
      <c r="BR160" s="44" t="s">
        <v>92</v>
      </c>
      <c r="BS160" s="46" t="s">
        <v>150</v>
      </c>
      <c r="BT160" s="46"/>
      <c r="BU160" s="44" t="s">
        <v>2053</v>
      </c>
      <c r="BV160" s="44"/>
      <c r="BW160" s="44" t="str">
        <f aca="false">MID(AR160,1,22)</f>
        <v>GJ-PHONE-20260215-0880</v>
      </c>
      <c r="BX160" s="45" t="str">
        <f aca="false">IF(COUNTIF(BW:BW,BW160)=1,"否",COUNTIF(BW:BW,BW160))</f>
        <v>否</v>
      </c>
      <c r="CF160" s="0" t="str">
        <f aca="false">VLOOKUP(AR160,[3]市民意见信息导出!$AK$2:$AM$304,3,FALSE())</f>
        <v>结束</v>
      </c>
    </row>
    <row r="161" customFormat="false" ht="39" hidden="true" customHeight="false" outlineLevel="0" collapsed="false">
      <c r="A161" s="36" t="s">
        <v>6076</v>
      </c>
      <c r="B161" s="36" t="s">
        <v>6077</v>
      </c>
      <c r="C161" s="36" t="s">
        <v>6078</v>
      </c>
      <c r="D161" s="36" t="s">
        <v>2449</v>
      </c>
      <c r="E161" s="35" t="s">
        <v>816</v>
      </c>
      <c r="F161" s="35" t="s">
        <v>129</v>
      </c>
      <c r="G161" s="36" t="s">
        <v>6079</v>
      </c>
      <c r="H161" s="36" t="s">
        <v>6080</v>
      </c>
      <c r="I161" s="35" t="s">
        <v>92</v>
      </c>
      <c r="J161" s="35" t="s">
        <v>93</v>
      </c>
      <c r="K161" s="35" t="s">
        <v>94</v>
      </c>
      <c r="L161" s="35" t="s">
        <v>184</v>
      </c>
      <c r="M161" s="35" t="s">
        <v>185</v>
      </c>
      <c r="N161" s="35" t="s">
        <v>97</v>
      </c>
      <c r="O161" s="35" t="s">
        <v>4175</v>
      </c>
      <c r="P161" s="35" t="s">
        <v>99</v>
      </c>
      <c r="Q161" s="35" t="s">
        <v>4175</v>
      </c>
      <c r="R161" s="36" t="s">
        <v>2449</v>
      </c>
      <c r="S161" s="95" t="s">
        <v>2423</v>
      </c>
      <c r="T161" s="16" t="s">
        <v>103</v>
      </c>
      <c r="U161" s="96" t="s">
        <v>104</v>
      </c>
      <c r="V161" s="35" t="s">
        <v>5902</v>
      </c>
      <c r="W161" s="35" t="s">
        <v>6081</v>
      </c>
      <c r="X161" s="35" t="s">
        <v>4897</v>
      </c>
      <c r="Y161" s="35" t="s">
        <v>4753</v>
      </c>
      <c r="Z161" s="35" t="s">
        <v>4754</v>
      </c>
      <c r="AA161" s="35" t="s">
        <v>6082</v>
      </c>
      <c r="AB161" s="35" t="s">
        <v>111</v>
      </c>
      <c r="AC161" s="35" t="s">
        <v>97</v>
      </c>
      <c r="AD161" s="35" t="s">
        <v>99</v>
      </c>
      <c r="AE161" s="35"/>
      <c r="AF161" s="35"/>
      <c r="AG161" s="35" t="s">
        <v>4747</v>
      </c>
      <c r="AH161" s="35" t="s">
        <v>4756</v>
      </c>
      <c r="AI161" s="35" t="s">
        <v>4757</v>
      </c>
      <c r="AJ161" s="36" t="s">
        <v>104</v>
      </c>
      <c r="AK161" s="37" t="str">
        <f aca="false">AI161&amp;L161&amp;M161</f>
        <v>普办乘车环境问题车辆卫生</v>
      </c>
      <c r="AP161" s="38" t="n">
        <v>158</v>
      </c>
      <c r="AQ161" s="97" t="n">
        <v>46054</v>
      </c>
      <c r="AR161" s="43" t="str">
        <f aca="false">IFERROR(LEFT(A161,FIND("（",A161)-1),A161)</f>
        <v>GJ-PHONE-20260219-1223</v>
      </c>
      <c r="AS161" s="43" t="str">
        <f aca="false">J161</f>
        <v>诉求</v>
      </c>
      <c r="AT161" s="43" t="n">
        <f aca="false">IF(MID(AR161,1,2)="热线",12345)+IF(MID(AR161,1,2)="网络",12345)+IF(MID(AR161,1,2)="GJ",96166)</f>
        <v>96166</v>
      </c>
      <c r="AU161" s="43" t="str">
        <f aca="false">IFERROR(LEFT(C161,FIND(" ",C161)-1),C161)</f>
        <v>2026-02-19</v>
      </c>
      <c r="AV161" s="43" t="str">
        <f aca="false">P161</f>
        <v>物管行政部</v>
      </c>
      <c r="AW161" s="43" t="str">
        <f aca="false">Q161</f>
        <v>岳各庄分中心</v>
      </c>
      <c r="AX161" s="7" t="str">
        <f aca="false">H161</f>
        <v>2月19日14:28分来电：（下车时间），张先生在东王佐乘坐550路75144号车（乘客提供）到云岗。其称该车正对着后门两排座位的座椅上全是土。其不满，要求答复。</v>
      </c>
      <c r="AY161" s="43" t="str">
        <f aca="false">L161</f>
        <v>乘车环境问题</v>
      </c>
      <c r="AZ161" s="43" t="s">
        <v>116</v>
      </c>
      <c r="BA161" s="43" t="s">
        <v>116</v>
      </c>
      <c r="BB161" s="43" t="s">
        <v>116</v>
      </c>
      <c r="BC161" s="6" t="s">
        <v>4758</v>
      </c>
      <c r="BD161" s="43" t="str">
        <f aca="false">T161</f>
        <v>结束</v>
      </c>
      <c r="BE161" s="43" t="str">
        <f aca="false">IFERROR(LEFT(R161,FIND(" ",R161)-1),R161)</f>
        <v>2026-02-24</v>
      </c>
      <c r="BF161" s="5" t="s">
        <v>6083</v>
      </c>
      <c r="BG161" s="78" t="s">
        <v>99</v>
      </c>
      <c r="BH161" s="55" t="s">
        <v>4175</v>
      </c>
      <c r="BI161" s="44"/>
      <c r="BJ161" s="44"/>
      <c r="BK161" s="44"/>
      <c r="BL161" s="44" t="str">
        <f aca="false">IF(BG161="物管行政部","侯旭、郑楠",IF(BG161="安保部","张庚",IF(BG161="工程设备部","华菲",IF(BG161="人力资源部","成琦",IF(BG161="党委工作部","阎鑫雨",IF(BG161="餐饮服务部","赵弘晨",IF(BG161="工会","白莉",IF(BG161="办公室","李建萍",""))))))))&amp;IF(BG161="纪检部","张先民",IF(BG161="信息管理部","蔡浩然",""))</f>
        <v>侯旭、郑楠</v>
      </c>
      <c r="BM161" s="44"/>
      <c r="BN161" s="44"/>
      <c r="BO161" s="44"/>
      <c r="BP161" s="44" t="s">
        <v>120</v>
      </c>
      <c r="BQ161" s="46"/>
      <c r="BR161" s="44"/>
      <c r="BS161" s="46"/>
      <c r="BT161" s="46"/>
      <c r="BU161" s="44"/>
      <c r="BV161" s="44"/>
      <c r="BW161" s="44" t="str">
        <f aca="false">MID(AR161,1,22)</f>
        <v>GJ-PHONE-20260219-1223</v>
      </c>
      <c r="BX161" s="45" t="str">
        <f aca="false">IF(COUNTIF(BW:BW,BW161)=1,"否",COUNTIF(BW:BW,BW161))</f>
        <v>否</v>
      </c>
      <c r="CF161" s="0" t="str">
        <f aca="false">VLOOKUP(AR161,[3]市民意见信息导出!$AK$2:$AM$304,3,FALSE())</f>
        <v>结束</v>
      </c>
    </row>
    <row r="162" customFormat="false" ht="78" hidden="true" customHeight="false" outlineLevel="0" collapsed="false">
      <c r="A162" s="36" t="s">
        <v>6084</v>
      </c>
      <c r="B162" s="36" t="s">
        <v>6085</v>
      </c>
      <c r="C162" s="36" t="s">
        <v>6086</v>
      </c>
      <c r="D162" s="36" t="s">
        <v>2449</v>
      </c>
      <c r="E162" s="35" t="s">
        <v>693</v>
      </c>
      <c r="F162" s="35" t="s">
        <v>89</v>
      </c>
      <c r="G162" s="36" t="s">
        <v>6087</v>
      </c>
      <c r="H162" s="36" t="s">
        <v>6088</v>
      </c>
      <c r="I162" s="35" t="s">
        <v>92</v>
      </c>
      <c r="J162" s="35" t="s">
        <v>93</v>
      </c>
      <c r="K162" s="35" t="s">
        <v>132</v>
      </c>
      <c r="L162" s="35" t="s">
        <v>388</v>
      </c>
      <c r="M162" s="35" t="s">
        <v>389</v>
      </c>
      <c r="N162" s="35" t="s">
        <v>97</v>
      </c>
      <c r="O162" s="35" t="s">
        <v>945</v>
      </c>
      <c r="P162" s="35" t="s">
        <v>176</v>
      </c>
      <c r="Q162" s="35" t="s">
        <v>945</v>
      </c>
      <c r="R162" s="36" t="s">
        <v>2449</v>
      </c>
      <c r="S162" s="95" t="s">
        <v>6089</v>
      </c>
      <c r="T162" s="16" t="s">
        <v>103</v>
      </c>
      <c r="U162" s="96" t="s">
        <v>104</v>
      </c>
      <c r="V162" s="36" t="s">
        <v>6090</v>
      </c>
      <c r="W162" s="36" t="s">
        <v>6091</v>
      </c>
      <c r="X162" s="35" t="s">
        <v>6092</v>
      </c>
      <c r="Y162" s="35" t="s">
        <v>6092</v>
      </c>
      <c r="Z162" s="35" t="s">
        <v>6092</v>
      </c>
      <c r="AA162" s="35" t="s">
        <v>6092</v>
      </c>
      <c r="AB162" s="35" t="s">
        <v>111</v>
      </c>
      <c r="AC162" s="35" t="s">
        <v>97</v>
      </c>
      <c r="AD162" s="35" t="s">
        <v>176</v>
      </c>
      <c r="AE162" s="35"/>
      <c r="AF162" s="35"/>
      <c r="AG162" s="35"/>
      <c r="AH162" s="35" t="s">
        <v>4756</v>
      </c>
      <c r="AI162" s="35" t="s">
        <v>4757</v>
      </c>
      <c r="AJ162" s="36" t="s">
        <v>104</v>
      </c>
      <c r="AK162" s="37" t="str">
        <f aca="false">AI162&amp;L162&amp;M162</f>
        <v>普办场站保安问题场站保安</v>
      </c>
      <c r="AP162" s="38" t="n">
        <v>159</v>
      </c>
      <c r="AQ162" s="97" t="n">
        <v>46054</v>
      </c>
      <c r="AR162" s="43" t="str">
        <f aca="false">IFERROR(LEFT(A162,FIND("（",A162)-1),A162)</f>
        <v>GJ-PHONE-20260219-1424</v>
      </c>
      <c r="AS162" s="43" t="str">
        <f aca="false">J162</f>
        <v>诉求</v>
      </c>
      <c r="AT162" s="43" t="n">
        <f aca="false">IF(MID(AR162,1,2)="热线",12345)+IF(MID(AR162,1,2)="网络",12345)+IF(MID(AR162,1,2)="GJ",96166)</f>
        <v>96166</v>
      </c>
      <c r="AU162" s="43" t="str">
        <f aca="false">IFERROR(LEFT(C162,FIND(" ",C162)-1),C162)</f>
        <v>2026-02-19</v>
      </c>
      <c r="AV162" s="43" t="str">
        <f aca="false">P162</f>
        <v>安全保卫部（应急管理中心）</v>
      </c>
      <c r="AW162" s="43" t="str">
        <f aca="false">Q162</f>
        <v>田顺庄分中心</v>
      </c>
      <c r="AX162" s="7" t="str">
        <f aca="false">H162</f>
        <v>2月19日15：42分来电：李女士反映15点，因看到北京公交集团香泉环岛公交场站（场站内有公交车）门口的栏杆是抬起来的，且门口有摩托和私家车，以为是停车场，便把私家车停了进去，场站内亭子里穿黑衣服的保安说这里不让停车，里边的私家车都是对内的，其解释吃口东西就走，场站保安态度很不好的说：赶紧赶紧，轰其，并称该保安不仅态度不好，还要打其（称孩子录像了），故不满，要求答复。注：要求该保安道歉。</v>
      </c>
      <c r="AY162" s="43" t="str">
        <f aca="false">L162</f>
        <v>场站保安问题</v>
      </c>
      <c r="AZ162" s="43" t="s">
        <v>116</v>
      </c>
      <c r="BA162" s="43" t="s">
        <v>116</v>
      </c>
      <c r="BB162" s="43" t="s">
        <v>116</v>
      </c>
      <c r="BC162" s="6" t="s">
        <v>5839</v>
      </c>
      <c r="BD162" s="43" t="str">
        <f aca="false">T162</f>
        <v>结束</v>
      </c>
      <c r="BE162" s="43" t="str">
        <f aca="false">IFERROR(LEFT(R162,FIND(" ",R162)-1),R162)</f>
        <v>2026-02-24</v>
      </c>
      <c r="BF162" s="5" t="s">
        <v>624</v>
      </c>
      <c r="BG162" s="78" t="s">
        <v>148</v>
      </c>
      <c r="BH162" s="55" t="s">
        <v>945</v>
      </c>
      <c r="BI162" s="44"/>
      <c r="BJ162" s="44"/>
      <c r="BK162" s="44"/>
      <c r="BL162" s="44" t="str">
        <f aca="false">IF(BG162="物管行政部","侯旭、郑楠",IF(BG162="安保部","张庚",IF(BG162="工程设备部","华菲",IF(BG162="人力资源部","成琦",IF(BG162="党委工作部","阎鑫雨",IF(BG162="餐饮服务部","赵弘晨",IF(BG162="工会","白莉",IF(BG162="办公室","李建萍",""))))))))&amp;IF(BG162="纪检部","张先民",IF(BG162="信息管理部","蔡浩然",""))</f>
        <v>张庚</v>
      </c>
      <c r="BM162" s="44"/>
      <c r="BN162" s="44"/>
      <c r="BO162" s="44"/>
      <c r="BP162" s="44" t="s">
        <v>120</v>
      </c>
      <c r="BQ162" s="46"/>
      <c r="BR162" s="44"/>
      <c r="BS162" s="46"/>
      <c r="BT162" s="46"/>
      <c r="BU162" s="44"/>
      <c r="BV162" s="44"/>
      <c r="BW162" s="44" t="str">
        <f aca="false">MID(AR162,1,22)</f>
        <v>GJ-PHONE-20260219-1424</v>
      </c>
      <c r="BX162" s="45" t="str">
        <f aca="false">IF(COUNTIF(BW:BW,BW162)=1,"否",COUNTIF(BW:BW,BW162))</f>
        <v>否</v>
      </c>
      <c r="CF162" s="0" t="str">
        <f aca="false">VLOOKUP(AR162,[3]市民意见信息导出!$AK$2:$AM$304,3,FALSE())</f>
        <v>结束</v>
      </c>
    </row>
    <row r="163" customFormat="false" ht="42" hidden="true" customHeight="false" outlineLevel="0" collapsed="false">
      <c r="A163" s="36" t="s">
        <v>6093</v>
      </c>
      <c r="B163" s="36" t="s">
        <v>2507</v>
      </c>
      <c r="C163" s="36" t="s">
        <v>6094</v>
      </c>
      <c r="D163" s="36" t="s">
        <v>2489</v>
      </c>
      <c r="E163" s="35"/>
      <c r="F163" s="35" t="s">
        <v>89</v>
      </c>
      <c r="G163" s="35"/>
      <c r="H163" s="36" t="s">
        <v>6095</v>
      </c>
      <c r="I163" s="35" t="s">
        <v>116</v>
      </c>
      <c r="J163" s="35" t="s">
        <v>173</v>
      </c>
      <c r="K163" s="35" t="s">
        <v>434</v>
      </c>
      <c r="L163" s="35" t="s">
        <v>435</v>
      </c>
      <c r="M163" s="35" t="s">
        <v>436</v>
      </c>
      <c r="N163" s="35" t="s">
        <v>97</v>
      </c>
      <c r="O163" s="35" t="s">
        <v>447</v>
      </c>
      <c r="P163" s="35" t="s">
        <v>447</v>
      </c>
      <c r="Q163" s="35" t="s">
        <v>218</v>
      </c>
      <c r="R163" s="36" t="s">
        <v>2489</v>
      </c>
      <c r="S163" s="95" t="s">
        <v>2501</v>
      </c>
      <c r="T163" s="16" t="s">
        <v>103</v>
      </c>
      <c r="U163" s="96" t="s">
        <v>104</v>
      </c>
      <c r="V163" s="35" t="s">
        <v>6096</v>
      </c>
      <c r="W163" s="35" t="s">
        <v>6097</v>
      </c>
      <c r="X163" s="35" t="s">
        <v>6098</v>
      </c>
      <c r="Y163" s="35" t="s">
        <v>6098</v>
      </c>
      <c r="Z163" s="35" t="s">
        <v>242</v>
      </c>
      <c r="AA163" s="35" t="s">
        <v>6099</v>
      </c>
      <c r="AB163" s="35" t="s">
        <v>111</v>
      </c>
      <c r="AC163" s="35" t="s">
        <v>97</v>
      </c>
      <c r="AD163" s="35" t="s">
        <v>447</v>
      </c>
      <c r="AE163" s="35"/>
      <c r="AF163" s="35"/>
      <c r="AG163" s="35"/>
      <c r="AH163" s="35" t="s">
        <v>4756</v>
      </c>
      <c r="AI163" s="35" t="s">
        <v>4757</v>
      </c>
      <c r="AJ163" s="36" t="s">
        <v>104</v>
      </c>
      <c r="AK163" s="37" t="str">
        <f aca="false">AI163&amp;L163&amp;M163</f>
        <v>普办基建行政专业其他问题基建行政专业补充内容</v>
      </c>
      <c r="AP163" s="38" t="n">
        <v>160</v>
      </c>
      <c r="AQ163" s="97" t="n">
        <v>46054</v>
      </c>
      <c r="AR163" s="43" t="str">
        <f aca="false">IFERROR(LEFT(A163,FIND("（",A163)-1),A163)</f>
        <v>GJ-PHONE-20260221-1255</v>
      </c>
      <c r="AS163" s="43" t="str">
        <f aca="false">J163</f>
        <v>其他</v>
      </c>
      <c r="AT163" s="43" t="n">
        <f aca="false">IF(MID(AR163,1,2)="热线",12345)+IF(MID(AR163,1,2)="网络",12345)+IF(MID(AR163,1,2)="GJ",96166)</f>
        <v>96166</v>
      </c>
      <c r="AU163" s="43" t="str">
        <f aca="false">IFERROR(LEFT(C163,FIND(" ",C163)-1),C163)</f>
        <v>2026-02-21</v>
      </c>
      <c r="AV163" s="43" t="str">
        <f aca="false">P163</f>
        <v>工程设备部</v>
      </c>
      <c r="AW163" s="43" t="str">
        <f aca="false">Q163</f>
        <v>机关</v>
      </c>
      <c r="AX163" s="7" t="str">
        <f aca="false">H163</f>
        <v>2月21日，一女士来电：称刚刚等乘885路见车站旁边德胜门公交场站内房子门的玻璃被大风刮碎了，望有关部门尽快核实处理此事，特来电反映。</v>
      </c>
      <c r="AY163" s="43" t="str">
        <f aca="false">L163</f>
        <v>基建行政专业其他问题</v>
      </c>
      <c r="AZ163" s="43" t="s">
        <v>116</v>
      </c>
      <c r="BA163" s="43" t="s">
        <v>116</v>
      </c>
      <c r="BB163" s="43" t="s">
        <v>116</v>
      </c>
      <c r="BC163" s="6" t="s">
        <v>1330</v>
      </c>
      <c r="BD163" s="43" t="str">
        <f aca="false">T163</f>
        <v>结束</v>
      </c>
      <c r="BE163" s="43" t="str">
        <f aca="false">IFERROR(LEFT(R163,FIND(" ",R163)-1),R163)</f>
        <v>2026-02-26</v>
      </c>
      <c r="BF163" s="6" t="s">
        <v>2508</v>
      </c>
      <c r="BG163" s="5" t="s">
        <v>447</v>
      </c>
      <c r="BH163" s="5" t="s">
        <v>186</v>
      </c>
      <c r="BI163" s="44"/>
      <c r="BJ163" s="44"/>
      <c r="BK163" s="44"/>
      <c r="BL163" s="44" t="str">
        <f aca="false">IF(BG163="物管行政部","侯旭、郑楠",IF(BG163="安保部","张庚",IF(BG163="工程设备部","华菲",IF(BG163="人力资源部","成琦",IF(BG163="党委工作部","阎鑫雨",IF(BG163="餐饮服务部","赵弘晨",IF(BG163="工会","白莉",IF(BG163="办公室","李建萍",""))))))))&amp;IF(BG163="纪检部","张先民",IF(BG163="信息管理部","蔡浩然",""))</f>
        <v>华菲</v>
      </c>
      <c r="BM163" s="44"/>
      <c r="BN163" s="44"/>
      <c r="BO163" s="44"/>
      <c r="BP163" s="44" t="s">
        <v>120</v>
      </c>
      <c r="BQ163" s="46" t="s">
        <v>2509</v>
      </c>
      <c r="BR163" s="44" t="s">
        <v>92</v>
      </c>
      <c r="BS163" s="46" t="s">
        <v>150</v>
      </c>
      <c r="BT163" s="46"/>
      <c r="BU163" s="44"/>
      <c r="BV163" s="44"/>
      <c r="BW163" s="44" t="str">
        <f aca="false">MID(AR163,1,22)</f>
        <v>GJ-PHONE-20260221-1255</v>
      </c>
      <c r="BX163" s="45" t="str">
        <f aca="false">IF(COUNTIF(BW:BW,BW163)=1,"否",COUNTIF(BW:BW,BW163))</f>
        <v>否</v>
      </c>
      <c r="CF163" s="0" t="str">
        <f aca="false">VLOOKUP(AR163,[3]市民意见信息导出!$AK$2:$AM$304,3,FALSE())</f>
        <v>结束</v>
      </c>
    </row>
    <row r="164" customFormat="false" ht="39" hidden="true" customHeight="false" outlineLevel="0" collapsed="false">
      <c r="A164" s="36" t="s">
        <v>6100</v>
      </c>
      <c r="B164" s="36" t="s">
        <v>6101</v>
      </c>
      <c r="C164" s="36" t="s">
        <v>6102</v>
      </c>
      <c r="D164" s="36" t="s">
        <v>2529</v>
      </c>
      <c r="E164" s="35"/>
      <c r="F164" s="35" t="s">
        <v>129</v>
      </c>
      <c r="G164" s="35"/>
      <c r="H164" s="36" t="s">
        <v>6103</v>
      </c>
      <c r="I164" s="35" t="s">
        <v>116</v>
      </c>
      <c r="J164" s="35" t="s">
        <v>93</v>
      </c>
      <c r="K164" s="35" t="s">
        <v>94</v>
      </c>
      <c r="L164" s="35" t="s">
        <v>184</v>
      </c>
      <c r="M164" s="35" t="s">
        <v>185</v>
      </c>
      <c r="N164" s="35" t="s">
        <v>97</v>
      </c>
      <c r="O164" s="35" t="s">
        <v>499</v>
      </c>
      <c r="P164" s="35" t="s">
        <v>99</v>
      </c>
      <c r="Q164" s="35" t="s">
        <v>499</v>
      </c>
      <c r="R164" s="36" t="s">
        <v>2529</v>
      </c>
      <c r="S164" s="95" t="s">
        <v>2501</v>
      </c>
      <c r="T164" s="16" t="s">
        <v>103</v>
      </c>
      <c r="U164" s="96" t="s">
        <v>104</v>
      </c>
      <c r="V164" s="35" t="s">
        <v>4915</v>
      </c>
      <c r="W164" s="35" t="s">
        <v>4916</v>
      </c>
      <c r="X164" s="35" t="s">
        <v>4897</v>
      </c>
      <c r="Y164" s="35" t="s">
        <v>4753</v>
      </c>
      <c r="Z164" s="35" t="s">
        <v>4754</v>
      </c>
      <c r="AA164" s="35" t="s">
        <v>6104</v>
      </c>
      <c r="AB164" s="35" t="s">
        <v>111</v>
      </c>
      <c r="AC164" s="35" t="s">
        <v>97</v>
      </c>
      <c r="AD164" s="35" t="s">
        <v>99</v>
      </c>
      <c r="AE164" s="35"/>
      <c r="AF164" s="35"/>
      <c r="AG164" s="35"/>
      <c r="AH164" s="35" t="s">
        <v>4756</v>
      </c>
      <c r="AI164" s="35" t="s">
        <v>4757</v>
      </c>
      <c r="AJ164" s="36" t="s">
        <v>104</v>
      </c>
      <c r="AK164" s="37" t="str">
        <f aca="false">AI164&amp;L164&amp;M164</f>
        <v>普办乘车环境问题车辆卫生</v>
      </c>
      <c r="AP164" s="38" t="n">
        <v>161</v>
      </c>
      <c r="AQ164" s="97" t="n">
        <v>46054</v>
      </c>
      <c r="AR164" s="43" t="str">
        <f aca="false">IFERROR(LEFT(A164,FIND("（",A164)-1),A164)</f>
        <v>GJ-PHONE-20260222-0140</v>
      </c>
      <c r="AS164" s="43" t="str">
        <f aca="false">J164</f>
        <v>诉求</v>
      </c>
      <c r="AT164" s="43" t="n">
        <f aca="false">IF(MID(AR164,1,2)="热线",12345)+IF(MID(AR164,1,2)="网络",12345)+IF(MID(AR164,1,2)="GJ",96166)</f>
        <v>96166</v>
      </c>
      <c r="AU164" s="43" t="str">
        <f aca="false">IFERROR(LEFT(C164,FIND(" ",C164)-1),C164)</f>
        <v>2026-02-22</v>
      </c>
      <c r="AV164" s="43" t="str">
        <f aca="false">P164</f>
        <v>物管行政部</v>
      </c>
      <c r="AW164" s="43" t="str">
        <f aca="false">Q164</f>
        <v>回龙观分中心</v>
      </c>
      <c r="AX164" s="7" t="str">
        <f aca="false">H164</f>
        <v>2月22日一位先生来电：8:08分在育新小区北口371路1834851号车到西三旗桥北。其称：上车后坐在座位上，一起身弄其一身土，其看车厢座位都是土。其不满，特来电反映。</v>
      </c>
      <c r="AY164" s="43" t="str">
        <f aca="false">L164</f>
        <v>乘车环境问题</v>
      </c>
      <c r="AZ164" s="43" t="s">
        <v>116</v>
      </c>
      <c r="BA164" s="43" t="s">
        <v>116</v>
      </c>
      <c r="BB164" s="43" t="s">
        <v>116</v>
      </c>
      <c r="BC164" s="6" t="s">
        <v>4758</v>
      </c>
      <c r="BD164" s="43" t="str">
        <f aca="false">T164</f>
        <v>结束</v>
      </c>
      <c r="BE164" s="43" t="str">
        <f aca="false">IFERROR(LEFT(R164,FIND(" ",R164)-1),R164)</f>
        <v>2026-02-27</v>
      </c>
      <c r="BF164" s="6" t="s">
        <v>6105</v>
      </c>
      <c r="BG164" s="78" t="s">
        <v>99</v>
      </c>
      <c r="BH164" s="55" t="s">
        <v>499</v>
      </c>
      <c r="BI164" s="44"/>
      <c r="BJ164" s="44"/>
      <c r="BK164" s="44"/>
      <c r="BL164" s="44" t="str">
        <f aca="false">IF(BG164="物管行政部","侯旭、郑楠",IF(BG164="安保部","张庚",IF(BG164="工程设备部","华菲",IF(BG164="人力资源部","成琦",IF(BG164="党委工作部","阎鑫雨",IF(BG164="餐饮服务部","赵弘晨",IF(BG164="工会","白莉",IF(BG164="办公室","李建萍",""))))))))&amp;IF(BG164="纪检部","张先民",IF(BG164="信息管理部","蔡浩然",""))</f>
        <v>侯旭、郑楠</v>
      </c>
      <c r="BM164" s="44"/>
      <c r="BN164" s="44"/>
      <c r="BO164" s="44"/>
      <c r="BP164" s="44" t="s">
        <v>120</v>
      </c>
      <c r="BQ164" s="46"/>
      <c r="BR164" s="44"/>
      <c r="BS164" s="46"/>
      <c r="BT164" s="46"/>
      <c r="BU164" s="44"/>
      <c r="BV164" s="44"/>
      <c r="BW164" s="44" t="str">
        <f aca="false">MID(AR164,1,22)</f>
        <v>GJ-PHONE-20260222-0140</v>
      </c>
      <c r="BX164" s="45" t="str">
        <f aca="false">IF(COUNTIF(BW:BW,BW164)=1,"否",COUNTIF(BW:BW,BW164))</f>
        <v>否</v>
      </c>
      <c r="CF164" s="0" t="str">
        <f aca="false">VLOOKUP(AR164,[3]市民意见信息导出!$AK$2:$AM$304,3,FALSE())</f>
        <v>结束</v>
      </c>
    </row>
    <row r="165" customFormat="false" ht="39" hidden="true" customHeight="false" outlineLevel="0" collapsed="false">
      <c r="A165" s="36" t="s">
        <v>6106</v>
      </c>
      <c r="B165" s="36" t="s">
        <v>6107</v>
      </c>
      <c r="C165" s="36" t="s">
        <v>6108</v>
      </c>
      <c r="D165" s="36" t="s">
        <v>6109</v>
      </c>
      <c r="E165" s="35" t="s">
        <v>4747</v>
      </c>
      <c r="F165" s="35" t="s">
        <v>129</v>
      </c>
      <c r="G165" s="36" t="s">
        <v>6110</v>
      </c>
      <c r="H165" s="36" t="s">
        <v>6111</v>
      </c>
      <c r="I165" s="35" t="s">
        <v>92</v>
      </c>
      <c r="J165" s="35" t="s">
        <v>93</v>
      </c>
      <c r="K165" s="35" t="s">
        <v>94</v>
      </c>
      <c r="L165" s="35" t="s">
        <v>184</v>
      </c>
      <c r="M165" s="35" t="s">
        <v>185</v>
      </c>
      <c r="N165" s="35" t="s">
        <v>97</v>
      </c>
      <c r="O165" s="35" t="s">
        <v>1149</v>
      </c>
      <c r="P165" s="35" t="s">
        <v>99</v>
      </c>
      <c r="Q165" s="35" t="s">
        <v>1149</v>
      </c>
      <c r="R165" s="36" t="s">
        <v>6109</v>
      </c>
      <c r="S165" s="95" t="s">
        <v>2488</v>
      </c>
      <c r="T165" s="16" t="s">
        <v>103</v>
      </c>
      <c r="U165" s="96" t="s">
        <v>104</v>
      </c>
      <c r="V165" s="35" t="s">
        <v>6112</v>
      </c>
      <c r="W165" s="35" t="s">
        <v>6113</v>
      </c>
      <c r="X165" s="35" t="s">
        <v>4897</v>
      </c>
      <c r="Y165" s="35" t="s">
        <v>4753</v>
      </c>
      <c r="Z165" s="35" t="s">
        <v>4754</v>
      </c>
      <c r="AA165" s="35" t="s">
        <v>6114</v>
      </c>
      <c r="AB165" s="35" t="s">
        <v>111</v>
      </c>
      <c r="AC165" s="35" t="s">
        <v>97</v>
      </c>
      <c r="AD165" s="35" t="s">
        <v>99</v>
      </c>
      <c r="AE165" s="35"/>
      <c r="AF165" s="35"/>
      <c r="AG165" s="35"/>
      <c r="AH165" s="35" t="s">
        <v>4756</v>
      </c>
      <c r="AI165" s="35" t="s">
        <v>4757</v>
      </c>
      <c r="AJ165" s="36" t="s">
        <v>104</v>
      </c>
      <c r="AK165" s="37" t="str">
        <f aca="false">AI165&amp;L165&amp;M165</f>
        <v>普办乘车环境问题车辆卫生</v>
      </c>
      <c r="AP165" s="38" t="n">
        <v>162</v>
      </c>
      <c r="AQ165" s="97" t="n">
        <v>46054</v>
      </c>
      <c r="AR165" s="43" t="str">
        <f aca="false">IFERROR(LEFT(A165,FIND("（",A165)-1),A165)</f>
        <v>GJ-PHONE-20260223-0274</v>
      </c>
      <c r="AS165" s="43" t="str">
        <f aca="false">J165</f>
        <v>诉求</v>
      </c>
      <c r="AT165" s="43" t="n">
        <f aca="false">IF(MID(AR165,1,2)="热线",12345)+IF(MID(AR165,1,2)="网络",12345)+IF(MID(AR165,1,2)="GJ",96166)</f>
        <v>96166</v>
      </c>
      <c r="AU165" s="43" t="str">
        <f aca="false">IFERROR(LEFT(C165,FIND(" ",C165)-1),C165)</f>
        <v>2026-02-23</v>
      </c>
      <c r="AV165" s="43" t="str">
        <f aca="false">P165</f>
        <v>物管行政部</v>
      </c>
      <c r="AW165" s="43" t="str">
        <f aca="false">Q165</f>
        <v>四惠分中心</v>
      </c>
      <c r="AX165" s="7" t="str">
        <f aca="false">H165</f>
        <v>2月23日8:45分一先生来电，今天8:35分左右下车，其在朝阳路三间房乘坐快速公交2线252号车（黄牌号后三位）到红庙路口西。其称该车的座椅特别脏，坐了其一身土。其不满，要求答复。</v>
      </c>
      <c r="AY165" s="43" t="str">
        <f aca="false">L165</f>
        <v>乘车环境问题</v>
      </c>
      <c r="AZ165" s="43" t="s">
        <v>116</v>
      </c>
      <c r="BA165" s="43" t="s">
        <v>116</v>
      </c>
      <c r="BB165" s="43" t="s">
        <v>116</v>
      </c>
      <c r="BC165" s="6" t="s">
        <v>4758</v>
      </c>
      <c r="BD165" s="43" t="str">
        <f aca="false">T165</f>
        <v>结束</v>
      </c>
      <c r="BE165" s="43" t="str">
        <f aca="false">IFERROR(LEFT(R165,FIND(" ",R165)-1),R165)</f>
        <v>2026-02-28</v>
      </c>
      <c r="BF165" s="6" t="s">
        <v>6105</v>
      </c>
      <c r="BG165" s="78" t="s">
        <v>99</v>
      </c>
      <c r="BH165" s="55" t="s">
        <v>1149</v>
      </c>
      <c r="BI165" s="44"/>
      <c r="BJ165" s="44"/>
      <c r="BK165" s="44"/>
      <c r="BL165" s="44" t="str">
        <f aca="false">IF(BG165="物管行政部","侯旭、郑楠",IF(BG165="安保部","张庚",IF(BG165="工程设备部","华菲",IF(BG165="人力资源部","成琦",IF(BG165="党委工作部","阎鑫雨",IF(BG165="餐饮服务部","赵弘晨",IF(BG165="工会","白莉",IF(BG165="办公室","李建萍",""))))))))&amp;IF(BG165="纪检部","张先民",IF(BG165="信息管理部","蔡浩然",""))</f>
        <v>侯旭、郑楠</v>
      </c>
      <c r="BM165" s="44"/>
      <c r="BN165" s="44"/>
      <c r="BO165" s="44"/>
      <c r="BP165" s="44" t="s">
        <v>120</v>
      </c>
      <c r="BQ165" s="46"/>
      <c r="BR165" s="44"/>
      <c r="BS165" s="46"/>
      <c r="BT165" s="46"/>
      <c r="BU165" s="44"/>
      <c r="BV165" s="44"/>
      <c r="BW165" s="44" t="str">
        <f aca="false">MID(AR165,1,22)</f>
        <v>GJ-PHONE-20260223-0274</v>
      </c>
      <c r="BX165" s="45" t="str">
        <f aca="false">IF(COUNTIF(BW:BW,BW165)=1,"否",COUNTIF(BW:BW,BW165))</f>
        <v>否</v>
      </c>
      <c r="CF165" s="0" t="str">
        <f aca="false">VLOOKUP(AR165,[3]市民意见信息导出!$AK$2:$AM$304,3,FALSE())</f>
        <v>结束</v>
      </c>
    </row>
    <row r="166" customFormat="false" ht="39" hidden="true" customHeight="false" outlineLevel="0" collapsed="false">
      <c r="A166" s="36" t="s">
        <v>6115</v>
      </c>
      <c r="B166" s="36" t="s">
        <v>6116</v>
      </c>
      <c r="C166" s="36" t="s">
        <v>6117</v>
      </c>
      <c r="D166" s="36" t="s">
        <v>6109</v>
      </c>
      <c r="E166" s="35" t="s">
        <v>4747</v>
      </c>
      <c r="F166" s="35" t="s">
        <v>129</v>
      </c>
      <c r="G166" s="35"/>
      <c r="H166" s="36" t="s">
        <v>6118</v>
      </c>
      <c r="I166" s="35" t="s">
        <v>116</v>
      </c>
      <c r="J166" s="35" t="s">
        <v>93</v>
      </c>
      <c r="K166" s="35" t="s">
        <v>94</v>
      </c>
      <c r="L166" s="35" t="s">
        <v>184</v>
      </c>
      <c r="M166" s="35" t="s">
        <v>185</v>
      </c>
      <c r="N166" s="35" t="s">
        <v>97</v>
      </c>
      <c r="O166" s="35" t="s">
        <v>573</v>
      </c>
      <c r="P166" s="35" t="s">
        <v>99</v>
      </c>
      <c r="Q166" s="35" t="s">
        <v>573</v>
      </c>
      <c r="R166" s="36" t="s">
        <v>6109</v>
      </c>
      <c r="S166" s="95" t="s">
        <v>2488</v>
      </c>
      <c r="T166" s="16" t="s">
        <v>103</v>
      </c>
      <c r="U166" s="96" t="s">
        <v>104</v>
      </c>
      <c r="V166" s="35" t="s">
        <v>4840</v>
      </c>
      <c r="W166" s="35" t="s">
        <v>5072</v>
      </c>
      <c r="X166" s="35" t="s">
        <v>4897</v>
      </c>
      <c r="Y166" s="35" t="s">
        <v>4753</v>
      </c>
      <c r="Z166" s="35" t="s">
        <v>4754</v>
      </c>
      <c r="AA166" s="35" t="s">
        <v>6119</v>
      </c>
      <c r="AB166" s="35" t="s">
        <v>111</v>
      </c>
      <c r="AC166" s="35" t="s">
        <v>97</v>
      </c>
      <c r="AD166" s="35" t="s">
        <v>99</v>
      </c>
      <c r="AE166" s="35"/>
      <c r="AF166" s="35"/>
      <c r="AG166" s="35"/>
      <c r="AH166" s="35" t="s">
        <v>4756</v>
      </c>
      <c r="AI166" s="35" t="s">
        <v>4757</v>
      </c>
      <c r="AJ166" s="36" t="s">
        <v>104</v>
      </c>
      <c r="AK166" s="37" t="str">
        <f aca="false">AI166&amp;L166&amp;M166</f>
        <v>普办乘车环境问题车辆卫生</v>
      </c>
      <c r="AP166" s="38" t="n">
        <v>163</v>
      </c>
      <c r="AQ166" s="97" t="n">
        <v>46054</v>
      </c>
      <c r="AR166" s="43" t="str">
        <f aca="false">IFERROR(LEFT(A166,FIND("（",A166)-1),A166)</f>
        <v>GJ-PHONE-20260223-0559</v>
      </c>
      <c r="AS166" s="43" t="str">
        <f aca="false">J166</f>
        <v>诉求</v>
      </c>
      <c r="AT166" s="43" t="n">
        <f aca="false">IF(MID(AR166,1,2)="热线",12345)+IF(MID(AR166,1,2)="网络",12345)+IF(MID(AR166,1,2)="GJ",96166)</f>
        <v>96166</v>
      </c>
      <c r="AU166" s="43" t="str">
        <f aca="false">IFERROR(LEFT(C166,FIND(" ",C166)-1),C166)</f>
        <v>2026-02-23</v>
      </c>
      <c r="AV166" s="43" t="str">
        <f aca="false">P166</f>
        <v>物管行政部</v>
      </c>
      <c r="AW166" s="43" t="str">
        <f aca="false">Q166</f>
        <v>天宫院分中心</v>
      </c>
      <c r="AX166" s="7" t="str">
        <f aca="false">H166</f>
        <v>2月23日10：18分来电：一位先生反映8:20分左右，在地铁天宫院站南乘坐940路到固安南站方向，发现车内卫生差，车厢地面非常脏，其称该路大部分车辆车内卫生都差，今日尤其明显，希望出车前打扫好车内卫生，特来电反映。</v>
      </c>
      <c r="AY166" s="43" t="str">
        <f aca="false">L166</f>
        <v>乘车环境问题</v>
      </c>
      <c r="AZ166" s="43" t="s">
        <v>116</v>
      </c>
      <c r="BA166" s="43" t="s">
        <v>116</v>
      </c>
      <c r="BB166" s="43" t="s">
        <v>116</v>
      </c>
      <c r="BC166" s="6" t="s">
        <v>4758</v>
      </c>
      <c r="BD166" s="43" t="str">
        <f aca="false">T166</f>
        <v>结束</v>
      </c>
      <c r="BE166" s="43" t="str">
        <f aca="false">IFERROR(LEFT(R166,FIND(" ",R166)-1),R166)</f>
        <v>2026-02-28</v>
      </c>
      <c r="BF166" s="6" t="s">
        <v>640</v>
      </c>
      <c r="BG166" s="78" t="s">
        <v>99</v>
      </c>
      <c r="BH166" s="55" t="s">
        <v>573</v>
      </c>
      <c r="BI166" s="44"/>
      <c r="BJ166" s="44"/>
      <c r="BK166" s="44"/>
      <c r="BL166" s="44" t="str">
        <f aca="false">IF(BG166="物管行政部","侯旭、郑楠",IF(BG166="安保部","张庚",IF(BG166="工程设备部","华菲",IF(BG166="人力资源部","成琦",IF(BG166="党委工作部","阎鑫雨",IF(BG166="餐饮服务部","赵弘晨",IF(BG166="工会","白莉",IF(BG166="办公室","李建萍",""))))))))&amp;IF(BG166="纪检部","张先民",IF(BG166="信息管理部","蔡浩然",""))</f>
        <v>侯旭、郑楠</v>
      </c>
      <c r="BM166" s="44"/>
      <c r="BN166" s="44"/>
      <c r="BO166" s="44"/>
      <c r="BP166" s="44" t="s">
        <v>120</v>
      </c>
      <c r="BQ166" s="46"/>
      <c r="BR166" s="44"/>
      <c r="BS166" s="46"/>
      <c r="BT166" s="46"/>
      <c r="BU166" s="44"/>
      <c r="BV166" s="44"/>
      <c r="BW166" s="44" t="str">
        <f aca="false">MID(AR166,1,22)</f>
        <v>GJ-PHONE-20260223-0559</v>
      </c>
      <c r="BX166" s="45" t="str">
        <f aca="false">IF(COUNTIF(BW:BW,BW166)=1,"否",COUNTIF(BW:BW,BW166))</f>
        <v>否</v>
      </c>
      <c r="CF166" s="0" t="str">
        <f aca="false">VLOOKUP(AR166,[3]市民意见信息导出!$AK$2:$AM$304,3,FALSE())</f>
        <v>结束</v>
      </c>
    </row>
    <row r="167" customFormat="false" ht="65" hidden="true" customHeight="false" outlineLevel="0" collapsed="false">
      <c r="A167" s="36" t="s">
        <v>6120</v>
      </c>
      <c r="B167" s="36" t="s">
        <v>6121</v>
      </c>
      <c r="C167" s="36" t="s">
        <v>6122</v>
      </c>
      <c r="D167" s="36" t="s">
        <v>6109</v>
      </c>
      <c r="E167" s="35" t="s">
        <v>6123</v>
      </c>
      <c r="F167" s="35" t="s">
        <v>129</v>
      </c>
      <c r="G167" s="36" t="s">
        <v>6124</v>
      </c>
      <c r="H167" s="36" t="s">
        <v>6125</v>
      </c>
      <c r="I167" s="35" t="s">
        <v>92</v>
      </c>
      <c r="J167" s="35" t="s">
        <v>93</v>
      </c>
      <c r="K167" s="35" t="s">
        <v>434</v>
      </c>
      <c r="L167" s="35" t="s">
        <v>910</v>
      </c>
      <c r="M167" s="35" t="s">
        <v>911</v>
      </c>
      <c r="N167" s="35" t="s">
        <v>97</v>
      </c>
      <c r="O167" s="35" t="s">
        <v>531</v>
      </c>
      <c r="P167" s="35" t="s">
        <v>912</v>
      </c>
      <c r="Q167" s="35" t="s">
        <v>531</v>
      </c>
      <c r="R167" s="36" t="s">
        <v>6109</v>
      </c>
      <c r="S167" s="95" t="s">
        <v>2542</v>
      </c>
      <c r="T167" s="16" t="s">
        <v>103</v>
      </c>
      <c r="U167" s="96" t="s">
        <v>104</v>
      </c>
      <c r="V167" s="35" t="s">
        <v>6126</v>
      </c>
      <c r="W167" s="35" t="s">
        <v>6127</v>
      </c>
      <c r="X167" s="35" t="s">
        <v>6128</v>
      </c>
      <c r="Y167" s="35" t="s">
        <v>6129</v>
      </c>
      <c r="Z167" s="35" t="s">
        <v>5991</v>
      </c>
      <c r="AA167" s="35" t="s">
        <v>6130</v>
      </c>
      <c r="AB167" s="35" t="s">
        <v>111</v>
      </c>
      <c r="AC167" s="35" t="s">
        <v>97</v>
      </c>
      <c r="AD167" s="35" t="s">
        <v>912</v>
      </c>
      <c r="AE167" s="35"/>
      <c r="AF167" s="35"/>
      <c r="AG167" s="35" t="s">
        <v>4747</v>
      </c>
      <c r="AH167" s="35" t="s">
        <v>4756</v>
      </c>
      <c r="AI167" s="35" t="s">
        <v>4757</v>
      </c>
      <c r="AJ167" s="36" t="s">
        <v>104</v>
      </c>
      <c r="AK167" s="37" t="str">
        <f aca="false">AI167&amp;L167&amp;M167</f>
        <v>普办后勤保障食堂问题</v>
      </c>
      <c r="AP167" s="38" t="n">
        <v>164</v>
      </c>
      <c r="AQ167" s="97" t="n">
        <v>46054</v>
      </c>
      <c r="AR167" s="43" t="str">
        <f aca="false">IFERROR(LEFT(A167,FIND("（",A167)-1),A167)</f>
        <v>GJ-PHONE-20260223-0695</v>
      </c>
      <c r="AS167" s="43" t="str">
        <f aca="false">J167</f>
        <v>诉求</v>
      </c>
      <c r="AT167" s="43" t="n">
        <f aca="false">IF(MID(AR167,1,2)="热线",12345)+IF(MID(AR167,1,2)="网络",12345)+IF(MID(AR167,1,2)="GJ",96166)</f>
        <v>96166</v>
      </c>
      <c r="AU167" s="43" t="str">
        <f aca="false">IFERROR(LEFT(C167,FIND(" ",C167)-1),C167)</f>
        <v>2026-02-23</v>
      </c>
      <c r="AV167" s="43" t="str">
        <f aca="false">P167</f>
        <v>餐饮服务部</v>
      </c>
      <c r="AW167" s="43" t="str">
        <f aca="false">Q167</f>
        <v>阜成门分中心</v>
      </c>
      <c r="AX167" s="7" t="str">
        <f aca="false">H167</f>
        <v>2月23日11：14分来电：李德广先生（内部职工）来电反映：军庄总站处的食堂，之前套餐都是分别5元，6元，7元档，套餐内主食可以选择一份米饭或是两个馒头，但不知何原因，其提供称从春节之前，套餐内主食只有米饭了，如果想要吃馒头就要1元一个。其对此不满，要求答复。
注：其称之前馒头是0.6元，现在涨到1元，但馒头还是之前那么大个。</v>
      </c>
      <c r="AY167" s="43" t="str">
        <f aca="false">L167</f>
        <v>后勤保障</v>
      </c>
      <c r="AZ167" s="43" t="s">
        <v>92</v>
      </c>
      <c r="BA167" s="43" t="s">
        <v>116</v>
      </c>
      <c r="BB167" s="43" t="s">
        <v>116</v>
      </c>
      <c r="BC167" s="6" t="s">
        <v>1330</v>
      </c>
      <c r="BD167" s="43" t="str">
        <f aca="false">T167</f>
        <v>结束</v>
      </c>
      <c r="BE167" s="43" t="str">
        <f aca="false">IFERROR(LEFT(R167,FIND(" ",R167)-1),R167)</f>
        <v>2026-02-28</v>
      </c>
      <c r="BF167" s="6" t="s">
        <v>6131</v>
      </c>
      <c r="BG167" s="78" t="s">
        <v>912</v>
      </c>
      <c r="BH167" s="55" t="s">
        <v>531</v>
      </c>
      <c r="BI167" s="44"/>
      <c r="BJ167" s="44"/>
      <c r="BK167" s="44"/>
      <c r="BL167" s="44" t="str">
        <f aca="false">IF(BG167="物管行政部","侯旭、郑楠",IF(BG167="安保部","张庚",IF(BG167="工程设备部","华菲",IF(BG167="人力资源部","成琦",IF(BG167="党委工作部","阎鑫雨",IF(BG167="餐饮服务部","赵弘晨",IF(BG167="工会","白莉",IF(BG167="办公室","李建萍",""))))))))&amp;IF(BG167="纪检部","张先民",IF(BG167="信息管理部","蔡浩然",""))</f>
        <v>赵弘晨</v>
      </c>
      <c r="BM167" s="44"/>
      <c r="BN167" s="44"/>
      <c r="BO167" s="44"/>
      <c r="BP167" s="44" t="s">
        <v>120</v>
      </c>
      <c r="BQ167" s="46"/>
      <c r="BR167" s="44"/>
      <c r="BS167" s="46"/>
      <c r="BT167" s="46"/>
      <c r="BU167" s="44"/>
      <c r="BV167" s="44"/>
      <c r="BW167" s="44" t="str">
        <f aca="false">MID(AR167,1,22)</f>
        <v>GJ-PHONE-20260223-0695</v>
      </c>
      <c r="BX167" s="45" t="str">
        <f aca="false">IF(COUNTIF(BW:BW,BW167)=1,"否",COUNTIF(BW:BW,BW167))</f>
        <v>否</v>
      </c>
      <c r="CF167" s="0" t="str">
        <f aca="false">VLOOKUP(AR167,[3]市民意见信息导出!$AK$2:$AM$304,3,FALSE())</f>
        <v>结束</v>
      </c>
    </row>
    <row r="168" customFormat="false" ht="34" hidden="true" customHeight="true" outlineLevel="0" collapsed="false">
      <c r="A168" s="36" t="s">
        <v>6132</v>
      </c>
      <c r="B168" s="36" t="s">
        <v>6133</v>
      </c>
      <c r="C168" s="36" t="s">
        <v>6134</v>
      </c>
      <c r="D168" s="36" t="s">
        <v>2543</v>
      </c>
      <c r="E168" s="35" t="s">
        <v>4747</v>
      </c>
      <c r="F168" s="35" t="s">
        <v>129</v>
      </c>
      <c r="G168" s="35"/>
      <c r="H168" s="36" t="s">
        <v>6135</v>
      </c>
      <c r="I168" s="35" t="s">
        <v>116</v>
      </c>
      <c r="J168" s="35" t="s">
        <v>93</v>
      </c>
      <c r="K168" s="35" t="s">
        <v>94</v>
      </c>
      <c r="L168" s="35" t="s">
        <v>184</v>
      </c>
      <c r="M168" s="35" t="s">
        <v>185</v>
      </c>
      <c r="N168" s="35" t="s">
        <v>97</v>
      </c>
      <c r="O168" s="35" t="s">
        <v>945</v>
      </c>
      <c r="P168" s="35" t="s">
        <v>99</v>
      </c>
      <c r="Q168" s="35" t="s">
        <v>945</v>
      </c>
      <c r="R168" s="36" t="s">
        <v>2543</v>
      </c>
      <c r="S168" s="95" t="s">
        <v>2488</v>
      </c>
      <c r="T168" s="16" t="s">
        <v>103</v>
      </c>
      <c r="U168" s="96" t="s">
        <v>104</v>
      </c>
      <c r="V168" s="35" t="s">
        <v>6136</v>
      </c>
      <c r="W168" s="35" t="s">
        <v>5507</v>
      </c>
      <c r="X168" s="35" t="s">
        <v>4897</v>
      </c>
      <c r="Y168" s="35" t="s">
        <v>4753</v>
      </c>
      <c r="Z168" s="35" t="s">
        <v>4754</v>
      </c>
      <c r="AA168" s="35" t="s">
        <v>6137</v>
      </c>
      <c r="AB168" s="35" t="s">
        <v>111</v>
      </c>
      <c r="AC168" s="35" t="s">
        <v>97</v>
      </c>
      <c r="AD168" s="35" t="s">
        <v>99</v>
      </c>
      <c r="AE168" s="35"/>
      <c r="AF168" s="35"/>
      <c r="AG168" s="35"/>
      <c r="AH168" s="35" t="s">
        <v>4756</v>
      </c>
      <c r="AI168" s="35" t="s">
        <v>4757</v>
      </c>
      <c r="AJ168" s="36" t="s">
        <v>104</v>
      </c>
      <c r="AK168" s="37" t="str">
        <f aca="false">AI168&amp;L168&amp;M168</f>
        <v>普办乘车环境问题车辆卫生</v>
      </c>
      <c r="AP168" s="38" t="n">
        <v>165</v>
      </c>
      <c r="AQ168" s="97" t="n">
        <v>46054</v>
      </c>
      <c r="AR168" s="43" t="str">
        <f aca="false">IFERROR(LEFT(A168,FIND("（",A168)-1),A168)</f>
        <v>GJ-PHONE-20260224-0144</v>
      </c>
      <c r="AS168" s="43" t="str">
        <f aca="false">J168</f>
        <v>诉求</v>
      </c>
      <c r="AT168" s="43" t="n">
        <f aca="false">IF(MID(AR168,1,2)="热线",12345)+IF(MID(AR168,1,2)="网络",12345)+IF(MID(AR168,1,2)="GJ",96166)</f>
        <v>96166</v>
      </c>
      <c r="AU168" s="43" t="str">
        <f aca="false">IFERROR(LEFT(C168,FIND(" ",C168)-1),C168)</f>
        <v>2026-02-24</v>
      </c>
      <c r="AV168" s="43" t="str">
        <f aca="false">P168</f>
        <v>物管行政部</v>
      </c>
      <c r="AW168" s="43" t="str">
        <f aca="false">Q168</f>
        <v>田顺庄分中心</v>
      </c>
      <c r="AX168" s="7" t="str">
        <f aca="false">H168</f>
        <v>2月24日7:46分(来电)一位先生反映：国家植物园505路4629995号车四季青桥南7:40分下车，其称该路车厢内座位全是灰未及时清扫，故不满，特来电反映。</v>
      </c>
      <c r="AY168" s="43" t="str">
        <f aca="false">L168</f>
        <v>乘车环境问题</v>
      </c>
      <c r="AZ168" s="43" t="s">
        <v>116</v>
      </c>
      <c r="BA168" s="43" t="s">
        <v>116</v>
      </c>
      <c r="BB168" s="43" t="s">
        <v>116</v>
      </c>
      <c r="BC168" s="6" t="s">
        <v>4758</v>
      </c>
      <c r="BD168" s="43" t="str">
        <f aca="false">T168</f>
        <v>结束</v>
      </c>
      <c r="BE168" s="43" t="str">
        <f aca="false">IFERROR(LEFT(R168,FIND(" ",R168)-1),R168)</f>
        <v>2026-03-01</v>
      </c>
      <c r="BF168" s="6" t="s">
        <v>640</v>
      </c>
      <c r="BG168" s="78" t="s">
        <v>99</v>
      </c>
      <c r="BH168" s="55" t="s">
        <v>945</v>
      </c>
      <c r="BI168" s="44"/>
      <c r="BJ168" s="44"/>
      <c r="BK168" s="44"/>
      <c r="BL168" s="44" t="str">
        <f aca="false">IF(BG168="物管行政部","侯旭、郑楠",IF(BG168="安保部","张庚",IF(BG168="工程设备部","华菲",IF(BG168="人力资源部","成琦",IF(BG168="党委工作部","阎鑫雨",IF(BG168="餐饮服务部","赵弘晨",IF(BG168="工会","白莉",IF(BG168="办公室","李建萍",""))))))))&amp;IF(BG168="纪检部","张先民",IF(BG168="信息管理部","蔡浩然",""))</f>
        <v>侯旭、郑楠</v>
      </c>
      <c r="BM168" s="44"/>
      <c r="BN168" s="44"/>
      <c r="BO168" s="44"/>
      <c r="BP168" s="44" t="s">
        <v>120</v>
      </c>
      <c r="BQ168" s="46"/>
      <c r="BR168" s="44"/>
      <c r="BS168" s="46"/>
      <c r="BT168" s="46"/>
      <c r="BU168" s="44"/>
      <c r="BV168" s="44"/>
      <c r="BW168" s="44" t="str">
        <f aca="false">MID(AR168,1,22)</f>
        <v>GJ-PHONE-20260224-0144</v>
      </c>
      <c r="BX168" s="45" t="str">
        <f aca="false">IF(COUNTIF(BW:BW,BW168)=1,"否",COUNTIF(BW:BW,BW168))</f>
        <v>否</v>
      </c>
      <c r="CF168" s="0" t="str">
        <f aca="false">VLOOKUP(AR168,[3]市民意见信息导出!$AK$2:$AM$304,3,FALSE())</f>
        <v>结束</v>
      </c>
    </row>
    <row r="169" customFormat="false" ht="72" hidden="true" customHeight="false" outlineLevel="0" collapsed="false">
      <c r="A169" s="36" t="s">
        <v>6138</v>
      </c>
      <c r="B169" s="36" t="s">
        <v>6139</v>
      </c>
      <c r="C169" s="36" t="s">
        <v>6140</v>
      </c>
      <c r="D169" s="36" t="s">
        <v>2543</v>
      </c>
      <c r="E169" s="35" t="s">
        <v>5034</v>
      </c>
      <c r="F169" s="35" t="s">
        <v>129</v>
      </c>
      <c r="G169" s="36" t="s">
        <v>5021</v>
      </c>
      <c r="H169" s="36" t="s">
        <v>6141</v>
      </c>
      <c r="I169" s="35" t="s">
        <v>92</v>
      </c>
      <c r="J169" s="35" t="s">
        <v>173</v>
      </c>
      <c r="K169" s="35" t="s">
        <v>234</v>
      </c>
      <c r="L169" s="35" t="s">
        <v>303</v>
      </c>
      <c r="M169" s="35" t="s">
        <v>304</v>
      </c>
      <c r="N169" s="35" t="s">
        <v>97</v>
      </c>
      <c r="O169" s="35" t="s">
        <v>591</v>
      </c>
      <c r="P169" s="35" t="s">
        <v>238</v>
      </c>
      <c r="Q169" s="35" t="s">
        <v>591</v>
      </c>
      <c r="R169" s="36" t="s">
        <v>2543</v>
      </c>
      <c r="S169" s="95" t="s">
        <v>2488</v>
      </c>
      <c r="T169" s="16" t="s">
        <v>103</v>
      </c>
      <c r="U169" s="96" t="s">
        <v>104</v>
      </c>
      <c r="V169" s="35" t="s">
        <v>6142</v>
      </c>
      <c r="W169" s="35" t="s">
        <v>6143</v>
      </c>
      <c r="X169" s="36" t="s">
        <v>6144</v>
      </c>
      <c r="Y169" s="35" t="s">
        <v>221</v>
      </c>
      <c r="Z169" s="35" t="s">
        <v>221</v>
      </c>
      <c r="AA169" s="35" t="s">
        <v>6145</v>
      </c>
      <c r="AB169" s="35" t="s">
        <v>111</v>
      </c>
      <c r="AC169" s="35" t="s">
        <v>97</v>
      </c>
      <c r="AD169" s="35" t="s">
        <v>238</v>
      </c>
      <c r="AE169" s="35"/>
      <c r="AF169" s="35"/>
      <c r="AG169" s="35"/>
      <c r="AH169" s="35" t="s">
        <v>4756</v>
      </c>
      <c r="AI169" s="35" t="s">
        <v>4757</v>
      </c>
      <c r="AJ169" s="36" t="s">
        <v>104</v>
      </c>
      <c r="AK169" s="37" t="str">
        <f aca="false">AI169&amp;L169&amp;M169</f>
        <v>普办人力资源方面其他问题人力资源方面补充内容</v>
      </c>
      <c r="AP169" s="38" t="n">
        <v>166</v>
      </c>
      <c r="AQ169" s="97" t="n">
        <v>46054</v>
      </c>
      <c r="AR169" s="43" t="str">
        <f aca="false">IFERROR(LEFT(A169,FIND("（",A169)-1),A169)</f>
        <v>GJ-PHONE-20260224-1336</v>
      </c>
      <c r="AS169" s="43" t="str">
        <f aca="false">J169</f>
        <v>其他</v>
      </c>
      <c r="AT169" s="43" t="n">
        <f aca="false">IF(MID(AR169,1,2)="热线",12345)+IF(MID(AR169,1,2)="网络",12345)+IF(MID(AR169,1,2)="GJ",96166)</f>
        <v>96166</v>
      </c>
      <c r="AU169" s="43" t="str">
        <f aca="false">IFERROR(LEFT(C169,FIND(" ",C169)-1),C169)</f>
        <v>2026-02-24</v>
      </c>
      <c r="AV169" s="43" t="str">
        <f aca="false">P169</f>
        <v>人力资源部</v>
      </c>
      <c r="AW169" s="43" t="str">
        <f aca="false">Q169</f>
        <v>史各庄分中心</v>
      </c>
      <c r="AX169" s="7" t="str">
        <f aca="false">H169</f>
        <v>2月24日15:00分(来电)，11月1日14：48分，付先生来电：曾2024年2月份把招标文件丢在860路车上，车队调度员刘芳华（17710565239）给其打电话说有，由于其在外地出差，无法及时取回文件，回京后调度员刘芳华（17710565239）调到物业，并把其文件一同带走，并称会个人归还给其一事，要求刘芳华本人马上答复。15:05分转物业83126728</v>
      </c>
      <c r="AY169" s="43" t="str">
        <f aca="false">L169</f>
        <v>人力资源方面其他问题</v>
      </c>
      <c r="AZ169" s="43" t="s">
        <v>116</v>
      </c>
      <c r="BA169" s="43" t="s">
        <v>116</v>
      </c>
      <c r="BB169" s="43" t="s">
        <v>116</v>
      </c>
      <c r="BC169" s="6" t="s">
        <v>5027</v>
      </c>
      <c r="BD169" s="43" t="str">
        <f aca="false">T169</f>
        <v>结束</v>
      </c>
      <c r="BE169" s="43" t="str">
        <f aca="false">IFERROR(LEFT(R169,FIND(" ",R169)-1),R169)</f>
        <v>2026-03-01</v>
      </c>
      <c r="BF169" s="6" t="s">
        <v>5028</v>
      </c>
      <c r="BG169" s="78" t="s">
        <v>238</v>
      </c>
      <c r="BH169" s="55" t="s">
        <v>591</v>
      </c>
      <c r="BI169" s="44"/>
      <c r="BJ169" s="44"/>
      <c r="BK169" s="44"/>
      <c r="BL169" s="44" t="str">
        <f aca="false">IF(BG169="物管行政部","侯旭、郑楠",IF(BG169="安保部","张庚",IF(BG169="工程设备部","华菲",IF(BG169="人力资源部","成琦",IF(BG169="党委工作部","阎鑫雨",IF(BG169="餐饮服务部","赵弘晨",IF(BG169="工会","白莉",IF(BG169="办公室","李建萍",""))))))))&amp;IF(BG169="纪检部","张先民",IF(BG169="信息管理部","蔡浩然",""))</f>
        <v>成琦</v>
      </c>
      <c r="BM169" s="44"/>
      <c r="BN169" s="44"/>
      <c r="BO169" s="44"/>
      <c r="BP169" s="44" t="s">
        <v>120</v>
      </c>
      <c r="BQ169" s="51" t="s">
        <v>6146</v>
      </c>
      <c r="BR169" s="44" t="s">
        <v>92</v>
      </c>
      <c r="BS169" s="46"/>
      <c r="BT169" s="46"/>
      <c r="BU169" s="44" t="s">
        <v>6147</v>
      </c>
      <c r="BV169" s="98" t="s">
        <v>5030</v>
      </c>
      <c r="BW169" s="44" t="str">
        <f aca="false">MID(AR169,1,22)</f>
        <v>GJ-PHONE-20260224-1336</v>
      </c>
      <c r="BX169" s="45" t="str">
        <f aca="false">IF(COUNTIF(BW:BW,BW169)=1,"否",COUNTIF(BW:BW,BW169))</f>
        <v>否</v>
      </c>
      <c r="CF169" s="0" t="str">
        <f aca="false">VLOOKUP(AR169,[3]市民意见信息导出!$AK$2:$AM$304,3,FALSE())</f>
        <v>结束</v>
      </c>
    </row>
    <row r="170" customFormat="false" ht="104" hidden="true" customHeight="false" outlineLevel="0" collapsed="false">
      <c r="A170" s="36" t="s">
        <v>6148</v>
      </c>
      <c r="B170" s="36" t="s">
        <v>6149</v>
      </c>
      <c r="C170" s="36" t="s">
        <v>6150</v>
      </c>
      <c r="D170" s="36" t="s">
        <v>2543</v>
      </c>
      <c r="E170" s="35" t="s">
        <v>5034</v>
      </c>
      <c r="F170" s="35" t="s">
        <v>129</v>
      </c>
      <c r="G170" s="36" t="s">
        <v>5021</v>
      </c>
      <c r="H170" s="36" t="s">
        <v>6151</v>
      </c>
      <c r="I170" s="35" t="s">
        <v>92</v>
      </c>
      <c r="J170" s="35" t="s">
        <v>173</v>
      </c>
      <c r="K170" s="35" t="s">
        <v>234</v>
      </c>
      <c r="L170" s="35" t="s">
        <v>303</v>
      </c>
      <c r="M170" s="35" t="s">
        <v>304</v>
      </c>
      <c r="N170" s="35" t="s">
        <v>97</v>
      </c>
      <c r="O170" s="35" t="s">
        <v>591</v>
      </c>
      <c r="P170" s="35" t="s">
        <v>238</v>
      </c>
      <c r="Q170" s="35" t="s">
        <v>591</v>
      </c>
      <c r="R170" s="36" t="s">
        <v>2543</v>
      </c>
      <c r="S170" s="95" t="s">
        <v>2488</v>
      </c>
      <c r="T170" s="16" t="s">
        <v>103</v>
      </c>
      <c r="U170" s="96" t="s">
        <v>104</v>
      </c>
      <c r="V170" s="35" t="s">
        <v>6142</v>
      </c>
      <c r="W170" s="35" t="s">
        <v>6143</v>
      </c>
      <c r="X170" s="36" t="s">
        <v>6144</v>
      </c>
      <c r="Y170" s="35" t="s">
        <v>221</v>
      </c>
      <c r="Z170" s="35" t="s">
        <v>221</v>
      </c>
      <c r="AA170" s="35" t="s">
        <v>6145</v>
      </c>
      <c r="AB170" s="35" t="s">
        <v>111</v>
      </c>
      <c r="AC170" s="35" t="s">
        <v>97</v>
      </c>
      <c r="AD170" s="35" t="s">
        <v>238</v>
      </c>
      <c r="AE170" s="35"/>
      <c r="AF170" s="35"/>
      <c r="AG170" s="35"/>
      <c r="AH170" s="35" t="s">
        <v>4756</v>
      </c>
      <c r="AI170" s="35" t="s">
        <v>4757</v>
      </c>
      <c r="AJ170" s="36" t="s">
        <v>104</v>
      </c>
      <c r="AK170" s="37" t="str">
        <f aca="false">AI170&amp;L170&amp;M170</f>
        <v>普办人力资源方面其他问题人力资源方面补充内容</v>
      </c>
      <c r="AP170" s="38" t="n">
        <v>167</v>
      </c>
      <c r="AQ170" s="97" t="n">
        <v>46054</v>
      </c>
      <c r="AR170" s="43" t="str">
        <f aca="false">IFERROR(LEFT(A170,FIND("（",A170)-1),A170)</f>
        <v>GJ-PHONE-20260224-1376</v>
      </c>
      <c r="AS170" s="43" t="str">
        <f aca="false">J170</f>
        <v>其他</v>
      </c>
      <c r="AT170" s="43" t="n">
        <f aca="false">IF(MID(AR170,1,2)="热线",12345)+IF(MID(AR170,1,2)="网络",12345)+IF(MID(AR170,1,2)="GJ",96166)</f>
        <v>96166</v>
      </c>
      <c r="AU170" s="43" t="str">
        <f aca="false">IFERROR(LEFT(C170,FIND(" ",C170)-1),C170)</f>
        <v>2026-02-24</v>
      </c>
      <c r="AV170" s="43" t="str">
        <f aca="false">P170</f>
        <v>人力资源部</v>
      </c>
      <c r="AW170" s="43" t="str">
        <f aca="false">Q170</f>
        <v>史各庄分中心</v>
      </c>
      <c r="AX170" s="7" t="str">
        <f aca="false">H170</f>
        <v>2月24日15:00分(来电)，11月1日14：48分，付先生来电：曾2024年2月份把招标文件丢在860路车上，车队调度员刘芳华（17710565239）给其打电话说有，由于其在外地出差，无法及时取回文件，回京后调度员刘芳华（17710565239）调到物业，并把其文件一同带走，并称会个人归还给其一事，要求刘芳华本人马上答复。15:05分转物业83126728
2月24日15：16分来电：二次来电催办，要求16:30分之前答复其。注：15:17分电话转办  物业83126728
</v>
      </c>
      <c r="AY170" s="43" t="str">
        <f aca="false">L170</f>
        <v>人力资源方面其他问题</v>
      </c>
      <c r="AZ170" s="43" t="s">
        <v>116</v>
      </c>
      <c r="BA170" s="43" t="s">
        <v>116</v>
      </c>
      <c r="BB170" s="43" t="s">
        <v>116</v>
      </c>
      <c r="BC170" s="6" t="s">
        <v>5027</v>
      </c>
      <c r="BD170" s="43" t="str">
        <f aca="false">T170</f>
        <v>结束</v>
      </c>
      <c r="BE170" s="43" t="str">
        <f aca="false">IFERROR(LEFT(R170,FIND(" ",R170)-1),R170)</f>
        <v>2026-03-01</v>
      </c>
      <c r="BF170" s="6" t="s">
        <v>5028</v>
      </c>
      <c r="BG170" s="78" t="s">
        <v>238</v>
      </c>
      <c r="BH170" s="55" t="s">
        <v>591</v>
      </c>
      <c r="BI170" s="44"/>
      <c r="BJ170" s="44"/>
      <c r="BK170" s="44"/>
      <c r="BL170" s="44" t="str">
        <f aca="false">IF(BG170="物管行政部","侯旭、郑楠",IF(BG170="安保部","张庚",IF(BG170="工程设备部","华菲",IF(BG170="人力资源部","成琦",IF(BG170="党委工作部","阎鑫雨",IF(BG170="餐饮服务部","赵弘晨",IF(BG170="工会","白莉",IF(BG170="办公室","李建萍",""))))))))&amp;IF(BG170="纪检部","张先民",IF(BG170="信息管理部","蔡浩然",""))</f>
        <v>成琦</v>
      </c>
      <c r="BM170" s="44"/>
      <c r="BN170" s="44"/>
      <c r="BO170" s="44"/>
      <c r="BP170" s="44" t="s">
        <v>120</v>
      </c>
      <c r="BQ170" s="51" t="s">
        <v>6152</v>
      </c>
      <c r="BR170" s="44" t="s">
        <v>92</v>
      </c>
      <c r="BS170" s="46"/>
      <c r="BT170" s="46"/>
      <c r="BU170" s="44" t="s">
        <v>6147</v>
      </c>
      <c r="BV170" s="98" t="s">
        <v>5030</v>
      </c>
      <c r="BW170" s="44" t="str">
        <f aca="false">MID(AR170,1,22)</f>
        <v>GJ-PHONE-20260224-1376</v>
      </c>
      <c r="BX170" s="45" t="str">
        <f aca="false">IF(COUNTIF(BW:BW,BW170)=1,"否",COUNTIF(BW:BW,BW170))</f>
        <v>否</v>
      </c>
      <c r="CF170" s="0" t="str">
        <f aca="false">VLOOKUP(AR170,[3]市民意见信息导出!$AK$2:$AM$304,3,FALSE())</f>
        <v>结束</v>
      </c>
    </row>
    <row r="171" customFormat="false" ht="117" hidden="true" customHeight="false" outlineLevel="0" collapsed="false">
      <c r="A171" s="36" t="s">
        <v>6153</v>
      </c>
      <c r="B171" s="36" t="s">
        <v>6154</v>
      </c>
      <c r="C171" s="36" t="s">
        <v>6155</v>
      </c>
      <c r="D171" s="36" t="s">
        <v>2543</v>
      </c>
      <c r="E171" s="35" t="s">
        <v>4747</v>
      </c>
      <c r="F171" s="35" t="s">
        <v>129</v>
      </c>
      <c r="G171" s="36" t="s">
        <v>5021</v>
      </c>
      <c r="H171" s="36" t="s">
        <v>6156</v>
      </c>
      <c r="I171" s="35" t="s">
        <v>92</v>
      </c>
      <c r="J171" s="35" t="s">
        <v>173</v>
      </c>
      <c r="K171" s="35" t="s">
        <v>234</v>
      </c>
      <c r="L171" s="35" t="s">
        <v>303</v>
      </c>
      <c r="M171" s="35" t="s">
        <v>304</v>
      </c>
      <c r="N171" s="35" t="s">
        <v>97</v>
      </c>
      <c r="O171" s="35" t="s">
        <v>591</v>
      </c>
      <c r="P171" s="35" t="s">
        <v>238</v>
      </c>
      <c r="Q171" s="35" t="s">
        <v>591</v>
      </c>
      <c r="R171" s="36" t="s">
        <v>2543</v>
      </c>
      <c r="S171" s="95" t="s">
        <v>2488</v>
      </c>
      <c r="T171" s="16" t="s">
        <v>103</v>
      </c>
      <c r="U171" s="96" t="s">
        <v>104</v>
      </c>
      <c r="V171" s="35" t="s">
        <v>6142</v>
      </c>
      <c r="W171" s="35" t="s">
        <v>6157</v>
      </c>
      <c r="X171" s="36" t="s">
        <v>6158</v>
      </c>
      <c r="Y171" s="35" t="s">
        <v>221</v>
      </c>
      <c r="Z171" s="35" t="s">
        <v>221</v>
      </c>
      <c r="AA171" s="35" t="s">
        <v>6159</v>
      </c>
      <c r="AB171" s="35" t="s">
        <v>111</v>
      </c>
      <c r="AC171" s="35" t="s">
        <v>97</v>
      </c>
      <c r="AD171" s="35" t="s">
        <v>238</v>
      </c>
      <c r="AE171" s="35"/>
      <c r="AF171" s="35"/>
      <c r="AG171" s="35"/>
      <c r="AH171" s="35" t="s">
        <v>4756</v>
      </c>
      <c r="AI171" s="35" t="s">
        <v>4757</v>
      </c>
      <c r="AJ171" s="36" t="s">
        <v>104</v>
      </c>
      <c r="AK171" s="37" t="str">
        <f aca="false">AI171&amp;L171&amp;M171</f>
        <v>普办人力资源方面其他问题人力资源方面补充内容</v>
      </c>
      <c r="AP171" s="38" t="n">
        <v>168</v>
      </c>
      <c r="AQ171" s="97" t="n">
        <v>46054</v>
      </c>
      <c r="AR171" s="43" t="str">
        <f aca="false">IFERROR(LEFT(A171,FIND("（",A171)-1),A171)</f>
        <v>GJ-PHONE-20260224-1658</v>
      </c>
      <c r="AS171" s="43" t="str">
        <f aca="false">J171</f>
        <v>其他</v>
      </c>
      <c r="AT171" s="43" t="n">
        <f aca="false">IF(MID(AR171,1,2)="热线",12345)+IF(MID(AR171,1,2)="网络",12345)+IF(MID(AR171,1,2)="GJ",96166)</f>
        <v>96166</v>
      </c>
      <c r="AU171" s="43" t="str">
        <f aca="false">IFERROR(LEFT(C171,FIND(" ",C171)-1),C171)</f>
        <v>2026-02-24</v>
      </c>
      <c r="AV171" s="43" t="str">
        <f aca="false">P171</f>
        <v>人力资源部</v>
      </c>
      <c r="AW171" s="43" t="str">
        <f aca="false">Q171</f>
        <v>史各庄分中心</v>
      </c>
      <c r="AX171" s="7" t="str">
        <f aca="false">H171</f>
        <v>2月24日15:00分(来电)，11月1日14：48分，付先生来电：曾2024年2月份把招标文件丢在860路车上，车队调度员刘芳华（17710565239）给其打电话说有，由于其在外地出差，无法及时取回文件，回京后调度员刘芳华（17710565239）调到物业，并把其文件一同带走，并称会个人归还给其一事，要求刘芳华本人马上答复。15:05分转物业83126728
2月24日15：16分来电：二次来电催办，要求16:30分之前答复其。注：15:17分电话转物业83126728
2月24日16：54分三次来电称：要求16:30分之前答复，但无人回复，故要求马上答复。注：16:57分电话转物业83126728。</v>
      </c>
      <c r="AY171" s="43" t="str">
        <f aca="false">L171</f>
        <v>人力资源方面其他问题</v>
      </c>
      <c r="AZ171" s="43" t="s">
        <v>116</v>
      </c>
      <c r="BA171" s="43" t="s">
        <v>116</v>
      </c>
      <c r="BB171" s="43" t="s">
        <v>116</v>
      </c>
      <c r="BC171" s="6" t="s">
        <v>5027</v>
      </c>
      <c r="BD171" s="43" t="str">
        <f aca="false">T171</f>
        <v>结束</v>
      </c>
      <c r="BE171" s="43" t="str">
        <f aca="false">IFERROR(LEFT(R171,FIND(" ",R171)-1),R171)</f>
        <v>2026-03-01</v>
      </c>
      <c r="BF171" s="6" t="s">
        <v>5028</v>
      </c>
      <c r="BG171" s="78" t="s">
        <v>238</v>
      </c>
      <c r="BH171" s="55" t="s">
        <v>591</v>
      </c>
      <c r="BI171" s="44"/>
      <c r="BJ171" s="44"/>
      <c r="BK171" s="44"/>
      <c r="BL171" s="44" t="str">
        <f aca="false">IF(BG171="物管行政部","侯旭、郑楠",IF(BG171="安保部","张庚",IF(BG171="工程设备部","华菲",IF(BG171="人力资源部","成琦",IF(BG171="党委工作部","阎鑫雨",IF(BG171="餐饮服务部","赵弘晨",IF(BG171="工会","白莉",IF(BG171="办公室","李建萍",""))))))))&amp;IF(BG171="纪检部","张先民",IF(BG171="信息管理部","蔡浩然",""))</f>
        <v>成琦</v>
      </c>
      <c r="BM171" s="44"/>
      <c r="BN171" s="44"/>
      <c r="BO171" s="44"/>
      <c r="BP171" s="44" t="s">
        <v>120</v>
      </c>
      <c r="BQ171" s="51" t="s">
        <v>6160</v>
      </c>
      <c r="BR171" s="44" t="s">
        <v>92</v>
      </c>
      <c r="BS171" s="46"/>
      <c r="BT171" s="46"/>
      <c r="BU171" s="44" t="s">
        <v>6147</v>
      </c>
      <c r="BV171" s="98" t="s">
        <v>5030</v>
      </c>
      <c r="BW171" s="44" t="str">
        <f aca="false">MID(AR171,1,22)</f>
        <v>GJ-PHONE-20260224-1658</v>
      </c>
      <c r="BX171" s="45" t="str">
        <f aca="false">IF(COUNTIF(BW:BW,BW171)=1,"否",COUNTIF(BW:BW,BW171))</f>
        <v>否</v>
      </c>
      <c r="CF171" s="0" t="str">
        <f aca="false">VLOOKUP(AR171,[3]市民意见信息导出!$AK$2:$AM$304,3,FALSE())</f>
        <v>结束</v>
      </c>
    </row>
    <row r="172" customFormat="false" ht="128" hidden="true" customHeight="true" outlineLevel="0" collapsed="false">
      <c r="A172" s="36" t="s">
        <v>6161</v>
      </c>
      <c r="B172" s="36" t="s">
        <v>6162</v>
      </c>
      <c r="C172" s="36" t="s">
        <v>6163</v>
      </c>
      <c r="D172" s="36" t="s">
        <v>2567</v>
      </c>
      <c r="E172" s="35"/>
      <c r="F172" s="35" t="s">
        <v>129</v>
      </c>
      <c r="G172" s="36" t="s">
        <v>5021</v>
      </c>
      <c r="H172" s="35" t="s">
        <v>6164</v>
      </c>
      <c r="I172" s="35" t="s">
        <v>92</v>
      </c>
      <c r="J172" s="35" t="s">
        <v>173</v>
      </c>
      <c r="K172" s="35" t="s">
        <v>234</v>
      </c>
      <c r="L172" s="35" t="s">
        <v>303</v>
      </c>
      <c r="M172" s="35" t="s">
        <v>304</v>
      </c>
      <c r="N172" s="35" t="s">
        <v>97</v>
      </c>
      <c r="O172" s="35" t="s">
        <v>591</v>
      </c>
      <c r="P172" s="35" t="s">
        <v>238</v>
      </c>
      <c r="Q172" s="35" t="s">
        <v>591</v>
      </c>
      <c r="R172" s="36" t="s">
        <v>2567</v>
      </c>
      <c r="S172" s="95" t="s">
        <v>2554</v>
      </c>
      <c r="T172" s="16" t="s">
        <v>103</v>
      </c>
      <c r="U172" s="96" t="s">
        <v>104</v>
      </c>
      <c r="V172" s="35" t="s">
        <v>6165</v>
      </c>
      <c r="W172" s="35" t="s">
        <v>6166</v>
      </c>
      <c r="X172" s="35" t="s">
        <v>6166</v>
      </c>
      <c r="Y172" s="35" t="s">
        <v>221</v>
      </c>
      <c r="Z172" s="35" t="s">
        <v>221</v>
      </c>
      <c r="AA172" s="35" t="s">
        <v>6166</v>
      </c>
      <c r="AB172" s="35" t="s">
        <v>111</v>
      </c>
      <c r="AC172" s="35" t="s">
        <v>97</v>
      </c>
      <c r="AD172" s="35" t="s">
        <v>238</v>
      </c>
      <c r="AE172" s="35"/>
      <c r="AF172" s="35"/>
      <c r="AG172" s="35"/>
      <c r="AH172" s="35" t="s">
        <v>4756</v>
      </c>
      <c r="AI172" s="35" t="s">
        <v>4757</v>
      </c>
      <c r="AJ172" s="36" t="s">
        <v>104</v>
      </c>
      <c r="AK172" s="37" t="str">
        <f aca="false">AI172&amp;L172&amp;M172</f>
        <v>普办人力资源方面其他问题人力资源方面补充内容</v>
      </c>
      <c r="AP172" s="38" t="n">
        <v>169</v>
      </c>
      <c r="AQ172" s="97" t="n">
        <v>46054</v>
      </c>
      <c r="AR172" s="43" t="str">
        <f aca="false">IFERROR(LEFT(A172,FIND("（",A172)-1),A172)</f>
        <v>GJ-PHONE-20260225-0296</v>
      </c>
      <c r="AS172" s="43" t="str">
        <f aca="false">J172</f>
        <v>其他</v>
      </c>
      <c r="AT172" s="43" t="n">
        <f aca="false">IF(MID(AR172,1,2)="热线",12345)+IF(MID(AR172,1,2)="网络",12345)+IF(MID(AR172,1,2)="GJ",96166)</f>
        <v>96166</v>
      </c>
      <c r="AU172" s="43" t="str">
        <f aca="false">IFERROR(LEFT(C172,FIND(" ",C172)-1),C172)</f>
        <v>2026-02-25</v>
      </c>
      <c r="AV172" s="43" t="str">
        <f aca="false">P172</f>
        <v>人力资源部</v>
      </c>
      <c r="AW172" s="43" t="str">
        <f aca="false">Q172</f>
        <v>史各庄分中心</v>
      </c>
      <c r="AX172" s="7" t="str">
        <f aca="false">H172</f>
        <v>原始:2月24日15:00分(来电)，11月1日14：48分，付先生来电：曾2024年2月份把招标文件丢在860路车上，车队调度员刘芳华（17710565239）给其打电话说有，由于其在外地出差，无法及时取回文件，回京后调度员刘芳华（17710565239）调到物业，并把其文件一同带走，并称会个人归还给其一事，要求刘芳华本人马上答复。15:05分转物业83126728
2月24日15：16分来电：二次来电催办，要求16:30分之前答复其。注：15:17分电话转物业83126728
2月24日16：54分三次来电称：要求16:30分之前答复，但无人回复，故要求马上答复。注：16:57分电话转物业83126728。
2月25日8:57分来电：截止到来电时间,就此事仍未答复,其要求在今日上午给其答复.</v>
      </c>
      <c r="AY172" s="43" t="str">
        <f aca="false">L172</f>
        <v>人力资源方面其他问题</v>
      </c>
      <c r="AZ172" s="43" t="s">
        <v>116</v>
      </c>
      <c r="BA172" s="43" t="s">
        <v>116</v>
      </c>
      <c r="BB172" s="43" t="s">
        <v>116</v>
      </c>
      <c r="BC172" s="6" t="s">
        <v>5027</v>
      </c>
      <c r="BD172" s="43" t="str">
        <f aca="false">T172</f>
        <v>结束</v>
      </c>
      <c r="BE172" s="43" t="str">
        <f aca="false">IFERROR(LEFT(R172,FIND(" ",R172)-1),R172)</f>
        <v>2026-03-02</v>
      </c>
      <c r="BF172" s="6" t="s">
        <v>5028</v>
      </c>
      <c r="BG172" s="78" t="s">
        <v>238</v>
      </c>
      <c r="BH172" s="55" t="s">
        <v>591</v>
      </c>
      <c r="BI172" s="44"/>
      <c r="BJ172" s="44"/>
      <c r="BK172" s="44"/>
      <c r="BL172" s="44" t="str">
        <f aca="false">IF(BG172="物管行政部","侯旭、郑楠",IF(BG172="安保部","张庚",IF(BG172="工程设备部","华菲",IF(BG172="人力资源部","成琦",IF(BG172="党委工作部","阎鑫雨",IF(BG172="餐饮服务部","赵弘晨",IF(BG172="工会","白莉",IF(BG172="办公室","李建萍",""))))))))&amp;IF(BG172="纪检部","张先民",IF(BG172="信息管理部","蔡浩然",""))</f>
        <v>成琦</v>
      </c>
      <c r="BM172" s="44"/>
      <c r="BN172" s="44"/>
      <c r="BO172" s="44"/>
      <c r="BP172" s="44" t="s">
        <v>120</v>
      </c>
      <c r="BQ172" s="51" t="s">
        <v>6167</v>
      </c>
      <c r="BR172" s="44" t="s">
        <v>92</v>
      </c>
      <c r="BS172" s="46"/>
      <c r="BT172" s="46"/>
      <c r="BU172" s="44" t="s">
        <v>6147</v>
      </c>
      <c r="BV172" s="44"/>
      <c r="BW172" s="44" t="str">
        <f aca="false">MID(AR172,1,22)</f>
        <v>GJ-PHONE-20260225-0296</v>
      </c>
      <c r="BX172" s="45" t="str">
        <f aca="false">IF(COUNTIF(BW:BW,BW172)=1,"否",COUNTIF(BW:BW,BW172))</f>
        <v>否</v>
      </c>
      <c r="CF172" s="0" t="str">
        <f aca="false">VLOOKUP(AR172,[3]市民意见信息导出!$AK$2:$AM$304,3,FALSE())</f>
        <v>结束</v>
      </c>
    </row>
    <row r="173" customFormat="false" ht="39" hidden="true" customHeight="false" outlineLevel="0" collapsed="false">
      <c r="A173" s="36" t="s">
        <v>6168</v>
      </c>
      <c r="B173" s="36" t="s">
        <v>6169</v>
      </c>
      <c r="C173" s="36" t="s">
        <v>6170</v>
      </c>
      <c r="D173" s="36" t="s">
        <v>2567</v>
      </c>
      <c r="E173" s="35" t="s">
        <v>4747</v>
      </c>
      <c r="F173" s="35" t="s">
        <v>129</v>
      </c>
      <c r="G173" s="36" t="s">
        <v>6171</v>
      </c>
      <c r="H173" s="36" t="s">
        <v>6172</v>
      </c>
      <c r="I173" s="35" t="s">
        <v>92</v>
      </c>
      <c r="J173" s="35" t="s">
        <v>93</v>
      </c>
      <c r="K173" s="35" t="s">
        <v>94</v>
      </c>
      <c r="L173" s="35" t="s">
        <v>184</v>
      </c>
      <c r="M173" s="35" t="s">
        <v>185</v>
      </c>
      <c r="N173" s="35" t="s">
        <v>97</v>
      </c>
      <c r="O173" s="35" t="s">
        <v>499</v>
      </c>
      <c r="P173" s="35" t="s">
        <v>99</v>
      </c>
      <c r="Q173" s="35" t="s">
        <v>499</v>
      </c>
      <c r="R173" s="36" t="s">
        <v>2567</v>
      </c>
      <c r="S173" s="95" t="s">
        <v>2542</v>
      </c>
      <c r="T173" s="16" t="s">
        <v>103</v>
      </c>
      <c r="U173" s="96" t="s">
        <v>104</v>
      </c>
      <c r="V173" s="35" t="s">
        <v>4915</v>
      </c>
      <c r="W173" s="35" t="s">
        <v>6173</v>
      </c>
      <c r="X173" s="35" t="s">
        <v>4897</v>
      </c>
      <c r="Y173" s="35" t="s">
        <v>4753</v>
      </c>
      <c r="Z173" s="35" t="s">
        <v>4754</v>
      </c>
      <c r="AA173" s="35" t="s">
        <v>6174</v>
      </c>
      <c r="AB173" s="35" t="s">
        <v>111</v>
      </c>
      <c r="AC173" s="35" t="s">
        <v>97</v>
      </c>
      <c r="AD173" s="35" t="s">
        <v>99</v>
      </c>
      <c r="AE173" s="35"/>
      <c r="AF173" s="35"/>
      <c r="AG173" s="35"/>
      <c r="AH173" s="35" t="s">
        <v>4756</v>
      </c>
      <c r="AI173" s="35" t="s">
        <v>4757</v>
      </c>
      <c r="AJ173" s="36" t="s">
        <v>104</v>
      </c>
      <c r="AK173" s="37" t="str">
        <f aca="false">AI173&amp;L173&amp;M173</f>
        <v>普办乘车环境问题车辆卫生</v>
      </c>
      <c r="AP173" s="38" t="n">
        <v>170</v>
      </c>
      <c r="AQ173" s="97" t="n">
        <v>46054</v>
      </c>
      <c r="AR173" s="43" t="str">
        <f aca="false">IFERROR(LEFT(A173,FIND("（",A173)-1),A173)</f>
        <v>GJ-PHONE-20260225-1199</v>
      </c>
      <c r="AS173" s="43" t="str">
        <f aca="false">J173</f>
        <v>诉求</v>
      </c>
      <c r="AT173" s="43" t="n">
        <f aca="false">IF(MID(AR173,1,2)="热线",12345)+IF(MID(AR173,1,2)="网络",12345)+IF(MID(AR173,1,2)="GJ",96166)</f>
        <v>96166</v>
      </c>
      <c r="AU173" s="43" t="str">
        <f aca="false">IFERROR(LEFT(C173,FIND(" ",C173)-1),C173)</f>
        <v>2026-02-25</v>
      </c>
      <c r="AV173" s="43" t="str">
        <f aca="false">P173</f>
        <v>物管行政部</v>
      </c>
      <c r="AW173" s="43" t="str">
        <f aca="false">Q173</f>
        <v>回龙观分中心</v>
      </c>
      <c r="AX173" s="7" t="str">
        <f aca="false">H173</f>
        <v>2月25日14:37分一先生来电，今天其在大西洋新城东门乘坐621路1125809号车到半截塔公交场站方向。其称该车的座椅脏、都是土，将其的羽绒服都蹭脏了。其不满，要求答复。</v>
      </c>
      <c r="AY173" s="43" t="str">
        <f aca="false">L173</f>
        <v>乘车环境问题</v>
      </c>
      <c r="AZ173" s="43" t="s">
        <v>116</v>
      </c>
      <c r="BA173" s="43" t="s">
        <v>116</v>
      </c>
      <c r="BB173" s="43" t="s">
        <v>116</v>
      </c>
      <c r="BC173" s="6" t="s">
        <v>4758</v>
      </c>
      <c r="BD173" s="43" t="str">
        <f aca="false">T173</f>
        <v>结束</v>
      </c>
      <c r="BE173" s="43" t="str">
        <f aca="false">IFERROR(LEFT(R173,FIND(" ",R173)-1),R173)</f>
        <v>2026-03-02</v>
      </c>
      <c r="BF173" s="6" t="s">
        <v>1990</v>
      </c>
      <c r="BG173" s="78" t="s">
        <v>99</v>
      </c>
      <c r="BH173" s="55" t="s">
        <v>499</v>
      </c>
      <c r="BI173" s="44"/>
      <c r="BJ173" s="44"/>
      <c r="BK173" s="44"/>
      <c r="BL173" s="44" t="str">
        <f aca="false">IF(BG173="物管行政部","侯旭、郑楠",IF(BG173="安保部","张庚",IF(BG173="工程设备部","华菲",IF(BG173="人力资源部","成琦",IF(BG173="党委工作部","阎鑫雨",IF(BG173="餐饮服务部","赵弘晨",IF(BG173="工会","白莉",IF(BG173="办公室","李建萍",""))))))))&amp;IF(BG173="纪检部","张先民",IF(BG173="信息管理部","蔡浩然",""))</f>
        <v>侯旭、郑楠</v>
      </c>
      <c r="BM173" s="44"/>
      <c r="BN173" s="44"/>
      <c r="BO173" s="44"/>
      <c r="BP173" s="44" t="s">
        <v>120</v>
      </c>
      <c r="BQ173" s="46"/>
      <c r="BR173" s="44"/>
      <c r="BS173" s="46"/>
      <c r="BT173" s="46"/>
      <c r="BU173" s="44"/>
      <c r="BV173" s="44"/>
      <c r="BW173" s="44" t="str">
        <f aca="false">MID(AR173,1,22)</f>
        <v>GJ-PHONE-20260225-1199</v>
      </c>
      <c r="BX173" s="45" t="str">
        <f aca="false">IF(COUNTIF(BW:BW,BW173)=1,"否",COUNTIF(BW:BW,BW173))</f>
        <v>否</v>
      </c>
      <c r="CF173" s="0" t="str">
        <f aca="false">VLOOKUP(AR173,[3]市民意见信息导出!$AK$2:$AM$304,3,FALSE())</f>
        <v>结束</v>
      </c>
    </row>
    <row r="174" customFormat="false" ht="42" hidden="true" customHeight="false" outlineLevel="0" collapsed="false">
      <c r="A174" s="36" t="s">
        <v>6175</v>
      </c>
      <c r="B174" s="36" t="s">
        <v>6176</v>
      </c>
      <c r="C174" s="36" t="s">
        <v>6177</v>
      </c>
      <c r="D174" s="36" t="s">
        <v>2567</v>
      </c>
      <c r="E174" s="35" t="s">
        <v>1637</v>
      </c>
      <c r="F174" s="35" t="s">
        <v>129</v>
      </c>
      <c r="G174" s="35"/>
      <c r="H174" s="36" t="s">
        <v>6178</v>
      </c>
      <c r="I174" s="35" t="s">
        <v>116</v>
      </c>
      <c r="J174" s="35" t="s">
        <v>588</v>
      </c>
      <c r="K174" s="35" t="s">
        <v>132</v>
      </c>
      <c r="L174" s="35" t="s">
        <v>589</v>
      </c>
      <c r="M174" s="35" t="s">
        <v>590</v>
      </c>
      <c r="N174" s="35" t="s">
        <v>97</v>
      </c>
      <c r="O174" s="35" t="s">
        <v>186</v>
      </c>
      <c r="P174" s="35" t="s">
        <v>176</v>
      </c>
      <c r="Q174" s="35" t="s">
        <v>186</v>
      </c>
      <c r="R174" s="36" t="s">
        <v>2567</v>
      </c>
      <c r="S174" s="95" t="s">
        <v>2554</v>
      </c>
      <c r="T174" s="16" t="s">
        <v>103</v>
      </c>
      <c r="U174" s="96" t="s">
        <v>104</v>
      </c>
      <c r="V174" s="35" t="s">
        <v>6179</v>
      </c>
      <c r="W174" s="35" t="s">
        <v>4937</v>
      </c>
      <c r="X174" s="35" t="s">
        <v>6180</v>
      </c>
      <c r="Y174" s="35" t="s">
        <v>6180</v>
      </c>
      <c r="Z174" s="35" t="s">
        <v>6180</v>
      </c>
      <c r="AA174" s="35" t="s">
        <v>6181</v>
      </c>
      <c r="AB174" s="35" t="s">
        <v>111</v>
      </c>
      <c r="AC174" s="35" t="s">
        <v>97</v>
      </c>
      <c r="AD174" s="35" t="s">
        <v>176</v>
      </c>
      <c r="AE174" s="35"/>
      <c r="AF174" s="35"/>
      <c r="AG174" s="35"/>
      <c r="AH174" s="35" t="s">
        <v>4756</v>
      </c>
      <c r="AI174" s="35" t="s">
        <v>4757</v>
      </c>
      <c r="AJ174" s="36" t="s">
        <v>104</v>
      </c>
      <c r="AK174" s="37" t="str">
        <f aca="false">AI174&amp;L174&amp;M174</f>
        <v>普办安保专业服务意识方面表扬表扬保安人员</v>
      </c>
      <c r="AP174" s="38" t="n">
        <v>171</v>
      </c>
      <c r="AQ174" s="97" t="n">
        <v>46054</v>
      </c>
      <c r="AR174" s="43" t="str">
        <f aca="false">IFERROR(LEFT(A174,FIND("（",A174)-1),A174)</f>
        <v>GJ-PHONE-20260225-1982</v>
      </c>
      <c r="AS174" s="43" t="str">
        <f aca="false">J174</f>
        <v>表扬</v>
      </c>
      <c r="AT174" s="43" t="n">
        <f aca="false">IF(MID(AR174,1,2)="热线",12345)+IF(MID(AR174,1,2)="网络",12345)+IF(MID(AR174,1,2)="GJ",96166)</f>
        <v>96166</v>
      </c>
      <c r="AU174" s="43" t="str">
        <f aca="false">IFERROR(LEFT(C174,FIND(" ",C174)-1),C174)</f>
        <v>2026-02-25</v>
      </c>
      <c r="AV174" s="43" t="str">
        <f aca="false">P174</f>
        <v>安全保卫部（应急管理中心）</v>
      </c>
      <c r="AW174" s="43" t="str">
        <f aca="false">Q174</f>
        <v>动物园分中心</v>
      </c>
      <c r="AX174" s="7" t="str">
        <f aca="false">H174</f>
        <v>2月25日20:00分(来电)：郭先生（重度肢体残疾）经常乘坐公交车到地铁柳芳站，该场站安保赵洪波师傅，看到有需要的乘客下车，主动上前搀扶乘客下车。其非常满意，特来电表扬。</v>
      </c>
      <c r="AY174" s="43" t="str">
        <f aca="false">L174</f>
        <v>安保专业服务意识方面表扬</v>
      </c>
      <c r="AZ174" s="43" t="s">
        <v>116</v>
      </c>
      <c r="BA174" s="43" t="s">
        <v>116</v>
      </c>
      <c r="BB174" s="43" t="s">
        <v>116</v>
      </c>
      <c r="BC174" s="6" t="s">
        <v>5027</v>
      </c>
      <c r="BD174" s="43" t="str">
        <f aca="false">T174</f>
        <v>结束</v>
      </c>
      <c r="BE174" s="43" t="str">
        <f aca="false">IFERROR(LEFT(R174,FIND(" ",R174)-1),R174)</f>
        <v>2026-03-02</v>
      </c>
      <c r="BF174" s="5" t="s">
        <v>2963</v>
      </c>
      <c r="BG174" s="78" t="s">
        <v>148</v>
      </c>
      <c r="BH174" s="55" t="s">
        <v>186</v>
      </c>
      <c r="BI174" s="44"/>
      <c r="BJ174" s="44"/>
      <c r="BK174" s="44"/>
      <c r="BL174" s="44" t="str">
        <f aca="false">IF(BG174="物管行政部","侯旭、郑楠",IF(BG174="安保部","张庚",IF(BG174="工程设备部","华菲",IF(BG174="人力资源部","成琦",IF(BG174="党委工作部","阎鑫雨",IF(BG174="餐饮服务部","赵弘晨",IF(BG174="工会","白莉",IF(BG174="办公室","李建萍",""))))))))&amp;IF(BG174="纪检部","张先民",IF(BG174="信息管理部","蔡浩然",""))</f>
        <v>张庚</v>
      </c>
      <c r="BM174" s="44"/>
      <c r="BN174" s="44"/>
      <c r="BO174" s="44"/>
      <c r="BP174" s="44" t="s">
        <v>120</v>
      </c>
      <c r="BQ174" s="46"/>
      <c r="BR174" s="44"/>
      <c r="BS174" s="46"/>
      <c r="BT174" s="46"/>
      <c r="BU174" s="44"/>
      <c r="BV174" s="44"/>
      <c r="BW174" s="44" t="str">
        <f aca="false">MID(AR174,1,22)</f>
        <v>GJ-PHONE-20260225-1982</v>
      </c>
      <c r="BX174" s="45" t="str">
        <f aca="false">IF(COUNTIF(BW:BW,BW174)=1,"否",COUNTIF(BW:BW,BW174))</f>
        <v>否</v>
      </c>
      <c r="CF174" s="0" t="str">
        <f aca="false">VLOOKUP(AR174,[3]市民意见信息导出!$AK$2:$AM$304,3,FALSE())</f>
        <v>结束</v>
      </c>
    </row>
    <row r="175" customFormat="false" ht="52" hidden="true" customHeight="false" outlineLevel="0" collapsed="false">
      <c r="A175" s="36" t="s">
        <v>6182</v>
      </c>
      <c r="B175" s="36" t="s">
        <v>6183</v>
      </c>
      <c r="C175" s="36" t="s">
        <v>6184</v>
      </c>
      <c r="D175" s="36" t="s">
        <v>2567</v>
      </c>
      <c r="E175" s="35" t="s">
        <v>4747</v>
      </c>
      <c r="F175" s="35" t="s">
        <v>129</v>
      </c>
      <c r="G175" s="35"/>
      <c r="H175" s="36" t="s">
        <v>6185</v>
      </c>
      <c r="I175" s="35" t="s">
        <v>116</v>
      </c>
      <c r="J175" s="35" t="s">
        <v>588</v>
      </c>
      <c r="K175" s="35" t="s">
        <v>132</v>
      </c>
      <c r="L175" s="35" t="s">
        <v>589</v>
      </c>
      <c r="M175" s="35" t="s">
        <v>590</v>
      </c>
      <c r="N175" s="35" t="s">
        <v>97</v>
      </c>
      <c r="O175" s="35" t="s">
        <v>1149</v>
      </c>
      <c r="P175" s="35" t="s">
        <v>176</v>
      </c>
      <c r="Q175" s="35" t="s">
        <v>1149</v>
      </c>
      <c r="R175" s="36" t="s">
        <v>2567</v>
      </c>
      <c r="S175" s="95" t="s">
        <v>2554</v>
      </c>
      <c r="T175" s="16" t="s">
        <v>103</v>
      </c>
      <c r="U175" s="96" t="s">
        <v>104</v>
      </c>
      <c r="V175" s="35" t="s">
        <v>6186</v>
      </c>
      <c r="W175" s="35" t="s">
        <v>6187</v>
      </c>
      <c r="X175" s="35" t="s">
        <v>6186</v>
      </c>
      <c r="Y175" s="35" t="s">
        <v>6186</v>
      </c>
      <c r="Z175" s="35" t="s">
        <v>6186</v>
      </c>
      <c r="AA175" s="35" t="s">
        <v>6186</v>
      </c>
      <c r="AB175" s="35" t="s">
        <v>111</v>
      </c>
      <c r="AC175" s="35" t="s">
        <v>97</v>
      </c>
      <c r="AD175" s="35" t="s">
        <v>176</v>
      </c>
      <c r="AE175" s="35"/>
      <c r="AF175" s="35"/>
      <c r="AG175" s="35"/>
      <c r="AH175" s="35" t="s">
        <v>4756</v>
      </c>
      <c r="AI175" s="35" t="s">
        <v>4757</v>
      </c>
      <c r="AJ175" s="36" t="s">
        <v>104</v>
      </c>
      <c r="AK175" s="37" t="str">
        <f aca="false">AI175&amp;L175&amp;M175</f>
        <v>普办安保专业服务意识方面表扬表扬保安人员</v>
      </c>
      <c r="AP175" s="38" t="n">
        <v>172</v>
      </c>
      <c r="AQ175" s="97" t="n">
        <v>46054</v>
      </c>
      <c r="AR175" s="43" t="str">
        <f aca="false">IFERROR(LEFT(A175,FIND("（",A175)-1),A175)</f>
        <v>GJ-PHONE-20260225-2157-1</v>
      </c>
      <c r="AS175" s="43" t="str">
        <f aca="false">J175</f>
        <v>表扬</v>
      </c>
      <c r="AT175" s="43" t="n">
        <f aca="false">IF(MID(AR175,1,2)="热线",12345)+IF(MID(AR175,1,2)="网络",12345)+IF(MID(AR175,1,2)="GJ",96166)</f>
        <v>96166</v>
      </c>
      <c r="AU175" s="43" t="str">
        <f aca="false">IFERROR(LEFT(C175,FIND(" ",C175)-1),C175)</f>
        <v>2026-02-25</v>
      </c>
      <c r="AV175" s="43" t="str">
        <f aca="false">P175</f>
        <v>安全保卫部（应急管理中心）</v>
      </c>
      <c r="AW175" s="43" t="str">
        <f aca="false">Q175</f>
        <v>四惠分中心</v>
      </c>
      <c r="AX175" s="7" t="str">
        <f aca="false">H175</f>
        <v>2月25日23：29分来电：一位先生乘坐54路到四惠枢纽站22点左右下车。其下车时不慎将手机丢在车上，其拨打手机驾驶员接听电话让其到东边场站拿，其到场站跟一名场站保安说明情况后，场站保安跑着带其去找驾驶员拿手机。其特来电表扬。</v>
      </c>
      <c r="AY175" s="43" t="str">
        <f aca="false">L175</f>
        <v>安保专业服务意识方面表扬</v>
      </c>
      <c r="AZ175" s="43" t="s">
        <v>116</v>
      </c>
      <c r="BA175" s="43" t="s">
        <v>116</v>
      </c>
      <c r="BB175" s="43" t="s">
        <v>116</v>
      </c>
      <c r="BC175" s="6" t="s">
        <v>5027</v>
      </c>
      <c r="BD175" s="43" t="str">
        <f aca="false">T175</f>
        <v>结束</v>
      </c>
      <c r="BE175" s="43" t="str">
        <f aca="false">IFERROR(LEFT(R175,FIND(" ",R175)-1),R175)</f>
        <v>2026-03-02</v>
      </c>
      <c r="BF175" s="5" t="s">
        <v>2963</v>
      </c>
      <c r="BG175" s="78" t="s">
        <v>148</v>
      </c>
      <c r="BH175" s="55" t="s">
        <v>1149</v>
      </c>
      <c r="BI175" s="44"/>
      <c r="BJ175" s="44"/>
      <c r="BK175" s="44"/>
      <c r="BL175" s="44" t="str">
        <f aca="false">IF(BG175="物管行政部","侯旭、郑楠",IF(BG175="安保部","张庚",IF(BG175="工程设备部","华菲",IF(BG175="人力资源部","成琦",IF(BG175="党委工作部","阎鑫雨",IF(BG175="餐饮服务部","赵弘晨",IF(BG175="工会","白莉",IF(BG175="办公室","李建萍",""))))))))&amp;IF(BG175="纪检部","张先民",IF(BG175="信息管理部","蔡浩然",""))</f>
        <v>张庚</v>
      </c>
      <c r="BM175" s="44"/>
      <c r="BN175" s="44"/>
      <c r="BO175" s="44"/>
      <c r="BP175" s="44" t="s">
        <v>120</v>
      </c>
      <c r="BQ175" s="46"/>
      <c r="BR175" s="44"/>
      <c r="BS175" s="46"/>
      <c r="BT175" s="46"/>
      <c r="BU175" s="44"/>
      <c r="BV175" s="44"/>
      <c r="BW175" s="44" t="str">
        <f aca="false">MID(AR175,1,22)</f>
        <v>GJ-PHONE-20260225-2157</v>
      </c>
      <c r="BX175" s="45" t="str">
        <f aca="false">IF(COUNTIF(BW:BW,BW175)=1,"否",COUNTIF(BW:BW,BW175))</f>
        <v>否</v>
      </c>
      <c r="CF175" s="0" t="str">
        <f aca="false">VLOOKUP(AR175,[3]市民意见信息导出!$AK$2:$AM$304,3,FALSE())</f>
        <v>结束</v>
      </c>
    </row>
    <row r="176" customFormat="false" ht="39" hidden="true" customHeight="true" outlineLevel="0" collapsed="false">
      <c r="A176" s="36" t="s">
        <v>6188</v>
      </c>
      <c r="B176" s="36" t="s">
        <v>6189</v>
      </c>
      <c r="C176" s="36" t="s">
        <v>6190</v>
      </c>
      <c r="D176" s="36" t="s">
        <v>2592</v>
      </c>
      <c r="E176" s="35" t="s">
        <v>4747</v>
      </c>
      <c r="F176" s="35" t="s">
        <v>89</v>
      </c>
      <c r="G176" s="35"/>
      <c r="H176" s="36" t="s">
        <v>6191</v>
      </c>
      <c r="I176" s="35" t="s">
        <v>116</v>
      </c>
      <c r="J176" s="35" t="s">
        <v>93</v>
      </c>
      <c r="K176" s="35" t="s">
        <v>94</v>
      </c>
      <c r="L176" s="35" t="s">
        <v>184</v>
      </c>
      <c r="M176" s="35" t="s">
        <v>185</v>
      </c>
      <c r="N176" s="35" t="s">
        <v>97</v>
      </c>
      <c r="O176" s="35" t="s">
        <v>158</v>
      </c>
      <c r="P176" s="35" t="s">
        <v>99</v>
      </c>
      <c r="Q176" s="35" t="s">
        <v>158</v>
      </c>
      <c r="R176" s="36" t="s">
        <v>2592</v>
      </c>
      <c r="S176" s="95" t="s">
        <v>2579</v>
      </c>
      <c r="T176" s="16" t="s">
        <v>103</v>
      </c>
      <c r="U176" s="96" t="s">
        <v>104</v>
      </c>
      <c r="V176" s="35" t="s">
        <v>4962</v>
      </c>
      <c r="W176" s="35" t="s">
        <v>4963</v>
      </c>
      <c r="X176" s="35" t="s">
        <v>4897</v>
      </c>
      <c r="Y176" s="35" t="s">
        <v>4753</v>
      </c>
      <c r="Z176" s="35" t="s">
        <v>4754</v>
      </c>
      <c r="AA176" s="35" t="s">
        <v>6192</v>
      </c>
      <c r="AB176" s="35" t="s">
        <v>111</v>
      </c>
      <c r="AC176" s="35" t="s">
        <v>97</v>
      </c>
      <c r="AD176" s="35" t="s">
        <v>99</v>
      </c>
      <c r="AE176" s="35"/>
      <c r="AF176" s="35"/>
      <c r="AG176" s="35"/>
      <c r="AH176" s="35" t="s">
        <v>4756</v>
      </c>
      <c r="AI176" s="35" t="s">
        <v>4757</v>
      </c>
      <c r="AJ176" s="36" t="s">
        <v>104</v>
      </c>
      <c r="AK176" s="37" t="str">
        <f aca="false">AI176&amp;L176&amp;M176</f>
        <v>普办乘车环境问题车辆卫生</v>
      </c>
      <c r="AP176" s="38" t="n">
        <v>173</v>
      </c>
      <c r="AQ176" s="97" t="n">
        <v>46082</v>
      </c>
      <c r="AR176" s="43" t="str">
        <f aca="false">IFERROR(LEFT(A176,FIND("（",A176)-1),A176)</f>
        <v>GJ-PHONE-20260227-1333-1</v>
      </c>
      <c r="AS176" s="43" t="str">
        <f aca="false">J176</f>
        <v>诉求</v>
      </c>
      <c r="AT176" s="43" t="n">
        <f aca="false">IF(MID(AR176,1,2)="热线",12345)+IF(MID(AR176,1,2)="网络",12345)+IF(MID(AR176,1,2)="GJ",96166)</f>
        <v>96166</v>
      </c>
      <c r="AU176" s="43" t="str">
        <f aca="false">IFERROR(LEFT(C176,FIND(" ",C176)-1),C176)</f>
        <v>2026-02-27</v>
      </c>
      <c r="AV176" s="43" t="str">
        <f aca="false">P176</f>
        <v>物管行政部</v>
      </c>
      <c r="AW176" s="43" t="str">
        <f aca="false">Q176</f>
        <v>西客站分中心</v>
      </c>
      <c r="AX176" s="7" t="str">
        <f aca="false">H176</f>
        <v>2月27日11:41分来电，一位女士经常乘坐68路，该路车封窗不透风，且玻璃很脏，不擦窗户，对车辆卫生不满，特来电反映。</v>
      </c>
      <c r="AY176" s="43" t="str">
        <f aca="false">L176</f>
        <v>乘车环境问题</v>
      </c>
      <c r="AZ176" s="43" t="s">
        <v>116</v>
      </c>
      <c r="BA176" s="43" t="s">
        <v>116</v>
      </c>
      <c r="BB176" s="43" t="s">
        <v>116</v>
      </c>
      <c r="BC176" s="6" t="s">
        <v>4758</v>
      </c>
      <c r="BD176" s="43" t="str">
        <f aca="false">T176</f>
        <v>结束</v>
      </c>
      <c r="BE176" s="43" t="str">
        <f aca="false">IFERROR(LEFT(R176,FIND(" ",R176)-1),R176)</f>
        <v>2026-03-04</v>
      </c>
      <c r="BF176" s="6" t="s">
        <v>1484</v>
      </c>
      <c r="BG176" s="78" t="s">
        <v>99</v>
      </c>
      <c r="BH176" s="55" t="s">
        <v>158</v>
      </c>
      <c r="BI176" s="44"/>
      <c r="BJ176" s="44"/>
      <c r="BK176" s="44"/>
      <c r="BL176" s="44" t="str">
        <f aca="false">IF(BG176="物管行政部","侯旭、郑楠",IF(BG176="安保部","张庚",IF(BG176="工程设备部","华菲",IF(BG176="人力资源部","成琦",IF(BG176="党委工作部","阎鑫雨",IF(BG176="餐饮服务部","赵弘晨",IF(BG176="工会","白莉",IF(BG176="办公室","李建萍",""))))))))&amp;IF(BG176="纪检部","张先民",IF(BG176="信息管理部","蔡浩然",""))</f>
        <v>侯旭、郑楠</v>
      </c>
      <c r="BM176" s="44"/>
      <c r="BN176" s="44"/>
      <c r="BO176" s="44"/>
      <c r="BP176" s="44" t="s">
        <v>120</v>
      </c>
      <c r="BQ176" s="46"/>
      <c r="BR176" s="44"/>
      <c r="BS176" s="46"/>
      <c r="BT176" s="46"/>
      <c r="BU176" s="44"/>
      <c r="BV176" s="44"/>
      <c r="BW176" s="44" t="str">
        <f aca="false">MID(AR176,1,22)</f>
        <v>GJ-PHONE-20260227-1333</v>
      </c>
      <c r="BX176" s="45" t="str">
        <f aca="false">IF(COUNTIF(BW:BW,BW176)=1,"否",COUNTIF(BW:BW,BW176))</f>
        <v>否</v>
      </c>
      <c r="CF176" s="0" t="str">
        <f aca="false">VLOOKUP(AR176,[3]市民意见信息导出!$AK$2:$AM$304,3,FALSE())</f>
        <v>结束</v>
      </c>
    </row>
    <row r="177" customFormat="false" ht="42" hidden="true" customHeight="false" outlineLevel="0" collapsed="false">
      <c r="A177" s="36" t="s">
        <v>6193</v>
      </c>
      <c r="B177" s="36" t="s">
        <v>6194</v>
      </c>
      <c r="C177" s="36" t="s">
        <v>6195</v>
      </c>
      <c r="D177" s="36" t="s">
        <v>2592</v>
      </c>
      <c r="E177" s="35" t="s">
        <v>4747</v>
      </c>
      <c r="F177" s="35" t="s">
        <v>89</v>
      </c>
      <c r="G177" s="36" t="s">
        <v>6196</v>
      </c>
      <c r="H177" s="36" t="s">
        <v>6197</v>
      </c>
      <c r="I177" s="35" t="s">
        <v>92</v>
      </c>
      <c r="J177" s="35" t="s">
        <v>93</v>
      </c>
      <c r="K177" s="35" t="s">
        <v>434</v>
      </c>
      <c r="L177" s="35" t="s">
        <v>490</v>
      </c>
      <c r="M177" s="35" t="s">
        <v>741</v>
      </c>
      <c r="N177" s="35" t="s">
        <v>97</v>
      </c>
      <c r="O177" s="35" t="s">
        <v>99</v>
      </c>
      <c r="P177" s="35" t="s">
        <v>99</v>
      </c>
      <c r="Q177" s="35" t="s">
        <v>218</v>
      </c>
      <c r="R177" s="36" t="s">
        <v>2592</v>
      </c>
      <c r="S177" s="95" t="s">
        <v>2604</v>
      </c>
      <c r="T177" s="16" t="s">
        <v>103</v>
      </c>
      <c r="U177" s="96" t="s">
        <v>104</v>
      </c>
      <c r="V177" s="35" t="s">
        <v>3048</v>
      </c>
      <c r="W177" s="35" t="s">
        <v>2638</v>
      </c>
      <c r="X177" s="35" t="s">
        <v>6198</v>
      </c>
      <c r="Y177" s="35" t="s">
        <v>6199</v>
      </c>
      <c r="Z177" s="35" t="s">
        <v>1403</v>
      </c>
      <c r="AA177" s="35" t="s">
        <v>6200</v>
      </c>
      <c r="AB177" s="35" t="s">
        <v>111</v>
      </c>
      <c r="AC177" s="35" t="s">
        <v>97</v>
      </c>
      <c r="AD177" s="35" t="s">
        <v>99</v>
      </c>
      <c r="AE177" s="35"/>
      <c r="AF177" s="35"/>
      <c r="AG177" s="35"/>
      <c r="AH177" s="35" t="s">
        <v>4756</v>
      </c>
      <c r="AI177" s="35" t="s">
        <v>4757</v>
      </c>
      <c r="AJ177" s="36" t="s">
        <v>104</v>
      </c>
      <c r="AK177" s="37" t="str">
        <f aca="false">AI177&amp;L177&amp;M177</f>
        <v>普办场站问题场站生活设施问题</v>
      </c>
      <c r="AP177" s="38" t="n">
        <v>174</v>
      </c>
      <c r="AQ177" s="97" t="n">
        <v>46082</v>
      </c>
      <c r="AR177" s="43" t="str">
        <f aca="false">IFERROR(LEFT(A177,FIND("（",A177)-1),A177)</f>
        <v>GJ-PHONE-20260227-3011</v>
      </c>
      <c r="AS177" s="43" t="str">
        <f aca="false">J177</f>
        <v>诉求</v>
      </c>
      <c r="AT177" s="43" t="n">
        <f aca="false">IF(MID(AR177,1,2)="热线",12345)+IF(MID(AR177,1,2)="网络",12345)+IF(MID(AR177,1,2)="GJ",96166)</f>
        <v>96166</v>
      </c>
      <c r="AU177" s="43" t="str">
        <f aca="false">IFERROR(LEFT(C177,FIND(" ",C177)-1),C177)</f>
        <v>2026-02-27</v>
      </c>
      <c r="AV177" s="43" t="str">
        <f aca="false">P177</f>
        <v>物管行政部</v>
      </c>
      <c r="AW177" s="43" t="str">
        <f aca="false">Q177</f>
        <v>机关</v>
      </c>
      <c r="AX177" s="7" t="str">
        <f aca="false">H177</f>
        <v>2月27日20：34分来电，一女士来电称其经常在19点多在莲花池汽车站公交场站内的厕所上厕所，其称每天该时段去的时候厕所总是很脏，其不满，要求工作日9:30-11:30，13:30-17:30之间答复。</v>
      </c>
      <c r="AY177" s="43" t="str">
        <f aca="false">L177</f>
        <v>场站问题</v>
      </c>
      <c r="AZ177" s="43" t="s">
        <v>116</v>
      </c>
      <c r="BA177" s="43" t="s">
        <v>116</v>
      </c>
      <c r="BB177" s="43" t="s">
        <v>116</v>
      </c>
      <c r="BC177" s="6" t="s">
        <v>546</v>
      </c>
      <c r="BD177" s="43" t="str">
        <f aca="false">T177</f>
        <v>结束</v>
      </c>
      <c r="BE177" s="43" t="str">
        <f aca="false">IFERROR(LEFT(R177,FIND(" ",R177)-1),R177)</f>
        <v>2026-03-04</v>
      </c>
      <c r="BF177" s="6" t="s">
        <v>5418</v>
      </c>
      <c r="BG177" s="78" t="s">
        <v>99</v>
      </c>
      <c r="BH177" s="55" t="s">
        <v>158</v>
      </c>
      <c r="BI177" s="44"/>
      <c r="BJ177" s="44"/>
      <c r="BK177" s="44"/>
      <c r="BL177" s="44" t="str">
        <f aca="false">IF(BG177="物管行政部","侯旭、郑楠",IF(BG177="安保部","张庚",IF(BG177="工程设备部","华菲",IF(BG177="人力资源部","成琦",IF(BG177="党委工作部","阎鑫雨",IF(BG177="餐饮服务部","赵弘晨",IF(BG177="工会","白莉",IF(BG177="办公室","李建萍",""))))))))&amp;IF(BG177="纪检部","张先民",IF(BG177="信息管理部","蔡浩然",""))</f>
        <v>侯旭、郑楠</v>
      </c>
      <c r="BM177" s="44"/>
      <c r="BN177" s="44"/>
      <c r="BO177" s="44"/>
      <c r="BP177" s="44" t="s">
        <v>120</v>
      </c>
      <c r="BQ177" s="46"/>
      <c r="BR177" s="44"/>
      <c r="BS177" s="46"/>
      <c r="BT177" s="46"/>
      <c r="BU177" s="44"/>
      <c r="BV177" s="44"/>
      <c r="BW177" s="44" t="str">
        <f aca="false">MID(AR177,1,22)</f>
        <v>GJ-PHONE-20260227-3011</v>
      </c>
      <c r="BX177" s="45" t="str">
        <f aca="false">IF(COUNTIF(BW:BW,BW177)=1,"否",COUNTIF(BW:BW,BW177))</f>
        <v>否</v>
      </c>
      <c r="CF177" s="0" t="str">
        <f aca="false">VLOOKUP(AR177,[3]市民意见信息导出!$AK$2:$AM$304,3,FALSE())</f>
        <v>结束</v>
      </c>
    </row>
    <row r="178" customFormat="false" ht="34" hidden="true" customHeight="true" outlineLevel="0" collapsed="false">
      <c r="A178" s="36" t="s">
        <v>6201</v>
      </c>
      <c r="B178" s="36" t="s">
        <v>6202</v>
      </c>
      <c r="C178" s="36" t="s">
        <v>6203</v>
      </c>
      <c r="D178" s="36" t="s">
        <v>2616</v>
      </c>
      <c r="E178" s="35"/>
      <c r="F178" s="35" t="s">
        <v>129</v>
      </c>
      <c r="G178" s="35"/>
      <c r="H178" s="36" t="s">
        <v>6204</v>
      </c>
      <c r="I178" s="35" t="s">
        <v>116</v>
      </c>
      <c r="J178" s="35" t="s">
        <v>173</v>
      </c>
      <c r="K178" s="35" t="s">
        <v>132</v>
      </c>
      <c r="L178" s="35" t="s">
        <v>174</v>
      </c>
      <c r="M178" s="35" t="s">
        <v>175</v>
      </c>
      <c r="N178" s="35" t="s">
        <v>97</v>
      </c>
      <c r="O178" s="35" t="s">
        <v>176</v>
      </c>
      <c r="P178" s="35" t="s">
        <v>176</v>
      </c>
      <c r="Q178" s="35" t="s">
        <v>218</v>
      </c>
      <c r="R178" s="36" t="s">
        <v>2616</v>
      </c>
      <c r="S178" s="95" t="s">
        <v>2604</v>
      </c>
      <c r="T178" s="16" t="s">
        <v>103</v>
      </c>
      <c r="U178" s="96" t="s">
        <v>104</v>
      </c>
      <c r="V178" s="35" t="s">
        <v>6205</v>
      </c>
      <c r="W178" s="35" t="s">
        <v>6206</v>
      </c>
      <c r="X178" s="35" t="s">
        <v>242</v>
      </c>
      <c r="Y178" s="35" t="s">
        <v>242</v>
      </c>
      <c r="Z178" s="35" t="s">
        <v>242</v>
      </c>
      <c r="AA178" s="35" t="s">
        <v>6205</v>
      </c>
      <c r="AB178" s="35" t="s">
        <v>111</v>
      </c>
      <c r="AC178" s="35" t="s">
        <v>97</v>
      </c>
      <c r="AD178" s="35" t="s">
        <v>176</v>
      </c>
      <c r="AE178" s="35"/>
      <c r="AF178" s="35"/>
      <c r="AG178" s="35"/>
      <c r="AH178" s="35" t="s">
        <v>4756</v>
      </c>
      <c r="AI178" s="35" t="s">
        <v>4757</v>
      </c>
      <c r="AJ178" s="36" t="s">
        <v>104</v>
      </c>
      <c r="AK178" s="37" t="str">
        <f aca="false">AI178&amp;L178&amp;M178</f>
        <v>普办安保专业其他问题安保专业补充内容</v>
      </c>
      <c r="AP178" s="38" t="n">
        <v>175</v>
      </c>
      <c r="AQ178" s="97" t="n">
        <v>46082</v>
      </c>
      <c r="AR178" s="43" t="str">
        <f aca="false">IFERROR(LEFT(A178,FIND("（",A178)-1),A178)</f>
        <v>GJ-PHONE-20260228-1491</v>
      </c>
      <c r="AS178" s="43" t="str">
        <f aca="false">J178</f>
        <v>其他</v>
      </c>
      <c r="AT178" s="43" t="n">
        <f aca="false">IF(MID(AR178,1,2)="热线",12345)+IF(MID(AR178,1,2)="网络",12345)+IF(MID(AR178,1,2)="GJ",96166)</f>
        <v>96166</v>
      </c>
      <c r="AU178" s="43" t="str">
        <f aca="false">IFERROR(LEFT(C178,FIND(" ",C178)-1),C178)</f>
        <v>2026-02-28</v>
      </c>
      <c r="AV178" s="43" t="str">
        <f aca="false">P178</f>
        <v>安全保卫部（应急管理中心）</v>
      </c>
      <c r="AW178" s="43" t="str">
        <f aca="false">Q178</f>
        <v>机关</v>
      </c>
      <c r="AX178" s="7" t="str">
        <f aca="false">H178</f>
        <v>2月28日13：00分来电，一先生称：刚看到很多人闯入了西苑公交场站并上了一辆331路4226006号车，不知道要做什么，特来电反映。</v>
      </c>
      <c r="AY178" s="43" t="str">
        <f aca="false">L178</f>
        <v>安保专业其他问题</v>
      </c>
      <c r="AZ178" s="43" t="s">
        <v>116</v>
      </c>
      <c r="BA178" s="43" t="s">
        <v>116</v>
      </c>
      <c r="BB178" s="43" t="s">
        <v>116</v>
      </c>
      <c r="BC178" s="6" t="s">
        <v>546</v>
      </c>
      <c r="BD178" s="43" t="str">
        <f aca="false">T178</f>
        <v>结束</v>
      </c>
      <c r="BE178" s="43" t="str">
        <f aca="false">IFERROR(LEFT(R178,FIND(" ",R178)-1),R178)</f>
        <v>2026-03-05</v>
      </c>
      <c r="BF178" s="6" t="s">
        <v>6207</v>
      </c>
      <c r="BG178" s="78" t="s">
        <v>148</v>
      </c>
      <c r="BH178" s="55" t="s">
        <v>98</v>
      </c>
      <c r="BI178" s="44"/>
      <c r="BJ178" s="44"/>
      <c r="BK178" s="44"/>
      <c r="BL178" s="44" t="str">
        <f aca="false">IF(BG178="物管行政部","侯旭、郑楠",IF(BG178="安保部","张庚",IF(BG178="工程设备部","华菲",IF(BG178="人力资源部","成琦",IF(BG178="党委工作部","阎鑫雨",IF(BG178="餐饮服务部","赵弘晨",IF(BG178="工会","白莉",IF(BG178="办公室","李建萍",""))))))))&amp;IF(BG178="纪检部","张先民",IF(BG178="信息管理部","蔡浩然",""))</f>
        <v>张庚</v>
      </c>
      <c r="BM178" s="44"/>
      <c r="BN178" s="44"/>
      <c r="BO178" s="44"/>
      <c r="BP178" s="44" t="s">
        <v>120</v>
      </c>
      <c r="BQ178" s="46"/>
      <c r="BR178" s="44"/>
      <c r="BS178" s="46"/>
      <c r="BT178" s="46"/>
      <c r="BU178" s="44"/>
      <c r="BV178" s="44"/>
      <c r="BW178" s="44" t="str">
        <f aca="false">MID(AR178,1,22)</f>
        <v>GJ-PHONE-20260228-1491</v>
      </c>
      <c r="BX178" s="45" t="str">
        <f aca="false">IF(COUNTIF(BW:BW,BW178)=1,"否",COUNTIF(BW:BW,BW178))</f>
        <v>否</v>
      </c>
      <c r="CF178" s="0" t="str">
        <f aca="false">VLOOKUP(AR178,[3]市民意见信息导出!$AK$2:$AM$304,3,FALSE())</f>
        <v>结束</v>
      </c>
    </row>
    <row r="179" customFormat="false" ht="56" hidden="true" customHeight="true" outlineLevel="0" collapsed="false">
      <c r="A179" s="36" t="s">
        <v>6208</v>
      </c>
      <c r="B179" s="36" t="s">
        <v>6209</v>
      </c>
      <c r="C179" s="36" t="s">
        <v>6210</v>
      </c>
      <c r="D179" s="36" t="s">
        <v>2616</v>
      </c>
      <c r="E179" s="35" t="s">
        <v>128</v>
      </c>
      <c r="F179" s="35" t="s">
        <v>129</v>
      </c>
      <c r="G179" s="36" t="s">
        <v>6211</v>
      </c>
      <c r="H179" s="36" t="s">
        <v>6212</v>
      </c>
      <c r="I179" s="35" t="s">
        <v>92</v>
      </c>
      <c r="J179" s="35" t="s">
        <v>173</v>
      </c>
      <c r="K179" s="35" t="s">
        <v>132</v>
      </c>
      <c r="L179" s="35" t="s">
        <v>174</v>
      </c>
      <c r="M179" s="35" t="s">
        <v>175</v>
      </c>
      <c r="N179" s="35" t="s">
        <v>97</v>
      </c>
      <c r="O179" s="35" t="s">
        <v>371</v>
      </c>
      <c r="P179" s="35" t="s">
        <v>176</v>
      </c>
      <c r="Q179" s="35" t="s">
        <v>371</v>
      </c>
      <c r="R179" s="36" t="s">
        <v>2616</v>
      </c>
      <c r="S179" s="95" t="s">
        <v>2661</v>
      </c>
      <c r="T179" s="16" t="s">
        <v>103</v>
      </c>
      <c r="U179" s="96" t="s">
        <v>104</v>
      </c>
      <c r="V179" s="35" t="s">
        <v>6213</v>
      </c>
      <c r="W179" s="35" t="s">
        <v>6214</v>
      </c>
      <c r="X179" s="35" t="s">
        <v>6215</v>
      </c>
      <c r="Y179" s="35" t="s">
        <v>6008</v>
      </c>
      <c r="Z179" s="35" t="s">
        <v>806</v>
      </c>
      <c r="AA179" s="35" t="s">
        <v>6216</v>
      </c>
      <c r="AB179" s="35" t="s">
        <v>111</v>
      </c>
      <c r="AC179" s="35" t="s">
        <v>97</v>
      </c>
      <c r="AD179" s="35" t="s">
        <v>176</v>
      </c>
      <c r="AE179" s="35"/>
      <c r="AF179" s="35"/>
      <c r="AG179" s="35"/>
      <c r="AH179" s="35" t="s">
        <v>4756</v>
      </c>
      <c r="AI179" s="35" t="s">
        <v>4757</v>
      </c>
      <c r="AJ179" s="36" t="s">
        <v>104</v>
      </c>
      <c r="AK179" s="37" t="str">
        <f aca="false">AI179&amp;L179&amp;M179</f>
        <v>普办安保专业其他问题安保专业补充内容</v>
      </c>
      <c r="AP179" s="38" t="n">
        <v>176</v>
      </c>
      <c r="AQ179" s="97" t="n">
        <v>46082</v>
      </c>
      <c r="AR179" s="43" t="str">
        <f aca="false">IFERROR(LEFT(A179,FIND("（",A179)-1),A179)</f>
        <v>GJ-PHONE-20260228-2430</v>
      </c>
      <c r="AS179" s="43" t="str">
        <f aca="false">J179</f>
        <v>其他</v>
      </c>
      <c r="AT179" s="43" t="n">
        <f aca="false">IF(MID(AR179,1,2)="热线",12345)+IF(MID(AR179,1,2)="网络",12345)+IF(MID(AR179,1,2)="GJ",96166)</f>
        <v>96166</v>
      </c>
      <c r="AU179" s="43" t="str">
        <f aca="false">IFERROR(LEFT(C179,FIND(" ",C179)-1),C179)</f>
        <v>2026-02-28</v>
      </c>
      <c r="AV179" s="43" t="str">
        <f aca="false">P179</f>
        <v>安全保卫部（应急管理中心）</v>
      </c>
      <c r="AW179" s="43" t="str">
        <f aca="false">Q179</f>
        <v>河滩分中心</v>
      </c>
      <c r="AX179" s="7" t="str">
        <f aca="false">H179</f>
        <v>2月28日17:49分来电：李先生原客四外派驾驶员，现属于鸿运城，今天驾车进河滩场站，门卫拒绝其入场称：大队长说了，不让停，一律不让进，其不在该场站上班，但有该场站车证也是内部员工，却遭到拒绝？其不解，就此事希望回复。</v>
      </c>
      <c r="AY179" s="43" t="str">
        <f aca="false">L179</f>
        <v>安保专业其他问题</v>
      </c>
      <c r="AZ179" s="43" t="s">
        <v>92</v>
      </c>
      <c r="BA179" s="43" t="s">
        <v>116</v>
      </c>
      <c r="BB179" s="43" t="s">
        <v>116</v>
      </c>
      <c r="BC179" s="6" t="s">
        <v>546</v>
      </c>
      <c r="BD179" s="43" t="str">
        <f aca="false">T179</f>
        <v>结束</v>
      </c>
      <c r="BE179" s="43" t="str">
        <f aca="false">IFERROR(LEFT(R179,FIND(" ",R179)-1),R179)</f>
        <v>2026-03-05</v>
      </c>
      <c r="BF179" s="6" t="s">
        <v>1497</v>
      </c>
      <c r="BG179" s="78" t="s">
        <v>148</v>
      </c>
      <c r="BH179" s="55" t="s">
        <v>371</v>
      </c>
      <c r="BI179" s="44"/>
      <c r="BJ179" s="44"/>
      <c r="BK179" s="44"/>
      <c r="BL179" s="44" t="str">
        <f aca="false">IF(BG179="物管行政部","侯旭、郑楠",IF(BG179="安保部","张庚",IF(BG179="工程设备部","华菲",IF(BG179="人力资源部","成琦",IF(BG179="党委工作部","阎鑫雨",IF(BG179="餐饮服务部","赵弘晨",IF(BG179="工会","白莉",IF(BG179="办公室","李建萍",""))))))))&amp;IF(BG179="纪检部","张先民",IF(BG179="信息管理部","蔡浩然",""))</f>
        <v>张庚</v>
      </c>
      <c r="BM179" s="44"/>
      <c r="BN179" s="44"/>
      <c r="BO179" s="44"/>
      <c r="BP179" s="44" t="s">
        <v>120</v>
      </c>
      <c r="BQ179" s="46"/>
      <c r="BR179" s="44"/>
      <c r="BS179" s="46"/>
      <c r="BT179" s="46"/>
      <c r="BU179" s="44"/>
      <c r="BV179" s="44"/>
      <c r="BW179" s="44" t="str">
        <f aca="false">MID(AR179,1,22)</f>
        <v>GJ-PHONE-20260228-2430</v>
      </c>
      <c r="BX179" s="45" t="str">
        <f aca="false">IF(COUNTIF(BW:BW,BW179)=1,"否",COUNTIF(BW:BW,BW179))</f>
        <v>否</v>
      </c>
      <c r="CF179" s="0" t="str">
        <f aca="false">VLOOKUP(AR179,[3]市民意见信息导出!$AK$2:$AM$304,3,FALSE())</f>
        <v>结束</v>
      </c>
    </row>
    <row r="180" customFormat="false" ht="42" hidden="true" customHeight="false" outlineLevel="0" collapsed="false">
      <c r="A180" s="36" t="s">
        <v>6217</v>
      </c>
      <c r="B180" s="36" t="s">
        <v>6218</v>
      </c>
      <c r="C180" s="36" t="s">
        <v>6219</v>
      </c>
      <c r="D180" s="36" t="s">
        <v>2616</v>
      </c>
      <c r="E180" s="35" t="s">
        <v>4747</v>
      </c>
      <c r="F180" s="35" t="s">
        <v>129</v>
      </c>
      <c r="G180" s="35"/>
      <c r="H180" s="36" t="s">
        <v>6220</v>
      </c>
      <c r="I180" s="35" t="s">
        <v>116</v>
      </c>
      <c r="J180" s="35" t="s">
        <v>173</v>
      </c>
      <c r="K180" s="35" t="s">
        <v>434</v>
      </c>
      <c r="L180" s="35" t="s">
        <v>435</v>
      </c>
      <c r="M180" s="35" t="s">
        <v>436</v>
      </c>
      <c r="N180" s="35" t="s">
        <v>97</v>
      </c>
      <c r="O180" s="35" t="s">
        <v>158</v>
      </c>
      <c r="P180" s="35" t="s">
        <v>447</v>
      </c>
      <c r="Q180" s="35" t="s">
        <v>158</v>
      </c>
      <c r="R180" s="36" t="s">
        <v>2616</v>
      </c>
      <c r="S180" s="95" t="s">
        <v>2661</v>
      </c>
      <c r="T180" s="16" t="s">
        <v>103</v>
      </c>
      <c r="U180" s="96" t="s">
        <v>104</v>
      </c>
      <c r="V180" s="35" t="s">
        <v>6221</v>
      </c>
      <c r="W180" s="35" t="s">
        <v>6222</v>
      </c>
      <c r="X180" s="35" t="s">
        <v>6223</v>
      </c>
      <c r="Y180" s="35" t="s">
        <v>6224</v>
      </c>
      <c r="Z180" s="35" t="s">
        <v>242</v>
      </c>
      <c r="AA180" s="35" t="s">
        <v>6225</v>
      </c>
      <c r="AB180" s="35" t="s">
        <v>111</v>
      </c>
      <c r="AC180" s="35" t="s">
        <v>97</v>
      </c>
      <c r="AD180" s="35" t="s">
        <v>447</v>
      </c>
      <c r="AE180" s="35"/>
      <c r="AF180" s="35"/>
      <c r="AG180" s="35"/>
      <c r="AH180" s="35" t="s">
        <v>4756</v>
      </c>
      <c r="AI180" s="35" t="s">
        <v>4757</v>
      </c>
      <c r="AJ180" s="36" t="s">
        <v>104</v>
      </c>
      <c r="AK180" s="37" t="str">
        <f aca="false">AI180&amp;L180&amp;M180</f>
        <v>普办基建行政专业其他问题基建行政专业补充内容</v>
      </c>
      <c r="AP180" s="38" t="n">
        <v>177</v>
      </c>
      <c r="AQ180" s="97" t="n">
        <v>46082</v>
      </c>
      <c r="AR180" s="43" t="str">
        <f aca="false">IFERROR(LEFT(A180,FIND("（",A180)-1),A180)</f>
        <v>GJ-PHONE-20260228-2360</v>
      </c>
      <c r="AS180" s="43" t="str">
        <f aca="false">J180</f>
        <v>其他</v>
      </c>
      <c r="AT180" s="43" t="n">
        <f aca="false">IF(MID(AR180,1,2)="热线",12345)+IF(MID(AR180,1,2)="网络",12345)+IF(MID(AR180,1,2)="GJ",96166)</f>
        <v>96166</v>
      </c>
      <c r="AU180" s="43" t="str">
        <f aca="false">IFERROR(LEFT(C180,FIND(" ",C180)-1),C180)</f>
        <v>2026-02-28</v>
      </c>
      <c r="AV180" s="43" t="str">
        <f aca="false">P180</f>
        <v>工程设备部</v>
      </c>
      <c r="AW180" s="43" t="str">
        <f aca="false">Q180</f>
        <v>西客站分中心</v>
      </c>
      <c r="AX180" s="7" t="str">
        <f aca="false">H180</f>
        <v>2月28日17:25分来电，一位先生反映：北京西站南广场外面有一个总的大站牌（甬道旁），上面还有616路的站牌，为避免误导乘客，请有关部门排查，甬道处是否还有已撤销的线路，还有站牌。</v>
      </c>
      <c r="AY180" s="43" t="str">
        <f aca="false">L180</f>
        <v>基建行政专业其他问题</v>
      </c>
      <c r="AZ180" s="43" t="s">
        <v>116</v>
      </c>
      <c r="BA180" s="43" t="s">
        <v>116</v>
      </c>
      <c r="BB180" s="43" t="s">
        <v>116</v>
      </c>
      <c r="BC180" s="6" t="s">
        <v>5027</v>
      </c>
      <c r="BD180" s="43" t="str">
        <f aca="false">T180</f>
        <v>结束</v>
      </c>
      <c r="BE180" s="43" t="str">
        <f aca="false">IFERROR(LEFT(R180,FIND(" ",R180)-1),R180)</f>
        <v>2026-03-05</v>
      </c>
      <c r="BF180" s="6" t="s">
        <v>517</v>
      </c>
      <c r="BG180" s="78" t="s">
        <v>447</v>
      </c>
      <c r="BH180" s="55" t="s">
        <v>158</v>
      </c>
      <c r="BI180" s="44"/>
      <c r="BJ180" s="44"/>
      <c r="BK180" s="44"/>
      <c r="BL180" s="44" t="str">
        <f aca="false">IF(BG180="物管行政部","侯旭、郑楠",IF(BG180="安保部","张庚",IF(BG180="工程设备部","华菲",IF(BG180="人力资源部","成琦",IF(BG180="党委工作部","阎鑫雨",IF(BG180="餐饮服务部","赵弘晨",IF(BG180="工会","白莉",IF(BG180="办公室","李建萍",""))))))))&amp;IF(BG180="纪检部","张先民",IF(BG180="信息管理部","蔡浩然",""))</f>
        <v>华菲</v>
      </c>
      <c r="BM180" s="44"/>
      <c r="BN180" s="44"/>
      <c r="BO180" s="44"/>
      <c r="BP180" s="44" t="s">
        <v>120</v>
      </c>
      <c r="BQ180" s="46"/>
      <c r="BR180" s="44"/>
      <c r="BS180" s="46"/>
      <c r="BT180" s="46"/>
      <c r="BU180" s="44"/>
      <c r="BV180" s="44"/>
      <c r="BW180" s="44" t="str">
        <f aca="false">MID(AR180,1,22)</f>
        <v>GJ-PHONE-20260228-2360</v>
      </c>
      <c r="BX180" s="45" t="str">
        <f aca="false">IF(COUNTIF(BW:BW,BW180)=1,"否",COUNTIF(BW:BW,BW180))</f>
        <v>否</v>
      </c>
      <c r="CF180" s="0" t="str">
        <f aca="false">VLOOKUP(AR180,[3]市民意见信息导出!$AK$2:$AM$304,3,FALSE())</f>
        <v>结束</v>
      </c>
    </row>
    <row r="181" customFormat="false" ht="35" hidden="true" customHeight="true" outlineLevel="0" collapsed="false">
      <c r="A181" s="36" t="s">
        <v>6226</v>
      </c>
      <c r="B181" s="36" t="s">
        <v>6227</v>
      </c>
      <c r="C181" s="36" t="s">
        <v>6228</v>
      </c>
      <c r="D181" s="36" t="s">
        <v>2678</v>
      </c>
      <c r="E181" s="35" t="s">
        <v>4747</v>
      </c>
      <c r="F181" s="35" t="s">
        <v>89</v>
      </c>
      <c r="G181" s="36" t="s">
        <v>6229</v>
      </c>
      <c r="H181" s="36" t="s">
        <v>6230</v>
      </c>
      <c r="I181" s="35" t="s">
        <v>92</v>
      </c>
      <c r="J181" s="35" t="s">
        <v>93</v>
      </c>
      <c r="K181" s="35" t="s">
        <v>94</v>
      </c>
      <c r="L181" s="35" t="s">
        <v>184</v>
      </c>
      <c r="M181" s="35" t="s">
        <v>185</v>
      </c>
      <c r="N181" s="35" t="s">
        <v>97</v>
      </c>
      <c r="O181" s="35" t="s">
        <v>326</v>
      </c>
      <c r="P181" s="35" t="s">
        <v>99</v>
      </c>
      <c r="Q181" s="35" t="s">
        <v>326</v>
      </c>
      <c r="R181" s="36" t="s">
        <v>2678</v>
      </c>
      <c r="S181" s="95" t="s">
        <v>2661</v>
      </c>
      <c r="T181" s="16" t="s">
        <v>103</v>
      </c>
      <c r="U181" s="96" t="s">
        <v>104</v>
      </c>
      <c r="V181" s="35" t="s">
        <v>6231</v>
      </c>
      <c r="W181" s="35" t="s">
        <v>6232</v>
      </c>
      <c r="X181" s="35" t="s">
        <v>4897</v>
      </c>
      <c r="Y181" s="35" t="s">
        <v>4753</v>
      </c>
      <c r="Z181" s="35" t="s">
        <v>4754</v>
      </c>
      <c r="AA181" s="35" t="s">
        <v>6233</v>
      </c>
      <c r="AB181" s="35" t="s">
        <v>111</v>
      </c>
      <c r="AC181" s="35" t="s">
        <v>97</v>
      </c>
      <c r="AD181" s="35" t="s">
        <v>99</v>
      </c>
      <c r="AE181" s="35"/>
      <c r="AF181" s="35"/>
      <c r="AG181" s="35"/>
      <c r="AH181" s="35" t="s">
        <v>4756</v>
      </c>
      <c r="AI181" s="35" t="s">
        <v>4757</v>
      </c>
      <c r="AJ181" s="36" t="s">
        <v>104</v>
      </c>
      <c r="AK181" s="37" t="str">
        <f aca="false">AI181&amp;L181&amp;M181</f>
        <v>普办乘车环境问题车辆卫生</v>
      </c>
      <c r="AP181" s="38" t="n">
        <v>178</v>
      </c>
      <c r="AQ181" s="97" t="n">
        <v>46082</v>
      </c>
      <c r="AR181" s="43" t="str">
        <f aca="false">IFERROR(LEFT(A181,FIND("（",A181)-1),A181)</f>
        <v>GJ-PHONE-20260302-0577</v>
      </c>
      <c r="AS181" s="43" t="str">
        <f aca="false">J181</f>
        <v>诉求</v>
      </c>
      <c r="AT181" s="43" t="n">
        <f aca="false">IF(MID(AR181,1,2)="热线",12345)+IF(MID(AR181,1,2)="网络",12345)+IF(MID(AR181,1,2)="GJ",96166)</f>
        <v>96166</v>
      </c>
      <c r="AU181" s="43" t="str">
        <f aca="false">IFERROR(LEFT(C181,FIND(" ",C181)-1),C181)</f>
        <v>2026-03-02</v>
      </c>
      <c r="AV181" s="43" t="str">
        <f aca="false">P181</f>
        <v>物管行政部</v>
      </c>
      <c r="AW181" s="43" t="str">
        <f aca="false">Q181</f>
        <v>单店分中心</v>
      </c>
      <c r="AX181" s="7" t="str">
        <f aca="false">H181</f>
        <v>3月2日9:08分来电，一位女士称306路全部车辆卫生较差，车内有灰尘。要求回复。</v>
      </c>
      <c r="AY181" s="43" t="str">
        <f aca="false">L181</f>
        <v>乘车环境问题</v>
      </c>
      <c r="AZ181" s="43" t="s">
        <v>116</v>
      </c>
      <c r="BA181" s="43" t="s">
        <v>116</v>
      </c>
      <c r="BB181" s="43" t="s">
        <v>116</v>
      </c>
      <c r="BC181" s="6" t="s">
        <v>4758</v>
      </c>
      <c r="BD181" s="43" t="str">
        <f aca="false">T181</f>
        <v>结束</v>
      </c>
      <c r="BE181" s="43" t="str">
        <f aca="false">IFERROR(LEFT(R181,FIND(" ",R181)-1),R181)</f>
        <v>2026-03-07</v>
      </c>
      <c r="BF181" s="6" t="s">
        <v>640</v>
      </c>
      <c r="BG181" s="78" t="s">
        <v>99</v>
      </c>
      <c r="BH181" s="55" t="s">
        <v>326</v>
      </c>
      <c r="BI181" s="44"/>
      <c r="BJ181" s="44"/>
      <c r="BK181" s="44"/>
      <c r="BL181" s="44" t="str">
        <f aca="false">IF(BG181="物管行政部","侯旭、郑楠",IF(BG181="安保部","张庚",IF(BG181="工程设备部","华菲",IF(BG181="人力资源部","成琦",IF(BG181="党委工作部","阎鑫雨",IF(BG181="餐饮服务部","赵弘晨",IF(BG181="工会","白莉",IF(BG181="办公室","李建萍",""))))))))&amp;IF(BG181="纪检部","张先民",IF(BG181="信息管理部","蔡浩然",""))</f>
        <v>侯旭、郑楠</v>
      </c>
      <c r="BM181" s="44"/>
      <c r="BN181" s="44"/>
      <c r="BO181" s="44"/>
      <c r="BP181" s="44" t="s">
        <v>120</v>
      </c>
      <c r="BQ181" s="46"/>
      <c r="BR181" s="44"/>
      <c r="BS181" s="46"/>
      <c r="BT181" s="46"/>
      <c r="BU181" s="44"/>
      <c r="BV181" s="44"/>
      <c r="BW181" s="44" t="str">
        <f aca="false">MID(AR181,1,22)</f>
        <v>GJ-PHONE-20260302-0577</v>
      </c>
      <c r="BX181" s="45" t="str">
        <f aca="false">IF(COUNTIF(BW:BW,BW181)=1,"否",COUNTIF(BW:BW,BW181))</f>
        <v>否</v>
      </c>
      <c r="CF181" s="0" t="str">
        <f aca="false">VLOOKUP(AR181,[3]市民意见信息导出!$AK$2:$AM$304,3,FALSE())</f>
        <v>结束</v>
      </c>
    </row>
    <row r="182" customFormat="false" ht="48" hidden="true" customHeight="true" outlineLevel="0" collapsed="false">
      <c r="A182" s="36" t="s">
        <v>6234</v>
      </c>
      <c r="B182" s="36" t="s">
        <v>6235</v>
      </c>
      <c r="C182" s="36" t="s">
        <v>6236</v>
      </c>
      <c r="D182" s="36" t="s">
        <v>2678</v>
      </c>
      <c r="E182" s="35" t="s">
        <v>4747</v>
      </c>
      <c r="F182" s="35" t="s">
        <v>129</v>
      </c>
      <c r="G182" s="35"/>
      <c r="H182" s="36" t="s">
        <v>6237</v>
      </c>
      <c r="I182" s="35" t="s">
        <v>116</v>
      </c>
      <c r="J182" s="35" t="s">
        <v>93</v>
      </c>
      <c r="K182" s="35" t="s">
        <v>94</v>
      </c>
      <c r="L182" s="35" t="s">
        <v>184</v>
      </c>
      <c r="M182" s="35" t="s">
        <v>185</v>
      </c>
      <c r="N182" s="35" t="s">
        <v>97</v>
      </c>
      <c r="O182" s="35" t="s">
        <v>945</v>
      </c>
      <c r="P182" s="35" t="s">
        <v>99</v>
      </c>
      <c r="Q182" s="35" t="s">
        <v>945</v>
      </c>
      <c r="R182" s="36" t="s">
        <v>2678</v>
      </c>
      <c r="S182" s="95" t="s">
        <v>2691</v>
      </c>
      <c r="T182" s="16" t="s">
        <v>103</v>
      </c>
      <c r="U182" s="96" t="s">
        <v>104</v>
      </c>
      <c r="V182" s="35" t="s">
        <v>6136</v>
      </c>
      <c r="W182" s="35" t="s">
        <v>5507</v>
      </c>
      <c r="X182" s="35" t="s">
        <v>4897</v>
      </c>
      <c r="Y182" s="35" t="s">
        <v>4753</v>
      </c>
      <c r="Z182" s="35" t="s">
        <v>4754</v>
      </c>
      <c r="AA182" s="35" t="s">
        <v>6137</v>
      </c>
      <c r="AB182" s="35" t="s">
        <v>111</v>
      </c>
      <c r="AC182" s="35" t="s">
        <v>97</v>
      </c>
      <c r="AD182" s="35" t="s">
        <v>99</v>
      </c>
      <c r="AE182" s="35"/>
      <c r="AF182" s="35"/>
      <c r="AG182" s="35"/>
      <c r="AH182" s="35" t="s">
        <v>4756</v>
      </c>
      <c r="AI182" s="35" t="s">
        <v>4757</v>
      </c>
      <c r="AJ182" s="36" t="s">
        <v>104</v>
      </c>
      <c r="AK182" s="37" t="str">
        <f aca="false">AI182&amp;L182&amp;M182</f>
        <v>普办乘车环境问题车辆卫生</v>
      </c>
      <c r="AP182" s="38" t="n">
        <v>179</v>
      </c>
      <c r="AQ182" s="97" t="n">
        <v>46082</v>
      </c>
      <c r="AR182" s="43" t="str">
        <f aca="false">IFERROR(LEFT(A182,FIND("（",A182)-1),A182)</f>
        <v>GJ-PHONE-20260302-2536</v>
      </c>
      <c r="AS182" s="43" t="str">
        <f aca="false">J182</f>
        <v>诉求</v>
      </c>
      <c r="AT182" s="43" t="n">
        <f aca="false">IF(MID(AR182,1,2)="热线",12345)+IF(MID(AR182,1,2)="网络",12345)+IF(MID(AR182,1,2)="GJ",96166)</f>
        <v>96166</v>
      </c>
      <c r="AU182" s="43" t="str">
        <f aca="false">IFERROR(LEFT(C182,FIND(" ",C182)-1),C182)</f>
        <v>2026-03-02</v>
      </c>
      <c r="AV182" s="43" t="str">
        <f aca="false">P182</f>
        <v>物管行政部</v>
      </c>
      <c r="AW182" s="43" t="str">
        <f aca="false">Q182</f>
        <v>田顺庄分中心</v>
      </c>
      <c r="AX182" s="7" t="str">
        <f aca="false">H182</f>
        <v>3月2日17:46分(来电)，15点左右，一先生在长春桥乘坐688路到廖公庄公交场站，16:30分左右，乘坐该路返程（均未记车号），上述公交车，车内有很多尘土，只有乘客的坐过的座位是干净。其不满，特来电反映。同时称大部分公交车均存在此问题。</v>
      </c>
      <c r="AY182" s="43" t="str">
        <f aca="false">L182</f>
        <v>乘车环境问题</v>
      </c>
      <c r="AZ182" s="43" t="s">
        <v>116</v>
      </c>
      <c r="BA182" s="43" t="s">
        <v>116</v>
      </c>
      <c r="BB182" s="43" t="s">
        <v>116</v>
      </c>
      <c r="BC182" s="6" t="s">
        <v>4758</v>
      </c>
      <c r="BD182" s="43" t="str">
        <f aca="false">T182</f>
        <v>结束</v>
      </c>
      <c r="BE182" s="43" t="str">
        <f aca="false">IFERROR(LEFT(R182,FIND(" ",R182)-1),R182)</f>
        <v>2026-03-07</v>
      </c>
      <c r="BF182" s="6" t="s">
        <v>640</v>
      </c>
      <c r="BG182" s="78" t="s">
        <v>99</v>
      </c>
      <c r="BH182" s="55" t="s">
        <v>945</v>
      </c>
      <c r="BI182" s="44"/>
      <c r="BJ182" s="44"/>
      <c r="BK182" s="44"/>
      <c r="BL182" s="44" t="str">
        <f aca="false">IF(BG182="物管行政部","侯旭、郑楠",IF(BG182="安保部","张庚",IF(BG182="工程设备部","华菲",IF(BG182="人力资源部","成琦",IF(BG182="党委工作部","阎鑫雨",IF(BG182="餐饮服务部","赵弘晨",IF(BG182="工会","白莉",IF(BG182="办公室","李建萍",""))))))))&amp;IF(BG182="纪检部","张先民",IF(BG182="信息管理部","蔡浩然",""))</f>
        <v>侯旭、郑楠</v>
      </c>
      <c r="BM182" s="44"/>
      <c r="BN182" s="44"/>
      <c r="BO182" s="44"/>
      <c r="BP182" s="44" t="s">
        <v>120</v>
      </c>
      <c r="BQ182" s="46"/>
      <c r="BR182" s="44"/>
      <c r="BS182" s="46"/>
      <c r="BT182" s="46"/>
      <c r="BU182" s="44"/>
      <c r="BV182" s="44"/>
      <c r="BW182" s="44" t="str">
        <f aca="false">MID(AR182,1,22)</f>
        <v>GJ-PHONE-20260302-2536</v>
      </c>
      <c r="BX182" s="45" t="str">
        <f aca="false">IF(COUNTIF(BW:BW,BW182)=1,"否",COUNTIF(BW:BW,BW182))</f>
        <v>否</v>
      </c>
      <c r="CF182" s="0" t="str">
        <f aca="false">VLOOKUP(AR182,[3]市民意见信息导出!$AK$2:$AM$304,3,FALSE())</f>
        <v>结束</v>
      </c>
    </row>
    <row r="183" customFormat="false" ht="43" hidden="true" customHeight="true" outlineLevel="0" collapsed="false">
      <c r="A183" s="36" t="s">
        <v>6238</v>
      </c>
      <c r="B183" s="36" t="s">
        <v>6239</v>
      </c>
      <c r="C183" s="36" t="s">
        <v>6240</v>
      </c>
      <c r="D183" s="36" t="s">
        <v>2717</v>
      </c>
      <c r="E183" s="35"/>
      <c r="F183" s="35" t="s">
        <v>129</v>
      </c>
      <c r="G183" s="35"/>
      <c r="H183" s="36" t="s">
        <v>6241</v>
      </c>
      <c r="I183" s="35" t="s">
        <v>116</v>
      </c>
      <c r="J183" s="35" t="s">
        <v>93</v>
      </c>
      <c r="K183" s="35" t="s">
        <v>94</v>
      </c>
      <c r="L183" s="35" t="s">
        <v>184</v>
      </c>
      <c r="M183" s="35" t="s">
        <v>185</v>
      </c>
      <c r="N183" s="35" t="s">
        <v>97</v>
      </c>
      <c r="O183" s="35" t="s">
        <v>99</v>
      </c>
      <c r="P183" s="35" t="s">
        <v>99</v>
      </c>
      <c r="Q183" s="35" t="s">
        <v>218</v>
      </c>
      <c r="R183" s="36" t="s">
        <v>2717</v>
      </c>
      <c r="S183" s="95" t="s">
        <v>2691</v>
      </c>
      <c r="T183" s="16" t="s">
        <v>103</v>
      </c>
      <c r="U183" s="96" t="s">
        <v>104</v>
      </c>
      <c r="V183" s="35" t="s">
        <v>4848</v>
      </c>
      <c r="W183" s="35" t="s">
        <v>4849</v>
      </c>
      <c r="X183" s="35" t="s">
        <v>6242</v>
      </c>
      <c r="Y183" s="35" t="s">
        <v>6243</v>
      </c>
      <c r="Z183" s="35" t="s">
        <v>4852</v>
      </c>
      <c r="AA183" s="35" t="s">
        <v>6244</v>
      </c>
      <c r="AB183" s="35" t="s">
        <v>111</v>
      </c>
      <c r="AC183" s="35" t="s">
        <v>97</v>
      </c>
      <c r="AD183" s="35" t="s">
        <v>99</v>
      </c>
      <c r="AE183" s="35"/>
      <c r="AF183" s="35"/>
      <c r="AG183" s="35"/>
      <c r="AH183" s="35" t="s">
        <v>4756</v>
      </c>
      <c r="AI183" s="35" t="s">
        <v>4757</v>
      </c>
      <c r="AJ183" s="36" t="s">
        <v>104</v>
      </c>
      <c r="AK183" s="37" t="str">
        <f aca="false">AI183&amp;L183&amp;M183</f>
        <v>普办乘车环境问题车辆卫生</v>
      </c>
      <c r="AP183" s="38" t="n">
        <v>180</v>
      </c>
      <c r="AQ183" s="97" t="n">
        <v>46082</v>
      </c>
      <c r="AR183" s="43" t="str">
        <f aca="false">IFERROR(LEFT(A183,FIND("（",A183)-1),A183)</f>
        <v>GJ-PHONE-20260303-0772-1</v>
      </c>
      <c r="AS183" s="43" t="str">
        <f aca="false">J183</f>
        <v>诉求</v>
      </c>
      <c r="AT183" s="43" t="n">
        <f aca="false">IF(MID(AR183,1,2)="热线",12345)+IF(MID(AR183,1,2)="网络",12345)+IF(MID(AR183,1,2)="GJ",96166)</f>
        <v>96166</v>
      </c>
      <c r="AU183" s="43" t="str">
        <f aca="false">IFERROR(LEFT(C183,FIND(" ",C183)-1),C183)</f>
        <v>2026-03-03</v>
      </c>
      <c r="AV183" s="43" t="str">
        <f aca="false">P183</f>
        <v>物管行政部</v>
      </c>
      <c r="AW183" s="43" t="str">
        <f aca="false">Q183</f>
        <v>机关</v>
      </c>
      <c r="AX183" s="7" t="str">
        <f aca="false">H183</f>
        <v>3月3日9:46分来电：一先生来电：其发现大部分公交车中门的垃圾桶的卫生不是很干净，建议相关部门再擦一擦，且摆放的位置整好挨着乘客的腿，望更换位置，特来电反映。</v>
      </c>
      <c r="AY183" s="43" t="str">
        <f aca="false">L183</f>
        <v>乘车环境问题</v>
      </c>
      <c r="AZ183" s="43" t="s">
        <v>116</v>
      </c>
      <c r="BA183" s="43" t="s">
        <v>116</v>
      </c>
      <c r="BB183" s="43" t="s">
        <v>116</v>
      </c>
      <c r="BC183" s="6" t="s">
        <v>4758</v>
      </c>
      <c r="BD183" s="43" t="str">
        <f aca="false">T183</f>
        <v>结束</v>
      </c>
      <c r="BE183" s="43" t="str">
        <f aca="false">IFERROR(LEFT(R183,FIND(" ",R183)-1),R183)</f>
        <v>2026-03-08</v>
      </c>
      <c r="BF183" s="6" t="s">
        <v>6245</v>
      </c>
      <c r="BG183" s="78" t="s">
        <v>99</v>
      </c>
      <c r="BH183" s="55" t="s">
        <v>218</v>
      </c>
      <c r="BI183" s="44"/>
      <c r="BJ183" s="44"/>
      <c r="BK183" s="44"/>
      <c r="BL183" s="44" t="str">
        <f aca="false">IF(BG183="物管行政部","侯旭、郑楠",IF(BG183="安保部","张庚",IF(BG183="工程设备部","华菲",IF(BG183="人力资源部","成琦",IF(BG183="党委工作部","阎鑫雨",IF(BG183="餐饮服务部","赵弘晨",IF(BG183="工会","白莉",IF(BG183="办公室","李建萍",""))))))))&amp;IF(BG183="纪检部","张先民",IF(BG183="信息管理部","蔡浩然",""))</f>
        <v>侯旭、郑楠</v>
      </c>
      <c r="BM183" s="44"/>
      <c r="BN183" s="44"/>
      <c r="BO183" s="44"/>
      <c r="BP183" s="44" t="s">
        <v>120</v>
      </c>
      <c r="BQ183" s="46"/>
      <c r="BR183" s="44"/>
      <c r="BS183" s="46"/>
      <c r="BT183" s="46"/>
      <c r="BU183" s="44"/>
      <c r="BV183" s="44"/>
      <c r="BW183" s="44" t="str">
        <f aca="false">MID(AR183,1,22)</f>
        <v>GJ-PHONE-20260303-0772</v>
      </c>
      <c r="BX183" s="45" t="str">
        <f aca="false">IF(COUNTIF(BW:BW,BW183)=1,"否",COUNTIF(BW:BW,BW183))</f>
        <v>否</v>
      </c>
      <c r="CF183" s="0" t="str">
        <f aca="false">VLOOKUP(AR183,[3]市民意见信息导出!$AK$2:$AM$304,3,FALSE())</f>
        <v>结束</v>
      </c>
    </row>
    <row r="184" customFormat="false" ht="42" hidden="true" customHeight="true" outlineLevel="0" collapsed="false">
      <c r="A184" s="36" t="s">
        <v>6246</v>
      </c>
      <c r="B184" s="36" t="s">
        <v>6247</v>
      </c>
      <c r="C184" s="36" t="s">
        <v>6248</v>
      </c>
      <c r="D184" s="36" t="s">
        <v>2717</v>
      </c>
      <c r="E184" s="35" t="s">
        <v>4747</v>
      </c>
      <c r="F184" s="35" t="s">
        <v>129</v>
      </c>
      <c r="G184" s="36" t="s">
        <v>6249</v>
      </c>
      <c r="H184" s="36" t="s">
        <v>6250</v>
      </c>
      <c r="I184" s="35" t="s">
        <v>92</v>
      </c>
      <c r="J184" s="35" t="s">
        <v>93</v>
      </c>
      <c r="K184" s="35" t="s">
        <v>132</v>
      </c>
      <c r="L184" s="35" t="s">
        <v>388</v>
      </c>
      <c r="M184" s="35" t="s">
        <v>389</v>
      </c>
      <c r="N184" s="35" t="s">
        <v>97</v>
      </c>
      <c r="O184" s="35" t="s">
        <v>158</v>
      </c>
      <c r="P184" s="35" t="s">
        <v>99</v>
      </c>
      <c r="Q184" s="35" t="s">
        <v>158</v>
      </c>
      <c r="R184" s="36" t="s">
        <v>2717</v>
      </c>
      <c r="S184" s="95" t="s">
        <v>2677</v>
      </c>
      <c r="T184" s="16" t="s">
        <v>103</v>
      </c>
      <c r="U184" s="96" t="s">
        <v>104</v>
      </c>
      <c r="V184" s="35" t="s">
        <v>6251</v>
      </c>
      <c r="W184" s="36" t="s">
        <v>6252</v>
      </c>
      <c r="X184" s="35" t="s">
        <v>6253</v>
      </c>
      <c r="Y184" s="35" t="s">
        <v>6253</v>
      </c>
      <c r="Z184" s="35" t="s">
        <v>6253</v>
      </c>
      <c r="AA184" s="35" t="s">
        <v>6254</v>
      </c>
      <c r="AB184" s="35" t="s">
        <v>111</v>
      </c>
      <c r="AC184" s="35" t="s">
        <v>97</v>
      </c>
      <c r="AD184" s="35" t="s">
        <v>99</v>
      </c>
      <c r="AE184" s="35"/>
      <c r="AF184" s="35"/>
      <c r="AG184" s="35"/>
      <c r="AH184" s="35" t="s">
        <v>4756</v>
      </c>
      <c r="AI184" s="35" t="s">
        <v>4757</v>
      </c>
      <c r="AJ184" s="36" t="s">
        <v>104</v>
      </c>
      <c r="AK184" s="37" t="str">
        <f aca="false">AI184&amp;L184&amp;M184</f>
        <v>普办场站保安问题场站保安</v>
      </c>
      <c r="AP184" s="38" t="n">
        <v>181</v>
      </c>
      <c r="AQ184" s="97" t="n">
        <v>46082</v>
      </c>
      <c r="AR184" s="43" t="str">
        <f aca="false">IFERROR(LEFT(A184,FIND("（",A184)-1),A184)</f>
        <v>GJ-PHONE-20260303-2875</v>
      </c>
      <c r="AS184" s="43" t="str">
        <f aca="false">J184</f>
        <v>诉求</v>
      </c>
      <c r="AT184" s="43" t="n">
        <f aca="false">IF(MID(AR184,1,2)="热线",12345)+IF(MID(AR184,1,2)="网络",12345)+IF(MID(AR184,1,2)="GJ",96166)</f>
        <v>96166</v>
      </c>
      <c r="AU184" s="43" t="str">
        <f aca="false">IFERROR(LEFT(C184,FIND(" ",C184)-1),C184)</f>
        <v>2026-03-03</v>
      </c>
      <c r="AV184" s="43" t="str">
        <f aca="false">P184</f>
        <v>物管行政部</v>
      </c>
      <c r="AW184" s="43" t="str">
        <f aca="false">Q184</f>
        <v>西客站分中心</v>
      </c>
      <c r="AX184" s="7" t="str">
        <f aca="false">H184</f>
        <v>3月3日19：02分来电：一先生来电反映其在丰台体育中心公交场准备上厕所，场站门口的安保人员告知其厕所在办公区不让进，其不满，要求尽快答复是否让进。</v>
      </c>
      <c r="AY184" s="43" t="str">
        <f aca="false">L184</f>
        <v>场站保安问题</v>
      </c>
      <c r="AZ184" s="43" t="s">
        <v>116</v>
      </c>
      <c r="BA184" s="43" t="s">
        <v>116</v>
      </c>
      <c r="BB184" s="43" t="s">
        <v>116</v>
      </c>
      <c r="BC184" s="6" t="s">
        <v>546</v>
      </c>
      <c r="BD184" s="43" t="str">
        <f aca="false">T184</f>
        <v>结束</v>
      </c>
      <c r="BE184" s="43" t="str">
        <f aca="false">IFERROR(LEFT(R184,FIND(" ",R184)-1),R184)</f>
        <v>2026-03-08</v>
      </c>
      <c r="BF184" s="6" t="s">
        <v>738</v>
      </c>
      <c r="BG184" s="78" t="s">
        <v>148</v>
      </c>
      <c r="BH184" s="55" t="s">
        <v>158</v>
      </c>
      <c r="BI184" s="44"/>
      <c r="BJ184" s="44"/>
      <c r="BK184" s="44"/>
      <c r="BL184" s="44" t="str">
        <f aca="false">IF(BG184="物管行政部","侯旭、郑楠",IF(BG184="安保部","张庚",IF(BG184="工程设备部","华菲",IF(BG184="人力资源部","成琦",IF(BG184="党委工作部","阎鑫雨",IF(BG184="餐饮服务部","赵弘晨",IF(BG184="工会","白莉",IF(BG184="办公室","李建萍",""))))))))&amp;IF(BG184="纪检部","张先民",IF(BG184="信息管理部","蔡浩然",""))</f>
        <v>张庚</v>
      </c>
      <c r="BM184" s="44"/>
      <c r="BN184" s="44"/>
      <c r="BO184" s="44"/>
      <c r="BP184" s="44" t="s">
        <v>120</v>
      </c>
      <c r="BQ184" s="46"/>
      <c r="BR184" s="44"/>
      <c r="BS184" s="46"/>
      <c r="BT184" s="46"/>
      <c r="BU184" s="44"/>
      <c r="BV184" s="44"/>
      <c r="BW184" s="44" t="str">
        <f aca="false">MID(AR184,1,22)</f>
        <v>GJ-PHONE-20260303-2875</v>
      </c>
      <c r="BX184" s="45" t="str">
        <f aca="false">IF(COUNTIF(BW:BW,BW184)=1,"否",COUNTIF(BW:BW,BW184))</f>
        <v>否</v>
      </c>
      <c r="CF184" s="0" t="str">
        <f aca="false">VLOOKUP(AR184,[3]市民意见信息导出!$AK$2:$AM$304,3,FALSE())</f>
        <v>结束</v>
      </c>
    </row>
    <row r="185" customFormat="false" ht="39" hidden="true" customHeight="true" outlineLevel="0" collapsed="false">
      <c r="A185" s="36" t="s">
        <v>6255</v>
      </c>
      <c r="B185" s="36" t="s">
        <v>6256</v>
      </c>
      <c r="C185" s="36" t="s">
        <v>6257</v>
      </c>
      <c r="D185" s="36" t="s">
        <v>2744</v>
      </c>
      <c r="E185" s="35"/>
      <c r="F185" s="35" t="s">
        <v>129</v>
      </c>
      <c r="G185" s="36" t="s">
        <v>6258</v>
      </c>
      <c r="H185" s="36" t="s">
        <v>6259</v>
      </c>
      <c r="I185" s="35" t="s">
        <v>92</v>
      </c>
      <c r="J185" s="35" t="s">
        <v>93</v>
      </c>
      <c r="K185" s="35" t="s">
        <v>94</v>
      </c>
      <c r="L185" s="35" t="s">
        <v>184</v>
      </c>
      <c r="M185" s="35" t="s">
        <v>185</v>
      </c>
      <c r="N185" s="35" t="s">
        <v>97</v>
      </c>
      <c r="O185" s="35" t="s">
        <v>1045</v>
      </c>
      <c r="P185" s="35" t="s">
        <v>99</v>
      </c>
      <c r="Q185" s="35" t="s">
        <v>1045</v>
      </c>
      <c r="R185" s="36" t="s">
        <v>2744</v>
      </c>
      <c r="S185" s="95" t="s">
        <v>6260</v>
      </c>
      <c r="T185" s="16" t="s">
        <v>103</v>
      </c>
      <c r="U185" s="96" t="s">
        <v>104</v>
      </c>
      <c r="V185" s="35" t="s">
        <v>6261</v>
      </c>
      <c r="W185" s="35" t="s">
        <v>6262</v>
      </c>
      <c r="X185" s="35" t="s">
        <v>4897</v>
      </c>
      <c r="Y185" s="35" t="s">
        <v>4753</v>
      </c>
      <c r="Z185" s="35" t="s">
        <v>4754</v>
      </c>
      <c r="AA185" s="35" t="s">
        <v>6263</v>
      </c>
      <c r="AB185" s="35" t="s">
        <v>111</v>
      </c>
      <c r="AC185" s="35" t="s">
        <v>97</v>
      </c>
      <c r="AD185" s="35" t="s">
        <v>99</v>
      </c>
      <c r="AE185" s="35"/>
      <c r="AF185" s="35"/>
      <c r="AG185" s="35"/>
      <c r="AH185" s="35" t="s">
        <v>4756</v>
      </c>
      <c r="AI185" s="35" t="s">
        <v>4757</v>
      </c>
      <c r="AJ185" s="36" t="s">
        <v>104</v>
      </c>
      <c r="AK185" s="37" t="str">
        <f aca="false">AI185&amp;L185&amp;M185</f>
        <v>普办乘车环境问题车辆卫生</v>
      </c>
      <c r="AP185" s="38" t="n">
        <v>182</v>
      </c>
      <c r="AQ185" s="97" t="n">
        <v>46082</v>
      </c>
      <c r="AR185" s="43" t="str">
        <f aca="false">IFERROR(LEFT(A185,FIND("（",A185)-1),A185)</f>
        <v>GJ-PHONE-20260305-1370</v>
      </c>
      <c r="AS185" s="43" t="str">
        <f aca="false">J185</f>
        <v>诉求</v>
      </c>
      <c r="AT185" s="43" t="n">
        <f aca="false">IF(MID(AR185,1,2)="热线",12345)+IF(MID(AR185,1,2)="网络",12345)+IF(MID(AR185,1,2)="GJ",96166)</f>
        <v>96166</v>
      </c>
      <c r="AU185" s="43" t="str">
        <f aca="false">IFERROR(LEFT(C185,FIND(" ",C185)-1),C185)</f>
        <v>2026-03-05</v>
      </c>
      <c r="AV185" s="43" t="str">
        <f aca="false">P185</f>
        <v>物管行政部</v>
      </c>
      <c r="AW185" s="43" t="str">
        <f aca="false">Q185</f>
        <v>土桥分中心</v>
      </c>
      <c r="AX185" s="7" t="str">
        <f aca="false">H185</f>
        <v>3月5日10:03分来电，一先生从金庄三巷北口方向乘坐435路AAU058号车到岳庄下车10点。车厢内非常脏，地板也脏，座上的土也厚，根本没法坐。故不满，要求回复。</v>
      </c>
      <c r="AY185" s="43" t="str">
        <f aca="false">L185</f>
        <v>乘车环境问题</v>
      </c>
      <c r="AZ185" s="43" t="s">
        <v>116</v>
      </c>
      <c r="BA185" s="43" t="s">
        <v>116</v>
      </c>
      <c r="BB185" s="43" t="s">
        <v>116</v>
      </c>
      <c r="BC185" s="6" t="s">
        <v>4758</v>
      </c>
      <c r="BD185" s="43" t="str">
        <f aca="false">T185</f>
        <v>结束</v>
      </c>
      <c r="BE185" s="43" t="str">
        <f aca="false">IFERROR(LEFT(R185,FIND(" ",R185)-1),R185)</f>
        <v>2026-03-10</v>
      </c>
      <c r="BF185" s="6" t="s">
        <v>5906</v>
      </c>
      <c r="BG185" s="78" t="s">
        <v>99</v>
      </c>
      <c r="BH185" s="55" t="s">
        <v>1045</v>
      </c>
      <c r="BI185" s="44"/>
      <c r="BJ185" s="44"/>
      <c r="BK185" s="44"/>
      <c r="BL185" s="44" t="str">
        <f aca="false">IF(BG185="物管行政部","侯旭、郑楠",IF(BG185="安保部","张庚",IF(BG185="工程设备部","华菲",IF(BG185="人力资源部","成琦",IF(BG185="党委工作部","阎鑫雨",IF(BG185="餐饮服务部","赵弘晨",IF(BG185="工会","白莉",IF(BG185="办公室","李建萍",""))))))))&amp;IF(BG185="纪检部","张先民",IF(BG185="信息管理部","蔡浩然",""))</f>
        <v>侯旭、郑楠</v>
      </c>
      <c r="BM185" s="44"/>
      <c r="BN185" s="44"/>
      <c r="BO185" s="44"/>
      <c r="BP185" s="44" t="s">
        <v>120</v>
      </c>
      <c r="BQ185" s="46"/>
      <c r="BR185" s="44"/>
      <c r="BS185" s="46"/>
      <c r="BT185" s="46"/>
      <c r="BU185" s="44"/>
      <c r="BV185" s="44"/>
      <c r="BW185" s="44" t="str">
        <f aca="false">MID(AR185,1,22)</f>
        <v>GJ-PHONE-20260305-1370</v>
      </c>
      <c r="BX185" s="45" t="str">
        <f aca="false">IF(COUNTIF(BW:BW,BW185)=1,"否",COUNTIF(BW:BW,BW185))</f>
        <v>否</v>
      </c>
      <c r="CF185" s="0" t="str">
        <f aca="false">VLOOKUP(AR185,[3]市民意见信息导出!$AK$2:$AM$304,3,FALSE())</f>
        <v>结束</v>
      </c>
    </row>
    <row r="186" customFormat="false" ht="122" hidden="true" customHeight="true" outlineLevel="0" collapsed="false">
      <c r="A186" s="36" t="s">
        <v>6264</v>
      </c>
      <c r="B186" s="36" t="s">
        <v>6265</v>
      </c>
      <c r="C186" s="36" t="s">
        <v>6266</v>
      </c>
      <c r="D186" s="36" t="s">
        <v>2744</v>
      </c>
      <c r="E186" s="35" t="s">
        <v>6267</v>
      </c>
      <c r="F186" s="35" t="s">
        <v>89</v>
      </c>
      <c r="G186" s="36" t="s">
        <v>6268</v>
      </c>
      <c r="H186" s="35" t="s">
        <v>6269</v>
      </c>
      <c r="I186" s="35" t="s">
        <v>92</v>
      </c>
      <c r="J186" s="35" t="s">
        <v>173</v>
      </c>
      <c r="K186" s="35" t="s">
        <v>234</v>
      </c>
      <c r="L186" s="35" t="s">
        <v>303</v>
      </c>
      <c r="M186" s="35" t="s">
        <v>304</v>
      </c>
      <c r="N186" s="35" t="s">
        <v>97</v>
      </c>
      <c r="O186" s="35" t="s">
        <v>238</v>
      </c>
      <c r="P186" s="35" t="s">
        <v>238</v>
      </c>
      <c r="Q186" s="35" t="s">
        <v>218</v>
      </c>
      <c r="R186" s="36" t="s">
        <v>2744</v>
      </c>
      <c r="S186" s="95" t="s">
        <v>2768</v>
      </c>
      <c r="T186" s="16" t="s">
        <v>103</v>
      </c>
      <c r="U186" s="96" t="s">
        <v>104</v>
      </c>
      <c r="V186" s="35" t="s">
        <v>6270</v>
      </c>
      <c r="W186" s="35" t="s">
        <v>6271</v>
      </c>
      <c r="X186" s="35" t="s">
        <v>6272</v>
      </c>
      <c r="Y186" s="35" t="s">
        <v>242</v>
      </c>
      <c r="Z186" s="35" t="s">
        <v>242</v>
      </c>
      <c r="AA186" s="35" t="s">
        <v>6273</v>
      </c>
      <c r="AB186" s="35" t="s">
        <v>111</v>
      </c>
      <c r="AC186" s="35" t="s">
        <v>97</v>
      </c>
      <c r="AD186" s="35" t="s">
        <v>238</v>
      </c>
      <c r="AE186" s="35"/>
      <c r="AF186" s="35"/>
      <c r="AG186" s="35"/>
      <c r="AH186" s="35" t="s">
        <v>4756</v>
      </c>
      <c r="AI186" s="35" t="s">
        <v>4757</v>
      </c>
      <c r="AJ186" s="36" t="s">
        <v>104</v>
      </c>
      <c r="AK186" s="37" t="str">
        <f aca="false">AI186&amp;L186&amp;M186</f>
        <v>普办人力资源方面其他问题人力资源方面补充内容</v>
      </c>
      <c r="AP186" s="38" t="n">
        <v>183</v>
      </c>
      <c r="AQ186" s="97" t="n">
        <v>46082</v>
      </c>
      <c r="AR186" s="43" t="str">
        <f aca="false">IFERROR(LEFT(A186,FIND("（",A186)-1),A186)</f>
        <v>GJ-PHONE-20260305-3501</v>
      </c>
      <c r="AS186" s="43" t="str">
        <f aca="false">J186</f>
        <v>其他</v>
      </c>
      <c r="AT186" s="43" t="n">
        <f aca="false">IF(MID(AR186,1,2)="热线",12345)+IF(MID(AR186,1,2)="网络",12345)+IF(MID(AR186,1,2)="GJ",96166)</f>
        <v>96166</v>
      </c>
      <c r="AU186" s="43" t="str">
        <f aca="false">IFERROR(LEFT(C186,FIND(" ",C186)-1),C186)</f>
        <v>2026-03-05</v>
      </c>
      <c r="AV186" s="43" t="str">
        <f aca="false">P186</f>
        <v>人力资源部</v>
      </c>
      <c r="AW186" s="43" t="str">
        <f aca="false">Q186</f>
        <v>机关</v>
      </c>
      <c r="AX186" s="7" t="str">
        <f aca="false">H186</f>
        <v>原始：12月18日11:05分(来电)：郑涛女士来电称：其原是物业四惠分中心的充电工，2025年10月31日退休，2024年其将残疾证放在单位，应该有一笔残疾证安置费，但未到账，其上公司咨询，告知安置费2026年才下来，其今年已经退休所以没有。其称今日一位男工作人员给其答复说了一堆政策问题，其听不懂，其对答复不满，要求再次给予答复。
3月5日19：07分来电：其25年12月到公交集团信访办反映，信访办答复让鸿运承物业四、五天给其回复，但至今未答复，其称别找四惠中心 ，要求鸿运承物业尽快答复。注：称不答复将打12345热线反映，并称2025年10月31日退休，11月才办完退休手续，鸿运承物业未及时给其交档案，导致档案被物业耽误了。</v>
      </c>
      <c r="AY186" s="43" t="str">
        <f aca="false">L186</f>
        <v>人力资源方面其他问题</v>
      </c>
      <c r="AZ186" s="43" t="s">
        <v>92</v>
      </c>
      <c r="BA186" s="43" t="s">
        <v>92</v>
      </c>
      <c r="BB186" s="43" t="s">
        <v>116</v>
      </c>
      <c r="BC186" s="6" t="s">
        <v>480</v>
      </c>
      <c r="BD186" s="43" t="str">
        <f aca="false">T186</f>
        <v>结束</v>
      </c>
      <c r="BE186" s="43" t="str">
        <f aca="false">IFERROR(LEFT(R186,FIND(" ",R186)-1),R186)</f>
        <v>2026-03-10</v>
      </c>
      <c r="BF186" s="6" t="s">
        <v>6274</v>
      </c>
      <c r="BG186" s="78" t="s">
        <v>238</v>
      </c>
      <c r="BH186" s="55" t="s">
        <v>218</v>
      </c>
      <c r="BI186" s="44"/>
      <c r="BJ186" s="44"/>
      <c r="BK186" s="44"/>
      <c r="BL186" s="44" t="str">
        <f aca="false">IF(BG186="物管行政部","侯旭、郑楠",IF(BG186="安保部","张庚",IF(BG186="工程设备部","华菲",IF(BG186="人力资源部","成琦",IF(BG186="党委工作部","阎鑫雨",IF(BG186="餐饮服务部","赵弘晨",IF(BG186="工会","白莉",IF(BG186="办公室","李建萍",""))))))))&amp;IF(BG186="纪检部","张先民",IF(BG186="信息管理部","蔡浩然",""))</f>
        <v>成琦</v>
      </c>
      <c r="BM186" s="44"/>
      <c r="BN186" s="44"/>
      <c r="BO186" s="44"/>
      <c r="BP186" s="44" t="s">
        <v>120</v>
      </c>
      <c r="BQ186" s="46"/>
      <c r="BR186" s="44"/>
      <c r="BS186" s="46"/>
      <c r="BT186" s="46"/>
      <c r="BU186" s="44"/>
      <c r="BV186" s="44"/>
      <c r="BW186" s="44" t="str">
        <f aca="false">MID(AR186,1,22)</f>
        <v>GJ-PHONE-20260305-3501</v>
      </c>
      <c r="BX186" s="45" t="str">
        <f aca="false">IF(COUNTIF(BW:BW,BW186)=1,"否",COUNTIF(BW:BW,BW186))</f>
        <v>否</v>
      </c>
      <c r="CF186" s="0" t="str">
        <f aca="false">VLOOKUP(AR186,[3]市民意见信息导出!$AK$2:$AM$304,3,FALSE())</f>
        <v>结束</v>
      </c>
    </row>
    <row r="187" customFormat="false" ht="63" hidden="true" customHeight="true" outlineLevel="0" collapsed="false">
      <c r="A187" s="36" t="s">
        <v>6275</v>
      </c>
      <c r="B187" s="36" t="s">
        <v>6276</v>
      </c>
      <c r="C187" s="36" t="s">
        <v>6277</v>
      </c>
      <c r="D187" s="36" t="s">
        <v>2757</v>
      </c>
      <c r="E187" s="35" t="s">
        <v>4747</v>
      </c>
      <c r="F187" s="35" t="s">
        <v>89</v>
      </c>
      <c r="G187" s="36" t="s">
        <v>6278</v>
      </c>
      <c r="H187" s="36" t="s">
        <v>6279</v>
      </c>
      <c r="I187" s="35" t="s">
        <v>92</v>
      </c>
      <c r="J187" s="35" t="s">
        <v>93</v>
      </c>
      <c r="K187" s="35" t="s">
        <v>94</v>
      </c>
      <c r="L187" s="35" t="s">
        <v>184</v>
      </c>
      <c r="M187" s="35" t="s">
        <v>185</v>
      </c>
      <c r="N187" s="35" t="s">
        <v>97</v>
      </c>
      <c r="O187" s="35" t="s">
        <v>2237</v>
      </c>
      <c r="P187" s="35" t="s">
        <v>99</v>
      </c>
      <c r="Q187" s="35" t="s">
        <v>2237</v>
      </c>
      <c r="R187" s="36" t="s">
        <v>2757</v>
      </c>
      <c r="S187" s="95" t="s">
        <v>2743</v>
      </c>
      <c r="T187" s="16" t="s">
        <v>103</v>
      </c>
      <c r="U187" s="96" t="s">
        <v>104</v>
      </c>
      <c r="V187" s="35" t="s">
        <v>5979</v>
      </c>
      <c r="W187" s="35" t="s">
        <v>6280</v>
      </c>
      <c r="X187" s="35" t="s">
        <v>4897</v>
      </c>
      <c r="Y187" s="35" t="s">
        <v>4753</v>
      </c>
      <c r="Z187" s="35" t="s">
        <v>4754</v>
      </c>
      <c r="AA187" s="35" t="s">
        <v>6281</v>
      </c>
      <c r="AB187" s="35" t="s">
        <v>111</v>
      </c>
      <c r="AC187" s="35" t="s">
        <v>97</v>
      </c>
      <c r="AD187" s="35" t="s">
        <v>99</v>
      </c>
      <c r="AE187" s="35"/>
      <c r="AF187" s="35"/>
      <c r="AG187" s="35"/>
      <c r="AH187" s="35" t="s">
        <v>4756</v>
      </c>
      <c r="AI187" s="35" t="s">
        <v>4757</v>
      </c>
      <c r="AJ187" s="36" t="s">
        <v>104</v>
      </c>
      <c r="AK187" s="37" t="str">
        <f aca="false">AI187&amp;L187&amp;M187</f>
        <v>普办乘车环境问题车辆卫生</v>
      </c>
      <c r="AP187" s="38" t="n">
        <v>184</v>
      </c>
      <c r="AQ187" s="97" t="n">
        <v>46082</v>
      </c>
      <c r="AR187" s="43" t="str">
        <f aca="false">IFERROR(LEFT(A187,FIND("（",A187)-1),A187)</f>
        <v>GJ-PHONE-20260306-1439</v>
      </c>
      <c r="AS187" s="43" t="str">
        <f aca="false">J187</f>
        <v>诉求</v>
      </c>
      <c r="AT187" s="43" t="n">
        <f aca="false">IF(MID(AR187,1,2)="热线",12345)+IF(MID(AR187,1,2)="网络",12345)+IF(MID(AR187,1,2)="GJ",96166)</f>
        <v>96166</v>
      </c>
      <c r="AU187" s="43" t="str">
        <f aca="false">IFERROR(LEFT(C187,FIND(" ",C187)-1),C187)</f>
        <v>2026-03-06</v>
      </c>
      <c r="AV187" s="43" t="str">
        <f aca="false">P187</f>
        <v>物管行政部</v>
      </c>
      <c r="AW187" s="43" t="str">
        <f aca="false">Q187</f>
        <v>龙之乡分中心</v>
      </c>
      <c r="AX187" s="7" t="str">
        <f aca="false">H187</f>
        <v>3月6日10:48分来电，一位女士7点多在北尚乐乘坐917路6626号车去往北京西站方向，其称该车特别脏，窗台上都是土，扶手粘粘的，其不满，要求答复。</v>
      </c>
      <c r="AY187" s="43" t="str">
        <f aca="false">L187</f>
        <v>乘车环境问题</v>
      </c>
      <c r="AZ187" s="43" t="s">
        <v>116</v>
      </c>
      <c r="BA187" s="43" t="s">
        <v>116</v>
      </c>
      <c r="BB187" s="43" t="s">
        <v>116</v>
      </c>
      <c r="BC187" s="6" t="s">
        <v>4758</v>
      </c>
      <c r="BD187" s="43" t="str">
        <f aca="false">T187</f>
        <v>结束</v>
      </c>
      <c r="BE187" s="43" t="str">
        <f aca="false">IFERROR(LEFT(R187,FIND(" ",R187)-1),R187)</f>
        <v>2026-03-11</v>
      </c>
      <c r="BF187" s="6" t="s">
        <v>6282</v>
      </c>
      <c r="BG187" s="78" t="s">
        <v>99</v>
      </c>
      <c r="BH187" s="55" t="s">
        <v>2237</v>
      </c>
      <c r="BI187" s="44"/>
      <c r="BJ187" s="44"/>
      <c r="BK187" s="44"/>
      <c r="BL187" s="44" t="str">
        <f aca="false">IF(BG187="物管行政部","侯旭、郑楠",IF(BG187="安保部","张庚",IF(BG187="工程设备部","华菲",IF(BG187="人力资源部","成琦",IF(BG187="党委工作部","阎鑫雨",IF(BG187="餐饮服务部","赵弘晨",IF(BG187="工会","白莉",IF(BG187="办公室","李建萍",""))))))))&amp;IF(BG187="纪检部","张先民",IF(BG187="信息管理部","蔡浩然",""))</f>
        <v>侯旭、郑楠</v>
      </c>
      <c r="BM187" s="44"/>
      <c r="BN187" s="44"/>
      <c r="BO187" s="44"/>
      <c r="BP187" s="44" t="s">
        <v>120</v>
      </c>
      <c r="BQ187" s="46"/>
      <c r="BR187" s="44"/>
      <c r="BS187" s="46"/>
      <c r="BT187" s="46"/>
      <c r="BU187" s="44"/>
      <c r="BV187" s="44"/>
      <c r="BW187" s="44" t="str">
        <f aca="false">MID(AR187,1,22)</f>
        <v>GJ-PHONE-20260306-1439</v>
      </c>
      <c r="BX187" s="45" t="str">
        <f aca="false">IF(COUNTIF(BW:BW,BW187)=1,"否",COUNTIF(BW:BW,BW187))</f>
        <v>否</v>
      </c>
      <c r="CF187" s="0" t="str">
        <f aca="false">VLOOKUP(AR187,[3]市民意见信息导出!$AK$2:$AM$304,3,FALSE())</f>
        <v>结束</v>
      </c>
    </row>
    <row r="188" customFormat="false" ht="66" hidden="true" customHeight="true" outlineLevel="0" collapsed="false">
      <c r="A188" s="36" t="s">
        <v>6283</v>
      </c>
      <c r="B188" s="36" t="s">
        <v>6284</v>
      </c>
      <c r="C188" s="36" t="s">
        <v>6285</v>
      </c>
      <c r="D188" s="36" t="s">
        <v>2792</v>
      </c>
      <c r="E188" s="35" t="s">
        <v>4747</v>
      </c>
      <c r="F188" s="35" t="s">
        <v>129</v>
      </c>
      <c r="G188" s="36" t="s">
        <v>6286</v>
      </c>
      <c r="H188" s="36" t="s">
        <v>6287</v>
      </c>
      <c r="I188" s="35" t="s">
        <v>92</v>
      </c>
      <c r="J188" s="35" t="s">
        <v>93</v>
      </c>
      <c r="K188" s="35" t="s">
        <v>94</v>
      </c>
      <c r="L188" s="35" t="s">
        <v>184</v>
      </c>
      <c r="M188" s="35" t="s">
        <v>185</v>
      </c>
      <c r="N188" s="35" t="s">
        <v>97</v>
      </c>
      <c r="O188" s="35" t="s">
        <v>135</v>
      </c>
      <c r="P188" s="35" t="s">
        <v>99</v>
      </c>
      <c r="Q188" s="35" t="s">
        <v>135</v>
      </c>
      <c r="R188" s="36" t="s">
        <v>2792</v>
      </c>
      <c r="S188" s="95" t="s">
        <v>2768</v>
      </c>
      <c r="T188" s="16" t="s">
        <v>103</v>
      </c>
      <c r="U188" s="96" t="s">
        <v>104</v>
      </c>
      <c r="V188" s="35" t="s">
        <v>5334</v>
      </c>
      <c r="W188" s="35" t="s">
        <v>6288</v>
      </c>
      <c r="X188" s="35" t="s">
        <v>4897</v>
      </c>
      <c r="Y188" s="35" t="s">
        <v>4753</v>
      </c>
      <c r="Z188" s="35" t="s">
        <v>4754</v>
      </c>
      <c r="AA188" s="35" t="s">
        <v>6289</v>
      </c>
      <c r="AB188" s="35" t="s">
        <v>111</v>
      </c>
      <c r="AC188" s="35" t="s">
        <v>97</v>
      </c>
      <c r="AD188" s="35" t="s">
        <v>99</v>
      </c>
      <c r="AE188" s="35"/>
      <c r="AF188" s="35"/>
      <c r="AG188" s="35"/>
      <c r="AH188" s="35" t="s">
        <v>4756</v>
      </c>
      <c r="AI188" s="35" t="s">
        <v>4757</v>
      </c>
      <c r="AJ188" s="36" t="s">
        <v>104</v>
      </c>
      <c r="AK188" s="37" t="str">
        <f aca="false">AI188&amp;L188&amp;M188</f>
        <v>普办乘车环境问题车辆卫生</v>
      </c>
      <c r="AP188" s="38" t="n">
        <v>185</v>
      </c>
      <c r="AQ188" s="97" t="n">
        <v>46082</v>
      </c>
      <c r="AR188" s="43" t="str">
        <f aca="false">IFERROR(LEFT(A188,FIND("（",A188)-1),A188)</f>
        <v>GJ-PHONE-20260307-0211</v>
      </c>
      <c r="AS188" s="43" t="str">
        <f aca="false">J188</f>
        <v>诉求</v>
      </c>
      <c r="AT188" s="43" t="n">
        <f aca="false">IF(MID(AR188,1,2)="热线",12345)+IF(MID(AR188,1,2)="网络",12345)+IF(MID(AR188,1,2)="GJ",96166)</f>
        <v>96166</v>
      </c>
      <c r="AU188" s="43" t="str">
        <f aca="false">IFERROR(LEFT(C188,FIND(" ",C188)-1),C188)</f>
        <v>2026-03-07</v>
      </c>
      <c r="AV188" s="43" t="str">
        <f aca="false">P188</f>
        <v>物管行政部</v>
      </c>
      <c r="AW188" s="43" t="str">
        <f aca="false">Q188</f>
        <v>东直门分中心</v>
      </c>
      <c r="AX188" s="7" t="str">
        <f aca="false">H188</f>
        <v>3月7日8:03分来电，一位先生来电反映：其称942路7375882号车，其称该车车厢内地面特别脏，还有很多垃圾，座套也非常脏，其不满，要求答复。</v>
      </c>
      <c r="AY188" s="43" t="str">
        <f aca="false">L188</f>
        <v>乘车环境问题</v>
      </c>
      <c r="AZ188" s="43" t="s">
        <v>116</v>
      </c>
      <c r="BA188" s="43" t="s">
        <v>116</v>
      </c>
      <c r="BB188" s="43" t="s">
        <v>116</v>
      </c>
      <c r="BC188" s="6" t="s">
        <v>4758</v>
      </c>
      <c r="BD188" s="43" t="str">
        <f aca="false">T188</f>
        <v>结束</v>
      </c>
      <c r="BE188" s="43" t="str">
        <f aca="false">IFERROR(LEFT(R188,FIND(" ",R188)-1),R188)</f>
        <v>2026-03-12</v>
      </c>
      <c r="BF188" s="6" t="s">
        <v>6290</v>
      </c>
      <c r="BG188" s="78" t="s">
        <v>99</v>
      </c>
      <c r="BH188" s="55" t="s">
        <v>135</v>
      </c>
      <c r="BI188" s="44"/>
      <c r="BJ188" s="44"/>
      <c r="BK188" s="44"/>
      <c r="BL188" s="44" t="str">
        <f aca="false">IF(BG188="物管行政部","侯旭、郑楠",IF(BG188="安保部","张庚",IF(BG188="工程设备部","华菲",IF(BG188="人力资源部","成琦",IF(BG188="党委工作部","阎鑫雨",IF(BG188="餐饮服务部","赵弘晨",IF(BG188="工会","白莉",IF(BG188="办公室","李建萍",""))))))))&amp;IF(BG188="纪检部","张先民",IF(BG188="信息管理部","蔡浩然",""))</f>
        <v>侯旭、郑楠</v>
      </c>
      <c r="BM188" s="44"/>
      <c r="BN188" s="44"/>
      <c r="BO188" s="44"/>
      <c r="BP188" s="44" t="s">
        <v>120</v>
      </c>
      <c r="BQ188" s="46"/>
      <c r="BR188" s="44"/>
      <c r="BS188" s="46"/>
      <c r="BT188" s="46"/>
      <c r="BU188" s="44"/>
      <c r="BV188" s="44"/>
      <c r="BW188" s="44" t="str">
        <f aca="false">MID(AR188,1,22)</f>
        <v>GJ-PHONE-20260307-0211</v>
      </c>
      <c r="BX188" s="45" t="str">
        <f aca="false">IF(COUNTIF(BW:BW,BW188)=1,"否",COUNTIF(BW:BW,BW188))</f>
        <v>否</v>
      </c>
      <c r="CF188" s="0" t="str">
        <f aca="false">VLOOKUP(AR188,[3]市民意见信息导出!$AK$2:$AM$304,3,FALSE())</f>
        <v>结束</v>
      </c>
    </row>
    <row r="189" customFormat="false" ht="85" hidden="true" customHeight="true" outlineLevel="0" collapsed="false">
      <c r="A189" s="36" t="s">
        <v>6291</v>
      </c>
      <c r="B189" s="36" t="s">
        <v>6292</v>
      </c>
      <c r="C189" s="36" t="s">
        <v>6293</v>
      </c>
      <c r="D189" s="36" t="s">
        <v>2822</v>
      </c>
      <c r="E189" s="35" t="s">
        <v>2816</v>
      </c>
      <c r="F189" s="35" t="s">
        <v>129</v>
      </c>
      <c r="G189" s="36" t="s">
        <v>6294</v>
      </c>
      <c r="H189" s="36" t="s">
        <v>6295</v>
      </c>
      <c r="I189" s="35" t="s">
        <v>92</v>
      </c>
      <c r="J189" s="35" t="s">
        <v>173</v>
      </c>
      <c r="K189" s="35" t="s">
        <v>1377</v>
      </c>
      <c r="L189" s="35" t="s">
        <v>2940</v>
      </c>
      <c r="M189" s="35" t="s">
        <v>2941</v>
      </c>
      <c r="N189" s="35" t="s">
        <v>97</v>
      </c>
      <c r="O189" s="35" t="s">
        <v>158</v>
      </c>
      <c r="P189" s="35" t="s">
        <v>1380</v>
      </c>
      <c r="Q189" s="35" t="s">
        <v>158</v>
      </c>
      <c r="R189" s="36" t="s">
        <v>2822</v>
      </c>
      <c r="S189" s="95" t="s">
        <v>2768</v>
      </c>
      <c r="T189" s="16" t="s">
        <v>103</v>
      </c>
      <c r="U189" s="96" t="s">
        <v>104</v>
      </c>
      <c r="V189" s="35" t="s">
        <v>2823</v>
      </c>
      <c r="W189" s="36" t="s">
        <v>6296</v>
      </c>
      <c r="X189" s="35" t="s">
        <v>2825</v>
      </c>
      <c r="Y189" s="36" t="s">
        <v>139</v>
      </c>
      <c r="Z189" s="36" t="s">
        <v>139</v>
      </c>
      <c r="AA189" s="36" t="s">
        <v>139</v>
      </c>
      <c r="AB189" s="35" t="s">
        <v>111</v>
      </c>
      <c r="AC189" s="35" t="s">
        <v>97</v>
      </c>
      <c r="AD189" s="35" t="s">
        <v>99</v>
      </c>
      <c r="AE189" s="35"/>
      <c r="AF189" s="35"/>
      <c r="AG189" s="35"/>
      <c r="AH189" s="35" t="s">
        <v>4756</v>
      </c>
      <c r="AI189" s="35" t="s">
        <v>4757</v>
      </c>
      <c r="AJ189" s="36" t="s">
        <v>104</v>
      </c>
      <c r="AK189" s="37" t="str">
        <f aca="false">AI189&amp;L189&amp;M189</f>
        <v>普办科技信息专业其他问题科技信息专业补充内容</v>
      </c>
      <c r="AP189" s="38" t="n">
        <v>186</v>
      </c>
      <c r="AQ189" s="97" t="n">
        <v>46082</v>
      </c>
      <c r="AR189" s="43" t="str">
        <f aca="false">IFERROR(LEFT(A189,FIND("（",A189)-1),A189)</f>
        <v>GJ-PHONE-20260308-1315</v>
      </c>
      <c r="AS189" s="43" t="str">
        <f aca="false">J189</f>
        <v>其他</v>
      </c>
      <c r="AT189" s="43" t="n">
        <f aca="false">IF(MID(AR189,1,2)="热线",12345)+IF(MID(AR189,1,2)="网络",12345)+IF(MID(AR189,1,2)="GJ",96166)</f>
        <v>96166</v>
      </c>
      <c r="AU189" s="43" t="str">
        <f aca="false">IFERROR(LEFT(C189,FIND(" ",C189)-1),C189)</f>
        <v>2026-03-09</v>
      </c>
      <c r="AV189" s="43" t="str">
        <f aca="false">P189</f>
        <v>信息管理部</v>
      </c>
      <c r="AW189" s="43" t="str">
        <f aca="false">Q189</f>
        <v>西客站分中心</v>
      </c>
      <c r="AX189" s="7" t="str">
        <f aca="false">H189</f>
        <v>3月8日15:02分客三职工白先生来电：其将电动自行车放置在湾子场站的车棚内，停放时车棚内有4、5辆车，还有很多空闲位置，但3个月前其已发现车被推出车棚，被雨雪淋坏，直到今天来电前1小时其才向物业职工王宝反映，后接到物业任主任的电话，让其举证。其要求物业查看3个月前的监控调查挪其车的人是谁，并给其答复。注：此事一直未反映，就想借着开人大会反映，希望领导重视。同时已拨打12345反映。</v>
      </c>
      <c r="AY189" s="43" t="str">
        <f aca="false">L189</f>
        <v>科技信息专业其他问题</v>
      </c>
      <c r="AZ189" s="43" t="s">
        <v>116</v>
      </c>
      <c r="BA189" s="43" t="s">
        <v>116</v>
      </c>
      <c r="BB189" s="43" t="s">
        <v>116</v>
      </c>
      <c r="BC189" s="6" t="s">
        <v>546</v>
      </c>
      <c r="BD189" s="43" t="str">
        <f aca="false">T189</f>
        <v>结束</v>
      </c>
      <c r="BE189" s="43" t="str">
        <f aca="false">IFERROR(LEFT(R189,FIND(" ",R189)-1),R189)</f>
        <v>2026-03-13</v>
      </c>
      <c r="BF189" s="6" t="s">
        <v>2828</v>
      </c>
      <c r="BG189" s="78" t="s">
        <v>1380</v>
      </c>
      <c r="BH189" s="55" t="s">
        <v>158</v>
      </c>
      <c r="BI189" s="44"/>
      <c r="BJ189" s="44"/>
      <c r="BK189" s="44"/>
      <c r="BL189" s="44" t="str">
        <f aca="false">IF(BG189="物管行政部","侯旭、郑楠",IF(BG189="安保部","张庚",IF(BG189="工程设备部","华菲",IF(BG189="人力资源部","成琦",IF(BG189="党委工作部","阎鑫雨",IF(BG189="餐饮服务部","赵弘晨",IF(BG189="工会","白莉",IF(BG189="办公室","李建萍",""))))))))&amp;IF(BG189="纪检部","张先民",IF(BG189="信息管理部","蔡浩然",""))</f>
        <v>蔡浩然</v>
      </c>
      <c r="BM189" s="44"/>
      <c r="BN189" s="44"/>
      <c r="BO189" s="44"/>
      <c r="BP189" s="45" t="s">
        <v>120</v>
      </c>
      <c r="BQ189" s="46" t="s">
        <v>2829</v>
      </c>
      <c r="BR189" s="44" t="s">
        <v>92</v>
      </c>
      <c r="BS189" s="46" t="s">
        <v>150</v>
      </c>
      <c r="BT189" s="46"/>
      <c r="BU189" s="44"/>
      <c r="BV189" s="44"/>
      <c r="BW189" s="44" t="str">
        <f aca="false">MID(AR189,1,22)</f>
        <v>GJ-PHONE-20260308-1315</v>
      </c>
      <c r="BX189" s="45" t="str">
        <f aca="false">IF(COUNTIF(BW:BW,BW189)=1,"否",COUNTIF(BW:BW,BW189))</f>
        <v>否</v>
      </c>
      <c r="CF189" s="0" t="str">
        <f aca="false">VLOOKUP(AR189,[3]市民意见信息导出!$AK$2:$AM$304,3,FALSE())</f>
        <v>结束</v>
      </c>
    </row>
    <row r="190" customFormat="false" ht="77" hidden="true" customHeight="true" outlineLevel="0" collapsed="false">
      <c r="A190" s="36" t="s">
        <v>6297</v>
      </c>
      <c r="B190" s="36" t="s">
        <v>6298</v>
      </c>
      <c r="C190" s="36" t="s">
        <v>6299</v>
      </c>
      <c r="D190" s="36" t="s">
        <v>2870</v>
      </c>
      <c r="E190" s="35"/>
      <c r="F190" s="35" t="s">
        <v>89</v>
      </c>
      <c r="G190" s="36" t="s">
        <v>6300</v>
      </c>
      <c r="H190" s="36" t="s">
        <v>6301</v>
      </c>
      <c r="I190" s="35" t="s">
        <v>92</v>
      </c>
      <c r="J190" s="35" t="s">
        <v>173</v>
      </c>
      <c r="K190" s="35" t="s">
        <v>234</v>
      </c>
      <c r="L190" s="35" t="s">
        <v>303</v>
      </c>
      <c r="M190" s="35" t="s">
        <v>304</v>
      </c>
      <c r="N190" s="35" t="s">
        <v>97</v>
      </c>
      <c r="O190" s="35" t="s">
        <v>499</v>
      </c>
      <c r="P190" s="35" t="s">
        <v>238</v>
      </c>
      <c r="Q190" s="35" t="s">
        <v>499</v>
      </c>
      <c r="R190" s="36" t="s">
        <v>2870</v>
      </c>
      <c r="S190" s="95" t="s">
        <v>2853</v>
      </c>
      <c r="T190" s="16" t="s">
        <v>103</v>
      </c>
      <c r="U190" s="96" t="s">
        <v>104</v>
      </c>
      <c r="V190" s="35" t="s">
        <v>6302</v>
      </c>
      <c r="W190" s="35" t="s">
        <v>6303</v>
      </c>
      <c r="X190" s="35" t="s">
        <v>6304</v>
      </c>
      <c r="Y190" s="35" t="s">
        <v>6305</v>
      </c>
      <c r="Z190" s="35" t="s">
        <v>6306</v>
      </c>
      <c r="AA190" s="35" t="s">
        <v>6307</v>
      </c>
      <c r="AB190" s="35" t="s">
        <v>111</v>
      </c>
      <c r="AC190" s="35" t="s">
        <v>97</v>
      </c>
      <c r="AD190" s="35" t="s">
        <v>238</v>
      </c>
      <c r="AE190" s="35"/>
      <c r="AF190" s="35"/>
      <c r="AG190" s="35"/>
      <c r="AH190" s="35" t="s">
        <v>4756</v>
      </c>
      <c r="AI190" s="35" t="s">
        <v>4757</v>
      </c>
      <c r="AJ190" s="36" t="s">
        <v>104</v>
      </c>
      <c r="AK190" s="37" t="str">
        <f aca="false">AI190&amp;L190&amp;M190</f>
        <v>普办人力资源方面其他问题人力资源方面补充内容</v>
      </c>
      <c r="AP190" s="38" t="n">
        <v>187</v>
      </c>
      <c r="AQ190" s="97" t="n">
        <v>46082</v>
      </c>
      <c r="AR190" s="43" t="str">
        <f aca="false">IFERROR(LEFT(A190,FIND("（",A190)-1),A190)</f>
        <v>GJ-PHONE-20260310-0132</v>
      </c>
      <c r="AS190" s="43" t="str">
        <f aca="false">J190</f>
        <v>其他</v>
      </c>
      <c r="AT190" s="43" t="n">
        <f aca="false">IF(MID(AR190,1,2)="热线",12345)+IF(MID(AR190,1,2)="网络",12345)+IF(MID(AR190,1,2)="GJ",96166)</f>
        <v>96166</v>
      </c>
      <c r="AU190" s="43" t="str">
        <f aca="false">IFERROR(LEFT(C190,FIND(" ",C190)-1),C190)</f>
        <v>2026-03-10</v>
      </c>
      <c r="AV190" s="43" t="str">
        <f aca="false">P190</f>
        <v>人力资源部</v>
      </c>
      <c r="AW190" s="43" t="str">
        <f aca="false">Q190</f>
        <v>回龙观分中心</v>
      </c>
      <c r="AX190" s="7" t="str">
        <f aca="false">H190</f>
        <v>2026年3月10日07:44分来电：一位女士反映：其与607路宏福苑打扫卫生的多宝庆是家人关系，称此人总是与其打架（家庭暴力），且随意请假不上班，还有精神抑郁，总报警将其请到派出所，耽误其上班。其要求负责的领导知道此事并马上答复。
注；其称多宝庆的保障部在回龙观。8:10分微信转物业</v>
      </c>
      <c r="AY190" s="43" t="str">
        <f aca="false">L190</f>
        <v>人力资源方面其他问题</v>
      </c>
      <c r="AZ190" s="43" t="s">
        <v>92</v>
      </c>
      <c r="BA190" s="43" t="s">
        <v>92</v>
      </c>
      <c r="BB190" s="43" t="s">
        <v>116</v>
      </c>
      <c r="BC190" s="6" t="s">
        <v>546</v>
      </c>
      <c r="BD190" s="43" t="str">
        <f aca="false">T190</f>
        <v>结束</v>
      </c>
      <c r="BE190" s="43" t="str">
        <f aca="false">IFERROR(LEFT(R190,FIND(" ",R190)-1),R190)</f>
        <v>2026-03-15</v>
      </c>
      <c r="BF190" s="6" t="s">
        <v>6308</v>
      </c>
      <c r="BG190" s="78" t="s">
        <v>238</v>
      </c>
      <c r="BH190" s="55" t="s">
        <v>499</v>
      </c>
      <c r="BI190" s="44"/>
      <c r="BJ190" s="44"/>
      <c r="BK190" s="44"/>
      <c r="BL190" s="44" t="str">
        <f aca="false">IF(BG190="物管行政部","侯旭、郑楠",IF(BG190="安保部","张庚",IF(BG190="工程设备部","华菲",IF(BG190="人力资源部","成琦",IF(BG190="党委工作部","阎鑫雨",IF(BG190="餐饮服务部","赵弘晨",IF(BG190="工会","白莉",IF(BG190="办公室","李建萍",""))))))))&amp;IF(BG190="纪检部","张先民",IF(BG190="信息管理部","蔡浩然",""))</f>
        <v>成琦</v>
      </c>
      <c r="BM190" s="44"/>
      <c r="BN190" s="44"/>
      <c r="BO190" s="44"/>
      <c r="BP190" s="45" t="s">
        <v>120</v>
      </c>
      <c r="BQ190" s="46"/>
      <c r="BR190" s="44"/>
      <c r="BS190" s="46"/>
      <c r="BT190" s="46"/>
      <c r="BU190" s="44"/>
      <c r="BV190" s="44"/>
      <c r="BW190" s="44" t="str">
        <f aca="false">MID(AR190,1,22)</f>
        <v>GJ-PHONE-20260310-0132</v>
      </c>
      <c r="BX190" s="45" t="str">
        <f aca="false">IF(COUNTIF(BW:BW,BW190)=1,"否",COUNTIF(BW:BW,BW190))</f>
        <v>否</v>
      </c>
      <c r="CF190" s="0" t="str">
        <f aca="false">VLOOKUP(AR190,[3]市民意见信息导出!$AK$2:$AM$304,3,FALSE())</f>
        <v>结束</v>
      </c>
    </row>
    <row r="191" customFormat="false" ht="84" hidden="true" customHeight="true" outlineLevel="0" collapsed="false">
      <c r="A191" s="36" t="s">
        <v>6309</v>
      </c>
      <c r="B191" s="36" t="s">
        <v>6310</v>
      </c>
      <c r="C191" s="36" t="s">
        <v>6311</v>
      </c>
      <c r="D191" s="36" t="s">
        <v>2870</v>
      </c>
      <c r="E191" s="35"/>
      <c r="F191" s="35" t="s">
        <v>129</v>
      </c>
      <c r="G191" s="36" t="s">
        <v>6312</v>
      </c>
      <c r="H191" s="36" t="s">
        <v>6313</v>
      </c>
      <c r="I191" s="35" t="s">
        <v>92</v>
      </c>
      <c r="J191" s="35" t="s">
        <v>173</v>
      </c>
      <c r="K191" s="35" t="s">
        <v>234</v>
      </c>
      <c r="L191" s="35" t="s">
        <v>303</v>
      </c>
      <c r="M191" s="35" t="s">
        <v>304</v>
      </c>
      <c r="N191" s="35" t="s">
        <v>97</v>
      </c>
      <c r="O191" s="35" t="s">
        <v>238</v>
      </c>
      <c r="P191" s="35" t="s">
        <v>238</v>
      </c>
      <c r="Q191" s="35" t="s">
        <v>218</v>
      </c>
      <c r="R191" s="36" t="s">
        <v>2870</v>
      </c>
      <c r="S191" s="95" t="s">
        <v>2893</v>
      </c>
      <c r="T191" s="16" t="s">
        <v>103</v>
      </c>
      <c r="U191" s="96" t="s">
        <v>104</v>
      </c>
      <c r="V191" s="35" t="s">
        <v>6314</v>
      </c>
      <c r="W191" s="35" t="s">
        <v>6315</v>
      </c>
      <c r="X191" s="35" t="s">
        <v>6316</v>
      </c>
      <c r="Y191" s="35" t="s">
        <v>242</v>
      </c>
      <c r="Z191" s="35" t="s">
        <v>242</v>
      </c>
      <c r="AA191" s="35" t="s">
        <v>6317</v>
      </c>
      <c r="AB191" s="35" t="s">
        <v>111</v>
      </c>
      <c r="AC191" s="35" t="s">
        <v>97</v>
      </c>
      <c r="AD191" s="35" t="s">
        <v>238</v>
      </c>
      <c r="AE191" s="35"/>
      <c r="AF191" s="35"/>
      <c r="AG191" s="35"/>
      <c r="AH191" s="35" t="s">
        <v>4756</v>
      </c>
      <c r="AI191" s="35" t="s">
        <v>4757</v>
      </c>
      <c r="AJ191" s="36" t="s">
        <v>104</v>
      </c>
      <c r="AK191" s="37" t="str">
        <f aca="false">AI191&amp;L191&amp;M191</f>
        <v>普办人力资源方面其他问题人力资源方面补充内容</v>
      </c>
      <c r="AP191" s="38" t="n">
        <v>188</v>
      </c>
      <c r="AQ191" s="97" t="n">
        <v>46082</v>
      </c>
      <c r="AR191" s="43" t="str">
        <f aca="false">IFERROR(LEFT(A191,FIND("（",A191)-1),A191)</f>
        <v>GJ-PHONE-20260310-0562</v>
      </c>
      <c r="AS191" s="43" t="str">
        <f aca="false">J191</f>
        <v>其他</v>
      </c>
      <c r="AT191" s="43" t="n">
        <f aca="false">IF(MID(AR191,1,2)="热线",12345)+IF(MID(AR191,1,2)="网络",12345)+IF(MID(AR191,1,2)="GJ",96166)</f>
        <v>96166</v>
      </c>
      <c r="AU191" s="43" t="str">
        <f aca="false">IFERROR(LEFT(C191,FIND(" ",C191)-1),C191)</f>
        <v>2026-03-10</v>
      </c>
      <c r="AV191" s="43" t="str">
        <f aca="false">P191</f>
        <v>人力资源部</v>
      </c>
      <c r="AW191" s="43" t="str">
        <f aca="false">Q191</f>
        <v>机关</v>
      </c>
      <c r="AX191" s="7" t="str">
        <f aca="false">H191</f>
        <v>3月10日10:07分来电：一先生来电： 其3月9日10点多，从微信公众号内搜索：公交控股集团有限公司，鸿运承物业管理中心，其看到有物业招聘信息，其要应聘工程设备部，后其拨打83121684询问关于工资待遇等问题，其问的较多，一男工作人员跟其说了10分钟，后工作人员态度不耐烦，其就挂断电话。之后一女士（姓郑）给其回复（来电号码：13501205402），对其辱骂，说我们鸿运承不是什么人都要。其对女工作人员态度不满，望有关部门核实，要求严肃处理并答复。 </v>
      </c>
      <c r="AY191" s="43" t="str">
        <f aca="false">L191</f>
        <v>人力资源方面其他问题</v>
      </c>
      <c r="AZ191" s="43" t="s">
        <v>92</v>
      </c>
      <c r="BA191" s="43" t="s">
        <v>92</v>
      </c>
      <c r="BB191" s="43" t="s">
        <v>116</v>
      </c>
      <c r="BC191" s="6" t="s">
        <v>1330</v>
      </c>
      <c r="BD191" s="43" t="str">
        <f aca="false">T191</f>
        <v>结束</v>
      </c>
      <c r="BE191" s="43" t="str">
        <f aca="false">IFERROR(LEFT(R191,FIND(" ",R191)-1),R191)</f>
        <v>2026-03-15</v>
      </c>
      <c r="BF191" s="6" t="s">
        <v>6318</v>
      </c>
      <c r="BG191" s="78" t="s">
        <v>238</v>
      </c>
      <c r="BH191" s="55" t="s">
        <v>218</v>
      </c>
      <c r="BI191" s="44"/>
      <c r="BJ191" s="44"/>
      <c r="BK191" s="44"/>
      <c r="BL191" s="44" t="str">
        <f aca="false">IF(BG191="物管行政部","侯旭、郑楠",IF(BG191="安保部","张庚",IF(BG191="工程设备部","华菲",IF(BG191="人力资源部","成琦",IF(BG191="党委工作部","阎鑫雨",IF(BG191="餐饮服务部","赵弘晨",IF(BG191="工会","白莉",IF(BG191="办公室","李建萍",""))))))))&amp;IF(BG191="纪检部","张先民",IF(BG191="信息管理部","蔡浩然",""))</f>
        <v>成琦</v>
      </c>
      <c r="BM191" s="44"/>
      <c r="BN191" s="44"/>
      <c r="BO191" s="44"/>
      <c r="BP191" s="44" t="s">
        <v>120</v>
      </c>
      <c r="BQ191" s="46" t="s">
        <v>6319</v>
      </c>
      <c r="BR191" s="44" t="s">
        <v>92</v>
      </c>
      <c r="BS191" s="46"/>
      <c r="BT191" s="46"/>
      <c r="BU191" s="44"/>
      <c r="BV191" s="44"/>
      <c r="BW191" s="44" t="str">
        <f aca="false">MID(AR191,1,22)</f>
        <v>GJ-PHONE-20260310-0562</v>
      </c>
      <c r="BX191" s="45" t="str">
        <f aca="false">IF(COUNTIF(BW:BW,BW191)=1,"否",COUNTIF(BW:BW,BW191))</f>
        <v>否</v>
      </c>
      <c r="CF191" s="0" t="str">
        <f aca="false">VLOOKUP(AR191,[3]市民意见信息导出!$AK$2:$AM$304,3,FALSE())</f>
        <v>结束</v>
      </c>
    </row>
    <row r="192" customFormat="false" ht="76" hidden="true" customHeight="true" outlineLevel="0" collapsed="false">
      <c r="A192" s="36" t="s">
        <v>6320</v>
      </c>
      <c r="B192" s="36" t="s">
        <v>6321</v>
      </c>
      <c r="C192" s="36" t="s">
        <v>6322</v>
      </c>
      <c r="D192" s="36" t="s">
        <v>2870</v>
      </c>
      <c r="E192" s="35" t="s">
        <v>4747</v>
      </c>
      <c r="F192" s="35" t="s">
        <v>129</v>
      </c>
      <c r="G192" s="36" t="s">
        <v>6323</v>
      </c>
      <c r="H192" s="36" t="s">
        <v>6324</v>
      </c>
      <c r="I192" s="35" t="s">
        <v>92</v>
      </c>
      <c r="J192" s="35" t="s">
        <v>93</v>
      </c>
      <c r="K192" s="35" t="s">
        <v>132</v>
      </c>
      <c r="L192" s="35" t="s">
        <v>388</v>
      </c>
      <c r="M192" s="35" t="s">
        <v>389</v>
      </c>
      <c r="N192" s="35" t="s">
        <v>97</v>
      </c>
      <c r="O192" s="35" t="s">
        <v>186</v>
      </c>
      <c r="P192" s="35" t="s">
        <v>176</v>
      </c>
      <c r="Q192" s="35" t="s">
        <v>186</v>
      </c>
      <c r="R192" s="36" t="s">
        <v>2870</v>
      </c>
      <c r="S192" s="95" t="s">
        <v>2893</v>
      </c>
      <c r="T192" s="16" t="s">
        <v>103</v>
      </c>
      <c r="U192" s="96" t="s">
        <v>104</v>
      </c>
      <c r="V192" s="35" t="s">
        <v>6325</v>
      </c>
      <c r="W192" s="35" t="s">
        <v>6326</v>
      </c>
      <c r="X192" s="35" t="s">
        <v>6327</v>
      </c>
      <c r="Y192" s="35" t="s">
        <v>6327</v>
      </c>
      <c r="Z192" s="35" t="s">
        <v>6327</v>
      </c>
      <c r="AA192" s="35" t="s">
        <v>6328</v>
      </c>
      <c r="AB192" s="35" t="s">
        <v>111</v>
      </c>
      <c r="AC192" s="35" t="s">
        <v>97</v>
      </c>
      <c r="AD192" s="35" t="s">
        <v>176</v>
      </c>
      <c r="AE192" s="35"/>
      <c r="AF192" s="35"/>
      <c r="AG192" s="35"/>
      <c r="AH192" s="35" t="s">
        <v>4756</v>
      </c>
      <c r="AI192" s="35" t="s">
        <v>4757</v>
      </c>
      <c r="AJ192" s="36" t="s">
        <v>104</v>
      </c>
      <c r="AK192" s="37" t="str">
        <f aca="false">AI192&amp;L192&amp;M192</f>
        <v>普办场站保安问题场站保安</v>
      </c>
      <c r="AP192" s="38" t="n">
        <v>189</v>
      </c>
      <c r="AQ192" s="97" t="n">
        <v>46082</v>
      </c>
      <c r="AR192" s="43" t="str">
        <f aca="false">IFERROR(LEFT(A192,FIND("（",A192)-1),A192)</f>
        <v>GJ-PHONE-20260310-1991</v>
      </c>
      <c r="AS192" s="43" t="str">
        <f aca="false">J192</f>
        <v>诉求</v>
      </c>
      <c r="AT192" s="43" t="n">
        <f aca="false">IF(MID(AR192,1,2)="热线",12345)+IF(MID(AR192,1,2)="网络",12345)+IF(MID(AR192,1,2)="GJ",96166)</f>
        <v>96166</v>
      </c>
      <c r="AU192" s="43" t="str">
        <f aca="false">IFERROR(LEFT(C192,FIND(" ",C192)-1),C192)</f>
        <v>2026-03-10</v>
      </c>
      <c r="AV192" s="43" t="str">
        <f aca="false">P192</f>
        <v>安全保卫部（应急管理中心）</v>
      </c>
      <c r="AW192" s="43" t="str">
        <f aca="false">Q192</f>
        <v>动物园分中心</v>
      </c>
      <c r="AX192" s="7" t="str">
        <f aca="false">H192</f>
        <v>3月10日18:53分(来电)一位男士反映：其自驾车误入北官厅停车场，家人在此上厕所，一位男工作人员（穿黑色衣服）用手拍车，还给其家人拍照，还说：你们今天别走了，工作人员关门不开门，现在还在场站，此事已经报警，警察让工作人员道歉，工作人员未道歉，其不满，要求马上答复。</v>
      </c>
      <c r="AY192" s="43" t="str">
        <f aca="false">L192</f>
        <v>场站保安问题</v>
      </c>
      <c r="AZ192" s="43" t="s">
        <v>116</v>
      </c>
      <c r="BA192" s="43" t="s">
        <v>116</v>
      </c>
      <c r="BB192" s="43" t="s">
        <v>116</v>
      </c>
      <c r="BC192" s="6" t="s">
        <v>546</v>
      </c>
      <c r="BD192" s="43" t="str">
        <f aca="false">T192</f>
        <v>结束</v>
      </c>
      <c r="BE192" s="43" t="str">
        <f aca="false">IFERROR(LEFT(R192,FIND(" ",R192)-1),R192)</f>
        <v>2026-03-15</v>
      </c>
      <c r="BF192" s="6" t="s">
        <v>2933</v>
      </c>
      <c r="BG192" s="78" t="s">
        <v>148</v>
      </c>
      <c r="BH192" s="55" t="s">
        <v>186</v>
      </c>
      <c r="BI192" s="44"/>
      <c r="BJ192" s="44"/>
      <c r="BK192" s="44"/>
      <c r="BL192" s="44" t="str">
        <f aca="false">IF(BG192="物管行政部","侯旭、郑楠",IF(BG192="安保部","张庚",IF(BG192="工程设备部","华菲",IF(BG192="人力资源部","成琦",IF(BG192="党委工作部","阎鑫雨",IF(BG192="餐饮服务部","赵弘晨",IF(BG192="工会","白莉",IF(BG192="办公室","李建萍",""))))))))&amp;IF(BG192="纪检部","张先民",IF(BG192="信息管理部","蔡浩然",""))</f>
        <v>张庚</v>
      </c>
      <c r="BM192" s="44"/>
      <c r="BN192" s="44"/>
      <c r="BO192" s="44"/>
      <c r="BP192" s="44" t="s">
        <v>120</v>
      </c>
      <c r="BQ192" s="46" t="s">
        <v>6329</v>
      </c>
      <c r="BR192" s="44" t="s">
        <v>92</v>
      </c>
      <c r="BS192" s="46" t="s">
        <v>150</v>
      </c>
      <c r="BT192" s="46"/>
      <c r="BU192" s="44"/>
      <c r="BV192" s="44"/>
      <c r="BW192" s="44" t="str">
        <f aca="false">MID(AR192,1,22)</f>
        <v>GJ-PHONE-20260310-1991</v>
      </c>
      <c r="BX192" s="45" t="str">
        <f aca="false">IF(COUNTIF(BW:BW,BW192)=1,"否",COUNTIF(BW:BW,BW192))</f>
        <v>否</v>
      </c>
      <c r="CF192" s="0" t="str">
        <f aca="false">VLOOKUP(AR192,[3]市民意见信息导出!$AK$2:$AM$304,3,FALSE())</f>
        <v>结束</v>
      </c>
    </row>
    <row r="193" customFormat="false" ht="131" hidden="true" customHeight="true" outlineLevel="0" collapsed="false">
      <c r="A193" s="36" t="s">
        <v>6330</v>
      </c>
      <c r="B193" s="36" t="s">
        <v>6331</v>
      </c>
      <c r="C193" s="36" t="s">
        <v>6332</v>
      </c>
      <c r="D193" s="36" t="s">
        <v>2943</v>
      </c>
      <c r="E193" s="35" t="s">
        <v>4747</v>
      </c>
      <c r="F193" s="35" t="s">
        <v>129</v>
      </c>
      <c r="G193" s="36" t="s">
        <v>6312</v>
      </c>
      <c r="H193" s="36" t="s">
        <v>6333</v>
      </c>
      <c r="I193" s="35" t="s">
        <v>92</v>
      </c>
      <c r="J193" s="35" t="s">
        <v>173</v>
      </c>
      <c r="K193" s="35" t="s">
        <v>234</v>
      </c>
      <c r="L193" s="35" t="s">
        <v>303</v>
      </c>
      <c r="M193" s="35" t="s">
        <v>304</v>
      </c>
      <c r="N193" s="35" t="s">
        <v>97</v>
      </c>
      <c r="O193" s="35" t="s">
        <v>238</v>
      </c>
      <c r="P193" s="35" t="s">
        <v>238</v>
      </c>
      <c r="Q193" s="35" t="s">
        <v>218</v>
      </c>
      <c r="R193" s="36" t="s">
        <v>2943</v>
      </c>
      <c r="S193" s="95" t="s">
        <v>2893</v>
      </c>
      <c r="T193" s="16" t="s">
        <v>103</v>
      </c>
      <c r="U193" s="96" t="s">
        <v>104</v>
      </c>
      <c r="V193" s="35" t="s">
        <v>6314</v>
      </c>
      <c r="W193" s="35" t="s">
        <v>6315</v>
      </c>
      <c r="X193" s="35" t="s">
        <v>6316</v>
      </c>
      <c r="Y193" s="35" t="s">
        <v>242</v>
      </c>
      <c r="Z193" s="35" t="s">
        <v>242</v>
      </c>
      <c r="AA193" s="35" t="s">
        <v>6317</v>
      </c>
      <c r="AB193" s="35" t="s">
        <v>111</v>
      </c>
      <c r="AC193" s="35" t="s">
        <v>97</v>
      </c>
      <c r="AD193" s="35" t="s">
        <v>238</v>
      </c>
      <c r="AE193" s="35"/>
      <c r="AF193" s="35"/>
      <c r="AG193" s="35"/>
      <c r="AH193" s="35" t="s">
        <v>4756</v>
      </c>
      <c r="AI193" s="35" t="s">
        <v>4757</v>
      </c>
      <c r="AJ193" s="36" t="s">
        <v>104</v>
      </c>
      <c r="AK193" s="37" t="str">
        <f aca="false">AI193&amp;L193&amp;M193</f>
        <v>普办人力资源方面其他问题人力资源方面补充内容</v>
      </c>
      <c r="AP193" s="38" t="n">
        <v>190</v>
      </c>
      <c r="AQ193" s="97" t="n">
        <v>46082</v>
      </c>
      <c r="AR193" s="43" t="str">
        <f aca="false">IFERROR(LEFT(A193,FIND("（",A193)-1),A193)</f>
        <v>GJ-PHONE-20260311-0417</v>
      </c>
      <c r="AS193" s="43" t="str">
        <f aca="false">J193</f>
        <v>其他</v>
      </c>
      <c r="AT193" s="43" t="n">
        <f aca="false">IF(MID(AR193,1,2)="热线",12345)+IF(MID(AR193,1,2)="网络",12345)+IF(MID(AR193,1,2)="GJ",96166)</f>
        <v>96166</v>
      </c>
      <c r="AU193" s="43" t="str">
        <f aca="false">IFERROR(LEFT(C193,FIND(" ",C193)-1),C193)</f>
        <v>2026-03-11</v>
      </c>
      <c r="AV193" s="43" t="str">
        <f aca="false">P193</f>
        <v>人力资源部</v>
      </c>
      <c r="AW193" s="43" t="str">
        <f aca="false">Q193</f>
        <v>机关</v>
      </c>
      <c r="AX193" s="7" t="str">
        <f aca="false">H193</f>
        <v>3月10日10:07分来电：一先生来电： 其3月9日10点多，从微信公众号内搜索：公交控股集团有限公司，鸿运承物业管理中心，其看到有物业招聘信息，其要应聘工程设备部，后其拨打83121684询问关于工资待遇等问题，其问的较多，一男工作人员跟其说了10分钟，后工作人员态度不耐烦，其就挂断电话。之后一女士（姓郑）给其回复（来电号码：13501205402），对其辱骂，说我们鸿运承不是什么人都要。其对女工作人员态度不满，望有关部门核实，要求严肃处理并答复。
3月11日9:28分(来电)补充：其接到该公司领导给其回复，其对答复不满，其想要回拨15811227011电话无人接，回拨座机86229357号码也无人接，其要求再次和其联系。</v>
      </c>
      <c r="AY193" s="43" t="str">
        <f aca="false">L193</f>
        <v>人力资源方面其他问题</v>
      </c>
      <c r="AZ193" s="43" t="s">
        <v>92</v>
      </c>
      <c r="BA193" s="43" t="s">
        <v>92</v>
      </c>
      <c r="BB193" s="43" t="s">
        <v>116</v>
      </c>
      <c r="BC193" s="6" t="s">
        <v>1330</v>
      </c>
      <c r="BD193" s="43" t="str">
        <f aca="false">T193</f>
        <v>结束</v>
      </c>
      <c r="BE193" s="43" t="str">
        <f aca="false">IFERROR(LEFT(R193,FIND(" ",R193)-1),R193)</f>
        <v>2026-03-16</v>
      </c>
      <c r="BF193" s="6" t="s">
        <v>6334</v>
      </c>
      <c r="BG193" s="78" t="s">
        <v>238</v>
      </c>
      <c r="BH193" s="55" t="s">
        <v>218</v>
      </c>
      <c r="BI193" s="44"/>
      <c r="BJ193" s="44"/>
      <c r="BK193" s="44"/>
      <c r="BL193" s="44" t="str">
        <f aca="false">IF(BG193="物管行政部","侯旭、郑楠",IF(BG193="安保部","张庚",IF(BG193="工程设备部","华菲",IF(BG193="人力资源部","成琦",IF(BG193="党委工作部","阎鑫雨",IF(BG193="餐饮服务部","赵弘晨",IF(BG193="工会","白莉",IF(BG193="办公室","李建萍",""))))))))&amp;IF(BG193="纪检部","张先民",IF(BG193="信息管理部","蔡浩然",""))</f>
        <v>成琦</v>
      </c>
      <c r="BM193" s="44"/>
      <c r="BN193" s="44"/>
      <c r="BO193" s="44"/>
      <c r="BP193" s="44" t="s">
        <v>120</v>
      </c>
      <c r="BQ193" s="46" t="s">
        <v>6335</v>
      </c>
      <c r="BR193" s="44" t="s">
        <v>92</v>
      </c>
      <c r="BS193" s="46"/>
      <c r="BT193" s="46"/>
      <c r="BU193" s="44"/>
      <c r="BV193" s="44"/>
      <c r="BW193" s="44" t="str">
        <f aca="false">MID(AR193,1,22)</f>
        <v>GJ-PHONE-20260311-0417</v>
      </c>
      <c r="BX193" s="45" t="str">
        <f aca="false">IF(COUNTIF(BW:BW,BW193)=1,"否",COUNTIF(BW:BW,BW193))</f>
        <v>否</v>
      </c>
      <c r="CF193" s="0" t="str">
        <f aca="false">VLOOKUP(AR193,[3]市民意见信息导出!$AK$2:$AM$304,3,FALSE())</f>
        <v>结束</v>
      </c>
    </row>
    <row r="194" customFormat="false" ht="109" hidden="true" customHeight="true" outlineLevel="0" collapsed="false">
      <c r="A194" s="36" t="s">
        <v>6336</v>
      </c>
      <c r="B194" s="36" t="s">
        <v>6337</v>
      </c>
      <c r="C194" s="36" t="s">
        <v>6338</v>
      </c>
      <c r="D194" s="36" t="s">
        <v>2943</v>
      </c>
      <c r="E194" s="35" t="s">
        <v>2816</v>
      </c>
      <c r="F194" s="35" t="s">
        <v>129</v>
      </c>
      <c r="G194" s="36" t="s">
        <v>6294</v>
      </c>
      <c r="H194" s="36" t="s">
        <v>6339</v>
      </c>
      <c r="I194" s="35" t="s">
        <v>92</v>
      </c>
      <c r="J194" s="35" t="s">
        <v>173</v>
      </c>
      <c r="K194" s="35" t="s">
        <v>132</v>
      </c>
      <c r="L194" s="35" t="s">
        <v>174</v>
      </c>
      <c r="M194" s="35" t="s">
        <v>175</v>
      </c>
      <c r="N194" s="35" t="s">
        <v>97</v>
      </c>
      <c r="O194" s="35" t="s">
        <v>158</v>
      </c>
      <c r="P194" s="35" t="s">
        <v>176</v>
      </c>
      <c r="Q194" s="35" t="s">
        <v>158</v>
      </c>
      <c r="R194" s="36" t="s">
        <v>2943</v>
      </c>
      <c r="S194" s="95" t="s">
        <v>2853</v>
      </c>
      <c r="T194" s="16" t="s">
        <v>103</v>
      </c>
      <c r="U194" s="96" t="s">
        <v>104</v>
      </c>
      <c r="V194" s="35" t="s">
        <v>2944</v>
      </c>
      <c r="W194" s="36" t="s">
        <v>6340</v>
      </c>
      <c r="X194" s="36" t="s">
        <v>6341</v>
      </c>
      <c r="Y194" s="35" t="s">
        <v>242</v>
      </c>
      <c r="Z194" s="35" t="s">
        <v>242</v>
      </c>
      <c r="AA194" s="35" t="s">
        <v>6342</v>
      </c>
      <c r="AB194" s="35" t="s">
        <v>111</v>
      </c>
      <c r="AC194" s="35" t="s">
        <v>97</v>
      </c>
      <c r="AD194" s="35" t="s">
        <v>99</v>
      </c>
      <c r="AE194" s="35"/>
      <c r="AF194" s="35"/>
      <c r="AG194" s="35"/>
      <c r="AH194" s="35" t="s">
        <v>4756</v>
      </c>
      <c r="AI194" s="35" t="s">
        <v>4757</v>
      </c>
      <c r="AJ194" s="36" t="s">
        <v>104</v>
      </c>
      <c r="AK194" s="37" t="str">
        <f aca="false">AI194&amp;L194&amp;M194</f>
        <v>普办安保专业其他问题安保专业补充内容</v>
      </c>
      <c r="AP194" s="38" t="n">
        <v>191</v>
      </c>
      <c r="AQ194" s="97" t="n">
        <v>46082</v>
      </c>
      <c r="AR194" s="43" t="str">
        <f aca="false">IFERROR(LEFT(A194,FIND("（",A194)-1),A194)</f>
        <v>GJ-PHONE-20260311-0418</v>
      </c>
      <c r="AS194" s="43" t="str">
        <f aca="false">J194</f>
        <v>其他</v>
      </c>
      <c r="AT194" s="43" t="n">
        <f aca="false">IF(MID(AR194,1,2)="热线",12345)+IF(MID(AR194,1,2)="网络",12345)+IF(MID(AR194,1,2)="GJ",96166)</f>
        <v>96166</v>
      </c>
      <c r="AU194" s="43" t="str">
        <f aca="false">IFERROR(LEFT(C194,FIND(" ",C194)-1),C194)</f>
        <v>2026-03-11</v>
      </c>
      <c r="AV194" s="43" t="str">
        <f aca="false">P194</f>
        <v>安全保卫部（应急管理中心）</v>
      </c>
      <c r="AW194" s="43" t="str">
        <f aca="false">Q194</f>
        <v>西客站分中心</v>
      </c>
      <c r="AX194" s="7" t="str">
        <f aca="false">H194</f>
        <v>3月11日9：29分客三职工白先生来电，其称专业部门给其过回复，但未告知其处理结果。其不满，要求告知其处理结果，并要求再次尽快答复。
原始3月8日15:02分客三职工白先生来电：其将电动自行车放置在湾子场站的车棚内，停放时车棚内有4、5辆车，还有很多空闲位置，但3个月前其已发现车被推出车棚，被雨雪淋坏，直到今天来电前1小时其才向物业职工王宝反映，后接到物业任主任的电话，让其举证。其要求物业查看3个月前的监控调查挪其车的人是谁，并给其答复。注：此事一直未反映，就想借着开人大会反映，希望领导重视。同时已拨打12345反映。</v>
      </c>
      <c r="AY194" s="43" t="str">
        <f aca="false">L194</f>
        <v>安保专业其他问题</v>
      </c>
      <c r="AZ194" s="43" t="s">
        <v>92</v>
      </c>
      <c r="BA194" s="43" t="s">
        <v>116</v>
      </c>
      <c r="BB194" s="43" t="s">
        <v>116</v>
      </c>
      <c r="BC194" s="6" t="s">
        <v>546</v>
      </c>
      <c r="BD194" s="43" t="str">
        <f aca="false">T194</f>
        <v>结束</v>
      </c>
      <c r="BE194" s="43" t="str">
        <f aca="false">IFERROR(LEFT(R194,FIND(" ",R194)-1),R194)</f>
        <v>2026-03-16</v>
      </c>
      <c r="BF194" s="6" t="s">
        <v>6343</v>
      </c>
      <c r="BG194" s="78" t="s">
        <v>148</v>
      </c>
      <c r="BH194" s="55" t="s">
        <v>158</v>
      </c>
      <c r="BI194" s="44"/>
      <c r="BJ194" s="44"/>
      <c r="BK194" s="44"/>
      <c r="BL194" s="44" t="str">
        <f aca="false">IF(BG194="物管行政部","侯旭、郑楠",IF(BG194="安保部","张庚",IF(BG194="工程设备部","华菲",IF(BG194="人力资源部","成琦",IF(BG194="党委工作部","阎鑫雨",IF(BG194="餐饮服务部","赵弘晨",IF(BG194="工会","白莉",IF(BG194="办公室","李建萍",""))))))))&amp;IF(BG194="纪检部","张先民",IF(BG194="信息管理部","蔡浩然",""))</f>
        <v>张庚</v>
      </c>
      <c r="BM194" s="44"/>
      <c r="BN194" s="44"/>
      <c r="BO194" s="44"/>
      <c r="BP194" s="44" t="s">
        <v>120</v>
      </c>
      <c r="BQ194" s="46" t="s">
        <v>6344</v>
      </c>
      <c r="BR194" s="44" t="s">
        <v>92</v>
      </c>
      <c r="BS194" s="46" t="s">
        <v>150</v>
      </c>
      <c r="BT194" s="46"/>
      <c r="BU194" s="44"/>
      <c r="BV194" s="44"/>
      <c r="BW194" s="44" t="str">
        <f aca="false">MID(AR194,1,22)</f>
        <v>GJ-PHONE-20260311-0418</v>
      </c>
      <c r="BX194" s="45" t="str">
        <f aca="false">IF(COUNTIF(BW:BW,BW194)=1,"否",COUNTIF(BW:BW,BW194))</f>
        <v>否</v>
      </c>
      <c r="CF194" s="0" t="str">
        <f aca="false">VLOOKUP(AR194,[3]市民意见信息导出!$AK$2:$AM$304,3,FALSE())</f>
        <v>结束</v>
      </c>
    </row>
    <row r="195" customFormat="false" ht="65" hidden="true" customHeight="true" outlineLevel="0" collapsed="false">
      <c r="A195" s="36" t="s">
        <v>6345</v>
      </c>
      <c r="B195" s="36" t="s">
        <v>6346</v>
      </c>
      <c r="C195" s="36" t="s">
        <v>6347</v>
      </c>
      <c r="D195" s="36" t="s">
        <v>2943</v>
      </c>
      <c r="E195" s="35" t="s">
        <v>4747</v>
      </c>
      <c r="F195" s="35" t="s">
        <v>129</v>
      </c>
      <c r="G195" s="36" t="s">
        <v>6348</v>
      </c>
      <c r="H195" s="36" t="s">
        <v>6349</v>
      </c>
      <c r="I195" s="35" t="s">
        <v>92</v>
      </c>
      <c r="J195" s="35" t="s">
        <v>173</v>
      </c>
      <c r="K195" s="35" t="s">
        <v>1831</v>
      </c>
      <c r="L195" s="35" t="s">
        <v>6350</v>
      </c>
      <c r="M195" s="35" t="s">
        <v>6351</v>
      </c>
      <c r="N195" s="35" t="s">
        <v>97</v>
      </c>
      <c r="O195" s="35" t="s">
        <v>447</v>
      </c>
      <c r="P195" s="35" t="s">
        <v>447</v>
      </c>
      <c r="Q195" s="35" t="s">
        <v>218</v>
      </c>
      <c r="R195" s="36" t="s">
        <v>2943</v>
      </c>
      <c r="S195" s="95" t="s">
        <v>2853</v>
      </c>
      <c r="T195" s="16" t="s">
        <v>103</v>
      </c>
      <c r="U195" s="96" t="s">
        <v>104</v>
      </c>
      <c r="V195" s="35" t="s">
        <v>6352</v>
      </c>
      <c r="W195" s="35" t="s">
        <v>6353</v>
      </c>
      <c r="X195" s="35" t="s">
        <v>6354</v>
      </c>
      <c r="Y195" s="35" t="s">
        <v>6354</v>
      </c>
      <c r="Z195" s="35" t="s">
        <v>242</v>
      </c>
      <c r="AA195" s="35" t="s">
        <v>6355</v>
      </c>
      <c r="AB195" s="35" t="s">
        <v>111</v>
      </c>
      <c r="AC195" s="35" t="s">
        <v>97</v>
      </c>
      <c r="AD195" s="35" t="s">
        <v>447</v>
      </c>
      <c r="AE195" s="35"/>
      <c r="AF195" s="35"/>
      <c r="AG195" s="35"/>
      <c r="AH195" s="35" t="s">
        <v>4756</v>
      </c>
      <c r="AI195" s="35" t="s">
        <v>4757</v>
      </c>
      <c r="AJ195" s="36" t="s">
        <v>104</v>
      </c>
      <c r="AK195" s="37" t="str">
        <f aca="false">AI195&amp;L195&amp;M195</f>
        <v>普办线网专业其他问题线网专业非公交承办内容</v>
      </c>
      <c r="AP195" s="38" t="n">
        <v>192</v>
      </c>
      <c r="AQ195" s="97" t="n">
        <v>46082</v>
      </c>
      <c r="AR195" s="43" t="str">
        <f aca="false">IFERROR(LEFT(A195,FIND("（",A195)-1),A195)</f>
        <v>GJ-PHONE-20260311-0109</v>
      </c>
      <c r="AS195" s="43" t="str">
        <f aca="false">J195</f>
        <v>其他</v>
      </c>
      <c r="AT195" s="43" t="n">
        <f aca="false">IF(MID(AR195,1,2)="热线",12345)+IF(MID(AR195,1,2)="网络",12345)+IF(MID(AR195,1,2)="GJ",96166)</f>
        <v>96166</v>
      </c>
      <c r="AU195" s="43" t="str">
        <f aca="false">IFERROR(LEFT(C195,FIND(" ",C195)-1),C195)</f>
        <v>2026-03-11</v>
      </c>
      <c r="AV195" s="43" t="str">
        <f aca="false">P195</f>
        <v>工程设备部</v>
      </c>
      <c r="AW195" s="43" t="str">
        <f aca="false">Q195</f>
        <v>机关</v>
      </c>
      <c r="AX195" s="7" t="str">
        <f aca="false">H195</f>
        <v>3月11日7:29分(来电)，一先生和老伴3月10日9:30分在人民医院西直门南站乘坐从南北方向的686路，但站台护栏松动了，导致其在此站等车时把其给绊倒了，护栏砸到其和爱人的胳膊和腿了，建议相关部门尽快维修，并要求尽快答复。7:50分电话转物业。</v>
      </c>
      <c r="AY195" s="43" t="str">
        <f aca="false">L195</f>
        <v>线网专业其他问题</v>
      </c>
      <c r="AZ195" s="43" t="s">
        <v>116</v>
      </c>
      <c r="BA195" s="43" t="s">
        <v>116</v>
      </c>
      <c r="BB195" s="43" t="s">
        <v>116</v>
      </c>
      <c r="BC195" s="6" t="s">
        <v>1330</v>
      </c>
      <c r="BD195" s="43" t="str">
        <f aca="false">T195</f>
        <v>结束</v>
      </c>
      <c r="BE195" s="43" t="str">
        <f aca="false">IFERROR(LEFT(R195,FIND(" ",R195)-1),R195)</f>
        <v>2026-03-16</v>
      </c>
      <c r="BF195" s="6" t="s">
        <v>6356</v>
      </c>
      <c r="BG195" s="78" t="s">
        <v>447</v>
      </c>
      <c r="BH195" s="55" t="s">
        <v>218</v>
      </c>
      <c r="BI195" s="44"/>
      <c r="BJ195" s="44"/>
      <c r="BK195" s="44"/>
      <c r="BL195" s="44" t="str">
        <f aca="false">IF(BG195="物管行政部","侯旭、郑楠",IF(BG195="安保部","张庚",IF(BG195="工程设备部","华菲",IF(BG195="人力资源部","成琦",IF(BG195="党委工作部","阎鑫雨",IF(BG195="餐饮服务部","赵弘晨",IF(BG195="工会","白莉",IF(BG195="办公室","李建萍",""))))))))&amp;IF(BG195="纪检部","张先民",IF(BG195="信息管理部","蔡浩然",""))</f>
        <v>华菲</v>
      </c>
      <c r="BM195" s="44"/>
      <c r="BN195" s="44"/>
      <c r="BO195" s="44"/>
      <c r="BP195" s="44" t="s">
        <v>120</v>
      </c>
      <c r="BQ195" s="46" t="s">
        <v>6357</v>
      </c>
      <c r="BR195" s="44" t="s">
        <v>92</v>
      </c>
      <c r="BS195" s="46"/>
      <c r="BT195" s="46"/>
      <c r="BU195" s="44"/>
      <c r="BV195" s="44"/>
      <c r="BW195" s="44" t="str">
        <f aca="false">MID(AR195,1,22)</f>
        <v>GJ-PHONE-20260311-0109</v>
      </c>
      <c r="BX195" s="45" t="str">
        <f aca="false">IF(COUNTIF(BW:BW,BW195)=1,"否",COUNTIF(BW:BW,BW195))</f>
        <v>否</v>
      </c>
      <c r="CF195" s="0" t="str">
        <f aca="false">VLOOKUP(AR195,[3]市民意见信息导出!$AK$2:$AM$304,3,FALSE())</f>
        <v>结束</v>
      </c>
    </row>
    <row r="196" customFormat="false" ht="78" hidden="true" customHeight="false" outlineLevel="0" collapsed="false">
      <c r="A196" s="36" t="s">
        <v>6358</v>
      </c>
      <c r="B196" s="36" t="s">
        <v>6359</v>
      </c>
      <c r="C196" s="36" t="s">
        <v>6360</v>
      </c>
      <c r="D196" s="36" t="s">
        <v>2943</v>
      </c>
      <c r="E196" s="35" t="s">
        <v>851</v>
      </c>
      <c r="F196" s="35" t="s">
        <v>129</v>
      </c>
      <c r="G196" s="36" t="s">
        <v>6361</v>
      </c>
      <c r="H196" s="36" t="s">
        <v>6362</v>
      </c>
      <c r="I196" s="35" t="s">
        <v>92</v>
      </c>
      <c r="J196" s="35" t="s">
        <v>173</v>
      </c>
      <c r="K196" s="35" t="s">
        <v>234</v>
      </c>
      <c r="L196" s="35" t="s">
        <v>303</v>
      </c>
      <c r="M196" s="35" t="s">
        <v>304</v>
      </c>
      <c r="N196" s="35" t="s">
        <v>97</v>
      </c>
      <c r="O196" s="35" t="s">
        <v>238</v>
      </c>
      <c r="P196" s="35" t="s">
        <v>238</v>
      </c>
      <c r="Q196" s="35" t="s">
        <v>218</v>
      </c>
      <c r="R196" s="36" t="s">
        <v>2943</v>
      </c>
      <c r="S196" s="95" t="s">
        <v>2893</v>
      </c>
      <c r="T196" s="16" t="s">
        <v>103</v>
      </c>
      <c r="U196" s="96" t="s">
        <v>104</v>
      </c>
      <c r="V196" s="35" t="s">
        <v>6314</v>
      </c>
      <c r="W196" s="35" t="s">
        <v>6363</v>
      </c>
      <c r="X196" s="35" t="s">
        <v>6364</v>
      </c>
      <c r="Y196" s="35" t="s">
        <v>242</v>
      </c>
      <c r="Z196" s="35" t="s">
        <v>242</v>
      </c>
      <c r="AA196" s="35" t="s">
        <v>6365</v>
      </c>
      <c r="AB196" s="35" t="s">
        <v>111</v>
      </c>
      <c r="AC196" s="35" t="s">
        <v>97</v>
      </c>
      <c r="AD196" s="35" t="s">
        <v>238</v>
      </c>
      <c r="AE196" s="35"/>
      <c r="AF196" s="35"/>
      <c r="AG196" s="35"/>
      <c r="AH196" s="35" t="s">
        <v>4756</v>
      </c>
      <c r="AI196" s="35" t="s">
        <v>4757</v>
      </c>
      <c r="AJ196" s="36" t="s">
        <v>104</v>
      </c>
      <c r="AK196" s="37" t="str">
        <f aca="false">AI196&amp;L196&amp;M196</f>
        <v>普办人力资源方面其他问题人力资源方面补充内容</v>
      </c>
      <c r="AP196" s="38" t="n">
        <v>193</v>
      </c>
      <c r="AQ196" s="97" t="n">
        <v>46082</v>
      </c>
      <c r="AR196" s="43" t="str">
        <f aca="false">IFERROR(LEFT(A196,FIND("（",A196)-1),A196)</f>
        <v>GJ-PHONE-20260311-1455</v>
      </c>
      <c r="AS196" s="43" t="str">
        <f aca="false">J196</f>
        <v>其他</v>
      </c>
      <c r="AT196" s="43" t="n">
        <f aca="false">IF(MID(AR196,1,2)="热线",12345)+IF(MID(AR196,1,2)="网络",12345)+IF(MID(AR196,1,2)="GJ",96166)</f>
        <v>96166</v>
      </c>
      <c r="AU196" s="43" t="str">
        <f aca="false">IFERROR(LEFT(C196,FIND(" ",C196)-1),C196)</f>
        <v>2026-03-11</v>
      </c>
      <c r="AV196" s="43" t="str">
        <f aca="false">P196</f>
        <v>人力资源部</v>
      </c>
      <c r="AW196" s="43" t="str">
        <f aca="false">Q196</f>
        <v>机关</v>
      </c>
      <c r="AX196" s="7" t="str">
        <f aca="false">H196</f>
        <v>3月11日15：09分来电：王先生称：其曾给鸿运承物业（九龙分中心）人事拨打电话询问事情时（具体事宜未能说清）。后一位叫郑优的女工作人员给其回电，还对其出言不逊。 后其进行了投诉，但至今未能解决。其多次联系九龙分中心的负责人（手机尾号7011）询问处理情况。但未能接通， 其对九龙分中心的用人准则和电话迟迟未接通均不满，同时要求郑优本人给其尽快回电进行沟通。
</v>
      </c>
      <c r="AY196" s="43" t="str">
        <f aca="false">L196</f>
        <v>人力资源方面其他问题</v>
      </c>
      <c r="AZ196" s="43" t="s">
        <v>92</v>
      </c>
      <c r="BA196" s="43" t="s">
        <v>92</v>
      </c>
      <c r="BB196" s="43" t="s">
        <v>116</v>
      </c>
      <c r="BC196" s="6" t="s">
        <v>1330</v>
      </c>
      <c r="BD196" s="43" t="str">
        <f aca="false">T196</f>
        <v>结束</v>
      </c>
      <c r="BE196" s="43" t="str">
        <f aca="false">IFERROR(LEFT(R196,FIND(" ",R196)-1),R196)</f>
        <v>2026-03-16</v>
      </c>
      <c r="BF196" s="6" t="s">
        <v>6366</v>
      </c>
      <c r="BG196" s="78" t="s">
        <v>238</v>
      </c>
      <c r="BH196" s="55" t="s">
        <v>305</v>
      </c>
      <c r="BI196" s="44"/>
      <c r="BJ196" s="44"/>
      <c r="BK196" s="44"/>
      <c r="BL196" s="44" t="str">
        <f aca="false">IF(BG196="物管行政部","侯旭、郑楠",IF(BG196="安保部","张庚",IF(BG196="工程设备部","华菲",IF(BG196="人力资源部","成琦",IF(BG196="党委工作部","阎鑫雨",IF(BG196="餐饮服务部","赵弘晨",IF(BG196="工会","白莉",IF(BG196="办公室","李建萍",""))))))))&amp;IF(BG196="纪检部","张先民",IF(BG196="信息管理部","蔡浩然",""))</f>
        <v>成琦</v>
      </c>
      <c r="BM196" s="44"/>
      <c r="BN196" s="44"/>
      <c r="BO196" s="44"/>
      <c r="BP196" s="44" t="s">
        <v>120</v>
      </c>
      <c r="BQ196" s="46" t="s">
        <v>6367</v>
      </c>
      <c r="BR196" s="44" t="s">
        <v>92</v>
      </c>
      <c r="BS196" s="46"/>
      <c r="BT196" s="46"/>
      <c r="BU196" s="44"/>
      <c r="BV196" s="44"/>
      <c r="BW196" s="44" t="str">
        <f aca="false">MID(AR196,1,22)</f>
        <v>GJ-PHONE-20260311-1455</v>
      </c>
      <c r="BX196" s="45" t="str">
        <f aca="false">IF(COUNTIF(BW:BW,BW196)=1,"否",COUNTIF(BW:BW,BW196))</f>
        <v>否</v>
      </c>
      <c r="CF196" s="0" t="str">
        <f aca="false">VLOOKUP(AR196,[3]市民意见信息导出!$AK$2:$AM$304,3,FALSE())</f>
        <v>结束</v>
      </c>
    </row>
    <row r="197" customFormat="false" ht="91" hidden="true" customHeight="false" outlineLevel="0" collapsed="false">
      <c r="A197" s="36" t="s">
        <v>6368</v>
      </c>
      <c r="B197" s="36" t="s">
        <v>6369</v>
      </c>
      <c r="C197" s="36" t="s">
        <v>6370</v>
      </c>
      <c r="D197" s="36" t="s">
        <v>2943</v>
      </c>
      <c r="E197" s="35" t="s">
        <v>4747</v>
      </c>
      <c r="F197" s="35" t="s">
        <v>129</v>
      </c>
      <c r="G197" s="36" t="s">
        <v>6361</v>
      </c>
      <c r="H197" s="36" t="s">
        <v>6371</v>
      </c>
      <c r="I197" s="35" t="s">
        <v>92</v>
      </c>
      <c r="J197" s="35" t="s">
        <v>173</v>
      </c>
      <c r="K197" s="35" t="s">
        <v>234</v>
      </c>
      <c r="L197" s="35" t="s">
        <v>303</v>
      </c>
      <c r="M197" s="35" t="s">
        <v>304</v>
      </c>
      <c r="N197" s="35" t="s">
        <v>97</v>
      </c>
      <c r="O197" s="35" t="s">
        <v>238</v>
      </c>
      <c r="P197" s="35" t="s">
        <v>238</v>
      </c>
      <c r="Q197" s="35" t="s">
        <v>218</v>
      </c>
      <c r="R197" s="36" t="s">
        <v>2943</v>
      </c>
      <c r="S197" s="95" t="s">
        <v>2893</v>
      </c>
      <c r="T197" s="16" t="s">
        <v>103</v>
      </c>
      <c r="U197" s="96" t="s">
        <v>104</v>
      </c>
      <c r="V197" s="35" t="s">
        <v>6314</v>
      </c>
      <c r="W197" s="35" t="s">
        <v>6315</v>
      </c>
      <c r="X197" s="35" t="s">
        <v>6316</v>
      </c>
      <c r="Y197" s="35" t="s">
        <v>242</v>
      </c>
      <c r="Z197" s="35" t="s">
        <v>242</v>
      </c>
      <c r="AA197" s="35" t="s">
        <v>6317</v>
      </c>
      <c r="AB197" s="35" t="s">
        <v>111</v>
      </c>
      <c r="AC197" s="35" t="s">
        <v>97</v>
      </c>
      <c r="AD197" s="35" t="s">
        <v>238</v>
      </c>
      <c r="AE197" s="35"/>
      <c r="AF197" s="35"/>
      <c r="AG197" s="35"/>
      <c r="AH197" s="35" t="s">
        <v>4756</v>
      </c>
      <c r="AI197" s="35" t="s">
        <v>4757</v>
      </c>
      <c r="AJ197" s="36" t="s">
        <v>104</v>
      </c>
      <c r="AK197" s="37" t="str">
        <f aca="false">AI197&amp;L197&amp;M197</f>
        <v>普办人力资源方面其他问题人力资源方面补充内容</v>
      </c>
      <c r="AP197" s="38" t="n">
        <v>194</v>
      </c>
      <c r="AQ197" s="97" t="n">
        <v>46082</v>
      </c>
      <c r="AR197" s="43" t="str">
        <f aca="false">IFERROR(LEFT(A197,FIND("（",A197)-1),A197)</f>
        <v>GJ-PHONE-20260311-1852</v>
      </c>
      <c r="AS197" s="43" t="str">
        <f aca="false">J197</f>
        <v>其他</v>
      </c>
      <c r="AT197" s="43" t="n">
        <f aca="false">IF(MID(AR197,1,2)="热线",12345)+IF(MID(AR197,1,2)="网络",12345)+IF(MID(AR197,1,2)="GJ",96166)</f>
        <v>96166</v>
      </c>
      <c r="AU197" s="43" t="str">
        <f aca="false">IFERROR(LEFT(C197,FIND(" ",C197)-1),C197)</f>
        <v>2026-03-11</v>
      </c>
      <c r="AV197" s="43" t="str">
        <f aca="false">P197</f>
        <v>人力资源部</v>
      </c>
      <c r="AW197" s="43" t="str">
        <f aca="false">Q197</f>
        <v>机关</v>
      </c>
      <c r="AX197" s="7" t="str">
        <f aca="false">H197</f>
        <v>3月11日15：09分来电：王先生称：其曾给鸿运承物业（九龙分中心）人事拨打电话询问事情时（具体事宜未能说清）。后一位叫郑优的女工作人员给其回电，还对其出言不逊。 后其进行了投诉，但至今未能解决。其多次联系九龙分中心的负责人（手机尾号7011）询问处理情况。但未能接通， 其对九龙分中心的用人准则和电话迟迟未接通均不满，同时要求郑优本人给其尽快回电进行沟通。
17:17分二次来电催办：其称一直未得到答复，要求马上答复。注：17:27分微信转物业</v>
      </c>
      <c r="AY197" s="43" t="str">
        <f aca="false">L197</f>
        <v>人力资源方面其他问题</v>
      </c>
      <c r="AZ197" s="43" t="s">
        <v>92</v>
      </c>
      <c r="BA197" s="43" t="s">
        <v>92</v>
      </c>
      <c r="BB197" s="43" t="s">
        <v>116</v>
      </c>
      <c r="BC197" s="6" t="s">
        <v>1330</v>
      </c>
      <c r="BD197" s="43" t="str">
        <f aca="false">T197</f>
        <v>结束</v>
      </c>
      <c r="BE197" s="43" t="str">
        <f aca="false">IFERROR(LEFT(R197,FIND(" ",R197)-1),R197)</f>
        <v>2026-03-16</v>
      </c>
      <c r="BF197" s="6" t="s">
        <v>6372</v>
      </c>
      <c r="BG197" s="78" t="s">
        <v>238</v>
      </c>
      <c r="BH197" s="55" t="s">
        <v>305</v>
      </c>
      <c r="BI197" s="44"/>
      <c r="BJ197" s="44"/>
      <c r="BK197" s="44"/>
      <c r="BL197" s="44" t="str">
        <f aca="false">IF(BG197="物管行政部","侯旭、郑楠",IF(BG197="安保部","张庚",IF(BG197="工程设备部","华菲",IF(BG197="人力资源部","成琦",IF(BG197="党委工作部","阎鑫雨",IF(BG197="餐饮服务部","赵弘晨",IF(BG197="工会","白莉",IF(BG197="办公室","李建萍",""))))))))&amp;IF(BG197="纪检部","张先民",IF(BG197="信息管理部","蔡浩然",""))</f>
        <v>成琦</v>
      </c>
      <c r="BM197" s="44"/>
      <c r="BN197" s="44"/>
      <c r="BO197" s="44"/>
      <c r="BP197" s="44" t="s">
        <v>120</v>
      </c>
      <c r="BQ197" s="46" t="s">
        <v>6373</v>
      </c>
      <c r="BR197" s="44" t="s">
        <v>92</v>
      </c>
      <c r="BS197" s="46"/>
      <c r="BT197" s="46"/>
      <c r="BU197" s="44"/>
      <c r="BV197" s="44"/>
      <c r="BW197" s="44" t="str">
        <f aca="false">MID(AR197,1,22)</f>
        <v>GJ-PHONE-20260311-1852</v>
      </c>
      <c r="BX197" s="45" t="str">
        <f aca="false">IF(COUNTIF(BW:BW,BW197)=1,"否",COUNTIF(BW:BW,BW197))</f>
        <v>否</v>
      </c>
      <c r="CF197" s="0" t="str">
        <f aca="false">VLOOKUP(AR197,[3]市民意见信息导出!$AK$2:$AM$304,3,FALSE())</f>
        <v>结束</v>
      </c>
    </row>
    <row r="198" customFormat="false" ht="104" hidden="true" customHeight="false" outlineLevel="0" collapsed="false">
      <c r="A198" s="36" t="s">
        <v>6374</v>
      </c>
      <c r="B198" s="36" t="s">
        <v>6375</v>
      </c>
      <c r="C198" s="36" t="s">
        <v>6376</v>
      </c>
      <c r="D198" s="36" t="s">
        <v>2943</v>
      </c>
      <c r="E198" s="35" t="s">
        <v>4747</v>
      </c>
      <c r="F198" s="35" t="s">
        <v>89</v>
      </c>
      <c r="G198" s="36" t="s">
        <v>6377</v>
      </c>
      <c r="H198" s="36" t="s">
        <v>6378</v>
      </c>
      <c r="I198" s="35" t="s">
        <v>92</v>
      </c>
      <c r="J198" s="35" t="s">
        <v>173</v>
      </c>
      <c r="K198" s="35" t="s">
        <v>1831</v>
      </c>
      <c r="L198" s="35" t="s">
        <v>6350</v>
      </c>
      <c r="M198" s="35" t="s">
        <v>6379</v>
      </c>
      <c r="N198" s="35" t="s">
        <v>97</v>
      </c>
      <c r="O198" s="35" t="s">
        <v>447</v>
      </c>
      <c r="P198" s="35" t="s">
        <v>447</v>
      </c>
      <c r="Q198" s="35" t="s">
        <v>218</v>
      </c>
      <c r="R198" s="36" t="s">
        <v>2943</v>
      </c>
      <c r="S198" s="95" t="s">
        <v>2903</v>
      </c>
      <c r="T198" s="16" t="s">
        <v>103</v>
      </c>
      <c r="U198" s="96" t="s">
        <v>104</v>
      </c>
      <c r="V198" s="35" t="s">
        <v>6380</v>
      </c>
      <c r="W198" s="35" t="s">
        <v>6381</v>
      </c>
      <c r="X198" s="35" t="s">
        <v>6382</v>
      </c>
      <c r="Y198" s="35" t="s">
        <v>6382</v>
      </c>
      <c r="Z198" s="35" t="s">
        <v>242</v>
      </c>
      <c r="AA198" s="35" t="s">
        <v>6383</v>
      </c>
      <c r="AB198" s="35" t="s">
        <v>111</v>
      </c>
      <c r="AC198" s="35" t="s">
        <v>97</v>
      </c>
      <c r="AD198" s="35" t="s">
        <v>447</v>
      </c>
      <c r="AE198" s="35"/>
      <c r="AF198" s="35"/>
      <c r="AG198" s="35"/>
      <c r="AH198" s="35" t="s">
        <v>4756</v>
      </c>
      <c r="AI198" s="35" t="s">
        <v>4757</v>
      </c>
      <c r="AJ198" s="36" t="s">
        <v>104</v>
      </c>
      <c r="AK198" s="37" t="str">
        <f aca="false">AI198&amp;L198&amp;M198</f>
        <v>普办线网专业其他问题线网专业补充内容</v>
      </c>
      <c r="AP198" s="38" t="n">
        <v>195</v>
      </c>
      <c r="AQ198" s="97" t="n">
        <v>46082</v>
      </c>
      <c r="AR198" s="43" t="str">
        <f aca="false">IFERROR(LEFT(A198,FIND("（",A198)-1),A198)</f>
        <v>GJ-PHONE-20260311-1691</v>
      </c>
      <c r="AS198" s="43" t="str">
        <f aca="false">J198</f>
        <v>其他</v>
      </c>
      <c r="AT198" s="43" t="n">
        <f aca="false">IF(MID(AR198,1,2)="热线",12345)+IF(MID(AR198,1,2)="网络",12345)+IF(MID(AR198,1,2)="GJ",96166)</f>
        <v>96166</v>
      </c>
      <c r="AU198" s="43" t="str">
        <f aca="false">IFERROR(LEFT(C198,FIND(" ",C198)-1),C198)</f>
        <v>2026-03-11</v>
      </c>
      <c r="AV198" s="43" t="str">
        <f aca="false">P198</f>
        <v>工程设备部</v>
      </c>
      <c r="AW198" s="43" t="str">
        <f aca="false">Q198</f>
        <v>机关</v>
      </c>
      <c r="AX198" s="7" t="str">
        <f aca="false">H198</f>
        <v>3月11日7:29分(来电)，一先生和老伴3月10日9:30分在人民医院西直门南站乘坐从南北方向的686路，但站台护栏松动了，导致其在此站等车时把其给绊倒了，护栏砸到其和爱人的胳膊和腿了，建议相关部门尽快维修，并要求尽快答复。7:50分电话转物业。
3月11日16：31分来电，一女士上午通过17800872797手机来电反映被护栏绊倒一事，工作人员答复称，因为国家开会才放的架子，称没有责任，但此事未解释清楚，没道歉，也没谈起赔偿问题，其对答复不满，要求马上答复。注：其称要起诉。</v>
      </c>
      <c r="AY198" s="43" t="str">
        <f aca="false">L198</f>
        <v>线网专业其他问题</v>
      </c>
      <c r="AZ198" s="43" t="s">
        <v>116</v>
      </c>
      <c r="BA198" s="43" t="s">
        <v>116</v>
      </c>
      <c r="BB198" s="43" t="s">
        <v>116</v>
      </c>
      <c r="BC198" s="6" t="s">
        <v>1330</v>
      </c>
      <c r="BD198" s="43" t="str">
        <f aca="false">T198</f>
        <v>结束</v>
      </c>
      <c r="BE198" s="43" t="str">
        <f aca="false">IFERROR(LEFT(R198,FIND(" ",R198)-1),R198)</f>
        <v>2026-03-16</v>
      </c>
      <c r="BF198" s="6" t="s">
        <v>6384</v>
      </c>
      <c r="BG198" s="78" t="s">
        <v>447</v>
      </c>
      <c r="BH198" s="55" t="s">
        <v>218</v>
      </c>
      <c r="BI198" s="44"/>
      <c r="BJ198" s="44"/>
      <c r="BK198" s="44"/>
      <c r="BL198" s="44" t="str">
        <f aca="false">IF(BG198="物管行政部","侯旭、郑楠",IF(BG198="安保部","张庚",IF(BG198="工程设备部","华菲",IF(BG198="人力资源部","成琦",IF(BG198="党委工作部","阎鑫雨",IF(BG198="餐饮服务部","赵弘晨",IF(BG198="工会","白莉",IF(BG198="办公室","李建萍",""))))))))&amp;IF(BG198="纪检部","张先民",IF(BG198="信息管理部","蔡浩然",""))</f>
        <v>华菲</v>
      </c>
      <c r="BM198" s="44"/>
      <c r="BN198" s="44"/>
      <c r="BO198" s="44"/>
      <c r="BP198" s="44" t="s">
        <v>120</v>
      </c>
      <c r="BQ198" s="46" t="s">
        <v>6385</v>
      </c>
      <c r="BR198" s="44" t="s">
        <v>92</v>
      </c>
      <c r="BS198" s="46"/>
      <c r="BT198" s="46"/>
      <c r="BU198" s="44"/>
      <c r="BV198" s="44"/>
      <c r="BW198" s="44" t="str">
        <f aca="false">MID(AR198,1,22)</f>
        <v>GJ-PHONE-20260311-1691</v>
      </c>
      <c r="BX198" s="45" t="str">
        <f aca="false">IF(COUNTIF(BW:BW,BW198)=1,"否",COUNTIF(BW:BW,BW198))</f>
        <v>否</v>
      </c>
      <c r="CF198" s="0" t="str">
        <f aca="false">VLOOKUP(AR198,[3]市民意见信息导出!$AK$2:$AM$304,3,FALSE())</f>
        <v>结束</v>
      </c>
    </row>
    <row r="199" customFormat="false" ht="52" hidden="true" customHeight="true" outlineLevel="0" collapsed="false">
      <c r="A199" s="36" t="s">
        <v>6386</v>
      </c>
      <c r="B199" s="36" t="s">
        <v>6387</v>
      </c>
      <c r="C199" s="36" t="s">
        <v>6388</v>
      </c>
      <c r="D199" s="36" t="s">
        <v>2975</v>
      </c>
      <c r="E199" s="35"/>
      <c r="F199" s="35" t="s">
        <v>129</v>
      </c>
      <c r="G199" s="36" t="s">
        <v>6389</v>
      </c>
      <c r="H199" s="36" t="s">
        <v>6390</v>
      </c>
      <c r="I199" s="35" t="s">
        <v>92</v>
      </c>
      <c r="J199" s="35" t="s">
        <v>173</v>
      </c>
      <c r="K199" s="35" t="s">
        <v>132</v>
      </c>
      <c r="L199" s="35" t="s">
        <v>174</v>
      </c>
      <c r="M199" s="35" t="s">
        <v>4970</v>
      </c>
      <c r="N199" s="35" t="s">
        <v>97</v>
      </c>
      <c r="O199" s="35" t="s">
        <v>158</v>
      </c>
      <c r="P199" s="35" t="s">
        <v>176</v>
      </c>
      <c r="Q199" s="35" t="s">
        <v>158</v>
      </c>
      <c r="R199" s="36" t="s">
        <v>2975</v>
      </c>
      <c r="S199" s="95" t="s">
        <v>2893</v>
      </c>
      <c r="T199" s="16" t="s">
        <v>103</v>
      </c>
      <c r="U199" s="96" t="s">
        <v>104</v>
      </c>
      <c r="V199" s="35" t="s">
        <v>6391</v>
      </c>
      <c r="W199" s="35" t="s">
        <v>6392</v>
      </c>
      <c r="X199" s="35" t="s">
        <v>6393</v>
      </c>
      <c r="Y199" s="35" t="s">
        <v>242</v>
      </c>
      <c r="Z199" s="35" t="s">
        <v>242</v>
      </c>
      <c r="AA199" s="35" t="s">
        <v>6394</v>
      </c>
      <c r="AB199" s="35" t="s">
        <v>111</v>
      </c>
      <c r="AC199" s="35" t="s">
        <v>97</v>
      </c>
      <c r="AD199" s="35" t="s">
        <v>176</v>
      </c>
      <c r="AE199" s="35"/>
      <c r="AF199" s="35"/>
      <c r="AG199" s="35"/>
      <c r="AH199" s="35" t="s">
        <v>4756</v>
      </c>
      <c r="AI199" s="35" t="s">
        <v>4757</v>
      </c>
      <c r="AJ199" s="36" t="s">
        <v>104</v>
      </c>
      <c r="AK199" s="37" t="str">
        <f aca="false">AI199&amp;L199&amp;M199</f>
        <v>普办安保专业其他问题安保专业信息不详</v>
      </c>
      <c r="AP199" s="38" t="n">
        <v>196</v>
      </c>
      <c r="AQ199" s="97" t="n">
        <v>46082</v>
      </c>
      <c r="AR199" s="43" t="str">
        <f aca="false">IFERROR(LEFT(A199,FIND("（",A199)-1),A199)</f>
        <v>GJ-PHONE-20260312-0124</v>
      </c>
      <c r="AS199" s="43" t="str">
        <f aca="false">J199</f>
        <v>其他</v>
      </c>
      <c r="AT199" s="43" t="n">
        <f aca="false">IF(MID(AR199,1,2)="热线",12345)+IF(MID(AR199,1,2)="网络",12345)+IF(MID(AR199,1,2)="GJ",96166)</f>
        <v>96166</v>
      </c>
      <c r="AU199" s="43" t="str">
        <f aca="false">IFERROR(LEFT(C199,FIND(" ",C199)-1),C199)</f>
        <v>2026-03-12</v>
      </c>
      <c r="AV199" s="43" t="str">
        <f aca="false">P199</f>
        <v>安全保卫部（应急管理中心）</v>
      </c>
      <c r="AW199" s="43" t="str">
        <f aca="false">Q199</f>
        <v>西客站分中心</v>
      </c>
      <c r="AX199" s="7" t="str">
        <f aca="false">H199</f>
        <v>3月12日7:36分(来电)：7：30分，一位先生在六里桥南总站门口等乘368内公交车，其对一位穿公交制服的工作人员（带袖标是安全员）说：“你点发车。”但工作人员未理睬，只是摆摆手。其对此不满，要求答复。</v>
      </c>
      <c r="AY199" s="43" t="str">
        <f aca="false">L199</f>
        <v>安保专业其他问题</v>
      </c>
      <c r="AZ199" s="43" t="s">
        <v>116</v>
      </c>
      <c r="BA199" s="43" t="s">
        <v>116</v>
      </c>
      <c r="BB199" s="43" t="s">
        <v>116</v>
      </c>
      <c r="BC199" s="6" t="s">
        <v>546</v>
      </c>
      <c r="BD199" s="43" t="str">
        <f aca="false">T199</f>
        <v>结束</v>
      </c>
      <c r="BE199" s="43" t="str">
        <f aca="false">IFERROR(LEFT(R199,FIND(" ",R199)-1),R199)</f>
        <v>2026-03-17</v>
      </c>
      <c r="BF199" s="5" t="s">
        <v>624</v>
      </c>
      <c r="BG199" s="78" t="s">
        <v>148</v>
      </c>
      <c r="BH199" s="55" t="s">
        <v>158</v>
      </c>
      <c r="BI199" s="44"/>
      <c r="BJ199" s="44"/>
      <c r="BK199" s="44"/>
      <c r="BL199" s="44" t="str">
        <f aca="false">IF(BG199="物管行政部","侯旭、郑楠",IF(BG199="安保部","张庚",IF(BG199="工程设备部","华菲",IF(BG199="人力资源部","成琦",IF(BG199="党委工作部","阎鑫雨",IF(BG199="餐饮服务部","赵弘晨",IF(BG199="工会","白莉",IF(BG199="办公室","李建萍",""))))))))&amp;IF(BG199="纪检部","张先民",IF(BG199="信息管理部","蔡浩然",""))</f>
        <v>张庚</v>
      </c>
      <c r="BM199" s="44"/>
      <c r="BN199" s="44"/>
      <c r="BO199" s="44"/>
      <c r="BP199" s="44" t="s">
        <v>120</v>
      </c>
      <c r="BQ199" s="46"/>
      <c r="BR199" s="44"/>
      <c r="BS199" s="46"/>
      <c r="BT199" s="46"/>
      <c r="BU199" s="44"/>
      <c r="BV199" s="44"/>
      <c r="BW199" s="44" t="str">
        <f aca="false">MID(AR199,1,22)</f>
        <v>GJ-PHONE-20260312-0124</v>
      </c>
      <c r="BX199" s="45" t="str">
        <f aca="false">IF(COUNTIF(BW:BW,BW199)=1,"否",COUNTIF(BW:BW,BW199))</f>
        <v>否</v>
      </c>
      <c r="CF199" s="0" t="str">
        <f aca="false">VLOOKUP(AR199,[3]市民意见信息导出!$AK$2:$AM$304,3,FALSE())</f>
        <v>结束</v>
      </c>
    </row>
    <row r="200" customFormat="false" ht="42" hidden="true" customHeight="false" outlineLevel="0" collapsed="false">
      <c r="A200" s="36" t="s">
        <v>6395</v>
      </c>
      <c r="B200" s="36" t="s">
        <v>6396</v>
      </c>
      <c r="C200" s="36" t="s">
        <v>6397</v>
      </c>
      <c r="D200" s="36" t="s">
        <v>2975</v>
      </c>
      <c r="E200" s="35" t="s">
        <v>4747</v>
      </c>
      <c r="F200" s="35" t="s">
        <v>129</v>
      </c>
      <c r="G200" s="36" t="s">
        <v>6398</v>
      </c>
      <c r="H200" s="36" t="s">
        <v>6399</v>
      </c>
      <c r="I200" s="35" t="s">
        <v>92</v>
      </c>
      <c r="J200" s="35" t="s">
        <v>93</v>
      </c>
      <c r="K200" s="35" t="s">
        <v>434</v>
      </c>
      <c r="L200" s="35" t="s">
        <v>910</v>
      </c>
      <c r="M200" s="35" t="s">
        <v>911</v>
      </c>
      <c r="N200" s="35" t="s">
        <v>97</v>
      </c>
      <c r="O200" s="35" t="s">
        <v>1045</v>
      </c>
      <c r="P200" s="35" t="s">
        <v>912</v>
      </c>
      <c r="Q200" s="35" t="s">
        <v>1045</v>
      </c>
      <c r="R200" s="36" t="s">
        <v>2975</v>
      </c>
      <c r="S200" s="95" t="s">
        <v>2903</v>
      </c>
      <c r="T200" s="16" t="s">
        <v>103</v>
      </c>
      <c r="U200" s="96" t="s">
        <v>104</v>
      </c>
      <c r="V200" s="35" t="s">
        <v>6400</v>
      </c>
      <c r="W200" s="35" t="s">
        <v>6401</v>
      </c>
      <c r="X200" s="35" t="s">
        <v>6402</v>
      </c>
      <c r="Y200" s="35" t="s">
        <v>6052</v>
      </c>
      <c r="Z200" s="35" t="s">
        <v>6403</v>
      </c>
      <c r="AA200" s="35" t="s">
        <v>6404</v>
      </c>
      <c r="AB200" s="35" t="s">
        <v>111</v>
      </c>
      <c r="AC200" s="35" t="s">
        <v>97</v>
      </c>
      <c r="AD200" s="35" t="s">
        <v>912</v>
      </c>
      <c r="AE200" s="35"/>
      <c r="AF200" s="35"/>
      <c r="AG200" s="35"/>
      <c r="AH200" s="35" t="s">
        <v>4756</v>
      </c>
      <c r="AI200" s="35" t="s">
        <v>4757</v>
      </c>
      <c r="AJ200" s="36" t="s">
        <v>104</v>
      </c>
      <c r="AK200" s="37" t="str">
        <f aca="false">AI200&amp;L200&amp;M200</f>
        <v>普办后勤保障食堂问题</v>
      </c>
      <c r="AP200" s="38" t="n">
        <v>197</v>
      </c>
      <c r="AQ200" s="97" t="n">
        <v>46082</v>
      </c>
      <c r="AR200" s="43" t="str">
        <f aca="false">IFERROR(LEFT(A200,FIND("（",A200)-1),A200)</f>
        <v>GJ-PHONE-20260312-0649</v>
      </c>
      <c r="AS200" s="43" t="str">
        <f aca="false">J200</f>
        <v>诉求</v>
      </c>
      <c r="AT200" s="43" t="n">
        <f aca="false">IF(MID(AR200,1,2)="热线",12345)+IF(MID(AR200,1,2)="网络",12345)+IF(MID(AR200,1,2)="GJ",96166)</f>
        <v>96166</v>
      </c>
      <c r="AU200" s="43" t="str">
        <f aca="false">IFERROR(LEFT(C200,FIND(" ",C200)-1),C200)</f>
        <v>2026-03-12</v>
      </c>
      <c r="AV200" s="43" t="str">
        <f aca="false">P200</f>
        <v>餐饮服务部</v>
      </c>
      <c r="AW200" s="43" t="str">
        <f aca="false">Q200</f>
        <v>土桥分中心</v>
      </c>
      <c r="AX200" s="7" t="str">
        <f aca="false">H200</f>
        <v>3月12日10:36分来电，一位先生（内部职工）是通州梨园车身保修厂的职工，现在这个时间段在食堂排队打饭，一共四个窗口，开三个，快排到时，又关了两个窗口，致使其还要重新排队。故不满，要求回复。</v>
      </c>
      <c r="AY200" s="43" t="str">
        <f aca="false">L200</f>
        <v>后勤保障</v>
      </c>
      <c r="AZ200" s="43" t="s">
        <v>92</v>
      </c>
      <c r="BA200" s="43" t="s">
        <v>116</v>
      </c>
      <c r="BB200" s="43" t="s">
        <v>116</v>
      </c>
      <c r="BC200" s="6" t="s">
        <v>1330</v>
      </c>
      <c r="BD200" s="43" t="str">
        <f aca="false">T200</f>
        <v>结束</v>
      </c>
      <c r="BE200" s="43" t="str">
        <f aca="false">IFERROR(LEFT(R200,FIND(" ",R200)-1),R200)</f>
        <v>2026-03-17</v>
      </c>
      <c r="BF200" s="5" t="s">
        <v>2920</v>
      </c>
      <c r="BG200" s="78" t="s">
        <v>912</v>
      </c>
      <c r="BH200" s="55" t="s">
        <v>1045</v>
      </c>
      <c r="BI200" s="44"/>
      <c r="BJ200" s="44"/>
      <c r="BK200" s="44"/>
      <c r="BL200" s="44" t="str">
        <f aca="false">IF(BG200="物管行政部","侯旭、郑楠",IF(BG200="安保部","张庚",IF(BG200="工程设备部","华菲",IF(BG200="人力资源部","成琦",IF(BG200="党委工作部","阎鑫雨",IF(BG200="餐饮服务部","赵弘晨",IF(BG200="工会","白莉",IF(BG200="办公室","李建萍",""))))))))&amp;IF(BG200="纪检部","张先民",IF(BG200="信息管理部","蔡浩然",""))</f>
        <v>赵弘晨</v>
      </c>
      <c r="BM200" s="44"/>
      <c r="BN200" s="44"/>
      <c r="BO200" s="44"/>
      <c r="BP200" s="44" t="s">
        <v>120</v>
      </c>
      <c r="BQ200" s="46"/>
      <c r="BR200" s="44"/>
      <c r="BS200" s="46"/>
      <c r="BT200" s="46"/>
      <c r="BU200" s="44"/>
      <c r="BV200" s="44"/>
      <c r="BW200" s="44" t="str">
        <f aca="false">MID(AR200,1,22)</f>
        <v>GJ-PHONE-20260312-0649</v>
      </c>
      <c r="BX200" s="45" t="str">
        <f aca="false">IF(COUNTIF(BW:BW,BW200)=1,"否",COUNTIF(BW:BW,BW200))</f>
        <v>否</v>
      </c>
      <c r="CF200" s="0" t="str">
        <f aca="false">VLOOKUP(AR200,[3]市民意见信息导出!$AK$2:$AM$304,3,FALSE())</f>
        <v>结束</v>
      </c>
    </row>
    <row r="201" customFormat="false" ht="43" hidden="true" customHeight="true" outlineLevel="0" collapsed="false">
      <c r="A201" s="36" t="s">
        <v>6405</v>
      </c>
      <c r="B201" s="36" t="s">
        <v>6406</v>
      </c>
      <c r="C201" s="36" t="s">
        <v>6407</v>
      </c>
      <c r="D201" s="36" t="s">
        <v>2870</v>
      </c>
      <c r="E201" s="35" t="s">
        <v>4747</v>
      </c>
      <c r="F201" s="35" t="s">
        <v>129</v>
      </c>
      <c r="G201" s="35"/>
      <c r="H201" s="36" t="s">
        <v>6408</v>
      </c>
      <c r="I201" s="35" t="s">
        <v>116</v>
      </c>
      <c r="J201" s="35" t="s">
        <v>93</v>
      </c>
      <c r="K201" s="35" t="s">
        <v>94</v>
      </c>
      <c r="L201" s="35" t="s">
        <v>95</v>
      </c>
      <c r="M201" s="35" t="s">
        <v>96</v>
      </c>
      <c r="N201" s="35" t="s">
        <v>97</v>
      </c>
      <c r="O201" s="35" t="s">
        <v>98</v>
      </c>
      <c r="P201" s="35" t="s">
        <v>98</v>
      </c>
      <c r="Q201" s="35" t="s">
        <v>98</v>
      </c>
      <c r="R201" s="36" t="s">
        <v>2870</v>
      </c>
      <c r="S201" s="95" t="s">
        <v>2893</v>
      </c>
      <c r="T201" s="16" t="s">
        <v>103</v>
      </c>
      <c r="U201" s="96" t="s">
        <v>104</v>
      </c>
      <c r="V201" s="35" t="s">
        <v>6409</v>
      </c>
      <c r="W201" s="35" t="s">
        <v>6410</v>
      </c>
      <c r="X201" s="35" t="s">
        <v>6411</v>
      </c>
      <c r="Y201" s="35" t="s">
        <v>5151</v>
      </c>
      <c r="Z201" s="35" t="s">
        <v>4754</v>
      </c>
      <c r="AA201" s="35" t="s">
        <v>6412</v>
      </c>
      <c r="AB201" s="35" t="s">
        <v>111</v>
      </c>
      <c r="AC201" s="35" t="s">
        <v>97</v>
      </c>
      <c r="AD201" s="35" t="s">
        <v>99</v>
      </c>
      <c r="AE201" s="35"/>
      <c r="AF201" s="35"/>
      <c r="AG201" s="35"/>
      <c r="AH201" s="35" t="s">
        <v>4756</v>
      </c>
      <c r="AI201" s="35" t="s">
        <v>4757</v>
      </c>
      <c r="AJ201" s="36" t="s">
        <v>104</v>
      </c>
      <c r="AK201" s="37" t="str">
        <f aca="false">AI201&amp;L201&amp;M201</f>
        <v>普办企业政策问题调整服务规范</v>
      </c>
      <c r="AP201" s="38" t="n">
        <v>198</v>
      </c>
      <c r="AQ201" s="97" t="n">
        <v>46082</v>
      </c>
      <c r="AR201" s="43" t="str">
        <f aca="false">IFERROR(LEFT(A201,FIND("（",A201)-1),A201)</f>
        <v>GJ-PHONE-20260310-1825-1</v>
      </c>
      <c r="AS201" s="43" t="str">
        <f aca="false">J201</f>
        <v>诉求</v>
      </c>
      <c r="AT201" s="43" t="n">
        <f aca="false">IF(MID(AR201,1,2)="热线",12345)+IF(MID(AR201,1,2)="网络",12345)+IF(MID(AR201,1,2)="GJ",96166)</f>
        <v>96166</v>
      </c>
      <c r="AU201" s="43" t="str">
        <f aca="false">IFERROR(LEFT(C201,FIND(" ",C201)-1),C201)</f>
        <v>2026-03-12</v>
      </c>
      <c r="AV201" s="43" t="str">
        <f aca="false">P201</f>
        <v>西苑分中心</v>
      </c>
      <c r="AW201" s="43" t="str">
        <f aca="false">Q201</f>
        <v>西苑分中心</v>
      </c>
      <c r="AX201" s="7" t="str">
        <f aca="false">H201</f>
        <v>3月10日17：49分来电：一先生北医三院乘坐331路4834204号车往航空航天大学方向，该车左侧四座第二排靠过道座位有异味（疑似被尿失禁乘客污染）建议尽快清洗消毒，特来电反映。注：其称与驾驶员无关不要责罚驾驶员。</v>
      </c>
      <c r="AY201" s="43" t="str">
        <f aca="false">L201</f>
        <v>企业政策问题</v>
      </c>
      <c r="AZ201" s="43" t="s">
        <v>116</v>
      </c>
      <c r="BA201" s="43" t="s">
        <v>116</v>
      </c>
      <c r="BB201" s="43" t="s">
        <v>116</v>
      </c>
      <c r="BC201" s="6" t="s">
        <v>4758</v>
      </c>
      <c r="BD201" s="43" t="str">
        <f aca="false">T201</f>
        <v>结束</v>
      </c>
      <c r="BE201" s="43" t="str">
        <f aca="false">IFERROR(LEFT(R201,FIND(" ",R201)-1),R201)</f>
        <v>2026-03-15</v>
      </c>
      <c r="BF201" s="6" t="s">
        <v>118</v>
      </c>
      <c r="BG201" s="78" t="s">
        <v>99</v>
      </c>
      <c r="BH201" s="55" t="s">
        <v>98</v>
      </c>
      <c r="BI201" s="44"/>
      <c r="BJ201" s="44"/>
      <c r="BK201" s="44"/>
      <c r="BL201" s="44" t="str">
        <f aca="false">IF(BG201="物管行政部","侯旭、郑楠",IF(BG201="安保部","张庚",IF(BG201="工程设备部","华菲",IF(BG201="人力资源部","成琦",IF(BG201="党委工作部","阎鑫雨",IF(BG201="餐饮服务部","赵弘晨",IF(BG201="工会","白莉",IF(BG201="办公室","李建萍",""))))))))&amp;IF(BG201="纪检部","张先民",IF(BG201="信息管理部","蔡浩然",""))</f>
        <v>侯旭、郑楠</v>
      </c>
      <c r="BM201" s="44"/>
      <c r="BN201" s="44"/>
      <c r="BO201" s="44"/>
      <c r="BP201" s="44" t="s">
        <v>120</v>
      </c>
      <c r="BQ201" s="46"/>
      <c r="BR201" s="44"/>
      <c r="BS201" s="46"/>
      <c r="BT201" s="46"/>
      <c r="BU201" s="44"/>
      <c r="BV201" s="44"/>
      <c r="BW201" s="44" t="str">
        <f aca="false">MID(AR201,1,22)</f>
        <v>GJ-PHONE-20260310-1825</v>
      </c>
      <c r="BX201" s="45" t="str">
        <f aca="false">IF(COUNTIF(BW:BW,BW201)=1,"否",COUNTIF(BW:BW,BW201))</f>
        <v>否</v>
      </c>
      <c r="CF201" s="0" t="str">
        <f aca="false">VLOOKUP(AR201,[3]市民意见信息导出!$AK$2:$AM$304,3,FALSE())</f>
        <v>结束</v>
      </c>
    </row>
    <row r="202" customFormat="false" ht="56" hidden="true" customHeight="false" outlineLevel="0" collapsed="false">
      <c r="A202" s="36" t="s">
        <v>6413</v>
      </c>
      <c r="B202" s="36" t="s">
        <v>6414</v>
      </c>
      <c r="C202" s="36" t="s">
        <v>6415</v>
      </c>
      <c r="D202" s="36" t="s">
        <v>2943</v>
      </c>
      <c r="E202" s="35" t="s">
        <v>4747</v>
      </c>
      <c r="F202" s="35" t="s">
        <v>89</v>
      </c>
      <c r="G202" s="36" t="s">
        <v>6416</v>
      </c>
      <c r="H202" s="36" t="s">
        <v>6417</v>
      </c>
      <c r="I202" s="35" t="s">
        <v>92</v>
      </c>
      <c r="J202" s="35" t="s">
        <v>93</v>
      </c>
      <c r="K202" s="35" t="s">
        <v>94</v>
      </c>
      <c r="L202" s="35" t="s">
        <v>95</v>
      </c>
      <c r="M202" s="35" t="s">
        <v>96</v>
      </c>
      <c r="N202" s="35" t="s">
        <v>97</v>
      </c>
      <c r="O202" s="35" t="s">
        <v>254</v>
      </c>
      <c r="P202" s="35" t="s">
        <v>254</v>
      </c>
      <c r="Q202" s="35" t="s">
        <v>254</v>
      </c>
      <c r="R202" s="36" t="s">
        <v>2943</v>
      </c>
      <c r="S202" s="95" t="s">
        <v>2903</v>
      </c>
      <c r="T202" s="16" t="s">
        <v>103</v>
      </c>
      <c r="U202" s="96" t="s">
        <v>104</v>
      </c>
      <c r="V202" s="35" t="s">
        <v>5728</v>
      </c>
      <c r="W202" s="35" t="s">
        <v>6418</v>
      </c>
      <c r="X202" s="35" t="s">
        <v>6419</v>
      </c>
      <c r="Y202" s="35" t="s">
        <v>4753</v>
      </c>
      <c r="Z202" s="35" t="s">
        <v>4754</v>
      </c>
      <c r="AA202" s="35" t="s">
        <v>6420</v>
      </c>
      <c r="AB202" s="35" t="s">
        <v>111</v>
      </c>
      <c r="AC202" s="35" t="s">
        <v>6421</v>
      </c>
      <c r="AD202" s="36" t="s">
        <v>6422</v>
      </c>
      <c r="AE202" s="35"/>
      <c r="AF202" s="35"/>
      <c r="AG202" s="35"/>
      <c r="AH202" s="35" t="s">
        <v>4756</v>
      </c>
      <c r="AI202" s="35" t="s">
        <v>4757</v>
      </c>
      <c r="AJ202" s="36" t="s">
        <v>104</v>
      </c>
      <c r="AK202" s="37" t="str">
        <f aca="false">AI202&amp;L202&amp;M202</f>
        <v>普办企业政策问题调整服务规范</v>
      </c>
      <c r="AP202" s="38" t="n">
        <v>199</v>
      </c>
      <c r="AQ202" s="97" t="n">
        <v>46082</v>
      </c>
      <c r="AR202" s="43" t="str">
        <f aca="false">IFERROR(LEFT(A202,FIND("（",A202)-1),A202)</f>
        <v>GJ-PHONE-20260311-0456-2</v>
      </c>
      <c r="AS202" s="43" t="str">
        <f aca="false">J202</f>
        <v>诉求</v>
      </c>
      <c r="AT202" s="43" t="n">
        <f aca="false">IF(MID(AR202,1,2)="热线",12345)+IF(MID(AR202,1,2)="网络",12345)+IF(MID(AR202,1,2)="GJ",96166)</f>
        <v>96166</v>
      </c>
      <c r="AU202" s="43" t="str">
        <f aca="false">IFERROR(LEFT(C202,FIND(" ",C202)-1),C202)</f>
        <v>2026-03-12</v>
      </c>
      <c r="AV202" s="43" t="str">
        <f aca="false">P202</f>
        <v>凌家庙分中心</v>
      </c>
      <c r="AW202" s="43" t="str">
        <f aca="false">Q202</f>
        <v>凌家庙分中心</v>
      </c>
      <c r="AX202" s="7" t="str">
        <f aca="false">H202</f>
        <v>3月11日9:41分来电（上车），一位女士从郎家园乘坐930路5375902号车准备到三河总站。上车后坐在前面右侧第一排，坐下一段时间后发现座椅是湿的，导致其的衣服全部湿透。故不满，要求马上回复。9:45分联系客五。</v>
      </c>
      <c r="AY202" s="43" t="str">
        <f aca="false">L202</f>
        <v>企业政策问题</v>
      </c>
      <c r="AZ202" s="43" t="s">
        <v>116</v>
      </c>
      <c r="BA202" s="43" t="s">
        <v>116</v>
      </c>
      <c r="BB202" s="43" t="s">
        <v>116</v>
      </c>
      <c r="BC202" s="6" t="s">
        <v>4758</v>
      </c>
      <c r="BD202" s="43" t="str">
        <f aca="false">T202</f>
        <v>结束</v>
      </c>
      <c r="BE202" s="43" t="str">
        <f aca="false">IFERROR(LEFT(R202,FIND(" ",R202)-1),R202)</f>
        <v>2026-03-16</v>
      </c>
      <c r="BF202" s="6" t="s">
        <v>6423</v>
      </c>
      <c r="BG202" s="78" t="s">
        <v>99</v>
      </c>
      <c r="BH202" s="55" t="s">
        <v>254</v>
      </c>
      <c r="BI202" s="44"/>
      <c r="BJ202" s="44"/>
      <c r="BK202" s="44"/>
      <c r="BL202" s="44" t="str">
        <f aca="false">IF(BG202="物管行政部","侯旭、郑楠",IF(BG202="安保部","张庚",IF(BG202="工程设备部","华菲",IF(BG202="人力资源部","成琦",IF(BG202="党委工作部","阎鑫雨",IF(BG202="餐饮服务部","赵弘晨",IF(BG202="工会","白莉",IF(BG202="办公室","李建萍",""))))))))&amp;IF(BG202="纪检部","张先民",IF(BG202="信息管理部","蔡浩然",""))</f>
        <v>侯旭、郑楠</v>
      </c>
      <c r="BM202" s="44"/>
      <c r="BN202" s="44"/>
      <c r="BO202" s="44"/>
      <c r="BP202" s="44" t="s">
        <v>120</v>
      </c>
      <c r="BQ202" s="46" t="s">
        <v>6424</v>
      </c>
      <c r="BR202" s="44" t="s">
        <v>92</v>
      </c>
      <c r="BS202" s="46"/>
      <c r="BT202" s="46"/>
      <c r="BU202" s="44"/>
      <c r="BV202" s="44"/>
      <c r="BW202" s="44" t="str">
        <f aca="false">MID(AR202,1,22)</f>
        <v>GJ-PHONE-20260311-0456</v>
      </c>
      <c r="BX202" s="45" t="str">
        <f aca="false">IF(COUNTIF(BW:BW,BW202)=1,"否",COUNTIF(BW:BW,BW202))</f>
        <v>否</v>
      </c>
      <c r="CF202" s="0" t="str">
        <f aca="false">VLOOKUP(AR202,[3]市民意见信息导出!$AK$2:$AM$304,3,FALSE())</f>
        <v>结束</v>
      </c>
    </row>
    <row r="203" customFormat="false" ht="78" hidden="true" customHeight="false" outlineLevel="0" collapsed="false">
      <c r="A203" s="36" t="s">
        <v>6425</v>
      </c>
      <c r="B203" s="36" t="s">
        <v>6426</v>
      </c>
      <c r="C203" s="36" t="s">
        <v>6427</v>
      </c>
      <c r="D203" s="36" t="s">
        <v>2943</v>
      </c>
      <c r="E203" s="35" t="s">
        <v>4747</v>
      </c>
      <c r="F203" s="35" t="s">
        <v>89</v>
      </c>
      <c r="G203" s="36" t="s">
        <v>6416</v>
      </c>
      <c r="H203" s="36" t="s">
        <v>6428</v>
      </c>
      <c r="I203" s="35" t="s">
        <v>92</v>
      </c>
      <c r="J203" s="35" t="s">
        <v>173</v>
      </c>
      <c r="K203" s="35" t="s">
        <v>94</v>
      </c>
      <c r="L203" s="35" t="s">
        <v>1072</v>
      </c>
      <c r="M203" s="35" t="s">
        <v>1073</v>
      </c>
      <c r="N203" s="35" t="s">
        <v>97</v>
      </c>
      <c r="O203" s="35" t="s">
        <v>254</v>
      </c>
      <c r="P203" s="35" t="s">
        <v>254</v>
      </c>
      <c r="Q203" s="35" t="s">
        <v>254</v>
      </c>
      <c r="R203" s="36" t="s">
        <v>2943</v>
      </c>
      <c r="S203" s="95" t="s">
        <v>2903</v>
      </c>
      <c r="T203" s="16" t="s">
        <v>103</v>
      </c>
      <c r="U203" s="96" t="s">
        <v>104</v>
      </c>
      <c r="V203" s="35" t="s">
        <v>5728</v>
      </c>
      <c r="W203" s="35" t="s">
        <v>6418</v>
      </c>
      <c r="X203" s="35" t="s">
        <v>6429</v>
      </c>
      <c r="Y203" s="35" t="s">
        <v>4753</v>
      </c>
      <c r="Z203" s="35" t="s">
        <v>4754</v>
      </c>
      <c r="AA203" s="35" t="s">
        <v>6430</v>
      </c>
      <c r="AB203" s="35" t="s">
        <v>111</v>
      </c>
      <c r="AC203" s="35" t="s">
        <v>97</v>
      </c>
      <c r="AD203" s="35" t="s">
        <v>99</v>
      </c>
      <c r="AE203" s="35"/>
      <c r="AF203" s="35"/>
      <c r="AG203" s="35"/>
      <c r="AH203" s="35" t="s">
        <v>4756</v>
      </c>
      <c r="AI203" s="35" t="s">
        <v>4757</v>
      </c>
      <c r="AJ203" s="36" t="s">
        <v>104</v>
      </c>
      <c r="AK203" s="37" t="str">
        <f aca="false">AI203&amp;L203&amp;M203</f>
        <v>普办安全服务专业其他问题安全服务专业补充内容</v>
      </c>
      <c r="AP203" s="38" t="n">
        <v>200</v>
      </c>
      <c r="AQ203" s="97" t="n">
        <v>46082</v>
      </c>
      <c r="AR203" s="43" t="str">
        <f aca="false">IFERROR(LEFT(A203,FIND("（",A203)-1),A203)</f>
        <v>GJ-PHONE-20260311-0703-2</v>
      </c>
      <c r="AS203" s="43" t="str">
        <f aca="false">J203</f>
        <v>其他</v>
      </c>
      <c r="AT203" s="43" t="n">
        <f aca="false">IF(MID(AR203,1,2)="热线",12345)+IF(MID(AR203,1,2)="网络",12345)+IF(MID(AR203,1,2)="GJ",96166)</f>
        <v>96166</v>
      </c>
      <c r="AU203" s="43" t="str">
        <f aca="false">IFERROR(LEFT(C203,FIND(" ",C203)-1),C203)</f>
        <v>2026-03-12</v>
      </c>
      <c r="AV203" s="43" t="str">
        <f aca="false">P203</f>
        <v>凌家庙分中心</v>
      </c>
      <c r="AW203" s="43" t="str">
        <f aca="false">Q203</f>
        <v>凌家庙分中心</v>
      </c>
      <c r="AX203" s="7" t="str">
        <f aca="false">H203</f>
        <v>3月11日9:41分来电（上车），一位女士从郎家园乘坐930路5375902号车准备到三河总站。上车后坐在前面右侧第一排，坐下一段时间后发现座椅是湿的，导致其的衣服全部湿透。故不满，要求马上回复。9:45分联系客五。
3月11日10：50分二次来电：车队一直未答复，要求马上答复。10:52分电话转办  客五
</v>
      </c>
      <c r="AY203" s="43" t="str">
        <f aca="false">L203</f>
        <v>安全服务专业其他问题</v>
      </c>
      <c r="AZ203" s="43" t="s">
        <v>116</v>
      </c>
      <c r="BA203" s="43" t="s">
        <v>116</v>
      </c>
      <c r="BB203" s="43" t="s">
        <v>116</v>
      </c>
      <c r="BC203" s="6" t="s">
        <v>4758</v>
      </c>
      <c r="BD203" s="43" t="str">
        <f aca="false">T203</f>
        <v>结束</v>
      </c>
      <c r="BE203" s="43" t="str">
        <f aca="false">IFERROR(LEFT(R203,FIND(" ",R203)-1),R203)</f>
        <v>2026-03-16</v>
      </c>
      <c r="BF203" s="6" t="s">
        <v>6431</v>
      </c>
      <c r="BG203" s="78" t="s">
        <v>99</v>
      </c>
      <c r="BH203" s="55" t="s">
        <v>254</v>
      </c>
      <c r="BI203" s="44"/>
      <c r="BJ203" s="44"/>
      <c r="BK203" s="44"/>
      <c r="BL203" s="44" t="str">
        <f aca="false">IF(BG203="物管行政部","侯旭、郑楠",IF(BG203="安保部","张庚",IF(BG203="工程设备部","华菲",IF(BG203="人力资源部","成琦",IF(BG203="党委工作部","阎鑫雨",IF(BG203="餐饮服务部","赵弘晨",IF(BG203="工会","白莉",IF(BG203="办公室","李建萍",""))))))))&amp;IF(BG203="纪检部","张先民",IF(BG203="信息管理部","蔡浩然",""))</f>
        <v>侯旭、郑楠</v>
      </c>
      <c r="BM203" s="44"/>
      <c r="BN203" s="44"/>
      <c r="BO203" s="44"/>
      <c r="BP203" s="44" t="s">
        <v>120</v>
      </c>
      <c r="BQ203" s="46" t="s">
        <v>6432</v>
      </c>
      <c r="BR203" s="44" t="s">
        <v>92</v>
      </c>
      <c r="BS203" s="46"/>
      <c r="BT203" s="46"/>
      <c r="BU203" s="44"/>
      <c r="BV203" s="44"/>
      <c r="BW203" s="44" t="str">
        <f aca="false">MID(AR203,1,22)</f>
        <v>GJ-PHONE-20260311-0703</v>
      </c>
      <c r="BX203" s="45" t="str">
        <f aca="false">IF(COUNTIF(BW:BW,BW203)=1,"否",COUNTIF(BW:BW,BW203))</f>
        <v>否</v>
      </c>
      <c r="CF203" s="0" t="str">
        <f aca="false">VLOOKUP(AR203,[3]市民意见信息导出!$AK$2:$AM$304,3,FALSE())</f>
        <v>结束</v>
      </c>
    </row>
    <row r="204" customFormat="false" ht="39" hidden="true" customHeight="false" outlineLevel="0" collapsed="false">
      <c r="A204" s="36" t="s">
        <v>6433</v>
      </c>
      <c r="B204" s="36" t="s">
        <v>6434</v>
      </c>
      <c r="C204" s="36" t="s">
        <v>6435</v>
      </c>
      <c r="D204" s="36" t="s">
        <v>2975</v>
      </c>
      <c r="E204" s="35" t="s">
        <v>4747</v>
      </c>
      <c r="F204" s="35" t="s">
        <v>129</v>
      </c>
      <c r="G204" s="35"/>
      <c r="H204" s="36" t="s">
        <v>6436</v>
      </c>
      <c r="I204" s="35" t="s">
        <v>116</v>
      </c>
      <c r="J204" s="35" t="s">
        <v>93</v>
      </c>
      <c r="K204" s="35" t="s">
        <v>94</v>
      </c>
      <c r="L204" s="35" t="s">
        <v>95</v>
      </c>
      <c r="M204" s="35" t="s">
        <v>96</v>
      </c>
      <c r="N204" s="35" t="s">
        <v>97</v>
      </c>
      <c r="O204" s="35" t="s">
        <v>390</v>
      </c>
      <c r="P204" s="35" t="s">
        <v>390</v>
      </c>
      <c r="Q204" s="35" t="s">
        <v>390</v>
      </c>
      <c r="R204" s="36" t="s">
        <v>2975</v>
      </c>
      <c r="S204" s="95" t="s">
        <v>2903</v>
      </c>
      <c r="T204" s="16" t="s">
        <v>103</v>
      </c>
      <c r="U204" s="96" t="s">
        <v>104</v>
      </c>
      <c r="V204" s="35" t="s">
        <v>4895</v>
      </c>
      <c r="W204" s="35" t="s">
        <v>4896</v>
      </c>
      <c r="X204" s="35" t="s">
        <v>6437</v>
      </c>
      <c r="Y204" s="35" t="s">
        <v>4753</v>
      </c>
      <c r="Z204" s="35" t="s">
        <v>4754</v>
      </c>
      <c r="AA204" s="35" t="s">
        <v>6438</v>
      </c>
      <c r="AB204" s="35" t="s">
        <v>111</v>
      </c>
      <c r="AC204" s="35" t="s">
        <v>97</v>
      </c>
      <c r="AD204" s="35" t="s">
        <v>99</v>
      </c>
      <c r="AE204" s="35"/>
      <c r="AF204" s="35"/>
      <c r="AG204" s="35"/>
      <c r="AH204" s="35" t="s">
        <v>4756</v>
      </c>
      <c r="AI204" s="35" t="s">
        <v>4757</v>
      </c>
      <c r="AJ204" s="36" t="s">
        <v>104</v>
      </c>
      <c r="AK204" s="37" t="str">
        <f aca="false">AI204&amp;L204&amp;M204</f>
        <v>普办企业政策问题调整服务规范</v>
      </c>
      <c r="AP204" s="38" t="n">
        <v>201</v>
      </c>
      <c r="AQ204" s="97" t="n">
        <v>46082</v>
      </c>
      <c r="AR204" s="43" t="str">
        <f aca="false">IFERROR(LEFT(A204,FIND("（",A204)-1),A204)</f>
        <v>GJ-PHONE-20260312-1594-1</v>
      </c>
      <c r="AS204" s="43" t="str">
        <f aca="false">J204</f>
        <v>诉求</v>
      </c>
      <c r="AT204" s="43" t="n">
        <f aca="false">IF(MID(AR204,1,2)="热线",12345)+IF(MID(AR204,1,2)="网络",12345)+IF(MID(AR204,1,2)="GJ",96166)</f>
        <v>96166</v>
      </c>
      <c r="AU204" s="43" t="str">
        <f aca="false">IFERROR(LEFT(C204,FIND(" ",C204)-1),C204)</f>
        <v>2026-03-13</v>
      </c>
      <c r="AV204" s="43" t="str">
        <f aca="false">P204</f>
        <v>小营分中心</v>
      </c>
      <c r="AW204" s="43" t="str">
        <f aca="false">Q204</f>
        <v>小营分中心</v>
      </c>
      <c r="AX204" s="7" t="str">
        <f aca="false">H204</f>
        <v>3月12日16：21分来电：一位先生反映经常在蒋宅口乘坐108路到方家胡同，该路尤其是夏天，车内扶手上都是汗，很粘，建议相关部门出车前可以做好车内卫生，在场站内把扶手擦干净，特来电反映。</v>
      </c>
      <c r="AY204" s="43" t="str">
        <f aca="false">L204</f>
        <v>企业政策问题</v>
      </c>
      <c r="AZ204" s="43" t="s">
        <v>116</v>
      </c>
      <c r="BA204" s="43" t="s">
        <v>116</v>
      </c>
      <c r="BB204" s="43" t="s">
        <v>116</v>
      </c>
      <c r="BC204" s="6" t="s">
        <v>4758</v>
      </c>
      <c r="BD204" s="43" t="str">
        <f aca="false">T204</f>
        <v>结束</v>
      </c>
      <c r="BE204" s="43" t="str">
        <f aca="false">IFERROR(LEFT(R204,FIND(" ",R204)-1),R204)</f>
        <v>2026-03-17</v>
      </c>
      <c r="BF204" s="6" t="s">
        <v>2877</v>
      </c>
      <c r="BG204" s="78" t="s">
        <v>99</v>
      </c>
      <c r="BH204" s="55" t="s">
        <v>390</v>
      </c>
      <c r="BI204" s="44"/>
      <c r="BJ204" s="44"/>
      <c r="BK204" s="44"/>
      <c r="BL204" s="44" t="str">
        <f aca="false">IF(BG204="物管行政部","侯旭、郑楠",IF(BG204="安保部","张庚",IF(BG204="工程设备部","华菲",IF(BG204="人力资源部","成琦",IF(BG204="党委工作部","阎鑫雨",IF(BG204="餐饮服务部","赵弘晨",IF(BG204="工会","白莉",IF(BG204="办公室","李建萍",""))))))))&amp;IF(BG204="纪检部","张先民",IF(BG204="信息管理部","蔡浩然",""))</f>
        <v>侯旭、郑楠</v>
      </c>
      <c r="BM204" s="44"/>
      <c r="BN204" s="44"/>
      <c r="BO204" s="44"/>
      <c r="BP204" s="44" t="s">
        <v>120</v>
      </c>
      <c r="BQ204" s="46"/>
      <c r="BR204" s="44"/>
      <c r="BS204" s="46"/>
      <c r="BT204" s="46"/>
      <c r="BU204" s="44"/>
      <c r="BV204" s="44"/>
      <c r="BW204" s="44" t="str">
        <f aca="false">MID(AR204,1,22)</f>
        <v>GJ-PHONE-20260312-1594</v>
      </c>
      <c r="BX204" s="45" t="str">
        <f aca="false">IF(COUNTIF(BW:BW,BW204)=1,"否",COUNTIF(BW:BW,BW204))</f>
        <v>否</v>
      </c>
      <c r="CF204" s="0" t="str">
        <f aca="false">VLOOKUP(AR204,[3]市民意见信息导出!$AK$2:$AM$304,3,FALSE())</f>
        <v>结束</v>
      </c>
    </row>
    <row r="205" customFormat="false" ht="104" hidden="true" customHeight="false" outlineLevel="0" collapsed="false">
      <c r="A205" s="36" t="s">
        <v>6439</v>
      </c>
      <c r="B205" s="36" t="s">
        <v>6440</v>
      </c>
      <c r="C205" s="36" t="s">
        <v>6441</v>
      </c>
      <c r="D205" s="36" t="s">
        <v>2989</v>
      </c>
      <c r="E205" s="35" t="s">
        <v>2816</v>
      </c>
      <c r="F205" s="35" t="s">
        <v>129</v>
      </c>
      <c r="G205" s="36" t="s">
        <v>6442</v>
      </c>
      <c r="H205" s="36" t="s">
        <v>6443</v>
      </c>
      <c r="I205" s="35" t="s">
        <v>92</v>
      </c>
      <c r="J205" s="35" t="s">
        <v>173</v>
      </c>
      <c r="K205" s="35" t="s">
        <v>132</v>
      </c>
      <c r="L205" s="35" t="s">
        <v>174</v>
      </c>
      <c r="M205" s="35" t="s">
        <v>175</v>
      </c>
      <c r="N205" s="35" t="s">
        <v>97</v>
      </c>
      <c r="O205" s="35" t="s">
        <v>158</v>
      </c>
      <c r="P205" s="35" t="s">
        <v>6444</v>
      </c>
      <c r="Q205" s="35" t="s">
        <v>158</v>
      </c>
      <c r="R205" s="36" t="s">
        <v>2989</v>
      </c>
      <c r="S205" s="36" t="s">
        <v>2988</v>
      </c>
      <c r="T205" s="35" t="s">
        <v>103</v>
      </c>
      <c r="U205" s="36" t="s">
        <v>104</v>
      </c>
      <c r="V205" s="35" t="s">
        <v>2990</v>
      </c>
      <c r="W205" s="36" t="s">
        <v>2991</v>
      </c>
      <c r="X205" s="35" t="s">
        <v>2992</v>
      </c>
      <c r="Y205" s="36" t="s">
        <v>139</v>
      </c>
      <c r="Z205" s="36" t="s">
        <v>139</v>
      </c>
      <c r="AA205" s="36" t="s">
        <v>139</v>
      </c>
      <c r="AB205" s="35" t="s">
        <v>111</v>
      </c>
      <c r="AC205" s="35" t="s">
        <v>97</v>
      </c>
      <c r="AD205" s="35" t="s">
        <v>6444</v>
      </c>
      <c r="AE205" s="35"/>
      <c r="AF205" s="35"/>
      <c r="AG205" s="35"/>
      <c r="AH205" s="35" t="s">
        <v>4756</v>
      </c>
      <c r="AI205" s="35" t="s">
        <v>4757</v>
      </c>
      <c r="AJ205" s="36" t="s">
        <v>104</v>
      </c>
      <c r="AK205" s="37" t="str">
        <f aca="false">AI205&amp;L205&amp;M205</f>
        <v>普办安保专业其他问题安保专业补充内容</v>
      </c>
      <c r="AP205" s="38" t="n">
        <v>202</v>
      </c>
      <c r="AQ205" s="97" t="n">
        <v>46082</v>
      </c>
      <c r="AR205" s="43" t="str">
        <f aca="false">IFERROR(LEFT(A205,FIND("（",A205)-1),A205)</f>
        <v>GJ-PHONE-20260313-0299</v>
      </c>
      <c r="AS205" s="43" t="str">
        <f aca="false">J205</f>
        <v>其他</v>
      </c>
      <c r="AT205" s="43" t="n">
        <f aca="false">IF(MID(AR205,1,2)="热线",12345)+IF(MID(AR205,1,2)="网络",12345)+IF(MID(AR205,1,2)="GJ",96166)</f>
        <v>96166</v>
      </c>
      <c r="AU205" s="43" t="str">
        <f aca="false">IFERROR(LEFT(C205,FIND(" ",C205)-1),C205)</f>
        <v>2026-03-13</v>
      </c>
      <c r="AV205" s="43" t="str">
        <f aca="false">P205</f>
        <v>湾子</v>
      </c>
      <c r="AW205" s="43" t="str">
        <f aca="false">Q205</f>
        <v>西客站分中心</v>
      </c>
      <c r="AX205" s="7" t="str">
        <f aca="false">H205</f>
        <v>3月13日8:48 分来电：白先生（公交集团职工，309路夜班看打车人员），其称在广外湾子公交场站上班，今年8月即将退休，其称电动自行车放在场站车棚里被物业人员搬到车棚外，未告知其原因。之前物业还将其的自行车给清理未告知其。其多次向物业反映此事，物业告知其时间长，无法调取监控查此事，物业问其诉求：其称要求物业给其够买1辆二手电动车，后物业告知其的电动车只能给其维修不能保养并保养3个月的时间，其称如果该车使用过程中出现问题要求物业负责，物业称做不到，其对物业的回复不满意，称回复时都敷衍其，要求尽快答复，如回复不满，其会直接到公交集团出口堵门口。同时还会向12345反映。</v>
      </c>
      <c r="AY205" s="43" t="str">
        <f aca="false">L205</f>
        <v>安保专业其他问题</v>
      </c>
      <c r="AZ205" s="43" t="s">
        <v>92</v>
      </c>
      <c r="BA205" s="43" t="s">
        <v>116</v>
      </c>
      <c r="BB205" s="43" t="s">
        <v>116</v>
      </c>
      <c r="BC205" s="6" t="s">
        <v>546</v>
      </c>
      <c r="BD205" s="43" t="str">
        <f aca="false">T205</f>
        <v>结束</v>
      </c>
      <c r="BE205" s="43" t="str">
        <f aca="false">IFERROR(LEFT(R205,FIND(" ",R205)-1),R205)</f>
        <v>2026-03-18</v>
      </c>
      <c r="BF205" s="6" t="s">
        <v>6343</v>
      </c>
      <c r="BG205" s="78" t="s">
        <v>148</v>
      </c>
      <c r="BH205" s="55" t="s">
        <v>158</v>
      </c>
      <c r="BI205" s="44"/>
      <c r="BJ205" s="44"/>
      <c r="BK205" s="44"/>
      <c r="BL205" s="44" t="str">
        <f aca="false">IF(BG205="物管行政部","侯旭、郑楠",IF(BG205="安保部","张庚",IF(BG205="工程设备部","华菲",IF(BG205="人力资源部","成琦",IF(BG205="党委工作部","阎鑫雨",IF(BG205="餐饮服务部","赵弘晨",IF(BG205="工会","白莉",IF(BG205="办公室","李建萍",""))))))))&amp;IF(BG205="纪检部","张先民",IF(BG205="信息管理部","蔡浩然",""))</f>
        <v>张庚</v>
      </c>
      <c r="BM205" s="44"/>
      <c r="BN205" s="44"/>
      <c r="BO205" s="44"/>
      <c r="BP205" s="45" t="s">
        <v>120</v>
      </c>
      <c r="BQ205" s="46" t="s">
        <v>2994</v>
      </c>
      <c r="BR205" s="44" t="s">
        <v>92</v>
      </c>
      <c r="BS205" s="46" t="s">
        <v>150</v>
      </c>
      <c r="BT205" s="46"/>
      <c r="BU205" s="44" t="s">
        <v>2830</v>
      </c>
      <c r="BV205" s="44"/>
      <c r="BW205" s="44" t="str">
        <f aca="false">MID(AR205,1,22)</f>
        <v>GJ-PHONE-20260313-0299</v>
      </c>
      <c r="BX205" s="45" t="str">
        <f aca="false">IF(COUNTIF(BW:BW,BW205)=1,"否",COUNTIF(BW:BW,BW205))</f>
        <v>否</v>
      </c>
      <c r="CF205" s="0" t="str">
        <f aca="false">VLOOKUP(AR205,[3]市民意见信息导出!$AK$2:$AM$304,3,FALSE())</f>
        <v>结束</v>
      </c>
    </row>
    <row r="206" customFormat="false" ht="52" hidden="true" customHeight="false" outlineLevel="0" collapsed="false">
      <c r="A206" s="36" t="s">
        <v>6445</v>
      </c>
      <c r="B206" s="36" t="s">
        <v>6446</v>
      </c>
      <c r="C206" s="36" t="s">
        <v>6447</v>
      </c>
      <c r="D206" s="36" t="s">
        <v>2989</v>
      </c>
      <c r="E206" s="35" t="s">
        <v>851</v>
      </c>
      <c r="F206" s="35" t="s">
        <v>129</v>
      </c>
      <c r="G206" s="36" t="s">
        <v>6448</v>
      </c>
      <c r="H206" s="36" t="s">
        <v>6449</v>
      </c>
      <c r="I206" s="35" t="s">
        <v>92</v>
      </c>
      <c r="J206" s="35" t="s">
        <v>93</v>
      </c>
      <c r="K206" s="35" t="s">
        <v>434</v>
      </c>
      <c r="L206" s="35" t="s">
        <v>910</v>
      </c>
      <c r="M206" s="35" t="s">
        <v>911</v>
      </c>
      <c r="N206" s="35" t="s">
        <v>97</v>
      </c>
      <c r="O206" s="35" t="s">
        <v>499</v>
      </c>
      <c r="P206" s="35" t="s">
        <v>912</v>
      </c>
      <c r="Q206" s="35" t="s">
        <v>499</v>
      </c>
      <c r="R206" s="36" t="s">
        <v>2989</v>
      </c>
      <c r="S206" s="36" t="s">
        <v>2988</v>
      </c>
      <c r="T206" s="35" t="s">
        <v>103</v>
      </c>
      <c r="U206" s="36" t="s">
        <v>104</v>
      </c>
      <c r="V206" s="35" t="s">
        <v>6450</v>
      </c>
      <c r="W206" s="36" t="s">
        <v>6451</v>
      </c>
      <c r="X206" s="35" t="s">
        <v>6452</v>
      </c>
      <c r="Y206" s="35" t="s">
        <v>6453</v>
      </c>
      <c r="Z206" s="35" t="s">
        <v>6454</v>
      </c>
      <c r="AA206" s="35" t="s">
        <v>6455</v>
      </c>
      <c r="AB206" s="35" t="s">
        <v>111</v>
      </c>
      <c r="AC206" s="35" t="s">
        <v>97</v>
      </c>
      <c r="AD206" s="35" t="s">
        <v>912</v>
      </c>
      <c r="AE206" s="35"/>
      <c r="AF206" s="35"/>
      <c r="AG206" s="35"/>
      <c r="AH206" s="35" t="s">
        <v>4756</v>
      </c>
      <c r="AI206" s="35" t="s">
        <v>4757</v>
      </c>
      <c r="AJ206" s="36" t="s">
        <v>104</v>
      </c>
      <c r="AK206" s="37" t="str">
        <f aca="false">AI206&amp;L206&amp;M206</f>
        <v>普办后勤保障食堂问题</v>
      </c>
      <c r="AP206" s="38" t="n">
        <v>203</v>
      </c>
      <c r="AQ206" s="97" t="n">
        <v>46082</v>
      </c>
      <c r="AR206" s="43" t="str">
        <f aca="false">IFERROR(LEFT(A206,FIND("（",A206)-1),A206)</f>
        <v>GJ-PHONE-20260313-0613</v>
      </c>
      <c r="AS206" s="43" t="str">
        <f aca="false">J206</f>
        <v>诉求</v>
      </c>
      <c r="AT206" s="43" t="n">
        <f aca="false">IF(MID(AR206,1,2)="热线",12345)+IF(MID(AR206,1,2)="网络",12345)+IF(MID(AR206,1,2)="GJ",96166)</f>
        <v>96166</v>
      </c>
      <c r="AU206" s="43" t="str">
        <f aca="false">IFERROR(LEFT(C206,FIND(" ",C206)-1),C206)</f>
        <v>2026-03-13</v>
      </c>
      <c r="AV206" s="43" t="str">
        <f aca="false">P206</f>
        <v>餐饮服务部</v>
      </c>
      <c r="AW206" s="43" t="str">
        <f aca="false">Q206</f>
        <v>回龙观分中心</v>
      </c>
      <c r="AX206" s="7" t="str">
        <f aca="false">H206</f>
        <v>3月13日10:20分来电：王先生（内部职工）10点左右在344小辛庄食堂购买一份炒饼8元，特别咸，10：10分找到窗口的女士，女士说不咸，爱吃不吃，厨师过来尝一口说是咸，但窗口女士不予退款，称给一份1元钱的米饭，诉求退款8元，要求回复。</v>
      </c>
      <c r="AY206" s="43" t="str">
        <f aca="false">L206</f>
        <v>后勤保障</v>
      </c>
      <c r="AZ206" s="43" t="s">
        <v>92</v>
      </c>
      <c r="BA206" s="43" t="s">
        <v>116</v>
      </c>
      <c r="BB206" s="43" t="s">
        <v>116</v>
      </c>
      <c r="BC206" s="6" t="s">
        <v>1330</v>
      </c>
      <c r="BD206" s="43" t="str">
        <f aca="false">T206</f>
        <v>结束</v>
      </c>
      <c r="BE206" s="43" t="str">
        <f aca="false">IFERROR(LEFT(R206,FIND(" ",R206)-1),R206)</f>
        <v>2026-03-18</v>
      </c>
      <c r="BF206" s="5" t="s">
        <v>2920</v>
      </c>
      <c r="BG206" s="78" t="s">
        <v>912</v>
      </c>
      <c r="BH206" s="55" t="s">
        <v>499</v>
      </c>
      <c r="BI206" s="44"/>
      <c r="BJ206" s="44"/>
      <c r="BK206" s="44"/>
      <c r="BL206" s="44" t="str">
        <f aca="false">IF(BG206="物管行政部","侯旭、郑楠",IF(BG206="安保部","张庚",IF(BG206="工程设备部","华菲",IF(BG206="人力资源部","成琦",IF(BG206="党委工作部","阎鑫雨",IF(BG206="餐饮服务部","赵弘晨",IF(BG206="工会","白莉",IF(BG206="办公室","李建萍",""))))))))&amp;IF(BG206="纪检部","张先民",IF(BG206="信息管理部","蔡浩然",""))</f>
        <v>赵弘晨</v>
      </c>
      <c r="BM206" s="44"/>
      <c r="BN206" s="44"/>
      <c r="BO206" s="44"/>
      <c r="BP206" s="45" t="s">
        <v>120</v>
      </c>
      <c r="BQ206" s="46"/>
      <c r="BR206" s="44"/>
      <c r="BS206" s="46"/>
      <c r="BT206" s="46"/>
      <c r="BU206" s="44"/>
      <c r="BV206" s="44"/>
      <c r="BW206" s="44" t="str">
        <f aca="false">MID(AR206,1,22)</f>
        <v>GJ-PHONE-20260313-0613</v>
      </c>
      <c r="BX206" s="45" t="str">
        <f aca="false">IF(COUNTIF(BW:BW,BW206)=1,"否",COUNTIF(BW:BW,BW206))</f>
        <v>否</v>
      </c>
      <c r="CF206" s="0" t="str">
        <f aca="false">VLOOKUP(AR206,[3]市民意见信息导出!$AK$2:$AM$304,3,FALSE())</f>
        <v>结束</v>
      </c>
    </row>
    <row r="207" customFormat="false" ht="39" hidden="true" customHeight="false" outlineLevel="0" collapsed="false">
      <c r="A207" s="36" t="s">
        <v>6456</v>
      </c>
      <c r="B207" s="36" t="s">
        <v>6457</v>
      </c>
      <c r="C207" s="36" t="s">
        <v>6458</v>
      </c>
      <c r="D207" s="36" t="s">
        <v>2989</v>
      </c>
      <c r="E207" s="35"/>
      <c r="F207" s="35" t="s">
        <v>129</v>
      </c>
      <c r="G207" s="35"/>
      <c r="H207" s="36" t="s">
        <v>6459</v>
      </c>
      <c r="I207" s="35" t="s">
        <v>116</v>
      </c>
      <c r="J207" s="35" t="s">
        <v>93</v>
      </c>
      <c r="K207" s="35" t="s">
        <v>94</v>
      </c>
      <c r="L207" s="35" t="s">
        <v>184</v>
      </c>
      <c r="M207" s="35" t="s">
        <v>185</v>
      </c>
      <c r="N207" s="35" t="s">
        <v>97</v>
      </c>
      <c r="O207" s="35" t="s">
        <v>499</v>
      </c>
      <c r="P207" s="35" t="s">
        <v>99</v>
      </c>
      <c r="Q207" s="35" t="s">
        <v>499</v>
      </c>
      <c r="R207" s="36" t="s">
        <v>2989</v>
      </c>
      <c r="S207" s="95" t="s">
        <v>2903</v>
      </c>
      <c r="T207" s="16" t="s">
        <v>103</v>
      </c>
      <c r="U207" s="96" t="s">
        <v>104</v>
      </c>
      <c r="V207" s="35" t="s">
        <v>4915</v>
      </c>
      <c r="W207" s="35" t="s">
        <v>4916</v>
      </c>
      <c r="X207" s="35" t="s">
        <v>4897</v>
      </c>
      <c r="Y207" s="35" t="s">
        <v>4753</v>
      </c>
      <c r="Z207" s="35" t="s">
        <v>4754</v>
      </c>
      <c r="AA207" s="35" t="s">
        <v>6104</v>
      </c>
      <c r="AB207" s="35" t="s">
        <v>111</v>
      </c>
      <c r="AC207" s="35" t="s">
        <v>97</v>
      </c>
      <c r="AD207" s="35" t="s">
        <v>99</v>
      </c>
      <c r="AE207" s="35"/>
      <c r="AF207" s="35"/>
      <c r="AG207" s="35"/>
      <c r="AH207" s="35" t="s">
        <v>4756</v>
      </c>
      <c r="AI207" s="35" t="s">
        <v>4757</v>
      </c>
      <c r="AJ207" s="36" t="s">
        <v>104</v>
      </c>
      <c r="AK207" s="37" t="str">
        <f aca="false">AI207&amp;L207&amp;M207</f>
        <v>普办乘车环境问题车辆卫生</v>
      </c>
      <c r="AP207" s="38" t="n">
        <v>204</v>
      </c>
      <c r="AQ207" s="97" t="n">
        <v>46082</v>
      </c>
      <c r="AR207" s="43" t="str">
        <f aca="false">IFERROR(LEFT(A207,FIND("（",A207)-1),A207)</f>
        <v>GJ-PHONE-20260313-0800-1</v>
      </c>
      <c r="AS207" s="43" t="str">
        <f aca="false">J207</f>
        <v>诉求</v>
      </c>
      <c r="AT207" s="43" t="n">
        <f aca="false">IF(MID(AR207,1,2)="热线",12345)+IF(MID(AR207,1,2)="网络",12345)+IF(MID(AR207,1,2)="GJ",96166)</f>
        <v>96166</v>
      </c>
      <c r="AU207" s="43" t="str">
        <f aca="false">IFERROR(LEFT(C207,FIND(" ",C207)-1),C207)</f>
        <v>2026-03-13</v>
      </c>
      <c r="AV207" s="43" t="str">
        <f aca="false">P207</f>
        <v>物管行政部</v>
      </c>
      <c r="AW207" s="43" t="str">
        <f aca="false">Q207</f>
        <v>回龙观分中心</v>
      </c>
      <c r="AX207" s="7" t="str">
        <f aca="false">H207</f>
        <v>3月13日11:23分(来电)，一位先生11:05分在天通苑北枢纽站乘坐441路（拒绝提供车号）到地铁龙泽站方向，其称该车窗台都是土，座位缝隙处还有手纸，据其讲该路普遍存在卫生差现象，故不满，特来电反映。</v>
      </c>
      <c r="AY207" s="43" t="str">
        <f aca="false">L207</f>
        <v>乘车环境问题</v>
      </c>
      <c r="AZ207" s="43" t="s">
        <v>116</v>
      </c>
      <c r="BA207" s="43" t="s">
        <v>116</v>
      </c>
      <c r="BB207" s="43" t="s">
        <v>116</v>
      </c>
      <c r="BC207" s="6" t="s">
        <v>4758</v>
      </c>
      <c r="BD207" s="43" t="str">
        <f aca="false">T207</f>
        <v>结束</v>
      </c>
      <c r="BE207" s="43" t="str">
        <f aca="false">IFERROR(LEFT(R207,FIND(" ",R207)-1),R207)</f>
        <v>2026-03-18</v>
      </c>
      <c r="BF207" s="6" t="s">
        <v>6460</v>
      </c>
      <c r="BG207" s="78" t="s">
        <v>99</v>
      </c>
      <c r="BH207" s="55" t="s">
        <v>499</v>
      </c>
      <c r="BI207" s="44"/>
      <c r="BJ207" s="44"/>
      <c r="BK207" s="44"/>
      <c r="BL207" s="44" t="str">
        <f aca="false">IF(BG207="物管行政部","侯旭、郑楠",IF(BG207="安保部","张庚",IF(BG207="工程设备部","华菲",IF(BG207="人力资源部","成琦",IF(BG207="党委工作部","阎鑫雨",IF(BG207="餐饮服务部","赵弘晨",IF(BG207="工会","白莉",IF(BG207="办公室","李建萍",""))))))))&amp;IF(BG207="纪检部","张先民",IF(BG207="信息管理部","蔡浩然",""))</f>
        <v>侯旭、郑楠</v>
      </c>
      <c r="BM207" s="44"/>
      <c r="BN207" s="44"/>
      <c r="BO207" s="44"/>
      <c r="BP207" s="45" t="s">
        <v>120</v>
      </c>
      <c r="BQ207" s="46"/>
      <c r="BR207" s="44"/>
      <c r="BS207" s="46"/>
      <c r="BT207" s="46"/>
      <c r="BU207" s="44"/>
      <c r="BV207" s="44"/>
      <c r="BW207" s="44" t="str">
        <f aca="false">MID(AR207,1,22)</f>
        <v>GJ-PHONE-20260313-0800</v>
      </c>
      <c r="BX207" s="45" t="str">
        <f aca="false">IF(COUNTIF(BW:BW,BW207)=1,"否",COUNTIF(BW:BW,BW207))</f>
        <v>否</v>
      </c>
      <c r="CF207" s="0" t="str">
        <f aca="false">VLOOKUP(AR207,[3]市民意见信息导出!$AK$2:$AM$304,3,FALSE())</f>
        <v>结束</v>
      </c>
    </row>
    <row r="208" customFormat="false" ht="42" hidden="true" customHeight="false" outlineLevel="0" collapsed="false">
      <c r="A208" s="36" t="s">
        <v>6461</v>
      </c>
      <c r="B208" s="36" t="s">
        <v>6462</v>
      </c>
      <c r="C208" s="36" t="s">
        <v>6463</v>
      </c>
      <c r="D208" s="36" t="s">
        <v>2989</v>
      </c>
      <c r="E208" s="35" t="s">
        <v>4747</v>
      </c>
      <c r="F208" s="35" t="s">
        <v>89</v>
      </c>
      <c r="G208" s="35"/>
      <c r="H208" s="36" t="s">
        <v>6464</v>
      </c>
      <c r="I208" s="35" t="s">
        <v>116</v>
      </c>
      <c r="J208" s="35" t="s">
        <v>588</v>
      </c>
      <c r="K208" s="35" t="s">
        <v>94</v>
      </c>
      <c r="L208" s="35" t="s">
        <v>1868</v>
      </c>
      <c r="M208" s="35" t="s">
        <v>1868</v>
      </c>
      <c r="N208" s="35" t="s">
        <v>97</v>
      </c>
      <c r="O208" s="35" t="s">
        <v>99</v>
      </c>
      <c r="P208" s="35" t="s">
        <v>99</v>
      </c>
      <c r="Q208" s="35" t="s">
        <v>218</v>
      </c>
      <c r="R208" s="36" t="s">
        <v>2989</v>
      </c>
      <c r="S208" s="95" t="s">
        <v>2903</v>
      </c>
      <c r="T208" s="16" t="s">
        <v>103</v>
      </c>
      <c r="U208" s="96" t="s">
        <v>104</v>
      </c>
      <c r="V208" s="35" t="s">
        <v>6465</v>
      </c>
      <c r="W208" s="35" t="s">
        <v>6466</v>
      </c>
      <c r="X208" s="35" t="s">
        <v>6467</v>
      </c>
      <c r="Y208" s="35" t="s">
        <v>242</v>
      </c>
      <c r="Z208" s="35" t="s">
        <v>242</v>
      </c>
      <c r="AA208" s="35" t="s">
        <v>6468</v>
      </c>
      <c r="AB208" s="35" t="s">
        <v>111</v>
      </c>
      <c r="AC208" s="35" t="s">
        <v>97</v>
      </c>
      <c r="AD208" s="35" t="s">
        <v>99</v>
      </c>
      <c r="AE208" s="35"/>
      <c r="AF208" s="35"/>
      <c r="AG208" s="35"/>
      <c r="AH208" s="35" t="s">
        <v>4756</v>
      </c>
      <c r="AI208" s="35" t="s">
        <v>4757</v>
      </c>
      <c r="AJ208" s="36" t="s">
        <v>104</v>
      </c>
      <c r="AK208" s="37" t="str">
        <f aca="false">AI208&amp;L208&amp;M208</f>
        <v>普办安全服务专业其他表扬安全服务专业其他表扬</v>
      </c>
      <c r="AP208" s="38" t="n">
        <v>205</v>
      </c>
      <c r="AQ208" s="97" t="n">
        <v>46082</v>
      </c>
      <c r="AR208" s="43" t="str">
        <f aca="false">IFERROR(LEFT(A208,FIND("（",A208)-1),A208)</f>
        <v>GJ-PHONE-20260313-1014</v>
      </c>
      <c r="AS208" s="43" t="str">
        <f aca="false">J208</f>
        <v>表扬</v>
      </c>
      <c r="AT208" s="43" t="n">
        <f aca="false">IF(MID(AR208,1,2)="热线",12345)+IF(MID(AR208,1,2)="网络",12345)+IF(MID(AR208,1,2)="GJ",96166)</f>
        <v>96166</v>
      </c>
      <c r="AU208" s="43" t="str">
        <f aca="false">IFERROR(LEFT(C208,FIND(" ",C208)-1),C208)</f>
        <v>2026-03-13</v>
      </c>
      <c r="AV208" s="43" t="str">
        <f aca="false">P208</f>
        <v>物管行政部</v>
      </c>
      <c r="AW208" s="43" t="str">
        <f aca="false">Q208</f>
        <v>机关</v>
      </c>
      <c r="AX208" s="7" t="str">
        <f aca="false">H208</f>
        <v>3月13日12:48分来电，一位女士在六里桥南乘坐368内路车去往紫竹桥方向，称一名物业人员（姓付）耐心帮其指路，耐心解答，其非常感谢，特来电表扬。</v>
      </c>
      <c r="AY208" s="43" t="str">
        <f aca="false">L208</f>
        <v>安全服务专业其他表扬</v>
      </c>
      <c r="AZ208" s="43" t="s">
        <v>116</v>
      </c>
      <c r="BA208" s="43" t="s">
        <v>116</v>
      </c>
      <c r="BB208" s="43" t="s">
        <v>116</v>
      </c>
      <c r="BC208" s="6" t="s">
        <v>1330</v>
      </c>
      <c r="BD208" s="43" t="str">
        <f aca="false">T208</f>
        <v>结束</v>
      </c>
      <c r="BE208" s="43" t="str">
        <f aca="false">IFERROR(LEFT(R208,FIND(" ",R208)-1),R208)</f>
        <v>2026-03-18</v>
      </c>
      <c r="BF208" s="5" t="s">
        <v>2963</v>
      </c>
      <c r="BG208" s="78" t="s">
        <v>99</v>
      </c>
      <c r="BH208" s="55" t="s">
        <v>158</v>
      </c>
      <c r="BI208" s="44"/>
      <c r="BJ208" s="44"/>
      <c r="BK208" s="44"/>
      <c r="BL208" s="44" t="str">
        <f aca="false">IF(BG208="物管行政部","侯旭、郑楠",IF(BG208="安保部","张庚",IF(BG208="工程设备部","华菲",IF(BG208="人力资源部","成琦",IF(BG208="党委工作部","阎鑫雨",IF(BG208="餐饮服务部","赵弘晨",IF(BG208="工会","白莉",IF(BG208="办公室","李建萍",""))))))))&amp;IF(BG208="纪检部","张先民",IF(BG208="信息管理部","蔡浩然",""))</f>
        <v>侯旭、郑楠</v>
      </c>
      <c r="BM208" s="44"/>
      <c r="BN208" s="44"/>
      <c r="BO208" s="44"/>
      <c r="BP208" s="45" t="s">
        <v>120</v>
      </c>
      <c r="BQ208" s="46"/>
      <c r="BR208" s="44"/>
      <c r="BS208" s="46"/>
      <c r="BT208" s="46"/>
      <c r="BU208" s="44"/>
      <c r="BV208" s="44"/>
      <c r="BW208" s="44" t="str">
        <f aca="false">MID(AR208,1,22)</f>
        <v>GJ-PHONE-20260313-1014</v>
      </c>
      <c r="BX208" s="45" t="str">
        <f aca="false">IF(COUNTIF(BW:BW,BW208)=1,"否",COUNTIF(BW:BW,BW208))</f>
        <v>否</v>
      </c>
      <c r="CF208" s="0" t="str">
        <f aca="false">VLOOKUP(AR208,[3]市民意见信息导出!$AK$2:$AM$304,3,FALSE())</f>
        <v>结束</v>
      </c>
    </row>
    <row r="209" customFormat="false" ht="42" hidden="true" customHeight="false" outlineLevel="0" collapsed="false">
      <c r="A209" s="36" t="s">
        <v>6469</v>
      </c>
      <c r="B209" s="36" t="s">
        <v>6470</v>
      </c>
      <c r="C209" s="36" t="s">
        <v>6471</v>
      </c>
      <c r="D209" s="36" t="s">
        <v>3047</v>
      </c>
      <c r="E209" s="35" t="s">
        <v>6472</v>
      </c>
      <c r="F209" s="35" t="s">
        <v>129</v>
      </c>
      <c r="G209" s="36" t="s">
        <v>6473</v>
      </c>
      <c r="H209" s="36" t="s">
        <v>6474</v>
      </c>
      <c r="I209" s="35" t="s">
        <v>92</v>
      </c>
      <c r="J209" s="35" t="s">
        <v>173</v>
      </c>
      <c r="K209" s="35" t="s">
        <v>94</v>
      </c>
      <c r="L209" s="35" t="s">
        <v>1072</v>
      </c>
      <c r="M209" s="35" t="s">
        <v>5076</v>
      </c>
      <c r="N209" s="35" t="s">
        <v>97</v>
      </c>
      <c r="O209" s="35" t="s">
        <v>591</v>
      </c>
      <c r="P209" s="35" t="s">
        <v>99</v>
      </c>
      <c r="Q209" s="35" t="s">
        <v>591</v>
      </c>
      <c r="R209" s="36" t="s">
        <v>3047</v>
      </c>
      <c r="S209" s="36" t="s">
        <v>2988</v>
      </c>
      <c r="T209" s="35" t="s">
        <v>103</v>
      </c>
      <c r="U209" s="36" t="s">
        <v>104</v>
      </c>
      <c r="V209" s="35" t="s">
        <v>6475</v>
      </c>
      <c r="W209" s="35" t="s">
        <v>6476</v>
      </c>
      <c r="X209" s="35" t="s">
        <v>6477</v>
      </c>
      <c r="Y209" s="35" t="s">
        <v>4753</v>
      </c>
      <c r="Z209" s="35" t="s">
        <v>6478</v>
      </c>
      <c r="AA209" s="35" t="s">
        <v>6479</v>
      </c>
      <c r="AB209" s="35" t="s">
        <v>111</v>
      </c>
      <c r="AC209" s="35" t="s">
        <v>97</v>
      </c>
      <c r="AD209" s="35" t="s">
        <v>99</v>
      </c>
      <c r="AE209" s="35"/>
      <c r="AF209" s="35"/>
      <c r="AG209" s="35"/>
      <c r="AH209" s="35" t="s">
        <v>4756</v>
      </c>
      <c r="AI209" s="35" t="s">
        <v>4757</v>
      </c>
      <c r="AJ209" s="36" t="s">
        <v>104</v>
      </c>
      <c r="AK209" s="37" t="str">
        <f aca="false">AI209&amp;L209&amp;M209</f>
        <v>普办安全服务专业其他问题安全服务专业信息不详</v>
      </c>
      <c r="AP209" s="38" t="n">
        <v>206</v>
      </c>
      <c r="AQ209" s="97" t="n">
        <v>46082</v>
      </c>
      <c r="AR209" s="43" t="str">
        <f aca="false">IFERROR(LEFT(A209,FIND("（",A209)-1),A209)</f>
        <v>GJ-PHONE-20260315-0388</v>
      </c>
      <c r="AS209" s="43" t="str">
        <f aca="false">J209</f>
        <v>其他</v>
      </c>
      <c r="AT209" s="43" t="n">
        <f aca="false">IF(MID(AR209,1,2)="热线",12345)+IF(MID(AR209,1,2)="网络",12345)+IF(MID(AR209,1,2)="GJ",96166)</f>
        <v>96166</v>
      </c>
      <c r="AU209" s="43" t="str">
        <f aca="false">IFERROR(LEFT(C209,FIND(" ",C209)-1),C209)</f>
        <v>2026-03-15</v>
      </c>
      <c r="AV209" s="43" t="str">
        <f aca="false">P209</f>
        <v>物管行政部</v>
      </c>
      <c r="AW209" s="43" t="str">
        <f aca="false">Q209</f>
        <v>史各庄分中心</v>
      </c>
      <c r="AX209" s="7" t="str">
        <f aca="false">H209</f>
        <v>3月15日9:31分(来电)，一先生称，其经常乘坐537路车其看到车内垃圾桶有时有垃圾，且车内写着今天已消毒，咨询该路是否每天都倒垃圾，每天都消毒。要求尽快答复。</v>
      </c>
      <c r="AY209" s="43" t="str">
        <f aca="false">L209</f>
        <v>安全服务专业其他问题</v>
      </c>
      <c r="AZ209" s="43" t="s">
        <v>116</v>
      </c>
      <c r="BA209" s="43" t="s">
        <v>116</v>
      </c>
      <c r="BB209" s="43" t="s">
        <v>116</v>
      </c>
      <c r="BC209" s="6" t="s">
        <v>4758</v>
      </c>
      <c r="BD209" s="43" t="str">
        <f aca="false">T209</f>
        <v>结束</v>
      </c>
      <c r="BE209" s="43" t="str">
        <f aca="false">IFERROR(LEFT(R209,FIND(" ",R209)-1),R209)</f>
        <v>2026-03-20</v>
      </c>
      <c r="BF209" s="6" t="s">
        <v>1023</v>
      </c>
      <c r="BG209" s="78" t="s">
        <v>99</v>
      </c>
      <c r="BH209" s="55" t="s">
        <v>591</v>
      </c>
      <c r="BI209" s="44"/>
      <c r="BJ209" s="44"/>
      <c r="BK209" s="44"/>
      <c r="BL209" s="44" t="str">
        <f aca="false">IF(BG209="物管行政部","侯旭、郑楠",IF(BG209="安保部","张庚",IF(BG209="工程设备部","华菲",IF(BG209="人力资源部","成琦",IF(BG209="党委工作部","阎鑫雨",IF(BG209="餐饮服务部","赵弘晨",IF(BG209="工会","白莉",IF(BG209="办公室","李建萍",""))))))))&amp;IF(BG209="纪检部","张先民",IF(BG209="信息管理部","蔡浩然",""))</f>
        <v>侯旭、郑楠</v>
      </c>
      <c r="BM209" s="44"/>
      <c r="BN209" s="44"/>
      <c r="BO209" s="44"/>
      <c r="BP209" s="45" t="s">
        <v>120</v>
      </c>
      <c r="BQ209" s="46" t="s">
        <v>6480</v>
      </c>
      <c r="BR209" s="44" t="s">
        <v>92</v>
      </c>
      <c r="BS209" s="46"/>
      <c r="BT209" s="46"/>
      <c r="BU209" s="44"/>
      <c r="BV209" s="44"/>
      <c r="BW209" s="44" t="str">
        <f aca="false">MID(AR209,1,22)</f>
        <v>GJ-PHONE-20260315-0388</v>
      </c>
      <c r="BX209" s="45" t="str">
        <f aca="false">IF(COUNTIF(BW:BW,BW209)=1,"否",COUNTIF(BW:BW,BW209))</f>
        <v>否</v>
      </c>
      <c r="CF209" s="0" t="str">
        <f aca="false">VLOOKUP(AR209,[3]市民意见信息导出!$AK$2:$AM$304,3,FALSE())</f>
        <v>结束</v>
      </c>
    </row>
    <row r="210" customFormat="false" ht="42" hidden="true" customHeight="false" outlineLevel="0" collapsed="false">
      <c r="A210" s="36" t="s">
        <v>6481</v>
      </c>
      <c r="B210" s="36" t="s">
        <v>6482</v>
      </c>
      <c r="C210" s="36" t="s">
        <v>6483</v>
      </c>
      <c r="D210" s="36" t="s">
        <v>3014</v>
      </c>
      <c r="E210" s="35"/>
      <c r="F210" s="35" t="s">
        <v>89</v>
      </c>
      <c r="G210" s="35"/>
      <c r="H210" s="36" t="s">
        <v>6484</v>
      </c>
      <c r="I210" s="35" t="s">
        <v>116</v>
      </c>
      <c r="J210" s="35" t="s">
        <v>93</v>
      </c>
      <c r="K210" s="35" t="s">
        <v>434</v>
      </c>
      <c r="L210" s="35" t="s">
        <v>553</v>
      </c>
      <c r="M210" s="35" t="s">
        <v>6485</v>
      </c>
      <c r="N210" s="35" t="s">
        <v>97</v>
      </c>
      <c r="O210" s="35" t="s">
        <v>158</v>
      </c>
      <c r="P210" s="35" t="s">
        <v>6486</v>
      </c>
      <c r="Q210" s="35" t="s">
        <v>158</v>
      </c>
      <c r="R210" s="36" t="s">
        <v>3014</v>
      </c>
      <c r="S210" s="36" t="s">
        <v>2988</v>
      </c>
      <c r="T210" s="35" t="s">
        <v>103</v>
      </c>
      <c r="U210" s="36" t="s">
        <v>104</v>
      </c>
      <c r="V210" s="35" t="s">
        <v>6487</v>
      </c>
      <c r="W210" s="35" t="s">
        <v>6488</v>
      </c>
      <c r="X210" s="35" t="s">
        <v>6489</v>
      </c>
      <c r="Y210" s="35" t="s">
        <v>6489</v>
      </c>
      <c r="Z210" s="35" t="s">
        <v>242</v>
      </c>
      <c r="AA210" s="35" t="s">
        <v>6490</v>
      </c>
      <c r="AB210" s="35" t="s">
        <v>111</v>
      </c>
      <c r="AC210" s="35" t="s">
        <v>6491</v>
      </c>
      <c r="AD210" s="35" t="s">
        <v>6486</v>
      </c>
      <c r="AE210" s="35"/>
      <c r="AF210" s="35"/>
      <c r="AG210" s="35"/>
      <c r="AH210" s="35" t="s">
        <v>4756</v>
      </c>
      <c r="AI210" s="35" t="s">
        <v>4757</v>
      </c>
      <c r="AJ210" s="36" t="s">
        <v>104</v>
      </c>
      <c r="AK210" s="37" t="str">
        <f aca="false">AI210&amp;L210&amp;M210</f>
        <v>普办站务设施问题电子站牌问题</v>
      </c>
      <c r="AP210" s="38" t="n">
        <v>207</v>
      </c>
      <c r="AQ210" s="97" t="n">
        <v>46082</v>
      </c>
      <c r="AR210" s="43" t="str">
        <f aca="false">IFERROR(LEFT(A210,FIND("（",A210)-1),A210)</f>
        <v>GJ-PHONE-20260314-2246</v>
      </c>
      <c r="AS210" s="43" t="str">
        <f aca="false">J210</f>
        <v>诉求</v>
      </c>
      <c r="AT210" s="43" t="n">
        <f aca="false">IF(MID(AR210,1,2)="热线",12345)+IF(MID(AR210,1,2)="网络",12345)+IF(MID(AR210,1,2)="GJ",96166)</f>
        <v>96166</v>
      </c>
      <c r="AU210" s="43" t="str">
        <f aca="false">IFERROR(LEFT(C210,FIND(" ",C210)-1),C210)</f>
        <v>2026-03-14</v>
      </c>
      <c r="AV210" s="43" t="str">
        <f aca="false">P210</f>
        <v>北京巴士传媒股份有限公司机关</v>
      </c>
      <c r="AW210" s="43" t="str">
        <f aca="false">Q210</f>
        <v>西客站分中心</v>
      </c>
      <c r="AX210" s="7" t="str">
        <f aca="false">H210</f>
        <v>3月14日22:29分来电：一市民反映143路北京西站的电子站牌黑屏，希望尽快维护。</v>
      </c>
      <c r="AY210" s="43" t="str">
        <f aca="false">L210</f>
        <v>站务设施问题</v>
      </c>
      <c r="AZ210" s="43" t="s">
        <v>116</v>
      </c>
      <c r="BA210" s="43" t="s">
        <v>116</v>
      </c>
      <c r="BB210" s="43" t="s">
        <v>116</v>
      </c>
      <c r="BC210" s="6" t="s">
        <v>1330</v>
      </c>
      <c r="BD210" s="43" t="str">
        <f aca="false">T210</f>
        <v>结束</v>
      </c>
      <c r="BE210" s="43" t="str">
        <f aca="false">IFERROR(LEFT(R210,FIND(" ",R210)-1),R210)</f>
        <v>2026-03-19</v>
      </c>
      <c r="BF210" s="6" t="s">
        <v>517</v>
      </c>
      <c r="BG210" s="78" t="s">
        <v>447</v>
      </c>
      <c r="BH210" s="55" t="s">
        <v>158</v>
      </c>
      <c r="BI210" s="44"/>
      <c r="BJ210" s="44"/>
      <c r="BK210" s="44"/>
      <c r="BL210" s="44" t="str">
        <f aca="false">IF(BG210="物管行政部","侯旭、郑楠",IF(BG210="安保部","张庚",IF(BG210="工程设备部","华菲",IF(BG210="人力资源部","成琦",IF(BG210="党委工作部","阎鑫雨",IF(BG210="餐饮服务部","赵弘晨",IF(BG210="工会","白莉",IF(BG210="办公室","李建萍",""))))))))&amp;IF(BG210="纪检部","张先民",IF(BG210="信息管理部","蔡浩然",""))</f>
        <v>华菲</v>
      </c>
      <c r="BM210" s="44"/>
      <c r="BN210" s="44"/>
      <c r="BO210" s="44"/>
      <c r="BP210" s="44" t="s">
        <v>120</v>
      </c>
      <c r="BQ210" s="46"/>
      <c r="BR210" s="44"/>
      <c r="BS210" s="46"/>
      <c r="BT210" s="46"/>
      <c r="BU210" s="44"/>
      <c r="BV210" s="44"/>
      <c r="BW210" s="44" t="str">
        <f aca="false">MID(AR210,1,22)</f>
        <v>GJ-PHONE-20260314-2246</v>
      </c>
      <c r="BX210" s="45" t="str">
        <f aca="false">IF(COUNTIF(BW:BW,BW210)=1,"否",COUNTIF(BW:BW,BW210))</f>
        <v>否</v>
      </c>
      <c r="CF210" s="0" t="str">
        <f aca="false">VLOOKUP(AR210,[3]市民意见信息导出!$AK$2:$AM$304,3,FALSE())</f>
        <v>结束</v>
      </c>
    </row>
    <row r="211" customFormat="false" ht="42" hidden="true" customHeight="false" outlineLevel="0" collapsed="false">
      <c r="A211" s="36" t="s">
        <v>6492</v>
      </c>
      <c r="B211" s="36" t="s">
        <v>6493</v>
      </c>
      <c r="C211" s="36" t="s">
        <v>6494</v>
      </c>
      <c r="D211" s="36" t="s">
        <v>3122</v>
      </c>
      <c r="E211" s="35" t="s">
        <v>5382</v>
      </c>
      <c r="F211" s="35" t="s">
        <v>129</v>
      </c>
      <c r="G211" s="36" t="s">
        <v>6473</v>
      </c>
      <c r="H211" s="36" t="s">
        <v>6495</v>
      </c>
      <c r="I211" s="35" t="s">
        <v>92</v>
      </c>
      <c r="J211" s="35" t="s">
        <v>173</v>
      </c>
      <c r="K211" s="35" t="s">
        <v>94</v>
      </c>
      <c r="L211" s="35" t="s">
        <v>1072</v>
      </c>
      <c r="M211" s="35" t="s">
        <v>1073</v>
      </c>
      <c r="N211" s="35" t="s">
        <v>97</v>
      </c>
      <c r="O211" s="35" t="s">
        <v>591</v>
      </c>
      <c r="P211" s="35" t="s">
        <v>99</v>
      </c>
      <c r="Q211" s="35" t="s">
        <v>591</v>
      </c>
      <c r="R211" s="36" t="s">
        <v>3122</v>
      </c>
      <c r="S211" s="36" t="s">
        <v>2988</v>
      </c>
      <c r="T211" s="35" t="s">
        <v>103</v>
      </c>
      <c r="U211" s="36" t="s">
        <v>104</v>
      </c>
      <c r="V211" s="35" t="s">
        <v>6496</v>
      </c>
      <c r="W211" s="35" t="s">
        <v>6497</v>
      </c>
      <c r="X211" s="35" t="s">
        <v>6498</v>
      </c>
      <c r="Y211" s="35" t="s">
        <v>4753</v>
      </c>
      <c r="Z211" s="35" t="s">
        <v>4754</v>
      </c>
      <c r="AA211" s="35" t="s">
        <v>6499</v>
      </c>
      <c r="AB211" s="35" t="s">
        <v>111</v>
      </c>
      <c r="AC211" s="35" t="s">
        <v>97</v>
      </c>
      <c r="AD211" s="35" t="s">
        <v>99</v>
      </c>
      <c r="AE211" s="35"/>
      <c r="AF211" s="35"/>
      <c r="AG211" s="35"/>
      <c r="AH211" s="35" t="s">
        <v>4756</v>
      </c>
      <c r="AI211" s="35" t="s">
        <v>4757</v>
      </c>
      <c r="AJ211" s="36" t="s">
        <v>104</v>
      </c>
      <c r="AK211" s="37" t="str">
        <f aca="false">AI211&amp;L211&amp;M211</f>
        <v>普办安全服务专业其他问题安全服务专业补充内容</v>
      </c>
      <c r="AP211" s="38" t="n">
        <v>208</v>
      </c>
      <c r="AQ211" s="97" t="n">
        <v>46082</v>
      </c>
      <c r="AR211" s="43" t="str">
        <f aca="false">IFERROR(LEFT(A211,FIND("（",A211)-1),A211)</f>
        <v>GJ-PHONE-20260316-0043</v>
      </c>
      <c r="AS211" s="43" t="str">
        <f aca="false">J211</f>
        <v>其他</v>
      </c>
      <c r="AT211" s="43" t="n">
        <f aca="false">IF(MID(AR211,1,2)="热线",12345)+IF(MID(AR211,1,2)="网络",12345)+IF(MID(AR211,1,2)="GJ",96166)</f>
        <v>96166</v>
      </c>
      <c r="AU211" s="43" t="str">
        <f aca="false">IFERROR(LEFT(C211,FIND(" ",C211)-1),C211)</f>
        <v>2026-03-16</v>
      </c>
      <c r="AV211" s="43" t="str">
        <f aca="false">P211</f>
        <v>物管行政部</v>
      </c>
      <c r="AW211" s="43" t="str">
        <f aca="false">Q211</f>
        <v>史各庄分中心</v>
      </c>
      <c r="AX211" s="7" t="str">
        <f aca="false">H211</f>
        <v>3月16日6：26分来电，6：15分，一先生在兴寿北站乘坐537路，看到二层的垃圾桶里有垃圾。昨日其反映过此问题，但今日乘坐还是这样，要求尽快答复。</v>
      </c>
      <c r="AY211" s="43" t="str">
        <f aca="false">L211</f>
        <v>安全服务专业其他问题</v>
      </c>
      <c r="AZ211" s="43" t="s">
        <v>116</v>
      </c>
      <c r="BA211" s="43" t="s">
        <v>116</v>
      </c>
      <c r="BB211" s="43" t="s">
        <v>116</v>
      </c>
      <c r="BC211" s="6" t="s">
        <v>4758</v>
      </c>
      <c r="BD211" s="43" t="str">
        <f aca="false">T211</f>
        <v>结束</v>
      </c>
      <c r="BE211" s="43" t="str">
        <f aca="false">IFERROR(LEFT(R211,FIND(" ",R211)-1),R211)</f>
        <v>2026-03-21</v>
      </c>
      <c r="BF211" s="6" t="s">
        <v>6500</v>
      </c>
      <c r="BG211" s="78" t="s">
        <v>99</v>
      </c>
      <c r="BH211" s="55" t="s">
        <v>591</v>
      </c>
      <c r="BI211" s="44"/>
      <c r="BJ211" s="44"/>
      <c r="BK211" s="44"/>
      <c r="BL211" s="44" t="str">
        <f aca="false">IF(BG211="物管行政部","侯旭、郑楠",IF(BG211="安保部","张庚",IF(BG211="工程设备部","华菲",IF(BG211="人力资源部","成琦",IF(BG211="党委工作部","阎鑫雨",IF(BG211="餐饮服务部","赵弘晨",IF(BG211="工会","白莉",IF(BG211="办公室","李建萍",""))))))))&amp;IF(BG211="纪检部","张先民",IF(BG211="信息管理部","蔡浩然",""))</f>
        <v>侯旭、郑楠</v>
      </c>
      <c r="BM211" s="44"/>
      <c r="BN211" s="44"/>
      <c r="BO211" s="44"/>
      <c r="BP211" s="45" t="s">
        <v>120</v>
      </c>
      <c r="BQ211" s="46" t="s">
        <v>6480</v>
      </c>
      <c r="BR211" s="44" t="s">
        <v>92</v>
      </c>
      <c r="BS211" s="46"/>
      <c r="BT211" s="46"/>
      <c r="BU211" s="44"/>
      <c r="BV211" s="44"/>
      <c r="BW211" s="44" t="str">
        <f aca="false">MID(AR211,1,22)</f>
        <v>GJ-PHONE-20260316-0043</v>
      </c>
      <c r="BX211" s="45" t="str">
        <f aca="false">IF(COUNTIF(BW:BW,BW211)=1,"否",COUNTIF(BW:BW,BW211))</f>
        <v>否</v>
      </c>
      <c r="CF211" s="0" t="str">
        <f aca="false">VLOOKUP(AR211,[3]市民意见信息导出!$AK$2:$AM$304,3,FALSE())</f>
        <v>结束</v>
      </c>
    </row>
    <row r="212" customFormat="false" ht="28" hidden="true" customHeight="false" outlineLevel="0" collapsed="false">
      <c r="A212" s="36" t="s">
        <v>6501</v>
      </c>
      <c r="B212" s="36" t="s">
        <v>6502</v>
      </c>
      <c r="C212" s="36" t="s">
        <v>6503</v>
      </c>
      <c r="D212" s="36" t="s">
        <v>3122</v>
      </c>
      <c r="E212" s="35"/>
      <c r="F212" s="35" t="s">
        <v>129</v>
      </c>
      <c r="G212" s="35"/>
      <c r="H212" s="36" t="s">
        <v>6504</v>
      </c>
      <c r="I212" s="35" t="s">
        <v>116</v>
      </c>
      <c r="J212" s="35" t="s">
        <v>93</v>
      </c>
      <c r="K212" s="35" t="s">
        <v>434</v>
      </c>
      <c r="L212" s="35" t="s">
        <v>490</v>
      </c>
      <c r="M212" s="35" t="s">
        <v>741</v>
      </c>
      <c r="N212" s="35" t="s">
        <v>97</v>
      </c>
      <c r="O212" s="35" t="s">
        <v>99</v>
      </c>
      <c r="P212" s="35" t="s">
        <v>99</v>
      </c>
      <c r="Q212" s="35" t="s">
        <v>218</v>
      </c>
      <c r="R212" s="36" t="s">
        <v>3122</v>
      </c>
      <c r="S212" s="36" t="s">
        <v>2988</v>
      </c>
      <c r="T212" s="35" t="s">
        <v>103</v>
      </c>
      <c r="U212" s="36" t="s">
        <v>104</v>
      </c>
      <c r="V212" s="35" t="s">
        <v>524</v>
      </c>
      <c r="W212" s="35" t="s">
        <v>6505</v>
      </c>
      <c r="X212" s="35" t="s">
        <v>6506</v>
      </c>
      <c r="Y212" s="35" t="s">
        <v>3663</v>
      </c>
      <c r="Z212" s="35" t="s">
        <v>1403</v>
      </c>
      <c r="AA212" s="35" t="s">
        <v>6507</v>
      </c>
      <c r="AB212" s="35" t="s">
        <v>111</v>
      </c>
      <c r="AC212" s="35" t="s">
        <v>97</v>
      </c>
      <c r="AD212" s="35" t="s">
        <v>99</v>
      </c>
      <c r="AE212" s="35"/>
      <c r="AF212" s="35"/>
      <c r="AG212" s="35" t="s">
        <v>6508</v>
      </c>
      <c r="AH212" s="35" t="s">
        <v>4756</v>
      </c>
      <c r="AI212" s="35" t="s">
        <v>4757</v>
      </c>
      <c r="AJ212" s="36" t="s">
        <v>104</v>
      </c>
      <c r="AK212" s="37" t="str">
        <f aca="false">AI212&amp;L212&amp;M212</f>
        <v>普办场站问题场站生活设施问题</v>
      </c>
      <c r="AP212" s="38" t="n">
        <v>209</v>
      </c>
      <c r="AQ212" s="97" t="n">
        <v>46082</v>
      </c>
      <c r="AR212" s="43" t="str">
        <f aca="false">IFERROR(LEFT(A212,FIND("（",A212)-1),A212)</f>
        <v>GJ-PHONE-20260316-0466</v>
      </c>
      <c r="AS212" s="43" t="str">
        <f aca="false">J212</f>
        <v>诉求</v>
      </c>
      <c r="AT212" s="43" t="n">
        <f aca="false">IF(MID(AR212,1,2)="热线",12345)+IF(MID(AR212,1,2)="网络",12345)+IF(MID(AR212,1,2)="GJ",96166)</f>
        <v>96166</v>
      </c>
      <c r="AU212" s="43" t="str">
        <f aca="false">IFERROR(LEFT(C212,FIND(" ",C212)-1),C212)</f>
        <v>2026-03-16</v>
      </c>
      <c r="AV212" s="43" t="str">
        <f aca="false">P212</f>
        <v>物管行政部</v>
      </c>
      <c r="AW212" s="43" t="str">
        <f aca="false">Q212</f>
        <v>机关</v>
      </c>
      <c r="AX212" s="7" t="str">
        <f aca="false">H212</f>
        <v>3月16日9:37分来电： 一先生（公交内部职工）来电：慧忠里场站内（有142路）的厕所无人打扫，特别脏，望有关部门解决，特来电反映。</v>
      </c>
      <c r="AY212" s="43" t="str">
        <f aca="false">L212</f>
        <v>场站问题</v>
      </c>
      <c r="AZ212" s="43" t="s">
        <v>116</v>
      </c>
      <c r="BA212" s="43" t="s">
        <v>116</v>
      </c>
      <c r="BB212" s="43" t="s">
        <v>116</v>
      </c>
      <c r="BC212" s="6" t="s">
        <v>4758</v>
      </c>
      <c r="BD212" s="43" t="str">
        <f aca="false">T212</f>
        <v>结束</v>
      </c>
      <c r="BE212" s="43" t="str">
        <f aca="false">IFERROR(LEFT(R212,FIND(" ",R212)-1),R212)</f>
        <v>2026-03-21</v>
      </c>
      <c r="BF212" s="6" t="s">
        <v>5418</v>
      </c>
      <c r="BG212" s="78" t="s">
        <v>99</v>
      </c>
      <c r="BH212" s="55" t="s">
        <v>390</v>
      </c>
      <c r="BI212" s="44"/>
      <c r="BJ212" s="44"/>
      <c r="BK212" s="44"/>
      <c r="BL212" s="44" t="str">
        <f aca="false">IF(BG212="物管行政部","侯旭、郑楠",IF(BG212="安保部","张庚",IF(BG212="工程设备部","华菲",IF(BG212="人力资源部","成琦",IF(BG212="党委工作部","阎鑫雨",IF(BG212="餐饮服务部","赵弘晨",IF(BG212="工会","白莉",IF(BG212="办公室","李建萍",""))))))))&amp;IF(BG212="纪检部","张先民",IF(BG212="信息管理部","蔡浩然",""))</f>
        <v>侯旭、郑楠</v>
      </c>
      <c r="BM212" s="44"/>
      <c r="BN212" s="44"/>
      <c r="BO212" s="44"/>
      <c r="BP212" s="45" t="s">
        <v>120</v>
      </c>
      <c r="BQ212" s="46"/>
      <c r="BR212" s="44"/>
      <c r="BS212" s="46"/>
      <c r="BT212" s="46"/>
      <c r="BU212" s="44"/>
      <c r="BV212" s="44"/>
      <c r="BW212" s="44" t="str">
        <f aca="false">MID(AR212,1,22)</f>
        <v>GJ-PHONE-20260316-0466</v>
      </c>
      <c r="BX212" s="45" t="str">
        <f aca="false">IF(COUNTIF(BW:BW,BW212)=1,"否",COUNTIF(BW:BW,BW212))</f>
        <v>否</v>
      </c>
      <c r="CF212" s="0" t="str">
        <f aca="false">VLOOKUP(AR212,[3]市民意见信息导出!$AK$2:$AM$304,3,FALSE())</f>
        <v>结束</v>
      </c>
    </row>
    <row r="213" customFormat="false" ht="98" hidden="true" customHeight="false" outlineLevel="0" collapsed="false">
      <c r="A213" s="36" t="s">
        <v>6509</v>
      </c>
      <c r="B213" s="36" t="s">
        <v>6510</v>
      </c>
      <c r="C213" s="36" t="s">
        <v>6511</v>
      </c>
      <c r="D213" s="36" t="s">
        <v>3122</v>
      </c>
      <c r="E213" s="35" t="s">
        <v>2816</v>
      </c>
      <c r="F213" s="35" t="s">
        <v>129</v>
      </c>
      <c r="G213" s="35"/>
      <c r="H213" s="36" t="s">
        <v>6512</v>
      </c>
      <c r="I213" s="35" t="s">
        <v>116</v>
      </c>
      <c r="J213" s="35" t="s">
        <v>173</v>
      </c>
      <c r="K213" s="35" t="s">
        <v>132</v>
      </c>
      <c r="L213" s="35" t="s">
        <v>174</v>
      </c>
      <c r="M213" s="35" t="s">
        <v>175</v>
      </c>
      <c r="N213" s="35" t="s">
        <v>97</v>
      </c>
      <c r="O213" s="35" t="s">
        <v>158</v>
      </c>
      <c r="P213" s="35" t="s">
        <v>176</v>
      </c>
      <c r="Q213" s="35" t="s">
        <v>158</v>
      </c>
      <c r="R213" s="36" t="s">
        <v>3122</v>
      </c>
      <c r="S213" s="36" t="s">
        <v>3173</v>
      </c>
      <c r="T213" s="35" t="s">
        <v>103</v>
      </c>
      <c r="U213" s="36" t="s">
        <v>104</v>
      </c>
      <c r="V213" s="35" t="s">
        <v>6513</v>
      </c>
      <c r="W213" s="35" t="s">
        <v>6514</v>
      </c>
      <c r="X213" s="35" t="s">
        <v>6513</v>
      </c>
      <c r="Y213" s="35" t="s">
        <v>6513</v>
      </c>
      <c r="Z213" s="35" t="s">
        <v>6513</v>
      </c>
      <c r="AA213" s="35" t="s">
        <v>6515</v>
      </c>
      <c r="AB213" s="35" t="s">
        <v>111</v>
      </c>
      <c r="AC213" s="35" t="s">
        <v>97</v>
      </c>
      <c r="AD213" s="35" t="s">
        <v>176</v>
      </c>
      <c r="AE213" s="35"/>
      <c r="AF213" s="35"/>
      <c r="AG213" s="35"/>
      <c r="AH213" s="35" t="s">
        <v>4756</v>
      </c>
      <c r="AI213" s="35" t="s">
        <v>4757</v>
      </c>
      <c r="AJ213" s="36" t="s">
        <v>104</v>
      </c>
      <c r="AK213" s="37" t="str">
        <f aca="false">AI213&amp;L213&amp;M213</f>
        <v>普办安保专业其他问题安保专业补充内容</v>
      </c>
      <c r="AP213" s="38" t="n">
        <v>210</v>
      </c>
      <c r="AQ213" s="97" t="n">
        <v>46082</v>
      </c>
      <c r="AR213" s="43" t="str">
        <f aca="false">IFERROR(LEFT(A213,FIND("（",A213)-1),A213)</f>
        <v>GJ-PHONE-20260316-0416</v>
      </c>
      <c r="AS213" s="43" t="str">
        <f aca="false">J213</f>
        <v>其他</v>
      </c>
      <c r="AT213" s="43" t="n">
        <f aca="false">IF(MID(AR213,1,2)="热线",12345)+IF(MID(AR213,1,2)="网络",12345)+IF(MID(AR213,1,2)="GJ",96166)</f>
        <v>96166</v>
      </c>
      <c r="AU213" s="43" t="str">
        <f aca="false">IFERROR(LEFT(C213,FIND(" ",C213)-1),C213)</f>
        <v>2026-03-16</v>
      </c>
      <c r="AV213" s="43" t="str">
        <f aca="false">P213</f>
        <v>安全保卫部（应急管理中心）</v>
      </c>
      <c r="AW213" s="43" t="str">
        <f aca="false">Q213</f>
        <v>西客站分中心</v>
      </c>
      <c r="AX213" s="7" t="str">
        <f aca="false">H213</f>
        <v>3月16日9:16分白先生来电：白先生（公交集团职工，309路夜班看打车人员）3月13日反映其的电动自行车从场站车棚里被物业人员搬到车棚外并未告知原因一事，物业工作人员答复其称：谁提出的问题谁举证，让其拿出证据，其认为物业人员不解决事情，还难为其并让举证，故对答复不满，特来电反映。并称会到公交集团出口堵门口。找集团领导帮助其解决。同时还会向12345反映。</v>
      </c>
      <c r="AY213" s="43" t="str">
        <f aca="false">L213</f>
        <v>安保专业其他问题</v>
      </c>
      <c r="AZ213" s="43" t="s">
        <v>92</v>
      </c>
      <c r="BA213" s="43" t="s">
        <v>116</v>
      </c>
      <c r="BB213" s="43" t="s">
        <v>116</v>
      </c>
      <c r="BC213" s="6" t="s">
        <v>546</v>
      </c>
      <c r="BD213" s="43" t="str">
        <f aca="false">T213</f>
        <v>结束</v>
      </c>
      <c r="BE213" s="43" t="str">
        <f aca="false">IFERROR(LEFT(R213,FIND(" ",R213)-1),R213)</f>
        <v>2026-03-21</v>
      </c>
      <c r="BF213" s="6" t="s">
        <v>6343</v>
      </c>
      <c r="BG213" s="78" t="s">
        <v>148</v>
      </c>
      <c r="BH213" s="55" t="s">
        <v>158</v>
      </c>
      <c r="BI213" s="44"/>
      <c r="BJ213" s="44"/>
      <c r="BK213" s="44"/>
      <c r="BL213" s="44" t="str">
        <f aca="false">IF(BG213="物管行政部","侯旭、郑楠",IF(BG213="安保部","张庚",IF(BG213="工程设备部","华菲",IF(BG213="人力资源部","成琦",IF(BG213="党委工作部","阎鑫雨",IF(BG213="餐饮服务部","赵弘晨",IF(BG213="工会","白莉",IF(BG213="办公室","李建萍",""))))))))&amp;IF(BG213="纪检部","张先民",IF(BG213="信息管理部","蔡浩然",""))</f>
        <v>张庚</v>
      </c>
      <c r="BM213" s="44"/>
      <c r="BN213" s="44"/>
      <c r="BO213" s="44"/>
      <c r="BP213" s="45" t="s">
        <v>120</v>
      </c>
      <c r="BQ213" s="46" t="s">
        <v>6516</v>
      </c>
      <c r="BR213" s="46" t="s">
        <v>150</v>
      </c>
      <c r="BS213" s="46"/>
      <c r="BT213" s="44" t="s">
        <v>2830</v>
      </c>
      <c r="BU213" s="44"/>
      <c r="BV213" s="44"/>
      <c r="BW213" s="44" t="str">
        <f aca="false">MID(AR213,1,22)</f>
        <v>GJ-PHONE-20260316-0416</v>
      </c>
      <c r="BX213" s="45" t="str">
        <f aca="false">IF(COUNTIF(BW:BW,BW213)=1,"否",COUNTIF(BW:BW,BW213))</f>
        <v>否</v>
      </c>
      <c r="CF213" s="0" t="str">
        <f aca="false">VLOOKUP(AR213,[3]市民意见信息导出!$AK$2:$AM$304,3,FALSE())</f>
        <v>结束</v>
      </c>
    </row>
    <row r="214" customFormat="false" ht="42" hidden="true" customHeight="false" outlineLevel="0" collapsed="false">
      <c r="A214" s="36" t="s">
        <v>6517</v>
      </c>
      <c r="B214" s="36" t="s">
        <v>6518</v>
      </c>
      <c r="C214" s="36" t="s">
        <v>6519</v>
      </c>
      <c r="D214" s="36" t="s">
        <v>3174</v>
      </c>
      <c r="E214" s="35" t="s">
        <v>4747</v>
      </c>
      <c r="F214" s="35" t="s">
        <v>129</v>
      </c>
      <c r="G214" s="36" t="s">
        <v>6520</v>
      </c>
      <c r="H214" s="36" t="s">
        <v>6521</v>
      </c>
      <c r="I214" s="35" t="s">
        <v>92</v>
      </c>
      <c r="J214" s="35" t="s">
        <v>173</v>
      </c>
      <c r="K214" s="35" t="s">
        <v>132</v>
      </c>
      <c r="L214" s="35" t="s">
        <v>174</v>
      </c>
      <c r="M214" s="35" t="s">
        <v>175</v>
      </c>
      <c r="N214" s="35" t="s">
        <v>97</v>
      </c>
      <c r="O214" s="35" t="s">
        <v>1045</v>
      </c>
      <c r="P214" s="35" t="s">
        <v>176</v>
      </c>
      <c r="Q214" s="35" t="s">
        <v>1045</v>
      </c>
      <c r="R214" s="36" t="s">
        <v>3174</v>
      </c>
      <c r="S214" s="36" t="s">
        <v>3173</v>
      </c>
      <c r="T214" s="35" t="s">
        <v>103</v>
      </c>
      <c r="U214" s="36" t="s">
        <v>104</v>
      </c>
      <c r="V214" s="35" t="s">
        <v>6522</v>
      </c>
      <c r="W214" s="35" t="s">
        <v>6523</v>
      </c>
      <c r="X214" s="35" t="s">
        <v>6524</v>
      </c>
      <c r="Y214" s="35" t="s">
        <v>2930</v>
      </c>
      <c r="Z214" s="35" t="s">
        <v>242</v>
      </c>
      <c r="AA214" s="35" t="s">
        <v>6522</v>
      </c>
      <c r="AB214" s="35" t="s">
        <v>111</v>
      </c>
      <c r="AC214" s="35" t="s">
        <v>97</v>
      </c>
      <c r="AD214" s="35" t="s">
        <v>176</v>
      </c>
      <c r="AE214" s="35"/>
      <c r="AF214" s="35"/>
      <c r="AG214" s="35"/>
      <c r="AH214" s="35" t="s">
        <v>4756</v>
      </c>
      <c r="AI214" s="35" t="s">
        <v>4757</v>
      </c>
      <c r="AJ214" s="36" t="s">
        <v>104</v>
      </c>
      <c r="AK214" s="37" t="str">
        <f aca="false">AI214&amp;L214&amp;M214</f>
        <v>普办安保专业其他问题安保专业补充内容</v>
      </c>
      <c r="AP214" s="38" t="n">
        <v>211</v>
      </c>
      <c r="AQ214" s="97" t="n">
        <v>46082</v>
      </c>
      <c r="AR214" s="43" t="str">
        <f aca="false">IFERROR(LEFT(A214,FIND("（",A214)-1),A214)</f>
        <v>GJ-PHONE-20260317-0336</v>
      </c>
      <c r="AS214" s="43" t="str">
        <f aca="false">J214</f>
        <v>其他</v>
      </c>
      <c r="AT214" s="43" t="n">
        <f aca="false">IF(MID(AR214,1,2)="热线",12345)+IF(MID(AR214,1,2)="网络",12345)+IF(MID(AR214,1,2)="GJ",96166)</f>
        <v>96166</v>
      </c>
      <c r="AU214" s="43" t="str">
        <f aca="false">IFERROR(LEFT(C214,FIND(" ",C214)-1),C214)</f>
        <v>2026-03-17</v>
      </c>
      <c r="AV214" s="43" t="str">
        <f aca="false">P214</f>
        <v>安全保卫部（应急管理中心）</v>
      </c>
      <c r="AW214" s="43" t="str">
        <f aca="false">Q214</f>
        <v>土桥分中心</v>
      </c>
      <c r="AX214" s="7" t="str">
        <f aca="false">H214</f>
        <v>3月17日8:59分(来电)一先生称：刚刚其自驾车想停在疃里一区场站外边，临时去个卫生间，公交场站门口的男工作人员说：这属于内部地不能停。其说：我去个厕所。工作人员说：这有摄像头，你去别的地方停车。故不满，要求答复。</v>
      </c>
      <c r="AY214" s="43" t="str">
        <f aca="false">L214</f>
        <v>安保专业其他问题</v>
      </c>
      <c r="AZ214" s="43" t="s">
        <v>116</v>
      </c>
      <c r="BA214" s="43" t="s">
        <v>116</v>
      </c>
      <c r="BB214" s="43" t="s">
        <v>116</v>
      </c>
      <c r="BC214" s="6" t="s">
        <v>1330</v>
      </c>
      <c r="BD214" s="43" t="str">
        <f aca="false">T214</f>
        <v>结束</v>
      </c>
      <c r="BE214" s="43" t="str">
        <f aca="false">IFERROR(LEFT(R214,FIND(" ",R214)-1),R214)</f>
        <v>2026-03-22</v>
      </c>
      <c r="BF214" s="6" t="s">
        <v>738</v>
      </c>
      <c r="BG214" s="78" t="s">
        <v>148</v>
      </c>
      <c r="BH214" s="55" t="s">
        <v>1045</v>
      </c>
      <c r="BI214" s="44"/>
      <c r="BJ214" s="44"/>
      <c r="BK214" s="44"/>
      <c r="BL214" s="44" t="str">
        <f aca="false">IF(BG214="物管行政部","侯旭、郑楠",IF(BG214="安保部","张庚",IF(BG214="工程设备部","华菲",IF(BG214="人力资源部","成琦",IF(BG214="党委工作部","阎鑫雨",IF(BG214="餐饮服务部","赵弘晨",IF(BG214="工会","白莉",IF(BG214="办公室","李建萍",""))))))))&amp;IF(BG214="纪检部","张先民",IF(BG214="信息管理部","蔡浩然",""))</f>
        <v>张庚</v>
      </c>
      <c r="BM214" s="44"/>
      <c r="BN214" s="44"/>
      <c r="BO214" s="44"/>
      <c r="BP214" s="45" t="s">
        <v>120</v>
      </c>
      <c r="BQ214" s="46"/>
      <c r="BR214" s="44"/>
      <c r="BS214" s="46"/>
      <c r="BT214" s="46"/>
      <c r="BU214" s="44"/>
      <c r="BV214" s="44"/>
      <c r="BW214" s="44" t="str">
        <f aca="false">MID(AR214,1,22)</f>
        <v>GJ-PHONE-20260317-0336</v>
      </c>
      <c r="BX214" s="45" t="str">
        <f aca="false">IF(COUNTIF(BW:BW,BW214)=1,"否",COUNTIF(BW:BW,BW214))</f>
        <v>否</v>
      </c>
      <c r="CF214" s="0" t="str">
        <f aca="false">VLOOKUP(AR214,[3]市民意见信息导出!$AK$2:$AM$304,3,FALSE())</f>
        <v>结束</v>
      </c>
    </row>
    <row r="215" customFormat="false" ht="43" hidden="true" customHeight="true" outlineLevel="0" collapsed="false">
      <c r="A215" s="36" t="s">
        <v>6525</v>
      </c>
      <c r="B215" s="36" t="s">
        <v>6526</v>
      </c>
      <c r="C215" s="36" t="s">
        <v>6527</v>
      </c>
      <c r="D215" s="36" t="s">
        <v>3174</v>
      </c>
      <c r="E215" s="35"/>
      <c r="F215" s="35" t="s">
        <v>129</v>
      </c>
      <c r="G215" s="36" t="s">
        <v>6528</v>
      </c>
      <c r="H215" s="36" t="s">
        <v>6529</v>
      </c>
      <c r="I215" s="35" t="s">
        <v>92</v>
      </c>
      <c r="J215" s="35" t="s">
        <v>93</v>
      </c>
      <c r="K215" s="35" t="s">
        <v>234</v>
      </c>
      <c r="L215" s="35" t="s">
        <v>2201</v>
      </c>
      <c r="M215" s="35" t="s">
        <v>2202</v>
      </c>
      <c r="N215" s="35" t="s">
        <v>97</v>
      </c>
      <c r="O215" s="35" t="s">
        <v>238</v>
      </c>
      <c r="P215" s="35" t="s">
        <v>238</v>
      </c>
      <c r="Q215" s="35" t="s">
        <v>218</v>
      </c>
      <c r="R215" s="36" t="s">
        <v>3174</v>
      </c>
      <c r="S215" s="36" t="s">
        <v>3173</v>
      </c>
      <c r="T215" s="35" t="s">
        <v>103</v>
      </c>
      <c r="U215" s="36" t="s">
        <v>104</v>
      </c>
      <c r="V215" s="35" t="s">
        <v>6530</v>
      </c>
      <c r="W215" s="35" t="s">
        <v>6531</v>
      </c>
      <c r="X215" s="35" t="s">
        <v>6532</v>
      </c>
      <c r="Y215" s="35" t="s">
        <v>242</v>
      </c>
      <c r="Z215" s="35" t="s">
        <v>242</v>
      </c>
      <c r="AA215" s="35" t="s">
        <v>6533</v>
      </c>
      <c r="AB215" s="35" t="s">
        <v>111</v>
      </c>
      <c r="AC215" s="35" t="s">
        <v>97</v>
      </c>
      <c r="AD215" s="35" t="s">
        <v>238</v>
      </c>
      <c r="AE215" s="35"/>
      <c r="AF215" s="35"/>
      <c r="AG215" s="35"/>
      <c r="AH215" s="35" t="s">
        <v>4756</v>
      </c>
      <c r="AI215" s="35" t="s">
        <v>4757</v>
      </c>
      <c r="AJ215" s="36" t="s">
        <v>104</v>
      </c>
      <c r="AK215" s="37" t="str">
        <f aca="false">AI215&amp;L215&amp;M215</f>
        <v>普办退休人员退休福利</v>
      </c>
      <c r="AP215" s="38" t="n">
        <v>212</v>
      </c>
      <c r="AQ215" s="97" t="n">
        <v>46082</v>
      </c>
      <c r="AR215" s="43" t="str">
        <f aca="false">IFERROR(LEFT(A215,FIND("（",A215)-1),A215)</f>
        <v>GJ-PHONE-20260317-0514</v>
      </c>
      <c r="AS215" s="43" t="str">
        <f aca="false">J215</f>
        <v>诉求</v>
      </c>
      <c r="AT215" s="43" t="n">
        <f aca="false">IF(MID(AR215,1,2)="热线",12345)+IF(MID(AR215,1,2)="网络",12345)+IF(MID(AR215,1,2)="GJ",96166)</f>
        <v>96166</v>
      </c>
      <c r="AU215" s="43" t="str">
        <f aca="false">IFERROR(LEFT(C215,FIND(" ",C215)-1),C215)</f>
        <v>2026-03-17</v>
      </c>
      <c r="AV215" s="43" t="str">
        <f aca="false">P215</f>
        <v>人力资源部</v>
      </c>
      <c r="AW215" s="43" t="str">
        <f aca="false">Q215</f>
        <v>机关</v>
      </c>
      <c r="AX215" s="7" t="str">
        <f aca="false">H215</f>
        <v>3月17日9:49分来电：张女士是在鸿运承退休的,其已经交了2025年的取暖费单子,但至今未给报销取暖费,给鸿运承和退休办打电话一直打不通,要求尽快答复.</v>
      </c>
      <c r="AY215" s="43" t="str">
        <f aca="false">L215</f>
        <v>退休人员</v>
      </c>
      <c r="AZ215" s="43" t="s">
        <v>92</v>
      </c>
      <c r="BA215" s="43" t="s">
        <v>116</v>
      </c>
      <c r="BB215" s="43" t="s">
        <v>116</v>
      </c>
      <c r="BC215" s="6" t="s">
        <v>226</v>
      </c>
      <c r="BD215" s="43" t="str">
        <f aca="false">T215</f>
        <v>结束</v>
      </c>
      <c r="BE215" s="43" t="str">
        <f aca="false">IFERROR(LEFT(R215,FIND(" ",R215)-1),R215)</f>
        <v>2026-03-22</v>
      </c>
      <c r="BF215" s="6" t="s">
        <v>4793</v>
      </c>
      <c r="BG215" s="78" t="s">
        <v>238</v>
      </c>
      <c r="BH215" s="55" t="s">
        <v>218</v>
      </c>
      <c r="BI215" s="44"/>
      <c r="BJ215" s="44"/>
      <c r="BK215" s="44"/>
      <c r="BL215" s="44" t="str">
        <f aca="false">IF(BG215="物管行政部","侯旭、郑楠",IF(BG215="安保部","张庚",IF(BG215="工程设备部","华菲",IF(BG215="人力资源部","成琦",IF(BG215="党委工作部","阎鑫雨",IF(BG215="餐饮服务部","赵弘晨",IF(BG215="工会","白莉",IF(BG215="办公室","李建萍",""))))))))&amp;IF(BG215="纪检部","张先民",IF(BG215="信息管理部","蔡浩然",""))</f>
        <v>成琦</v>
      </c>
      <c r="BM215" s="44"/>
      <c r="BN215" s="44"/>
      <c r="BO215" s="44"/>
      <c r="BP215" s="45" t="s">
        <v>120</v>
      </c>
      <c r="BQ215" s="46"/>
      <c r="BR215" s="44"/>
      <c r="BS215" s="46"/>
      <c r="BT215" s="46"/>
      <c r="BU215" s="44"/>
      <c r="BV215" s="44"/>
      <c r="BW215" s="44" t="str">
        <f aca="false">MID(AR215,1,22)</f>
        <v>GJ-PHONE-20260317-0514</v>
      </c>
      <c r="BX215" s="45" t="str">
        <f aca="false">IF(COUNTIF(BW:BW,BW215)=1,"否",COUNTIF(BW:BW,BW215))</f>
        <v>否</v>
      </c>
      <c r="CF215" s="0" t="str">
        <f aca="false">VLOOKUP(AR215,[3]市民意见信息导出!$AK$2:$AM$304,3,FALSE())</f>
        <v>结束</v>
      </c>
    </row>
    <row r="216" customFormat="false" ht="70" hidden="true" customHeight="true" outlineLevel="0" collapsed="false">
      <c r="A216" s="36" t="s">
        <v>6534</v>
      </c>
      <c r="B216" s="36" t="s">
        <v>6535</v>
      </c>
      <c r="C216" s="36" t="s">
        <v>6536</v>
      </c>
      <c r="D216" s="36" t="s">
        <v>3174</v>
      </c>
      <c r="E216" s="35" t="s">
        <v>4747</v>
      </c>
      <c r="F216" s="35" t="s">
        <v>89</v>
      </c>
      <c r="G216" s="35"/>
      <c r="H216" s="36" t="s">
        <v>6537</v>
      </c>
      <c r="I216" s="35" t="s">
        <v>116</v>
      </c>
      <c r="J216" s="35" t="s">
        <v>588</v>
      </c>
      <c r="K216" s="35" t="s">
        <v>214</v>
      </c>
      <c r="L216" s="35" t="s">
        <v>6538</v>
      </c>
      <c r="M216" s="35" t="s">
        <v>6538</v>
      </c>
      <c r="N216" s="35" t="s">
        <v>97</v>
      </c>
      <c r="O216" s="35" t="s">
        <v>217</v>
      </c>
      <c r="P216" s="35" t="s">
        <v>217</v>
      </c>
      <c r="Q216" s="35" t="s">
        <v>218</v>
      </c>
      <c r="R216" s="36" t="s">
        <v>3174</v>
      </c>
      <c r="S216" s="36" t="s">
        <v>3105</v>
      </c>
      <c r="T216" s="35" t="s">
        <v>103</v>
      </c>
      <c r="U216" s="36" t="s">
        <v>104</v>
      </c>
      <c r="V216" s="35" t="s">
        <v>6539</v>
      </c>
      <c r="W216" s="35" t="s">
        <v>6540</v>
      </c>
      <c r="X216" s="35" t="s">
        <v>221</v>
      </c>
      <c r="Y216" s="35" t="s">
        <v>221</v>
      </c>
      <c r="Z216" s="35" t="s">
        <v>221</v>
      </c>
      <c r="AA216" s="35" t="s">
        <v>6541</v>
      </c>
      <c r="AB216" s="35" t="s">
        <v>111</v>
      </c>
      <c r="AC216" s="35" t="s">
        <v>97</v>
      </c>
      <c r="AD216" s="35" t="s">
        <v>217</v>
      </c>
      <c r="AE216" s="35"/>
      <c r="AF216" s="35"/>
      <c r="AG216" s="35"/>
      <c r="AH216" s="35" t="s">
        <v>4756</v>
      </c>
      <c r="AI216" s="35" t="s">
        <v>4757</v>
      </c>
      <c r="AJ216" s="36" t="s">
        <v>104</v>
      </c>
      <c r="AK216" s="37" t="str">
        <f aca="false">AI216&amp;L216&amp;M216</f>
        <v>普办组织方面其他表扬组织方面其他表扬</v>
      </c>
      <c r="AP216" s="38" t="n">
        <v>213</v>
      </c>
      <c r="AQ216" s="97" t="n">
        <v>46082</v>
      </c>
      <c r="AR216" s="43" t="str">
        <f aca="false">IFERROR(LEFT(A216,FIND("（",A216)-1),A216)</f>
        <v>GJ-PHONE-20260317-0651</v>
      </c>
      <c r="AS216" s="43" t="str">
        <f aca="false">J216</f>
        <v>表扬</v>
      </c>
      <c r="AT216" s="43" t="n">
        <f aca="false">IF(MID(AR216,1,2)="热线",12345)+IF(MID(AR216,1,2)="网络",12345)+IF(MID(AR216,1,2)="GJ",96166)</f>
        <v>96166</v>
      </c>
      <c r="AU216" s="43" t="str">
        <f aca="false">IFERROR(LEFT(C216,FIND(" ",C216)-1),C216)</f>
        <v>2026-03-17</v>
      </c>
      <c r="AV216" s="43" t="str">
        <f aca="false">P216</f>
        <v>党委工作部</v>
      </c>
      <c r="AW216" s="43" t="str">
        <f aca="false">Q216</f>
        <v>机关</v>
      </c>
      <c r="AX216" s="7" t="str">
        <f aca="false">H216</f>
        <v>3月17日10：24分来电：一位女士（鸿运承物业职工）称：因其家庭困难，史各庄分中心宋主任（男士）帮助贫困家庭，深受员工的爱戴和尊敬，且工会的皮书记（男士）想职工所想，急职工所急，解职工所难，把职工的小事儿都当自己的大事儿，遇到事情总是第一时间宽慰职工，此前其家中有不顺，心情很低落，书记和劳人员郭师傅（女士）很耐心的开导其，宋主任和皮书记不仅是好领导，更是好家人，故非常感谢，特来电表扬。</v>
      </c>
      <c r="AY216" s="43" t="str">
        <f aca="false">L216</f>
        <v>组织方面其他表扬</v>
      </c>
      <c r="AZ216" s="43" t="s">
        <v>92</v>
      </c>
      <c r="BA216" s="43" t="s">
        <v>92</v>
      </c>
      <c r="BB216" s="43" t="s">
        <v>116</v>
      </c>
      <c r="BC216" s="6" t="s">
        <v>226</v>
      </c>
      <c r="BD216" s="43" t="str">
        <f aca="false">T216</f>
        <v>结束</v>
      </c>
      <c r="BE216" s="43" t="str">
        <f aca="false">IFERROR(LEFT(R216,FIND(" ",R216)-1),R216)</f>
        <v>2026-03-22</v>
      </c>
      <c r="BF216" s="5" t="s">
        <v>6542</v>
      </c>
      <c r="BG216" s="78" t="s">
        <v>217</v>
      </c>
      <c r="BH216" s="55" t="s">
        <v>218</v>
      </c>
      <c r="BI216" s="44"/>
      <c r="BJ216" s="44"/>
      <c r="BK216" s="44"/>
      <c r="BL216" s="44" t="str">
        <f aca="false">IF(BG216="物管行政部","侯旭、郑楠",IF(BG216="安保部","张庚",IF(BG216="工程设备部","华菲",IF(BG216="人力资源部","成琦",IF(BG216="党委工作部","阎鑫雨",IF(BG216="餐饮服务部","赵弘晨",IF(BG216="工会","白莉",IF(BG216="办公室","李建萍",""))))))))&amp;IF(BG216="纪检部","张先民",IF(BG216="信息管理部","蔡浩然",""))</f>
        <v>阎鑫雨</v>
      </c>
      <c r="BM216" s="44"/>
      <c r="BN216" s="44"/>
      <c r="BO216" s="44"/>
      <c r="BP216" s="45" t="s">
        <v>120</v>
      </c>
      <c r="BQ216" s="46"/>
      <c r="BR216" s="44"/>
      <c r="BS216" s="46"/>
      <c r="BT216" s="46"/>
      <c r="BU216" s="44"/>
      <c r="BV216" s="44"/>
      <c r="BW216" s="44" t="str">
        <f aca="false">MID(AR216,1,22)</f>
        <v>GJ-PHONE-20260317-0651</v>
      </c>
      <c r="BX216" s="45" t="str">
        <f aca="false">IF(COUNTIF(BW:BW,BW216)=1,"否",COUNTIF(BW:BW,BW216))</f>
        <v>否</v>
      </c>
      <c r="CF216" s="0" t="str">
        <f aca="false">VLOOKUP(AR216,[3]市民意见信息导出!$AK$2:$AM$304,3,FALSE())</f>
        <v>结束</v>
      </c>
    </row>
    <row r="217" customFormat="false" ht="39" hidden="true" customHeight="false" outlineLevel="0" collapsed="false">
      <c r="A217" s="36" t="s">
        <v>6543</v>
      </c>
      <c r="B217" s="36" t="s">
        <v>6544</v>
      </c>
      <c r="C217" s="36" t="s">
        <v>6545</v>
      </c>
      <c r="D217" s="36" t="s">
        <v>3252</v>
      </c>
      <c r="E217" s="35" t="s">
        <v>4747</v>
      </c>
      <c r="F217" s="35" t="s">
        <v>129</v>
      </c>
      <c r="G217" s="36" t="s">
        <v>6546</v>
      </c>
      <c r="H217" s="36" t="s">
        <v>6547</v>
      </c>
      <c r="I217" s="35" t="s">
        <v>92</v>
      </c>
      <c r="J217" s="35" t="s">
        <v>93</v>
      </c>
      <c r="K217" s="35" t="s">
        <v>94</v>
      </c>
      <c r="L217" s="35" t="s">
        <v>184</v>
      </c>
      <c r="M217" s="35" t="s">
        <v>185</v>
      </c>
      <c r="N217" s="35" t="s">
        <v>97</v>
      </c>
      <c r="O217" s="35" t="s">
        <v>1467</v>
      </c>
      <c r="P217" s="35" t="s">
        <v>99</v>
      </c>
      <c r="Q217" s="35" t="s">
        <v>1467</v>
      </c>
      <c r="R217" s="36" t="s">
        <v>3252</v>
      </c>
      <c r="S217" s="36" t="s">
        <v>3105</v>
      </c>
      <c r="T217" s="35" t="s">
        <v>103</v>
      </c>
      <c r="U217" s="36" t="s">
        <v>104</v>
      </c>
      <c r="V217" s="35" t="s">
        <v>4750</v>
      </c>
      <c r="W217" s="35" t="s">
        <v>6548</v>
      </c>
      <c r="X217" s="35" t="s">
        <v>4897</v>
      </c>
      <c r="Y217" s="35" t="s">
        <v>4753</v>
      </c>
      <c r="Z217" s="35" t="s">
        <v>4754</v>
      </c>
      <c r="AA217" s="35" t="s">
        <v>6549</v>
      </c>
      <c r="AB217" s="35" t="s">
        <v>111</v>
      </c>
      <c r="AC217" s="35" t="s">
        <v>97</v>
      </c>
      <c r="AD217" s="35" t="s">
        <v>99</v>
      </c>
      <c r="AE217" s="35"/>
      <c r="AF217" s="35"/>
      <c r="AG217" s="35"/>
      <c r="AH217" s="35" t="s">
        <v>4756</v>
      </c>
      <c r="AI217" s="35" t="s">
        <v>4757</v>
      </c>
      <c r="AJ217" s="36" t="s">
        <v>104</v>
      </c>
      <c r="AK217" s="37" t="str">
        <f aca="false">AI217&amp;L217&amp;M217</f>
        <v>普办乘车环境问题车辆卫生</v>
      </c>
      <c r="AP217" s="38" t="n">
        <v>214</v>
      </c>
      <c r="AQ217" s="97" t="n">
        <v>46082</v>
      </c>
      <c r="AR217" s="43" t="str">
        <f aca="false">IFERROR(LEFT(A217,FIND("（",A217)-1),A217)</f>
        <v>GJ-PHONE-20260318-0607-1</v>
      </c>
      <c r="AS217" s="43" t="str">
        <f aca="false">J217</f>
        <v>诉求</v>
      </c>
      <c r="AT217" s="43" t="n">
        <f aca="false">IF(MID(AR217,1,2)="热线",12345)+IF(MID(AR217,1,2)="网络",12345)+IF(MID(AR217,1,2)="GJ",96166)</f>
        <v>96166</v>
      </c>
      <c r="AU217" s="43" t="str">
        <f aca="false">IFERROR(LEFT(C217,FIND(" ",C217)-1),C217)</f>
        <v>2026-03-18</v>
      </c>
      <c r="AV217" s="43" t="str">
        <f aca="false">P217</f>
        <v>物管行政部</v>
      </c>
      <c r="AW217" s="43" t="str">
        <f aca="false">Q217</f>
        <v>大观园分中心</v>
      </c>
      <c r="AX217" s="7" t="str">
        <f aca="false">H217</f>
        <v>3月18日10：13分一先生来电：其每天上午乘坐200内公交出行，其反映该路大部分车内的座椅上有污渍和地面上有垃圾。故不满，要求答复并解决。
</v>
      </c>
      <c r="AY217" s="43" t="str">
        <f aca="false">L217</f>
        <v>乘车环境问题</v>
      </c>
      <c r="AZ217" s="43" t="s">
        <v>116</v>
      </c>
      <c r="BA217" s="43" t="s">
        <v>116</v>
      </c>
      <c r="BB217" s="43" t="s">
        <v>116</v>
      </c>
      <c r="BC217" s="6" t="s">
        <v>4758</v>
      </c>
      <c r="BD217" s="43" t="str">
        <f aca="false">T217</f>
        <v>结束</v>
      </c>
      <c r="BE217" s="43" t="str">
        <f aca="false">IFERROR(LEFT(R217,FIND(" ",R217)-1),R217)</f>
        <v>2026-03-23</v>
      </c>
      <c r="BF217" s="6" t="s">
        <v>1990</v>
      </c>
      <c r="BG217" s="78" t="s">
        <v>99</v>
      </c>
      <c r="BH217" s="55" t="s">
        <v>1467</v>
      </c>
      <c r="BI217" s="44"/>
      <c r="BJ217" s="44"/>
      <c r="BK217" s="44"/>
      <c r="BL217" s="44" t="str">
        <f aca="false">IF(BG217="物管行政部","侯旭、郑楠",IF(BG217="安保部","张庚",IF(BG217="工程设备部","华菲",IF(BG217="人力资源部","成琦",IF(BG217="党委工作部","阎鑫雨",IF(BG217="餐饮服务部","赵弘晨",IF(BG217="工会","白莉",IF(BG217="办公室","李建萍",""))))))))&amp;IF(BG217="纪检部","张先民",IF(BG217="信息管理部","蔡浩然",""))</f>
        <v>侯旭、郑楠</v>
      </c>
      <c r="BM217" s="44"/>
      <c r="BN217" s="44"/>
      <c r="BO217" s="44"/>
      <c r="BP217" s="45" t="s">
        <v>120</v>
      </c>
      <c r="BQ217" s="46"/>
      <c r="BR217" s="44"/>
      <c r="BS217" s="46"/>
      <c r="BT217" s="46"/>
      <c r="BU217" s="44"/>
      <c r="BV217" s="44"/>
      <c r="BW217" s="44" t="str">
        <f aca="false">MID(AR217,1,22)</f>
        <v>GJ-PHONE-20260318-0607</v>
      </c>
      <c r="BX217" s="45" t="str">
        <f aca="false">IF(COUNTIF(BW:BW,BW217)=1,"否",COUNTIF(BW:BW,BW217))</f>
        <v>否</v>
      </c>
      <c r="CF217" s="0" t="str">
        <f aca="false">VLOOKUP(AR217,[3]市民意见信息导出!$AK$2:$AM$304,3,FALSE())</f>
        <v>结束</v>
      </c>
    </row>
    <row r="218" customFormat="false" ht="35" hidden="true" customHeight="true" outlineLevel="0" collapsed="false">
      <c r="A218" s="36" t="s">
        <v>6550</v>
      </c>
      <c r="B218" s="36" t="s">
        <v>6551</v>
      </c>
      <c r="C218" s="36" t="s">
        <v>6552</v>
      </c>
      <c r="D218" s="36" t="s">
        <v>3386</v>
      </c>
      <c r="E218" s="35" t="s">
        <v>128</v>
      </c>
      <c r="F218" s="35" t="s">
        <v>129</v>
      </c>
      <c r="G218" s="36" t="s">
        <v>6553</v>
      </c>
      <c r="H218" s="36" t="s">
        <v>6554</v>
      </c>
      <c r="I218" s="35" t="s">
        <v>92</v>
      </c>
      <c r="J218" s="35" t="s">
        <v>93</v>
      </c>
      <c r="K218" s="35" t="s">
        <v>94</v>
      </c>
      <c r="L218" s="35" t="s">
        <v>184</v>
      </c>
      <c r="M218" s="35" t="s">
        <v>185</v>
      </c>
      <c r="N218" s="35" t="s">
        <v>97</v>
      </c>
      <c r="O218" s="35" t="s">
        <v>390</v>
      </c>
      <c r="P218" s="35" t="s">
        <v>99</v>
      </c>
      <c r="Q218" s="35" t="s">
        <v>390</v>
      </c>
      <c r="R218" s="36" t="s">
        <v>3386</v>
      </c>
      <c r="S218" s="36" t="s">
        <v>3296</v>
      </c>
      <c r="T218" s="35" t="s">
        <v>103</v>
      </c>
      <c r="U218" s="36" t="s">
        <v>104</v>
      </c>
      <c r="V218" s="35" t="s">
        <v>4895</v>
      </c>
      <c r="W218" s="35" t="s">
        <v>6555</v>
      </c>
      <c r="X218" s="35" t="s">
        <v>6556</v>
      </c>
      <c r="Y218" s="35" t="s">
        <v>6557</v>
      </c>
      <c r="Z218" s="35" t="s">
        <v>4754</v>
      </c>
      <c r="AA218" s="35" t="s">
        <v>6558</v>
      </c>
      <c r="AB218" s="35" t="s">
        <v>111</v>
      </c>
      <c r="AC218" s="35" t="s">
        <v>97</v>
      </c>
      <c r="AD218" s="35" t="s">
        <v>99</v>
      </c>
      <c r="AE218" s="35"/>
      <c r="AF218" s="35"/>
      <c r="AG218" s="35"/>
      <c r="AH218" s="35" t="s">
        <v>4756</v>
      </c>
      <c r="AI218" s="35" t="s">
        <v>4757</v>
      </c>
      <c r="AJ218" s="36" t="s">
        <v>104</v>
      </c>
      <c r="AK218" s="37" t="str">
        <f aca="false">AI218&amp;L218&amp;M218</f>
        <v>普办乘车环境问题车辆卫生</v>
      </c>
      <c r="AP218" s="38" t="n">
        <v>215</v>
      </c>
      <c r="AQ218" s="97" t="n">
        <v>46082</v>
      </c>
      <c r="AR218" s="43" t="str">
        <f aca="false">IFERROR(LEFT(A218,FIND("（",A218)-1),A218)</f>
        <v>GJ-PHONE-20260321-1763</v>
      </c>
      <c r="AS218" s="43" t="str">
        <f aca="false">J218</f>
        <v>诉求</v>
      </c>
      <c r="AT218" s="43" t="n">
        <f aca="false">IF(MID(AR218,1,2)="热线",12345)+IF(MID(AR218,1,2)="网络",12345)+IF(MID(AR218,1,2)="GJ",96166)</f>
        <v>96166</v>
      </c>
      <c r="AU218" s="43" t="str">
        <f aca="false">IFERROR(LEFT(C218,FIND(" ",C218)-1),C218)</f>
        <v>2026-03-21</v>
      </c>
      <c r="AV218" s="43" t="str">
        <f aca="false">P218</f>
        <v>物管行政部</v>
      </c>
      <c r="AW218" s="43" t="str">
        <f aca="false">Q218</f>
        <v>小营分中心</v>
      </c>
      <c r="AX218" s="7" t="str">
        <f aca="false">H218</f>
        <v>3月21日17:01分来电，李先生来电：其经常乘坐143路，其称该路大部分车特别呛，窗户上油乎乎的，有清洗剂的味道。其不满，要求答复。</v>
      </c>
      <c r="AY218" s="43" t="str">
        <f aca="false">L218</f>
        <v>乘车环境问题</v>
      </c>
      <c r="AZ218" s="43" t="s">
        <v>116</v>
      </c>
      <c r="BA218" s="43" t="s">
        <v>116</v>
      </c>
      <c r="BB218" s="43" t="s">
        <v>116</v>
      </c>
      <c r="BC218" s="6" t="s">
        <v>4758</v>
      </c>
      <c r="BD218" s="43" t="str">
        <f aca="false">T218</f>
        <v>结束</v>
      </c>
      <c r="BE218" s="43" t="str">
        <f aca="false">IFERROR(LEFT(R218,FIND(" ",R218)-1),R218)</f>
        <v>2026-03-26</v>
      </c>
      <c r="BF218" s="6" t="s">
        <v>6460</v>
      </c>
      <c r="BG218" s="78" t="s">
        <v>99</v>
      </c>
      <c r="BH218" s="55" t="s">
        <v>390</v>
      </c>
      <c r="BI218" s="44"/>
      <c r="BJ218" s="44"/>
      <c r="BK218" s="44"/>
      <c r="BL218" s="44" t="str">
        <f aca="false">IF(BG218="物管行政部","侯旭、郑楠",IF(BG218="安保部","张庚",IF(BG218="工程设备部","华菲",IF(BG218="人力资源部","成琦",IF(BG218="党委工作部","阎鑫雨",IF(BG218="餐饮服务部","赵弘晨",IF(BG218="工会","白莉",IF(BG218="办公室","李建萍",""))))))))&amp;IF(BG218="纪检部","张先民",IF(BG218="信息管理部","蔡浩然",""))</f>
        <v>侯旭、郑楠</v>
      </c>
      <c r="BM218" s="44"/>
      <c r="BN218" s="44"/>
      <c r="BO218" s="44"/>
      <c r="BP218" s="45" t="s">
        <v>120</v>
      </c>
      <c r="BQ218" s="46"/>
      <c r="BR218" s="44"/>
      <c r="BS218" s="46"/>
      <c r="BT218" s="46"/>
      <c r="BU218" s="44"/>
      <c r="BV218" s="44"/>
      <c r="BW218" s="44" t="str">
        <f aca="false">MID(AR218,1,22)</f>
        <v>GJ-PHONE-20260321-1763</v>
      </c>
      <c r="BX218" s="45" t="str">
        <f aca="false">IF(COUNTIF(BW:BW,BW218)=1,"否",COUNTIF(BW:BW,BW218))</f>
        <v>否</v>
      </c>
      <c r="CF218" s="0" t="str">
        <f aca="false">VLOOKUP(AR218,[3]市民意见信息导出!$AK$2:$AM$304,3,FALSE())</f>
        <v>结束</v>
      </c>
    </row>
    <row r="219" customFormat="false" ht="46" hidden="true" customHeight="true" outlineLevel="0" collapsed="false">
      <c r="A219" s="36" t="s">
        <v>6559</v>
      </c>
      <c r="B219" s="36" t="s">
        <v>6560</v>
      </c>
      <c r="C219" s="36" t="s">
        <v>6561</v>
      </c>
      <c r="D219" s="36" t="s">
        <v>3386</v>
      </c>
      <c r="E219" s="35"/>
      <c r="F219" s="35" t="s">
        <v>129</v>
      </c>
      <c r="G219" s="36" t="s">
        <v>6562</v>
      </c>
      <c r="H219" s="36" t="s">
        <v>6563</v>
      </c>
      <c r="I219" s="35" t="s">
        <v>92</v>
      </c>
      <c r="J219" s="35" t="s">
        <v>93</v>
      </c>
      <c r="K219" s="35" t="s">
        <v>94</v>
      </c>
      <c r="L219" s="35" t="s">
        <v>184</v>
      </c>
      <c r="M219" s="35" t="s">
        <v>185</v>
      </c>
      <c r="N219" s="35" t="s">
        <v>97</v>
      </c>
      <c r="O219" s="35" t="s">
        <v>371</v>
      </c>
      <c r="P219" s="35" t="s">
        <v>99</v>
      </c>
      <c r="Q219" s="35" t="s">
        <v>371</v>
      </c>
      <c r="R219" s="36" t="s">
        <v>3386</v>
      </c>
      <c r="S219" s="36" t="s">
        <v>3296</v>
      </c>
      <c r="T219" s="35" t="s">
        <v>103</v>
      </c>
      <c r="U219" s="36" t="s">
        <v>104</v>
      </c>
      <c r="V219" s="35" t="s">
        <v>4944</v>
      </c>
      <c r="W219" s="35" t="s">
        <v>6564</v>
      </c>
      <c r="X219" s="35" t="s">
        <v>4897</v>
      </c>
      <c r="Y219" s="35" t="s">
        <v>4753</v>
      </c>
      <c r="Z219" s="35" t="s">
        <v>4754</v>
      </c>
      <c r="AA219" s="35" t="s">
        <v>6565</v>
      </c>
      <c r="AB219" s="35" t="s">
        <v>111</v>
      </c>
      <c r="AC219" s="35" t="s">
        <v>97</v>
      </c>
      <c r="AD219" s="35" t="s">
        <v>99</v>
      </c>
      <c r="AE219" s="35"/>
      <c r="AF219" s="35"/>
      <c r="AG219" s="35"/>
      <c r="AH219" s="35" t="s">
        <v>4756</v>
      </c>
      <c r="AI219" s="35" t="s">
        <v>4757</v>
      </c>
      <c r="AJ219" s="36" t="s">
        <v>104</v>
      </c>
      <c r="AK219" s="37" t="str">
        <f aca="false">AI219&amp;L219&amp;M219</f>
        <v>普办乘车环境问题车辆卫生</v>
      </c>
      <c r="AP219" s="38" t="n">
        <v>216</v>
      </c>
      <c r="AQ219" s="97" t="n">
        <v>46082</v>
      </c>
      <c r="AR219" s="43" t="str">
        <f aca="false">IFERROR(LEFT(A219,FIND("（",A219)-1),A219)</f>
        <v>GJ-PHONE-20260321-0790</v>
      </c>
      <c r="AS219" s="43" t="str">
        <f aca="false">J219</f>
        <v>诉求</v>
      </c>
      <c r="AT219" s="43" t="n">
        <f aca="false">IF(MID(AR219,1,2)="热线",12345)+IF(MID(AR219,1,2)="网络",12345)+IF(MID(AR219,1,2)="GJ",96166)</f>
        <v>96166</v>
      </c>
      <c r="AU219" s="43" t="str">
        <f aca="false">IFERROR(LEFT(C219,FIND(" ",C219)-1),C219)</f>
        <v>2026-03-21</v>
      </c>
      <c r="AV219" s="43" t="str">
        <f aca="false">P219</f>
        <v>物管行政部</v>
      </c>
      <c r="AW219" s="43" t="str">
        <f aca="false">Q219</f>
        <v>河滩分中心</v>
      </c>
      <c r="AX219" s="7" t="str">
        <f aca="false">H219</f>
        <v>3月21日11:37分(来电)，一位先生7:52分在葡萄嘴路口南乘坐977快8130779号车到杨庄东，其称车内卫生差，车身前面地板脏，窗户边都是尘土，对着后门的红色座位下脏（不知一滩什么东西）。故不满，要求今日14点前答复。11:54分转物业</v>
      </c>
      <c r="AY219" s="43" t="str">
        <f aca="false">L219</f>
        <v>乘车环境问题</v>
      </c>
      <c r="AZ219" s="43" t="s">
        <v>116</v>
      </c>
      <c r="BA219" s="43" t="s">
        <v>116</v>
      </c>
      <c r="BB219" s="43" t="s">
        <v>116</v>
      </c>
      <c r="BC219" s="6" t="s">
        <v>4758</v>
      </c>
      <c r="BD219" s="43" t="str">
        <f aca="false">T219</f>
        <v>结束</v>
      </c>
      <c r="BE219" s="43" t="str">
        <f aca="false">IFERROR(LEFT(R219,FIND(" ",R219)-1),R219)</f>
        <v>2026-03-26</v>
      </c>
      <c r="BF219" s="6" t="s">
        <v>6566</v>
      </c>
      <c r="BG219" s="78" t="s">
        <v>99</v>
      </c>
      <c r="BH219" s="55" t="s">
        <v>371</v>
      </c>
      <c r="BI219" s="44"/>
      <c r="BJ219" s="44"/>
      <c r="BK219" s="44"/>
      <c r="BL219" s="44" t="str">
        <f aca="false">IF(BG219="物管行政部","侯旭、郑楠",IF(BG219="安保部","张庚",IF(BG219="工程设备部","华菲",IF(BG219="人力资源部","成琦",IF(BG219="党委工作部","阎鑫雨",IF(BG219="餐饮服务部","赵弘晨",IF(BG219="工会","白莉",IF(BG219="办公室","李建萍",""))))))))&amp;IF(BG219="纪检部","张先民",IF(BG219="信息管理部","蔡浩然",""))</f>
        <v>侯旭、郑楠</v>
      </c>
      <c r="BM219" s="44"/>
      <c r="BN219" s="44"/>
      <c r="BO219" s="44"/>
      <c r="BP219" s="45" t="s">
        <v>120</v>
      </c>
      <c r="BQ219" s="46"/>
      <c r="BR219" s="44"/>
      <c r="BS219" s="46"/>
      <c r="BT219" s="46"/>
      <c r="BU219" s="44"/>
      <c r="BV219" s="44"/>
      <c r="BW219" s="44" t="str">
        <f aca="false">MID(AR219,1,22)</f>
        <v>GJ-PHONE-20260321-0790</v>
      </c>
      <c r="BX219" s="45" t="str">
        <f aca="false">IF(COUNTIF(BW:BW,BW219)=1,"否",COUNTIF(BW:BW,BW219))</f>
        <v>否</v>
      </c>
      <c r="CF219" s="0" t="str">
        <f aca="false">VLOOKUP(AR219,[3]市民意见信息导出!$AK$2:$AM$304,3,FALSE())</f>
        <v>结束</v>
      </c>
    </row>
    <row r="220" customFormat="false" ht="39" hidden="true" customHeight="true" outlineLevel="0" collapsed="false">
      <c r="A220" s="36" t="s">
        <v>6567</v>
      </c>
      <c r="B220" s="36" t="s">
        <v>6568</v>
      </c>
      <c r="C220" s="36" t="s">
        <v>6569</v>
      </c>
      <c r="D220" s="36" t="s">
        <v>3435</v>
      </c>
      <c r="E220" s="35" t="s">
        <v>4747</v>
      </c>
      <c r="F220" s="35" t="s">
        <v>89</v>
      </c>
      <c r="G220" s="35"/>
      <c r="H220" s="36" t="s">
        <v>6570</v>
      </c>
      <c r="I220" s="35" t="s">
        <v>116</v>
      </c>
      <c r="J220" s="35" t="s">
        <v>93</v>
      </c>
      <c r="K220" s="35" t="s">
        <v>94</v>
      </c>
      <c r="L220" s="35" t="s">
        <v>184</v>
      </c>
      <c r="M220" s="35" t="s">
        <v>185</v>
      </c>
      <c r="N220" s="35" t="s">
        <v>97</v>
      </c>
      <c r="O220" s="35" t="s">
        <v>2237</v>
      </c>
      <c r="P220" s="35" t="s">
        <v>99</v>
      </c>
      <c r="Q220" s="35" t="s">
        <v>2237</v>
      </c>
      <c r="R220" s="36" t="s">
        <v>3435</v>
      </c>
      <c r="S220" s="36" t="s">
        <v>3296</v>
      </c>
      <c r="T220" s="35" t="s">
        <v>103</v>
      </c>
      <c r="U220" s="36" t="s">
        <v>104</v>
      </c>
      <c r="V220" s="35" t="s">
        <v>5979</v>
      </c>
      <c r="W220" s="35" t="s">
        <v>6571</v>
      </c>
      <c r="X220" s="35" t="s">
        <v>6572</v>
      </c>
      <c r="Y220" s="35" t="s">
        <v>242</v>
      </c>
      <c r="Z220" s="35" t="s">
        <v>3414</v>
      </c>
      <c r="AA220" s="35" t="s">
        <v>6573</v>
      </c>
      <c r="AB220" s="35" t="s">
        <v>111</v>
      </c>
      <c r="AC220" s="35" t="s">
        <v>97</v>
      </c>
      <c r="AD220" s="35" t="s">
        <v>99</v>
      </c>
      <c r="AE220" s="35"/>
      <c r="AF220" s="35"/>
      <c r="AG220" s="35"/>
      <c r="AH220" s="35" t="s">
        <v>4756</v>
      </c>
      <c r="AI220" s="35" t="s">
        <v>4757</v>
      </c>
      <c r="AJ220" s="36" t="s">
        <v>104</v>
      </c>
      <c r="AK220" s="37" t="str">
        <f aca="false">AI220&amp;L220&amp;M220</f>
        <v>普办乘车环境问题车辆卫生</v>
      </c>
      <c r="AP220" s="38" t="n">
        <v>217</v>
      </c>
      <c r="AQ220" s="97" t="n">
        <v>46082</v>
      </c>
      <c r="AR220" s="43" t="str">
        <f aca="false">IFERROR(LEFT(A220,FIND("（",A220)-1),A220)</f>
        <v>GJ-PHONE-20260322-1765</v>
      </c>
      <c r="AS220" s="43" t="str">
        <f aca="false">J220</f>
        <v>诉求</v>
      </c>
      <c r="AT220" s="43" t="n">
        <f aca="false">IF(MID(AR220,1,2)="热线",12345)+IF(MID(AR220,1,2)="网络",12345)+IF(MID(AR220,1,2)="GJ",96166)</f>
        <v>96166</v>
      </c>
      <c r="AU220" s="43" t="str">
        <f aca="false">IFERROR(LEFT(C220,FIND(" ",C220)-1),C220)</f>
        <v>2026-03-22</v>
      </c>
      <c r="AV220" s="43" t="str">
        <f aca="false">P220</f>
        <v>物管行政部</v>
      </c>
      <c r="AW220" s="43" t="str">
        <f aca="false">Q220</f>
        <v>龙之乡分中心</v>
      </c>
      <c r="AX220" s="7" t="str">
        <f aca="false">H220</f>
        <v>3月22日17:06分来电，一位女士的孩子经常乘坐901快（车号未记）到北京卫生职业学院(第一院区房山校区)。其称该路所有车都特别臭，熏得孩子都吃药。其不满，特来电反映。</v>
      </c>
      <c r="AY220" s="43" t="str">
        <f aca="false">L220</f>
        <v>乘车环境问题</v>
      </c>
      <c r="AZ220" s="43" t="s">
        <v>116</v>
      </c>
      <c r="BA220" s="43" t="s">
        <v>116</v>
      </c>
      <c r="BB220" s="43" t="s">
        <v>116</v>
      </c>
      <c r="BC220" s="6" t="s">
        <v>4758</v>
      </c>
      <c r="BD220" s="43" t="str">
        <f aca="false">T220</f>
        <v>结束</v>
      </c>
      <c r="BE220" s="43" t="str">
        <f aca="false">IFERROR(LEFT(R220,FIND(" ",R220)-1),R220)</f>
        <v>2026-03-27</v>
      </c>
      <c r="BF220" s="6" t="s">
        <v>118</v>
      </c>
      <c r="BG220" s="78" t="s">
        <v>99</v>
      </c>
      <c r="BH220" s="55" t="s">
        <v>2237</v>
      </c>
      <c r="BI220" s="44"/>
      <c r="BJ220" s="44"/>
      <c r="BK220" s="44"/>
      <c r="BL220" s="44" t="str">
        <f aca="false">IF(BG220="物管行政部","侯旭、郑楠",IF(BG220="安保部","张庚",IF(BG220="工程设备部","华菲",IF(BG220="人力资源部","成琦",IF(BG220="党委工作部","阎鑫雨",IF(BG220="餐饮服务部","赵弘晨",IF(BG220="工会","白莉",IF(BG220="办公室","李建萍",""))))))))&amp;IF(BG220="纪检部","张先民",IF(BG220="信息管理部","蔡浩然",""))</f>
        <v>侯旭、郑楠</v>
      </c>
      <c r="BM220" s="44"/>
      <c r="BN220" s="44"/>
      <c r="BO220" s="44"/>
      <c r="BP220" s="45" t="s">
        <v>120</v>
      </c>
      <c r="BQ220" s="46"/>
      <c r="BR220" s="44"/>
      <c r="BS220" s="46"/>
      <c r="BT220" s="46"/>
      <c r="BU220" s="44"/>
      <c r="BV220" s="44"/>
      <c r="BW220" s="44" t="str">
        <f aca="false">MID(AR220,1,22)</f>
        <v>GJ-PHONE-20260322-1765</v>
      </c>
      <c r="BX220" s="45" t="str">
        <f aca="false">IF(COUNTIF(BW:BW,BW220)=1,"否",COUNTIF(BW:BW,BW220))</f>
        <v>否</v>
      </c>
      <c r="CF220" s="0" t="str">
        <f aca="false">VLOOKUP(AR220,[3]市民意见信息导出!$AK$2:$AM$304,3,FALSE())</f>
        <v>结束</v>
      </c>
    </row>
    <row r="221" customFormat="false" ht="34" hidden="true" customHeight="true" outlineLevel="0" collapsed="false">
      <c r="A221" s="36" t="s">
        <v>6574</v>
      </c>
      <c r="B221" s="36" t="s">
        <v>6575</v>
      </c>
      <c r="C221" s="36" t="s">
        <v>6576</v>
      </c>
      <c r="D221" s="36" t="s">
        <v>3449</v>
      </c>
      <c r="E221" s="35" t="s">
        <v>6577</v>
      </c>
      <c r="F221" s="35" t="s">
        <v>129</v>
      </c>
      <c r="G221" s="36" t="s">
        <v>6578</v>
      </c>
      <c r="H221" s="36" t="s">
        <v>6579</v>
      </c>
      <c r="I221" s="35" t="s">
        <v>92</v>
      </c>
      <c r="J221" s="35" t="s">
        <v>93</v>
      </c>
      <c r="K221" s="35" t="s">
        <v>94</v>
      </c>
      <c r="L221" s="35" t="s">
        <v>184</v>
      </c>
      <c r="M221" s="35" t="s">
        <v>185</v>
      </c>
      <c r="N221" s="35" t="s">
        <v>97</v>
      </c>
      <c r="O221" s="35" t="s">
        <v>254</v>
      </c>
      <c r="P221" s="35" t="s">
        <v>99</v>
      </c>
      <c r="Q221" s="35" t="s">
        <v>254</v>
      </c>
      <c r="R221" s="36" t="s">
        <v>3449</v>
      </c>
      <c r="S221" s="36" t="s">
        <v>3296</v>
      </c>
      <c r="T221" s="35" t="s">
        <v>103</v>
      </c>
      <c r="U221" s="36" t="s">
        <v>104</v>
      </c>
      <c r="V221" s="35" t="s">
        <v>5728</v>
      </c>
      <c r="W221" s="35" t="s">
        <v>6580</v>
      </c>
      <c r="X221" s="35" t="s">
        <v>4897</v>
      </c>
      <c r="Y221" s="35" t="s">
        <v>4753</v>
      </c>
      <c r="Z221" s="35" t="s">
        <v>4754</v>
      </c>
      <c r="AA221" s="35" t="s">
        <v>6581</v>
      </c>
      <c r="AB221" s="35" t="s">
        <v>111</v>
      </c>
      <c r="AC221" s="35" t="s">
        <v>97</v>
      </c>
      <c r="AD221" s="35" t="s">
        <v>99</v>
      </c>
      <c r="AE221" s="35"/>
      <c r="AF221" s="35"/>
      <c r="AG221" s="35"/>
      <c r="AH221" s="35" t="s">
        <v>4756</v>
      </c>
      <c r="AI221" s="35" t="s">
        <v>4757</v>
      </c>
      <c r="AJ221" s="36" t="s">
        <v>104</v>
      </c>
      <c r="AK221" s="37" t="str">
        <f aca="false">AI221&amp;L221&amp;M221</f>
        <v>普办乘车环境问题车辆卫生</v>
      </c>
      <c r="AP221" s="38" t="n">
        <v>218</v>
      </c>
      <c r="AQ221" s="97" t="n">
        <v>46082</v>
      </c>
      <c r="AR221" s="43" t="str">
        <f aca="false">IFERROR(LEFT(A221,FIND("（",A221)-1),A221)</f>
        <v>GJ-PHONE-20260323-0047-1</v>
      </c>
      <c r="AS221" s="43" t="str">
        <f aca="false">J221</f>
        <v>诉求</v>
      </c>
      <c r="AT221" s="43" t="n">
        <f aca="false">IF(MID(AR221,1,2)="热线",12345)+IF(MID(AR221,1,2)="网络",12345)+IF(MID(AR221,1,2)="GJ",96166)</f>
        <v>96166</v>
      </c>
      <c r="AU221" s="43" t="str">
        <f aca="false">IFERROR(LEFT(C221,FIND(" ",C221)-1),C221)</f>
        <v>2026-03-23</v>
      </c>
      <c r="AV221" s="43" t="str">
        <f aca="false">P221</f>
        <v>物管行政部</v>
      </c>
      <c r="AW221" s="43" t="str">
        <f aca="false">Q221</f>
        <v>凌家庙分中心</v>
      </c>
      <c r="AX221" s="7" t="str">
        <f aca="false">H221</f>
        <v>3月23日6:18分来电、尹先生乘坐852大站快头班到东直门，其称该车车内很脏，且玻璃漏风，还有响声，因为座位窄导致拥挤，故不满，均要求答复。</v>
      </c>
      <c r="AY221" s="43" t="str">
        <f aca="false">L221</f>
        <v>乘车环境问题</v>
      </c>
      <c r="AZ221" s="43" t="s">
        <v>116</v>
      </c>
      <c r="BA221" s="43" t="s">
        <v>116</v>
      </c>
      <c r="BB221" s="43" t="s">
        <v>116</v>
      </c>
      <c r="BC221" s="6" t="s">
        <v>4758</v>
      </c>
      <c r="BD221" s="43" t="str">
        <f aca="false">T221</f>
        <v>结束</v>
      </c>
      <c r="BE221" s="43" t="str">
        <f aca="false">IFERROR(LEFT(R221,FIND(" ",R221)-1),R221)</f>
        <v>2026-03-28</v>
      </c>
      <c r="BF221" s="6" t="s">
        <v>1069</v>
      </c>
      <c r="BG221" s="78" t="s">
        <v>99</v>
      </c>
      <c r="BH221" s="55" t="s">
        <v>254</v>
      </c>
      <c r="BI221" s="44"/>
      <c r="BJ221" s="44"/>
      <c r="BK221" s="44"/>
      <c r="BL221" s="44" t="str">
        <f aca="false">IF(BG221="物管行政部","侯旭、郑楠",IF(BG221="安保部","张庚",IF(BG221="工程设备部","华菲",IF(BG221="人力资源部","成琦",IF(BG221="党委工作部","阎鑫雨",IF(BG221="餐饮服务部","赵弘晨",IF(BG221="工会","白莉",IF(BG221="办公室","李建萍",""))))))))&amp;IF(BG221="纪检部","张先民",IF(BG221="信息管理部","蔡浩然",""))</f>
        <v>侯旭、郑楠</v>
      </c>
      <c r="BM221" s="44"/>
      <c r="BN221" s="44"/>
      <c r="BO221" s="44"/>
      <c r="BP221" s="45" t="s">
        <v>120</v>
      </c>
      <c r="BQ221" s="46"/>
      <c r="BR221" s="44"/>
      <c r="BS221" s="46"/>
      <c r="BT221" s="46"/>
      <c r="BU221" s="44"/>
      <c r="BV221" s="44"/>
      <c r="BW221" s="44" t="str">
        <f aca="false">MID(AR221,1,22)</f>
        <v>GJ-PHONE-20260323-0047</v>
      </c>
      <c r="BX221" s="45" t="str">
        <f aca="false">IF(COUNTIF(BW:BW,BW221)=1,"否",COUNTIF(BW:BW,BW221))</f>
        <v>否</v>
      </c>
      <c r="CF221" s="0" t="str">
        <f aca="false">VLOOKUP(AR221,[3]市民意见信息导出!$AK$2:$AM$304,3,FALSE())</f>
        <v>结束</v>
      </c>
    </row>
    <row r="222" customFormat="false" ht="47" hidden="true" customHeight="true" outlineLevel="0" collapsed="false">
      <c r="A222" s="36" t="s">
        <v>6582</v>
      </c>
      <c r="B222" s="36" t="s">
        <v>6583</v>
      </c>
      <c r="C222" s="36" t="s">
        <v>6584</v>
      </c>
      <c r="D222" s="36" t="s">
        <v>3475</v>
      </c>
      <c r="E222" s="35" t="s">
        <v>4747</v>
      </c>
      <c r="F222" s="35" t="s">
        <v>129</v>
      </c>
      <c r="G222" s="35"/>
      <c r="H222" s="36" t="s">
        <v>6585</v>
      </c>
      <c r="I222" s="35" t="s">
        <v>116</v>
      </c>
      <c r="J222" s="35" t="s">
        <v>173</v>
      </c>
      <c r="K222" s="35" t="s">
        <v>94</v>
      </c>
      <c r="L222" s="35" t="s">
        <v>1072</v>
      </c>
      <c r="M222" s="35" t="s">
        <v>1073</v>
      </c>
      <c r="N222" s="35" t="s">
        <v>97</v>
      </c>
      <c r="O222" s="35" t="s">
        <v>945</v>
      </c>
      <c r="P222" s="35" t="s">
        <v>99</v>
      </c>
      <c r="Q222" s="35" t="s">
        <v>945</v>
      </c>
      <c r="R222" s="36" t="s">
        <v>3475</v>
      </c>
      <c r="S222" s="36" t="s">
        <v>3366</v>
      </c>
      <c r="T222" s="35" t="s">
        <v>103</v>
      </c>
      <c r="U222" s="36" t="s">
        <v>104</v>
      </c>
      <c r="V222" s="35" t="s">
        <v>6136</v>
      </c>
      <c r="W222" s="35" t="s">
        <v>5507</v>
      </c>
      <c r="X222" s="35" t="s">
        <v>6586</v>
      </c>
      <c r="Y222" s="35" t="s">
        <v>4753</v>
      </c>
      <c r="Z222" s="35" t="s">
        <v>4754</v>
      </c>
      <c r="AA222" s="35" t="s">
        <v>6587</v>
      </c>
      <c r="AB222" s="35" t="s">
        <v>111</v>
      </c>
      <c r="AC222" s="35" t="s">
        <v>97</v>
      </c>
      <c r="AD222" s="35" t="s">
        <v>99</v>
      </c>
      <c r="AE222" s="35"/>
      <c r="AF222" s="35"/>
      <c r="AG222" s="35"/>
      <c r="AH222" s="35" t="s">
        <v>4756</v>
      </c>
      <c r="AI222" s="35" t="s">
        <v>4757</v>
      </c>
      <c r="AJ222" s="36" t="s">
        <v>104</v>
      </c>
      <c r="AK222" s="37" t="str">
        <f aca="false">AI222&amp;L222&amp;M222</f>
        <v>普办安全服务专业其他问题安全服务专业补充内容</v>
      </c>
      <c r="AP222" s="38" t="n">
        <v>219</v>
      </c>
      <c r="AQ222" s="97" t="n">
        <v>46082</v>
      </c>
      <c r="AR222" s="43" t="str">
        <f aca="false">IFERROR(LEFT(A222,FIND("（",A222)-1),A222)</f>
        <v>GJ-PHONE-20260324-2228</v>
      </c>
      <c r="AS222" s="43" t="str">
        <f aca="false">J222</f>
        <v>其他</v>
      </c>
      <c r="AT222" s="43" t="n">
        <f aca="false">IF(MID(AR222,1,2)="热线",12345)+IF(MID(AR222,1,2)="网络",12345)+IF(MID(AR222,1,2)="GJ",96166)</f>
        <v>96166</v>
      </c>
      <c r="AU222" s="43" t="str">
        <f aca="false">IFERROR(LEFT(C222,FIND(" ",C222)-1),C222)</f>
        <v>2026-03-24</v>
      </c>
      <c r="AV222" s="43" t="str">
        <f aca="false">P222</f>
        <v>物管行政部</v>
      </c>
      <c r="AW222" s="43" t="str">
        <f aca="false">Q222</f>
        <v>田顺庄分中心</v>
      </c>
      <c r="AX222" s="7" t="str">
        <f aca="false">H222</f>
        <v>3月24日19:03分来电下车，一先生在西下庄南乘坐318路4630565到北方工业大学。其带了一桶油炒菜油漏在车上了，该车到总站后尽快清理，避免乘客发生意外，特来电反映。19:07分转客四</v>
      </c>
      <c r="AY222" s="43" t="str">
        <f aca="false">L222</f>
        <v>安全服务专业其他问题</v>
      </c>
      <c r="AZ222" s="43" t="s">
        <v>116</v>
      </c>
      <c r="BA222" s="43" t="s">
        <v>116</v>
      </c>
      <c r="BB222" s="43" t="s">
        <v>116</v>
      </c>
      <c r="BC222" s="6" t="s">
        <v>4758</v>
      </c>
      <c r="BD222" s="43" t="str">
        <f aca="false">T222</f>
        <v>结束</v>
      </c>
      <c r="BE222" s="43" t="str">
        <f aca="false">IFERROR(LEFT(R222,FIND(" ",R222)-1),R222)</f>
        <v>2026-03-29</v>
      </c>
      <c r="BF222" s="6" t="s">
        <v>3275</v>
      </c>
      <c r="BG222" s="78" t="s">
        <v>99</v>
      </c>
      <c r="BH222" s="55" t="s">
        <v>945</v>
      </c>
      <c r="BI222" s="44"/>
      <c r="BJ222" s="44"/>
      <c r="BK222" s="44"/>
      <c r="BL222" s="44" t="str">
        <f aca="false">IF(BG222="物管行政部","侯旭、郑楠",IF(BG222="安保部","张庚",IF(BG222="工程设备部","华菲",IF(BG222="人力资源部","成琦",IF(BG222="党委工作部","阎鑫雨",IF(BG222="餐饮服务部","赵弘晨",IF(BG222="工会","白莉",IF(BG222="办公室","李建萍",""))))))))&amp;IF(BG222="纪检部","张先民",IF(BG222="信息管理部","蔡浩然",""))</f>
        <v>侯旭、郑楠</v>
      </c>
      <c r="BM222" s="44"/>
      <c r="BN222" s="44"/>
      <c r="BO222" s="44"/>
      <c r="BP222" s="45" t="s">
        <v>120</v>
      </c>
      <c r="BQ222" s="46"/>
      <c r="BR222" s="44"/>
      <c r="BS222" s="46"/>
      <c r="BT222" s="46"/>
      <c r="BU222" s="44"/>
      <c r="BV222" s="44"/>
      <c r="BW222" s="44" t="str">
        <f aca="false">MID(AR222,1,22)</f>
        <v>GJ-PHONE-20260324-2228</v>
      </c>
      <c r="BX222" s="45" t="str">
        <f aca="false">IF(COUNTIF(BW:BW,BW222)=1,"否",COUNTIF(BW:BW,BW222))</f>
        <v>否</v>
      </c>
      <c r="CF222" s="0" t="str">
        <f aca="false">VLOOKUP(AR222,[3]市民意见信息导出!$AK$2:$AM$304,3,FALSE())</f>
        <v>结束</v>
      </c>
    </row>
    <row r="223" customFormat="false" ht="36" hidden="true" customHeight="true" outlineLevel="0" collapsed="false">
      <c r="A223" s="36" t="s">
        <v>6588</v>
      </c>
      <c r="B223" s="36" t="s">
        <v>6589</v>
      </c>
      <c r="C223" s="36" t="s">
        <v>6590</v>
      </c>
      <c r="D223" s="36" t="s">
        <v>3499</v>
      </c>
      <c r="E223" s="35"/>
      <c r="F223" s="35" t="s">
        <v>129</v>
      </c>
      <c r="G223" s="36" t="s">
        <v>6591</v>
      </c>
      <c r="H223" s="36" t="s">
        <v>6592</v>
      </c>
      <c r="I223" s="35" t="s">
        <v>92</v>
      </c>
      <c r="J223" s="35" t="s">
        <v>93</v>
      </c>
      <c r="K223" s="35" t="s">
        <v>94</v>
      </c>
      <c r="L223" s="35" t="s">
        <v>184</v>
      </c>
      <c r="M223" s="35" t="s">
        <v>185</v>
      </c>
      <c r="N223" s="35" t="s">
        <v>97</v>
      </c>
      <c r="O223" s="35" t="s">
        <v>1149</v>
      </c>
      <c r="P223" s="35" t="s">
        <v>99</v>
      </c>
      <c r="Q223" s="35" t="s">
        <v>1149</v>
      </c>
      <c r="R223" s="36" t="s">
        <v>3499</v>
      </c>
      <c r="S223" s="36" t="s">
        <v>3448</v>
      </c>
      <c r="T223" s="35" t="s">
        <v>103</v>
      </c>
      <c r="U223" s="36" t="s">
        <v>104</v>
      </c>
      <c r="V223" s="35" t="s">
        <v>6112</v>
      </c>
      <c r="W223" s="35" t="s">
        <v>6593</v>
      </c>
      <c r="X223" s="35" t="s">
        <v>6594</v>
      </c>
      <c r="Y223" s="35" t="s">
        <v>4753</v>
      </c>
      <c r="Z223" s="35" t="s">
        <v>4754</v>
      </c>
      <c r="AA223" s="35" t="s">
        <v>6595</v>
      </c>
      <c r="AB223" s="35" t="s">
        <v>111</v>
      </c>
      <c r="AC223" s="35" t="s">
        <v>97</v>
      </c>
      <c r="AD223" s="35" t="s">
        <v>99</v>
      </c>
      <c r="AE223" s="35"/>
      <c r="AF223" s="35"/>
      <c r="AG223" s="35"/>
      <c r="AH223" s="35" t="s">
        <v>4756</v>
      </c>
      <c r="AI223" s="35" t="s">
        <v>4757</v>
      </c>
      <c r="AJ223" s="36" t="s">
        <v>104</v>
      </c>
      <c r="AK223" s="37" t="str">
        <f aca="false">AI223&amp;L223&amp;M223</f>
        <v>普办乘车环境问题车辆卫生</v>
      </c>
      <c r="AP223" s="38" t="n">
        <v>220</v>
      </c>
      <c r="AQ223" s="97" t="n">
        <v>46082</v>
      </c>
      <c r="AR223" s="43" t="str">
        <f aca="false">IFERROR(LEFT(A223,FIND("（",A223)-1),A223)</f>
        <v>GJ-PHONE-20260325-0166</v>
      </c>
      <c r="AS223" s="43" t="str">
        <f aca="false">J223</f>
        <v>诉求</v>
      </c>
      <c r="AT223" s="43" t="n">
        <f aca="false">IF(MID(AR223,1,2)="热线",12345)+IF(MID(AR223,1,2)="网络",12345)+IF(MID(AR223,1,2)="GJ",96166)</f>
        <v>96166</v>
      </c>
      <c r="AU223" s="43" t="str">
        <f aca="false">IFERROR(LEFT(C223,FIND(" ",C223)-1),C223)</f>
        <v>2026-03-25</v>
      </c>
      <c r="AV223" s="43" t="str">
        <f aca="false">P223</f>
        <v>物管行政部</v>
      </c>
      <c r="AW223" s="43" t="str">
        <f aca="false">Q223</f>
        <v>四惠分中心</v>
      </c>
      <c r="AX223" s="7" t="str">
        <f aca="false">H223</f>
        <v>3月25日8:03分一位先生来电：在大北窑东乘坐11路2840676号车到大郊亭。其称：在后门准备下车时手扶在后门门上的扶手很粘，望相关部门尽快处理并答复。</v>
      </c>
      <c r="AY223" s="43" t="str">
        <f aca="false">L223</f>
        <v>乘车环境问题</v>
      </c>
      <c r="AZ223" s="43" t="s">
        <v>116</v>
      </c>
      <c r="BA223" s="43" t="s">
        <v>116</v>
      </c>
      <c r="BB223" s="43" t="s">
        <v>116</v>
      </c>
      <c r="BC223" s="6" t="s">
        <v>4758</v>
      </c>
      <c r="BD223" s="43" t="str">
        <f aca="false">T223</f>
        <v>结束</v>
      </c>
      <c r="BE223" s="43" t="str">
        <f aca="false">IFERROR(LEFT(R223,FIND(" ",R223)-1),R223)</f>
        <v>2026-03-30</v>
      </c>
      <c r="BF223" s="6" t="s">
        <v>6596</v>
      </c>
      <c r="BG223" s="78" t="s">
        <v>99</v>
      </c>
      <c r="BH223" s="55" t="s">
        <v>1149</v>
      </c>
      <c r="BI223" s="44"/>
      <c r="BJ223" s="44"/>
      <c r="BK223" s="44"/>
      <c r="BL223" s="44" t="str">
        <f aca="false">IF(BG223="物管行政部","侯旭、郑楠",IF(BG223="安保部","张庚",IF(BG223="工程设备部","华菲",IF(BG223="人力资源部","成琦",IF(BG223="党委工作部","阎鑫雨",IF(BG223="餐饮服务部","赵弘晨",IF(BG223="工会","白莉",IF(BG223="办公室","李建萍",""))))))))&amp;IF(BG223="纪检部","张先民",IF(BG223="信息管理部","蔡浩然",""))</f>
        <v>侯旭、郑楠</v>
      </c>
      <c r="BM223" s="44"/>
      <c r="BN223" s="44"/>
      <c r="BO223" s="44"/>
      <c r="BP223" s="45" t="s">
        <v>120</v>
      </c>
      <c r="BQ223" s="46"/>
      <c r="BR223" s="44"/>
      <c r="BS223" s="46"/>
      <c r="BT223" s="46"/>
      <c r="BU223" s="44"/>
      <c r="BV223" s="44"/>
      <c r="BW223" s="44" t="str">
        <f aca="false">MID(AR223,1,22)</f>
        <v>GJ-PHONE-20260325-0166</v>
      </c>
      <c r="BX223" s="45" t="str">
        <f aca="false">IF(COUNTIF(BW:BW,BW223)=1,"否",COUNTIF(BW:BW,BW223))</f>
        <v>否</v>
      </c>
      <c r="CF223" s="0" t="str">
        <f aca="false">VLOOKUP(AR223,[3]市民意见信息导出!$AK$2:$AM$304,3,FALSE())</f>
        <v>结束</v>
      </c>
    </row>
    <row r="224" customFormat="false" ht="52" hidden="true" customHeight="false" outlineLevel="0" collapsed="false">
      <c r="A224" s="36" t="s">
        <v>6597</v>
      </c>
      <c r="B224" s="36" t="s">
        <v>6598</v>
      </c>
      <c r="C224" s="36" t="s">
        <v>6599</v>
      </c>
      <c r="D224" s="36" t="s">
        <v>3499</v>
      </c>
      <c r="E224" s="35" t="s">
        <v>4747</v>
      </c>
      <c r="F224" s="35" t="s">
        <v>129</v>
      </c>
      <c r="G224" s="36" t="s">
        <v>6600</v>
      </c>
      <c r="H224" s="36" t="s">
        <v>6601</v>
      </c>
      <c r="I224" s="35" t="s">
        <v>92</v>
      </c>
      <c r="J224" s="35" t="s">
        <v>173</v>
      </c>
      <c r="K224" s="35" t="s">
        <v>132</v>
      </c>
      <c r="L224" s="35" t="s">
        <v>174</v>
      </c>
      <c r="M224" s="35" t="s">
        <v>175</v>
      </c>
      <c r="N224" s="35" t="s">
        <v>97</v>
      </c>
      <c r="O224" s="35" t="s">
        <v>237</v>
      </c>
      <c r="P224" s="35" t="s">
        <v>176</v>
      </c>
      <c r="Q224" s="35" t="s">
        <v>237</v>
      </c>
      <c r="R224" s="36" t="s">
        <v>3499</v>
      </c>
      <c r="S224" s="36" t="s">
        <v>3487</v>
      </c>
      <c r="T224" s="35" t="s">
        <v>103</v>
      </c>
      <c r="U224" s="36" t="s">
        <v>104</v>
      </c>
      <c r="V224" s="35" t="s">
        <v>6602</v>
      </c>
      <c r="W224" s="35" t="s">
        <v>6603</v>
      </c>
      <c r="X224" s="35" t="s">
        <v>6604</v>
      </c>
      <c r="Y224" s="35" t="s">
        <v>6604</v>
      </c>
      <c r="Z224" s="35" t="s">
        <v>6604</v>
      </c>
      <c r="AA224" s="35" t="s">
        <v>6605</v>
      </c>
      <c r="AB224" s="35" t="s">
        <v>111</v>
      </c>
      <c r="AC224" s="35" t="s">
        <v>97</v>
      </c>
      <c r="AD224" s="35" t="s">
        <v>176</v>
      </c>
      <c r="AE224" s="35"/>
      <c r="AF224" s="35"/>
      <c r="AG224" s="35"/>
      <c r="AH224" s="35" t="s">
        <v>4756</v>
      </c>
      <c r="AI224" s="35" t="s">
        <v>4757</v>
      </c>
      <c r="AJ224" s="36" t="s">
        <v>104</v>
      </c>
      <c r="AK224" s="37" t="str">
        <f aca="false">AI224&amp;L224&amp;M224</f>
        <v>普办安保专业其他问题安保专业补充内容</v>
      </c>
      <c r="AP224" s="38" t="n">
        <v>221</v>
      </c>
      <c r="AQ224" s="97" t="n">
        <v>46082</v>
      </c>
      <c r="AR224" s="43" t="str">
        <f aca="false">IFERROR(LEFT(A224,FIND("（",A224)-1),A224)</f>
        <v>GJ-PHONE-20260325-1603</v>
      </c>
      <c r="AS224" s="43" t="str">
        <f aca="false">J224</f>
        <v>其他</v>
      </c>
      <c r="AT224" s="43" t="n">
        <f aca="false">IF(MID(AR224,1,2)="热线",12345)+IF(MID(AR224,1,2)="网络",12345)+IF(MID(AR224,1,2)="GJ",96166)</f>
        <v>96166</v>
      </c>
      <c r="AU224" s="43" t="str">
        <f aca="false">IFERROR(LEFT(C224,FIND(" ",C224)-1),C224)</f>
        <v>2026-03-25</v>
      </c>
      <c r="AV224" s="43" t="str">
        <f aca="false">P224</f>
        <v>安全保卫部（应急管理中心）</v>
      </c>
      <c r="AW224" s="43" t="str">
        <f aca="false">Q224</f>
        <v>方庄分中心</v>
      </c>
      <c r="AX224" s="7" t="str">
        <f aca="false">H224</f>
        <v>3月25日15:47分来电：一先生的母亲（84岁），11:30分，因尿急前往方庄南口（821路）场站，想借用卫生间，该场站物业女工作人员拒绝其母亲要求，后其母亲去别的地方解决，其不满，要求答复.
其称：答复不满，将向12345反映.</v>
      </c>
      <c r="AY224" s="43" t="str">
        <f aca="false">L224</f>
        <v>安保专业其他问题</v>
      </c>
      <c r="AZ224" s="43" t="s">
        <v>116</v>
      </c>
      <c r="BA224" s="43" t="s">
        <v>116</v>
      </c>
      <c r="BB224" s="43" t="s">
        <v>116</v>
      </c>
      <c r="BC224" s="6" t="s">
        <v>546</v>
      </c>
      <c r="BD224" s="43" t="str">
        <f aca="false">T224</f>
        <v>结束</v>
      </c>
      <c r="BE224" s="43" t="str">
        <f aca="false">IFERROR(LEFT(R224,FIND(" ",R224)-1),R224)</f>
        <v>2026-03-30</v>
      </c>
      <c r="BF224" s="6" t="s">
        <v>738</v>
      </c>
      <c r="BG224" s="78" t="s">
        <v>148</v>
      </c>
      <c r="BH224" s="55" t="s">
        <v>237</v>
      </c>
      <c r="BI224" s="44"/>
      <c r="BJ224" s="44"/>
      <c r="BK224" s="44"/>
      <c r="BL224" s="44" t="str">
        <f aca="false">IF(BG224="物管行政部","侯旭、郑楠",IF(BG224="安保部","张庚",IF(BG224="工程设备部","华菲",IF(BG224="人力资源部","成琦",IF(BG224="党委工作部","阎鑫雨",IF(BG224="餐饮服务部","赵弘晨",IF(BG224="工会","白莉",IF(BG224="办公室","李建萍",""))))))))&amp;IF(BG224="纪检部","张先民",IF(BG224="信息管理部","蔡浩然",""))</f>
        <v>张庚</v>
      </c>
      <c r="BM224" s="44"/>
      <c r="BN224" s="44"/>
      <c r="BO224" s="44"/>
      <c r="BP224" s="45" t="s">
        <v>120</v>
      </c>
      <c r="BQ224" s="46"/>
      <c r="BR224" s="44"/>
      <c r="BS224" s="46"/>
      <c r="BT224" s="46"/>
      <c r="BU224" s="44"/>
      <c r="BV224" s="44"/>
      <c r="BW224" s="44" t="str">
        <f aca="false">MID(AR224,1,22)</f>
        <v>GJ-PHONE-20260325-1603</v>
      </c>
      <c r="BX224" s="45" t="str">
        <f aca="false">IF(COUNTIF(BW:BW,BW224)=1,"否",COUNTIF(BW:BW,BW224))</f>
        <v>否</v>
      </c>
      <c r="CF224" s="0" t="str">
        <f aca="false">VLOOKUP(AR224,[3]市民意见信息导出!$AK$2:$AM$304,3,FALSE())</f>
        <v>结束</v>
      </c>
    </row>
    <row r="225" customFormat="false" ht="52" hidden="true" customHeight="false" outlineLevel="0" collapsed="false">
      <c r="A225" s="36" t="s">
        <v>6606</v>
      </c>
      <c r="B225" s="36" t="s">
        <v>6607</v>
      </c>
      <c r="C225" s="36" t="s">
        <v>6608</v>
      </c>
      <c r="D225" s="36" t="s">
        <v>3625</v>
      </c>
      <c r="E225" s="35"/>
      <c r="F225" s="35" t="s">
        <v>129</v>
      </c>
      <c r="G225" s="36" t="s">
        <v>6609</v>
      </c>
      <c r="H225" s="36" t="s">
        <v>6610</v>
      </c>
      <c r="I225" s="35" t="s">
        <v>92</v>
      </c>
      <c r="J225" s="35" t="s">
        <v>93</v>
      </c>
      <c r="K225" s="35" t="s">
        <v>234</v>
      </c>
      <c r="L225" s="35" t="s">
        <v>2201</v>
      </c>
      <c r="M225" s="35" t="s">
        <v>4214</v>
      </c>
      <c r="N225" s="35" t="s">
        <v>97</v>
      </c>
      <c r="O225" s="35" t="s">
        <v>390</v>
      </c>
      <c r="P225" s="35" t="s">
        <v>238</v>
      </c>
      <c r="Q225" s="35" t="s">
        <v>390</v>
      </c>
      <c r="R225" s="36" t="s">
        <v>3625</v>
      </c>
      <c r="S225" s="36" t="s">
        <v>3474</v>
      </c>
      <c r="T225" s="35" t="s">
        <v>103</v>
      </c>
      <c r="U225" s="36" t="s">
        <v>104</v>
      </c>
      <c r="V225" s="35" t="s">
        <v>6611</v>
      </c>
      <c r="W225" s="35" t="s">
        <v>6612</v>
      </c>
      <c r="X225" s="35" t="s">
        <v>6613</v>
      </c>
      <c r="Y225" s="35" t="s">
        <v>242</v>
      </c>
      <c r="Z225" s="35" t="s">
        <v>221</v>
      </c>
      <c r="AA225" s="35" t="s">
        <v>6614</v>
      </c>
      <c r="AB225" s="35" t="s">
        <v>111</v>
      </c>
      <c r="AC225" s="35" t="s">
        <v>97</v>
      </c>
      <c r="AD225" s="35" t="s">
        <v>238</v>
      </c>
      <c r="AE225" s="35"/>
      <c r="AF225" s="35"/>
      <c r="AG225" s="35"/>
      <c r="AH225" s="35" t="s">
        <v>4756</v>
      </c>
      <c r="AI225" s="35" t="s">
        <v>4757</v>
      </c>
      <c r="AJ225" s="36" t="s">
        <v>104</v>
      </c>
      <c r="AK225" s="37" t="str">
        <f aca="false">AI225&amp;L225&amp;M225</f>
        <v>普办退休人员退休政策</v>
      </c>
      <c r="AP225" s="38" t="n">
        <v>222</v>
      </c>
      <c r="AQ225" s="97" t="n">
        <v>46113</v>
      </c>
      <c r="AR225" s="43" t="str">
        <f aca="false">IFERROR(LEFT(A225,FIND("（",A225)-1),A225)</f>
        <v>GJ-PHONE-20260326-1028</v>
      </c>
      <c r="AS225" s="43" t="str">
        <f aca="false">J225</f>
        <v>诉求</v>
      </c>
      <c r="AT225" s="43" t="n">
        <f aca="false">IF(MID(AR225,1,2)="热线",12345)+IF(MID(AR225,1,2)="网络",12345)+IF(MID(AR225,1,2)="GJ",96166)</f>
        <v>96166</v>
      </c>
      <c r="AU225" s="43" t="str">
        <f aca="false">IFERROR(LEFT(C225,FIND(" ",C225)-1),C225)</f>
        <v>2026-03-26</v>
      </c>
      <c r="AV225" s="43" t="str">
        <f aca="false">P225</f>
        <v>人力资源部</v>
      </c>
      <c r="AW225" s="43" t="str">
        <f aca="false">Q225</f>
        <v>小营分中心</v>
      </c>
      <c r="AX225" s="7" t="str">
        <f aca="false">H225</f>
        <v>3月26日11:54分来电，张先生是鸿运承职工，现自己一直在休病假，没有职位。其称最早曾在北旅开过车，现在是鸿运承，因自己有好多病：焦虑、幻想等等病，现在也上不了班，其想办理55岁退休，上级领导说没名额，不给其办理。故不满，要求负责人回复。</v>
      </c>
      <c r="AY225" s="43" t="str">
        <f aca="false">L225</f>
        <v>退休人员</v>
      </c>
      <c r="AZ225" s="43" t="s">
        <v>92</v>
      </c>
      <c r="BA225" s="43" t="s">
        <v>92</v>
      </c>
      <c r="BB225" s="43" t="s">
        <v>116</v>
      </c>
      <c r="BC225" s="6" t="s">
        <v>1330</v>
      </c>
      <c r="BD225" s="43" t="str">
        <f aca="false">T225</f>
        <v>结束</v>
      </c>
      <c r="BE225" s="43" t="str">
        <f aca="false">IFERROR(LEFT(R225,FIND(" ",R225)-1),R225)</f>
        <v>2026-03-31</v>
      </c>
      <c r="BF225" s="6" t="s">
        <v>6615</v>
      </c>
      <c r="BG225" s="78" t="s">
        <v>238</v>
      </c>
      <c r="BH225" s="55" t="s">
        <v>390</v>
      </c>
      <c r="BI225" s="44"/>
      <c r="BJ225" s="44"/>
      <c r="BK225" s="44"/>
      <c r="BL225" s="44" t="str">
        <f aca="false">IF(BG225="物管行政部","侯旭、郑楠",IF(BG225="安保部","张庚",IF(BG225="工程设备部","华菲",IF(BG225="人力资源部","成琦",IF(BG225="党委工作部","阎鑫雨",IF(BG225="餐饮服务部","赵弘晨",IF(BG225="工会","白莉",IF(BG225="办公室","李建萍",""))))))))&amp;IF(BG225="纪检部","张先民",IF(BG225="信息管理部","蔡浩然",""))</f>
        <v>成琦</v>
      </c>
      <c r="BM225" s="44"/>
      <c r="BN225" s="44"/>
      <c r="BO225" s="44"/>
      <c r="BP225" s="45" t="s">
        <v>120</v>
      </c>
      <c r="BQ225" s="46"/>
      <c r="BR225" s="44" t="s">
        <v>92</v>
      </c>
      <c r="BS225" s="46"/>
      <c r="BT225" s="46"/>
      <c r="BU225" s="44"/>
      <c r="BV225" s="44"/>
      <c r="BW225" s="44" t="str">
        <f aca="false">MID(AR225,1,22)</f>
        <v>GJ-PHONE-20260326-1028</v>
      </c>
      <c r="BX225" s="45" t="str">
        <f aca="false">IF(COUNTIF(BW:BW,BW225)=1,"否",COUNTIF(BW:BW,BW225))</f>
        <v>否</v>
      </c>
      <c r="CF225" s="0" t="str">
        <f aca="false">VLOOKUP(AR225,[3]市民意见信息导出!$AK$2:$AM$304,3,FALSE())</f>
        <v>结束</v>
      </c>
    </row>
    <row r="226" customFormat="false" ht="42" hidden="true" customHeight="false" outlineLevel="0" collapsed="false">
      <c r="A226" s="36" t="s">
        <v>6616</v>
      </c>
      <c r="B226" s="36" t="s">
        <v>6617</v>
      </c>
      <c r="C226" s="36" t="s">
        <v>6618</v>
      </c>
      <c r="D226" s="36" t="s">
        <v>3660</v>
      </c>
      <c r="E226" s="35"/>
      <c r="F226" s="35" t="s">
        <v>129</v>
      </c>
      <c r="G226" s="35"/>
      <c r="H226" s="36" t="s">
        <v>6619</v>
      </c>
      <c r="I226" s="35" t="s">
        <v>116</v>
      </c>
      <c r="J226" s="35" t="s">
        <v>588</v>
      </c>
      <c r="K226" s="35" t="s">
        <v>434</v>
      </c>
      <c r="L226" s="35" t="s">
        <v>1181</v>
      </c>
      <c r="M226" s="35" t="s">
        <v>1181</v>
      </c>
      <c r="N226" s="35" t="s">
        <v>97</v>
      </c>
      <c r="O226" s="35" t="s">
        <v>305</v>
      </c>
      <c r="P226" s="35" t="s">
        <v>99</v>
      </c>
      <c r="Q226" s="35" t="s">
        <v>305</v>
      </c>
      <c r="R226" s="36" t="s">
        <v>3660</v>
      </c>
      <c r="S226" s="36" t="s">
        <v>3474</v>
      </c>
      <c r="T226" s="35" t="s">
        <v>103</v>
      </c>
      <c r="U226" s="36" t="s">
        <v>104</v>
      </c>
      <c r="V226" s="35" t="s">
        <v>4923</v>
      </c>
      <c r="W226" s="35" t="s">
        <v>6620</v>
      </c>
      <c r="X226" s="35" t="s">
        <v>6621</v>
      </c>
      <c r="Y226" s="35" t="s">
        <v>242</v>
      </c>
      <c r="Z226" s="35" t="s">
        <v>6622</v>
      </c>
      <c r="AA226" s="35" t="s">
        <v>6623</v>
      </c>
      <c r="AB226" s="35" t="s">
        <v>111</v>
      </c>
      <c r="AC226" s="35" t="s">
        <v>97</v>
      </c>
      <c r="AD226" s="35" t="s">
        <v>99</v>
      </c>
      <c r="AE226" s="35"/>
      <c r="AF226" s="35"/>
      <c r="AG226" s="35"/>
      <c r="AH226" s="35" t="s">
        <v>4756</v>
      </c>
      <c r="AI226" s="35" t="s">
        <v>4757</v>
      </c>
      <c r="AJ226" s="36" t="s">
        <v>104</v>
      </c>
      <c r="AK226" s="37" t="str">
        <f aca="false">AI226&amp;L226&amp;M226</f>
        <v>普办基建行政专业其他表扬基建行政专业其他表扬</v>
      </c>
      <c r="AP226" s="38" t="n">
        <v>223</v>
      </c>
      <c r="AQ226" s="97" t="n">
        <v>46113</v>
      </c>
      <c r="AR226" s="43" t="str">
        <f aca="false">IFERROR(LEFT(A226,FIND("（",A226)-1),A226)</f>
        <v>GJ-PHONE-20260327-1233</v>
      </c>
      <c r="AS226" s="43" t="str">
        <f aca="false">J226</f>
        <v>表扬</v>
      </c>
      <c r="AT226" s="43" t="n">
        <f aca="false">IF(MID(AR226,1,2)="热线",12345)+IF(MID(AR226,1,2)="网络",12345)+IF(MID(AR226,1,2)="GJ",96166)</f>
        <v>96166</v>
      </c>
      <c r="AU226" s="43" t="str">
        <f aca="false">IFERROR(LEFT(C226,FIND(" ",C226)-1),C226)</f>
        <v>2026-03-27</v>
      </c>
      <c r="AV226" s="43" t="str">
        <f aca="false">P226</f>
        <v>物管行政部</v>
      </c>
      <c r="AW226" s="43" t="str">
        <f aca="false">Q226</f>
        <v>九龙分中心</v>
      </c>
      <c r="AX226" s="7" t="str">
        <f aca="false">H226</f>
        <v>3月27日12:56分来电：一先生不慎将手机丢在903路阎村车站，被该处的刷车保洁员捡到，并交还给其，其非常感激，特来电表扬。</v>
      </c>
      <c r="AY226" s="43" t="str">
        <f aca="false">L226</f>
        <v>基建行政专业其他表扬</v>
      </c>
      <c r="AZ226" s="43" t="s">
        <v>116</v>
      </c>
      <c r="BA226" s="43" t="s">
        <v>116</v>
      </c>
      <c r="BB226" s="43" t="s">
        <v>116</v>
      </c>
      <c r="BC226" s="6" t="s">
        <v>546</v>
      </c>
      <c r="BD226" s="43" t="str">
        <f aca="false">T226</f>
        <v>结束</v>
      </c>
      <c r="BE226" s="43" t="str">
        <f aca="false">IFERROR(LEFT(R226,FIND(" ",R226)-1),R226)</f>
        <v>2026-04-01</v>
      </c>
      <c r="BF226" s="6" t="s">
        <v>598</v>
      </c>
      <c r="BG226" s="78" t="s">
        <v>99</v>
      </c>
      <c r="BH226" s="55" t="s">
        <v>305</v>
      </c>
      <c r="BI226" s="44"/>
      <c r="BJ226" s="44"/>
      <c r="BK226" s="44"/>
      <c r="BL226" s="44" t="str">
        <f aca="false">IF(BG226="物管行政部","侯旭、郑楠",IF(BG226="安保部","张庚",IF(BG226="工程设备部","华菲",IF(BG226="人力资源部","成琦",IF(BG226="党委工作部","阎鑫雨",IF(BG226="餐饮服务部","赵弘晨",IF(BG226="工会","白莉",IF(BG226="办公室","李建萍",""))))))))&amp;IF(BG226="纪检部","张先民",IF(BG226="信息管理部","蔡浩然",""))</f>
        <v>侯旭、郑楠</v>
      </c>
      <c r="BM226" s="44"/>
      <c r="BN226" s="44"/>
      <c r="BO226" s="44"/>
      <c r="BP226" s="45" t="s">
        <v>120</v>
      </c>
      <c r="BQ226" s="46"/>
      <c r="BR226" s="44"/>
      <c r="BS226" s="46"/>
      <c r="BT226" s="46"/>
      <c r="BU226" s="44"/>
      <c r="BV226" s="44"/>
      <c r="BW226" s="44" t="str">
        <f aca="false">MID(AR226,1,22)</f>
        <v>GJ-PHONE-20260327-1233</v>
      </c>
      <c r="BX226" s="45" t="str">
        <f aca="false">IF(COUNTIF(BW:BW,BW226)=1,"否",COUNTIF(BW:BW,BW226))</f>
        <v>否</v>
      </c>
      <c r="CF226" s="0" t="str">
        <f aca="false">VLOOKUP(AR226,[3]市民意见信息导出!$AK$2:$AM$304,3,FALSE())</f>
        <v>结束</v>
      </c>
    </row>
    <row r="227" customFormat="false" ht="42" hidden="true" customHeight="false" outlineLevel="0" collapsed="false">
      <c r="A227" s="36" t="s">
        <v>6624</v>
      </c>
      <c r="B227" s="36" t="s">
        <v>6625</v>
      </c>
      <c r="C227" s="36" t="s">
        <v>6626</v>
      </c>
      <c r="D227" s="36" t="s">
        <v>3660</v>
      </c>
      <c r="E227" s="35" t="s">
        <v>693</v>
      </c>
      <c r="F227" s="35" t="s">
        <v>89</v>
      </c>
      <c r="G227" s="36" t="s">
        <v>6627</v>
      </c>
      <c r="H227" s="35" t="s">
        <v>6628</v>
      </c>
      <c r="I227" s="35" t="s">
        <v>92</v>
      </c>
      <c r="J227" s="35" t="s">
        <v>173</v>
      </c>
      <c r="K227" s="35" t="s">
        <v>434</v>
      </c>
      <c r="L227" s="35" t="s">
        <v>435</v>
      </c>
      <c r="M227" s="35" t="s">
        <v>436</v>
      </c>
      <c r="N227" s="35" t="s">
        <v>97</v>
      </c>
      <c r="O227" s="35" t="s">
        <v>447</v>
      </c>
      <c r="P227" s="35" t="s">
        <v>447</v>
      </c>
      <c r="Q227" s="35" t="s">
        <v>218</v>
      </c>
      <c r="R227" s="36" t="s">
        <v>3660</v>
      </c>
      <c r="S227" s="36" t="s">
        <v>6629</v>
      </c>
      <c r="T227" s="35" t="s">
        <v>103</v>
      </c>
      <c r="U227" s="36" t="s">
        <v>104</v>
      </c>
      <c r="V227" s="35" t="s">
        <v>524</v>
      </c>
      <c r="W227" s="35" t="s">
        <v>6630</v>
      </c>
      <c r="X227" s="35" t="s">
        <v>6631</v>
      </c>
      <c r="Y227" s="35" t="s">
        <v>6632</v>
      </c>
      <c r="Z227" s="35" t="s">
        <v>242</v>
      </c>
      <c r="AA227" s="35" t="s">
        <v>6633</v>
      </c>
      <c r="AB227" s="35" t="s">
        <v>111</v>
      </c>
      <c r="AC227" s="35" t="s">
        <v>97</v>
      </c>
      <c r="AD227" s="35" t="s">
        <v>447</v>
      </c>
      <c r="AE227" s="35"/>
      <c r="AF227" s="35"/>
      <c r="AG227" s="35" t="s">
        <v>4747</v>
      </c>
      <c r="AH227" s="35" t="s">
        <v>4756</v>
      </c>
      <c r="AI227" s="35" t="s">
        <v>4757</v>
      </c>
      <c r="AJ227" s="36" t="s">
        <v>104</v>
      </c>
      <c r="AK227" s="37" t="str">
        <f aca="false">AI227&amp;L227&amp;M227</f>
        <v>普办基建行政专业其他问题基建行政专业补充内容</v>
      </c>
      <c r="AP227" s="38" t="n">
        <v>224</v>
      </c>
      <c r="AQ227" s="97" t="n">
        <v>46113</v>
      </c>
      <c r="AR227" s="43" t="str">
        <f aca="false">IFERROR(LEFT(A227,FIND("（",A227)-1),A227)</f>
        <v>GJ-PHONE-20260327-2637</v>
      </c>
      <c r="AS227" s="43" t="str">
        <f aca="false">J227</f>
        <v>其他</v>
      </c>
      <c r="AT227" s="43" t="n">
        <f aca="false">IF(MID(AR227,1,2)="热线",12345)+IF(MID(AR227,1,2)="网络",12345)+IF(MID(AR227,1,2)="GJ",96166)</f>
        <v>96166</v>
      </c>
      <c r="AU227" s="43" t="str">
        <f aca="false">IFERROR(LEFT(C227,FIND(" ",C227)-1),C227)</f>
        <v>2026-03-27</v>
      </c>
      <c r="AV227" s="43" t="str">
        <f aca="false">P227</f>
        <v>工程设备部</v>
      </c>
      <c r="AW227" s="43" t="str">
        <f aca="false">Q227</f>
        <v>机关</v>
      </c>
      <c r="AX227" s="7" t="str">
        <f aca="false">H227</f>
        <v>李女士3月27日20：28分来电反映：其称地铁北土城公交场站里（内有877路和919路）没有供乘客使用的卫生间，导致乘客如厕不便。故其建议该场站内加盖简易或移动厕所供乘客使用，并要求答复。</v>
      </c>
      <c r="AY227" s="43" t="str">
        <f aca="false">L227</f>
        <v>基建行政专业其他问题</v>
      </c>
      <c r="AZ227" s="43" t="s">
        <v>116</v>
      </c>
      <c r="BA227" s="43" t="s">
        <v>116</v>
      </c>
      <c r="BB227" s="43" t="s">
        <v>116</v>
      </c>
      <c r="BC227" s="6" t="s">
        <v>1330</v>
      </c>
      <c r="BD227" s="43" t="str">
        <f aca="false">T227</f>
        <v>结束</v>
      </c>
      <c r="BE227" s="43" t="str">
        <f aca="false">IFERROR(LEFT(R227,FIND(" ",R227)-1),R227)</f>
        <v>2026-04-01</v>
      </c>
      <c r="BF227" s="6" t="s">
        <v>6634</v>
      </c>
      <c r="BG227" s="78" t="s">
        <v>99</v>
      </c>
      <c r="BH227" s="55" t="s">
        <v>390</v>
      </c>
      <c r="BI227" s="44"/>
      <c r="BJ227" s="44"/>
      <c r="BK227" s="44"/>
      <c r="BL227" s="44" t="str">
        <f aca="false">IF(BG227="物管行政部","侯旭、郑楠",IF(BG227="安保部","张庚",IF(BG227="工程设备部","华菲",IF(BG227="人力资源部","成琦",IF(BG227="党委工作部","阎鑫雨",IF(BG227="餐饮服务部","赵弘晨",IF(BG227="工会","白莉",IF(BG227="办公室","李建萍",""))))))))&amp;IF(BG227="纪检部","张先民",IF(BG227="信息管理部","蔡浩然",""))</f>
        <v>侯旭、郑楠</v>
      </c>
      <c r="BM227" s="44"/>
      <c r="BN227" s="44"/>
      <c r="BO227" s="44"/>
      <c r="BP227" s="45" t="s">
        <v>120</v>
      </c>
      <c r="BQ227" s="46"/>
      <c r="BR227" s="44"/>
      <c r="BS227" s="46"/>
      <c r="BT227" s="46"/>
      <c r="BU227" s="44"/>
      <c r="BV227" s="44"/>
      <c r="BW227" s="44" t="str">
        <f aca="false">MID(AR227,1,22)</f>
        <v>GJ-PHONE-20260327-2637</v>
      </c>
      <c r="BX227" s="45" t="str">
        <f aca="false">IF(COUNTIF(BW:BW,BW227)=1,"否",COUNTIF(BW:BW,BW227))</f>
        <v>否</v>
      </c>
      <c r="CF227" s="0" t="str">
        <f aca="false">VLOOKUP(AR227,[3]市民意见信息导出!$AK$2:$AM$304,3,FALSE())</f>
        <v>结束</v>
      </c>
    </row>
    <row r="228" customFormat="false" ht="28" hidden="true" customHeight="false" outlineLevel="0" collapsed="false">
      <c r="A228" s="36" t="s">
        <v>6635</v>
      </c>
      <c r="B228" s="36" t="s">
        <v>6636</v>
      </c>
      <c r="C228" s="36" t="s">
        <v>6637</v>
      </c>
      <c r="D228" s="36" t="s">
        <v>3686</v>
      </c>
      <c r="E228" s="35" t="s">
        <v>4747</v>
      </c>
      <c r="F228" s="35" t="s">
        <v>129</v>
      </c>
      <c r="G228" s="35"/>
      <c r="H228" s="36" t="s">
        <v>6638</v>
      </c>
      <c r="I228" s="35" t="s">
        <v>116</v>
      </c>
      <c r="J228" s="35" t="s">
        <v>93</v>
      </c>
      <c r="K228" s="35" t="s">
        <v>94</v>
      </c>
      <c r="L228" s="35" t="s">
        <v>184</v>
      </c>
      <c r="M228" s="35" t="s">
        <v>185</v>
      </c>
      <c r="N228" s="35" t="s">
        <v>97</v>
      </c>
      <c r="O228" s="35" t="s">
        <v>437</v>
      </c>
      <c r="P228" s="35" t="s">
        <v>99</v>
      </c>
      <c r="Q228" s="35" t="s">
        <v>437</v>
      </c>
      <c r="R228" s="36" t="s">
        <v>3686</v>
      </c>
      <c r="S228" s="36" t="s">
        <v>3701</v>
      </c>
      <c r="T228" s="35" t="s">
        <v>103</v>
      </c>
      <c r="U228" s="36" t="s">
        <v>104</v>
      </c>
      <c r="V228" s="35" t="s">
        <v>5008</v>
      </c>
      <c r="W228" s="35" t="s">
        <v>6639</v>
      </c>
      <c r="X228" s="35" t="s">
        <v>6640</v>
      </c>
      <c r="Y228" s="35" t="s">
        <v>6641</v>
      </c>
      <c r="Z228" s="35" t="s">
        <v>3899</v>
      </c>
      <c r="AA228" s="35" t="s">
        <v>6642</v>
      </c>
      <c r="AB228" s="35" t="s">
        <v>111</v>
      </c>
      <c r="AC228" s="35" t="s">
        <v>97</v>
      </c>
      <c r="AD228" s="35" t="s">
        <v>99</v>
      </c>
      <c r="AE228" s="35"/>
      <c r="AF228" s="35"/>
      <c r="AG228" s="35"/>
      <c r="AH228" s="35" t="s">
        <v>4756</v>
      </c>
      <c r="AI228" s="35" t="s">
        <v>4757</v>
      </c>
      <c r="AJ228" s="36" t="s">
        <v>104</v>
      </c>
      <c r="AK228" s="37" t="str">
        <f aca="false">AI228&amp;L228&amp;M228</f>
        <v>普办乘车环境问题车辆卫生</v>
      </c>
      <c r="AP228" s="38" t="n">
        <v>225</v>
      </c>
      <c r="AQ228" s="97" t="n">
        <v>46113</v>
      </c>
      <c r="AR228" s="43" t="str">
        <f aca="false">IFERROR(LEFT(A228,FIND("（",A228)-1),A228)</f>
        <v>GJ-PHONE-20260328-2192</v>
      </c>
      <c r="AS228" s="43" t="str">
        <f aca="false">J228</f>
        <v>诉求</v>
      </c>
      <c r="AT228" s="43" t="n">
        <f aca="false">IF(MID(AR228,1,2)="热线",12345)+IF(MID(AR228,1,2)="网络",12345)+IF(MID(AR228,1,2)="GJ",96166)</f>
        <v>96166</v>
      </c>
      <c r="AU228" s="43" t="str">
        <f aca="false">IFERROR(LEFT(C228,FIND(" ",C228)-1),C228)</f>
        <v>2026-03-28</v>
      </c>
      <c r="AV228" s="43" t="str">
        <f aca="false">P228</f>
        <v>物管行政部</v>
      </c>
      <c r="AW228" s="43" t="str">
        <f aca="false">Q228</f>
        <v>南湖分中心</v>
      </c>
      <c r="AX228" s="7" t="str">
        <f aca="false">H228</f>
        <v>3月28日18：36分一先生来电：在东直门枢纽站404路A14416D到来广营方向，车上垃圾桶发出臭味，希望尽快处理，特来电反映。</v>
      </c>
      <c r="AY228" s="43" t="str">
        <f aca="false">L228</f>
        <v>乘车环境问题</v>
      </c>
      <c r="AZ228" s="43" t="s">
        <v>116</v>
      </c>
      <c r="BA228" s="43" t="s">
        <v>116</v>
      </c>
      <c r="BB228" s="43" t="s">
        <v>116</v>
      </c>
      <c r="BC228" s="6" t="s">
        <v>4758</v>
      </c>
      <c r="BD228" s="43" t="str">
        <f aca="false">T228</f>
        <v>结束</v>
      </c>
      <c r="BE228" s="43" t="str">
        <f aca="false">IFERROR(LEFT(R228,FIND(" ",R228)-1),R228)</f>
        <v>2026-04-02</v>
      </c>
      <c r="BF228" s="6" t="s">
        <v>1023</v>
      </c>
      <c r="BG228" s="78" t="s">
        <v>99</v>
      </c>
      <c r="BH228" s="55" t="s">
        <v>437</v>
      </c>
      <c r="BI228" s="44"/>
      <c r="BJ228" s="44"/>
      <c r="BK228" s="44"/>
      <c r="BL228" s="44" t="str">
        <f aca="false">IF(BG228="物管行政部","侯旭、郑楠",IF(BG228="安保部","张庚",IF(BG228="工程设备部","华菲",IF(BG228="人力资源部","成琦",IF(BG228="党委工作部","阎鑫雨",IF(BG228="餐饮服务部","赵弘晨",IF(BG228="工会","白莉",IF(BG228="办公室","李建萍",""))))))))&amp;IF(BG228="纪检部","张先民",IF(BG228="信息管理部","蔡浩然",""))</f>
        <v>侯旭、郑楠</v>
      </c>
      <c r="BM228" s="44"/>
      <c r="BN228" s="44"/>
      <c r="BO228" s="44"/>
      <c r="BP228" s="45" t="s">
        <v>120</v>
      </c>
      <c r="BQ228" s="46"/>
      <c r="BR228" s="44"/>
      <c r="BS228" s="46"/>
      <c r="BT228" s="46"/>
      <c r="BU228" s="44"/>
      <c r="BV228" s="44"/>
      <c r="BW228" s="44" t="str">
        <f aca="false">MID(AR228,1,22)</f>
        <v>GJ-PHONE-20260328-2192</v>
      </c>
      <c r="BX228" s="45" t="str">
        <f aca="false">IF(COUNTIF(BW:BW,BW228)=1,"否",COUNTIF(BW:BW,BW228))</f>
        <v>否</v>
      </c>
      <c r="CF228" s="0" t="str">
        <f aca="false">VLOOKUP(AR228,[3]市民意见信息导出!$AK$2:$AM$304,3,FALSE())</f>
        <v>结束</v>
      </c>
    </row>
    <row r="229" customFormat="false" ht="39" hidden="true" customHeight="false" outlineLevel="0" collapsed="false">
      <c r="A229" s="36" t="s">
        <v>6643</v>
      </c>
      <c r="B229" s="36" t="s">
        <v>6644</v>
      </c>
      <c r="C229" s="36" t="s">
        <v>6645</v>
      </c>
      <c r="D229" s="36" t="s">
        <v>3731</v>
      </c>
      <c r="E229" s="35" t="s">
        <v>4747</v>
      </c>
      <c r="F229" s="35" t="s">
        <v>129</v>
      </c>
      <c r="G229" s="35"/>
      <c r="H229" s="36" t="s">
        <v>6646</v>
      </c>
      <c r="I229" s="35" t="s">
        <v>116</v>
      </c>
      <c r="J229" s="35" t="s">
        <v>93</v>
      </c>
      <c r="K229" s="35" t="s">
        <v>94</v>
      </c>
      <c r="L229" s="35" t="s">
        <v>184</v>
      </c>
      <c r="M229" s="35" t="s">
        <v>185</v>
      </c>
      <c r="N229" s="35" t="s">
        <v>97</v>
      </c>
      <c r="O229" s="35" t="s">
        <v>531</v>
      </c>
      <c r="P229" s="35" t="s">
        <v>99</v>
      </c>
      <c r="Q229" s="35" t="s">
        <v>531</v>
      </c>
      <c r="R229" s="36" t="s">
        <v>3731</v>
      </c>
      <c r="S229" s="36" t="s">
        <v>3701</v>
      </c>
      <c r="T229" s="35" t="s">
        <v>103</v>
      </c>
      <c r="U229" s="36" t="s">
        <v>104</v>
      </c>
      <c r="V229" s="35" t="s">
        <v>5269</v>
      </c>
      <c r="W229" s="35" t="s">
        <v>6647</v>
      </c>
      <c r="X229" s="35" t="s">
        <v>4897</v>
      </c>
      <c r="Y229" s="35" t="s">
        <v>4753</v>
      </c>
      <c r="Z229" s="35" t="s">
        <v>4754</v>
      </c>
      <c r="AA229" s="35" t="s">
        <v>6648</v>
      </c>
      <c r="AB229" s="35" t="s">
        <v>111</v>
      </c>
      <c r="AC229" s="35" t="s">
        <v>97</v>
      </c>
      <c r="AD229" s="35" t="s">
        <v>99</v>
      </c>
      <c r="AE229" s="35"/>
      <c r="AF229" s="35"/>
      <c r="AG229" s="35"/>
      <c r="AH229" s="35" t="s">
        <v>4756</v>
      </c>
      <c r="AI229" s="35" t="s">
        <v>4757</v>
      </c>
      <c r="AJ229" s="36" t="s">
        <v>104</v>
      </c>
      <c r="AK229" s="37" t="str">
        <f aca="false">AI229&amp;L229&amp;M229</f>
        <v>普办乘车环境问题车辆卫生</v>
      </c>
      <c r="AP229" s="38" t="n">
        <v>226</v>
      </c>
      <c r="AQ229" s="97" t="n">
        <v>46113</v>
      </c>
      <c r="AR229" s="43" t="str">
        <f aca="false">IFERROR(LEFT(A229,FIND("（",A229)-1),A229)</f>
        <v>GJ-PHONE-20260329-0363</v>
      </c>
      <c r="AS229" s="43" t="str">
        <f aca="false">J229</f>
        <v>诉求</v>
      </c>
      <c r="AT229" s="43" t="n">
        <f aca="false">IF(MID(AR229,1,2)="热线",12345)+IF(MID(AR229,1,2)="网络",12345)+IF(MID(AR229,1,2)="GJ",96166)</f>
        <v>96166</v>
      </c>
      <c r="AU229" s="43" t="str">
        <f aca="false">IFERROR(LEFT(C229,FIND(" ",C229)-1),C229)</f>
        <v>2026-03-29</v>
      </c>
      <c r="AV229" s="43" t="str">
        <f aca="false">P229</f>
        <v>物管行政部</v>
      </c>
      <c r="AW229" s="43" t="str">
        <f aca="false">Q229</f>
        <v>阜成门分中心</v>
      </c>
      <c r="AX229" s="7" t="str">
        <f aca="false">H229</f>
        <v>3月29日9:08分来电，一位先生来电反映：其乘坐632路456号车，其称该线路有很多车辆，车内环境比较脏，并且车内显示屏上有很多土也看不清，其不满，希望尽快清洁，特来电反映。</v>
      </c>
      <c r="AY229" s="43" t="str">
        <f aca="false">L229</f>
        <v>乘车环境问题</v>
      </c>
      <c r="AZ229" s="43" t="s">
        <v>116</v>
      </c>
      <c r="BA229" s="43" t="s">
        <v>116</v>
      </c>
      <c r="BB229" s="43" t="s">
        <v>116</v>
      </c>
      <c r="BC229" s="6" t="s">
        <v>4758</v>
      </c>
      <c r="BD229" s="43" t="str">
        <f aca="false">T229</f>
        <v>结束</v>
      </c>
      <c r="BE229" s="43" t="str">
        <f aca="false">IFERROR(LEFT(R229,FIND(" ",R229)-1),R229)</f>
        <v>2026-04-03</v>
      </c>
      <c r="BF229" s="6" t="s">
        <v>1069</v>
      </c>
      <c r="BG229" s="78" t="s">
        <v>99</v>
      </c>
      <c r="BH229" s="55" t="s">
        <v>531</v>
      </c>
      <c r="BI229" s="44"/>
      <c r="BJ229" s="44"/>
      <c r="BK229" s="44"/>
      <c r="BL229" s="44" t="str">
        <f aca="false">IF(BG229="物管行政部","侯旭、郑楠",IF(BG229="安保部","张庚",IF(BG229="工程设备部","华菲",IF(BG229="人力资源部","成琦",IF(BG229="党委工作部","阎鑫雨",IF(BG229="餐饮服务部","赵弘晨",IF(BG229="工会","白莉",IF(BG229="办公室","李建萍",""))))))))&amp;IF(BG229="纪检部","张先民",IF(BG229="信息管理部","蔡浩然",""))</f>
        <v>侯旭、郑楠</v>
      </c>
      <c r="BM229" s="44"/>
      <c r="BN229" s="44"/>
      <c r="BO229" s="44"/>
      <c r="BP229" s="45" t="s">
        <v>120</v>
      </c>
      <c r="BQ229" s="46"/>
      <c r="BR229" s="44"/>
      <c r="BS229" s="46"/>
      <c r="BT229" s="46"/>
      <c r="BU229" s="44"/>
      <c r="BV229" s="44"/>
      <c r="BW229" s="44" t="str">
        <f aca="false">MID(AR229,1,22)</f>
        <v>GJ-PHONE-20260329-0363</v>
      </c>
      <c r="BX229" s="45" t="str">
        <f aca="false">IF(COUNTIF(BW:BW,BW229)=1,"否",COUNTIF(BW:BW,BW229))</f>
        <v>否</v>
      </c>
      <c r="CF229" s="0" t="str">
        <f aca="false">VLOOKUP(AR229,[3]市民意见信息导出!$AK$2:$AM$304,3,FALSE())</f>
        <v>结束</v>
      </c>
    </row>
    <row r="230" customFormat="false" ht="52" hidden="true" customHeight="false" outlineLevel="0" collapsed="false">
      <c r="A230" s="36" t="s">
        <v>6649</v>
      </c>
      <c r="B230" s="36" t="s">
        <v>6650</v>
      </c>
      <c r="C230" s="36" t="s">
        <v>6651</v>
      </c>
      <c r="D230" s="36" t="s">
        <v>3731</v>
      </c>
      <c r="E230" s="35" t="s">
        <v>431</v>
      </c>
      <c r="F230" s="35" t="s">
        <v>129</v>
      </c>
      <c r="G230" s="36" t="s">
        <v>6652</v>
      </c>
      <c r="H230" s="36" t="s">
        <v>6653</v>
      </c>
      <c r="I230" s="35" t="s">
        <v>92</v>
      </c>
      <c r="J230" s="35" t="s">
        <v>93</v>
      </c>
      <c r="K230" s="35" t="s">
        <v>94</v>
      </c>
      <c r="L230" s="35" t="s">
        <v>184</v>
      </c>
      <c r="M230" s="35" t="s">
        <v>185</v>
      </c>
      <c r="N230" s="35" t="s">
        <v>97</v>
      </c>
      <c r="O230" s="35" t="s">
        <v>573</v>
      </c>
      <c r="P230" s="35" t="s">
        <v>99</v>
      </c>
      <c r="Q230" s="35" t="s">
        <v>573</v>
      </c>
      <c r="R230" s="36" t="s">
        <v>3731</v>
      </c>
      <c r="S230" s="36" t="s">
        <v>3701</v>
      </c>
      <c r="T230" s="35" t="s">
        <v>103</v>
      </c>
      <c r="U230" s="36" t="s">
        <v>104</v>
      </c>
      <c r="V230" s="35" t="s">
        <v>4840</v>
      </c>
      <c r="W230" s="35" t="s">
        <v>6654</v>
      </c>
      <c r="X230" s="35" t="s">
        <v>6655</v>
      </c>
      <c r="Y230" s="35" t="s">
        <v>5151</v>
      </c>
      <c r="Z230" s="35" t="s">
        <v>826</v>
      </c>
      <c r="AA230" s="35" t="s">
        <v>6656</v>
      </c>
      <c r="AB230" s="35" t="s">
        <v>111</v>
      </c>
      <c r="AC230" s="35" t="s">
        <v>97</v>
      </c>
      <c r="AD230" s="35" t="s">
        <v>99</v>
      </c>
      <c r="AE230" s="35"/>
      <c r="AF230" s="35"/>
      <c r="AG230" s="35"/>
      <c r="AH230" s="35" t="s">
        <v>4756</v>
      </c>
      <c r="AI230" s="35" t="s">
        <v>4757</v>
      </c>
      <c r="AJ230" s="36" t="s">
        <v>104</v>
      </c>
      <c r="AK230" s="37" t="str">
        <f aca="false">AI230&amp;L230&amp;M230</f>
        <v>普办乘车环境问题车辆卫生</v>
      </c>
      <c r="AP230" s="38" t="n">
        <v>227</v>
      </c>
      <c r="AQ230" s="97" t="n">
        <v>46113</v>
      </c>
      <c r="AR230" s="43" t="str">
        <f aca="false">IFERROR(LEFT(A230,FIND("（",A230)-1),A230)</f>
        <v>GJ-PHONE-20260329-0895</v>
      </c>
      <c r="AS230" s="43" t="str">
        <f aca="false">J230</f>
        <v>诉求</v>
      </c>
      <c r="AT230" s="43" t="n">
        <f aca="false">IF(MID(AR230,1,2)="热线",12345)+IF(MID(AR230,1,2)="网络",12345)+IF(MID(AR230,1,2)="GJ",96166)</f>
        <v>96166</v>
      </c>
      <c r="AU230" s="43" t="str">
        <f aca="false">IFERROR(LEFT(C230,FIND(" ",C230)-1),C230)</f>
        <v>2026-03-29</v>
      </c>
      <c r="AV230" s="43" t="str">
        <f aca="false">P230</f>
        <v>物管行政部</v>
      </c>
      <c r="AW230" s="43" t="str">
        <f aca="false">Q230</f>
        <v>天宫院分中心</v>
      </c>
      <c r="AX230" s="7" t="str">
        <f aca="false">H230</f>
        <v>3月29日11:51分来电：来电时间在车上，陈先生在地铁天宫院站南乘坐940路6374865号车往固安南站方向，其称该路车的座椅套脏，建议及时更换，要求答复。
</v>
      </c>
      <c r="AY230" s="43" t="str">
        <f aca="false">L230</f>
        <v>乘车环境问题</v>
      </c>
      <c r="AZ230" s="43" t="s">
        <v>116</v>
      </c>
      <c r="BA230" s="43" t="s">
        <v>116</v>
      </c>
      <c r="BB230" s="43" t="s">
        <v>116</v>
      </c>
      <c r="BC230" s="6" t="s">
        <v>4758</v>
      </c>
      <c r="BD230" s="43" t="str">
        <f aca="false">T230</f>
        <v>结束</v>
      </c>
      <c r="BE230" s="43" t="str">
        <f aca="false">IFERROR(LEFT(R230,FIND(" ",R230)-1),R230)</f>
        <v>2026-04-03</v>
      </c>
      <c r="BF230" s="6" t="s">
        <v>6657</v>
      </c>
      <c r="BG230" s="78" t="s">
        <v>99</v>
      </c>
      <c r="BH230" s="55" t="s">
        <v>573</v>
      </c>
      <c r="BI230" s="44"/>
      <c r="BJ230" s="44"/>
      <c r="BK230" s="44"/>
      <c r="BL230" s="44" t="str">
        <f aca="false">IF(BG230="物管行政部","侯旭、郑楠",IF(BG230="安保部","张庚",IF(BG230="工程设备部","华菲",IF(BG230="人力资源部","成琦",IF(BG230="党委工作部","阎鑫雨",IF(BG230="餐饮服务部","赵弘晨",IF(BG230="工会","白莉",IF(BG230="办公室","李建萍",""))))))))&amp;IF(BG230="纪检部","张先民",IF(BG230="信息管理部","蔡浩然",""))</f>
        <v>侯旭、郑楠</v>
      </c>
      <c r="BM230" s="44"/>
      <c r="BN230" s="44"/>
      <c r="BO230" s="44"/>
      <c r="BP230" s="45" t="s">
        <v>120</v>
      </c>
      <c r="BQ230" s="46"/>
      <c r="BR230" s="44"/>
      <c r="BS230" s="46"/>
      <c r="BT230" s="46"/>
      <c r="BU230" s="44"/>
      <c r="BV230" s="44"/>
      <c r="BW230" s="44" t="str">
        <f aca="false">MID(AR230,1,22)</f>
        <v>GJ-PHONE-20260329-0895</v>
      </c>
      <c r="BX230" s="45" t="str">
        <f aca="false">IF(COUNTIF(BW:BW,BW230)=1,"否",COUNTIF(BW:BW,BW230))</f>
        <v>否</v>
      </c>
      <c r="CF230" s="0" t="str">
        <f aca="false">VLOOKUP(AR230,[3]市民意见信息导出!$AK$2:$AM$304,3,FALSE())</f>
        <v>结束</v>
      </c>
    </row>
    <row r="231" customFormat="false" ht="39" hidden="true" customHeight="false" outlineLevel="0" collapsed="false">
      <c r="A231" s="36" t="s">
        <v>6658</v>
      </c>
      <c r="B231" s="36" t="s">
        <v>6659</v>
      </c>
      <c r="C231" s="36" t="s">
        <v>6660</v>
      </c>
      <c r="D231" s="36" t="s">
        <v>3731</v>
      </c>
      <c r="E231" s="35"/>
      <c r="F231" s="35" t="s">
        <v>129</v>
      </c>
      <c r="G231" s="36" t="s">
        <v>6661</v>
      </c>
      <c r="H231" s="36" t="s">
        <v>6662</v>
      </c>
      <c r="I231" s="35" t="s">
        <v>92</v>
      </c>
      <c r="J231" s="35" t="s">
        <v>173</v>
      </c>
      <c r="K231" s="35" t="s">
        <v>94</v>
      </c>
      <c r="L231" s="35" t="s">
        <v>1072</v>
      </c>
      <c r="M231" s="35" t="s">
        <v>5076</v>
      </c>
      <c r="N231" s="35" t="s">
        <v>97</v>
      </c>
      <c r="O231" s="35" t="s">
        <v>1045</v>
      </c>
      <c r="P231" s="35" t="s">
        <v>99</v>
      </c>
      <c r="Q231" s="35" t="s">
        <v>1045</v>
      </c>
      <c r="R231" s="36" t="s">
        <v>3731</v>
      </c>
      <c r="S231" s="36" t="s">
        <v>3701</v>
      </c>
      <c r="T231" s="35" t="s">
        <v>103</v>
      </c>
      <c r="U231" s="36" t="s">
        <v>104</v>
      </c>
      <c r="V231" s="35" t="s">
        <v>6261</v>
      </c>
      <c r="W231" s="35" t="s">
        <v>6663</v>
      </c>
      <c r="X231" s="35" t="s">
        <v>6664</v>
      </c>
      <c r="Y231" s="35" t="s">
        <v>4753</v>
      </c>
      <c r="Z231" s="35" t="s">
        <v>4754</v>
      </c>
      <c r="AA231" s="35" t="s">
        <v>6665</v>
      </c>
      <c r="AB231" s="35" t="s">
        <v>111</v>
      </c>
      <c r="AC231" s="35" t="s">
        <v>97</v>
      </c>
      <c r="AD231" s="35" t="s">
        <v>99</v>
      </c>
      <c r="AE231" s="35"/>
      <c r="AF231" s="35"/>
      <c r="AG231" s="35"/>
      <c r="AH231" s="35" t="s">
        <v>4756</v>
      </c>
      <c r="AI231" s="35" t="s">
        <v>4757</v>
      </c>
      <c r="AJ231" s="36" t="s">
        <v>104</v>
      </c>
      <c r="AK231" s="37" t="str">
        <f aca="false">AI231&amp;L231&amp;M231</f>
        <v>普办安全服务专业其他问题安全服务专业信息不详</v>
      </c>
      <c r="AP231" s="38" t="n">
        <v>228</v>
      </c>
      <c r="AQ231" s="97" t="n">
        <v>46113</v>
      </c>
      <c r="AR231" s="43" t="str">
        <f aca="false">IFERROR(LEFT(A231,FIND("（",A231)-1),A231)</f>
        <v>GJ-PHONE-20260329-0984</v>
      </c>
      <c r="AS231" s="43" t="str">
        <f aca="false">J231</f>
        <v>其他</v>
      </c>
      <c r="AT231" s="43" t="n">
        <f aca="false">IF(MID(AR231,1,2)="热线",12345)+IF(MID(AR231,1,2)="网络",12345)+IF(MID(AR231,1,2)="GJ",96166)</f>
        <v>96166</v>
      </c>
      <c r="AU231" s="43" t="str">
        <f aca="false">IFERROR(LEFT(C231,FIND(" ",C231)-1),C231)</f>
        <v>2026-03-29</v>
      </c>
      <c r="AV231" s="43" t="str">
        <f aca="false">P231</f>
        <v>物管行政部</v>
      </c>
      <c r="AW231" s="43" t="str">
        <f aca="false">Q231</f>
        <v>土桥分中心</v>
      </c>
      <c r="AX231" s="7" t="str">
        <f aca="false">H231</f>
        <v>3月29日12:20分来电， 一先生反映北京所有公交车内的扶手、栏杆、门把手都非常脏，且是普遍现象，其也拒绝提供具体路号及车号，建议相关部门在车内卫生方面要注意清洁，要求负责人回复，且告知多久擦一次的相关规定。</v>
      </c>
      <c r="AY231" s="43" t="str">
        <f aca="false">L231</f>
        <v>安全服务专业其他问题</v>
      </c>
      <c r="AZ231" s="43" t="s">
        <v>116</v>
      </c>
      <c r="BA231" s="43" t="s">
        <v>116</v>
      </c>
      <c r="BB231" s="43" t="s">
        <v>116</v>
      </c>
      <c r="BC231" s="6" t="s">
        <v>4758</v>
      </c>
      <c r="BD231" s="43" t="str">
        <f aca="false">T231</f>
        <v>结束</v>
      </c>
      <c r="BE231" s="43" t="str">
        <f aca="false">IFERROR(LEFT(R231,FIND(" ",R231)-1),R231)</f>
        <v>2026-04-03</v>
      </c>
      <c r="BF231" s="6" t="s">
        <v>6666</v>
      </c>
      <c r="BG231" s="78" t="s">
        <v>99</v>
      </c>
      <c r="BH231" s="55" t="s">
        <v>1045</v>
      </c>
      <c r="BI231" s="44"/>
      <c r="BJ231" s="44"/>
      <c r="BK231" s="44"/>
      <c r="BL231" s="44" t="str">
        <f aca="false">IF(BG231="物管行政部","侯旭、郑楠",IF(BG231="安保部","张庚",IF(BG231="工程设备部","华菲",IF(BG231="人力资源部","成琦",IF(BG231="党委工作部","阎鑫雨",IF(BG231="餐饮服务部","赵弘晨",IF(BG231="工会","白莉",IF(BG231="办公室","李建萍",""))))))))&amp;IF(BG231="纪检部","张先民",IF(BG231="信息管理部","蔡浩然",""))</f>
        <v>侯旭、郑楠</v>
      </c>
      <c r="BM231" s="44"/>
      <c r="BN231" s="44"/>
      <c r="BO231" s="44"/>
      <c r="BP231" s="45" t="s">
        <v>120</v>
      </c>
      <c r="BQ231" s="46"/>
      <c r="BR231" s="44"/>
      <c r="BS231" s="46"/>
      <c r="BT231" s="46"/>
      <c r="BU231" s="44"/>
      <c r="BV231" s="44"/>
      <c r="BW231" s="44" t="str">
        <f aca="false">MID(AR231,1,22)</f>
        <v>GJ-PHONE-20260329-0984</v>
      </c>
      <c r="BX231" s="45" t="str">
        <f aca="false">IF(COUNTIF(BW:BW,BW231)=1,"否",COUNTIF(BW:BW,BW231))</f>
        <v>否</v>
      </c>
      <c r="CF231" s="0" t="str">
        <f aca="false">VLOOKUP(AR231,[3]市民意见信息导出!$AK$2:$AM$304,3,FALSE())</f>
        <v>结束</v>
      </c>
    </row>
    <row r="232" customFormat="false" ht="58" hidden="true" customHeight="true" outlineLevel="0" collapsed="false">
      <c r="A232" s="36" t="s">
        <v>6667</v>
      </c>
      <c r="B232" s="36" t="s">
        <v>6668</v>
      </c>
      <c r="C232" s="36" t="s">
        <v>6669</v>
      </c>
      <c r="D232" s="36" t="s">
        <v>3792</v>
      </c>
      <c r="E232" s="35" t="s">
        <v>816</v>
      </c>
      <c r="F232" s="35" t="s">
        <v>129</v>
      </c>
      <c r="G232" s="36" t="s">
        <v>6670</v>
      </c>
      <c r="H232" s="36" t="s">
        <v>6671</v>
      </c>
      <c r="I232" s="35" t="s">
        <v>92</v>
      </c>
      <c r="J232" s="35" t="s">
        <v>173</v>
      </c>
      <c r="K232" s="35" t="s">
        <v>434</v>
      </c>
      <c r="L232" s="35" t="s">
        <v>435</v>
      </c>
      <c r="M232" s="35" t="s">
        <v>436</v>
      </c>
      <c r="N232" s="35" t="s">
        <v>97</v>
      </c>
      <c r="O232" s="35" t="s">
        <v>99</v>
      </c>
      <c r="P232" s="35" t="s">
        <v>99</v>
      </c>
      <c r="Q232" s="35" t="s">
        <v>218</v>
      </c>
      <c r="R232" s="36" t="s">
        <v>3792</v>
      </c>
      <c r="S232" s="36" t="s">
        <v>3701</v>
      </c>
      <c r="T232" s="35" t="s">
        <v>103</v>
      </c>
      <c r="U232" s="36" t="s">
        <v>104</v>
      </c>
      <c r="V232" s="35" t="s">
        <v>524</v>
      </c>
      <c r="W232" s="35" t="s">
        <v>6672</v>
      </c>
      <c r="X232" s="35" t="s">
        <v>6673</v>
      </c>
      <c r="Y232" s="35" t="s">
        <v>6674</v>
      </c>
      <c r="Z232" s="35" t="s">
        <v>1403</v>
      </c>
      <c r="AA232" s="35" t="s">
        <v>6675</v>
      </c>
      <c r="AB232" s="35" t="s">
        <v>111</v>
      </c>
      <c r="AC232" s="35" t="s">
        <v>97</v>
      </c>
      <c r="AD232" s="35" t="s">
        <v>99</v>
      </c>
      <c r="AE232" s="35"/>
      <c r="AF232" s="35"/>
      <c r="AG232" s="35"/>
      <c r="AH232" s="35" t="s">
        <v>4756</v>
      </c>
      <c r="AI232" s="35" t="s">
        <v>4757</v>
      </c>
      <c r="AJ232" s="36" t="s">
        <v>104</v>
      </c>
      <c r="AK232" s="37" t="str">
        <f aca="false">AI232&amp;L232&amp;M232</f>
        <v>普办基建行政专业其他问题基建行政专业补充内容</v>
      </c>
      <c r="AP232" s="38" t="n">
        <v>229</v>
      </c>
      <c r="AQ232" s="97" t="n">
        <v>46113</v>
      </c>
      <c r="AR232" s="43" t="str">
        <f aca="false">IFERROR(LEFT(A232,FIND("（",A232)-1),A232)</f>
        <v>GJ-PHONE-20260330-0916</v>
      </c>
      <c r="AS232" s="43" t="str">
        <f aca="false">J232</f>
        <v>其他</v>
      </c>
      <c r="AT232" s="43" t="n">
        <f aca="false">IF(MID(AR232,1,2)="热线",12345)+IF(MID(AR232,1,2)="网络",12345)+IF(MID(AR232,1,2)="GJ",96166)</f>
        <v>96166</v>
      </c>
      <c r="AU232" s="43" t="str">
        <f aca="false">IFERROR(LEFT(C232,FIND(" ",C232)-1),C232)</f>
        <v>2026-03-30</v>
      </c>
      <c r="AV232" s="43" t="str">
        <f aca="false">P232</f>
        <v>物管行政部</v>
      </c>
      <c r="AW232" s="43" t="str">
        <f aca="false">Q232</f>
        <v>机关</v>
      </c>
      <c r="AX232" s="7" t="str">
        <f aca="false">H232</f>
        <v>3月30日11:05分来电：张先生来电：其在客二机关院内上班（小庄附近），其跟鸿运承物业反映了，一直未解决。称鸿运承物业一扫地的男工作人员叫齐洪军，他的白色领克车京CNR693号车长期占用特权车位，他的车一走，还用电动车占用车位。其不满，望有关部门解决并答复。注：还称有工作人员收外面人的钱，让外部车辆停在里面。</v>
      </c>
      <c r="AY232" s="43" t="str">
        <f aca="false">L232</f>
        <v>基建行政专业其他问题</v>
      </c>
      <c r="AZ232" s="43" t="s">
        <v>92</v>
      </c>
      <c r="BA232" s="43" t="s">
        <v>116</v>
      </c>
      <c r="BB232" s="43" t="s">
        <v>116</v>
      </c>
      <c r="BC232" s="6" t="s">
        <v>1330</v>
      </c>
      <c r="BD232" s="43" t="str">
        <f aca="false">T232</f>
        <v>结束</v>
      </c>
      <c r="BE232" s="43" t="str">
        <f aca="false">IFERROR(LEFT(R232,FIND(" ",R232)-1),R232)</f>
        <v>2026-04-04</v>
      </c>
      <c r="BF232" s="6" t="s">
        <v>5771</v>
      </c>
      <c r="BG232" s="78" t="s">
        <v>99</v>
      </c>
      <c r="BH232" s="55" t="s">
        <v>1752</v>
      </c>
      <c r="BI232" s="44"/>
      <c r="BJ232" s="44"/>
      <c r="BK232" s="44"/>
      <c r="BL232" s="44" t="str">
        <f aca="false">IF(BG232="物管行政部","侯旭、郑楠",IF(BG232="安保部","张庚",IF(BG232="工程设备部","华菲",IF(BG232="人力资源部","成琦",IF(BG232="党委工作部","阎鑫雨",IF(BG232="餐饮服务部","赵弘晨",IF(BG232="工会","白莉",IF(BG232="办公室","李建萍",""))))))))&amp;IF(BG232="纪检部","张先民",IF(BG232="信息管理部","蔡浩然",""))</f>
        <v>侯旭、郑楠</v>
      </c>
      <c r="BM232" s="44"/>
      <c r="BN232" s="44"/>
      <c r="BO232" s="44"/>
      <c r="BP232" s="45" t="s">
        <v>120</v>
      </c>
      <c r="BQ232" s="46"/>
      <c r="BR232" s="44"/>
      <c r="BS232" s="46"/>
      <c r="BT232" s="46"/>
      <c r="BU232" s="44"/>
      <c r="BV232" s="44"/>
      <c r="BW232" s="44" t="str">
        <f aca="false">MID(AR232,1,22)</f>
        <v>GJ-PHONE-20260330-0916</v>
      </c>
      <c r="BX232" s="45" t="str">
        <f aca="false">IF(COUNTIF(BW:BW,BW232)=1,"否",COUNTIF(BW:BW,BW232))</f>
        <v>否</v>
      </c>
      <c r="CF232" s="0" t="str">
        <f aca="false">VLOOKUP(AR232,[3]市民意见信息导出!$AK$2:$AM$304,3,FALSE())</f>
        <v>结束</v>
      </c>
    </row>
    <row r="233" customFormat="false" ht="91" hidden="true" customHeight="false" outlineLevel="0" collapsed="false">
      <c r="A233" s="36" t="s">
        <v>6676</v>
      </c>
      <c r="B233" s="36" t="s">
        <v>6677</v>
      </c>
      <c r="C233" s="36" t="s">
        <v>6678</v>
      </c>
      <c r="D233" s="36" t="s">
        <v>3792</v>
      </c>
      <c r="E233" s="35" t="s">
        <v>4747</v>
      </c>
      <c r="F233" s="35" t="s">
        <v>129</v>
      </c>
      <c r="G233" s="35"/>
      <c r="H233" s="36" t="s">
        <v>6679</v>
      </c>
      <c r="I233" s="35" t="s">
        <v>116</v>
      </c>
      <c r="J233" s="35" t="s">
        <v>173</v>
      </c>
      <c r="K233" s="35" t="s">
        <v>132</v>
      </c>
      <c r="L233" s="35" t="s">
        <v>174</v>
      </c>
      <c r="M233" s="35" t="s">
        <v>175</v>
      </c>
      <c r="N233" s="35" t="s">
        <v>97</v>
      </c>
      <c r="O233" s="35" t="s">
        <v>237</v>
      </c>
      <c r="P233" s="35" t="s">
        <v>176</v>
      </c>
      <c r="Q233" s="35" t="s">
        <v>237</v>
      </c>
      <c r="R233" s="36" t="s">
        <v>3792</v>
      </c>
      <c r="S233" s="36" t="s">
        <v>3701</v>
      </c>
      <c r="T233" s="35" t="s">
        <v>103</v>
      </c>
      <c r="U233" s="36" t="s">
        <v>104</v>
      </c>
      <c r="V233" s="35" t="s">
        <v>6680</v>
      </c>
      <c r="W233" s="35" t="s">
        <v>6681</v>
      </c>
      <c r="X233" s="35" t="s">
        <v>6682</v>
      </c>
      <c r="Y233" s="35" t="s">
        <v>6682</v>
      </c>
      <c r="Z233" s="35" t="s">
        <v>6682</v>
      </c>
      <c r="AA233" s="35" t="s">
        <v>6683</v>
      </c>
      <c r="AB233" s="35" t="s">
        <v>111</v>
      </c>
      <c r="AC233" s="35" t="s">
        <v>97</v>
      </c>
      <c r="AD233" s="35" t="s">
        <v>176</v>
      </c>
      <c r="AE233" s="35"/>
      <c r="AF233" s="35"/>
      <c r="AG233" s="35"/>
      <c r="AH233" s="35" t="s">
        <v>4756</v>
      </c>
      <c r="AI233" s="35" t="s">
        <v>4757</v>
      </c>
      <c r="AJ233" s="36" t="s">
        <v>104</v>
      </c>
      <c r="AK233" s="37" t="str">
        <f aca="false">AI233&amp;L233&amp;M233</f>
        <v>普办安保专业其他问题安保专业补充内容</v>
      </c>
      <c r="AP233" s="38" t="n">
        <v>230</v>
      </c>
      <c r="AQ233" s="97" t="n">
        <v>46113</v>
      </c>
      <c r="AR233" s="43" t="str">
        <f aca="false">IFERROR(LEFT(A233,FIND("（",A233)-1),A233)</f>
        <v>GJ-PHONE-20260330-1435</v>
      </c>
      <c r="AS233" s="43" t="str">
        <f aca="false">J233</f>
        <v>其他</v>
      </c>
      <c r="AT233" s="43" t="n">
        <f aca="false">IF(MID(AR233,1,2)="热线",12345)+IF(MID(AR233,1,2)="网络",12345)+IF(MID(AR233,1,2)="GJ",96166)</f>
        <v>96166</v>
      </c>
      <c r="AU233" s="43" t="str">
        <f aca="false">IFERROR(LEFT(C233,FIND(" ",C233)-1),C233)</f>
        <v>2026-03-30</v>
      </c>
      <c r="AV233" s="43" t="str">
        <f aca="false">P233</f>
        <v>安全保卫部（应急管理中心）</v>
      </c>
      <c r="AW233" s="43" t="str">
        <f aca="false">Q233</f>
        <v>方庄分中心</v>
      </c>
      <c r="AX233" s="7" t="str">
        <f aca="false">H233</f>
        <v>3月30日13:52分来电：一先生曾反映母亲准备到方庄南口场站上卫生间问题，后工作人员回复其都是模棱两可的话，说以教育为主等，希望单位对处理此事，特来电反映。
原：3月25日15:47分来电：一先生的母亲（84岁），11:30分，因尿急前往方庄南口（821路）场站，想借用卫生间，该场站物业女工作人员拒绝其母亲要求，后其母亲去别的地方解决，其不满，要求答复.
其称：答复不满，将向12345反映.</v>
      </c>
      <c r="AY233" s="43" t="str">
        <f aca="false">L233</f>
        <v>安保专业其他问题</v>
      </c>
      <c r="AZ233" s="43" t="s">
        <v>116</v>
      </c>
      <c r="BA233" s="43" t="s">
        <v>116</v>
      </c>
      <c r="BB233" s="43" t="s">
        <v>116</v>
      </c>
      <c r="BC233" s="6" t="s">
        <v>1330</v>
      </c>
      <c r="BD233" s="43" t="str">
        <f aca="false">T233</f>
        <v>结束</v>
      </c>
      <c r="BE233" s="43" t="str">
        <f aca="false">IFERROR(LEFT(R233,FIND(" ",R233)-1),R233)</f>
        <v>2026-04-04</v>
      </c>
      <c r="BF233" s="6" t="s">
        <v>6684</v>
      </c>
      <c r="BG233" s="78" t="s">
        <v>148</v>
      </c>
      <c r="BH233" s="55" t="s">
        <v>237</v>
      </c>
      <c r="BI233" s="44"/>
      <c r="BJ233" s="44"/>
      <c r="BK233" s="44"/>
      <c r="BL233" s="44" t="str">
        <f aca="false">IF(BG233="物管行政部","侯旭、郑楠",IF(BG233="安保部","张庚",IF(BG233="工程设备部","华菲",IF(BG233="人力资源部","成琦",IF(BG233="党委工作部","阎鑫雨",IF(BG233="餐饮服务部","赵弘晨",IF(BG233="工会","白莉",IF(BG233="办公室","李建萍",""))))))))&amp;IF(BG233="纪检部","张先民",IF(BG233="信息管理部","蔡浩然",""))</f>
        <v>张庚</v>
      </c>
      <c r="BM233" s="44"/>
      <c r="BN233" s="44"/>
      <c r="BO233" s="44"/>
      <c r="BP233" s="45" t="s">
        <v>120</v>
      </c>
      <c r="BQ233" s="46"/>
      <c r="BR233" s="44"/>
      <c r="BS233" s="46"/>
      <c r="BT233" s="46"/>
      <c r="BU233" s="44"/>
      <c r="BV233" s="44"/>
      <c r="BW233" s="44" t="str">
        <f aca="false">MID(AR233,1,22)</f>
        <v>GJ-PHONE-20260330-1435</v>
      </c>
      <c r="BX233" s="45" t="str">
        <f aca="false">IF(COUNTIF(BW:BW,BW233)=1,"否",COUNTIF(BW:BW,BW233))</f>
        <v>否</v>
      </c>
      <c r="CF233" s="0" t="str">
        <f aca="false">VLOOKUP(AR233,[3]市民意见信息导出!$AK$2:$AM$304,3,FALSE())</f>
        <v>结束</v>
      </c>
    </row>
    <row r="234" customFormat="false" ht="60" hidden="true" customHeight="true" outlineLevel="0" collapsed="false">
      <c r="A234" s="36" t="s">
        <v>6685</v>
      </c>
      <c r="B234" s="36" t="s">
        <v>6686</v>
      </c>
      <c r="C234" s="36" t="s">
        <v>6687</v>
      </c>
      <c r="D234" s="36" t="s">
        <v>3792</v>
      </c>
      <c r="E234" s="35" t="s">
        <v>6688</v>
      </c>
      <c r="F234" s="35" t="s">
        <v>89</v>
      </c>
      <c r="G234" s="36" t="s">
        <v>6689</v>
      </c>
      <c r="H234" s="36" t="s">
        <v>6690</v>
      </c>
      <c r="I234" s="35" t="s">
        <v>92</v>
      </c>
      <c r="J234" s="35" t="s">
        <v>173</v>
      </c>
      <c r="K234" s="35" t="s">
        <v>434</v>
      </c>
      <c r="L234" s="35" t="s">
        <v>435</v>
      </c>
      <c r="M234" s="35" t="s">
        <v>436</v>
      </c>
      <c r="N234" s="35" t="s">
        <v>97</v>
      </c>
      <c r="O234" s="35" t="s">
        <v>99</v>
      </c>
      <c r="P234" s="35" t="s">
        <v>99</v>
      </c>
      <c r="Q234" s="35" t="s">
        <v>218</v>
      </c>
      <c r="R234" s="36" t="s">
        <v>3792</v>
      </c>
      <c r="S234" s="36" t="s">
        <v>3701</v>
      </c>
      <c r="T234" s="35" t="s">
        <v>103</v>
      </c>
      <c r="U234" s="36" t="s">
        <v>104</v>
      </c>
      <c r="V234" s="35" t="s">
        <v>524</v>
      </c>
      <c r="W234" s="35" t="s">
        <v>6691</v>
      </c>
      <c r="X234" s="35" t="s">
        <v>6692</v>
      </c>
      <c r="Y234" s="35" t="s">
        <v>6693</v>
      </c>
      <c r="Z234" s="35" t="s">
        <v>242</v>
      </c>
      <c r="AA234" s="35" t="s">
        <v>6694</v>
      </c>
      <c r="AB234" s="35" t="s">
        <v>111</v>
      </c>
      <c r="AC234" s="35" t="s">
        <v>97</v>
      </c>
      <c r="AD234" s="35" t="s">
        <v>99</v>
      </c>
      <c r="AE234" s="35"/>
      <c r="AF234" s="35"/>
      <c r="AG234" s="35"/>
      <c r="AH234" s="35" t="s">
        <v>4756</v>
      </c>
      <c r="AI234" s="35" t="s">
        <v>4757</v>
      </c>
      <c r="AJ234" s="36" t="s">
        <v>104</v>
      </c>
      <c r="AK234" s="37" t="str">
        <f aca="false">AI234&amp;L234&amp;M234</f>
        <v>普办基建行政专业其他问题基建行政专业补充内容</v>
      </c>
      <c r="AP234" s="38" t="n">
        <v>231</v>
      </c>
      <c r="AQ234" s="97" t="n">
        <v>46113</v>
      </c>
      <c r="AR234" s="43" t="str">
        <f aca="false">IFERROR(LEFT(A234,FIND("（",A234)-1),A234)</f>
        <v>GJ-PHONE-20260330-1555</v>
      </c>
      <c r="AS234" s="43" t="str">
        <f aca="false">J234</f>
        <v>其他</v>
      </c>
      <c r="AT234" s="43" t="n">
        <f aca="false">IF(MID(AR234,1,2)="热线",12345)+IF(MID(AR234,1,2)="网络",12345)+IF(MID(AR234,1,2)="GJ",96166)</f>
        <v>96166</v>
      </c>
      <c r="AU234" s="43" t="str">
        <f aca="false">IFERROR(LEFT(C234,FIND(" ",C234)-1),C234)</f>
        <v>2026-03-30</v>
      </c>
      <c r="AV234" s="43" t="str">
        <f aca="false">P234</f>
        <v>物管行政部</v>
      </c>
      <c r="AW234" s="43" t="str">
        <f aca="false">Q234</f>
        <v>机关</v>
      </c>
      <c r="AX234" s="7" t="str">
        <f aca="false">H234</f>
        <v>3月30日14:25分金女士（东坝社区工作人员）来电：称鸿运承物业单店分公司职工，拿着单位一张生活垃圾承诺书，到社区物业盖章，其称既然到物业盖章，物业垃圾分类她是否参与，并且态度也不好。故不满，要求回复。</v>
      </c>
      <c r="AY234" s="43" t="str">
        <f aca="false">L234</f>
        <v>基建行政专业其他问题</v>
      </c>
      <c r="AZ234" s="43" t="s">
        <v>116</v>
      </c>
      <c r="BA234" s="43" t="s">
        <v>116</v>
      </c>
      <c r="BB234" s="43" t="s">
        <v>116</v>
      </c>
      <c r="BC234" s="6" t="s">
        <v>1330</v>
      </c>
      <c r="BD234" s="43" t="str">
        <f aca="false">T234</f>
        <v>结束</v>
      </c>
      <c r="BE234" s="43" t="str">
        <f aca="false">IFERROR(LEFT(R234,FIND(" ",R234)-1),R234)</f>
        <v>2026-04-04</v>
      </c>
      <c r="BF234" s="5" t="s">
        <v>6695</v>
      </c>
      <c r="BG234" s="78" t="s">
        <v>99</v>
      </c>
      <c r="BH234" s="55" t="s">
        <v>326</v>
      </c>
      <c r="BI234" s="44"/>
      <c r="BJ234" s="44"/>
      <c r="BK234" s="44"/>
      <c r="BL234" s="44" t="str">
        <f aca="false">IF(BG234="物管行政部","侯旭、郑楠",IF(BG234="安保部","张庚",IF(BG234="工程设备部","华菲",IF(BG234="人力资源部","成琦",IF(BG234="党委工作部","阎鑫雨",IF(BG234="餐饮服务部","赵弘晨",IF(BG234="工会","白莉",IF(BG234="办公室","李建萍",""))))))))&amp;IF(BG234="纪检部","张先民",IF(BG234="信息管理部","蔡浩然",""))</f>
        <v>侯旭、郑楠</v>
      </c>
      <c r="BM234" s="44"/>
      <c r="BN234" s="44"/>
      <c r="BO234" s="44"/>
      <c r="BP234" s="45" t="s">
        <v>120</v>
      </c>
      <c r="BQ234" s="46"/>
      <c r="BR234" s="44"/>
      <c r="BS234" s="46"/>
      <c r="BT234" s="46"/>
      <c r="BU234" s="44"/>
      <c r="BV234" s="44"/>
      <c r="BW234" s="44" t="str">
        <f aca="false">MID(AR234,1,22)</f>
        <v>GJ-PHONE-20260330-1555</v>
      </c>
      <c r="BX234" s="45" t="str">
        <f aca="false">IF(COUNTIF(BW:BW,BW234)=1,"否",COUNTIF(BW:BW,BW234))</f>
        <v>否</v>
      </c>
      <c r="CF234" s="0" t="str">
        <f aca="false">VLOOKUP(AR234,[3]市民意见信息导出!$AK$2:$AM$304,3,FALSE())</f>
        <v>结束</v>
      </c>
    </row>
    <row r="235" customFormat="false" ht="45" hidden="true" customHeight="true" outlineLevel="0" collapsed="false">
      <c r="A235" s="36" t="s">
        <v>6696</v>
      </c>
      <c r="B235" s="36" t="s">
        <v>6697</v>
      </c>
      <c r="C235" s="36" t="s">
        <v>6698</v>
      </c>
      <c r="D235" s="36" t="s">
        <v>3821</v>
      </c>
      <c r="E235" s="35" t="s">
        <v>4747</v>
      </c>
      <c r="F235" s="35" t="s">
        <v>89</v>
      </c>
      <c r="G235" s="35"/>
      <c r="H235" s="36" t="s">
        <v>6699</v>
      </c>
      <c r="I235" s="35" t="s">
        <v>116</v>
      </c>
      <c r="J235" s="35" t="s">
        <v>93</v>
      </c>
      <c r="K235" s="35" t="s">
        <v>94</v>
      </c>
      <c r="L235" s="35" t="s">
        <v>184</v>
      </c>
      <c r="M235" s="35" t="s">
        <v>185</v>
      </c>
      <c r="N235" s="35" t="s">
        <v>97</v>
      </c>
      <c r="O235" s="35" t="s">
        <v>945</v>
      </c>
      <c r="P235" s="35" t="s">
        <v>99</v>
      </c>
      <c r="Q235" s="35" t="s">
        <v>945</v>
      </c>
      <c r="R235" s="36" t="s">
        <v>3821</v>
      </c>
      <c r="S235" s="36" t="s">
        <v>3685</v>
      </c>
      <c r="T235" s="35" t="s">
        <v>103</v>
      </c>
      <c r="U235" s="36" t="s">
        <v>104</v>
      </c>
      <c r="V235" s="35" t="s">
        <v>6136</v>
      </c>
      <c r="W235" s="35" t="s">
        <v>5507</v>
      </c>
      <c r="X235" s="35" t="s">
        <v>6700</v>
      </c>
      <c r="Y235" s="35" t="s">
        <v>6701</v>
      </c>
      <c r="Z235" s="35" t="s">
        <v>6702</v>
      </c>
      <c r="AA235" s="35" t="s">
        <v>6703</v>
      </c>
      <c r="AB235" s="35" t="s">
        <v>111</v>
      </c>
      <c r="AC235" s="35" t="s">
        <v>97</v>
      </c>
      <c r="AD235" s="35" t="s">
        <v>99</v>
      </c>
      <c r="AE235" s="35"/>
      <c r="AF235" s="35"/>
      <c r="AG235" s="35"/>
      <c r="AH235" s="35" t="s">
        <v>4756</v>
      </c>
      <c r="AI235" s="35" t="s">
        <v>4757</v>
      </c>
      <c r="AJ235" s="36" t="s">
        <v>104</v>
      </c>
      <c r="AK235" s="37" t="str">
        <f aca="false">AI235&amp;L235&amp;M235</f>
        <v>普办乘车环境问题车辆卫生</v>
      </c>
      <c r="AP235" s="38" t="n">
        <v>232</v>
      </c>
      <c r="AQ235" s="97" t="n">
        <v>46113</v>
      </c>
      <c r="AR235" s="43" t="str">
        <f aca="false">IFERROR(LEFT(A235,FIND("（",A235)-1),A235)</f>
        <v>GJ-PHONE-20260331-0814</v>
      </c>
      <c r="AS235" s="43" t="str">
        <f aca="false">J235</f>
        <v>诉求</v>
      </c>
      <c r="AT235" s="43" t="n">
        <f aca="false">IF(MID(AR235,1,2)="热线",12345)+IF(MID(AR235,1,2)="网络",12345)+IF(MID(AR235,1,2)="GJ",96166)</f>
        <v>96166</v>
      </c>
      <c r="AU235" s="43" t="str">
        <f aca="false">IFERROR(LEFT(C235,FIND(" ",C235)-1),C235)</f>
        <v>2026-03-31</v>
      </c>
      <c r="AV235" s="43" t="str">
        <f aca="false">P235</f>
        <v>物管行政部</v>
      </c>
      <c r="AW235" s="43" t="str">
        <f aca="false">Q235</f>
        <v>田顺庄分中心</v>
      </c>
      <c r="AX235" s="7" t="str">
        <f aca="false">H235</f>
        <v>3月31日10：41分来电：一位女士反映经常乘坐929路、M2路、M1路等客八的车辆，发现车内卫生都很差，车座的坐垫非常脏，车内乘客身上留下的异味严重，希望出车前打扫好车内卫生，特来电反映。注：其称不解决将拨打12345热线反映。</v>
      </c>
      <c r="AY235" s="43" t="str">
        <f aca="false">L235</f>
        <v>乘车环境问题</v>
      </c>
      <c r="AZ235" s="43" t="s">
        <v>116</v>
      </c>
      <c r="BA235" s="43" t="s">
        <v>116</v>
      </c>
      <c r="BB235" s="43" t="s">
        <v>116</v>
      </c>
      <c r="BC235" s="6" t="s">
        <v>4758</v>
      </c>
      <c r="BD235" s="43" t="str">
        <f aca="false">T235</f>
        <v>结束</v>
      </c>
      <c r="BE235" s="43" t="str">
        <f aca="false">IFERROR(LEFT(R235,FIND(" ",R235)-1),R235)</f>
        <v>2026-04-05</v>
      </c>
      <c r="BF235" s="6" t="s">
        <v>6704</v>
      </c>
      <c r="BG235" s="78" t="s">
        <v>99</v>
      </c>
      <c r="BH235" s="55" t="s">
        <v>945</v>
      </c>
      <c r="BI235" s="44"/>
      <c r="BJ235" s="44"/>
      <c r="BK235" s="44"/>
      <c r="BL235" s="44" t="str">
        <f aca="false">IF(BG235="物管行政部","侯旭、郑楠",IF(BG235="安保部","张庚",IF(BG235="工程设备部","华菲",IF(BG235="人力资源部","成琦",IF(BG235="党委工作部","阎鑫雨",IF(BG235="餐饮服务部","赵弘晨",IF(BG235="工会","白莉",IF(BG235="办公室","李建萍",""))))))))&amp;IF(BG235="纪检部","张先民",IF(BG235="信息管理部","蔡浩然",""))</f>
        <v>侯旭、郑楠</v>
      </c>
      <c r="BM235" s="44"/>
      <c r="BN235" s="44"/>
      <c r="BO235" s="44"/>
      <c r="BP235" s="45" t="s">
        <v>120</v>
      </c>
      <c r="BQ235" s="46"/>
      <c r="BR235" s="44"/>
      <c r="BS235" s="46"/>
      <c r="BT235" s="46"/>
      <c r="BU235" s="44"/>
      <c r="BV235" s="44"/>
      <c r="BW235" s="44" t="str">
        <f aca="false">MID(AR235,1,22)</f>
        <v>GJ-PHONE-20260331-0814</v>
      </c>
      <c r="BX235" s="45" t="str">
        <f aca="false">IF(COUNTIF(BW:BW,BW235)=1,"否",COUNTIF(BW:BW,BW235))</f>
        <v>否</v>
      </c>
      <c r="CF235" s="0" t="str">
        <f aca="false">VLOOKUP(AR235,[3]市民意见信息导出!$AK$2:$AM$304,3,FALSE())</f>
        <v>结束</v>
      </c>
    </row>
    <row r="236" customFormat="false" ht="34" hidden="true" customHeight="true" outlineLevel="0" collapsed="false">
      <c r="A236" s="36" t="s">
        <v>6705</v>
      </c>
      <c r="B236" s="36" t="s">
        <v>6706</v>
      </c>
      <c r="C236" s="36" t="s">
        <v>6707</v>
      </c>
      <c r="D236" s="36" t="s">
        <v>3821</v>
      </c>
      <c r="E236" s="35"/>
      <c r="F236" s="35" t="s">
        <v>89</v>
      </c>
      <c r="G236" s="35"/>
      <c r="H236" s="36" t="s">
        <v>6708</v>
      </c>
      <c r="I236" s="35" t="s">
        <v>116</v>
      </c>
      <c r="J236" s="35" t="s">
        <v>93</v>
      </c>
      <c r="K236" s="35" t="s">
        <v>94</v>
      </c>
      <c r="L236" s="35" t="s">
        <v>184</v>
      </c>
      <c r="M236" s="35" t="s">
        <v>185</v>
      </c>
      <c r="N236" s="35" t="s">
        <v>97</v>
      </c>
      <c r="O236" s="35" t="s">
        <v>99</v>
      </c>
      <c r="P236" s="35" t="s">
        <v>99</v>
      </c>
      <c r="Q236" s="35" t="s">
        <v>218</v>
      </c>
      <c r="R236" s="36" t="s">
        <v>3821</v>
      </c>
      <c r="S236" s="36" t="s">
        <v>3685</v>
      </c>
      <c r="T236" s="35" t="s">
        <v>103</v>
      </c>
      <c r="U236" s="36" t="s">
        <v>104</v>
      </c>
      <c r="V236" s="35" t="s">
        <v>4848</v>
      </c>
      <c r="W236" s="35" t="s">
        <v>4849</v>
      </c>
      <c r="X236" s="35" t="s">
        <v>6709</v>
      </c>
      <c r="Y236" s="35" t="s">
        <v>4851</v>
      </c>
      <c r="Z236" s="35" t="s">
        <v>4852</v>
      </c>
      <c r="AA236" s="35" t="s">
        <v>6710</v>
      </c>
      <c r="AB236" s="35" t="s">
        <v>111</v>
      </c>
      <c r="AC236" s="35" t="s">
        <v>97</v>
      </c>
      <c r="AD236" s="35" t="s">
        <v>99</v>
      </c>
      <c r="AE236" s="35"/>
      <c r="AF236" s="35"/>
      <c r="AG236" s="35"/>
      <c r="AH236" s="35" t="s">
        <v>4756</v>
      </c>
      <c r="AI236" s="35" t="s">
        <v>4757</v>
      </c>
      <c r="AJ236" s="36" t="s">
        <v>104</v>
      </c>
      <c r="AK236" s="37" t="str">
        <f aca="false">AI236&amp;L236&amp;M236</f>
        <v>普办乘车环境问题车辆卫生</v>
      </c>
      <c r="AP236" s="38" t="n">
        <v>233</v>
      </c>
      <c r="AQ236" s="97" t="n">
        <v>46113</v>
      </c>
      <c r="AR236" s="43" t="str">
        <f aca="false">IFERROR(LEFT(A236,FIND("（",A236)-1),A236)</f>
        <v>GJ-PHONE-20260331-0593</v>
      </c>
      <c r="AS236" s="43" t="str">
        <f aca="false">J236</f>
        <v>诉求</v>
      </c>
      <c r="AT236" s="43" t="n">
        <f aca="false">IF(MID(AR236,1,2)="热线",12345)+IF(MID(AR236,1,2)="网络",12345)+IF(MID(AR236,1,2)="GJ",96166)</f>
        <v>96166</v>
      </c>
      <c r="AU236" s="43" t="str">
        <f aca="false">IFERROR(LEFT(C236,FIND(" ",C236)-1),C236)</f>
        <v>2026-03-31</v>
      </c>
      <c r="AV236" s="43" t="str">
        <f aca="false">P236</f>
        <v>物管行政部</v>
      </c>
      <c r="AW236" s="43" t="str">
        <f aca="false">Q236</f>
        <v>机关</v>
      </c>
      <c r="AX236" s="7" t="str">
        <f aca="false">H236</f>
        <v> 3月31日9:44分来电：一女士来电：大部分房山线的公交车座椅和窗帘都很脏，望有关部门改进，特来电反映。</v>
      </c>
      <c r="AY236" s="43" t="str">
        <f aca="false">L236</f>
        <v>乘车环境问题</v>
      </c>
      <c r="AZ236" s="43" t="s">
        <v>116</v>
      </c>
      <c r="BA236" s="43" t="s">
        <v>116</v>
      </c>
      <c r="BB236" s="43" t="s">
        <v>116</v>
      </c>
      <c r="BC236" s="6" t="s">
        <v>4758</v>
      </c>
      <c r="BD236" s="43" t="str">
        <f aca="false">T236</f>
        <v>结束</v>
      </c>
      <c r="BE236" s="43" t="str">
        <f aca="false">IFERROR(LEFT(R236,FIND(" ",R236)-1),R236)</f>
        <v>2026-04-05</v>
      </c>
      <c r="BF236" s="6" t="s">
        <v>6711</v>
      </c>
      <c r="BG236" s="78" t="s">
        <v>99</v>
      </c>
      <c r="BH236" s="55" t="s">
        <v>218</v>
      </c>
      <c r="BI236" s="44"/>
      <c r="BJ236" s="44"/>
      <c r="BK236" s="44"/>
      <c r="BL236" s="44" t="str">
        <f aca="false">IF(BG236="物管行政部","侯旭、郑楠",IF(BG236="安保部","张庚",IF(BG236="工程设备部","华菲",IF(BG236="人力资源部","成琦",IF(BG236="党委工作部","阎鑫雨",IF(BG236="餐饮服务部","赵弘晨",IF(BG236="工会","白莉",IF(BG236="办公室","李建萍",""))))))))&amp;IF(BG236="纪检部","张先民",IF(BG236="信息管理部","蔡浩然",""))</f>
        <v>侯旭、郑楠</v>
      </c>
      <c r="BM236" s="44"/>
      <c r="BN236" s="44"/>
      <c r="BO236" s="44"/>
      <c r="BP236" s="45" t="s">
        <v>120</v>
      </c>
      <c r="BQ236" s="46"/>
      <c r="BR236" s="44"/>
      <c r="BS236" s="46"/>
      <c r="BT236" s="46"/>
      <c r="BU236" s="44"/>
      <c r="BV236" s="44"/>
      <c r="BW236" s="44" t="str">
        <f aca="false">MID(AR236,1,22)</f>
        <v>GJ-PHONE-20260331-0593</v>
      </c>
      <c r="BX236" s="45" t="str">
        <f aca="false">IF(COUNTIF(BW:BW,BW236)=1,"否",COUNTIF(BW:BW,BW236))</f>
        <v>否</v>
      </c>
      <c r="CF236" s="0" t="str">
        <f aca="false">VLOOKUP(AR236,[3]市民意见信息导出!$AK$2:$AM$304,3,FALSE())</f>
        <v>结束</v>
      </c>
    </row>
    <row r="237" customFormat="false" ht="39" hidden="true" customHeight="false" outlineLevel="0" collapsed="false">
      <c r="A237" s="36" t="s">
        <v>6712</v>
      </c>
      <c r="B237" s="36" t="s">
        <v>6713</v>
      </c>
      <c r="C237" s="36" t="s">
        <v>6714</v>
      </c>
      <c r="D237" s="36" t="s">
        <v>3821</v>
      </c>
      <c r="E237" s="35" t="s">
        <v>4747</v>
      </c>
      <c r="F237" s="35" t="s">
        <v>89</v>
      </c>
      <c r="G237" s="35"/>
      <c r="H237" s="36" t="s">
        <v>6715</v>
      </c>
      <c r="I237" s="35" t="s">
        <v>116</v>
      </c>
      <c r="J237" s="35" t="s">
        <v>93</v>
      </c>
      <c r="K237" s="35" t="s">
        <v>94</v>
      </c>
      <c r="L237" s="35" t="s">
        <v>184</v>
      </c>
      <c r="M237" s="35" t="s">
        <v>185</v>
      </c>
      <c r="N237" s="35" t="s">
        <v>97</v>
      </c>
      <c r="O237" s="35" t="s">
        <v>135</v>
      </c>
      <c r="P237" s="35" t="s">
        <v>99</v>
      </c>
      <c r="Q237" s="35" t="s">
        <v>135</v>
      </c>
      <c r="R237" s="36" t="s">
        <v>3821</v>
      </c>
      <c r="S237" s="36" t="s">
        <v>3820</v>
      </c>
      <c r="T237" s="35" t="s">
        <v>103</v>
      </c>
      <c r="U237" s="36" t="s">
        <v>104</v>
      </c>
      <c r="V237" s="35" t="s">
        <v>5334</v>
      </c>
      <c r="W237" s="35" t="s">
        <v>5335</v>
      </c>
      <c r="X237" s="35" t="s">
        <v>6716</v>
      </c>
      <c r="Y237" s="35" t="s">
        <v>4753</v>
      </c>
      <c r="Z237" s="35" t="s">
        <v>4754</v>
      </c>
      <c r="AA237" s="35" t="s">
        <v>6717</v>
      </c>
      <c r="AB237" s="35" t="s">
        <v>111</v>
      </c>
      <c r="AC237" s="35" t="s">
        <v>97</v>
      </c>
      <c r="AD237" s="35" t="s">
        <v>99</v>
      </c>
      <c r="AE237" s="35"/>
      <c r="AF237" s="35"/>
      <c r="AG237" s="35"/>
      <c r="AH237" s="35" t="s">
        <v>4756</v>
      </c>
      <c r="AI237" s="35" t="s">
        <v>4757</v>
      </c>
      <c r="AJ237" s="36" t="s">
        <v>104</v>
      </c>
      <c r="AK237" s="37" t="str">
        <f aca="false">AI237&amp;L237&amp;M237</f>
        <v>普办乘车环境问题车辆卫生</v>
      </c>
      <c r="AP237" s="38" t="n">
        <v>234</v>
      </c>
      <c r="AQ237" s="97" t="n">
        <v>46113</v>
      </c>
      <c r="AR237" s="43" t="str">
        <f aca="false">IFERROR(LEFT(A237,FIND("（",A237)-1),A237)</f>
        <v>GJ-PHONE-20260331-2568</v>
      </c>
      <c r="AS237" s="43" t="str">
        <f aca="false">J237</f>
        <v>诉求</v>
      </c>
      <c r="AT237" s="43" t="n">
        <f aca="false">IF(MID(AR237,1,2)="热线",12345)+IF(MID(AR237,1,2)="网络",12345)+IF(MID(AR237,1,2)="GJ",96166)</f>
        <v>96166</v>
      </c>
      <c r="AU237" s="43" t="str">
        <f aca="false">IFERROR(LEFT(C237,FIND(" ",C237)-1),C237)</f>
        <v>2026-03-31</v>
      </c>
      <c r="AV237" s="43" t="str">
        <f aca="false">P237</f>
        <v>物管行政部</v>
      </c>
      <c r="AW237" s="43" t="str">
        <f aca="false">Q237</f>
        <v>东直门分中心</v>
      </c>
      <c r="AX237" s="7" t="str">
        <f aca="false">H237</f>
        <v>3月31日19:29分(来电)，18:36分左右，一女士在望京西枢纽站乘坐866路（车号未记）到怀柔商业街东口，该车卫生不彻底，上车后，闻到明显的酸臭味。望相关部门尽快处理。</v>
      </c>
      <c r="AY237" s="43" t="str">
        <f aca="false">L237</f>
        <v>乘车环境问题</v>
      </c>
      <c r="AZ237" s="43" t="s">
        <v>116</v>
      </c>
      <c r="BA237" s="43" t="s">
        <v>116</v>
      </c>
      <c r="BB237" s="43" t="s">
        <v>116</v>
      </c>
      <c r="BC237" s="6" t="s">
        <v>4758</v>
      </c>
      <c r="BD237" s="43" t="str">
        <f aca="false">T237</f>
        <v>结束</v>
      </c>
      <c r="BE237" s="43" t="str">
        <f aca="false">IFERROR(LEFT(R237,FIND(" ",R237)-1),R237)</f>
        <v>2026-04-05</v>
      </c>
      <c r="BF237" s="6" t="s">
        <v>118</v>
      </c>
      <c r="BG237" s="78" t="s">
        <v>99</v>
      </c>
      <c r="BH237" s="55" t="s">
        <v>135</v>
      </c>
      <c r="BI237" s="44"/>
      <c r="BJ237" s="44"/>
      <c r="BK237" s="44"/>
      <c r="BL237" s="44" t="str">
        <f aca="false">IF(BG237="物管行政部","侯旭、郑楠",IF(BG237="安保部","张庚",IF(BG237="工程设备部","华菲",IF(BG237="人力资源部","成琦",IF(BG237="党委工作部","阎鑫雨",IF(BG237="餐饮服务部","赵弘晨",IF(BG237="工会","白莉",IF(BG237="办公室","李建萍",""))))))))&amp;IF(BG237="纪检部","张先民",IF(BG237="信息管理部","蔡浩然",""))</f>
        <v>侯旭、郑楠</v>
      </c>
      <c r="BM237" s="44"/>
      <c r="BN237" s="44"/>
      <c r="BO237" s="44"/>
      <c r="BP237" s="45" t="s">
        <v>120</v>
      </c>
      <c r="BQ237" s="46"/>
      <c r="BR237" s="44"/>
      <c r="BS237" s="46"/>
      <c r="BT237" s="46"/>
      <c r="BU237" s="44"/>
      <c r="BV237" s="44"/>
      <c r="BW237" s="44" t="str">
        <f aca="false">MID(AR237,1,22)</f>
        <v>GJ-PHONE-20260331-2568</v>
      </c>
      <c r="BX237" s="45" t="str">
        <f aca="false">IF(COUNTIF(BW:BW,BW237)=1,"否",COUNTIF(BW:BW,BW237))</f>
        <v>否</v>
      </c>
      <c r="CF237" s="0" t="str">
        <f aca="false">VLOOKUP(AR237,[3]市民意见信息导出!$AK$2:$AM$304,3,FALSE())</f>
        <v>结束</v>
      </c>
    </row>
    <row r="238" customFormat="false" ht="72" hidden="true" customHeight="true" outlineLevel="0" collapsed="false">
      <c r="A238" s="36" t="s">
        <v>6718</v>
      </c>
      <c r="B238" s="36" t="s">
        <v>6719</v>
      </c>
      <c r="C238" s="36" t="s">
        <v>6720</v>
      </c>
      <c r="D238" s="36" t="s">
        <v>3841</v>
      </c>
      <c r="E238" s="35" t="s">
        <v>816</v>
      </c>
      <c r="F238" s="35" t="s">
        <v>129</v>
      </c>
      <c r="G238" s="36" t="s">
        <v>6721</v>
      </c>
      <c r="H238" s="36" t="s">
        <v>6722</v>
      </c>
      <c r="I238" s="35" t="s">
        <v>92</v>
      </c>
      <c r="J238" s="35" t="s">
        <v>173</v>
      </c>
      <c r="K238" s="35" t="s">
        <v>234</v>
      </c>
      <c r="L238" s="35" t="s">
        <v>303</v>
      </c>
      <c r="M238" s="35" t="s">
        <v>304</v>
      </c>
      <c r="N238" s="35" t="s">
        <v>97</v>
      </c>
      <c r="O238" s="35" t="s">
        <v>390</v>
      </c>
      <c r="P238" s="35" t="s">
        <v>234</v>
      </c>
      <c r="Q238" s="35" t="s">
        <v>390</v>
      </c>
      <c r="R238" s="36" t="s">
        <v>3841</v>
      </c>
      <c r="S238" s="36" t="s">
        <v>3730</v>
      </c>
      <c r="T238" s="35" t="s">
        <v>103</v>
      </c>
      <c r="U238" s="36" t="s">
        <v>104</v>
      </c>
      <c r="V238" s="35" t="s">
        <v>6723</v>
      </c>
      <c r="W238" s="35" t="s">
        <v>6724</v>
      </c>
      <c r="X238" s="35" t="s">
        <v>6725</v>
      </c>
      <c r="Y238" s="35" t="s">
        <v>6726</v>
      </c>
      <c r="Z238" s="35" t="s">
        <v>221</v>
      </c>
      <c r="AA238" s="35" t="s">
        <v>6727</v>
      </c>
      <c r="AB238" s="35" t="s">
        <v>111</v>
      </c>
      <c r="AC238" s="35" t="s">
        <v>4854</v>
      </c>
      <c r="AD238" s="35" t="s">
        <v>234</v>
      </c>
      <c r="AE238" s="35"/>
      <c r="AF238" s="35"/>
      <c r="AG238" s="35"/>
      <c r="AH238" s="35" t="s">
        <v>4756</v>
      </c>
      <c r="AI238" s="35" t="s">
        <v>4757</v>
      </c>
      <c r="AJ238" s="36" t="s">
        <v>104</v>
      </c>
      <c r="AK238" s="37" t="str">
        <f aca="false">AI238&amp;L238&amp;M238</f>
        <v>普办人力资源方面其他问题人力资源方面补充内容</v>
      </c>
      <c r="AP238" s="38" t="n">
        <v>235</v>
      </c>
      <c r="AQ238" s="97" t="n">
        <v>46113</v>
      </c>
      <c r="AR238" s="43" t="str">
        <f aca="false">IFERROR(LEFT(A238,FIND("（",A238)-1),A238)</f>
        <v>GJ-PHONE-20260401-0932</v>
      </c>
      <c r="AS238" s="43" t="str">
        <f aca="false">J238</f>
        <v>其他</v>
      </c>
      <c r="AT238" s="43" t="n">
        <f aca="false">IF(MID(AR238,1,2)="热线",12345)+IF(MID(AR238,1,2)="网络",12345)+IF(MID(AR238,1,2)="GJ",96166)</f>
        <v>96166</v>
      </c>
      <c r="AU238" s="43" t="str">
        <f aca="false">IFERROR(LEFT(C238,FIND(" ",C238)-1),C238)</f>
        <v>2026-04-01</v>
      </c>
      <c r="AV238" s="43" t="str">
        <f aca="false">P238</f>
        <v>人力资源部（人力资源发展中心）</v>
      </c>
      <c r="AW238" s="43" t="str">
        <f aca="false">Q238</f>
        <v>小营分中心</v>
      </c>
      <c r="AX238" s="7" t="str">
        <f aca="false">H238</f>
        <v>3月26日11:54分来电，张先生是鸿运承职工，现自己一直在休病假，没有职位。其称最早曾在北旅开过车，现在是鸿运承，因自己有好多病：焦虑、幻想等等病，现在也上不了班，其想办理55岁退休，上级领导说没名额，不给其办理。故不满，要求负责人回复。
4月1日11:04分二次来电：称此事鸿运承与其联系，称此事无法解决，其以前是北旅时代的职工，当时集团公司给其承诺的是55可以退休，故就此事要求集团公司领导答复。</v>
      </c>
      <c r="AY238" s="43" t="str">
        <f aca="false">L238</f>
        <v>人力资源方面其他问题</v>
      </c>
      <c r="AZ238" s="43" t="s">
        <v>92</v>
      </c>
      <c r="BA238" s="43" t="s">
        <v>92</v>
      </c>
      <c r="BB238" s="43" t="s">
        <v>116</v>
      </c>
      <c r="BC238" s="6" t="s">
        <v>1330</v>
      </c>
      <c r="BD238" s="43" t="str">
        <f aca="false">T238</f>
        <v>结束</v>
      </c>
      <c r="BE238" s="43" t="str">
        <f aca="false">IFERROR(LEFT(R238,FIND(" ",R238)-1),R238)</f>
        <v>2026-04-06</v>
      </c>
      <c r="BF238" s="6" t="s">
        <v>6728</v>
      </c>
      <c r="BG238" s="78" t="s">
        <v>238</v>
      </c>
      <c r="BH238" s="55" t="s">
        <v>390</v>
      </c>
      <c r="BI238" s="44"/>
      <c r="BJ238" s="44"/>
      <c r="BK238" s="44"/>
      <c r="BL238" s="44" t="str">
        <f aca="false">IF(BG238="物管行政部","侯旭、郑楠",IF(BG238="安保部","张庚",IF(BG238="工程设备部","华菲",IF(BG238="人力资源部","成琦",IF(BG238="党委工作部","阎鑫雨",IF(BG238="餐饮服务部","赵弘晨",IF(BG238="工会","白莉",IF(BG238="办公室","李建萍",""))))))))&amp;IF(BG238="纪检部","张先民",IF(BG238="信息管理部","蔡浩然",""))</f>
        <v>成琦</v>
      </c>
      <c r="BM238" s="44"/>
      <c r="BN238" s="44"/>
      <c r="BO238" s="44"/>
      <c r="BP238" s="45" t="s">
        <v>120</v>
      </c>
      <c r="BQ238" s="46" t="s">
        <v>6729</v>
      </c>
      <c r="BR238" s="44" t="s">
        <v>92</v>
      </c>
      <c r="BS238" s="46"/>
      <c r="BT238" s="46"/>
      <c r="BU238" s="44"/>
      <c r="BV238" s="44"/>
      <c r="BW238" s="44" t="str">
        <f aca="false">MID(AR238,1,22)</f>
        <v>GJ-PHONE-20260401-0932</v>
      </c>
      <c r="BX238" s="45" t="str">
        <f aca="false">IF(COUNTIF(BW:BW,BW238)=1,"否",COUNTIF(BW:BW,BW238))</f>
        <v>否</v>
      </c>
      <c r="CF238" s="0" t="str">
        <f aca="false">VLOOKUP(AR238,[3]市民意见信息导出!$AK$2:$AM$304,3,FALSE())</f>
        <v>结束</v>
      </c>
    </row>
    <row r="239" customFormat="false" ht="63" hidden="true" customHeight="true" outlineLevel="0" collapsed="false">
      <c r="A239" s="36" t="s">
        <v>6730</v>
      </c>
      <c r="B239" s="36" t="s">
        <v>6731</v>
      </c>
      <c r="C239" s="36" t="s">
        <v>6732</v>
      </c>
      <c r="D239" s="36" t="s">
        <v>3841</v>
      </c>
      <c r="E239" s="35" t="s">
        <v>4747</v>
      </c>
      <c r="F239" s="35" t="s">
        <v>129</v>
      </c>
      <c r="G239" s="36" t="s">
        <v>6721</v>
      </c>
      <c r="H239" s="36" t="s">
        <v>6733</v>
      </c>
      <c r="I239" s="35" t="s">
        <v>92</v>
      </c>
      <c r="J239" s="35" t="s">
        <v>173</v>
      </c>
      <c r="K239" s="35" t="s">
        <v>234</v>
      </c>
      <c r="L239" s="35" t="s">
        <v>303</v>
      </c>
      <c r="M239" s="35" t="s">
        <v>304</v>
      </c>
      <c r="N239" s="35" t="s">
        <v>97</v>
      </c>
      <c r="O239" s="35" t="s">
        <v>390</v>
      </c>
      <c r="P239" s="35" t="s">
        <v>234</v>
      </c>
      <c r="Q239" s="35" t="s">
        <v>390</v>
      </c>
      <c r="R239" s="36" t="s">
        <v>3841</v>
      </c>
      <c r="S239" s="36" t="s">
        <v>3730</v>
      </c>
      <c r="T239" s="35" t="s">
        <v>103</v>
      </c>
      <c r="U239" s="36" t="s">
        <v>104</v>
      </c>
      <c r="V239" s="35" t="s">
        <v>6723</v>
      </c>
      <c r="W239" s="35" t="s">
        <v>6724</v>
      </c>
      <c r="X239" s="35" t="s">
        <v>6725</v>
      </c>
      <c r="Y239" s="35" t="s">
        <v>6734</v>
      </c>
      <c r="Z239" s="35" t="s">
        <v>242</v>
      </c>
      <c r="AA239" s="35" t="s">
        <v>6727</v>
      </c>
      <c r="AB239" s="35" t="s">
        <v>111</v>
      </c>
      <c r="AC239" s="35" t="s">
        <v>4854</v>
      </c>
      <c r="AD239" s="35" t="s">
        <v>234</v>
      </c>
      <c r="AE239" s="35"/>
      <c r="AF239" s="35"/>
      <c r="AG239" s="35"/>
      <c r="AH239" s="35" t="s">
        <v>4756</v>
      </c>
      <c r="AI239" s="35" t="s">
        <v>4757</v>
      </c>
      <c r="AJ239" s="36" t="s">
        <v>104</v>
      </c>
      <c r="AK239" s="37" t="str">
        <f aca="false">AI239&amp;L239&amp;M239</f>
        <v>普办人力资源方面其他问题人力资源方面补充内容</v>
      </c>
      <c r="AP239" s="38" t="n">
        <v>236</v>
      </c>
      <c r="AQ239" s="97" t="n">
        <v>46113</v>
      </c>
      <c r="AR239" s="43" t="str">
        <f aca="false">IFERROR(LEFT(A239,FIND("（",A239)-1),A239)</f>
        <v>GJ-PHONE-20260401-2394</v>
      </c>
      <c r="AS239" s="43" t="str">
        <f aca="false">J239</f>
        <v>其他</v>
      </c>
      <c r="AT239" s="43" t="n">
        <f aca="false">IF(MID(AR239,1,2)="热线",12345)+IF(MID(AR239,1,2)="网络",12345)+IF(MID(AR239,1,2)="GJ",96166)</f>
        <v>96166</v>
      </c>
      <c r="AU239" s="43" t="str">
        <f aca="false">IFERROR(LEFT(C239,FIND(" ",C239)-1),C239)</f>
        <v>2026-04-01</v>
      </c>
      <c r="AV239" s="43" t="str">
        <f aca="false">P239</f>
        <v>人力资源部（人力资源发展中心）</v>
      </c>
      <c r="AW239" s="43" t="str">
        <f aca="false">Q239</f>
        <v>小营分中心</v>
      </c>
      <c r="AX239" s="7" t="str">
        <f aca="false">H239</f>
        <v>4月1日17:57分一先生三次来电：称工作人员联系称：目前没有名额，没法办理退休。故对答复不满，并称当初解决此事时，一位女领导代表公交集团对他们北旅时代的职工承诺过55岁可以退休。并认为不应该找鸿运承，而是应该公交集团领导解决此事，并要求尽快答复。
</v>
      </c>
      <c r="AY239" s="43" t="str">
        <f aca="false">L239</f>
        <v>人力资源方面其他问题</v>
      </c>
      <c r="AZ239" s="43" t="s">
        <v>92</v>
      </c>
      <c r="BA239" s="43" t="s">
        <v>92</v>
      </c>
      <c r="BB239" s="43" t="s">
        <v>116</v>
      </c>
      <c r="BC239" s="6" t="s">
        <v>1330</v>
      </c>
      <c r="BD239" s="43" t="str">
        <f aca="false">T239</f>
        <v>结束</v>
      </c>
      <c r="BE239" s="43" t="str">
        <f aca="false">IFERROR(LEFT(R239,FIND(" ",R239)-1),R239)</f>
        <v>2026-04-06</v>
      </c>
      <c r="BF239" s="6" t="s">
        <v>6735</v>
      </c>
      <c r="BG239" s="78" t="s">
        <v>238</v>
      </c>
      <c r="BH239" s="55" t="s">
        <v>390</v>
      </c>
      <c r="BI239" s="44"/>
      <c r="BJ239" s="44"/>
      <c r="BK239" s="44"/>
      <c r="BL239" s="44" t="str">
        <f aca="false">IF(BG239="物管行政部","侯旭、郑楠",IF(BG239="安保部","张庚",IF(BG239="工程设备部","华菲",IF(BG239="人力资源部","成琦",IF(BG239="党委工作部","阎鑫雨",IF(BG239="餐饮服务部","赵弘晨",IF(BG239="工会","白莉",IF(BG239="办公室","李建萍",""))))))))&amp;IF(BG239="纪检部","张先民",IF(BG239="信息管理部","蔡浩然",""))</f>
        <v>成琦</v>
      </c>
      <c r="BM239" s="44"/>
      <c r="BN239" s="44"/>
      <c r="BO239" s="44"/>
      <c r="BP239" s="45" t="s">
        <v>120</v>
      </c>
      <c r="BQ239" s="46" t="s">
        <v>6736</v>
      </c>
      <c r="BR239" s="44" t="s">
        <v>92</v>
      </c>
      <c r="BS239" s="46"/>
      <c r="BT239" s="46"/>
      <c r="BU239" s="44"/>
      <c r="BV239" s="44"/>
      <c r="BW239" s="44" t="str">
        <f aca="false">MID(AR239,1,22)</f>
        <v>GJ-PHONE-20260401-2394</v>
      </c>
      <c r="BX239" s="45" t="str">
        <f aca="false">IF(COUNTIF(BW:BW,BW239)=1,"否",COUNTIF(BW:BW,BW239))</f>
        <v>否</v>
      </c>
      <c r="CF239" s="0" t="str">
        <f aca="false">VLOOKUP(AR239,[3]市民意见信息导出!$AK$2:$AM$304,3,FALSE())</f>
        <v>结束</v>
      </c>
    </row>
    <row r="240" customFormat="false" ht="171" hidden="true" customHeight="true" outlineLevel="0" collapsed="false">
      <c r="A240" s="36" t="s">
        <v>6737</v>
      </c>
      <c r="B240" s="36" t="s">
        <v>6738</v>
      </c>
      <c r="C240" s="36" t="s">
        <v>6739</v>
      </c>
      <c r="D240" s="36" t="s">
        <v>3841</v>
      </c>
      <c r="E240" s="35" t="s">
        <v>4747</v>
      </c>
      <c r="F240" s="35" t="s">
        <v>129</v>
      </c>
      <c r="G240" s="36" t="s">
        <v>6721</v>
      </c>
      <c r="H240" s="35" t="s">
        <v>6740</v>
      </c>
      <c r="I240" s="35" t="s">
        <v>92</v>
      </c>
      <c r="J240" s="35" t="s">
        <v>173</v>
      </c>
      <c r="K240" s="35" t="s">
        <v>234</v>
      </c>
      <c r="L240" s="35" t="s">
        <v>303</v>
      </c>
      <c r="M240" s="35" t="s">
        <v>304</v>
      </c>
      <c r="N240" s="35" t="s">
        <v>97</v>
      </c>
      <c r="O240" s="35" t="s">
        <v>390</v>
      </c>
      <c r="P240" s="35" t="s">
        <v>234</v>
      </c>
      <c r="Q240" s="35" t="s">
        <v>390</v>
      </c>
      <c r="R240" s="36" t="s">
        <v>3841</v>
      </c>
      <c r="S240" s="36" t="s">
        <v>3730</v>
      </c>
      <c r="T240" s="35" t="s">
        <v>103</v>
      </c>
      <c r="U240" s="36" t="s">
        <v>104</v>
      </c>
      <c r="V240" s="35" t="s">
        <v>6723</v>
      </c>
      <c r="W240" s="35" t="s">
        <v>6724</v>
      </c>
      <c r="X240" s="35" t="s">
        <v>6725</v>
      </c>
      <c r="Y240" s="35" t="s">
        <v>6734</v>
      </c>
      <c r="Z240" s="35" t="s">
        <v>221</v>
      </c>
      <c r="AA240" s="35" t="s">
        <v>6741</v>
      </c>
      <c r="AB240" s="35" t="s">
        <v>111</v>
      </c>
      <c r="AC240" s="35" t="s">
        <v>4854</v>
      </c>
      <c r="AD240" s="35" t="s">
        <v>234</v>
      </c>
      <c r="AE240" s="35"/>
      <c r="AF240" s="35"/>
      <c r="AG240" s="35"/>
      <c r="AH240" s="35" t="s">
        <v>4756</v>
      </c>
      <c r="AI240" s="35" t="s">
        <v>4757</v>
      </c>
      <c r="AJ240" s="36" t="s">
        <v>104</v>
      </c>
      <c r="AK240" s="37" t="str">
        <f aca="false">AI240&amp;L240&amp;M240</f>
        <v>普办人力资源方面其他问题人力资源方面补充内容</v>
      </c>
      <c r="AP240" s="38" t="n">
        <v>237</v>
      </c>
      <c r="AQ240" s="97" t="n">
        <v>46113</v>
      </c>
      <c r="AR240" s="43" t="str">
        <f aca="false">IFERROR(LEFT(A240,FIND("（",A240)-1),A240)</f>
        <v>GJ-PHONE-20260401-2555</v>
      </c>
      <c r="AS240" s="43" t="str">
        <f aca="false">J240</f>
        <v>其他</v>
      </c>
      <c r="AT240" s="43" t="n">
        <f aca="false">IF(MID(AR240,1,2)="热线",12345)+IF(MID(AR240,1,2)="网络",12345)+IF(MID(AR240,1,2)="GJ",96166)</f>
        <v>96166</v>
      </c>
      <c r="AU240" s="43" t="str">
        <f aca="false">IFERROR(LEFT(C240,FIND(" ",C240)-1),C240)</f>
        <v>2026-04-01</v>
      </c>
      <c r="AV240" s="43" t="str">
        <f aca="false">P240</f>
        <v>人力资源部（人力资源发展中心）</v>
      </c>
      <c r="AW240" s="43" t="str">
        <f aca="false">Q240</f>
        <v>小营分中心</v>
      </c>
      <c r="AX240" s="7" t="str">
        <f aca="false">H240</f>
        <v>原始
3月26日11:54分来电，张先生是鸿运承职工，现自己一直在休病假，没有职位。其称最早曾在北旅开过车，现在是鸿运承，因自己有好多病：焦虑、幻想等等病，现在也上不了班，其想办理55岁退休，上级领导说没名额，不给其办理。故不满，要求负责人回复。
4月1日11:04分来电：称此事鸿运承与其联系，称此事无法解决，其以前是北旅时代的职工，当时集团公司给其承诺的是55可以退休，故就此事要求集团公司领导答复。
4月1日17:57分一先生三次来电：称工作人员联系称：目前没有名额，没法办理退休。故对答复不满，并称当初解决此事时，一位女领导代表公交集团对他们北旅时代的职工承诺过55岁可以退休。并认为不应该找鸿运承，而是应该公交集团领导解决此事，并要求尽快答复。
4月1日18：48分张先生来电称：曾使用手机号13001908381多次反映其是鸿运承职工，想55岁办理退休，上级领导说没名额，不给其办理，要求公交集团要求尽快答复一事。称一直未有相关领导答复。再次来电要求尽快答复。并称如不解决就会向12345反映此情况。
</v>
      </c>
      <c r="AY240" s="43" t="str">
        <f aca="false">L240</f>
        <v>人力资源方面其他问题</v>
      </c>
      <c r="AZ240" s="43" t="s">
        <v>92</v>
      </c>
      <c r="BA240" s="43" t="s">
        <v>92</v>
      </c>
      <c r="BB240" s="43" t="s">
        <v>116</v>
      </c>
      <c r="BC240" s="6" t="s">
        <v>1330</v>
      </c>
      <c r="BD240" s="43" t="str">
        <f aca="false">T240</f>
        <v>结束</v>
      </c>
      <c r="BE240" s="43" t="str">
        <f aca="false">IFERROR(LEFT(R240,FIND(" ",R240)-1),R240)</f>
        <v>2026-04-06</v>
      </c>
      <c r="BF240" s="6" t="s">
        <v>6742</v>
      </c>
      <c r="BG240" s="78" t="s">
        <v>238</v>
      </c>
      <c r="BH240" s="55" t="s">
        <v>390</v>
      </c>
      <c r="BI240" s="44"/>
      <c r="BJ240" s="44"/>
      <c r="BK240" s="44"/>
      <c r="BL240" s="44" t="str">
        <f aca="false">IF(BG240="物管行政部","侯旭、郑楠",IF(BG240="安保部","张庚",IF(BG240="工程设备部","华菲",IF(BG240="人力资源部","成琦",IF(BG240="党委工作部","阎鑫雨",IF(BG240="餐饮服务部","赵弘晨",IF(BG240="工会","白莉",IF(BG240="办公室","李建萍",""))))))))&amp;IF(BG240="纪检部","张先民",IF(BG240="信息管理部","蔡浩然",""))</f>
        <v>成琦</v>
      </c>
      <c r="BM240" s="44"/>
      <c r="BN240" s="44"/>
      <c r="BO240" s="44"/>
      <c r="BP240" s="45" t="s">
        <v>120</v>
      </c>
      <c r="BQ240" s="46" t="s">
        <v>6743</v>
      </c>
      <c r="BR240" s="44" t="s">
        <v>92</v>
      </c>
      <c r="BS240" s="46"/>
      <c r="BT240" s="46"/>
      <c r="BU240" s="44"/>
      <c r="BV240" s="44"/>
      <c r="BW240" s="44" t="str">
        <f aca="false">MID(AR240,1,22)</f>
        <v>GJ-PHONE-20260401-2555</v>
      </c>
      <c r="BX240" s="45" t="str">
        <f aca="false">IF(COUNTIF(BW:BW,BW240)=1,"否",COUNTIF(BW:BW,BW240))</f>
        <v>否</v>
      </c>
      <c r="CF240" s="0" t="str">
        <f aca="false">VLOOKUP(AR240,[3]市民意见信息导出!$AK$2:$AM$304,3,FALSE())</f>
        <v>结束</v>
      </c>
    </row>
    <row r="241" customFormat="false" ht="202" hidden="true" customHeight="true" outlineLevel="0" collapsed="false">
      <c r="A241" s="36" t="s">
        <v>6744</v>
      </c>
      <c r="B241" s="36" t="s">
        <v>6745</v>
      </c>
      <c r="C241" s="36" t="s">
        <v>6746</v>
      </c>
      <c r="D241" s="36" t="s">
        <v>3841</v>
      </c>
      <c r="E241" s="35" t="s">
        <v>4747</v>
      </c>
      <c r="F241" s="35" t="s">
        <v>129</v>
      </c>
      <c r="G241" s="36" t="s">
        <v>6609</v>
      </c>
      <c r="H241" s="36" t="s">
        <v>6747</v>
      </c>
      <c r="I241" s="35" t="s">
        <v>92</v>
      </c>
      <c r="J241" s="35" t="s">
        <v>173</v>
      </c>
      <c r="K241" s="35" t="s">
        <v>234</v>
      </c>
      <c r="L241" s="35" t="s">
        <v>303</v>
      </c>
      <c r="M241" s="35" t="s">
        <v>304</v>
      </c>
      <c r="N241" s="35" t="s">
        <v>97</v>
      </c>
      <c r="O241" s="35" t="s">
        <v>390</v>
      </c>
      <c r="P241" s="35" t="s">
        <v>234</v>
      </c>
      <c r="Q241" s="35" t="s">
        <v>390</v>
      </c>
      <c r="R241" s="36" t="s">
        <v>3841</v>
      </c>
      <c r="S241" s="36" t="s">
        <v>3730</v>
      </c>
      <c r="T241" s="35" t="s">
        <v>103</v>
      </c>
      <c r="U241" s="36" t="s">
        <v>104</v>
      </c>
      <c r="V241" s="35" t="s">
        <v>6723</v>
      </c>
      <c r="W241" s="35" t="s">
        <v>6724</v>
      </c>
      <c r="X241" s="35" t="s">
        <v>6725</v>
      </c>
      <c r="Y241" s="35" t="s">
        <v>6734</v>
      </c>
      <c r="Z241" s="35" t="s">
        <v>221</v>
      </c>
      <c r="AA241" s="35" t="s">
        <v>6727</v>
      </c>
      <c r="AB241" s="35" t="s">
        <v>111</v>
      </c>
      <c r="AC241" s="35" t="s">
        <v>4854</v>
      </c>
      <c r="AD241" s="35" t="s">
        <v>234</v>
      </c>
      <c r="AE241" s="35"/>
      <c r="AF241" s="35"/>
      <c r="AG241" s="35"/>
      <c r="AH241" s="35" t="s">
        <v>4756</v>
      </c>
      <c r="AI241" s="35" t="s">
        <v>4757</v>
      </c>
      <c r="AJ241" s="36" t="s">
        <v>104</v>
      </c>
      <c r="AK241" s="37" t="str">
        <f aca="false">AI241&amp;L241&amp;M241</f>
        <v>普办人力资源方面其他问题人力资源方面补充内容</v>
      </c>
      <c r="AP241" s="38" t="n">
        <v>238</v>
      </c>
      <c r="AQ241" s="97" t="n">
        <v>46113</v>
      </c>
      <c r="AR241" s="43" t="str">
        <f aca="false">IFERROR(LEFT(A241,FIND("（",A241)-1),A241)</f>
        <v>GJ-PHONE-20260401-2665</v>
      </c>
      <c r="AS241" s="43" t="str">
        <f aca="false">J241</f>
        <v>其他</v>
      </c>
      <c r="AT241" s="43" t="n">
        <f aca="false">IF(MID(AR241,1,2)="热线",12345)+IF(MID(AR241,1,2)="网络",12345)+IF(MID(AR241,1,2)="GJ",96166)</f>
        <v>96166</v>
      </c>
      <c r="AU241" s="43" t="str">
        <f aca="false">IFERROR(LEFT(C241,FIND(" ",C241)-1),C241)</f>
        <v>2026-04-01</v>
      </c>
      <c r="AV241" s="43" t="str">
        <f aca="false">P241</f>
        <v>人力资源部（人力资源发展中心）</v>
      </c>
      <c r="AW241" s="43" t="str">
        <f aca="false">Q241</f>
        <v>小营分中心</v>
      </c>
      <c r="AX241" s="7" t="str">
        <f aca="false">H241</f>
        <v>4月1日19：24分一先生再次来电，其称自己是一位大车司机，公交集团的一位女士承诺北旅时代的全体职工可以55岁内退，其现在想办理内退，但办理不了。其不满，要求尽快答复。注：其要求公交集团的领导在明天上班时，第一时间给其一个答复。
原始：3月26日11:54分来电，张先生是鸿运承职工，现自己一直在休病假，没有职位。其称最早曾在北旅开过车，现在是鸿运承，因自己有好多病：焦虑、幻想等等病，现在也上不了班，其想办理55岁退休，上级领导说没名额，不给其办理。故不满，要求负责人回复。
4月1日11:04分来电：称此事鸿运承与其联系，称此事无法解决，其以前是北旅时代的职工，当时集团公司给其承诺的是55可以退休，故就此事要求集团公司领导答复。
4月1日17:57分一先生三次来电：称工作人员联系称：目前没有名额，没法办理退休。故对答复不满，并称当初解决此事时，一位女领导代表公交集团对他们北旅时代的职工承诺过55岁可以退休。并认为不应该找鸿运承，而是应该公交集团领导解决此事，并要求尽快答复。
4月1日18：48分张先生来电称：曾使用手机号13001908381多次反映其是鸿运承职工，想55岁办理退休，上级领导说没名额，不给其办理，要求公交集团要求尽快答复一事。称一直未有相关领导答复。再次来电要求尽快答复。并称如不解决就会向12345反映此情况。
</v>
      </c>
      <c r="AY241" s="43" t="str">
        <f aca="false">L241</f>
        <v>人力资源方面其他问题</v>
      </c>
      <c r="AZ241" s="43" t="s">
        <v>92</v>
      </c>
      <c r="BA241" s="43" t="s">
        <v>92</v>
      </c>
      <c r="BB241" s="43" t="s">
        <v>116</v>
      </c>
      <c r="BC241" s="6" t="s">
        <v>1330</v>
      </c>
      <c r="BD241" s="43" t="str">
        <f aca="false">T241</f>
        <v>结束</v>
      </c>
      <c r="BE241" s="43" t="str">
        <f aca="false">IFERROR(LEFT(R241,FIND(" ",R241)-1),R241)</f>
        <v>2026-04-06</v>
      </c>
      <c r="BF241" s="6" t="s">
        <v>6748</v>
      </c>
      <c r="BG241" s="78" t="s">
        <v>238</v>
      </c>
      <c r="BH241" s="55" t="s">
        <v>390</v>
      </c>
      <c r="BI241" s="44"/>
      <c r="BJ241" s="44"/>
      <c r="BK241" s="44"/>
      <c r="BL241" s="44" t="str">
        <f aca="false">IF(BG241="物管行政部","侯旭、郑楠",IF(BG241="安保部","张庚",IF(BG241="工程设备部","华菲",IF(BG241="人力资源部","成琦",IF(BG241="党委工作部","阎鑫雨",IF(BG241="餐饮服务部","赵弘晨",IF(BG241="工会","白莉",IF(BG241="办公室","李建萍",""))))))))&amp;IF(BG241="纪检部","张先民",IF(BG241="信息管理部","蔡浩然",""))</f>
        <v>成琦</v>
      </c>
      <c r="BM241" s="44"/>
      <c r="BN241" s="44"/>
      <c r="BO241" s="44"/>
      <c r="BP241" s="45" t="s">
        <v>120</v>
      </c>
      <c r="BQ241" s="46" t="s">
        <v>6749</v>
      </c>
      <c r="BR241" s="44" t="s">
        <v>92</v>
      </c>
      <c r="BS241" s="46"/>
      <c r="BT241" s="46"/>
      <c r="BU241" s="44"/>
      <c r="BV241" s="44"/>
      <c r="BW241" s="44" t="str">
        <f aca="false">MID(AR241,1,22)</f>
        <v>GJ-PHONE-20260401-2665</v>
      </c>
      <c r="BX241" s="45" t="str">
        <f aca="false">IF(COUNTIF(BW:BW,BW241)=1,"否",COUNTIF(BW:BW,BW241))</f>
        <v>否</v>
      </c>
      <c r="CF241" s="0" t="str">
        <f aca="false">VLOOKUP(AR241,[3]市民意见信息导出!$AK$2:$AM$304,3,FALSE())</f>
        <v>结束</v>
      </c>
    </row>
    <row r="242" customFormat="false" ht="142" hidden="true" customHeight="true" outlineLevel="0" collapsed="false">
      <c r="A242" s="36" t="s">
        <v>6750</v>
      </c>
      <c r="B242" s="36" t="s">
        <v>6751</v>
      </c>
      <c r="C242" s="36" t="s">
        <v>6752</v>
      </c>
      <c r="D242" s="36" t="s">
        <v>3870</v>
      </c>
      <c r="E242" s="35" t="s">
        <v>816</v>
      </c>
      <c r="F242" s="35" t="s">
        <v>129</v>
      </c>
      <c r="G242" s="36" t="s">
        <v>6721</v>
      </c>
      <c r="H242" s="35" t="s">
        <v>6753</v>
      </c>
      <c r="I242" s="35" t="s">
        <v>92</v>
      </c>
      <c r="J242" s="35" t="s">
        <v>173</v>
      </c>
      <c r="K242" s="35" t="s">
        <v>234</v>
      </c>
      <c r="L242" s="35" t="s">
        <v>303</v>
      </c>
      <c r="M242" s="35" t="s">
        <v>304</v>
      </c>
      <c r="N242" s="35" t="s">
        <v>97</v>
      </c>
      <c r="O242" s="35" t="s">
        <v>390</v>
      </c>
      <c r="P242" s="35" t="s">
        <v>234</v>
      </c>
      <c r="Q242" s="35" t="s">
        <v>390</v>
      </c>
      <c r="R242" s="36" t="s">
        <v>3870</v>
      </c>
      <c r="S242" s="36" t="s">
        <v>3848</v>
      </c>
      <c r="T242" s="35" t="s">
        <v>103</v>
      </c>
      <c r="U242" s="36" t="s">
        <v>104</v>
      </c>
      <c r="V242" s="35" t="s">
        <v>6754</v>
      </c>
      <c r="W242" s="35" t="s">
        <v>6755</v>
      </c>
      <c r="X242" s="35" t="s">
        <v>6756</v>
      </c>
      <c r="Y242" s="35" t="s">
        <v>242</v>
      </c>
      <c r="Z242" s="35" t="s">
        <v>242</v>
      </c>
      <c r="AA242" s="35" t="s">
        <v>6757</v>
      </c>
      <c r="AB242" s="35" t="s">
        <v>111</v>
      </c>
      <c r="AC242" s="35" t="s">
        <v>4854</v>
      </c>
      <c r="AD242" s="35" t="s">
        <v>234</v>
      </c>
      <c r="AE242" s="35"/>
      <c r="AF242" s="35"/>
      <c r="AG242" s="35"/>
      <c r="AH242" s="35" t="s">
        <v>4756</v>
      </c>
      <c r="AI242" s="35" t="s">
        <v>4757</v>
      </c>
      <c r="AJ242" s="36" t="s">
        <v>104</v>
      </c>
      <c r="AK242" s="37" t="str">
        <f aca="false">AI242&amp;L242&amp;M242</f>
        <v>普办人力资源方面其他问题人力资源方面补充内容</v>
      </c>
      <c r="AP242" s="38" t="n">
        <v>239</v>
      </c>
      <c r="AQ242" s="97" t="n">
        <v>46113</v>
      </c>
      <c r="AR242" s="43" t="str">
        <f aca="false">IFERROR(LEFT(A242,FIND("（",A242)-1),A242)</f>
        <v>GJ-PHONE-20260402-0763</v>
      </c>
      <c r="AS242" s="43" t="str">
        <f aca="false">J242</f>
        <v>其他</v>
      </c>
      <c r="AT242" s="43" t="n">
        <f aca="false">IF(MID(AR242,1,2)="热线",12345)+IF(MID(AR242,1,2)="网络",12345)+IF(MID(AR242,1,2)="GJ",96166)</f>
        <v>96166</v>
      </c>
      <c r="AU242" s="43" t="str">
        <f aca="false">IFERROR(LEFT(C242,FIND(" ",C242)-1),C242)</f>
        <v>2026-04-02</v>
      </c>
      <c r="AV242" s="43" t="str">
        <f aca="false">P242</f>
        <v>人力资源部（人力资源发展中心）</v>
      </c>
      <c r="AW242" s="43" t="str">
        <f aca="false">Q242</f>
        <v>小营分中心</v>
      </c>
      <c r="AX242" s="7" t="str">
        <f aca="false">H242</f>
        <v>原始：3月26日11:54分来电，张先生是鸿运承职工，现自己一直在休病假，没有职位。其称最早曾在北旅开过车，现在是鸿运承，因自己有好多病：焦虑、幻想等等病，现在也上不了班，其想办理55岁退休，上级领导说没名额，不给其办理。故不满，要求负责人回复。
4月1日11:04分二次来电：称此事鸿运承与其联系，称此事无法解决，其以前是北旅时代的职工，当时集团公司给其承诺的是55可以退休，故就此事要求集团公司领导答复。
4月2日10:37分来电催办：一直未答复，要求集团公司领导尽快答复。</v>
      </c>
      <c r="AY242" s="43" t="str">
        <f aca="false">L242</f>
        <v>人力资源方面其他问题</v>
      </c>
      <c r="AZ242" s="43" t="s">
        <v>92</v>
      </c>
      <c r="BA242" s="43" t="s">
        <v>92</v>
      </c>
      <c r="BB242" s="43" t="s">
        <v>116</v>
      </c>
      <c r="BC242" s="6" t="s">
        <v>1330</v>
      </c>
      <c r="BD242" s="43" t="str">
        <f aca="false">T242</f>
        <v>结束</v>
      </c>
      <c r="BE242" s="43" t="str">
        <f aca="false">IFERROR(LEFT(R242,FIND(" ",R242)-1),R242)</f>
        <v>2026-04-07</v>
      </c>
      <c r="BF242" s="6" t="s">
        <v>6748</v>
      </c>
      <c r="BG242" s="78" t="s">
        <v>238</v>
      </c>
      <c r="BH242" s="55" t="s">
        <v>390</v>
      </c>
      <c r="BI242" s="44"/>
      <c r="BJ242" s="44"/>
      <c r="BK242" s="44"/>
      <c r="BL242" s="44" t="str">
        <f aca="false">IF(BG242="物管行政部","侯旭、郑楠",IF(BG242="安保部","张庚",IF(BG242="工程设备部","华菲",IF(BG242="人力资源部","成琦",IF(BG242="党委工作部","阎鑫雨",IF(BG242="餐饮服务部","赵弘晨",IF(BG242="工会","白莉",IF(BG242="办公室","李建萍",""))))))))&amp;IF(BG242="纪检部","张先民",IF(BG242="信息管理部","蔡浩然",""))</f>
        <v>成琦</v>
      </c>
      <c r="BM242" s="44"/>
      <c r="BN242" s="44"/>
      <c r="BO242" s="44"/>
      <c r="BP242" s="45" t="s">
        <v>120</v>
      </c>
      <c r="BQ242" s="46" t="s">
        <v>6758</v>
      </c>
      <c r="BR242" s="44" t="s">
        <v>92</v>
      </c>
      <c r="BS242" s="46"/>
      <c r="BT242" s="46"/>
      <c r="BU242" s="44"/>
      <c r="BV242" s="44"/>
      <c r="BW242" s="44" t="str">
        <f aca="false">MID(AR242,1,22)</f>
        <v>GJ-PHONE-20260402-0763</v>
      </c>
      <c r="BX242" s="45" t="str">
        <f aca="false">IF(COUNTIF(BW:BW,BW242)=1,"否",COUNTIF(BW:BW,BW242))</f>
        <v>否</v>
      </c>
      <c r="CF242" s="0" t="str">
        <f aca="false">VLOOKUP(AR242,[3]市民意见信息导出!$AK$2:$AM$304,3,FALSE())</f>
        <v>结束</v>
      </c>
    </row>
    <row r="243" customFormat="false" ht="156" hidden="true" customHeight="true" outlineLevel="0" collapsed="false">
      <c r="A243" s="36" t="s">
        <v>6759</v>
      </c>
      <c r="B243" s="36" t="s">
        <v>6760</v>
      </c>
      <c r="C243" s="36" t="s">
        <v>6761</v>
      </c>
      <c r="D243" s="36" t="s">
        <v>3870</v>
      </c>
      <c r="E243" s="35" t="s">
        <v>816</v>
      </c>
      <c r="F243" s="35" t="s">
        <v>129</v>
      </c>
      <c r="G243" s="36" t="s">
        <v>6721</v>
      </c>
      <c r="H243" s="36" t="s">
        <v>6762</v>
      </c>
      <c r="I243" s="35" t="s">
        <v>92</v>
      </c>
      <c r="J243" s="35" t="s">
        <v>173</v>
      </c>
      <c r="K243" s="35" t="s">
        <v>234</v>
      </c>
      <c r="L243" s="35" t="s">
        <v>303</v>
      </c>
      <c r="M243" s="35" t="s">
        <v>304</v>
      </c>
      <c r="N243" s="35" t="s">
        <v>97</v>
      </c>
      <c r="O243" s="35" t="s">
        <v>390</v>
      </c>
      <c r="P243" s="35" t="s">
        <v>234</v>
      </c>
      <c r="Q243" s="35" t="s">
        <v>390</v>
      </c>
      <c r="R243" s="36" t="s">
        <v>3870</v>
      </c>
      <c r="S243" s="36" t="s">
        <v>3848</v>
      </c>
      <c r="T243" s="35" t="s">
        <v>103</v>
      </c>
      <c r="U243" s="36" t="s">
        <v>104</v>
      </c>
      <c r="V243" s="35" t="s">
        <v>6754</v>
      </c>
      <c r="W243" s="35" t="s">
        <v>6763</v>
      </c>
      <c r="X243" s="35" t="s">
        <v>6764</v>
      </c>
      <c r="Y243" s="35" t="s">
        <v>242</v>
      </c>
      <c r="Z243" s="35" t="s">
        <v>242</v>
      </c>
      <c r="AA243" s="35" t="s">
        <v>6765</v>
      </c>
      <c r="AB243" s="35" t="s">
        <v>111</v>
      </c>
      <c r="AC243" s="35" t="s">
        <v>4854</v>
      </c>
      <c r="AD243" s="35" t="s">
        <v>234</v>
      </c>
      <c r="AE243" s="35"/>
      <c r="AF243" s="35"/>
      <c r="AG243" s="35"/>
      <c r="AH243" s="35" t="s">
        <v>4756</v>
      </c>
      <c r="AI243" s="35" t="s">
        <v>4757</v>
      </c>
      <c r="AJ243" s="36" t="s">
        <v>104</v>
      </c>
      <c r="AK243" s="37" t="str">
        <f aca="false">AI243&amp;L243&amp;M243</f>
        <v>普办人力资源方面其他问题人力资源方面补充内容</v>
      </c>
      <c r="AP243" s="38" t="n">
        <v>240</v>
      </c>
      <c r="AQ243" s="97" t="n">
        <v>46113</v>
      </c>
      <c r="AR243" s="43" t="str">
        <f aca="false">IFERROR(LEFT(A243,FIND("（",A243)-1),A243)</f>
        <v>GJ-PHONE-20260402-0771</v>
      </c>
      <c r="AS243" s="43" t="str">
        <f aca="false">J243</f>
        <v>其他</v>
      </c>
      <c r="AT243" s="43" t="n">
        <f aca="false">IF(MID(AR243,1,2)="热线",12345)+IF(MID(AR243,1,2)="网络",12345)+IF(MID(AR243,1,2)="GJ",96166)</f>
        <v>96166</v>
      </c>
      <c r="AU243" s="43" t="str">
        <f aca="false">IFERROR(LEFT(C243,FIND(" ",C243)-1),C243)</f>
        <v>2026-04-02</v>
      </c>
      <c r="AV243" s="43" t="str">
        <f aca="false">P243</f>
        <v>人力资源部（人力资源发展中心）</v>
      </c>
      <c r="AW243" s="43" t="str">
        <f aca="false">Q243</f>
        <v>小营分中心</v>
      </c>
      <c r="AX243" s="7" t="str">
        <f aca="false">H243</f>
        <v>4月2日10:37分来电催办：一直未答复，要求集团公司领导尽快答复。
4月2日10:47分二次来电：其称在北旅工作至少15年了，其称办理内退是自己的权益，为什么不给其办理，要求集团公司领导尽快答复。
原始：3月26日11:54分来电，张先生是鸿运承职工，现自己一直在休病假，没有职位。其称最早曾在北旅开过车，现在是鸿运承，因自己有好多病：焦虑、幻想等等病，现在也上不了班，其想办理55岁退休，上级领导说没名额，不给其办理。故不满，要求负责人回复。
4月1日11:04分二次来电：称此事鸿运承与其联系，称此事无法解决，其以前是北旅时代的职工，当时集团公司给其承诺的是55可以退休，故就此事要求集团公司领导答复。</v>
      </c>
      <c r="AY243" s="43" t="str">
        <f aca="false">L243</f>
        <v>人力资源方面其他问题</v>
      </c>
      <c r="AZ243" s="43" t="s">
        <v>92</v>
      </c>
      <c r="BA243" s="43" t="s">
        <v>92</v>
      </c>
      <c r="BB243" s="43" t="s">
        <v>116</v>
      </c>
      <c r="BC243" s="6" t="s">
        <v>1330</v>
      </c>
      <c r="BD243" s="43" t="str">
        <f aca="false">T243</f>
        <v>结束</v>
      </c>
      <c r="BE243" s="43" t="str">
        <f aca="false">IFERROR(LEFT(R243,FIND(" ",R243)-1),R243)</f>
        <v>2026-04-07</v>
      </c>
      <c r="BF243" s="6" t="s">
        <v>6748</v>
      </c>
      <c r="BG243" s="78" t="s">
        <v>238</v>
      </c>
      <c r="BH243" s="55" t="s">
        <v>390</v>
      </c>
      <c r="BI243" s="44"/>
      <c r="BJ243" s="44"/>
      <c r="BK243" s="44"/>
      <c r="BL243" s="44" t="str">
        <f aca="false">IF(BG243="物管行政部","侯旭、郑楠",IF(BG243="安保部","张庚",IF(BG243="工程设备部","华菲",IF(BG243="人力资源部","成琦",IF(BG243="党委工作部","阎鑫雨",IF(BG243="餐饮服务部","赵弘晨",IF(BG243="工会","白莉",IF(BG243="办公室","李建萍",""))))))))&amp;IF(BG243="纪检部","张先民",IF(BG243="信息管理部","蔡浩然",""))</f>
        <v>成琦</v>
      </c>
      <c r="BM243" s="44"/>
      <c r="BN243" s="44"/>
      <c r="BO243" s="44"/>
      <c r="BP243" s="45" t="s">
        <v>120</v>
      </c>
      <c r="BQ243" s="46" t="s">
        <v>6766</v>
      </c>
      <c r="BR243" s="44" t="s">
        <v>92</v>
      </c>
      <c r="BS243" s="46"/>
      <c r="BT243" s="46"/>
      <c r="BU243" s="44"/>
      <c r="BV243" s="44"/>
      <c r="BW243" s="44" t="str">
        <f aca="false">MID(AR243,1,22)</f>
        <v>GJ-PHONE-20260402-0771</v>
      </c>
      <c r="BX243" s="45" t="str">
        <f aca="false">IF(COUNTIF(BW:BW,BW243)=1,"否",COUNTIF(BW:BW,BW243))</f>
        <v>否</v>
      </c>
      <c r="CF243" s="0" t="str">
        <f aca="false">VLOOKUP(AR243,[3]市民意见信息导出!$AK$2:$AM$304,3,FALSE())</f>
        <v>结束</v>
      </c>
    </row>
    <row r="244" customFormat="false" ht="69" hidden="true" customHeight="true" outlineLevel="0" collapsed="false">
      <c r="A244" s="36" t="s">
        <v>6767</v>
      </c>
      <c r="B244" s="36" t="s">
        <v>6768</v>
      </c>
      <c r="C244" s="36" t="s">
        <v>6769</v>
      </c>
      <c r="D244" s="36" t="s">
        <v>3841</v>
      </c>
      <c r="E244" s="35"/>
      <c r="F244" s="35" t="s">
        <v>89</v>
      </c>
      <c r="G244" s="36" t="s">
        <v>6770</v>
      </c>
      <c r="H244" s="35" t="s">
        <v>6771</v>
      </c>
      <c r="I244" s="35" t="s">
        <v>92</v>
      </c>
      <c r="J244" s="35" t="s">
        <v>93</v>
      </c>
      <c r="K244" s="35" t="s">
        <v>1831</v>
      </c>
      <c r="L244" s="35" t="s">
        <v>1832</v>
      </c>
      <c r="M244" s="35" t="s">
        <v>554</v>
      </c>
      <c r="N244" s="35" t="s">
        <v>97</v>
      </c>
      <c r="O244" s="35" t="s">
        <v>447</v>
      </c>
      <c r="P244" s="35" t="s">
        <v>447</v>
      </c>
      <c r="Q244" s="35" t="s">
        <v>218</v>
      </c>
      <c r="R244" s="36" t="s">
        <v>3841</v>
      </c>
      <c r="S244" s="36" t="s">
        <v>3848</v>
      </c>
      <c r="T244" s="35" t="s">
        <v>103</v>
      </c>
      <c r="U244" s="36" t="s">
        <v>104</v>
      </c>
      <c r="V244" s="35" t="s">
        <v>6772</v>
      </c>
      <c r="W244" s="35" t="s">
        <v>6773</v>
      </c>
      <c r="X244" s="35" t="s">
        <v>6774</v>
      </c>
      <c r="Y244" s="35" t="s">
        <v>6774</v>
      </c>
      <c r="Z244" s="35" t="s">
        <v>242</v>
      </c>
      <c r="AA244" s="35" t="s">
        <v>6775</v>
      </c>
      <c r="AB244" s="35" t="s">
        <v>111</v>
      </c>
      <c r="AC244" s="35" t="s">
        <v>6421</v>
      </c>
      <c r="AD244" s="35" t="s">
        <v>434</v>
      </c>
      <c r="AE244" s="35"/>
      <c r="AF244" s="35"/>
      <c r="AG244" s="35"/>
      <c r="AH244" s="35" t="s">
        <v>4756</v>
      </c>
      <c r="AI244" s="35" t="s">
        <v>4757</v>
      </c>
      <c r="AJ244" s="36" t="s">
        <v>104</v>
      </c>
      <c r="AK244" s="37" t="str">
        <f aca="false">AI244&amp;L244&amp;M244</f>
        <v>普办站务设施（线网）站台护栏问题</v>
      </c>
      <c r="AP244" s="38" t="n">
        <v>241</v>
      </c>
      <c r="AQ244" s="97" t="n">
        <v>46113</v>
      </c>
      <c r="AR244" s="43" t="str">
        <f aca="false">IFERROR(LEFT(A244,FIND("（",A244)-1),A244)</f>
        <v>GJ-PHONE-20260401-1003</v>
      </c>
      <c r="AS244" s="43" t="str">
        <f aca="false">J244</f>
        <v>诉求</v>
      </c>
      <c r="AT244" s="43" t="n">
        <f aca="false">IF(MID(AR244,1,2)="热线",12345)+IF(MID(AR244,1,2)="网络",12345)+IF(MID(AR244,1,2)="GJ",96166)</f>
        <v>96166</v>
      </c>
      <c r="AU244" s="43" t="str">
        <f aca="false">IFERROR(LEFT(C244,FIND(" ",C244)-1),C244)</f>
        <v>2026-04-02</v>
      </c>
      <c r="AV244" s="43" t="str">
        <f aca="false">P244</f>
        <v>工程设备部</v>
      </c>
      <c r="AW244" s="43" t="str">
        <f aca="false">Q244</f>
        <v>机关</v>
      </c>
      <c r="AX244" s="7" t="str">
        <f aca="false">H244</f>
        <v>原始：3月26日11：13分一女士来电，其称882路、858路已经调整线路，取消了来广营路口西站，但此处站台上的候车亭和不锈钢的排队护栏没有拆除，其希望尽快拆除。并要求答复。
4月1日11:19分二次来电：就882路拆除来广营路口西的候车亭和不锈钢排队护栏一事，要求尽快答复，并拆除。</v>
      </c>
      <c r="AY244" s="43" t="str">
        <f aca="false">L244</f>
        <v>站务设施（线网）</v>
      </c>
      <c r="AZ244" s="43" t="s">
        <v>116</v>
      </c>
      <c r="BA244" s="43" t="s">
        <v>116</v>
      </c>
      <c r="BB244" s="43" t="s">
        <v>116</v>
      </c>
      <c r="BC244" s="6" t="s">
        <v>1330</v>
      </c>
      <c r="BD244" s="43" t="str">
        <f aca="false">T244</f>
        <v>结束</v>
      </c>
      <c r="BE244" s="43" t="str">
        <f aca="false">IFERROR(LEFT(R244,FIND(" ",R244)-1),R244)</f>
        <v>2026-04-06</v>
      </c>
      <c r="BF244" s="6" t="s">
        <v>6776</v>
      </c>
      <c r="BG244" s="78" t="s">
        <v>447</v>
      </c>
      <c r="BH244" s="55" t="s">
        <v>218</v>
      </c>
      <c r="BI244" s="44"/>
      <c r="BJ244" s="44"/>
      <c r="BK244" s="44"/>
      <c r="BL244" s="44" t="str">
        <f aca="false">IF(BG244="物管行政部","侯旭、郑楠",IF(BG244="安保部","张庚",IF(BG244="工程设备部","华菲",IF(BG244="人力资源部","成琦",IF(BG244="党委工作部","阎鑫雨",IF(BG244="餐饮服务部","赵弘晨",IF(BG244="工会","白莉",IF(BG244="办公室","李建萍",""))))))))&amp;IF(BG244="纪检部","张先民",IF(BG244="信息管理部","蔡浩然",""))</f>
        <v>华菲</v>
      </c>
      <c r="BM244" s="44"/>
      <c r="BN244" s="44"/>
      <c r="BO244" s="44"/>
      <c r="BP244" s="45" t="s">
        <v>120</v>
      </c>
      <c r="BQ244" s="46"/>
      <c r="BR244" s="44"/>
      <c r="BS244" s="46"/>
      <c r="BT244" s="46"/>
      <c r="BU244" s="44"/>
      <c r="BV244" s="44"/>
      <c r="BW244" s="44" t="str">
        <f aca="false">MID(AR244,1,22)</f>
        <v>GJ-PHONE-20260401-1003</v>
      </c>
      <c r="BX244" s="45" t="str">
        <f aca="false">IF(COUNTIF(BW:BW,BW244)=1,"否",COUNTIF(BW:BW,BW244))</f>
        <v>否</v>
      </c>
      <c r="CF244" s="0" t="str">
        <f aca="false">VLOOKUP(AR244,[3]市民意见信息导出!$AK$2:$AM$304,3,FALSE())</f>
        <v>结束</v>
      </c>
    </row>
    <row r="245" customFormat="false" ht="42" hidden="true" customHeight="true" outlineLevel="0" collapsed="false">
      <c r="A245" s="36" t="s">
        <v>6777</v>
      </c>
      <c r="B245" s="36" t="s">
        <v>6778</v>
      </c>
      <c r="C245" s="36" t="s">
        <v>6779</v>
      </c>
      <c r="D245" s="36" t="s">
        <v>3870</v>
      </c>
      <c r="E245" s="35"/>
      <c r="F245" s="35" t="s">
        <v>129</v>
      </c>
      <c r="G245" s="35"/>
      <c r="H245" s="36" t="s">
        <v>6780</v>
      </c>
      <c r="I245" s="35" t="s">
        <v>116</v>
      </c>
      <c r="J245" s="35" t="s">
        <v>93</v>
      </c>
      <c r="K245" s="35" t="s">
        <v>434</v>
      </c>
      <c r="L245" s="35" t="s">
        <v>490</v>
      </c>
      <c r="M245" s="35" t="s">
        <v>741</v>
      </c>
      <c r="N245" s="35" t="s">
        <v>97</v>
      </c>
      <c r="O245" s="35" t="s">
        <v>99</v>
      </c>
      <c r="P245" s="35" t="s">
        <v>99</v>
      </c>
      <c r="Q245" s="35" t="s">
        <v>218</v>
      </c>
      <c r="R245" s="36" t="s">
        <v>3870</v>
      </c>
      <c r="S245" s="36" t="s">
        <v>3730</v>
      </c>
      <c r="T245" s="35" t="s">
        <v>103</v>
      </c>
      <c r="U245" s="36" t="s">
        <v>104</v>
      </c>
      <c r="V245" s="35" t="s">
        <v>524</v>
      </c>
      <c r="W245" s="35" t="s">
        <v>6505</v>
      </c>
      <c r="X245" s="35" t="s">
        <v>6781</v>
      </c>
      <c r="Y245" s="35" t="s">
        <v>242</v>
      </c>
      <c r="Z245" s="35" t="s">
        <v>242</v>
      </c>
      <c r="AA245" s="35" t="s">
        <v>6782</v>
      </c>
      <c r="AB245" s="35" t="s">
        <v>111</v>
      </c>
      <c r="AC245" s="35" t="s">
        <v>97</v>
      </c>
      <c r="AD245" s="35" t="s">
        <v>99</v>
      </c>
      <c r="AE245" s="35"/>
      <c r="AF245" s="35"/>
      <c r="AG245" s="35"/>
      <c r="AH245" s="35" t="s">
        <v>4756</v>
      </c>
      <c r="AI245" s="35" t="s">
        <v>4757</v>
      </c>
      <c r="AJ245" s="36" t="s">
        <v>104</v>
      </c>
      <c r="AK245" s="37" t="str">
        <f aca="false">AI245&amp;L245&amp;M245</f>
        <v>普办场站问题场站生活设施问题</v>
      </c>
      <c r="AP245" s="38" t="n">
        <v>242</v>
      </c>
      <c r="AQ245" s="97" t="n">
        <v>46113</v>
      </c>
      <c r="AR245" s="43" t="str">
        <f aca="false">IFERROR(LEFT(A245,FIND("（",A245)-1),A245)</f>
        <v>GJ-PHONE-20260402-1303</v>
      </c>
      <c r="AS245" s="43" t="str">
        <f aca="false">J245</f>
        <v>诉求</v>
      </c>
      <c r="AT245" s="43" t="n">
        <f aca="false">IF(MID(AR245,1,2)="热线",12345)+IF(MID(AR245,1,2)="网络",12345)+IF(MID(AR245,1,2)="GJ",96166)</f>
        <v>96166</v>
      </c>
      <c r="AU245" s="43" t="str">
        <f aca="false">IFERROR(LEFT(C245,FIND(" ",C245)-1),C245)</f>
        <v>2026-04-02</v>
      </c>
      <c r="AV245" s="43" t="str">
        <f aca="false">P245</f>
        <v>物管行政部</v>
      </c>
      <c r="AW245" s="43" t="str">
        <f aca="false">Q245</f>
        <v>机关</v>
      </c>
      <c r="AX245" s="7" t="str">
        <f aca="false">H245</f>
        <v>4月2日13:23分来电：一先生反映919路地铁北土城站上车场站没有厕所，强烈建议安装固定或临时厕所，方便乘客和工作人员使用。</v>
      </c>
      <c r="AY245" s="43" t="str">
        <f aca="false">L245</f>
        <v>场站问题</v>
      </c>
      <c r="AZ245" s="43" t="s">
        <v>116</v>
      </c>
      <c r="BA245" s="43" t="s">
        <v>116</v>
      </c>
      <c r="BB245" s="43" t="s">
        <v>116</v>
      </c>
      <c r="BC245" s="6" t="s">
        <v>4758</v>
      </c>
      <c r="BD245" s="43" t="str">
        <f aca="false">T245</f>
        <v>结束</v>
      </c>
      <c r="BE245" s="43" t="str">
        <f aca="false">IFERROR(LEFT(R245,FIND(" ",R245)-1),R245)</f>
        <v>2026-04-07</v>
      </c>
      <c r="BF245" s="6" t="s">
        <v>6783</v>
      </c>
      <c r="BG245" s="78" t="s">
        <v>99</v>
      </c>
      <c r="BH245" s="55" t="s">
        <v>390</v>
      </c>
      <c r="BI245" s="44"/>
      <c r="BJ245" s="44"/>
      <c r="BK245" s="44"/>
      <c r="BL245" s="44" t="str">
        <f aca="false">IF(BG245="物管行政部","侯旭、郑楠",IF(BG245="安保部","张庚",IF(BG245="工程设备部","华菲",IF(BG245="人力资源部","成琦",IF(BG245="党委工作部","阎鑫雨",IF(BG245="餐饮服务部","赵弘晨",IF(BG245="工会","白莉",IF(BG245="办公室","李建萍",""))))))))&amp;IF(BG245="纪检部","张先民",IF(BG245="信息管理部","蔡浩然",""))</f>
        <v>侯旭、郑楠</v>
      </c>
      <c r="BM245" s="44"/>
      <c r="BN245" s="44"/>
      <c r="BO245" s="44"/>
      <c r="BP245" s="45" t="s">
        <v>120</v>
      </c>
      <c r="BQ245" s="46"/>
      <c r="BR245" s="44"/>
      <c r="BS245" s="46"/>
      <c r="BT245" s="46"/>
      <c r="BU245" s="44"/>
      <c r="BV245" s="44"/>
      <c r="BW245" s="44" t="str">
        <f aca="false">MID(AR245,1,22)</f>
        <v>GJ-PHONE-20260402-1303</v>
      </c>
      <c r="BX245" s="45" t="str">
        <f aca="false">IF(COUNTIF(BW:BW,BW245)=1,"否",COUNTIF(BW:BW,BW245))</f>
        <v>否</v>
      </c>
      <c r="CF245" s="0" t="str">
        <f aca="false">VLOOKUP(AR245,[3]市民意见信息导出!$AK$2:$AM$304,3,FALSE())</f>
        <v>结束</v>
      </c>
    </row>
    <row r="246" customFormat="false" ht="248" hidden="true" customHeight="true" outlineLevel="0" collapsed="false">
      <c r="A246" s="36" t="s">
        <v>6784</v>
      </c>
      <c r="B246" s="36" t="s">
        <v>6785</v>
      </c>
      <c r="C246" s="36" t="s">
        <v>6786</v>
      </c>
      <c r="D246" s="36" t="s">
        <v>3870</v>
      </c>
      <c r="E246" s="35" t="s">
        <v>5382</v>
      </c>
      <c r="F246" s="35" t="s">
        <v>129</v>
      </c>
      <c r="G246" s="36" t="s">
        <v>6609</v>
      </c>
      <c r="H246" s="36" t="s">
        <v>6787</v>
      </c>
      <c r="I246" s="35" t="s">
        <v>92</v>
      </c>
      <c r="J246" s="35" t="s">
        <v>173</v>
      </c>
      <c r="K246" s="35" t="s">
        <v>234</v>
      </c>
      <c r="L246" s="35" t="s">
        <v>303</v>
      </c>
      <c r="M246" s="35" t="s">
        <v>304</v>
      </c>
      <c r="N246" s="35" t="s">
        <v>97</v>
      </c>
      <c r="O246" s="35" t="s">
        <v>390</v>
      </c>
      <c r="P246" s="35" t="s">
        <v>234</v>
      </c>
      <c r="Q246" s="35" t="s">
        <v>390</v>
      </c>
      <c r="R246" s="36" t="s">
        <v>3870</v>
      </c>
      <c r="S246" s="36" t="s">
        <v>3848</v>
      </c>
      <c r="T246" s="35" t="s">
        <v>103</v>
      </c>
      <c r="U246" s="36" t="s">
        <v>104</v>
      </c>
      <c r="V246" s="35" t="s">
        <v>6754</v>
      </c>
      <c r="W246" s="35" t="s">
        <v>6755</v>
      </c>
      <c r="X246" s="35" t="s">
        <v>6756</v>
      </c>
      <c r="Y246" s="35" t="s">
        <v>242</v>
      </c>
      <c r="Z246" s="35" t="s">
        <v>242</v>
      </c>
      <c r="AA246" s="35" t="s">
        <v>6757</v>
      </c>
      <c r="AB246" s="35" t="s">
        <v>111</v>
      </c>
      <c r="AC246" s="35" t="s">
        <v>4854</v>
      </c>
      <c r="AD246" s="35" t="s">
        <v>234</v>
      </c>
      <c r="AE246" s="35"/>
      <c r="AF246" s="35"/>
      <c r="AG246" s="35"/>
      <c r="AH246" s="35" t="s">
        <v>4756</v>
      </c>
      <c r="AI246" s="35" t="s">
        <v>4757</v>
      </c>
      <c r="AJ246" s="36" t="s">
        <v>104</v>
      </c>
      <c r="AK246" s="37" t="str">
        <f aca="false">AI246&amp;L246&amp;M246</f>
        <v>普办人力资源方面其他问题人力资源方面补充内容</v>
      </c>
      <c r="AP246" s="38" t="n">
        <v>243</v>
      </c>
      <c r="AQ246" s="97" t="n">
        <v>46113</v>
      </c>
      <c r="AR246" s="43" t="str">
        <f aca="false">IFERROR(LEFT(A246,FIND("（",A246)-1),A246)</f>
        <v>GJ-PHONE-20260402-1920</v>
      </c>
      <c r="AS246" s="43" t="str">
        <f aca="false">J246</f>
        <v>其他</v>
      </c>
      <c r="AT246" s="43" t="n">
        <f aca="false">IF(MID(AR246,1,2)="热线",12345)+IF(MID(AR246,1,2)="网络",12345)+IF(MID(AR246,1,2)="GJ",96166)</f>
        <v>96166</v>
      </c>
      <c r="AU246" s="43" t="str">
        <f aca="false">IFERROR(LEFT(C246,FIND(" ",C246)-1),C246)</f>
        <v>2026-04-02</v>
      </c>
      <c r="AV246" s="43" t="str">
        <f aca="false">P246</f>
        <v>人力资源部（人力资源发展中心）</v>
      </c>
      <c r="AW246" s="43" t="str">
        <f aca="false">Q246</f>
        <v>小营分中心</v>
      </c>
      <c r="AX246" s="7" t="str">
        <f aca="false">H246</f>
        <v>4月2 日 16:39分来电：一先生曾3月26日反映的事情，直到来电时间没有人给其回复，要求马上答复。
原始记录：原始：3月26日11:54分来电，张先生是鸿运承职工，现自己一直在休病假，没有职位。其称最早曾在北旅开过车，现在是鸿运承，因自己有好多病：焦虑、幻想等等病，现在也上不了班，其想办理55岁退休，上级领导说没名额，不给其办理。故不满，要求负责人回复。
4月1日11:04分来电：称此事鸿运承与其联系，称此事无法解决，其以前是北旅时代的职工，当时集团公司给其承诺的是55可以退休，故就此事要求集团公司领导答复。
4月1日17:57分一先生三次来电：称工作人员联系称：目前没有名额，没法办理退休。故对答复不满，并称当初解决此事时，一位女领导代表公交集团对他们北旅时代的职工承诺过55岁可以退休。并认为不应该找鸿运承，而是应该公交集团领导解决此事，并要求尽快答复。
4月1日18：48分张先生来电称：曾使用手机号13001908381多次反映其是鸿运承职工，想55岁办理退休，上级领导说没名额，不给其办理，要求公交集团要求尽快答复一事。称一直未有相关领导答复。再次来电要求尽快答复。并称如不解决就会向12345反映此情况。
 4月1日19：24分一先生再次来电，其称自己是一位大车司机，公交集团的一位女士承诺北旅时代的全体职工可以55岁内退，其现在想办理内退，但办理不了。其不满，要求尽快答复。注：其要求公交集团的领导在明天上班时，第一时间给其一个答复。</v>
      </c>
      <c r="AY246" s="43" t="str">
        <f aca="false">L246</f>
        <v>人力资源方面其他问题</v>
      </c>
      <c r="AZ246" s="43" t="s">
        <v>92</v>
      </c>
      <c r="BA246" s="43" t="s">
        <v>92</v>
      </c>
      <c r="BB246" s="43" t="s">
        <v>116</v>
      </c>
      <c r="BC246" s="6" t="s">
        <v>1330</v>
      </c>
      <c r="BD246" s="43" t="str">
        <f aca="false">T246</f>
        <v>结束</v>
      </c>
      <c r="BE246" s="43" t="str">
        <f aca="false">IFERROR(LEFT(R246,FIND(" ",R246)-1),R246)</f>
        <v>2026-04-07</v>
      </c>
      <c r="BF246" s="6" t="s">
        <v>6748</v>
      </c>
      <c r="BG246" s="78" t="s">
        <v>238</v>
      </c>
      <c r="BH246" s="55" t="s">
        <v>390</v>
      </c>
      <c r="BI246" s="44"/>
      <c r="BJ246" s="44"/>
      <c r="BK246" s="44"/>
      <c r="BL246" s="44" t="str">
        <f aca="false">IF(BG246="物管行政部","侯旭、郑楠",IF(BG246="安保部","张庚",IF(BG246="工程设备部","华菲",IF(BG246="人力资源部","成琦",IF(BG246="党委工作部","阎鑫雨",IF(BG246="餐饮服务部","赵弘晨",IF(BG246="工会","白莉",IF(BG246="办公室","李建萍",""))))))))&amp;IF(BG246="纪检部","张先民",IF(BG246="信息管理部","蔡浩然",""))</f>
        <v>成琦</v>
      </c>
      <c r="BM246" s="44"/>
      <c r="BN246" s="44"/>
      <c r="BO246" s="44"/>
      <c r="BP246" s="45" t="s">
        <v>120</v>
      </c>
      <c r="BQ246" s="46" t="s">
        <v>6788</v>
      </c>
      <c r="BR246" s="44" t="s">
        <v>92</v>
      </c>
      <c r="BS246" s="46"/>
      <c r="BT246" s="46"/>
      <c r="BU246" s="44"/>
      <c r="BV246" s="44"/>
      <c r="BW246" s="44" t="str">
        <f aca="false">MID(AR246,1,22)</f>
        <v>GJ-PHONE-20260402-1920</v>
      </c>
      <c r="BX246" s="45" t="str">
        <f aca="false">IF(COUNTIF(BW:BW,BW246)=1,"否",COUNTIF(BW:BW,BW246))</f>
        <v>否</v>
      </c>
      <c r="CF246" s="0" t="str">
        <f aca="false">VLOOKUP(AR246,[3]市民意见信息导出!$AK$2:$AM$304,3,FALSE())</f>
        <v>结束</v>
      </c>
    </row>
    <row r="247" customFormat="false" ht="273" hidden="true" customHeight="false" outlineLevel="0" collapsed="false">
      <c r="A247" s="36" t="s">
        <v>6789</v>
      </c>
      <c r="B247" s="36" t="s">
        <v>6790</v>
      </c>
      <c r="C247" s="36" t="s">
        <v>6791</v>
      </c>
      <c r="D247" s="36" t="s">
        <v>3870</v>
      </c>
      <c r="E247" s="35" t="s">
        <v>4747</v>
      </c>
      <c r="F247" s="35" t="s">
        <v>129</v>
      </c>
      <c r="G247" s="36" t="s">
        <v>6609</v>
      </c>
      <c r="H247" s="36" t="s">
        <v>6792</v>
      </c>
      <c r="I247" s="35" t="s">
        <v>92</v>
      </c>
      <c r="J247" s="35" t="s">
        <v>173</v>
      </c>
      <c r="K247" s="35" t="s">
        <v>234</v>
      </c>
      <c r="L247" s="35" t="s">
        <v>303</v>
      </c>
      <c r="M247" s="35" t="s">
        <v>304</v>
      </c>
      <c r="N247" s="35" t="s">
        <v>97</v>
      </c>
      <c r="O247" s="35" t="s">
        <v>390</v>
      </c>
      <c r="P247" s="35" t="s">
        <v>234</v>
      </c>
      <c r="Q247" s="35" t="s">
        <v>390</v>
      </c>
      <c r="R247" s="36" t="s">
        <v>3870</v>
      </c>
      <c r="S247" s="36" t="s">
        <v>3848</v>
      </c>
      <c r="T247" s="35" t="s">
        <v>103</v>
      </c>
      <c r="U247" s="36" t="s">
        <v>104</v>
      </c>
      <c r="V247" s="35" t="s">
        <v>6754</v>
      </c>
      <c r="W247" s="35" t="s">
        <v>6793</v>
      </c>
      <c r="X247" s="35" t="s">
        <v>6756</v>
      </c>
      <c r="Y247" s="35" t="s">
        <v>242</v>
      </c>
      <c r="Z247" s="35" t="s">
        <v>242</v>
      </c>
      <c r="AA247" s="35" t="s">
        <v>6757</v>
      </c>
      <c r="AB247" s="35" t="s">
        <v>111</v>
      </c>
      <c r="AC247" s="35" t="s">
        <v>4854</v>
      </c>
      <c r="AD247" s="35" t="s">
        <v>234</v>
      </c>
      <c r="AE247" s="35"/>
      <c r="AF247" s="35"/>
      <c r="AG247" s="35"/>
      <c r="AH247" s="35" t="s">
        <v>4756</v>
      </c>
      <c r="AI247" s="35" t="s">
        <v>4757</v>
      </c>
      <c r="AJ247" s="36" t="s">
        <v>104</v>
      </c>
      <c r="AK247" s="37" t="str">
        <f aca="false">AI247&amp;L247&amp;M247</f>
        <v>普办人力资源方面其他问题人力资源方面补充内容</v>
      </c>
      <c r="AP247" s="38" t="n">
        <v>244</v>
      </c>
      <c r="AQ247" s="97" t="n">
        <v>46113</v>
      </c>
      <c r="AR247" s="43" t="str">
        <f aca="false">IFERROR(LEFT(A247,FIND("（",A247)-1),A247)</f>
        <v>GJ-PHONE-20260402-1970</v>
      </c>
      <c r="AS247" s="43" t="str">
        <f aca="false">J247</f>
        <v>其他</v>
      </c>
      <c r="AT247" s="43" t="n">
        <f aca="false">IF(MID(AR247,1,2)="热线",12345)+IF(MID(AR247,1,2)="网络",12345)+IF(MID(AR247,1,2)="GJ",96166)</f>
        <v>96166</v>
      </c>
      <c r="AU247" s="43" t="str">
        <f aca="false">IFERROR(LEFT(C247,FIND(" ",C247)-1),C247)</f>
        <v>2026-04-02</v>
      </c>
      <c r="AV247" s="43" t="str">
        <f aca="false">P247</f>
        <v>人力资源部（人力资源发展中心）</v>
      </c>
      <c r="AW247" s="43" t="str">
        <f aca="false">Q247</f>
        <v>小营分中心</v>
      </c>
      <c r="AX247" s="7" t="str">
        <f aca="false">H247</f>
        <v>4月2 日 16:58分来电：一先生二次来电：催办3月26日反映的事情，直到来电时间没有人给其回复，要求马上答复。
原始记录：原始：3月26日11:54分来电，张先生是鸿运承职工，现自己一直在休病假，没有职位。其称最早曾在北旅开过车，现在是鸿运承，因自己有好多病：焦虑、幻想等等病，现在也上不了班，其想办理55岁退休，上级领导说没名额，不给其办理。故不满，要求负责人回复。
4月1日11:04分来电：称此事鸿运承与其联系，称此事无法解决，其以前是北旅时代的职工，当时集团公司给其承诺的是55可以退休，故就此事要求集团公司领导答复。
4月1日17:57分一先生三次来电：称工作人员联系称：目前没有名额，没法办理退休。故对答复不满，并称当初解决此事时，一位女领导代表公交集团对他们北旅时代的职工承诺过55岁可以退休。并认为不应该找鸿运承，而是应该公交集团领导解决此事，并要求尽快答复。
4月1日18：48分张先生来电称：曾使用手机号13001908381多次反映其是鸿运承职工，想55岁办理退休，上级领导说没名额，不给其办理，要求公交集团要求尽快答复一事。称一直未有相关领导答复。再次来电要求尽快答复。并称如不解决就会向12345反映此情况。
 4月1日19：24分一先生再次来电，其称自己是一位大车司机，公交集团的一位女士承诺北旅时代的全体职工可以55岁内退，其现在想办理内退，但办理不了。其不满，要求尽快答复。注：其要求公交集团的领导在明天上班时，第一时间给其一个答复。</v>
      </c>
      <c r="AY247" s="43" t="str">
        <f aca="false">L247</f>
        <v>人力资源方面其他问题</v>
      </c>
      <c r="AZ247" s="43" t="s">
        <v>92</v>
      </c>
      <c r="BA247" s="43" t="s">
        <v>92</v>
      </c>
      <c r="BB247" s="43" t="s">
        <v>116</v>
      </c>
      <c r="BC247" s="6" t="s">
        <v>1330</v>
      </c>
      <c r="BD247" s="43" t="str">
        <f aca="false">T247</f>
        <v>结束</v>
      </c>
      <c r="BE247" s="43" t="str">
        <f aca="false">IFERROR(LEFT(R247,FIND(" ",R247)-1),R247)</f>
        <v>2026-04-07</v>
      </c>
      <c r="BF247" s="6" t="s">
        <v>6748</v>
      </c>
      <c r="BG247" s="78" t="s">
        <v>238</v>
      </c>
      <c r="BH247" s="55" t="s">
        <v>390</v>
      </c>
      <c r="BI247" s="44"/>
      <c r="BJ247" s="44"/>
      <c r="BK247" s="44"/>
      <c r="BL247" s="44" t="str">
        <f aca="false">IF(BG247="物管行政部","侯旭、郑楠",IF(BG247="安保部","张庚",IF(BG247="工程设备部","华菲",IF(BG247="人力资源部","成琦",IF(BG247="党委工作部","阎鑫雨",IF(BG247="餐饮服务部","赵弘晨",IF(BG247="工会","白莉",IF(BG247="办公室","李建萍",""))))))))&amp;IF(BG247="纪检部","张先民",IF(BG247="信息管理部","蔡浩然",""))</f>
        <v>成琦</v>
      </c>
      <c r="BM247" s="44"/>
      <c r="BN247" s="44"/>
      <c r="BO247" s="44"/>
      <c r="BP247" s="45" t="s">
        <v>120</v>
      </c>
      <c r="BQ247" s="46" t="s">
        <v>6794</v>
      </c>
      <c r="BR247" s="44" t="s">
        <v>92</v>
      </c>
      <c r="BS247" s="46"/>
      <c r="BT247" s="46"/>
      <c r="BU247" s="44"/>
      <c r="BV247" s="44"/>
      <c r="BW247" s="44" t="str">
        <f aca="false">MID(AR247,1,22)</f>
        <v>GJ-PHONE-20260402-1970</v>
      </c>
      <c r="BX247" s="45" t="str">
        <f aca="false">IF(COUNTIF(BW:BW,BW247)=1,"否",COUNTIF(BW:BW,BW247))</f>
        <v>否</v>
      </c>
      <c r="CF247" s="0" t="str">
        <f aca="false">VLOOKUP(AR247,[3]市民意见信息导出!$AK$2:$AM$304,3,FALSE())</f>
        <v>结束</v>
      </c>
    </row>
    <row r="248" customFormat="false" ht="39" hidden="true" customHeight="false" outlineLevel="0" collapsed="false">
      <c r="A248" s="36" t="s">
        <v>6795</v>
      </c>
      <c r="B248" s="36" t="s">
        <v>6796</v>
      </c>
      <c r="C248" s="36" t="s">
        <v>6797</v>
      </c>
      <c r="D248" s="36" t="s">
        <v>3895</v>
      </c>
      <c r="E248" s="35" t="s">
        <v>4747</v>
      </c>
      <c r="F248" s="35" t="s">
        <v>129</v>
      </c>
      <c r="G248" s="35"/>
      <c r="H248" s="35" t="s">
        <v>6798</v>
      </c>
      <c r="I248" s="35" t="s">
        <v>116</v>
      </c>
      <c r="J248" s="35" t="s">
        <v>173</v>
      </c>
      <c r="K248" s="35" t="s">
        <v>434</v>
      </c>
      <c r="L248" s="35" t="s">
        <v>435</v>
      </c>
      <c r="M248" s="35" t="s">
        <v>436</v>
      </c>
      <c r="N248" s="35" t="s">
        <v>97</v>
      </c>
      <c r="O248" s="35" t="s">
        <v>99</v>
      </c>
      <c r="P248" s="35" t="s">
        <v>99</v>
      </c>
      <c r="Q248" s="35" t="s">
        <v>218</v>
      </c>
      <c r="R248" s="36" t="s">
        <v>3895</v>
      </c>
      <c r="S248" s="36" t="s">
        <v>3848</v>
      </c>
      <c r="T248" s="35" t="s">
        <v>103</v>
      </c>
      <c r="U248" s="36" t="s">
        <v>104</v>
      </c>
      <c r="V248" s="35" t="s">
        <v>524</v>
      </c>
      <c r="W248" s="35" t="s">
        <v>6799</v>
      </c>
      <c r="X248" s="35" t="s">
        <v>6800</v>
      </c>
      <c r="Y248" s="35" t="s">
        <v>242</v>
      </c>
      <c r="Z248" s="35" t="s">
        <v>242</v>
      </c>
      <c r="AA248" s="35" t="s">
        <v>6801</v>
      </c>
      <c r="AB248" s="35" t="s">
        <v>111</v>
      </c>
      <c r="AC248" s="35" t="s">
        <v>97</v>
      </c>
      <c r="AD248" s="35" t="s">
        <v>99</v>
      </c>
      <c r="AE248" s="35"/>
      <c r="AF248" s="35"/>
      <c r="AG248" s="35" t="s">
        <v>4747</v>
      </c>
      <c r="AH248" s="35" t="s">
        <v>4756</v>
      </c>
      <c r="AI248" s="35" t="s">
        <v>4757</v>
      </c>
      <c r="AJ248" s="36" t="s">
        <v>104</v>
      </c>
      <c r="AK248" s="37" t="str">
        <f aca="false">AI248&amp;L248&amp;M248</f>
        <v>普办基建行政专业其他问题基建行政专业补充内容</v>
      </c>
      <c r="AP248" s="38" t="n">
        <v>245</v>
      </c>
      <c r="AQ248" s="97" t="n">
        <v>46113</v>
      </c>
      <c r="AR248" s="43" t="str">
        <f aca="false">IFERROR(LEFT(A248,FIND("（",A248)-1),A248)</f>
        <v>GJ-PHONE-20260403-0530</v>
      </c>
      <c r="AS248" s="43" t="str">
        <f aca="false">J248</f>
        <v>其他</v>
      </c>
      <c r="AT248" s="43" t="n">
        <f aca="false">IF(MID(AR248,1,2)="热线",12345)+IF(MID(AR248,1,2)="网络",12345)+IF(MID(AR248,1,2)="GJ",96166)</f>
        <v>96166</v>
      </c>
      <c r="AU248" s="43" t="str">
        <f aca="false">IFERROR(LEFT(C248,FIND(" ",C248)-1),C248)</f>
        <v>2026-04-03</v>
      </c>
      <c r="AV248" s="43" t="str">
        <f aca="false">P248</f>
        <v>物管行政部</v>
      </c>
      <c r="AW248" s="43" t="str">
        <f aca="false">Q248</f>
        <v>机关</v>
      </c>
      <c r="AX248" s="7" t="str">
        <f aca="false">H248</f>
        <v>一位先生4月3日9：33分来电建议：地铁善各庄公交场站内能增设对外使用的公共厕所，以方便候车乘客使用。</v>
      </c>
      <c r="AY248" s="43" t="str">
        <f aca="false">L248</f>
        <v>基建行政专业其他问题</v>
      </c>
      <c r="AZ248" s="43" t="s">
        <v>116</v>
      </c>
      <c r="BA248" s="43" t="s">
        <v>116</v>
      </c>
      <c r="BB248" s="43" t="s">
        <v>116</v>
      </c>
      <c r="BC248" s="6" t="s">
        <v>4758</v>
      </c>
      <c r="BD248" s="43" t="str">
        <f aca="false">T248</f>
        <v>结束</v>
      </c>
      <c r="BE248" s="43" t="str">
        <f aca="false">IFERROR(LEFT(R248,FIND(" ",R248)-1),R248)</f>
        <v>2026-04-08</v>
      </c>
      <c r="BF248" s="6" t="s">
        <v>6783</v>
      </c>
      <c r="BG248" s="78" t="s">
        <v>99</v>
      </c>
      <c r="BH248" s="55" t="s">
        <v>437</v>
      </c>
      <c r="BI248" s="44"/>
      <c r="BJ248" s="44"/>
      <c r="BK248" s="44"/>
      <c r="BL248" s="44" t="str">
        <f aca="false">IF(BG248="物管行政部","侯旭、郑楠",IF(BG248="安保部","张庚",IF(BG248="工程设备部","华菲",IF(BG248="人力资源部","成琦",IF(BG248="党委工作部","阎鑫雨",IF(BG248="餐饮服务部","赵弘晨",IF(BG248="工会","白莉",IF(BG248="办公室","李建萍",""))))))))&amp;IF(BG248="纪检部","张先民",IF(BG248="信息管理部","蔡浩然",""))</f>
        <v>侯旭、郑楠</v>
      </c>
      <c r="BM248" s="44"/>
      <c r="BN248" s="44"/>
      <c r="BO248" s="44"/>
      <c r="BP248" s="45" t="s">
        <v>120</v>
      </c>
      <c r="BQ248" s="46"/>
      <c r="BR248" s="44"/>
      <c r="BS248" s="46"/>
      <c r="BT248" s="46"/>
      <c r="BU248" s="44"/>
      <c r="BV248" s="44"/>
      <c r="BW248" s="44" t="str">
        <f aca="false">MID(AR248,1,22)</f>
        <v>GJ-PHONE-20260403-0530</v>
      </c>
      <c r="BX248" s="45" t="str">
        <f aca="false">IF(COUNTIF(BW:BW,BW248)=1,"否",COUNTIF(BW:BW,BW248))</f>
        <v>否</v>
      </c>
      <c r="CF248" s="0" t="str">
        <f aca="false">VLOOKUP(AR248,[3]市民意见信息导出!$AK$2:$AM$304,3,FALSE())</f>
        <v>结束</v>
      </c>
    </row>
    <row r="249" customFormat="false" ht="42" hidden="true" customHeight="false" outlineLevel="0" collapsed="false">
      <c r="A249" s="36" t="s">
        <v>6802</v>
      </c>
      <c r="B249" s="36" t="s">
        <v>6803</v>
      </c>
      <c r="C249" s="36" t="s">
        <v>6804</v>
      </c>
      <c r="D249" s="36" t="s">
        <v>3895</v>
      </c>
      <c r="E249" s="35"/>
      <c r="F249" s="35" t="s">
        <v>129</v>
      </c>
      <c r="G249" s="35"/>
      <c r="H249" s="36" t="s">
        <v>6805</v>
      </c>
      <c r="I249" s="35" t="s">
        <v>116</v>
      </c>
      <c r="J249" s="35" t="s">
        <v>173</v>
      </c>
      <c r="K249" s="35" t="s">
        <v>132</v>
      </c>
      <c r="L249" s="35" t="s">
        <v>174</v>
      </c>
      <c r="M249" s="35" t="s">
        <v>175</v>
      </c>
      <c r="N249" s="35" t="s">
        <v>97</v>
      </c>
      <c r="O249" s="35" t="s">
        <v>1467</v>
      </c>
      <c r="P249" s="35" t="s">
        <v>176</v>
      </c>
      <c r="Q249" s="35" t="s">
        <v>1467</v>
      </c>
      <c r="R249" s="36" t="s">
        <v>3895</v>
      </c>
      <c r="S249" s="36" t="s">
        <v>6806</v>
      </c>
      <c r="T249" s="35" t="s">
        <v>103</v>
      </c>
      <c r="U249" s="36" t="s">
        <v>104</v>
      </c>
      <c r="V249" s="36" t="s">
        <v>6807</v>
      </c>
      <c r="W249" s="35" t="s">
        <v>6808</v>
      </c>
      <c r="X249" s="35" t="s">
        <v>6809</v>
      </c>
      <c r="Y249" s="35" t="s">
        <v>6810</v>
      </c>
      <c r="Z249" s="35" t="s">
        <v>6811</v>
      </c>
      <c r="AA249" s="35" t="s">
        <v>6812</v>
      </c>
      <c r="AB249" s="35" t="s">
        <v>111</v>
      </c>
      <c r="AC249" s="35" t="s">
        <v>97</v>
      </c>
      <c r="AD249" s="35" t="s">
        <v>176</v>
      </c>
      <c r="AE249" s="35"/>
      <c r="AF249" s="35"/>
      <c r="AG249" s="35"/>
      <c r="AH249" s="35" t="s">
        <v>4756</v>
      </c>
      <c r="AI249" s="35" t="s">
        <v>4757</v>
      </c>
      <c r="AJ249" s="36" t="s">
        <v>104</v>
      </c>
      <c r="AK249" s="37" t="str">
        <f aca="false">AI249&amp;L249&amp;M249</f>
        <v>普办安保专业其他问题安保专业补充内容</v>
      </c>
      <c r="AP249" s="38" t="n">
        <v>246</v>
      </c>
      <c r="AQ249" s="97" t="n">
        <v>46113</v>
      </c>
      <c r="AR249" s="43" t="str">
        <f aca="false">IFERROR(LEFT(A249,FIND("（",A249)-1),A249)</f>
        <v>GJ-PHONE-20260403-2183</v>
      </c>
      <c r="AS249" s="43" t="str">
        <f aca="false">J249</f>
        <v>其他</v>
      </c>
      <c r="AT249" s="43" t="n">
        <f aca="false">IF(MID(AR249,1,2)="热线",12345)+IF(MID(AR249,1,2)="网络",12345)+IF(MID(AR249,1,2)="GJ",96166)</f>
        <v>96166</v>
      </c>
      <c r="AU249" s="43" t="str">
        <f aca="false">IFERROR(LEFT(C249,FIND(" ",C249)-1),C249)</f>
        <v>2026-04-03</v>
      </c>
      <c r="AV249" s="43" t="str">
        <f aca="false">P249</f>
        <v>安全保卫部（应急管理中心）</v>
      </c>
      <c r="AW249" s="43" t="str">
        <f aca="false">Q249</f>
        <v>大观园分中心</v>
      </c>
      <c r="AX249" s="7" t="str">
        <f aca="false">H249</f>
        <v>4月3日17:43分来电、一市民来电反映其询问永定门汽车站门口岗亭内的一名工作人员（男、穿工服）路线，该工作人员不理其，故不满，特来电反映。</v>
      </c>
      <c r="AY249" s="43" t="str">
        <f aca="false">L249</f>
        <v>安保专业其他问题</v>
      </c>
      <c r="AZ249" s="43" t="s">
        <v>92</v>
      </c>
      <c r="BA249" s="43" t="s">
        <v>92</v>
      </c>
      <c r="BB249" s="43" t="s">
        <v>116</v>
      </c>
      <c r="BC249" s="6" t="s">
        <v>1330</v>
      </c>
      <c r="BD249" s="43" t="str">
        <f aca="false">T249</f>
        <v>结束</v>
      </c>
      <c r="BE249" s="43" t="str">
        <f aca="false">IFERROR(LEFT(R249,FIND(" ",R249)-1),R249)</f>
        <v>2026-04-08</v>
      </c>
      <c r="BF249" s="5" t="s">
        <v>624</v>
      </c>
      <c r="BG249" s="78" t="s">
        <v>148</v>
      </c>
      <c r="BH249" s="55" t="s">
        <v>1467</v>
      </c>
      <c r="BI249" s="44"/>
      <c r="BJ249" s="44"/>
      <c r="BK249" s="44"/>
      <c r="BL249" s="44" t="str">
        <f aca="false">IF(BG249="物管行政部","侯旭、郑楠",IF(BG249="安保部","张庚",IF(BG249="工程设备部","华菲",IF(BG249="人力资源部","成琦",IF(BG249="党委工作部","阎鑫雨",IF(BG249="餐饮服务部","赵弘晨",IF(BG249="工会","白莉",IF(BG249="办公室","李建萍",""))))))))&amp;IF(BG249="纪检部","张先民",IF(BG249="信息管理部","蔡浩然",""))</f>
        <v>张庚</v>
      </c>
      <c r="BM249" s="44"/>
      <c r="BN249" s="44"/>
      <c r="BO249" s="44"/>
      <c r="BP249" s="45" t="s">
        <v>120</v>
      </c>
      <c r="BQ249" s="46"/>
      <c r="BR249" s="44"/>
      <c r="BS249" s="46"/>
      <c r="BT249" s="46"/>
      <c r="BU249" s="44"/>
      <c r="BV249" s="44"/>
      <c r="BW249" s="44" t="str">
        <f aca="false">MID(AR249,1,22)</f>
        <v>GJ-PHONE-20260403-2183</v>
      </c>
      <c r="BX249" s="45" t="str">
        <f aca="false">IF(COUNTIF(BW:BW,BW249)=1,"否",COUNTIF(BW:BW,BW249))</f>
        <v>否</v>
      </c>
      <c r="CF249" s="0" t="str">
        <f aca="false">VLOOKUP(AR249,[3]市民意见信息导出!$AK$2:$AM$304,3,FALSE())</f>
        <v>结束</v>
      </c>
    </row>
    <row r="250" customFormat="false" ht="28" hidden="true" customHeight="false" outlineLevel="0" collapsed="false">
      <c r="A250" s="36" t="s">
        <v>6813</v>
      </c>
      <c r="B250" s="36" t="s">
        <v>6814</v>
      </c>
      <c r="C250" s="36" t="s">
        <v>6815</v>
      </c>
      <c r="D250" s="36" t="s">
        <v>3895</v>
      </c>
      <c r="E250" s="35" t="s">
        <v>4747</v>
      </c>
      <c r="F250" s="35" t="s">
        <v>129</v>
      </c>
      <c r="G250" s="35"/>
      <c r="H250" s="36" t="s">
        <v>6816</v>
      </c>
      <c r="I250" s="35" t="s">
        <v>116</v>
      </c>
      <c r="J250" s="35" t="s">
        <v>93</v>
      </c>
      <c r="K250" s="35" t="s">
        <v>94</v>
      </c>
      <c r="L250" s="35" t="s">
        <v>95</v>
      </c>
      <c r="M250" s="35" t="s">
        <v>96</v>
      </c>
      <c r="N250" s="35" t="s">
        <v>97</v>
      </c>
      <c r="O250" s="35" t="s">
        <v>254</v>
      </c>
      <c r="P250" s="35" t="s">
        <v>99</v>
      </c>
      <c r="Q250" s="35" t="s">
        <v>254</v>
      </c>
      <c r="R250" s="36" t="s">
        <v>3895</v>
      </c>
      <c r="S250" s="36" t="s">
        <v>3848</v>
      </c>
      <c r="T250" s="35" t="s">
        <v>103</v>
      </c>
      <c r="U250" s="36" t="s">
        <v>104</v>
      </c>
      <c r="V250" s="35" t="s">
        <v>5728</v>
      </c>
      <c r="W250" s="35" t="s">
        <v>4924</v>
      </c>
      <c r="X250" s="35" t="s">
        <v>4897</v>
      </c>
      <c r="Y250" s="35" t="s">
        <v>4753</v>
      </c>
      <c r="Z250" s="35" t="s">
        <v>4754</v>
      </c>
      <c r="AA250" s="35" t="s">
        <v>6817</v>
      </c>
      <c r="AB250" s="35" t="s">
        <v>111</v>
      </c>
      <c r="AC250" s="35" t="s">
        <v>97</v>
      </c>
      <c r="AD250" s="35" t="s">
        <v>99</v>
      </c>
      <c r="AE250" s="35"/>
      <c r="AF250" s="35"/>
      <c r="AG250" s="35"/>
      <c r="AH250" s="35" t="s">
        <v>4756</v>
      </c>
      <c r="AI250" s="35" t="s">
        <v>4757</v>
      </c>
      <c r="AJ250" s="36" t="s">
        <v>104</v>
      </c>
      <c r="AK250" s="37" t="str">
        <f aca="false">AI250&amp;L250&amp;M250</f>
        <v>普办企业政策问题调整服务规范</v>
      </c>
      <c r="AP250" s="38" t="n">
        <v>247</v>
      </c>
      <c r="AQ250" s="97" t="n">
        <v>46113</v>
      </c>
      <c r="AR250" s="43" t="str">
        <f aca="false">IFERROR(LEFT(A250,FIND("（",A250)-1),A250)</f>
        <v>GJ-PHONE-20260403-2743</v>
      </c>
      <c r="AS250" s="43" t="str">
        <f aca="false">J250</f>
        <v>诉求</v>
      </c>
      <c r="AT250" s="43" t="n">
        <f aca="false">IF(MID(AR250,1,2)="热线",12345)+IF(MID(AR250,1,2)="网络",12345)+IF(MID(AR250,1,2)="GJ",96166)</f>
        <v>96166</v>
      </c>
      <c r="AU250" s="43" t="str">
        <f aca="false">IFERROR(LEFT(C250,FIND(" ",C250)-1),C250)</f>
        <v>2026-04-03</v>
      </c>
      <c r="AV250" s="43" t="str">
        <f aca="false">P250</f>
        <v>物管行政部</v>
      </c>
      <c r="AW250" s="43" t="str">
        <f aca="false">Q250</f>
        <v>凌家庙分中心</v>
      </c>
      <c r="AX250" s="7" t="str">
        <f aca="false">H250</f>
        <v>4月3日20:36分来电：一先生在双井桥东乘坐19：30分的快速直达专线192路，其看见车厢内壁上（玻璃下方）和黄色座套上都有油渍，其不满，特来电反映。</v>
      </c>
      <c r="AY250" s="43" t="str">
        <f aca="false">L250</f>
        <v>企业政策问题</v>
      </c>
      <c r="AZ250" s="43" t="s">
        <v>116</v>
      </c>
      <c r="BA250" s="43" t="s">
        <v>116</v>
      </c>
      <c r="BB250" s="43" t="s">
        <v>116</v>
      </c>
      <c r="BC250" s="6" t="s">
        <v>4758</v>
      </c>
      <c r="BD250" s="43" t="str">
        <f aca="false">T250</f>
        <v>结束</v>
      </c>
      <c r="BE250" s="43" t="str">
        <f aca="false">IFERROR(LEFT(R250,FIND(" ",R250)-1),R250)</f>
        <v>2026-04-08</v>
      </c>
      <c r="BF250" s="6" t="s">
        <v>2652</v>
      </c>
      <c r="BG250" s="78" t="s">
        <v>99</v>
      </c>
      <c r="BH250" s="55" t="s">
        <v>254</v>
      </c>
      <c r="BI250" s="44"/>
      <c r="BJ250" s="44"/>
      <c r="BK250" s="44"/>
      <c r="BL250" s="44" t="str">
        <f aca="false">IF(BG250="物管行政部","侯旭、郑楠",IF(BG250="安保部","张庚",IF(BG250="工程设备部","华菲",IF(BG250="人力资源部","成琦",IF(BG250="党委工作部","阎鑫雨",IF(BG250="餐饮服务部","赵弘晨",IF(BG250="工会","白莉",IF(BG250="办公室","李建萍",""))))))))&amp;IF(BG250="纪检部","张先民",IF(BG250="信息管理部","蔡浩然",""))</f>
        <v>侯旭、郑楠</v>
      </c>
      <c r="BM250" s="44"/>
      <c r="BN250" s="44"/>
      <c r="BO250" s="44"/>
      <c r="BP250" s="45" t="s">
        <v>120</v>
      </c>
      <c r="BQ250" s="46"/>
      <c r="BR250" s="44"/>
      <c r="BS250" s="46"/>
      <c r="BT250" s="46"/>
      <c r="BU250" s="44"/>
      <c r="BV250" s="44"/>
      <c r="BW250" s="44" t="str">
        <f aca="false">MID(AR250,1,22)</f>
        <v>GJ-PHONE-20260403-2743</v>
      </c>
      <c r="BX250" s="45" t="str">
        <f aca="false">IF(COUNTIF(BW:BW,BW250)=1,"否",COUNTIF(BW:BW,BW250))</f>
        <v>否</v>
      </c>
      <c r="CF250" s="0" t="str">
        <f aca="false">VLOOKUP(AR250,[3]市民意见信息导出!$AK$2:$AM$304,3,FALSE())</f>
        <v>结束</v>
      </c>
    </row>
    <row r="251" customFormat="false" ht="52" hidden="true" customHeight="false" outlineLevel="0" collapsed="false">
      <c r="A251" s="36" t="s">
        <v>6818</v>
      </c>
      <c r="B251" s="36" t="s">
        <v>6819</v>
      </c>
      <c r="C251" s="36" t="s">
        <v>6820</v>
      </c>
      <c r="D251" s="36" t="s">
        <v>3895</v>
      </c>
      <c r="E251" s="35"/>
      <c r="F251" s="35" t="s">
        <v>129</v>
      </c>
      <c r="G251" s="35"/>
      <c r="H251" s="36" t="s">
        <v>6821</v>
      </c>
      <c r="I251" s="35" t="s">
        <v>116</v>
      </c>
      <c r="J251" s="35" t="s">
        <v>173</v>
      </c>
      <c r="K251" s="35" t="s">
        <v>234</v>
      </c>
      <c r="L251" s="35" t="s">
        <v>303</v>
      </c>
      <c r="M251" s="35" t="s">
        <v>304</v>
      </c>
      <c r="N251" s="35" t="s">
        <v>97</v>
      </c>
      <c r="O251" s="35" t="s">
        <v>238</v>
      </c>
      <c r="P251" s="35" t="s">
        <v>238</v>
      </c>
      <c r="Q251" s="35" t="s">
        <v>218</v>
      </c>
      <c r="R251" s="36" t="s">
        <v>3895</v>
      </c>
      <c r="S251" s="36" t="s">
        <v>3906</v>
      </c>
      <c r="T251" s="35" t="s">
        <v>103</v>
      </c>
      <c r="U251" s="36" t="s">
        <v>104</v>
      </c>
      <c r="V251" s="35" t="s">
        <v>6822</v>
      </c>
      <c r="W251" s="35" t="s">
        <v>6823</v>
      </c>
      <c r="X251" s="35" t="s">
        <v>3216</v>
      </c>
      <c r="Y251" s="35" t="s">
        <v>242</v>
      </c>
      <c r="Z251" s="35" t="s">
        <v>242</v>
      </c>
      <c r="AA251" s="35" t="s">
        <v>6824</v>
      </c>
      <c r="AB251" s="35" t="s">
        <v>111</v>
      </c>
      <c r="AC251" s="35" t="s">
        <v>97</v>
      </c>
      <c r="AD251" s="35" t="s">
        <v>238</v>
      </c>
      <c r="AE251" s="35"/>
      <c r="AF251" s="35"/>
      <c r="AG251" s="35"/>
      <c r="AH251" s="35" t="s">
        <v>4756</v>
      </c>
      <c r="AI251" s="35" t="s">
        <v>4757</v>
      </c>
      <c r="AJ251" s="36" t="s">
        <v>104</v>
      </c>
      <c r="AK251" s="37" t="str">
        <f aca="false">AI251&amp;L251&amp;M251</f>
        <v>普办人力资源方面其他问题人力资源方面补充内容</v>
      </c>
      <c r="AP251" s="38" t="n">
        <v>248</v>
      </c>
      <c r="AQ251" s="97" t="n">
        <v>46113</v>
      </c>
      <c r="AR251" s="43" t="str">
        <f aca="false">IFERROR(LEFT(A251,FIND("（",A251)-1),A251)</f>
        <v>GJ-PHONE-20260403-2949</v>
      </c>
      <c r="AS251" s="43" t="str">
        <f aca="false">J251</f>
        <v>其他</v>
      </c>
      <c r="AT251" s="43" t="n">
        <f aca="false">IF(MID(AR251,1,2)="热线",12345)+IF(MID(AR251,1,2)="网络",12345)+IF(MID(AR251,1,2)="GJ",96166)</f>
        <v>96166</v>
      </c>
      <c r="AU251" s="43" t="str">
        <f aca="false">IFERROR(LEFT(C251,FIND(" ",C251)-1),C251)</f>
        <v>2026-04-03</v>
      </c>
      <c r="AV251" s="43" t="str">
        <f aca="false">P251</f>
        <v>人力资源部</v>
      </c>
      <c r="AW251" s="43" t="str">
        <f aca="false">Q251</f>
        <v>机关</v>
      </c>
      <c r="AX251" s="7" t="str">
        <f aca="false">H251</f>
        <v>4月3日22:21分来电、一先生（内部职工）再次反映，德胜门场站物业女班长（姓魏），长年利用职务之便吃饭不给钱，这种行为属于吃拿卡要，具体无法提供，称食堂有录像自己查。其不满，要求主管领导向96166回复，其要得知处理结果，自己会打96166询问、要求保护其个人隐私。</v>
      </c>
      <c r="AY251" s="43" t="str">
        <f aca="false">L251</f>
        <v>人力资源方面其他问题</v>
      </c>
      <c r="AZ251" s="43" t="s">
        <v>92</v>
      </c>
      <c r="BA251" s="43" t="s">
        <v>92</v>
      </c>
      <c r="BB251" s="43" t="s">
        <v>116</v>
      </c>
      <c r="BC251" s="6" t="s">
        <v>226</v>
      </c>
      <c r="BD251" s="43" t="str">
        <f aca="false">T251</f>
        <v>结束</v>
      </c>
      <c r="BE251" s="43" t="str">
        <f aca="false">IFERROR(LEFT(R251,FIND(" ",R251)-1),R251)</f>
        <v>2026-04-08</v>
      </c>
      <c r="BF251" s="6" t="s">
        <v>6825</v>
      </c>
      <c r="BG251" s="78" t="s">
        <v>238</v>
      </c>
      <c r="BH251" s="55" t="s">
        <v>186</v>
      </c>
      <c r="BI251" s="44"/>
      <c r="BJ251" s="44"/>
      <c r="BK251" s="44"/>
      <c r="BL251" s="44" t="str">
        <f aca="false">IF(BG251="物管行政部","侯旭、郑楠",IF(BG251="安保部","张庚",IF(BG251="工程设备部","华菲",IF(BG251="人力资源部","成琦",IF(BG251="党委工作部","阎鑫雨",IF(BG251="餐饮服务部","赵弘晨",IF(BG251="工会","白莉",IF(BG251="办公室","李建萍",""))))))))&amp;IF(BG251="纪检部","张先民",IF(BG251="信息管理部","蔡浩然",""))</f>
        <v>成琦</v>
      </c>
      <c r="BM251" s="44"/>
      <c r="BN251" s="44"/>
      <c r="BO251" s="44"/>
      <c r="BP251" s="45" t="s">
        <v>120</v>
      </c>
      <c r="BQ251" s="46"/>
      <c r="BR251" s="44"/>
      <c r="BS251" s="46"/>
      <c r="BT251" s="46"/>
      <c r="BU251" s="44"/>
      <c r="BV251" s="44"/>
      <c r="BW251" s="44" t="str">
        <f aca="false">MID(AR251,1,22)</f>
        <v>GJ-PHONE-20260403-2949</v>
      </c>
      <c r="BX251" s="45" t="str">
        <f aca="false">IF(COUNTIF(BW:BW,BW251)=1,"否",COUNTIF(BW:BW,BW251))</f>
        <v>否</v>
      </c>
      <c r="CF251" s="0" t="str">
        <f aca="false">VLOOKUP(AR251,[3]市民意见信息导出!$AK$2:$AM$304,3,FALSE())</f>
        <v>结束</v>
      </c>
    </row>
    <row r="252" customFormat="false" ht="42" hidden="true" customHeight="false" outlineLevel="0" collapsed="false">
      <c r="A252" s="36" t="s">
        <v>6826</v>
      </c>
      <c r="B252" s="36" t="s">
        <v>6827</v>
      </c>
      <c r="C252" s="36" t="s">
        <v>6828</v>
      </c>
      <c r="D252" s="36" t="s">
        <v>3895</v>
      </c>
      <c r="E252" s="35" t="s">
        <v>6829</v>
      </c>
      <c r="F252" s="35" t="s">
        <v>129</v>
      </c>
      <c r="G252" s="35"/>
      <c r="H252" s="36" t="s">
        <v>6830</v>
      </c>
      <c r="I252" s="35" t="s">
        <v>116</v>
      </c>
      <c r="J252" s="35" t="s">
        <v>588</v>
      </c>
      <c r="K252" s="35" t="s">
        <v>132</v>
      </c>
      <c r="L252" s="35" t="s">
        <v>589</v>
      </c>
      <c r="M252" s="35" t="s">
        <v>590</v>
      </c>
      <c r="N252" s="35" t="s">
        <v>97</v>
      </c>
      <c r="O252" s="35" t="s">
        <v>5660</v>
      </c>
      <c r="P252" s="35" t="s">
        <v>176</v>
      </c>
      <c r="Q252" s="35" t="s">
        <v>5660</v>
      </c>
      <c r="R252" s="36" t="s">
        <v>3895</v>
      </c>
      <c r="S252" s="36" t="s">
        <v>3906</v>
      </c>
      <c r="T252" s="35" t="s">
        <v>103</v>
      </c>
      <c r="U252" s="36" t="s">
        <v>104</v>
      </c>
      <c r="V252" s="35" t="s">
        <v>6831</v>
      </c>
      <c r="W252" s="35" t="s">
        <v>6831</v>
      </c>
      <c r="X252" s="35" t="s">
        <v>6832</v>
      </c>
      <c r="Y252" s="35" t="s">
        <v>6832</v>
      </c>
      <c r="Z252" s="35" t="s">
        <v>6832</v>
      </c>
      <c r="AA252" s="35" t="s">
        <v>6831</v>
      </c>
      <c r="AB252" s="35" t="s">
        <v>111</v>
      </c>
      <c r="AC252" s="35" t="s">
        <v>97</v>
      </c>
      <c r="AD252" s="35" t="s">
        <v>176</v>
      </c>
      <c r="AE252" s="35"/>
      <c r="AF252" s="35"/>
      <c r="AG252" s="35"/>
      <c r="AH252" s="35" t="s">
        <v>4756</v>
      </c>
      <c r="AI252" s="35" t="s">
        <v>4757</v>
      </c>
      <c r="AJ252" s="36" t="s">
        <v>104</v>
      </c>
      <c r="AK252" s="37" t="str">
        <f aca="false">AI252&amp;L252&amp;M252</f>
        <v>普办安保专业服务意识方面表扬表扬保安人员</v>
      </c>
      <c r="AP252" s="38" t="n">
        <v>249</v>
      </c>
      <c r="AQ252" s="97" t="n">
        <v>46113</v>
      </c>
      <c r="AR252" s="43" t="str">
        <f aca="false">IFERROR(LEFT(A252,FIND("（",A252)-1),A252)</f>
        <v>GJ-PHONE-20260403-2972</v>
      </c>
      <c r="AS252" s="43" t="str">
        <f aca="false">J252</f>
        <v>表扬</v>
      </c>
      <c r="AT252" s="43" t="n">
        <f aca="false">IF(MID(AR252,1,2)="热线",12345)+IF(MID(AR252,1,2)="网络",12345)+IF(MID(AR252,1,2)="GJ",96166)</f>
        <v>96166</v>
      </c>
      <c r="AU252" s="43" t="str">
        <f aca="false">IFERROR(LEFT(C252,FIND(" ",C252)-1),C252)</f>
        <v>2026-04-03</v>
      </c>
      <c r="AV252" s="43" t="str">
        <f aca="false">P252</f>
        <v>安全保卫部（应急管理中心）</v>
      </c>
      <c r="AW252" s="43" t="str">
        <f aca="false">Q252</f>
        <v>大厦分中心</v>
      </c>
      <c r="AX252" s="7" t="str">
        <f aca="false">H252</f>
        <v>4月3日22:11分来电（下车），一先生从二七剧场路北口乘坐68路（车号未记）到木樨地西。下车把一个黑色袋子（汽车充电器）遗失，后其到马官营西场站找物品，场站保安上车帮其找到物品并归还。来电表扬。</v>
      </c>
      <c r="AY252" s="43" t="str">
        <f aca="false">L252</f>
        <v>安保专业服务意识方面表扬</v>
      </c>
      <c r="AZ252" s="43" t="s">
        <v>116</v>
      </c>
      <c r="BA252" s="43" t="s">
        <v>116</v>
      </c>
      <c r="BB252" s="43" t="s">
        <v>116</v>
      </c>
      <c r="BC252" s="6" t="s">
        <v>1330</v>
      </c>
      <c r="BD252" s="43" t="str">
        <f aca="false">T252</f>
        <v>结束</v>
      </c>
      <c r="BE252" s="43" t="str">
        <f aca="false">IFERROR(LEFT(R252,FIND(" ",R252)-1),R252)</f>
        <v>2026-04-08</v>
      </c>
      <c r="BF252" s="6" t="s">
        <v>598</v>
      </c>
      <c r="BG252" s="78" t="s">
        <v>99</v>
      </c>
      <c r="BH252" s="55" t="s">
        <v>5660</v>
      </c>
      <c r="BI252" s="44"/>
      <c r="BJ252" s="44"/>
      <c r="BK252" s="44"/>
      <c r="BL252" s="44" t="str">
        <f aca="false">IF(BG252="物管行政部","侯旭、郑楠",IF(BG252="安保部","张庚",IF(BG252="工程设备部","华菲",IF(BG252="人力资源部","成琦",IF(BG252="党委工作部","阎鑫雨",IF(BG252="餐饮服务部","赵弘晨",IF(BG252="工会","白莉",IF(BG252="办公室","李建萍",""))))))))&amp;IF(BG252="纪检部","张先民",IF(BG252="信息管理部","蔡浩然",""))</f>
        <v>侯旭、郑楠</v>
      </c>
      <c r="BM252" s="44"/>
      <c r="BN252" s="44"/>
      <c r="BO252" s="44"/>
      <c r="BP252" s="45" t="s">
        <v>120</v>
      </c>
      <c r="BQ252" s="46"/>
      <c r="BR252" s="44"/>
      <c r="BS252" s="46"/>
      <c r="BT252" s="46"/>
      <c r="BU252" s="44"/>
      <c r="BV252" s="44"/>
      <c r="BW252" s="44" t="str">
        <f aca="false">MID(AR252,1,22)</f>
        <v>GJ-PHONE-20260403-2972</v>
      </c>
      <c r="BX252" s="45" t="str">
        <f aca="false">IF(COUNTIF(BW:BW,BW252)=1,"否",COUNTIF(BW:BW,BW252))</f>
        <v>否</v>
      </c>
      <c r="CF252" s="0" t="str">
        <f aca="false">VLOOKUP(AR252,[3]市民意见信息导出!$AK$2:$AM$304,3,FALSE())</f>
        <v>结束</v>
      </c>
    </row>
    <row r="253" customFormat="false" ht="39" hidden="true" customHeight="false" outlineLevel="0" collapsed="false">
      <c r="A253" s="36" t="s">
        <v>6833</v>
      </c>
      <c r="B253" s="36" t="s">
        <v>6834</v>
      </c>
      <c r="C253" s="36" t="s">
        <v>6835</v>
      </c>
      <c r="D253" s="36" t="s">
        <v>3933</v>
      </c>
      <c r="E253" s="35" t="s">
        <v>4747</v>
      </c>
      <c r="F253" s="35" t="s">
        <v>129</v>
      </c>
      <c r="G253" s="35"/>
      <c r="H253" s="36" t="s">
        <v>6836</v>
      </c>
      <c r="I253" s="35" t="s">
        <v>116</v>
      </c>
      <c r="J253" s="35" t="s">
        <v>173</v>
      </c>
      <c r="K253" s="35" t="s">
        <v>1831</v>
      </c>
      <c r="L253" s="35" t="s">
        <v>6350</v>
      </c>
      <c r="M253" s="35" t="s">
        <v>6379</v>
      </c>
      <c r="N253" s="35" t="s">
        <v>97</v>
      </c>
      <c r="O253" s="35" t="s">
        <v>447</v>
      </c>
      <c r="P253" s="35" t="s">
        <v>447</v>
      </c>
      <c r="Q253" s="35" t="s">
        <v>218</v>
      </c>
      <c r="R253" s="36" t="s">
        <v>3933</v>
      </c>
      <c r="S253" s="36" t="s">
        <v>3906</v>
      </c>
      <c r="T253" s="35" t="s">
        <v>103</v>
      </c>
      <c r="U253" s="36" t="s">
        <v>104</v>
      </c>
      <c r="V253" s="35" t="s">
        <v>6837</v>
      </c>
      <c r="W253" s="35" t="s">
        <v>5001</v>
      </c>
      <c r="X253" s="35" t="s">
        <v>6838</v>
      </c>
      <c r="Y253" s="35" t="s">
        <v>6838</v>
      </c>
      <c r="Z253" s="35" t="s">
        <v>242</v>
      </c>
      <c r="AA253" s="35" t="s">
        <v>6839</v>
      </c>
      <c r="AB253" s="35" t="s">
        <v>111</v>
      </c>
      <c r="AC253" s="35" t="s">
        <v>97</v>
      </c>
      <c r="AD253" s="35" t="s">
        <v>447</v>
      </c>
      <c r="AE253" s="35"/>
      <c r="AF253" s="35"/>
      <c r="AG253" s="35"/>
      <c r="AH253" s="35" t="s">
        <v>4756</v>
      </c>
      <c r="AI253" s="35" t="s">
        <v>4757</v>
      </c>
      <c r="AJ253" s="36" t="s">
        <v>104</v>
      </c>
      <c r="AK253" s="37" t="str">
        <f aca="false">AI253&amp;L253&amp;M253</f>
        <v>普办线网专业其他问题线网专业补充内容</v>
      </c>
      <c r="AP253" s="38" t="n">
        <v>250</v>
      </c>
      <c r="AQ253" s="97" t="n">
        <v>46113</v>
      </c>
      <c r="AR253" s="43" t="str">
        <f aca="false">IFERROR(LEFT(A253,FIND("（",A253)-1),A253)</f>
        <v>GJ-PHONE-20260404-1043</v>
      </c>
      <c r="AS253" s="43" t="str">
        <f aca="false">J253</f>
        <v>其他</v>
      </c>
      <c r="AT253" s="43" t="n">
        <f aca="false">IF(MID(AR253,1,2)="热线",12345)+IF(MID(AR253,1,2)="网络",12345)+IF(MID(AR253,1,2)="GJ",96166)</f>
        <v>96166</v>
      </c>
      <c r="AU253" s="43" t="str">
        <f aca="false">IFERROR(LEFT(C253,FIND(" ",C253)-1),C253)</f>
        <v>2026-04-04</v>
      </c>
      <c r="AV253" s="43" t="str">
        <f aca="false">P253</f>
        <v>工程设备部</v>
      </c>
      <c r="AW253" s="43" t="str">
        <f aca="false">Q253</f>
        <v>机关</v>
      </c>
      <c r="AX253" s="7" t="str">
        <f aca="false">H253</f>
        <v>4月4日12:19分(来电)一先生称：其看到朝阳门内双向站台的不锈钢护栏很脏都长锈了。特来电反映。</v>
      </c>
      <c r="AY253" s="43" t="str">
        <f aca="false">L253</f>
        <v>线网专业其他问题</v>
      </c>
      <c r="AZ253" s="43" t="s">
        <v>116</v>
      </c>
      <c r="BA253" s="43" t="s">
        <v>116</v>
      </c>
      <c r="BB253" s="43" t="s">
        <v>116</v>
      </c>
      <c r="BC253" s="6" t="s">
        <v>4758</v>
      </c>
      <c r="BD253" s="43" t="str">
        <f aca="false">T253</f>
        <v>结束</v>
      </c>
      <c r="BE253" s="43" t="str">
        <f aca="false">IFERROR(LEFT(R253,FIND(" ",R253)-1),R253)</f>
        <v>2026-04-09</v>
      </c>
      <c r="BF253" s="5" t="s">
        <v>564</v>
      </c>
      <c r="BG253" s="78" t="s">
        <v>447</v>
      </c>
      <c r="BH253" s="55" t="s">
        <v>218</v>
      </c>
      <c r="BI253" s="44"/>
      <c r="BJ253" s="44"/>
      <c r="BK253" s="44"/>
      <c r="BL253" s="44" t="str">
        <f aca="false">IF(BG253="物管行政部","侯旭、郑楠",IF(BG253="安保部","张庚",IF(BG253="工程设备部","华菲",IF(BG253="人力资源部","成琦",IF(BG253="党委工作部","阎鑫雨",IF(BG253="餐饮服务部","赵弘晨",IF(BG253="工会","白莉",IF(BG253="办公室","李建萍",""))))))))&amp;IF(BG253="纪检部","张先民",IF(BG253="信息管理部","蔡浩然",""))</f>
        <v>华菲</v>
      </c>
      <c r="BM253" s="44"/>
      <c r="BN253" s="44"/>
      <c r="BO253" s="44"/>
      <c r="BP253" s="45" t="s">
        <v>120</v>
      </c>
      <c r="BQ253" s="46" t="s">
        <v>6840</v>
      </c>
      <c r="BR253" s="44" t="s">
        <v>92</v>
      </c>
      <c r="BS253" s="46"/>
      <c r="BT253" s="46"/>
      <c r="BU253" s="44"/>
      <c r="BV253" s="44"/>
      <c r="BW253" s="44" t="str">
        <f aca="false">MID(AR253,1,22)</f>
        <v>GJ-PHONE-20260404-1043</v>
      </c>
      <c r="BX253" s="45" t="str">
        <f aca="false">IF(COUNTIF(BW:BW,BW253)=1,"否",COUNTIF(BW:BW,BW253))</f>
        <v>否</v>
      </c>
      <c r="CF253" s="0" t="str">
        <f aca="false">VLOOKUP(AR253,[3]市民意见信息导出!$AK$2:$AM$304,3,FALSE())</f>
        <v>结束</v>
      </c>
    </row>
    <row r="254" customFormat="false" ht="42" hidden="true" customHeight="false" outlineLevel="0" collapsed="false">
      <c r="A254" s="36" t="s">
        <v>6841</v>
      </c>
      <c r="B254" s="36" t="s">
        <v>6842</v>
      </c>
      <c r="C254" s="36" t="s">
        <v>6843</v>
      </c>
      <c r="D254" s="36" t="s">
        <v>3959</v>
      </c>
      <c r="E254" s="35" t="s">
        <v>4747</v>
      </c>
      <c r="F254" s="35" t="s">
        <v>129</v>
      </c>
      <c r="G254" s="35"/>
      <c r="H254" s="36" t="s">
        <v>6844</v>
      </c>
      <c r="I254" s="35" t="s">
        <v>116</v>
      </c>
      <c r="J254" s="35" t="s">
        <v>93</v>
      </c>
      <c r="K254" s="35" t="s">
        <v>434</v>
      </c>
      <c r="L254" s="35" t="s">
        <v>490</v>
      </c>
      <c r="M254" s="35" t="s">
        <v>741</v>
      </c>
      <c r="N254" s="35" t="s">
        <v>97</v>
      </c>
      <c r="O254" s="35" t="s">
        <v>447</v>
      </c>
      <c r="P254" s="35" t="s">
        <v>447</v>
      </c>
      <c r="Q254" s="35" t="s">
        <v>218</v>
      </c>
      <c r="R254" s="36" t="s">
        <v>3959</v>
      </c>
      <c r="S254" s="36" t="s">
        <v>3906</v>
      </c>
      <c r="T254" s="35" t="s">
        <v>103</v>
      </c>
      <c r="U254" s="36" t="s">
        <v>104</v>
      </c>
      <c r="V254" s="35" t="s">
        <v>6845</v>
      </c>
      <c r="W254" s="35" t="s">
        <v>6097</v>
      </c>
      <c r="X254" s="36" t="s">
        <v>6846</v>
      </c>
      <c r="Y254" s="36" t="s">
        <v>6846</v>
      </c>
      <c r="Z254" s="35" t="s">
        <v>242</v>
      </c>
      <c r="AA254" s="35" t="s">
        <v>6847</v>
      </c>
      <c r="AB254" s="35" t="s">
        <v>111</v>
      </c>
      <c r="AC254" s="35" t="s">
        <v>97</v>
      </c>
      <c r="AD254" s="35" t="s">
        <v>447</v>
      </c>
      <c r="AE254" s="35"/>
      <c r="AF254" s="35"/>
      <c r="AG254" s="35"/>
      <c r="AH254" s="35" t="s">
        <v>4756</v>
      </c>
      <c r="AI254" s="35" t="s">
        <v>4757</v>
      </c>
      <c r="AJ254" s="36" t="s">
        <v>104</v>
      </c>
      <c r="AK254" s="37" t="str">
        <f aca="false">AI254&amp;L254&amp;M254</f>
        <v>普办场站问题场站生活设施问题</v>
      </c>
      <c r="AP254" s="38" t="n">
        <v>251</v>
      </c>
      <c r="AQ254" s="97" t="n">
        <v>46113</v>
      </c>
      <c r="AR254" s="43" t="str">
        <f aca="false">IFERROR(LEFT(A254,FIND("（",A254)-1),A254)</f>
        <v>GJ-PHONE-20260405-2386</v>
      </c>
      <c r="AS254" s="43" t="str">
        <f aca="false">J254</f>
        <v>诉求</v>
      </c>
      <c r="AT254" s="43" t="n">
        <f aca="false">IF(MID(AR254,1,2)="热线",12345)+IF(MID(AR254,1,2)="网络",12345)+IF(MID(AR254,1,2)="GJ",96166)</f>
        <v>96166</v>
      </c>
      <c r="AU254" s="43" t="str">
        <f aca="false">IFERROR(LEFT(C254,FIND(" ",C254)-1),C254)</f>
        <v>2026-04-05</v>
      </c>
      <c r="AV254" s="43" t="str">
        <f aca="false">P254</f>
        <v>工程设备部</v>
      </c>
      <c r="AW254" s="43" t="str">
        <f aca="false">Q254</f>
        <v>机关</v>
      </c>
      <c r="AX254" s="7" t="str">
        <f aca="false">H254</f>
        <v>4月5日21:37分一先生来电反映：动物园枢纽西侧（1号站台），二层男洗手间隔间门，合页掉了一个，望领导及时维修。</v>
      </c>
      <c r="AY254" s="43" t="str">
        <f aca="false">L254</f>
        <v>场站问题</v>
      </c>
      <c r="AZ254" s="43" t="s">
        <v>92</v>
      </c>
      <c r="BA254" s="43" t="s">
        <v>92</v>
      </c>
      <c r="BB254" s="43" t="s">
        <v>116</v>
      </c>
      <c r="BC254" s="6" t="s">
        <v>1330</v>
      </c>
      <c r="BD254" s="43" t="str">
        <f aca="false">T254</f>
        <v>结束</v>
      </c>
      <c r="BE254" s="43" t="str">
        <f aca="false">IFERROR(LEFT(R254,FIND(" ",R254)-1),R254)</f>
        <v>2026-04-10</v>
      </c>
      <c r="BF254" s="5" t="s">
        <v>6848</v>
      </c>
      <c r="BG254" s="78" t="s">
        <v>447</v>
      </c>
      <c r="BH254" s="55" t="s">
        <v>186</v>
      </c>
      <c r="BI254" s="44"/>
      <c r="BJ254" s="44"/>
      <c r="BK254" s="44"/>
      <c r="BL254" s="44" t="str">
        <f aca="false">IF(BG254="物管行政部","侯旭、郑楠",IF(BG254="安保部","张庚",IF(BG254="工程设备部","华菲",IF(BG254="人力资源部","成琦",IF(BG254="党委工作部","阎鑫雨",IF(BG254="餐饮服务部","赵弘晨",IF(BG254="工会","白莉",IF(BG254="办公室","李建萍",""))))))))&amp;IF(BG254="纪检部","张先民",IF(BG254="信息管理部","蔡浩然",""))</f>
        <v>华菲</v>
      </c>
      <c r="BM254" s="44"/>
      <c r="BN254" s="44"/>
      <c r="BO254" s="44"/>
      <c r="BP254" s="45" t="s">
        <v>120</v>
      </c>
      <c r="BQ254" s="46"/>
      <c r="BR254" s="44"/>
      <c r="BS254" s="46"/>
      <c r="BT254" s="46"/>
      <c r="BU254" s="44"/>
      <c r="BV254" s="44"/>
      <c r="BW254" s="44" t="str">
        <f aca="false">MID(AR254,1,22)</f>
        <v>GJ-PHONE-20260405-2386</v>
      </c>
      <c r="BX254" s="45" t="str">
        <f aca="false">IF(COUNTIF(BW:BW,BW254)=1,"否",COUNTIF(BW:BW,BW254))</f>
        <v>否</v>
      </c>
      <c r="CF254" s="0" t="str">
        <f aca="false">VLOOKUP(AR254,[3]市民意见信息导出!$AK$2:$AM$304,3,FALSE())</f>
        <v>结束</v>
      </c>
    </row>
    <row r="255" customFormat="false" ht="66" hidden="true" customHeight="true" outlineLevel="0" collapsed="false">
      <c r="A255" s="36" t="s">
        <v>6849</v>
      </c>
      <c r="B255" s="36" t="s">
        <v>6850</v>
      </c>
      <c r="C255" s="36" t="s">
        <v>6851</v>
      </c>
      <c r="D255" s="36" t="s">
        <v>3975</v>
      </c>
      <c r="E255" s="35" t="s">
        <v>4912</v>
      </c>
      <c r="F255" s="35" t="s">
        <v>89</v>
      </c>
      <c r="G255" s="35"/>
      <c r="H255" s="36" t="s">
        <v>6852</v>
      </c>
      <c r="I255" s="35" t="s">
        <v>116</v>
      </c>
      <c r="J255" s="35" t="s">
        <v>588</v>
      </c>
      <c r="K255" s="35" t="s">
        <v>132</v>
      </c>
      <c r="L255" s="35" t="s">
        <v>589</v>
      </c>
      <c r="M255" s="35" t="s">
        <v>590</v>
      </c>
      <c r="N255" s="35" t="s">
        <v>97</v>
      </c>
      <c r="O255" s="35" t="s">
        <v>176</v>
      </c>
      <c r="P255" s="35" t="s">
        <v>176</v>
      </c>
      <c r="Q255" s="35" t="s">
        <v>218</v>
      </c>
      <c r="R255" s="36" t="s">
        <v>3975</v>
      </c>
      <c r="S255" s="36" t="s">
        <v>3958</v>
      </c>
      <c r="T255" s="35" t="s">
        <v>103</v>
      </c>
      <c r="U255" s="36" t="s">
        <v>104</v>
      </c>
      <c r="V255" s="35" t="s">
        <v>6853</v>
      </c>
      <c r="W255" s="35" t="s">
        <v>6853</v>
      </c>
      <c r="X255" s="35" t="s">
        <v>242</v>
      </c>
      <c r="Y255" s="35" t="s">
        <v>242</v>
      </c>
      <c r="Z255" s="35" t="s">
        <v>242</v>
      </c>
      <c r="AA255" s="35" t="s">
        <v>6853</v>
      </c>
      <c r="AB255" s="35" t="s">
        <v>111</v>
      </c>
      <c r="AC255" s="35" t="s">
        <v>97</v>
      </c>
      <c r="AD255" s="35" t="s">
        <v>176</v>
      </c>
      <c r="AE255" s="35"/>
      <c r="AF255" s="35"/>
      <c r="AG255" s="35"/>
      <c r="AH255" s="35" t="s">
        <v>4756</v>
      </c>
      <c r="AI255" s="35" t="s">
        <v>4757</v>
      </c>
      <c r="AJ255" s="36" t="s">
        <v>104</v>
      </c>
      <c r="AK255" s="37" t="str">
        <f aca="false">AI255&amp;L255&amp;M255</f>
        <v>普办安保专业服务意识方面表扬表扬保安人员</v>
      </c>
      <c r="AP255" s="38" t="n">
        <v>252</v>
      </c>
      <c r="AQ255" s="97" t="n">
        <v>46113</v>
      </c>
      <c r="AR255" s="43" t="str">
        <f aca="false">IFERROR(LEFT(A255,FIND("（",A255)-1),A255)</f>
        <v>GJ-PHONE-20260408-0908</v>
      </c>
      <c r="AS255" s="43" t="str">
        <f aca="false">J255</f>
        <v>表扬</v>
      </c>
      <c r="AT255" s="43" t="n">
        <f aca="false">IF(MID(AR255,1,2)="热线",12345)+IF(MID(AR255,1,2)="网络",12345)+IF(MID(AR255,1,2)="GJ",96166)</f>
        <v>96166</v>
      </c>
      <c r="AU255" s="43" t="str">
        <f aca="false">IFERROR(LEFT(C255,FIND(" ",C255)-1),C255)</f>
        <v>2026-04-08</v>
      </c>
      <c r="AV255" s="43" t="str">
        <f aca="false">P255</f>
        <v>安全保卫部（应急管理中心）</v>
      </c>
      <c r="AW255" s="43" t="str">
        <f aca="false">Q255</f>
        <v>机关</v>
      </c>
      <c r="AX255" s="7" t="str">
        <f aca="false">H255</f>
        <v>4月8日11：30分来电，10：30分左右，一女士乘坐467路，下车将手机落在车上，后乘坐该路后车，该车的女驾驶员服务热情，给其带到总站。后场站保安带其找到调度员，调度员与其乘坐的驾驶员燕师傅联系，得知已找到，现已归还，其非常感谢两位驾驶员、场站保安及调度员，特来电表扬。</v>
      </c>
      <c r="AY255" s="43" t="str">
        <f aca="false">L255</f>
        <v>安保专业服务意识方面表扬</v>
      </c>
      <c r="AZ255" s="43" t="s">
        <v>116</v>
      </c>
      <c r="BA255" s="43" t="s">
        <v>116</v>
      </c>
      <c r="BB255" s="43" t="s">
        <v>116</v>
      </c>
      <c r="BC255" s="6" t="s">
        <v>1330</v>
      </c>
      <c r="BD255" s="43" t="str">
        <f aca="false">T255</f>
        <v>结束</v>
      </c>
      <c r="BE255" s="43" t="str">
        <f aca="false">IFERROR(LEFT(R255,FIND(" ",R255)-1),R255)</f>
        <v>2026-04-13</v>
      </c>
      <c r="BF255" s="6" t="s">
        <v>598</v>
      </c>
      <c r="BG255" s="78" t="s">
        <v>148</v>
      </c>
      <c r="BH255" s="55" t="s">
        <v>218</v>
      </c>
      <c r="BI255" s="44"/>
      <c r="BJ255" s="44"/>
      <c r="BK255" s="44"/>
      <c r="BL255" s="44" t="str">
        <f aca="false">IF(BG255="物管行政部","侯旭、郑楠",IF(BG255="安保部","张庚",IF(BG255="工程设备部","华菲",IF(BG255="人力资源部","成琦",IF(BG255="党委工作部","阎鑫雨",IF(BG255="餐饮服务部","赵弘晨",IF(BG255="工会","白莉",IF(BG255="办公室","李建萍",""))))))))&amp;IF(BG255="纪检部","张先民",IF(BG255="信息管理部","蔡浩然",""))</f>
        <v>张庚</v>
      </c>
      <c r="BM255" s="44"/>
      <c r="BN255" s="44"/>
      <c r="BO255" s="44"/>
      <c r="BP255" s="45" t="s">
        <v>120</v>
      </c>
      <c r="BQ255" s="46"/>
      <c r="BR255" s="44"/>
      <c r="BS255" s="46"/>
      <c r="BT255" s="46"/>
      <c r="BU255" s="44"/>
      <c r="BV255" s="44"/>
      <c r="BW255" s="44" t="str">
        <f aca="false">MID(AR255,1,22)</f>
        <v>GJ-PHONE-20260408-0908</v>
      </c>
      <c r="BX255" s="45" t="str">
        <f aca="false">IF(COUNTIF(BW:BW,BW255)=1,"否",COUNTIF(BW:BW,BW255))</f>
        <v>否</v>
      </c>
      <c r="CF255" s="0" t="str">
        <f aca="false">VLOOKUP(AR255,[3]市民意见信息导出!$AK$2:$AM$304,3,FALSE())</f>
        <v>结束</v>
      </c>
    </row>
    <row r="256" customFormat="false" ht="52" hidden="true" customHeight="true" outlineLevel="0" collapsed="false">
      <c r="A256" s="36" t="s">
        <v>6854</v>
      </c>
      <c r="B256" s="36" t="s">
        <v>6855</v>
      </c>
      <c r="C256" s="36" t="s">
        <v>6856</v>
      </c>
      <c r="D256" s="36" t="s">
        <v>3975</v>
      </c>
      <c r="E256" s="35" t="s">
        <v>6857</v>
      </c>
      <c r="F256" s="35" t="s">
        <v>129</v>
      </c>
      <c r="G256" s="36" t="s">
        <v>5388</v>
      </c>
      <c r="H256" s="36" t="s">
        <v>6858</v>
      </c>
      <c r="I256" s="35" t="s">
        <v>92</v>
      </c>
      <c r="J256" s="35" t="s">
        <v>93</v>
      </c>
      <c r="K256" s="35" t="s">
        <v>94</v>
      </c>
      <c r="L256" s="35" t="s">
        <v>184</v>
      </c>
      <c r="M256" s="35" t="s">
        <v>185</v>
      </c>
      <c r="N256" s="35" t="s">
        <v>97</v>
      </c>
      <c r="O256" s="35" t="s">
        <v>573</v>
      </c>
      <c r="P256" s="35" t="s">
        <v>99</v>
      </c>
      <c r="Q256" s="35" t="s">
        <v>573</v>
      </c>
      <c r="R256" s="36" t="s">
        <v>3975</v>
      </c>
      <c r="S256" s="36" t="s">
        <v>3958</v>
      </c>
      <c r="T256" s="35" t="s">
        <v>103</v>
      </c>
      <c r="U256" s="36" t="s">
        <v>104</v>
      </c>
      <c r="V256" s="35" t="s">
        <v>4840</v>
      </c>
      <c r="W256" s="35" t="s">
        <v>6859</v>
      </c>
      <c r="X256" s="35" t="s">
        <v>4897</v>
      </c>
      <c r="Y256" s="35" t="s">
        <v>4753</v>
      </c>
      <c r="Z256" s="35" t="s">
        <v>4754</v>
      </c>
      <c r="AA256" s="35" t="s">
        <v>6860</v>
      </c>
      <c r="AB256" s="35" t="s">
        <v>111</v>
      </c>
      <c r="AC256" s="35" t="s">
        <v>97</v>
      </c>
      <c r="AD256" s="35" t="s">
        <v>99</v>
      </c>
      <c r="AE256" s="35"/>
      <c r="AF256" s="35"/>
      <c r="AG256" s="35" t="s">
        <v>4747</v>
      </c>
      <c r="AH256" s="35" t="s">
        <v>4756</v>
      </c>
      <c r="AI256" s="35" t="s">
        <v>4757</v>
      </c>
      <c r="AJ256" s="36" t="s">
        <v>104</v>
      </c>
      <c r="AK256" s="37" t="str">
        <f aca="false">AI256&amp;L256&amp;M256</f>
        <v>普办乘车环境问题车辆卫生</v>
      </c>
      <c r="AP256" s="38" t="n">
        <v>253</v>
      </c>
      <c r="AQ256" s="97" t="n">
        <v>46113</v>
      </c>
      <c r="AR256" s="43" t="str">
        <f aca="false">IFERROR(LEFT(A256,FIND("（",A256)-1),A256)</f>
        <v>GJ-PHONE-20260408-1118</v>
      </c>
      <c r="AS256" s="43" t="str">
        <f aca="false">J256</f>
        <v>诉求</v>
      </c>
      <c r="AT256" s="43" t="n">
        <f aca="false">IF(MID(AR256,1,2)="热线",12345)+IF(MID(AR256,1,2)="网络",12345)+IF(MID(AR256,1,2)="GJ",96166)</f>
        <v>96166</v>
      </c>
      <c r="AU256" s="43" t="str">
        <f aca="false">IFERROR(LEFT(C256,FIND(" ",C256)-1),C256)</f>
        <v>2026-04-08</v>
      </c>
      <c r="AV256" s="43" t="str">
        <f aca="false">P256</f>
        <v>物管行政部</v>
      </c>
      <c r="AW256" s="43" t="str">
        <f aca="false">Q256</f>
        <v>天宫院分中心</v>
      </c>
      <c r="AX256" s="7" t="str">
        <f aca="false">H256</f>
        <v>4月8日12：40分来电：刚下车，安先生在地铁新宫站乘坐369路（车号未记）到黄村火车站东。其称在乘坐该车时，其看到该车二层挡风玻璃处都是垃圾，其称垃圾已经存在一段时间了。其不满，要求答复。</v>
      </c>
      <c r="AY256" s="43" t="str">
        <f aca="false">L256</f>
        <v>乘车环境问题</v>
      </c>
      <c r="AZ256" s="43" t="s">
        <v>116</v>
      </c>
      <c r="BA256" s="43" t="s">
        <v>116</v>
      </c>
      <c r="BB256" s="43" t="s">
        <v>116</v>
      </c>
      <c r="BC256" s="6" t="s">
        <v>4758</v>
      </c>
      <c r="BD256" s="43" t="str">
        <f aca="false">T256</f>
        <v>结束</v>
      </c>
      <c r="BE256" s="43" t="str">
        <f aca="false">IFERROR(LEFT(R256,FIND(" ",R256)-1),R256)</f>
        <v>2026-04-13</v>
      </c>
      <c r="BF256" s="6" t="s">
        <v>6861</v>
      </c>
      <c r="BG256" s="78" t="s">
        <v>99</v>
      </c>
      <c r="BH256" s="55" t="s">
        <v>573</v>
      </c>
      <c r="BI256" s="44"/>
      <c r="BJ256" s="44"/>
      <c r="BK256" s="44"/>
      <c r="BL256" s="44" t="str">
        <f aca="false">IF(BG256="物管行政部","侯旭、郑楠",IF(BG256="安保部","张庚",IF(BG256="工程设备部","华菲",IF(BG256="人力资源部","成琦",IF(BG256="党委工作部","阎鑫雨",IF(BG256="餐饮服务部","赵弘晨",IF(BG256="工会","白莉",IF(BG256="办公室","李建萍",""))))))))&amp;IF(BG256="纪检部","张先民",IF(BG256="信息管理部","蔡浩然",""))</f>
        <v>侯旭、郑楠</v>
      </c>
      <c r="BM256" s="44"/>
      <c r="BN256" s="44"/>
      <c r="BO256" s="44"/>
      <c r="BP256" s="45" t="s">
        <v>120</v>
      </c>
      <c r="BQ256" s="46"/>
      <c r="BR256" s="44"/>
      <c r="BS256" s="46"/>
      <c r="BT256" s="46"/>
      <c r="BU256" s="44"/>
      <c r="BV256" s="44"/>
      <c r="BW256" s="44" t="str">
        <f aca="false">MID(AR256,1,22)</f>
        <v>GJ-PHONE-20260408-1118</v>
      </c>
      <c r="BX256" s="45" t="str">
        <f aca="false">IF(COUNTIF(BW:BW,BW256)=1,"否",COUNTIF(BW:BW,BW256))</f>
        <v>否</v>
      </c>
      <c r="CF256" s="0" t="str">
        <f aca="false">VLOOKUP(AR256,[3]市民意见信息导出!$AK$2:$AM$304,3,FALSE())</f>
        <v>结束</v>
      </c>
    </row>
    <row r="257" customFormat="false" ht="52" hidden="true" customHeight="false" outlineLevel="0" collapsed="false">
      <c r="A257" s="36" t="s">
        <v>6862</v>
      </c>
      <c r="B257" s="36" t="s">
        <v>6863</v>
      </c>
      <c r="C257" s="36" t="s">
        <v>6864</v>
      </c>
      <c r="D257" s="36" t="s">
        <v>3999</v>
      </c>
      <c r="E257" s="35" t="s">
        <v>5382</v>
      </c>
      <c r="F257" s="35" t="s">
        <v>129</v>
      </c>
      <c r="G257" s="36" t="s">
        <v>6865</v>
      </c>
      <c r="H257" s="36" t="s">
        <v>6866</v>
      </c>
      <c r="I257" s="35" t="s">
        <v>92</v>
      </c>
      <c r="J257" s="35" t="s">
        <v>173</v>
      </c>
      <c r="K257" s="35" t="s">
        <v>434</v>
      </c>
      <c r="L257" s="35" t="s">
        <v>435</v>
      </c>
      <c r="M257" s="35" t="s">
        <v>6867</v>
      </c>
      <c r="N257" s="35" t="s">
        <v>97</v>
      </c>
      <c r="O257" s="35" t="s">
        <v>99</v>
      </c>
      <c r="P257" s="35" t="s">
        <v>99</v>
      </c>
      <c r="Q257" s="35" t="s">
        <v>218</v>
      </c>
      <c r="R257" s="36" t="s">
        <v>3999</v>
      </c>
      <c r="S257" s="36" t="s">
        <v>4018</v>
      </c>
      <c r="T257" s="35" t="s">
        <v>103</v>
      </c>
      <c r="U257" s="36" t="s">
        <v>104</v>
      </c>
      <c r="V257" s="35" t="s">
        <v>3048</v>
      </c>
      <c r="W257" s="35" t="s">
        <v>6868</v>
      </c>
      <c r="X257" s="35" t="s">
        <v>6869</v>
      </c>
      <c r="Y257" s="35" t="s">
        <v>6870</v>
      </c>
      <c r="Z257" s="35" t="s">
        <v>1403</v>
      </c>
      <c r="AA257" s="35" t="s">
        <v>6871</v>
      </c>
      <c r="AB257" s="35" t="s">
        <v>111</v>
      </c>
      <c r="AC257" s="35" t="s">
        <v>97</v>
      </c>
      <c r="AD257" s="35" t="s">
        <v>99</v>
      </c>
      <c r="AE257" s="35"/>
      <c r="AF257" s="35"/>
      <c r="AG257" s="35"/>
      <c r="AH257" s="35" t="s">
        <v>4756</v>
      </c>
      <c r="AI257" s="35" t="s">
        <v>4757</v>
      </c>
      <c r="AJ257" s="36" t="s">
        <v>104</v>
      </c>
      <c r="AK257" s="37" t="str">
        <f aca="false">AI257&amp;L257&amp;M257</f>
        <v>普办基建行政专业其他问题基建行政专业信息不详</v>
      </c>
      <c r="AP257" s="38" t="n">
        <v>254</v>
      </c>
      <c r="AQ257" s="97" t="n">
        <v>46113</v>
      </c>
      <c r="AR257" s="43" t="str">
        <f aca="false">IFERROR(LEFT(A257,FIND("（",A257)-1),A257)</f>
        <v>GJ-PHONE-20260409-0287</v>
      </c>
      <c r="AS257" s="43" t="str">
        <f aca="false">J257</f>
        <v>其他</v>
      </c>
      <c r="AT257" s="43" t="n">
        <f aca="false">IF(MID(AR257,1,2)="热线",12345)+IF(MID(AR257,1,2)="网络",12345)+IF(MID(AR257,1,2)="GJ",96166)</f>
        <v>96166</v>
      </c>
      <c r="AU257" s="43" t="str">
        <f aca="false">IFERROR(LEFT(C257,FIND(" ",C257)-1),C257)</f>
        <v>2026-04-09</v>
      </c>
      <c r="AV257" s="43" t="str">
        <f aca="false">P257</f>
        <v>物管行政部</v>
      </c>
      <c r="AW257" s="43" t="str">
        <f aca="false">Q257</f>
        <v>机关</v>
      </c>
      <c r="AX257" s="7" t="str">
        <f aca="false">H257</f>
        <v>4月9日8：21分来电，一先生称：地铁积水潭公交场站有一个长廊，靠近护城河天桥交接的地方，一共有4扇门，但只开了一扇门，剩下的3扇门用铁丝绑着不开，每天经过的人流量大，经常堵着，很容易造成踩踏事件，请相关部门尽快解决，并要求答复。</v>
      </c>
      <c r="AY257" s="43" t="str">
        <f aca="false">L257</f>
        <v>基建行政专业其他问题</v>
      </c>
      <c r="AZ257" s="43" t="s">
        <v>116</v>
      </c>
      <c r="BA257" s="43" t="s">
        <v>116</v>
      </c>
      <c r="BB257" s="43" t="s">
        <v>116</v>
      </c>
      <c r="BC257" s="6" t="s">
        <v>1330</v>
      </c>
      <c r="BD257" s="43" t="str">
        <f aca="false">T257</f>
        <v>结束</v>
      </c>
      <c r="BE257" s="43" t="str">
        <f aca="false">IFERROR(LEFT(R257,FIND(" ",R257)-1),R257)</f>
        <v>2026-04-14</v>
      </c>
      <c r="BF257" s="5" t="s">
        <v>6872</v>
      </c>
      <c r="BG257" s="78" t="s">
        <v>99</v>
      </c>
      <c r="BH257" s="55" t="s">
        <v>186</v>
      </c>
      <c r="BI257" s="44"/>
      <c r="BJ257" s="44"/>
      <c r="BK257" s="44"/>
      <c r="BL257" s="44" t="str">
        <f aca="false">IF(BG257="物管行政部","侯旭、郑楠",IF(BG257="安保部","张庚",IF(BG257="工程设备部","华菲",IF(BG257="人力资源部","成琦",IF(BG257="党委工作部","阎鑫雨",IF(BG257="餐饮服务部","赵弘晨",IF(BG257="工会","白莉",IF(BG257="办公室","李建萍",""))))))))&amp;IF(BG257="纪检部","张先民",IF(BG257="信息管理部","蔡浩然",""))</f>
        <v>侯旭、郑楠</v>
      </c>
      <c r="BM257" s="44"/>
      <c r="BN257" s="44"/>
      <c r="BO257" s="44"/>
      <c r="BP257" s="45" t="s">
        <v>120</v>
      </c>
      <c r="BQ257" s="46"/>
      <c r="BR257" s="44"/>
      <c r="BS257" s="46"/>
      <c r="BT257" s="46"/>
      <c r="BU257" s="44"/>
      <c r="BV257" s="44"/>
      <c r="BW257" s="44" t="str">
        <f aca="false">MID(AR257,1,22)</f>
        <v>GJ-PHONE-20260409-0287</v>
      </c>
      <c r="BX257" s="45" t="str">
        <f aca="false">IF(COUNTIF(BW:BW,BW257)=1,"否",COUNTIF(BW:BW,BW257))</f>
        <v>否</v>
      </c>
      <c r="CF257" s="0" t="str">
        <f aca="false">VLOOKUP(AR257,[3]市民意见信息导出!$AK$2:$AM$304,3,FALSE())</f>
        <v>结束</v>
      </c>
    </row>
    <row r="258" customFormat="false" ht="62" hidden="true" customHeight="true" outlineLevel="0" collapsed="false">
      <c r="A258" s="36" t="s">
        <v>6873</v>
      </c>
      <c r="B258" s="36" t="s">
        <v>6874</v>
      </c>
      <c r="C258" s="36" t="s">
        <v>6875</v>
      </c>
      <c r="D258" s="36" t="s">
        <v>3999</v>
      </c>
      <c r="E258" s="35" t="s">
        <v>6876</v>
      </c>
      <c r="F258" s="35" t="s">
        <v>89</v>
      </c>
      <c r="G258" s="36" t="s">
        <v>6877</v>
      </c>
      <c r="H258" s="36" t="s">
        <v>6878</v>
      </c>
      <c r="I258" s="35" t="s">
        <v>92</v>
      </c>
      <c r="J258" s="35" t="s">
        <v>173</v>
      </c>
      <c r="K258" s="35" t="s">
        <v>132</v>
      </c>
      <c r="L258" s="35" t="s">
        <v>174</v>
      </c>
      <c r="M258" s="35" t="s">
        <v>175</v>
      </c>
      <c r="N258" s="35" t="s">
        <v>97</v>
      </c>
      <c r="O258" s="35" t="s">
        <v>4175</v>
      </c>
      <c r="P258" s="35" t="s">
        <v>176</v>
      </c>
      <c r="Q258" s="35" t="s">
        <v>4175</v>
      </c>
      <c r="R258" s="36" t="s">
        <v>3999</v>
      </c>
      <c r="S258" s="36" t="s">
        <v>4068</v>
      </c>
      <c r="T258" s="35" t="s">
        <v>103</v>
      </c>
      <c r="U258" s="36" t="s">
        <v>104</v>
      </c>
      <c r="V258" s="35" t="s">
        <v>6879</v>
      </c>
      <c r="W258" s="36" t="s">
        <v>6880</v>
      </c>
      <c r="X258" s="35" t="s">
        <v>6881</v>
      </c>
      <c r="Y258" s="35" t="s">
        <v>6881</v>
      </c>
      <c r="Z258" s="35" t="s">
        <v>6882</v>
      </c>
      <c r="AA258" s="35" t="s">
        <v>6883</v>
      </c>
      <c r="AB258" s="35" t="s">
        <v>111</v>
      </c>
      <c r="AC258" s="35" t="s">
        <v>97</v>
      </c>
      <c r="AD258" s="35" t="s">
        <v>176</v>
      </c>
      <c r="AE258" s="35"/>
      <c r="AF258" s="35"/>
      <c r="AG258" s="35"/>
      <c r="AH258" s="35" t="s">
        <v>4756</v>
      </c>
      <c r="AI258" s="35" t="s">
        <v>4757</v>
      </c>
      <c r="AJ258" s="36" t="s">
        <v>104</v>
      </c>
      <c r="AK258" s="37" t="str">
        <f aca="false">AI258&amp;L258&amp;M258</f>
        <v>普办安保专业其他问题安保专业补充内容</v>
      </c>
      <c r="AP258" s="38" t="n">
        <v>255</v>
      </c>
      <c r="AQ258" s="97" t="n">
        <v>46113</v>
      </c>
      <c r="AR258" s="43" t="str">
        <f aca="false">IFERROR(LEFT(A258,FIND("（",A258)-1),A258)</f>
        <v>GJ-PHONE-20260409-0662</v>
      </c>
      <c r="AS258" s="43" t="str">
        <f aca="false">J258</f>
        <v>其他</v>
      </c>
      <c r="AT258" s="43" t="n">
        <f aca="false">IF(MID(AR258,1,2)="热线",12345)+IF(MID(AR258,1,2)="网络",12345)+IF(MID(AR258,1,2)="GJ",96166)</f>
        <v>96166</v>
      </c>
      <c r="AU258" s="43" t="str">
        <f aca="false">IFERROR(LEFT(C258,FIND(" ",C258)-1),C258)</f>
        <v>2026-04-09</v>
      </c>
      <c r="AV258" s="43" t="str">
        <f aca="false">P258</f>
        <v>安全保卫部（应急管理中心）</v>
      </c>
      <c r="AW258" s="43" t="str">
        <f aca="false">Q258</f>
        <v>岳各庄分中心</v>
      </c>
      <c r="AX258" s="7" t="str">
        <f aca="false">H258</f>
        <v>4月9日9：53分来电：朴女士称是居住崔村二里6号楼1单元502的居民。在309路区间二七厂公交总站场站门口的抬杆处旁边有个保安岗亭。保安岗亭屋檐下挂着一个白色补光灯（离其居住的地方有100米）。该灯光线经常照射到其的住处，建议将灯放置到马路对面。不要冲向小区方向照射，其不满，要求马上答复。</v>
      </c>
      <c r="AY258" s="43" t="str">
        <f aca="false">L258</f>
        <v>安保专业其他问题</v>
      </c>
      <c r="AZ258" s="43" t="s">
        <v>116</v>
      </c>
      <c r="BA258" s="43" t="s">
        <v>116</v>
      </c>
      <c r="BB258" s="43" t="s">
        <v>116</v>
      </c>
      <c r="BC258" s="6" t="s">
        <v>1330</v>
      </c>
      <c r="BD258" s="43" t="str">
        <f aca="false">T258</f>
        <v>结束</v>
      </c>
      <c r="BE258" s="43" t="str">
        <f aca="false">IFERROR(LEFT(R258,FIND(" ",R258)-1),R258)</f>
        <v>2026-04-14</v>
      </c>
      <c r="BF258" s="6" t="s">
        <v>6884</v>
      </c>
      <c r="BG258" s="78" t="s">
        <v>148</v>
      </c>
      <c r="BH258" s="55" t="s">
        <v>4175</v>
      </c>
      <c r="BI258" s="44"/>
      <c r="BJ258" s="44"/>
      <c r="BK258" s="44"/>
      <c r="BL258" s="44" t="str">
        <f aca="false">IF(BG258="物管行政部","侯旭、郑楠",IF(BG258="安保部","张庚",IF(BG258="工程设备部","华菲",IF(BG258="人力资源部","成琦",IF(BG258="党委工作部","阎鑫雨",IF(BG258="餐饮服务部","赵弘晨",IF(BG258="工会","白莉",IF(BG258="办公室","李建萍",""))))))))&amp;IF(BG258="纪检部","张先民",IF(BG258="信息管理部","蔡浩然",""))</f>
        <v>张庚</v>
      </c>
      <c r="BM258" s="44"/>
      <c r="BN258" s="44"/>
      <c r="BO258" s="44"/>
      <c r="BP258" s="45" t="s">
        <v>120</v>
      </c>
      <c r="BQ258" s="46"/>
      <c r="BR258" s="44"/>
      <c r="BS258" s="46"/>
      <c r="BT258" s="46"/>
      <c r="BU258" s="44"/>
      <c r="BV258" s="44"/>
      <c r="BW258" s="44" t="str">
        <f aca="false">MID(AR258,1,22)</f>
        <v>GJ-PHONE-20260409-0662</v>
      </c>
      <c r="BX258" s="45" t="str">
        <f aca="false">IF(COUNTIF(BW:BW,BW258)=1,"否",COUNTIF(BW:BW,BW258))</f>
        <v>否</v>
      </c>
      <c r="CF258" s="0" t="str">
        <f aca="false">VLOOKUP(AR258,[3]市民意见信息导出!$AK$2:$AM$304,3,FALSE())</f>
        <v>结束</v>
      </c>
    </row>
    <row r="259" customFormat="false" ht="42" hidden="true" customHeight="true" outlineLevel="0" collapsed="false">
      <c r="A259" s="36" t="s">
        <v>6885</v>
      </c>
      <c r="B259" s="36" t="s">
        <v>6886</v>
      </c>
      <c r="C259" s="36" t="s">
        <v>6887</v>
      </c>
      <c r="D259" s="36" t="s">
        <v>3999</v>
      </c>
      <c r="E259" s="35" t="s">
        <v>4747</v>
      </c>
      <c r="F259" s="35" t="s">
        <v>129</v>
      </c>
      <c r="G259" s="35"/>
      <c r="H259" s="36" t="s">
        <v>6888</v>
      </c>
      <c r="I259" s="35" t="s">
        <v>116</v>
      </c>
      <c r="J259" s="35" t="s">
        <v>173</v>
      </c>
      <c r="K259" s="35" t="s">
        <v>94</v>
      </c>
      <c r="L259" s="35" t="s">
        <v>1072</v>
      </c>
      <c r="M259" s="35" t="s">
        <v>1073</v>
      </c>
      <c r="N259" s="35" t="s">
        <v>97</v>
      </c>
      <c r="O259" s="35" t="s">
        <v>186</v>
      </c>
      <c r="P259" s="35" t="s">
        <v>99</v>
      </c>
      <c r="Q259" s="35" t="s">
        <v>186</v>
      </c>
      <c r="R259" s="36" t="s">
        <v>3999</v>
      </c>
      <c r="S259" s="36" t="s">
        <v>3998</v>
      </c>
      <c r="T259" s="35" t="s">
        <v>103</v>
      </c>
      <c r="U259" s="36" t="s">
        <v>104</v>
      </c>
      <c r="V259" s="35" t="s">
        <v>5343</v>
      </c>
      <c r="W259" s="35" t="s">
        <v>5352</v>
      </c>
      <c r="X259" s="35" t="s">
        <v>4897</v>
      </c>
      <c r="Y259" s="35" t="s">
        <v>4753</v>
      </c>
      <c r="Z259" s="35" t="s">
        <v>4754</v>
      </c>
      <c r="AA259" s="35" t="s">
        <v>6889</v>
      </c>
      <c r="AB259" s="35" t="s">
        <v>111</v>
      </c>
      <c r="AC259" s="35" t="s">
        <v>97</v>
      </c>
      <c r="AD259" s="35" t="s">
        <v>99</v>
      </c>
      <c r="AE259" s="35"/>
      <c r="AF259" s="35"/>
      <c r="AG259" s="35"/>
      <c r="AH259" s="35" t="s">
        <v>4756</v>
      </c>
      <c r="AI259" s="35" t="s">
        <v>4757</v>
      </c>
      <c r="AJ259" s="36" t="s">
        <v>104</v>
      </c>
      <c r="AK259" s="37" t="str">
        <f aca="false">AI259&amp;L259&amp;M259</f>
        <v>普办安全服务专业其他问题安全服务专业补充内容</v>
      </c>
      <c r="AP259" s="38" t="n">
        <v>256</v>
      </c>
      <c r="AQ259" s="97" t="n">
        <v>46113</v>
      </c>
      <c r="AR259" s="43" t="str">
        <f aca="false">IFERROR(LEFT(A259,FIND("（",A259)-1),A259)</f>
        <v>GJ-PHONE-20260409-2464</v>
      </c>
      <c r="AS259" s="43" t="str">
        <f aca="false">J259</f>
        <v>其他</v>
      </c>
      <c r="AT259" s="43" t="n">
        <f aca="false">IF(MID(AR259,1,2)="热线",12345)+IF(MID(AR259,1,2)="网络",12345)+IF(MID(AR259,1,2)="GJ",96166)</f>
        <v>96166</v>
      </c>
      <c r="AU259" s="43" t="str">
        <f aca="false">IFERROR(LEFT(C259,FIND(" ",C259)-1),C259)</f>
        <v>2026-04-09</v>
      </c>
      <c r="AV259" s="43" t="str">
        <f aca="false">P259</f>
        <v>物管行政部</v>
      </c>
      <c r="AW259" s="43" t="str">
        <f aca="false">Q259</f>
        <v>动物园分中心</v>
      </c>
      <c r="AX259" s="7" t="str">
        <f aca="false">H259</f>
        <v>4月9日19:50分(来电)，一先生在马甸桥东乘坐300内到和平东桥，其称因下雨该车车厢内玻璃不透亮，影响其视线，其不满，希望公交公司及时处理.特来电反映.</v>
      </c>
      <c r="AY259" s="43" t="str">
        <f aca="false">L259</f>
        <v>安全服务专业其他问题</v>
      </c>
      <c r="AZ259" s="43" t="s">
        <v>116</v>
      </c>
      <c r="BA259" s="43" t="s">
        <v>116</v>
      </c>
      <c r="BB259" s="43" t="s">
        <v>116</v>
      </c>
      <c r="BC259" s="6" t="s">
        <v>4758</v>
      </c>
      <c r="BD259" s="43" t="str">
        <f aca="false">T259</f>
        <v>结束</v>
      </c>
      <c r="BE259" s="43" t="str">
        <f aca="false">IFERROR(LEFT(R259,FIND(" ",R259)-1),R259)</f>
        <v>2026-04-14</v>
      </c>
      <c r="BF259" s="6" t="s">
        <v>6890</v>
      </c>
      <c r="BG259" s="78" t="s">
        <v>99</v>
      </c>
      <c r="BH259" s="55" t="s">
        <v>186</v>
      </c>
      <c r="BI259" s="44"/>
      <c r="BJ259" s="44"/>
      <c r="BK259" s="44"/>
      <c r="BL259" s="44" t="str">
        <f aca="false">IF(BG259="物管行政部","侯旭、郑楠",IF(BG259="安保部","张庚",IF(BG259="工程设备部","华菲",IF(BG259="人力资源部","成琦",IF(BG259="党委工作部","阎鑫雨",IF(BG259="餐饮服务部","赵弘晨",IF(BG259="工会","白莉",IF(BG259="办公室","李建萍",""))))))))&amp;IF(BG259="纪检部","张先民",IF(BG259="信息管理部","蔡浩然",""))</f>
        <v>侯旭、郑楠</v>
      </c>
      <c r="BM259" s="44"/>
      <c r="BN259" s="44"/>
      <c r="BO259" s="44"/>
      <c r="BP259" s="45" t="s">
        <v>120</v>
      </c>
      <c r="BQ259" s="46"/>
      <c r="BR259" s="44"/>
      <c r="BS259" s="46"/>
      <c r="BT259" s="46"/>
      <c r="BU259" s="44"/>
      <c r="BV259" s="44"/>
      <c r="BW259" s="44" t="str">
        <f aca="false">MID(AR259,1,22)</f>
        <v>GJ-PHONE-20260409-2464</v>
      </c>
      <c r="BX259" s="45" t="str">
        <f aca="false">IF(COUNTIF(BW:BW,BW259)=1,"否",COUNTIF(BW:BW,BW259))</f>
        <v>否</v>
      </c>
      <c r="CF259" s="0" t="str">
        <f aca="false">VLOOKUP(AR259,[3]市民意见信息导出!$AK$2:$AM$304,3,FALSE())</f>
        <v>结束</v>
      </c>
    </row>
    <row r="260" customFormat="false" ht="66" hidden="true" customHeight="true" outlineLevel="0" collapsed="false">
      <c r="A260" s="36" t="s">
        <v>6891</v>
      </c>
      <c r="B260" s="36" t="s">
        <v>6892</v>
      </c>
      <c r="C260" s="36" t="s">
        <v>6893</v>
      </c>
      <c r="D260" s="36" t="s">
        <v>4040</v>
      </c>
      <c r="E260" s="35" t="s">
        <v>6894</v>
      </c>
      <c r="F260" s="35" t="s">
        <v>89</v>
      </c>
      <c r="G260" s="36" t="s">
        <v>6895</v>
      </c>
      <c r="H260" s="36" t="s">
        <v>6896</v>
      </c>
      <c r="I260" s="35" t="s">
        <v>92</v>
      </c>
      <c r="J260" s="35" t="s">
        <v>93</v>
      </c>
      <c r="K260" s="35" t="s">
        <v>132</v>
      </c>
      <c r="L260" s="35" t="s">
        <v>388</v>
      </c>
      <c r="M260" s="35" t="s">
        <v>389</v>
      </c>
      <c r="N260" s="35" t="s">
        <v>97</v>
      </c>
      <c r="O260" s="35" t="s">
        <v>437</v>
      </c>
      <c r="P260" s="35" t="s">
        <v>176</v>
      </c>
      <c r="Q260" s="35" t="s">
        <v>437</v>
      </c>
      <c r="R260" s="36" t="s">
        <v>4040</v>
      </c>
      <c r="S260" s="36" t="s">
        <v>4068</v>
      </c>
      <c r="T260" s="35" t="s">
        <v>103</v>
      </c>
      <c r="U260" s="36" t="s">
        <v>104</v>
      </c>
      <c r="V260" s="35" t="s">
        <v>6897</v>
      </c>
      <c r="W260" s="35" t="s">
        <v>6898</v>
      </c>
      <c r="X260" s="35" t="s">
        <v>6899</v>
      </c>
      <c r="Y260" s="35" t="s">
        <v>6899</v>
      </c>
      <c r="Z260" s="35" t="s">
        <v>6900</v>
      </c>
      <c r="AA260" s="35" t="s">
        <v>6901</v>
      </c>
      <c r="AB260" s="35" t="s">
        <v>111</v>
      </c>
      <c r="AC260" s="35" t="s">
        <v>97</v>
      </c>
      <c r="AD260" s="35" t="s">
        <v>176</v>
      </c>
      <c r="AE260" s="35"/>
      <c r="AF260" s="35"/>
      <c r="AG260" s="35" t="s">
        <v>4747</v>
      </c>
      <c r="AH260" s="35" t="s">
        <v>4756</v>
      </c>
      <c r="AI260" s="35" t="s">
        <v>4757</v>
      </c>
      <c r="AJ260" s="36" t="s">
        <v>104</v>
      </c>
      <c r="AK260" s="37" t="str">
        <f aca="false">AI260&amp;L260&amp;M260</f>
        <v>普办场站保安问题场站保安</v>
      </c>
      <c r="AP260" s="38" t="n">
        <v>257</v>
      </c>
      <c r="AQ260" s="97" t="n">
        <v>46113</v>
      </c>
      <c r="AR260" s="43" t="str">
        <f aca="false">IFERROR(LEFT(A260,FIND("（",A260)-1),A260)</f>
        <v>GJ-PHONE-20260410-0200</v>
      </c>
      <c r="AS260" s="43" t="str">
        <f aca="false">J260</f>
        <v>诉求</v>
      </c>
      <c r="AT260" s="43" t="n">
        <f aca="false">IF(MID(AR260,1,2)="热线",12345)+IF(MID(AR260,1,2)="网络",12345)+IF(MID(AR260,1,2)="GJ",96166)</f>
        <v>96166</v>
      </c>
      <c r="AU260" s="43" t="str">
        <f aca="false">IFERROR(LEFT(C260,FIND(" ",C260)-1),C260)</f>
        <v>2026-04-10</v>
      </c>
      <c r="AV260" s="43" t="str">
        <f aca="false">P260</f>
        <v>安全保卫部（应急管理中心）</v>
      </c>
      <c r="AW260" s="43" t="str">
        <f aca="false">Q260</f>
        <v>南湖分中心</v>
      </c>
      <c r="AX260" s="7" t="str">
        <f aca="false">H260</f>
        <v>4月10日7：58分来电：事发时间，罗女士准备到地铁善各庄公交场站内上厕所时，该场站的保安人员不让其进入，而且还欺骗其前边就有厕所，其称自己可以签字进入场站上厕所，保安人员也不让其进入。其不满，要求答复。</v>
      </c>
      <c r="AY260" s="43" t="str">
        <f aca="false">L260</f>
        <v>场站保安问题</v>
      </c>
      <c r="AZ260" s="43" t="s">
        <v>116</v>
      </c>
      <c r="BA260" s="43" t="s">
        <v>116</v>
      </c>
      <c r="BB260" s="43" t="s">
        <v>116</v>
      </c>
      <c r="BC260" s="6" t="s">
        <v>1330</v>
      </c>
      <c r="BD260" s="43" t="str">
        <f aca="false">T260</f>
        <v>结束</v>
      </c>
      <c r="BE260" s="43" t="str">
        <f aca="false">IFERROR(LEFT(R260,FIND(" ",R260)-1),R260)</f>
        <v>2026-04-15</v>
      </c>
      <c r="BF260" s="6" t="s">
        <v>738</v>
      </c>
      <c r="BG260" s="78" t="s">
        <v>148</v>
      </c>
      <c r="BH260" s="55" t="s">
        <v>437</v>
      </c>
      <c r="BI260" s="44"/>
      <c r="BJ260" s="44"/>
      <c r="BK260" s="44"/>
      <c r="BL260" s="44" t="str">
        <f aca="false">IF(BG260="物管行政部","侯旭、郑楠",IF(BG260="安保部","张庚",IF(BG260="工程设备部","华菲",IF(BG260="人力资源部","成琦",IF(BG260="党委工作部","阎鑫雨",IF(BG260="餐饮服务部","赵弘晨",IF(BG260="工会","白莉",IF(BG260="办公室","李建萍",""))))))))&amp;IF(BG260="纪检部","张先民",IF(BG260="信息管理部","蔡浩然",""))</f>
        <v>张庚</v>
      </c>
      <c r="BM260" s="44"/>
      <c r="BN260" s="44"/>
      <c r="BO260" s="44"/>
      <c r="BP260" s="45" t="s">
        <v>120</v>
      </c>
      <c r="BQ260" s="46"/>
      <c r="BR260" s="44"/>
      <c r="BS260" s="46"/>
      <c r="BT260" s="46"/>
      <c r="BU260" s="44"/>
      <c r="BV260" s="44"/>
      <c r="BW260" s="44" t="str">
        <f aca="false">MID(AR260,1,22)</f>
        <v>GJ-PHONE-20260410-0200</v>
      </c>
      <c r="BX260" s="45" t="str">
        <f aca="false">IF(COUNTIF(BW:BW,BW260)=1,"否",COUNTIF(BW:BW,BW260))</f>
        <v>否</v>
      </c>
      <c r="CF260" s="0" t="str">
        <f aca="false">VLOOKUP(AR260,[3]市民意见信息导出!$AK$2:$AM$304,3,FALSE())</f>
        <v>结束</v>
      </c>
    </row>
    <row r="261" customFormat="false" ht="59" hidden="true" customHeight="true" outlineLevel="0" collapsed="false">
      <c r="A261" s="36" t="s">
        <v>6902</v>
      </c>
      <c r="B261" s="36" t="s">
        <v>6903</v>
      </c>
      <c r="C261" s="36" t="s">
        <v>6904</v>
      </c>
      <c r="D261" s="36" t="s">
        <v>3999</v>
      </c>
      <c r="E261" s="35" t="s">
        <v>4747</v>
      </c>
      <c r="F261" s="35" t="s">
        <v>89</v>
      </c>
      <c r="G261" s="35"/>
      <c r="H261" s="36" t="s">
        <v>6905</v>
      </c>
      <c r="I261" s="35" t="s">
        <v>116</v>
      </c>
      <c r="J261" s="35" t="s">
        <v>93</v>
      </c>
      <c r="K261" s="35" t="s">
        <v>94</v>
      </c>
      <c r="L261" s="35" t="s">
        <v>95</v>
      </c>
      <c r="M261" s="35" t="s">
        <v>96</v>
      </c>
      <c r="N261" s="35" t="s">
        <v>97</v>
      </c>
      <c r="O261" s="35" t="s">
        <v>390</v>
      </c>
      <c r="P261" s="35" t="s">
        <v>390</v>
      </c>
      <c r="Q261" s="35" t="s">
        <v>390</v>
      </c>
      <c r="R261" s="36" t="s">
        <v>3999</v>
      </c>
      <c r="S261" s="36" t="s">
        <v>3998</v>
      </c>
      <c r="T261" s="35" t="s">
        <v>103</v>
      </c>
      <c r="U261" s="36" t="s">
        <v>104</v>
      </c>
      <c r="V261" s="35" t="s">
        <v>4895</v>
      </c>
      <c r="W261" s="35" t="s">
        <v>4896</v>
      </c>
      <c r="X261" s="35" t="s">
        <v>6906</v>
      </c>
      <c r="Y261" s="35" t="s">
        <v>4753</v>
      </c>
      <c r="Z261" s="35" t="s">
        <v>4754</v>
      </c>
      <c r="AA261" s="35" t="s">
        <v>6907</v>
      </c>
      <c r="AB261" s="35" t="s">
        <v>111</v>
      </c>
      <c r="AC261" s="35" t="s">
        <v>97</v>
      </c>
      <c r="AD261" s="35" t="s">
        <v>99</v>
      </c>
      <c r="AE261" s="35"/>
      <c r="AF261" s="35"/>
      <c r="AG261" s="35"/>
      <c r="AH261" s="35" t="s">
        <v>4756</v>
      </c>
      <c r="AI261" s="35" t="s">
        <v>4757</v>
      </c>
      <c r="AJ261" s="36" t="s">
        <v>104</v>
      </c>
      <c r="AK261" s="37" t="str">
        <f aca="false">AI261&amp;L261&amp;M261</f>
        <v>普办企业政策问题调整服务规范</v>
      </c>
      <c r="AP261" s="38" t="n">
        <v>258</v>
      </c>
      <c r="AQ261" s="97" t="n">
        <v>46113</v>
      </c>
      <c r="AR261" s="43" t="str">
        <f aca="false">IFERROR(LEFT(A261,FIND("（",A261)-1),A261)</f>
        <v>GJ-PHONE-20260409-1883</v>
      </c>
      <c r="AS261" s="43" t="str">
        <f aca="false">J261</f>
        <v>诉求</v>
      </c>
      <c r="AT261" s="43" t="n">
        <f aca="false">IF(MID(AR261,1,2)="热线",12345)+IF(MID(AR261,1,2)="网络",12345)+IF(MID(AR261,1,2)="GJ",96166)</f>
        <v>96166</v>
      </c>
      <c r="AU261" s="43" t="str">
        <f aca="false">IFERROR(LEFT(C261,FIND(" ",C261)-1),C261)</f>
        <v>2026-04-10</v>
      </c>
      <c r="AV261" s="43" t="str">
        <f aca="false">P261</f>
        <v>小营分中心</v>
      </c>
      <c r="AW261" s="43" t="str">
        <f aca="false">Q261</f>
        <v>小营分中心</v>
      </c>
      <c r="AX261" s="7" t="str">
        <f aca="false">H261</f>
        <v>4月9日16：37分来电，一位女士在阜永路口西乘坐693路（自编尾号：778号车）到定慧桥南15:30分下车。其称车厢内的扶手特别粘，且散发一股臭脚丫子味。其不满，特来电反映。</v>
      </c>
      <c r="AY261" s="43" t="str">
        <f aca="false">L261</f>
        <v>企业政策问题</v>
      </c>
      <c r="AZ261" s="43" t="s">
        <v>116</v>
      </c>
      <c r="BA261" s="43" t="s">
        <v>116</v>
      </c>
      <c r="BB261" s="43" t="s">
        <v>116</v>
      </c>
      <c r="BC261" s="6" t="s">
        <v>4758</v>
      </c>
      <c r="BD261" s="43" t="str">
        <f aca="false">T261</f>
        <v>结束</v>
      </c>
      <c r="BE261" s="43" t="str">
        <f aca="false">IFERROR(LEFT(R261,FIND(" ",R261)-1),R261)</f>
        <v>2026-04-14</v>
      </c>
      <c r="BF261" s="6" t="s">
        <v>2877</v>
      </c>
      <c r="BG261" s="78" t="s">
        <v>99</v>
      </c>
      <c r="BH261" s="55" t="s">
        <v>390</v>
      </c>
      <c r="BI261" s="44"/>
      <c r="BJ261" s="44"/>
      <c r="BK261" s="44"/>
      <c r="BL261" s="44" t="str">
        <f aca="false">IF(BG261="物管行政部","侯旭、郑楠",IF(BG261="安保部","张庚",IF(BG261="工程设备部","华菲",IF(BG261="人力资源部","成琦",IF(BG261="党委工作部","阎鑫雨",IF(BG261="餐饮服务部","赵弘晨",IF(BG261="工会","白莉",IF(BG261="办公室","李建萍",""))))))))&amp;IF(BG261="纪检部","张先民",IF(BG261="信息管理部","蔡浩然",""))</f>
        <v>侯旭、郑楠</v>
      </c>
      <c r="BM261" s="44"/>
      <c r="BN261" s="44"/>
      <c r="BO261" s="44"/>
      <c r="BP261" s="45" t="s">
        <v>120</v>
      </c>
      <c r="BQ261" s="46"/>
      <c r="BR261" s="44"/>
      <c r="BS261" s="46"/>
      <c r="BT261" s="46"/>
      <c r="BU261" s="44"/>
      <c r="BV261" s="44"/>
      <c r="BW261" s="44" t="str">
        <f aca="false">MID(AR261,1,22)</f>
        <v>GJ-PHONE-20260409-1883</v>
      </c>
      <c r="BX261" s="45" t="str">
        <f aca="false">IF(COUNTIF(BW:BW,BW261)=1,"否",COUNTIF(BW:BW,BW261))</f>
        <v>否</v>
      </c>
      <c r="CF261" s="0" t="str">
        <f aca="false">VLOOKUP(AR261,[3]市民意见信息导出!$AK$2:$AM$304,3,FALSE())</f>
        <v>结束</v>
      </c>
    </row>
    <row r="262" customFormat="false" ht="42" hidden="true" customHeight="false" outlineLevel="0" collapsed="false">
      <c r="A262" s="36" t="s">
        <v>6908</v>
      </c>
      <c r="B262" s="36" t="s">
        <v>6909</v>
      </c>
      <c r="C262" s="36" t="s">
        <v>6910</v>
      </c>
      <c r="D262" s="36" t="s">
        <v>4040</v>
      </c>
      <c r="E262" s="35"/>
      <c r="F262" s="35" t="s">
        <v>129</v>
      </c>
      <c r="G262" s="35"/>
      <c r="H262" s="36" t="s">
        <v>6911</v>
      </c>
      <c r="I262" s="35" t="s">
        <v>116</v>
      </c>
      <c r="J262" s="35" t="s">
        <v>93</v>
      </c>
      <c r="K262" s="35" t="s">
        <v>94</v>
      </c>
      <c r="L262" s="35" t="s">
        <v>184</v>
      </c>
      <c r="M262" s="35" t="s">
        <v>185</v>
      </c>
      <c r="N262" s="35" t="s">
        <v>97</v>
      </c>
      <c r="O262" s="35" t="s">
        <v>390</v>
      </c>
      <c r="P262" s="35" t="s">
        <v>99</v>
      </c>
      <c r="Q262" s="35" t="s">
        <v>390</v>
      </c>
      <c r="R262" s="36" t="s">
        <v>4040</v>
      </c>
      <c r="S262" s="36" t="s">
        <v>3998</v>
      </c>
      <c r="T262" s="35" t="s">
        <v>103</v>
      </c>
      <c r="U262" s="36" t="s">
        <v>104</v>
      </c>
      <c r="V262" s="35" t="s">
        <v>4895</v>
      </c>
      <c r="W262" s="35" t="s">
        <v>4896</v>
      </c>
      <c r="X262" s="35" t="s">
        <v>4897</v>
      </c>
      <c r="Y262" s="35" t="s">
        <v>4753</v>
      </c>
      <c r="Z262" s="35" t="s">
        <v>4754</v>
      </c>
      <c r="AA262" s="35" t="s">
        <v>4898</v>
      </c>
      <c r="AB262" s="35" t="s">
        <v>111</v>
      </c>
      <c r="AC262" s="35" t="s">
        <v>97</v>
      </c>
      <c r="AD262" s="35" t="s">
        <v>99</v>
      </c>
      <c r="AE262" s="35"/>
      <c r="AF262" s="35"/>
      <c r="AG262" s="35"/>
      <c r="AH262" s="35" t="s">
        <v>4756</v>
      </c>
      <c r="AI262" s="35" t="s">
        <v>4757</v>
      </c>
      <c r="AJ262" s="36" t="s">
        <v>104</v>
      </c>
      <c r="AK262" s="37" t="str">
        <f aca="false">AI262&amp;L262&amp;M262</f>
        <v>普办乘车环境问题车辆卫生</v>
      </c>
      <c r="AP262" s="38" t="n">
        <v>259</v>
      </c>
      <c r="AQ262" s="97" t="n">
        <v>46113</v>
      </c>
      <c r="AR262" s="43" t="str">
        <f aca="false">IFERROR(LEFT(A262,FIND("（",A262)-1),A262)</f>
        <v>GJ-PHONE-20260410-0647</v>
      </c>
      <c r="AS262" s="43" t="str">
        <f aca="false">J262</f>
        <v>诉求</v>
      </c>
      <c r="AT262" s="43" t="n">
        <f aca="false">IF(MID(AR262,1,2)="热线",12345)+IF(MID(AR262,1,2)="网络",12345)+IF(MID(AR262,1,2)="GJ",96166)</f>
        <v>96166</v>
      </c>
      <c r="AU262" s="43" t="str">
        <f aca="false">IFERROR(LEFT(C262,FIND(" ",C262)-1),C262)</f>
        <v>2026-04-10</v>
      </c>
      <c r="AV262" s="43" t="str">
        <f aca="false">P262</f>
        <v>物管行政部</v>
      </c>
      <c r="AW262" s="43" t="str">
        <f aca="false">Q262</f>
        <v>小营分中心</v>
      </c>
      <c r="AX262" s="7" t="str">
        <f aca="false">H262</f>
        <v>4月10日10:11分来电：一先生称:81路二层普遍很脏,其看到过有纸屑,呕吐物,座位也不干净,其不满,特来电反映.</v>
      </c>
      <c r="AY262" s="43" t="str">
        <f aca="false">L262</f>
        <v>乘车环境问题</v>
      </c>
      <c r="AZ262" s="43" t="s">
        <v>116</v>
      </c>
      <c r="BA262" s="43" t="s">
        <v>116</v>
      </c>
      <c r="BB262" s="43" t="s">
        <v>116</v>
      </c>
      <c r="BC262" s="6" t="s">
        <v>4758</v>
      </c>
      <c r="BD262" s="43" t="str">
        <f aca="false">T262</f>
        <v>结束</v>
      </c>
      <c r="BE262" s="43" t="str">
        <f aca="false">IFERROR(LEFT(R262,FIND(" ",R262)-1),R262)</f>
        <v>2026-04-15</v>
      </c>
      <c r="BF262" s="6" t="s">
        <v>3275</v>
      </c>
      <c r="BG262" s="78" t="s">
        <v>99</v>
      </c>
      <c r="BH262" s="55" t="s">
        <v>390</v>
      </c>
      <c r="BI262" s="44"/>
      <c r="BJ262" s="44"/>
      <c r="BK262" s="44"/>
      <c r="BL262" s="44" t="str">
        <f aca="false">IF(BG262="物管行政部","侯旭、郑楠",IF(BG262="安保部","张庚",IF(BG262="工程设备部","华菲",IF(BG262="人力资源部","成琦",IF(BG262="党委工作部","阎鑫雨",IF(BG262="餐饮服务部","赵弘晨",IF(BG262="工会","白莉",IF(BG262="办公室","李建萍",""))))))))&amp;IF(BG262="纪检部","张先民",IF(BG262="信息管理部","蔡浩然",""))</f>
        <v>侯旭、郑楠</v>
      </c>
      <c r="BM262" s="44"/>
      <c r="BN262" s="44"/>
      <c r="BO262" s="44"/>
      <c r="BP262" s="44"/>
      <c r="BQ262" s="46"/>
      <c r="BR262" s="44"/>
      <c r="BS262" s="46"/>
      <c r="BT262" s="46"/>
      <c r="BU262" s="44"/>
      <c r="BV262" s="44"/>
      <c r="BW262" s="44" t="str">
        <f aca="false">MID(AR262,1,22)</f>
        <v>GJ-PHONE-20260410-0647</v>
      </c>
      <c r="BX262" s="45" t="str">
        <f aca="false">IF(COUNTIF(BW:BW,BW262)=1,"否",COUNTIF(BW:BW,BW262))</f>
        <v>否</v>
      </c>
      <c r="CF262" s="0" t="str">
        <f aca="false">VLOOKUP(AR262,[3]市民意见信息导出!$AK$2:$AM$304,3,FALSE())</f>
        <v>结束</v>
      </c>
    </row>
    <row r="263" customFormat="false" ht="42" hidden="true" customHeight="false" outlineLevel="0" collapsed="false">
      <c r="A263" s="36" t="s">
        <v>6912</v>
      </c>
      <c r="B263" s="36" t="s">
        <v>6913</v>
      </c>
      <c r="C263" s="36" t="s">
        <v>6914</v>
      </c>
      <c r="D263" s="36" t="s">
        <v>3999</v>
      </c>
      <c r="E263" s="35" t="s">
        <v>385</v>
      </c>
      <c r="F263" s="35" t="s">
        <v>129</v>
      </c>
      <c r="G263" s="36" t="s">
        <v>6915</v>
      </c>
      <c r="H263" s="36" t="s">
        <v>6916</v>
      </c>
      <c r="I263" s="35" t="s">
        <v>92</v>
      </c>
      <c r="J263" s="35" t="s">
        <v>93</v>
      </c>
      <c r="K263" s="35" t="s">
        <v>434</v>
      </c>
      <c r="L263" s="35" t="s">
        <v>910</v>
      </c>
      <c r="M263" s="35" t="s">
        <v>911</v>
      </c>
      <c r="N263" s="35" t="s">
        <v>97</v>
      </c>
      <c r="O263" s="35" t="s">
        <v>912</v>
      </c>
      <c r="P263" s="35" t="s">
        <v>912</v>
      </c>
      <c r="Q263" s="35" t="s">
        <v>218</v>
      </c>
      <c r="R263" s="36" t="s">
        <v>3999</v>
      </c>
      <c r="S263" s="36" t="s">
        <v>4068</v>
      </c>
      <c r="T263" s="35" t="s">
        <v>103</v>
      </c>
      <c r="U263" s="36" t="s">
        <v>104</v>
      </c>
      <c r="V263" s="35" t="s">
        <v>4092</v>
      </c>
      <c r="W263" s="35" t="s">
        <v>4093</v>
      </c>
      <c r="X263" s="35" t="s">
        <v>4094</v>
      </c>
      <c r="Y263" s="35" t="s">
        <v>4094</v>
      </c>
      <c r="Z263" s="35" t="s">
        <v>4094</v>
      </c>
      <c r="AA263" s="35" t="s">
        <v>6917</v>
      </c>
      <c r="AB263" s="35" t="s">
        <v>111</v>
      </c>
      <c r="AC263" s="35" t="s">
        <v>6918</v>
      </c>
      <c r="AD263" s="35" t="s">
        <v>238</v>
      </c>
      <c r="AE263" s="35"/>
      <c r="AF263" s="35"/>
      <c r="AG263" s="35"/>
      <c r="AH263" s="35" t="s">
        <v>4756</v>
      </c>
      <c r="AI263" s="35" t="s">
        <v>4757</v>
      </c>
      <c r="AJ263" s="36" t="s">
        <v>104</v>
      </c>
      <c r="AK263" s="37" t="str">
        <f aca="false">AI263&amp;L263&amp;M263</f>
        <v>普办后勤保障食堂问题</v>
      </c>
      <c r="AP263" s="38" t="n">
        <v>260</v>
      </c>
      <c r="AQ263" s="97" t="n">
        <v>46113</v>
      </c>
      <c r="AR263" s="43" t="str">
        <f aca="false">IFERROR(LEFT(A263,FIND("（",A263)-1),A263)</f>
        <v>GJ-PHONE-20260409-2435</v>
      </c>
      <c r="AS263" s="43" t="str">
        <f aca="false">J263</f>
        <v>诉求</v>
      </c>
      <c r="AT263" s="43" t="n">
        <f aca="false">IF(MID(AR263,1,2)="热线",12345)+IF(MID(AR263,1,2)="网络",12345)+IF(MID(AR263,1,2)="GJ",96166)</f>
        <v>96166</v>
      </c>
      <c r="AU263" s="43" t="str">
        <f aca="false">IFERROR(LEFT(C263,FIND(" ",C263)-1),C263)</f>
        <v>2026-04-10</v>
      </c>
      <c r="AV263" s="43" t="str">
        <f aca="false">P263</f>
        <v>餐饮服务部</v>
      </c>
      <c r="AW263" s="43" t="str">
        <f aca="false">Q263</f>
        <v>机关</v>
      </c>
      <c r="AX263" s="7" t="str">
        <f aca="false">H263</f>
        <v>4月9日19:42分来电刘巢先生：其曾是353路驾驶员，19年或20年自行辞职，上交的员工卡内余额40-50元，到现在无人联系和返还余额。望领导尽快答复。注：称向12345也反映此事、无人回复将上集团上访。身份证110224198109050532。</v>
      </c>
      <c r="AY263" s="43" t="str">
        <f aca="false">L263</f>
        <v>后勤保障</v>
      </c>
      <c r="AZ263" s="43" t="s">
        <v>92</v>
      </c>
      <c r="BA263" s="43" t="s">
        <v>116</v>
      </c>
      <c r="BB263" s="43" t="s">
        <v>116</v>
      </c>
      <c r="BC263" s="6" t="s">
        <v>1330</v>
      </c>
      <c r="BD263" s="43" t="str">
        <f aca="false">T263</f>
        <v>结束</v>
      </c>
      <c r="BE263" s="43" t="str">
        <f aca="false">IFERROR(LEFT(R263,FIND(" ",R263)-1),R263)</f>
        <v>2026-04-14</v>
      </c>
      <c r="BF263" s="6" t="s">
        <v>6919</v>
      </c>
      <c r="BG263" s="5" t="s">
        <v>912</v>
      </c>
      <c r="BH263" s="5" t="s">
        <v>218</v>
      </c>
      <c r="BI263" s="44"/>
      <c r="BJ263" s="44"/>
      <c r="BK263" s="44"/>
      <c r="BL263" s="44" t="str">
        <f aca="false">IF(BG263="物管行政部","侯旭、郑楠",IF(BG263="安保部","张庚",IF(BG263="工程设备部","华菲",IF(BG263="人力资源部","成琦",IF(BG263="党委工作部","阎鑫雨",IF(BG263="餐饮服务部","赵弘晨",IF(BG263="工会","白莉",IF(BG263="办公室","李建萍",""))))))))&amp;IF(BG263="纪检部","张先民",IF(BG263="信息管理部","蔡浩然",""))</f>
        <v>赵弘晨</v>
      </c>
      <c r="BM263" s="44"/>
      <c r="BN263" s="44"/>
      <c r="BO263" s="44"/>
      <c r="BP263" s="45" t="s">
        <v>120</v>
      </c>
      <c r="BQ263" s="74" t="s">
        <v>4099</v>
      </c>
      <c r="BR263" s="44" t="s">
        <v>92</v>
      </c>
      <c r="BS263" s="46" t="s">
        <v>150</v>
      </c>
      <c r="BT263" s="46"/>
      <c r="BU263" s="44"/>
      <c r="BV263" s="44"/>
      <c r="BW263" s="44" t="str">
        <f aca="false">MID(AR263,1,22)</f>
        <v>GJ-PHONE-20260409-2435</v>
      </c>
      <c r="BX263" s="45" t="str">
        <f aca="false">IF(COUNTIF(BW:BW,BW263)=1,"否",COUNTIF(BW:BW,BW263))</f>
        <v>否</v>
      </c>
      <c r="CF263" s="0" t="str">
        <f aca="false">VLOOKUP(AR263,[3]市民意见信息导出!$AK$2:$AM$304,3,FALSE())</f>
        <v>结束</v>
      </c>
    </row>
    <row r="264" customFormat="false" ht="98" hidden="true" customHeight="true" outlineLevel="0" collapsed="false">
      <c r="A264" s="36" t="s">
        <v>6920</v>
      </c>
      <c r="B264" s="36" t="s">
        <v>6921</v>
      </c>
      <c r="C264" s="36" t="s">
        <v>6922</v>
      </c>
      <c r="D264" s="36" t="s">
        <v>4040</v>
      </c>
      <c r="E264" s="35" t="s">
        <v>4747</v>
      </c>
      <c r="F264" s="35" t="s">
        <v>129</v>
      </c>
      <c r="G264" s="35"/>
      <c r="H264" s="35" t="s">
        <v>6923</v>
      </c>
      <c r="I264" s="35" t="s">
        <v>116</v>
      </c>
      <c r="J264" s="35" t="s">
        <v>173</v>
      </c>
      <c r="K264" s="35" t="s">
        <v>1831</v>
      </c>
      <c r="L264" s="35" t="s">
        <v>6350</v>
      </c>
      <c r="M264" s="35" t="s">
        <v>6379</v>
      </c>
      <c r="N264" s="35" t="s">
        <v>97</v>
      </c>
      <c r="O264" s="35" t="s">
        <v>447</v>
      </c>
      <c r="P264" s="35" t="s">
        <v>447</v>
      </c>
      <c r="Q264" s="35" t="s">
        <v>218</v>
      </c>
      <c r="R264" s="36" t="s">
        <v>4040</v>
      </c>
      <c r="S264" s="36" t="s">
        <v>3998</v>
      </c>
      <c r="T264" s="35" t="s">
        <v>103</v>
      </c>
      <c r="U264" s="36" t="s">
        <v>104</v>
      </c>
      <c r="V264" s="35" t="s">
        <v>6837</v>
      </c>
      <c r="W264" s="35" t="s">
        <v>6924</v>
      </c>
      <c r="X264" s="35" t="s">
        <v>6925</v>
      </c>
      <c r="Y264" s="35" t="s">
        <v>6925</v>
      </c>
      <c r="Z264" s="35" t="s">
        <v>6926</v>
      </c>
      <c r="AA264" s="35" t="s">
        <v>6927</v>
      </c>
      <c r="AB264" s="35" t="s">
        <v>111</v>
      </c>
      <c r="AC264" s="35" t="s">
        <v>97</v>
      </c>
      <c r="AD264" s="35" t="s">
        <v>447</v>
      </c>
      <c r="AE264" s="35"/>
      <c r="AF264" s="35"/>
      <c r="AG264" s="35" t="s">
        <v>4747</v>
      </c>
      <c r="AH264" s="35" t="s">
        <v>4756</v>
      </c>
      <c r="AI264" s="35" t="s">
        <v>4757</v>
      </c>
      <c r="AJ264" s="36" t="s">
        <v>104</v>
      </c>
      <c r="AK264" s="37" t="str">
        <f aca="false">AI264&amp;L264&amp;M264</f>
        <v>普办线网专业其他问题线网专业补充内容</v>
      </c>
      <c r="AP264" s="38" t="n">
        <v>261</v>
      </c>
      <c r="AQ264" s="97" t="n">
        <v>46113</v>
      </c>
      <c r="AR264" s="43" t="str">
        <f aca="false">IFERROR(LEFT(A264,FIND("（",A264)-1),A264)</f>
        <v>GJ-PHONE-20260410-1133</v>
      </c>
      <c r="AS264" s="43" t="str">
        <f aca="false">J264</f>
        <v>其他</v>
      </c>
      <c r="AT264" s="43" t="n">
        <f aca="false">IF(MID(AR264,1,2)="热线",12345)+IF(MID(AR264,1,2)="网络",12345)+IF(MID(AR264,1,2)="GJ",96166)</f>
        <v>96166</v>
      </c>
      <c r="AU264" s="43" t="str">
        <f aca="false">IFERROR(LEFT(C264,FIND(" ",C264)-1),C264)</f>
        <v>2026-04-10</v>
      </c>
      <c r="AV264" s="43" t="str">
        <f aca="false">P264</f>
        <v>工程设备部</v>
      </c>
      <c r="AW264" s="43" t="str">
        <f aca="false">Q264</f>
        <v>机关</v>
      </c>
      <c r="AX264" s="7" t="str">
        <f aca="false">H264</f>
        <v>一位先生4月10日12：38分来电反映：其4月4日反映朝阳门内双向站台不锈钢护栏脏和生锈问题，其称此问题并没有工作人员处理。其不满，特来电反映。注：其称如果再不处理，其会向12345反映此事。
原始记录：4月4日12:19分(来电)一先生称：其看到朝阳门内双向站台的不锈钢护栏很脏都长锈了。特来电反</v>
      </c>
      <c r="AY264" s="43" t="str">
        <f aca="false">L264</f>
        <v>线网专业其他问题</v>
      </c>
      <c r="AZ264" s="43" t="s">
        <v>116</v>
      </c>
      <c r="BA264" s="43" t="s">
        <v>116</v>
      </c>
      <c r="BB264" s="43" t="s">
        <v>116</v>
      </c>
      <c r="BC264" s="6" t="s">
        <v>1330</v>
      </c>
      <c r="BD264" s="43" t="str">
        <f aca="false">T264</f>
        <v>结束</v>
      </c>
      <c r="BE264" s="43" t="str">
        <f aca="false">IFERROR(LEFT(R264,FIND(" ",R264)-1),R264)</f>
        <v>2026-04-15</v>
      </c>
      <c r="BF264" s="6" t="s">
        <v>6928</v>
      </c>
      <c r="BG264" s="78" t="s">
        <v>447</v>
      </c>
      <c r="BH264" s="55" t="s">
        <v>218</v>
      </c>
      <c r="BI264" s="44"/>
      <c r="BJ264" s="44"/>
      <c r="BK264" s="44"/>
      <c r="BL264" s="44" t="str">
        <f aca="false">IF(BG264="物管行政部","侯旭、郑楠",IF(BG264="安保部","张庚",IF(BG264="工程设备部","华菲",IF(BG264="人力资源部","成琦",IF(BG264="党委工作部","阎鑫雨",IF(BG264="餐饮服务部","赵弘晨",IF(BG264="工会","白莉",IF(BG264="办公室","李建萍",""))))))))&amp;IF(BG264="纪检部","张先民",IF(BG264="信息管理部","蔡浩然",""))</f>
        <v>华菲</v>
      </c>
      <c r="BM264" s="44"/>
      <c r="BN264" s="44"/>
      <c r="BO264" s="44"/>
      <c r="BP264" s="45" t="s">
        <v>120</v>
      </c>
      <c r="BQ264" s="46" t="s">
        <v>6929</v>
      </c>
      <c r="BR264" s="44" t="s">
        <v>92</v>
      </c>
      <c r="BS264" s="46"/>
      <c r="BT264" s="46"/>
      <c r="BU264" s="44"/>
      <c r="BV264" s="44"/>
      <c r="BW264" s="44" t="str">
        <f aca="false">MID(AR264,1,22)</f>
        <v>GJ-PHONE-20260410-1133</v>
      </c>
      <c r="BX264" s="45" t="str">
        <f aca="false">IF(COUNTIF(BW:BW,BW264)=1,"否",COUNTIF(BW:BW,BW264))</f>
        <v>否</v>
      </c>
      <c r="CF264" s="0" t="str">
        <f aca="false">VLOOKUP(AR264,[3]市民意见信息导出!$AK$2:$AM$304,3,FALSE())</f>
        <v>结束</v>
      </c>
    </row>
    <row r="265" customFormat="false" ht="28" hidden="true" customHeight="false" outlineLevel="0" collapsed="false">
      <c r="A265" s="36" t="s">
        <v>6930</v>
      </c>
      <c r="B265" s="36" t="s">
        <v>6931</v>
      </c>
      <c r="C265" s="36" t="s">
        <v>6932</v>
      </c>
      <c r="D265" s="36" t="s">
        <v>4040</v>
      </c>
      <c r="E265" s="35" t="s">
        <v>4912</v>
      </c>
      <c r="F265" s="35" t="s">
        <v>89</v>
      </c>
      <c r="G265" s="36" t="s">
        <v>6933</v>
      </c>
      <c r="H265" s="36" t="s">
        <v>6934</v>
      </c>
      <c r="I265" s="35" t="s">
        <v>92</v>
      </c>
      <c r="J265" s="35" t="s">
        <v>93</v>
      </c>
      <c r="K265" s="35" t="s">
        <v>94</v>
      </c>
      <c r="L265" s="35" t="s">
        <v>95</v>
      </c>
      <c r="M265" s="35" t="s">
        <v>96</v>
      </c>
      <c r="N265" s="35" t="s">
        <v>97</v>
      </c>
      <c r="O265" s="35" t="s">
        <v>371</v>
      </c>
      <c r="P265" s="35" t="s">
        <v>371</v>
      </c>
      <c r="Q265" s="35" t="s">
        <v>371</v>
      </c>
      <c r="R265" s="36" t="s">
        <v>4040</v>
      </c>
      <c r="S265" s="36" t="s">
        <v>3998</v>
      </c>
      <c r="T265" s="35" t="s">
        <v>103</v>
      </c>
      <c r="U265" s="36" t="s">
        <v>104</v>
      </c>
      <c r="V265" s="35" t="s">
        <v>4944</v>
      </c>
      <c r="W265" s="35" t="s">
        <v>6935</v>
      </c>
      <c r="X265" s="35" t="s">
        <v>6936</v>
      </c>
      <c r="Y265" s="35" t="s">
        <v>6937</v>
      </c>
      <c r="Z265" s="35" t="s">
        <v>3899</v>
      </c>
      <c r="AA265" s="35" t="s">
        <v>6938</v>
      </c>
      <c r="AB265" s="35" t="s">
        <v>111</v>
      </c>
      <c r="AC265" s="35" t="s">
        <v>97</v>
      </c>
      <c r="AD265" s="35" t="s">
        <v>99</v>
      </c>
      <c r="AE265" s="35"/>
      <c r="AF265" s="35"/>
      <c r="AG265" s="35"/>
      <c r="AH265" s="35" t="s">
        <v>4756</v>
      </c>
      <c r="AI265" s="35" t="s">
        <v>4757</v>
      </c>
      <c r="AJ265" s="36" t="s">
        <v>104</v>
      </c>
      <c r="AK265" s="37" t="str">
        <f aca="false">AI265&amp;L265&amp;M265</f>
        <v>普办企业政策问题调整服务规范</v>
      </c>
      <c r="AP265" s="38" t="n">
        <v>262</v>
      </c>
      <c r="AQ265" s="97" t="n">
        <v>46113</v>
      </c>
      <c r="AR265" s="43" t="str">
        <f aca="false">IFERROR(LEFT(A265,FIND("（",A265)-1),A265)</f>
        <v>GJ-PHONE-20260410-0629</v>
      </c>
      <c r="AS265" s="43" t="str">
        <f aca="false">J265</f>
        <v>诉求</v>
      </c>
      <c r="AT265" s="43" t="n">
        <f aca="false">IF(MID(AR265,1,2)="热线",12345)+IF(MID(AR265,1,2)="网络",12345)+IF(MID(AR265,1,2)="GJ",96166)</f>
        <v>96166</v>
      </c>
      <c r="AU265" s="43" t="str">
        <f aca="false">IFERROR(LEFT(C265,FIND(" ",C265)-1),C265)</f>
        <v>2026-04-10</v>
      </c>
      <c r="AV265" s="43" t="str">
        <f aca="false">P265</f>
        <v>河滩分中心</v>
      </c>
      <c r="AW265" s="43" t="str">
        <f aca="false">Q265</f>
        <v>河滩分中心</v>
      </c>
      <c r="AX265" s="7" t="str">
        <f aca="false">H265</f>
        <v>4月10日10：07分来电，一女士在田村乘坐977路8174955号车到田村中街刚下车，其称车内特别臭，其认为车辆卫生清洁不到位，故不满，要求答复。</v>
      </c>
      <c r="AY265" s="43" t="str">
        <f aca="false">L265</f>
        <v>企业政策问题</v>
      </c>
      <c r="AZ265" s="43" t="s">
        <v>116</v>
      </c>
      <c r="BA265" s="43" t="s">
        <v>116</v>
      </c>
      <c r="BB265" s="43" t="s">
        <v>116</v>
      </c>
      <c r="BC265" s="6" t="s">
        <v>4758</v>
      </c>
      <c r="BD265" s="43" t="str">
        <f aca="false">T265</f>
        <v>结束</v>
      </c>
      <c r="BE265" s="43" t="str">
        <f aca="false">IFERROR(LEFT(R265,FIND(" ",R265)-1),R265)</f>
        <v>2026-04-15</v>
      </c>
      <c r="BF265" s="6" t="s">
        <v>118</v>
      </c>
      <c r="BG265" s="78" t="s">
        <v>99</v>
      </c>
      <c r="BH265" s="55" t="s">
        <v>371</v>
      </c>
      <c r="BI265" s="44"/>
      <c r="BJ265" s="44"/>
      <c r="BK265" s="44"/>
      <c r="BL265" s="44" t="str">
        <f aca="false">IF(BG265="物管行政部","侯旭、郑楠",IF(BG265="安保部","张庚",IF(BG265="工程设备部","华菲",IF(BG265="人力资源部","成琦",IF(BG265="党委工作部","阎鑫雨",IF(BG265="餐饮服务部","赵弘晨",IF(BG265="工会","白莉",IF(BG265="办公室","李建萍",""))))))))&amp;IF(BG265="纪检部","张先民",IF(BG265="信息管理部","蔡浩然",""))</f>
        <v>侯旭、郑楠</v>
      </c>
      <c r="BM265" s="44"/>
      <c r="BN265" s="44"/>
      <c r="BO265" s="44"/>
      <c r="BP265" s="45" t="s">
        <v>120</v>
      </c>
      <c r="BQ265" s="46"/>
      <c r="BR265" s="44"/>
      <c r="BS265" s="46"/>
      <c r="BT265" s="46"/>
      <c r="BU265" s="44"/>
      <c r="BV265" s="44"/>
      <c r="BW265" s="44" t="str">
        <f aca="false">MID(AR265,1,22)</f>
        <v>GJ-PHONE-20260410-0629</v>
      </c>
      <c r="BX265" s="45" t="str">
        <f aca="false">IF(COUNTIF(BW:BW,BW265)=1,"否",COUNTIF(BW:BW,BW265))</f>
        <v>否</v>
      </c>
      <c r="CF265" s="0" t="str">
        <f aca="false">VLOOKUP(AR265,[3]市民意见信息导出!$AK$2:$AM$304,3,FALSE())</f>
        <v>结束</v>
      </c>
    </row>
    <row r="266" customFormat="false" ht="83" hidden="true" customHeight="true" outlineLevel="0" collapsed="false">
      <c r="A266" s="36" t="s">
        <v>6939</v>
      </c>
      <c r="B266" s="36" t="s">
        <v>6940</v>
      </c>
      <c r="C266" s="36" t="s">
        <v>6941</v>
      </c>
      <c r="D266" s="36" t="s">
        <v>4107</v>
      </c>
      <c r="E266" s="35"/>
      <c r="F266" s="35" t="s">
        <v>129</v>
      </c>
      <c r="G266" s="36" t="s">
        <v>6942</v>
      </c>
      <c r="H266" s="36" t="s">
        <v>6943</v>
      </c>
      <c r="I266" s="35" t="s">
        <v>92</v>
      </c>
      <c r="J266" s="35" t="s">
        <v>93</v>
      </c>
      <c r="K266" s="35" t="s">
        <v>132</v>
      </c>
      <c r="L266" s="35" t="s">
        <v>388</v>
      </c>
      <c r="M266" s="35" t="s">
        <v>389</v>
      </c>
      <c r="N266" s="35" t="s">
        <v>97</v>
      </c>
      <c r="O266" s="35" t="s">
        <v>1752</v>
      </c>
      <c r="P266" s="35" t="s">
        <v>176</v>
      </c>
      <c r="Q266" s="35" t="s">
        <v>1752</v>
      </c>
      <c r="R266" s="36" t="s">
        <v>4107</v>
      </c>
      <c r="S266" s="36" t="s">
        <v>4068</v>
      </c>
      <c r="T266" s="35" t="s">
        <v>103</v>
      </c>
      <c r="U266" s="36" t="s">
        <v>104</v>
      </c>
      <c r="V266" s="35" t="s">
        <v>4108</v>
      </c>
      <c r="W266" s="35" t="s">
        <v>6944</v>
      </c>
      <c r="X266" s="35" t="s">
        <v>1756</v>
      </c>
      <c r="Y266" s="35" t="s">
        <v>1757</v>
      </c>
      <c r="Z266" s="35" t="s">
        <v>1758</v>
      </c>
      <c r="AA266" s="35" t="s">
        <v>6945</v>
      </c>
      <c r="AB266" s="35" t="s">
        <v>111</v>
      </c>
      <c r="AC266" s="35" t="s">
        <v>97</v>
      </c>
      <c r="AD266" s="35" t="s">
        <v>176</v>
      </c>
      <c r="AE266" s="35"/>
      <c r="AF266" s="35"/>
      <c r="AG266" s="35"/>
      <c r="AH266" s="35" t="s">
        <v>4756</v>
      </c>
      <c r="AI266" s="35" t="s">
        <v>4757</v>
      </c>
      <c r="AJ266" s="36" t="s">
        <v>104</v>
      </c>
      <c r="AK266" s="37" t="str">
        <f aca="false">AI266&amp;L266&amp;M266</f>
        <v>普办场站保安问题场站保安</v>
      </c>
      <c r="AP266" s="38" t="n">
        <v>263</v>
      </c>
      <c r="AQ266" s="97" t="n">
        <v>46113</v>
      </c>
      <c r="AR266" s="43" t="str">
        <f aca="false">IFERROR(LEFT(A266,FIND("（",A266)-1),A266)</f>
        <v>GJ-PHONE-20260411-0866</v>
      </c>
      <c r="AS266" s="43" t="str">
        <f aca="false">J266</f>
        <v>诉求</v>
      </c>
      <c r="AT266" s="43" t="n">
        <f aca="false">IF(MID(AR266,1,2)="热线",12345)+IF(MID(AR266,1,2)="网络",12345)+IF(MID(AR266,1,2)="GJ",96166)</f>
        <v>96166</v>
      </c>
      <c r="AU266" s="43" t="str">
        <f aca="false">IFERROR(LEFT(C266,FIND(" ",C266)-1),C266)</f>
        <v>2026-04-11</v>
      </c>
      <c r="AV266" s="43" t="str">
        <f aca="false">P266</f>
        <v>安全保卫部（应急管理中心）</v>
      </c>
      <c r="AW266" s="43" t="str">
        <f aca="false">Q266</f>
        <v>辛庄分中心</v>
      </c>
      <c r="AX266" s="7" t="str">
        <f aca="false">H266</f>
        <v>4月11日11:10分来电：10:50分，一先生自驾车行驶到红庙附近，当时其走错路，走到了117路的场站门口，一位男工作人员（穿物业马甲、疑似场站保安）让其赶紧开走，还对其出言不逊（无法提供具体内容）。其不满，要求答复。注：如不给其满意答复，便向12345反映。</v>
      </c>
      <c r="AY266" s="43" t="str">
        <f aca="false">L266</f>
        <v>场站保安问题</v>
      </c>
      <c r="AZ266" s="43" t="s">
        <v>116</v>
      </c>
      <c r="BA266" s="43" t="s">
        <v>116</v>
      </c>
      <c r="BB266" s="43" t="s">
        <v>116</v>
      </c>
      <c r="BC266" s="6" t="s">
        <v>546</v>
      </c>
      <c r="BD266" s="43" t="str">
        <f aca="false">T266</f>
        <v>结束</v>
      </c>
      <c r="BE266" s="43" t="str">
        <f aca="false">IFERROR(LEFT(R266,FIND(" ",R266)-1),R266)</f>
        <v>2026-04-16</v>
      </c>
      <c r="BF266" s="6" t="s">
        <v>4112</v>
      </c>
      <c r="BG266" s="78" t="s">
        <v>148</v>
      </c>
      <c r="BH266" s="55" t="s">
        <v>1752</v>
      </c>
      <c r="BI266" s="44"/>
      <c r="BJ266" s="44"/>
      <c r="BK266" s="44"/>
      <c r="BL266" s="44" t="str">
        <f aca="false">IF(BG266="物管行政部","侯旭、郑楠",IF(BG266="安保部","张庚",IF(BG266="工程设备部","华菲",IF(BG266="人力资源部","成琦",IF(BG266="党委工作部","阎鑫雨",IF(BG266="餐饮服务部","赵弘晨",IF(BG266="工会","白莉",IF(BG266="办公室","李建萍",""))))))))&amp;IF(BG266="纪检部","张先民",IF(BG266="信息管理部","蔡浩然",""))</f>
        <v>张庚</v>
      </c>
      <c r="BM266" s="44"/>
      <c r="BN266" s="44"/>
      <c r="BO266" s="44"/>
      <c r="BP266" s="45" t="s">
        <v>120</v>
      </c>
      <c r="BQ266" s="74" t="s">
        <v>4113</v>
      </c>
      <c r="BR266" s="73" t="s">
        <v>92</v>
      </c>
      <c r="BS266" s="74" t="s">
        <v>2338</v>
      </c>
      <c r="BT266" s="46"/>
      <c r="BU266" s="44"/>
      <c r="BV266" s="44"/>
      <c r="BW266" s="44" t="str">
        <f aca="false">MID(AR266,1,22)</f>
        <v>GJ-PHONE-20260411-0866</v>
      </c>
      <c r="BX266" s="45" t="str">
        <f aca="false">IF(COUNTIF(BW:BW,BW266)=1,"否",COUNTIF(BW:BW,BW266))</f>
        <v>否</v>
      </c>
      <c r="CF266" s="0" t="str">
        <f aca="false">VLOOKUP(AR266,[3]市民意见信息导出!$AK$2:$AM$304,3,FALSE())</f>
        <v>结束</v>
      </c>
    </row>
    <row r="267" customFormat="false" ht="39" hidden="true" customHeight="false" outlineLevel="0" collapsed="false">
      <c r="A267" s="36" t="s">
        <v>6946</v>
      </c>
      <c r="B267" s="36" t="s">
        <v>6947</v>
      </c>
      <c r="C267" s="36" t="s">
        <v>6948</v>
      </c>
      <c r="D267" s="36" t="s">
        <v>4107</v>
      </c>
      <c r="E267" s="35" t="s">
        <v>4747</v>
      </c>
      <c r="F267" s="35" t="s">
        <v>89</v>
      </c>
      <c r="G267" s="35"/>
      <c r="H267" s="36" t="s">
        <v>6949</v>
      </c>
      <c r="I267" s="35" t="s">
        <v>116</v>
      </c>
      <c r="J267" s="35" t="s">
        <v>173</v>
      </c>
      <c r="K267" s="35" t="s">
        <v>1831</v>
      </c>
      <c r="L267" s="35" t="s">
        <v>6350</v>
      </c>
      <c r="M267" s="35" t="s">
        <v>6379</v>
      </c>
      <c r="N267" s="35" t="s">
        <v>97</v>
      </c>
      <c r="O267" s="35" t="s">
        <v>447</v>
      </c>
      <c r="P267" s="35" t="s">
        <v>99</v>
      </c>
      <c r="Q267" s="35" t="s">
        <v>218</v>
      </c>
      <c r="R267" s="36" t="s">
        <v>4107</v>
      </c>
      <c r="S267" s="36" t="s">
        <v>4039</v>
      </c>
      <c r="T267" s="35" t="s">
        <v>103</v>
      </c>
      <c r="U267" s="36" t="s">
        <v>104</v>
      </c>
      <c r="V267" s="35" t="s">
        <v>6950</v>
      </c>
      <c r="W267" s="35" t="s">
        <v>5001</v>
      </c>
      <c r="X267" s="35" t="s">
        <v>6951</v>
      </c>
      <c r="Y267" s="35" t="s">
        <v>6952</v>
      </c>
      <c r="Z267" s="35" t="s">
        <v>242</v>
      </c>
      <c r="AA267" s="35" t="s">
        <v>6953</v>
      </c>
      <c r="AB267" s="35" t="s">
        <v>111</v>
      </c>
      <c r="AC267" s="35" t="s">
        <v>97</v>
      </c>
      <c r="AD267" s="35" t="s">
        <v>99</v>
      </c>
      <c r="AE267" s="35"/>
      <c r="AF267" s="35"/>
      <c r="AG267" s="35"/>
      <c r="AH267" s="35" t="s">
        <v>4756</v>
      </c>
      <c r="AI267" s="35" t="s">
        <v>4757</v>
      </c>
      <c r="AJ267" s="36" t="s">
        <v>104</v>
      </c>
      <c r="AK267" s="37" t="str">
        <f aca="false">AI267&amp;L267&amp;M267</f>
        <v>普办线网专业其他问题线网专业补充内容</v>
      </c>
      <c r="AP267" s="38" t="n">
        <v>264</v>
      </c>
      <c r="AQ267" s="97" t="n">
        <v>46113</v>
      </c>
      <c r="AR267" s="43" t="str">
        <f aca="false">IFERROR(LEFT(A267,FIND("（",A267)-1),A267)</f>
        <v>GJ-PHONE-20260411-0359</v>
      </c>
      <c r="AS267" s="43" t="str">
        <f aca="false">J267</f>
        <v>其他</v>
      </c>
      <c r="AT267" s="43" t="n">
        <f aca="false">IF(MID(AR267,1,2)="热线",12345)+IF(MID(AR267,1,2)="网络",12345)+IF(MID(AR267,1,2)="GJ",96166)</f>
        <v>96166</v>
      </c>
      <c r="AU267" s="43" t="str">
        <f aca="false">IFERROR(LEFT(C267,FIND(" ",C267)-1),C267)</f>
        <v>2026-04-11</v>
      </c>
      <c r="AV267" s="43" t="str">
        <f aca="false">P267</f>
        <v>物管行政部</v>
      </c>
      <c r="AW267" s="43" t="str">
        <f aca="false">Q267</f>
        <v>机关</v>
      </c>
      <c r="AX267" s="7" t="str">
        <f aca="false">H267</f>
        <v>4月11日8:44分来电，一位女士反映：142路朝阳门南（北行站）站台的排队护栏上都是泥点子，请尽快清理干净。</v>
      </c>
      <c r="AY267" s="43" t="str">
        <f aca="false">L267</f>
        <v>线网专业其他问题</v>
      </c>
      <c r="AZ267" s="43" t="s">
        <v>116</v>
      </c>
      <c r="BA267" s="43" t="s">
        <v>116</v>
      </c>
      <c r="BB267" s="43" t="s">
        <v>116</v>
      </c>
      <c r="BC267" s="6" t="s">
        <v>4758</v>
      </c>
      <c r="BD267" s="43" t="str">
        <f aca="false">T267</f>
        <v>结束</v>
      </c>
      <c r="BE267" s="43" t="str">
        <f aca="false">IFERROR(LEFT(R267,FIND(" ",R267)-1),R267)</f>
        <v>2026-04-16</v>
      </c>
      <c r="BF267" s="6" t="s">
        <v>6954</v>
      </c>
      <c r="BG267" s="78" t="s">
        <v>99</v>
      </c>
      <c r="BH267" s="55" t="s">
        <v>218</v>
      </c>
      <c r="BI267" s="44"/>
      <c r="BJ267" s="44"/>
      <c r="BK267" s="44"/>
      <c r="BL267" s="44" t="str">
        <f aca="false">IF(BG267="物管行政部","侯旭、郑楠",IF(BG267="安保部","张庚",IF(BG267="工程设备部","华菲",IF(BG267="人力资源部","成琦",IF(BG267="党委工作部","阎鑫雨",IF(BG267="餐饮服务部","赵弘晨",IF(BG267="工会","白莉",IF(BG267="办公室","李建萍",""))))))))&amp;IF(BG267="纪检部","张先民",IF(BG267="信息管理部","蔡浩然",""))</f>
        <v>侯旭、郑楠</v>
      </c>
      <c r="BM267" s="44"/>
      <c r="BN267" s="44"/>
      <c r="BO267" s="44"/>
      <c r="BP267" s="44" t="s">
        <v>120</v>
      </c>
      <c r="BQ267" s="46"/>
      <c r="BR267" s="44"/>
      <c r="BS267" s="46"/>
      <c r="BT267" s="46"/>
      <c r="BU267" s="44"/>
      <c r="BV267" s="44"/>
      <c r="BW267" s="44" t="str">
        <f aca="false">MID(AR267,1,22)</f>
        <v>GJ-PHONE-20260411-0359</v>
      </c>
      <c r="BX267" s="45" t="str">
        <f aca="false">IF(COUNTIF(BW:BW,BW267)=1,"否",COUNTIF(BW:BW,BW267))</f>
        <v>否</v>
      </c>
      <c r="CF267" s="0" t="str">
        <f aca="false">VLOOKUP(AR267,[3]市民意见信息导出!$AK$2:$AM$304,3,FALSE())</f>
        <v>结束</v>
      </c>
    </row>
    <row r="268" customFormat="false" ht="65" hidden="true" customHeight="true" outlineLevel="0" collapsed="false">
      <c r="A268" s="36" t="s">
        <v>6955</v>
      </c>
      <c r="B268" s="36" t="s">
        <v>6956</v>
      </c>
      <c r="C268" s="36" t="s">
        <v>6957</v>
      </c>
      <c r="D268" s="36" t="s">
        <v>4107</v>
      </c>
      <c r="E268" s="35" t="s">
        <v>4747</v>
      </c>
      <c r="F268" s="35" t="s">
        <v>129</v>
      </c>
      <c r="G268" s="36" t="s">
        <v>6958</v>
      </c>
      <c r="H268" s="36" t="s">
        <v>6959</v>
      </c>
      <c r="I268" s="35" t="s">
        <v>92</v>
      </c>
      <c r="J268" s="35" t="s">
        <v>173</v>
      </c>
      <c r="K268" s="35" t="s">
        <v>434</v>
      </c>
      <c r="L268" s="35" t="s">
        <v>435</v>
      </c>
      <c r="M268" s="35" t="s">
        <v>436</v>
      </c>
      <c r="N268" s="35" t="s">
        <v>97</v>
      </c>
      <c r="O268" s="35" t="s">
        <v>186</v>
      </c>
      <c r="P268" s="35" t="s">
        <v>434</v>
      </c>
      <c r="Q268" s="35" t="s">
        <v>186</v>
      </c>
      <c r="R268" s="36" t="s">
        <v>4107</v>
      </c>
      <c r="S268" s="36" t="s">
        <v>4068</v>
      </c>
      <c r="T268" s="35" t="s">
        <v>103</v>
      </c>
      <c r="U268" s="36" t="s">
        <v>104</v>
      </c>
      <c r="V268" s="35" t="s">
        <v>6960</v>
      </c>
      <c r="W268" s="35" t="s">
        <v>6961</v>
      </c>
      <c r="X268" s="35" t="s">
        <v>6962</v>
      </c>
      <c r="Y268" s="35" t="s">
        <v>6963</v>
      </c>
      <c r="Z268" s="35" t="s">
        <v>5585</v>
      </c>
      <c r="AA268" s="35" t="s">
        <v>6964</v>
      </c>
      <c r="AB268" s="35" t="s">
        <v>111</v>
      </c>
      <c r="AC268" s="35" t="s">
        <v>6965</v>
      </c>
      <c r="AD268" s="35" t="s">
        <v>434</v>
      </c>
      <c r="AE268" s="35"/>
      <c r="AF268" s="35"/>
      <c r="AG268" s="35"/>
      <c r="AH268" s="35" t="s">
        <v>4756</v>
      </c>
      <c r="AI268" s="35" t="s">
        <v>4757</v>
      </c>
      <c r="AJ268" s="36" t="s">
        <v>104</v>
      </c>
      <c r="AK268" s="37" t="str">
        <f aca="false">AI268&amp;L268&amp;M268</f>
        <v>普办基建行政专业其他问题基建行政专业补充内容</v>
      </c>
      <c r="AP268" s="38" t="n">
        <v>265</v>
      </c>
      <c r="AQ268" s="97" t="n">
        <v>46113</v>
      </c>
      <c r="AR268" s="43" t="str">
        <f aca="false">IFERROR(LEFT(A268,FIND("（",A268)-1),A268)</f>
        <v>GJ-PHONE-20260411-2637</v>
      </c>
      <c r="AS268" s="43" t="str">
        <f aca="false">J268</f>
        <v>其他</v>
      </c>
      <c r="AT268" s="43" t="n">
        <f aca="false">IF(MID(AR268,1,2)="热线",12345)+IF(MID(AR268,1,2)="网络",12345)+IF(MID(AR268,1,2)="GJ",96166)</f>
        <v>96166</v>
      </c>
      <c r="AU268" s="43" t="str">
        <f aca="false">IFERROR(LEFT(C268,FIND(" ",C268)-1),C268)</f>
        <v>2026-04-11</v>
      </c>
      <c r="AV268" s="43" t="str">
        <f aca="false">P268</f>
        <v>基建行政部</v>
      </c>
      <c r="AW268" s="43" t="str">
        <f aca="false">Q268</f>
        <v>动物园分中心</v>
      </c>
      <c r="AX268" s="7" t="str">
        <f aca="false">H268</f>
        <v>4月11日22:07分(来电)，一先生反映，德胜门西场站南侧无法直接进入到站内，需要绕到附近公厕，才能进入场站，其建议：在场站南侧设立指路引导牌，以便市民乘车，并要求答复。</v>
      </c>
      <c r="AY268" s="43" t="str">
        <f aca="false">L268</f>
        <v>基建行政专业其他问题</v>
      </c>
      <c r="AZ268" s="43" t="s">
        <v>116</v>
      </c>
      <c r="BA268" s="43" t="s">
        <v>116</v>
      </c>
      <c r="BB268" s="43" t="s">
        <v>116</v>
      </c>
      <c r="BC268" s="6" t="s">
        <v>1330</v>
      </c>
      <c r="BD268" s="43" t="str">
        <f aca="false">T268</f>
        <v>结束</v>
      </c>
      <c r="BE268" s="43" t="str">
        <f aca="false">IFERROR(LEFT(R268,FIND(" ",R268)-1),R268)</f>
        <v>2026-04-16</v>
      </c>
      <c r="BF268" s="5" t="s">
        <v>4823</v>
      </c>
      <c r="BG268" s="78" t="s">
        <v>447</v>
      </c>
      <c r="BH268" s="55" t="s">
        <v>186</v>
      </c>
      <c r="BI268" s="44"/>
      <c r="BJ268" s="44"/>
      <c r="BK268" s="44"/>
      <c r="BL268" s="44" t="str">
        <f aca="false">IF(BG268="物管行政部","侯旭、郑楠",IF(BG268="安保部","张庚",IF(BG268="工程设备部","华菲",IF(BG268="人力资源部","成琦",IF(BG268="党委工作部","阎鑫雨",IF(BG268="餐饮服务部","赵弘晨",IF(BG268="工会","白莉",IF(BG268="办公室","李建萍",""))))))))&amp;IF(BG268="纪检部","张先民",IF(BG268="信息管理部","蔡浩然",""))</f>
        <v>华菲</v>
      </c>
      <c r="BM268" s="44"/>
      <c r="BN268" s="44"/>
      <c r="BO268" s="44"/>
      <c r="BP268" s="44" t="s">
        <v>120</v>
      </c>
      <c r="BQ268" s="46"/>
      <c r="BR268" s="44"/>
      <c r="BS268" s="46"/>
      <c r="BT268" s="46"/>
      <c r="BU268" s="44"/>
      <c r="BV268" s="44"/>
      <c r="BW268" s="44" t="str">
        <f aca="false">MID(AR268,1,22)</f>
        <v>GJ-PHONE-20260411-2637</v>
      </c>
      <c r="BX268" s="45" t="str">
        <f aca="false">IF(COUNTIF(BW:BW,BW268)=1,"否",COUNTIF(BW:BW,BW268))</f>
        <v>否</v>
      </c>
      <c r="CF268" s="0" t="str">
        <f aca="false">VLOOKUP(AR268,[3]市民意见信息导出!$AK$2:$AM$304,3,FALSE())</f>
        <v>结束</v>
      </c>
    </row>
    <row r="269" customFormat="false" ht="39" hidden="true" customHeight="false" outlineLevel="0" collapsed="false">
      <c r="A269" s="36" t="s">
        <v>6966</v>
      </c>
      <c r="B269" s="36" t="s">
        <v>6967</v>
      </c>
      <c r="C269" s="36" t="s">
        <v>6968</v>
      </c>
      <c r="D269" s="36" t="s">
        <v>6969</v>
      </c>
      <c r="E269" s="35" t="s">
        <v>4747</v>
      </c>
      <c r="F269" s="35" t="s">
        <v>129</v>
      </c>
      <c r="G269" s="35"/>
      <c r="H269" s="36" t="s">
        <v>6970</v>
      </c>
      <c r="I269" s="35" t="s">
        <v>116</v>
      </c>
      <c r="J269" s="35" t="s">
        <v>588</v>
      </c>
      <c r="K269" s="35" t="s">
        <v>94</v>
      </c>
      <c r="L269" s="35" t="s">
        <v>1868</v>
      </c>
      <c r="M269" s="35" t="s">
        <v>1868</v>
      </c>
      <c r="N269" s="35" t="s">
        <v>97</v>
      </c>
      <c r="O269" s="35" t="s">
        <v>99</v>
      </c>
      <c r="P269" s="35" t="s">
        <v>99</v>
      </c>
      <c r="Q269" s="35" t="s">
        <v>218</v>
      </c>
      <c r="R269" s="36" t="s">
        <v>6969</v>
      </c>
      <c r="S269" s="36" t="s">
        <v>4068</v>
      </c>
      <c r="T269" s="35" t="s">
        <v>103</v>
      </c>
      <c r="U269" s="36" t="s">
        <v>104</v>
      </c>
      <c r="V269" s="35" t="s">
        <v>6971</v>
      </c>
      <c r="W269" s="35" t="s">
        <v>4849</v>
      </c>
      <c r="X269" s="35" t="s">
        <v>6972</v>
      </c>
      <c r="Y269" s="35" t="s">
        <v>6973</v>
      </c>
      <c r="Z269" s="35" t="s">
        <v>826</v>
      </c>
      <c r="AA269" s="35" t="s">
        <v>6974</v>
      </c>
      <c r="AB269" s="35" t="s">
        <v>111</v>
      </c>
      <c r="AC269" s="35" t="s">
        <v>97</v>
      </c>
      <c r="AD269" s="35" t="s">
        <v>99</v>
      </c>
      <c r="AE269" s="35"/>
      <c r="AF269" s="35"/>
      <c r="AG269" s="35"/>
      <c r="AH269" s="35" t="s">
        <v>4756</v>
      </c>
      <c r="AI269" s="35" t="s">
        <v>4757</v>
      </c>
      <c r="AJ269" s="36" t="s">
        <v>104</v>
      </c>
      <c r="AK269" s="37" t="str">
        <f aca="false">AI269&amp;L269&amp;M269</f>
        <v>普办安全服务专业其他表扬安全服务专业其他表扬</v>
      </c>
      <c r="AP269" s="38" t="n">
        <v>266</v>
      </c>
      <c r="AQ269" s="97" t="n">
        <v>46113</v>
      </c>
      <c r="AR269" s="43" t="str">
        <f aca="false">IFERROR(LEFT(A269,FIND("（",A269)-1),A269)</f>
        <v>GJ-PHONE-20260412-1472-1</v>
      </c>
      <c r="AS269" s="43" t="str">
        <f aca="false">J269</f>
        <v>表扬</v>
      </c>
      <c r="AT269" s="43" t="n">
        <f aca="false">IF(MID(AR269,1,2)="热线",12345)+IF(MID(AR269,1,2)="网络",12345)+IF(MID(AR269,1,2)="GJ",96166)</f>
        <v>96166</v>
      </c>
      <c r="AU269" s="43" t="str">
        <f aca="false">IFERROR(LEFT(C269,FIND(" ",C269)-1),C269)</f>
        <v>2026-04-12</v>
      </c>
      <c r="AV269" s="43" t="str">
        <f aca="false">P269</f>
        <v>物管行政部</v>
      </c>
      <c r="AW269" s="43" t="str">
        <f aca="false">Q269</f>
        <v>机关</v>
      </c>
      <c r="AX269" s="7" t="str">
        <f aca="false">H269</f>
        <v>4月12日15:12分来电：一位先生近日乘坐公交车，发现大部分车辆卫生干净整洁，相比以往大大提升。其非常满意，特来电表扬。</v>
      </c>
      <c r="AY269" s="43" t="str">
        <f aca="false">L269</f>
        <v>安全服务专业其他表扬</v>
      </c>
      <c r="AZ269" s="43" t="s">
        <v>116</v>
      </c>
      <c r="BA269" s="43" t="s">
        <v>116</v>
      </c>
      <c r="BB269" s="43" t="s">
        <v>116</v>
      </c>
      <c r="BC269" s="6" t="s">
        <v>4758</v>
      </c>
      <c r="BD269" s="43" t="str">
        <f aca="false">T269</f>
        <v>结束</v>
      </c>
      <c r="BE269" s="43" t="str">
        <f aca="false">IFERROR(LEFT(R269,FIND(" ",R269)-1),R269)</f>
        <v>2026-04-17</v>
      </c>
      <c r="BF269" s="5" t="s">
        <v>830</v>
      </c>
      <c r="BG269" s="78" t="s">
        <v>99</v>
      </c>
      <c r="BH269" s="55" t="s">
        <v>218</v>
      </c>
      <c r="BI269" s="44"/>
      <c r="BJ269" s="44"/>
      <c r="BK269" s="44"/>
      <c r="BL269" s="44" t="str">
        <f aca="false">IF(BG269="物管行政部","侯旭、郑楠",IF(BG269="安保部","张庚",IF(BG269="工程设备部","华菲",IF(BG269="人力资源部","成琦",IF(BG269="党委工作部","阎鑫雨",IF(BG269="餐饮服务部","赵弘晨",IF(BG269="工会","白莉",IF(BG269="办公室","李建萍",""))))))))&amp;IF(BG269="纪检部","张先民",IF(BG269="信息管理部","蔡浩然",""))</f>
        <v>侯旭、郑楠</v>
      </c>
      <c r="BM269" s="44"/>
      <c r="BN269" s="44"/>
      <c r="BO269" s="44"/>
      <c r="BP269" s="44" t="s">
        <v>120</v>
      </c>
      <c r="BQ269" s="46"/>
      <c r="BR269" s="44"/>
      <c r="BS269" s="46"/>
      <c r="BT269" s="46"/>
      <c r="BU269" s="44"/>
      <c r="BV269" s="44"/>
      <c r="BW269" s="44" t="str">
        <f aca="false">MID(AR269,1,22)</f>
        <v>GJ-PHONE-20260412-1472</v>
      </c>
      <c r="BX269" s="45" t="str">
        <f aca="false">IF(COUNTIF(BW:BW,BW269)=1,"否",COUNTIF(BW:BW,BW269))</f>
        <v>否</v>
      </c>
      <c r="CF269" s="0" t="str">
        <f aca="false">VLOOKUP(AR269,[3]市民意见信息导出!$AK$2:$AM$304,3,FALSE())</f>
        <v>结束</v>
      </c>
    </row>
    <row r="270" customFormat="false" ht="36" hidden="true" customHeight="true" outlineLevel="0" collapsed="false">
      <c r="A270" s="36" t="s">
        <v>6975</v>
      </c>
      <c r="B270" s="36" t="s">
        <v>6976</v>
      </c>
      <c r="C270" s="36" t="s">
        <v>6977</v>
      </c>
      <c r="D270" s="36" t="s">
        <v>4122</v>
      </c>
      <c r="E270" s="35" t="s">
        <v>4747</v>
      </c>
      <c r="F270" s="35" t="s">
        <v>89</v>
      </c>
      <c r="G270" s="35"/>
      <c r="H270" s="36" t="s">
        <v>6978</v>
      </c>
      <c r="I270" s="35" t="s">
        <v>116</v>
      </c>
      <c r="J270" s="35" t="s">
        <v>93</v>
      </c>
      <c r="K270" s="35" t="s">
        <v>94</v>
      </c>
      <c r="L270" s="35" t="s">
        <v>184</v>
      </c>
      <c r="M270" s="35" t="s">
        <v>185</v>
      </c>
      <c r="N270" s="35" t="s">
        <v>97</v>
      </c>
      <c r="O270" s="35" t="s">
        <v>98</v>
      </c>
      <c r="P270" s="35" t="s">
        <v>99</v>
      </c>
      <c r="Q270" s="35" t="s">
        <v>98</v>
      </c>
      <c r="R270" s="36" t="s">
        <v>4122</v>
      </c>
      <c r="S270" s="36" t="s">
        <v>4068</v>
      </c>
      <c r="T270" s="35" t="s">
        <v>103</v>
      </c>
      <c r="U270" s="36" t="s">
        <v>104</v>
      </c>
      <c r="V270" s="35" t="s">
        <v>6409</v>
      </c>
      <c r="W270" s="35" t="s">
        <v>6410</v>
      </c>
      <c r="X270" s="35" t="s">
        <v>6979</v>
      </c>
      <c r="Y270" s="35" t="s">
        <v>5151</v>
      </c>
      <c r="Z270" s="35" t="s">
        <v>4754</v>
      </c>
      <c r="AA270" s="35" t="s">
        <v>6980</v>
      </c>
      <c r="AB270" s="35" t="s">
        <v>111</v>
      </c>
      <c r="AC270" s="35" t="s">
        <v>97</v>
      </c>
      <c r="AD270" s="35" t="s">
        <v>99</v>
      </c>
      <c r="AE270" s="35"/>
      <c r="AF270" s="35"/>
      <c r="AG270" s="35"/>
      <c r="AH270" s="35" t="s">
        <v>4756</v>
      </c>
      <c r="AI270" s="35" t="s">
        <v>4757</v>
      </c>
      <c r="AJ270" s="36" t="s">
        <v>104</v>
      </c>
      <c r="AK270" s="37" t="str">
        <f aca="false">AI270&amp;L270&amp;M270</f>
        <v>普办乘车环境问题车辆卫生</v>
      </c>
      <c r="AP270" s="38" t="n">
        <v>267</v>
      </c>
      <c r="AQ270" s="97" t="n">
        <v>46113</v>
      </c>
      <c r="AR270" s="43" t="str">
        <f aca="false">IFERROR(LEFT(A270,FIND("（",A270)-1),A270)</f>
        <v>GJ-PHONE-20260413-1253</v>
      </c>
      <c r="AS270" s="43" t="str">
        <f aca="false">J270</f>
        <v>诉求</v>
      </c>
      <c r="AT270" s="43" t="n">
        <f aca="false">IF(MID(AR270,1,2)="热线",12345)+IF(MID(AR270,1,2)="网络",12345)+IF(MID(AR270,1,2)="GJ",96166)</f>
        <v>96166</v>
      </c>
      <c r="AU270" s="43" t="str">
        <f aca="false">IFERROR(LEFT(C270,FIND(" ",C270)-1),C270)</f>
        <v>2026-04-13</v>
      </c>
      <c r="AV270" s="43" t="str">
        <f aca="false">P270</f>
        <v>物管行政部</v>
      </c>
      <c r="AW270" s="43" t="str">
        <f aca="false">Q270</f>
        <v>西苑分中心</v>
      </c>
      <c r="AX270" s="7" t="str">
        <f aca="false">H270</f>
        <v>4月13日13：49分来电：一女士抱孩子在上庄卫生院乘坐512路（车号未记），13:49分左右到上庄镇下车，其称车厢内地面全水，其差点滑倒，望相关部门多注意乘客的乘车安全，特来电反映。</v>
      </c>
      <c r="AY270" s="43" t="str">
        <f aca="false">L270</f>
        <v>乘车环境问题</v>
      </c>
      <c r="AZ270" s="43" t="s">
        <v>116</v>
      </c>
      <c r="BA270" s="43" t="s">
        <v>116</v>
      </c>
      <c r="BB270" s="43" t="s">
        <v>116</v>
      </c>
      <c r="BC270" s="6" t="s">
        <v>4758</v>
      </c>
      <c r="BD270" s="43" t="str">
        <f aca="false">T270</f>
        <v>结束</v>
      </c>
      <c r="BE270" s="43" t="str">
        <f aca="false">IFERROR(LEFT(R270,FIND(" ",R270)-1),R270)</f>
        <v>2026-04-18</v>
      </c>
      <c r="BF270" s="6" t="s">
        <v>3275</v>
      </c>
      <c r="BG270" s="78" t="s">
        <v>99</v>
      </c>
      <c r="BH270" s="55" t="s">
        <v>98</v>
      </c>
      <c r="BI270" s="44"/>
      <c r="BJ270" s="44"/>
      <c r="BK270" s="44"/>
      <c r="BL270" s="44" t="str">
        <f aca="false">IF(BG270="物管行政部","侯旭、郑楠",IF(BG270="安保部","张庚",IF(BG270="工程设备部","华菲",IF(BG270="人力资源部","成琦",IF(BG270="党委工作部","阎鑫雨",IF(BG270="餐饮服务部","赵弘晨",IF(BG270="工会","白莉",IF(BG270="办公室","李建萍",""))))))))&amp;IF(BG270="纪检部","张先民",IF(BG270="信息管理部","蔡浩然",""))</f>
        <v>侯旭、郑楠</v>
      </c>
      <c r="BM270" s="44"/>
      <c r="BN270" s="44"/>
      <c r="BO270" s="44"/>
      <c r="BP270" s="44" t="s">
        <v>120</v>
      </c>
      <c r="BQ270" s="46"/>
      <c r="BR270" s="44"/>
      <c r="BS270" s="46"/>
      <c r="BT270" s="46"/>
      <c r="BU270" s="44"/>
      <c r="BV270" s="44"/>
      <c r="BW270" s="44" t="str">
        <f aca="false">MID(AR270,1,22)</f>
        <v>GJ-PHONE-20260413-1253</v>
      </c>
      <c r="BX270" s="45" t="str">
        <f aca="false">IF(COUNTIF(BW:BW,BW270)=1,"否",COUNTIF(BW:BW,BW270))</f>
        <v>否</v>
      </c>
      <c r="CF270" s="0" t="str">
        <f aca="false">VLOOKUP(AR270,[3]市民意见信息导出!$AK$2:$AM$304,3,FALSE())</f>
        <v>结束</v>
      </c>
    </row>
    <row r="271" customFormat="false" ht="65" hidden="true" customHeight="false" outlineLevel="0" collapsed="false">
      <c r="A271" s="36" t="s">
        <v>6981</v>
      </c>
      <c r="B271" s="36" t="s">
        <v>6982</v>
      </c>
      <c r="C271" s="36" t="s">
        <v>6983</v>
      </c>
      <c r="D271" s="36" t="s">
        <v>4191</v>
      </c>
      <c r="E271" s="35" t="s">
        <v>4747</v>
      </c>
      <c r="F271" s="35" t="s">
        <v>89</v>
      </c>
      <c r="G271" s="36" t="s">
        <v>6984</v>
      </c>
      <c r="H271" s="36" t="s">
        <v>6985</v>
      </c>
      <c r="I271" s="35" t="s">
        <v>92</v>
      </c>
      <c r="J271" s="35" t="s">
        <v>93</v>
      </c>
      <c r="K271" s="35" t="s">
        <v>132</v>
      </c>
      <c r="L271" s="35" t="s">
        <v>388</v>
      </c>
      <c r="M271" s="35" t="s">
        <v>389</v>
      </c>
      <c r="N271" s="35" t="s">
        <v>97</v>
      </c>
      <c r="O271" s="35" t="s">
        <v>158</v>
      </c>
      <c r="P271" s="35" t="s">
        <v>176</v>
      </c>
      <c r="Q271" s="35" t="s">
        <v>158</v>
      </c>
      <c r="R271" s="36" t="s">
        <v>4191</v>
      </c>
      <c r="S271" s="36" t="s">
        <v>4190</v>
      </c>
      <c r="T271" s="35" t="s">
        <v>103</v>
      </c>
      <c r="U271" s="36" t="s">
        <v>104</v>
      </c>
      <c r="V271" s="35" t="s">
        <v>6986</v>
      </c>
      <c r="W271" s="36" t="s">
        <v>6987</v>
      </c>
      <c r="X271" s="35" t="s">
        <v>6988</v>
      </c>
      <c r="Y271" s="36" t="s">
        <v>139</v>
      </c>
      <c r="Z271" s="36" t="s">
        <v>139</v>
      </c>
      <c r="AA271" s="36" t="s">
        <v>139</v>
      </c>
      <c r="AB271" s="35" t="s">
        <v>111</v>
      </c>
      <c r="AC271" s="35" t="s">
        <v>97</v>
      </c>
      <c r="AD271" s="35" t="s">
        <v>176</v>
      </c>
      <c r="AE271" s="35"/>
      <c r="AF271" s="35"/>
      <c r="AG271" s="35"/>
      <c r="AH271" s="35" t="s">
        <v>4756</v>
      </c>
      <c r="AI271" s="35" t="s">
        <v>4757</v>
      </c>
      <c r="AJ271" s="36" t="s">
        <v>104</v>
      </c>
      <c r="AK271" s="37" t="str">
        <f aca="false">AI271&amp;L271&amp;M271</f>
        <v>普办场站保安问题场站保安</v>
      </c>
      <c r="AP271" s="38" t="n">
        <v>268</v>
      </c>
      <c r="AQ271" s="97" t="n">
        <v>46113</v>
      </c>
      <c r="AR271" s="43" t="str">
        <f aca="false">IFERROR(LEFT(A271,FIND("（",A271)-1),A271)</f>
        <v>GJ-PHONE-20260414-2402</v>
      </c>
      <c r="AS271" s="43" t="str">
        <f aca="false">J271</f>
        <v>诉求</v>
      </c>
      <c r="AT271" s="43" t="n">
        <f aca="false">IF(MID(AR271,1,2)="热线",12345)+IF(MID(AR271,1,2)="网络",12345)+IF(MID(AR271,1,2)="GJ",96166)</f>
        <v>96166</v>
      </c>
      <c r="AU271" s="43" t="str">
        <f aca="false">IFERROR(LEFT(C271,FIND(" ",C271)-1),C271)</f>
        <v>2026-04-14</v>
      </c>
      <c r="AV271" s="43" t="str">
        <f aca="false">P271</f>
        <v>安全保卫部（应急管理中心）</v>
      </c>
      <c r="AW271" s="43" t="str">
        <f aca="false">Q271</f>
        <v>西客站分中心</v>
      </c>
      <c r="AX271" s="7" t="str">
        <f aca="false">H271</f>
        <v>4月14日20:55分(来电)，一女士在丰台体育中心公交站边上的加油站准备加油，由于卸油的车在卸油，其只得在门口处等着，此处边上公交场站门口的保安（黑色或蓝色制服，公交警卫字样的反光背心）跟其说，其挡着公交车进场站了，其便往前挪车，挪车的过程中，其听到此人骂了句傻逼，其不满，要求答复。注：场站内有338路</v>
      </c>
      <c r="AY271" s="43" t="str">
        <f aca="false">L271</f>
        <v>场站保安问题</v>
      </c>
      <c r="AZ271" s="43" t="s">
        <v>116</v>
      </c>
      <c r="BA271" s="43" t="s">
        <v>116</v>
      </c>
      <c r="BB271" s="43" t="s">
        <v>116</v>
      </c>
      <c r="BC271" s="6" t="s">
        <v>546</v>
      </c>
      <c r="BD271" s="43" t="str">
        <f aca="false">T271</f>
        <v>结束</v>
      </c>
      <c r="BE271" s="43" t="str">
        <f aca="false">IFERROR(LEFT(R271,FIND(" ",R271)-1),R271)</f>
        <v>2026-04-19</v>
      </c>
      <c r="BF271" s="5" t="s">
        <v>624</v>
      </c>
      <c r="BG271" s="78" t="s">
        <v>148</v>
      </c>
      <c r="BH271" s="55" t="s">
        <v>158</v>
      </c>
      <c r="BI271" s="44"/>
      <c r="BJ271" s="44"/>
      <c r="BK271" s="44"/>
      <c r="BL271" s="44" t="str">
        <f aca="false">IF(BG271="物管行政部","侯旭、郑楠",IF(BG271="安保部","张庚",IF(BG271="工程设备部","华菲",IF(BG271="人力资源部","成琦",IF(BG271="党委工作部","阎鑫雨",IF(BG271="餐饮服务部","赵弘晨",IF(BG271="工会","白莉",IF(BG271="办公室","李建萍",""))))))))&amp;IF(BG271="纪检部","张先民",IF(BG271="信息管理部","蔡浩然",""))</f>
        <v>张庚</v>
      </c>
      <c r="BM271" s="44"/>
      <c r="BN271" s="44"/>
      <c r="BO271" s="44"/>
      <c r="BP271" s="44" t="s">
        <v>120</v>
      </c>
      <c r="BQ271" s="46"/>
      <c r="BR271" s="44"/>
      <c r="BS271" s="46"/>
      <c r="BT271" s="46"/>
      <c r="BU271" s="44"/>
      <c r="BV271" s="44"/>
      <c r="BW271" s="44" t="str">
        <f aca="false">MID(AR271,1,22)</f>
        <v>GJ-PHONE-20260414-2402</v>
      </c>
      <c r="BX271" s="45" t="str">
        <f aca="false">IF(COUNTIF(BW:BW,BW271)=1,"否",COUNTIF(BW:BW,BW271))</f>
        <v>否</v>
      </c>
      <c r="CF271" s="0" t="str">
        <f aca="false">VLOOKUP(AR271,[3]市民意见信息导出!$AK$2:$AM$304,3,FALSE())</f>
        <v>结束</v>
      </c>
    </row>
    <row r="272" customFormat="false" ht="40" hidden="true" customHeight="true" outlineLevel="0" collapsed="false">
      <c r="A272" s="36" t="s">
        <v>6989</v>
      </c>
      <c r="B272" s="36" t="s">
        <v>6990</v>
      </c>
      <c r="C272" s="36" t="s">
        <v>6991</v>
      </c>
      <c r="D272" s="36" t="s">
        <v>4262</v>
      </c>
      <c r="E272" s="35"/>
      <c r="F272" s="35" t="s">
        <v>129</v>
      </c>
      <c r="G272" s="36" t="s">
        <v>6992</v>
      </c>
      <c r="H272" s="36" t="s">
        <v>6993</v>
      </c>
      <c r="I272" s="35" t="s">
        <v>92</v>
      </c>
      <c r="J272" s="35" t="s">
        <v>173</v>
      </c>
      <c r="K272" s="35" t="s">
        <v>132</v>
      </c>
      <c r="L272" s="35" t="s">
        <v>174</v>
      </c>
      <c r="M272" s="35" t="s">
        <v>175</v>
      </c>
      <c r="N272" s="35" t="s">
        <v>97</v>
      </c>
      <c r="O272" s="35" t="s">
        <v>1149</v>
      </c>
      <c r="P272" s="35" t="s">
        <v>176</v>
      </c>
      <c r="Q272" s="35" t="s">
        <v>1149</v>
      </c>
      <c r="R272" s="36" t="s">
        <v>4262</v>
      </c>
      <c r="S272" s="36" t="s">
        <v>4190</v>
      </c>
      <c r="T272" s="35" t="s">
        <v>103</v>
      </c>
      <c r="U272" s="36" t="s">
        <v>104</v>
      </c>
      <c r="V272" s="35" t="s">
        <v>6994</v>
      </c>
      <c r="W272" s="35" t="s">
        <v>6995</v>
      </c>
      <c r="X272" s="35" t="s">
        <v>6996</v>
      </c>
      <c r="Y272" s="35" t="s">
        <v>6997</v>
      </c>
      <c r="Z272" s="35" t="s">
        <v>6998</v>
      </c>
      <c r="AA272" s="35" t="s">
        <v>6999</v>
      </c>
      <c r="AB272" s="35" t="s">
        <v>111</v>
      </c>
      <c r="AC272" s="35" t="s">
        <v>97</v>
      </c>
      <c r="AD272" s="35" t="s">
        <v>176</v>
      </c>
      <c r="AE272" s="35"/>
      <c r="AF272" s="35"/>
      <c r="AG272" s="35"/>
      <c r="AH272" s="35" t="s">
        <v>4756</v>
      </c>
      <c r="AI272" s="35" t="s">
        <v>4757</v>
      </c>
      <c r="AJ272" s="36" t="s">
        <v>104</v>
      </c>
      <c r="AK272" s="37" t="str">
        <f aca="false">AI272&amp;L272&amp;M272</f>
        <v>普办安保专业其他问题安保专业补充内容</v>
      </c>
      <c r="AP272" s="38" t="n">
        <v>269</v>
      </c>
      <c r="AQ272" s="97" t="n">
        <v>46113</v>
      </c>
      <c r="AR272" s="43" t="str">
        <f aca="false">IFERROR(LEFT(A272,FIND("（",A272)-1),A272)</f>
        <v>GJ-PHONE-20260415-0693</v>
      </c>
      <c r="AS272" s="43" t="str">
        <f aca="false">J272</f>
        <v>其他</v>
      </c>
      <c r="AT272" s="43" t="n">
        <f aca="false">IF(MID(AR272,1,2)="热线",12345)+IF(MID(AR272,1,2)="网络",12345)+IF(MID(AR272,1,2)="GJ",96166)</f>
        <v>96166</v>
      </c>
      <c r="AU272" s="43" t="str">
        <f aca="false">IFERROR(LEFT(C272,FIND(" ",C272)-1),C272)</f>
        <v>2026-04-15</v>
      </c>
      <c r="AV272" s="43" t="str">
        <f aca="false">P272</f>
        <v>安全保卫部（应急管理中心）</v>
      </c>
      <c r="AW272" s="43" t="str">
        <f aca="false">Q272</f>
        <v>四惠分中心</v>
      </c>
      <c r="AX272" s="7" t="str">
        <f aca="false">H272</f>
        <v>4月15日10:18分来电：一女士住在华纺易城公交场站附近,今早5:40分,363路一男一女两位司机在场站内大声聊天扰民,并称之前就发生过此情况,要求答复.</v>
      </c>
      <c r="AY272" s="43" t="str">
        <f aca="false">L272</f>
        <v>安保专业其他问题</v>
      </c>
      <c r="AZ272" s="43" t="s">
        <v>116</v>
      </c>
      <c r="BA272" s="43" t="s">
        <v>116</v>
      </c>
      <c r="BB272" s="43" t="s">
        <v>116</v>
      </c>
      <c r="BC272" s="6" t="s">
        <v>4758</v>
      </c>
      <c r="BD272" s="43" t="str">
        <f aca="false">T272</f>
        <v>结束</v>
      </c>
      <c r="BE272" s="43" t="str">
        <f aca="false">IFERROR(LEFT(R272,FIND(" ",R272)-1),R272)</f>
        <v>2026-04-20</v>
      </c>
      <c r="BF272" s="6" t="s">
        <v>7000</v>
      </c>
      <c r="BG272" s="78" t="s">
        <v>148</v>
      </c>
      <c r="BH272" s="55" t="s">
        <v>1149</v>
      </c>
      <c r="BI272" s="44"/>
      <c r="BJ272" s="44"/>
      <c r="BK272" s="44"/>
      <c r="BL272" s="44" t="str">
        <f aca="false">IF(BG272="物管行政部","侯旭、郑楠",IF(BG272="安保部","张庚",IF(BG272="工程设备部","华菲",IF(BG272="人力资源部","成琦",IF(BG272="党委工作部","阎鑫雨",IF(BG272="餐饮服务部","赵弘晨",IF(BG272="工会","白莉",IF(BG272="办公室","李建萍",""))))))))&amp;IF(BG272="纪检部","张先民",IF(BG272="信息管理部","蔡浩然",""))</f>
        <v>张庚</v>
      </c>
      <c r="BM272" s="44"/>
      <c r="BN272" s="44"/>
      <c r="BO272" s="44"/>
      <c r="BP272" s="44" t="s">
        <v>120</v>
      </c>
      <c r="BQ272" s="46"/>
      <c r="BR272" s="44"/>
      <c r="BS272" s="46"/>
      <c r="BT272" s="46"/>
      <c r="BU272" s="44"/>
      <c r="BV272" s="44"/>
      <c r="BW272" s="44" t="str">
        <f aca="false">MID(AR272,1,22)</f>
        <v>GJ-PHONE-20260415-0693</v>
      </c>
      <c r="BX272" s="45" t="str">
        <f aca="false">IF(COUNTIF(BW:BW,BW272)=1,"否",COUNTIF(BW:BW,BW272))</f>
        <v>否</v>
      </c>
      <c r="CF272" s="0" t="str">
        <f aca="false">VLOOKUP(AR272,[3]市民意见信息导出!$AK$2:$AM$304,3,FALSE())</f>
        <v>结束</v>
      </c>
    </row>
    <row r="273" customFormat="false" ht="39" hidden="true" customHeight="false" outlineLevel="0" collapsed="false">
      <c r="A273" s="36" t="s">
        <v>7001</v>
      </c>
      <c r="B273" s="36" t="s">
        <v>7002</v>
      </c>
      <c r="C273" s="36" t="s">
        <v>7003</v>
      </c>
      <c r="D273" s="36" t="s">
        <v>4191</v>
      </c>
      <c r="E273" s="35" t="s">
        <v>4747</v>
      </c>
      <c r="F273" s="35" t="s">
        <v>129</v>
      </c>
      <c r="G273" s="35"/>
      <c r="H273" s="36" t="s">
        <v>7004</v>
      </c>
      <c r="I273" s="35" t="s">
        <v>116</v>
      </c>
      <c r="J273" s="35" t="s">
        <v>173</v>
      </c>
      <c r="K273" s="35" t="s">
        <v>94</v>
      </c>
      <c r="L273" s="35" t="s">
        <v>1072</v>
      </c>
      <c r="M273" s="35" t="s">
        <v>7005</v>
      </c>
      <c r="N273" s="35" t="s">
        <v>97</v>
      </c>
      <c r="O273" s="35" t="s">
        <v>340</v>
      </c>
      <c r="P273" s="35" t="s">
        <v>340</v>
      </c>
      <c r="Q273" s="35" t="s">
        <v>340</v>
      </c>
      <c r="R273" s="36" t="s">
        <v>4191</v>
      </c>
      <c r="S273" s="36" t="s">
        <v>4190</v>
      </c>
      <c r="T273" s="35" t="s">
        <v>103</v>
      </c>
      <c r="U273" s="36" t="s">
        <v>104</v>
      </c>
      <c r="V273" s="35" t="s">
        <v>5148</v>
      </c>
      <c r="W273" s="35" t="s">
        <v>5149</v>
      </c>
      <c r="X273" s="35" t="s">
        <v>6586</v>
      </c>
      <c r="Y273" s="35" t="s">
        <v>4753</v>
      </c>
      <c r="Z273" s="35" t="s">
        <v>4754</v>
      </c>
      <c r="AA273" s="35" t="s">
        <v>7006</v>
      </c>
      <c r="AB273" s="35" t="s">
        <v>111</v>
      </c>
      <c r="AC273" s="35" t="s">
        <v>97</v>
      </c>
      <c r="AD273" s="35" t="s">
        <v>99</v>
      </c>
      <c r="AE273" s="35"/>
      <c r="AF273" s="35"/>
      <c r="AG273" s="35"/>
      <c r="AH273" s="35" t="s">
        <v>4756</v>
      </c>
      <c r="AI273" s="35" t="s">
        <v>4757</v>
      </c>
      <c r="AJ273" s="36" t="s">
        <v>104</v>
      </c>
      <c r="AK273" s="37" t="str">
        <f aca="false">AI273&amp;L273&amp;M273</f>
        <v>普办安全服务专业其他问题安全服务专业一事多投</v>
      </c>
      <c r="AP273" s="38" t="n">
        <v>270</v>
      </c>
      <c r="AQ273" s="97" t="n">
        <v>46113</v>
      </c>
      <c r="AR273" s="43" t="str">
        <f aca="false">IFERROR(LEFT(A273,FIND("（",A273)-1),A273)</f>
        <v>GJ-PHONE-20260414-1787</v>
      </c>
      <c r="AS273" s="43" t="str">
        <f aca="false">J273</f>
        <v>其他</v>
      </c>
      <c r="AT273" s="43" t="n">
        <f aca="false">IF(MID(AR273,1,2)="热线",12345)+IF(MID(AR273,1,2)="网络",12345)+IF(MID(AR273,1,2)="GJ",96166)</f>
        <v>96166</v>
      </c>
      <c r="AU273" s="43" t="str">
        <f aca="false">IFERROR(LEFT(C273,FIND(" ",C273)-1),C273)</f>
        <v>2026-04-15</v>
      </c>
      <c r="AV273" s="43" t="str">
        <f aca="false">P273</f>
        <v>明月湾分中心</v>
      </c>
      <c r="AW273" s="43" t="str">
        <f aca="false">Q273</f>
        <v>明月湾分中心</v>
      </c>
      <c r="AX273" s="7" t="str">
        <f aca="false">H273</f>
        <v>4月14日16:50分(来电)8点左右，一先生在清和园乘坐599路3835632号车到前门。该车车内有垃圾垃圾未清理，卫生状况极差，其不满，特来电反映。</v>
      </c>
      <c r="AY273" s="43" t="str">
        <f aca="false">L273</f>
        <v>安全服务专业其他问题</v>
      </c>
      <c r="AZ273" s="43" t="s">
        <v>116</v>
      </c>
      <c r="BA273" s="43" t="s">
        <v>116</v>
      </c>
      <c r="BB273" s="43" t="s">
        <v>116</v>
      </c>
      <c r="BC273" s="6" t="s">
        <v>4758</v>
      </c>
      <c r="BD273" s="43" t="str">
        <f aca="false">T273</f>
        <v>结束</v>
      </c>
      <c r="BE273" s="43" t="str">
        <f aca="false">IFERROR(LEFT(R273,FIND(" ",R273)-1),R273)</f>
        <v>2026-04-19</v>
      </c>
      <c r="BF273" s="6" t="s">
        <v>1023</v>
      </c>
      <c r="BG273" s="78" t="s">
        <v>99</v>
      </c>
      <c r="BH273" s="55" t="s">
        <v>340</v>
      </c>
      <c r="BI273" s="44"/>
      <c r="BJ273" s="44"/>
      <c r="BK273" s="44"/>
      <c r="BL273" s="44" t="str">
        <f aca="false">IF(BG273="物管行政部","侯旭、郑楠",IF(BG273="安保部","张庚",IF(BG273="工程设备部","华菲",IF(BG273="人力资源部","成琦",IF(BG273="党委工作部","阎鑫雨",IF(BG273="餐饮服务部","赵弘晨",IF(BG273="工会","白莉",IF(BG273="办公室","李建萍",""))))))))&amp;IF(BG273="纪检部","张先民",IF(BG273="信息管理部","蔡浩然",""))</f>
        <v>侯旭、郑楠</v>
      </c>
      <c r="BM273" s="44"/>
      <c r="BN273" s="44"/>
      <c r="BO273" s="44"/>
      <c r="BP273" s="44" t="s">
        <v>120</v>
      </c>
      <c r="BQ273" s="46"/>
      <c r="BR273" s="44"/>
      <c r="BS273" s="46"/>
      <c r="BT273" s="46"/>
      <c r="BU273" s="44"/>
      <c r="BV273" s="44"/>
      <c r="BW273" s="44" t="str">
        <f aca="false">MID(AR273,1,22)</f>
        <v>GJ-PHONE-20260414-1787</v>
      </c>
      <c r="BX273" s="45" t="str">
        <f aca="false">IF(COUNTIF(BW:BW,BW273)=1,"否",COUNTIF(BW:BW,BW273))</f>
        <v>否</v>
      </c>
      <c r="CF273" s="0" t="str">
        <f aca="false">VLOOKUP(AR273,[3]市民意见信息导出!$AK$2:$AM$304,3,FALSE())</f>
        <v>结束</v>
      </c>
    </row>
    <row r="274" customFormat="false" ht="39" hidden="true" customHeight="false" outlineLevel="0" collapsed="false">
      <c r="A274" s="36" t="s">
        <v>7007</v>
      </c>
      <c r="B274" s="36" t="s">
        <v>7008</v>
      </c>
      <c r="C274" s="36" t="s">
        <v>7009</v>
      </c>
      <c r="D274" s="36" t="s">
        <v>4262</v>
      </c>
      <c r="E274" s="35" t="s">
        <v>4747</v>
      </c>
      <c r="F274" s="35" t="s">
        <v>89</v>
      </c>
      <c r="G274" s="36" t="s">
        <v>7010</v>
      </c>
      <c r="H274" s="36" t="s">
        <v>7011</v>
      </c>
      <c r="I274" s="35" t="s">
        <v>92</v>
      </c>
      <c r="J274" s="35" t="s">
        <v>93</v>
      </c>
      <c r="K274" s="35" t="s">
        <v>94</v>
      </c>
      <c r="L274" s="35" t="s">
        <v>184</v>
      </c>
      <c r="M274" s="35" t="s">
        <v>185</v>
      </c>
      <c r="N274" s="35" t="s">
        <v>97</v>
      </c>
      <c r="O274" s="35" t="s">
        <v>2237</v>
      </c>
      <c r="P274" s="35" t="s">
        <v>99</v>
      </c>
      <c r="Q274" s="35" t="s">
        <v>2237</v>
      </c>
      <c r="R274" s="36" t="s">
        <v>4262</v>
      </c>
      <c r="S274" s="36" t="s">
        <v>4215</v>
      </c>
      <c r="T274" s="35" t="s">
        <v>103</v>
      </c>
      <c r="U274" s="36" t="s">
        <v>104</v>
      </c>
      <c r="V274" s="35" t="s">
        <v>5979</v>
      </c>
      <c r="W274" s="35" t="s">
        <v>7012</v>
      </c>
      <c r="X274" s="35" t="s">
        <v>6716</v>
      </c>
      <c r="Y274" s="35" t="s">
        <v>4753</v>
      </c>
      <c r="Z274" s="35" t="s">
        <v>4754</v>
      </c>
      <c r="AA274" s="35" t="s">
        <v>5258</v>
      </c>
      <c r="AB274" s="35" t="s">
        <v>111</v>
      </c>
      <c r="AC274" s="35" t="s">
        <v>97</v>
      </c>
      <c r="AD274" s="35" t="s">
        <v>99</v>
      </c>
      <c r="AE274" s="35"/>
      <c r="AF274" s="35"/>
      <c r="AG274" s="35"/>
      <c r="AH274" s="35" t="s">
        <v>4756</v>
      </c>
      <c r="AI274" s="35" t="s">
        <v>4757</v>
      </c>
      <c r="AJ274" s="36" t="s">
        <v>104</v>
      </c>
      <c r="AK274" s="37" t="str">
        <f aca="false">AI274&amp;L274&amp;M274</f>
        <v>普办乘车环境问题车辆卫生</v>
      </c>
      <c r="AP274" s="38" t="n">
        <v>271</v>
      </c>
      <c r="AQ274" s="97" t="n">
        <v>46113</v>
      </c>
      <c r="AR274" s="43" t="str">
        <f aca="false">IFERROR(LEFT(A274,FIND("（",A274)-1),A274)</f>
        <v>GJ-PHONE-20260415-1931-1</v>
      </c>
      <c r="AS274" s="43" t="str">
        <f aca="false">J274</f>
        <v>诉求</v>
      </c>
      <c r="AT274" s="43" t="n">
        <f aca="false">IF(MID(AR274,1,2)="热线",12345)+IF(MID(AR274,1,2)="网络",12345)+IF(MID(AR274,1,2)="GJ",96166)</f>
        <v>96166</v>
      </c>
      <c r="AU274" s="43" t="str">
        <f aca="false">IFERROR(LEFT(C274,FIND(" ",C274)-1),C274)</f>
        <v>2026-04-15</v>
      </c>
      <c r="AV274" s="43" t="str">
        <f aca="false">P274</f>
        <v>物管行政部</v>
      </c>
      <c r="AW274" s="43" t="str">
        <f aca="false">Q274</f>
        <v>龙之乡分中心</v>
      </c>
      <c r="AX274" s="7" t="str">
        <f aca="false">H274</f>
        <v>4月15日17：19分来电：一女士经常乘坐F27路往返出行，其称该路车辆卫生非常脏，臭，座套也很脏，望相关部门核查并及时清理，清洗，就此要求答复。
</v>
      </c>
      <c r="AY274" s="43" t="str">
        <f aca="false">L274</f>
        <v>乘车环境问题</v>
      </c>
      <c r="AZ274" s="43" t="s">
        <v>116</v>
      </c>
      <c r="BA274" s="43" t="s">
        <v>116</v>
      </c>
      <c r="BB274" s="43" t="s">
        <v>116</v>
      </c>
      <c r="BC274" s="6" t="s">
        <v>4758</v>
      </c>
      <c r="BD274" s="43" t="str">
        <f aca="false">T274</f>
        <v>结束</v>
      </c>
      <c r="BE274" s="43" t="str">
        <f aca="false">IFERROR(LEFT(R274,FIND(" ",R274)-1),R274)</f>
        <v>2026-04-20</v>
      </c>
      <c r="BF274" s="6" t="s">
        <v>7013</v>
      </c>
      <c r="BG274" s="78" t="s">
        <v>99</v>
      </c>
      <c r="BH274" s="55" t="s">
        <v>2237</v>
      </c>
      <c r="BI274" s="44"/>
      <c r="BJ274" s="44"/>
      <c r="BK274" s="44"/>
      <c r="BL274" s="44" t="str">
        <f aca="false">IF(BG274="物管行政部","侯旭、郑楠",IF(BG274="安保部","张庚",IF(BG274="工程设备部","华菲",IF(BG274="人力资源部","成琦",IF(BG274="党委工作部","阎鑫雨",IF(BG274="餐饮服务部","赵弘晨",IF(BG274="工会","白莉",IF(BG274="办公室","李建萍",""))))))))&amp;IF(BG274="纪检部","张先民",IF(BG274="信息管理部","蔡浩然",""))</f>
        <v>侯旭、郑楠</v>
      </c>
      <c r="BM274" s="44"/>
      <c r="BN274" s="44"/>
      <c r="BO274" s="44"/>
      <c r="BP274" s="44" t="s">
        <v>120</v>
      </c>
      <c r="BQ274" s="46"/>
      <c r="BR274" s="44"/>
      <c r="BS274" s="46"/>
      <c r="BT274" s="46"/>
      <c r="BU274" s="44"/>
      <c r="BV274" s="44"/>
      <c r="BW274" s="44" t="str">
        <f aca="false">MID(AR274,1,22)</f>
        <v>GJ-PHONE-20260415-1931</v>
      </c>
      <c r="BX274" s="45" t="str">
        <f aca="false">IF(COUNTIF(BW:BW,BW274)=1,"否",COUNTIF(BW:BW,BW274))</f>
        <v>否</v>
      </c>
      <c r="CF274" s="0" t="str">
        <f aca="false">VLOOKUP(AR274,[3]市民意见信息导出!$AK$2:$AM$304,3,FALSE())</f>
        <v>结束</v>
      </c>
    </row>
    <row r="275" customFormat="false" ht="52" hidden="true" customHeight="false" outlineLevel="0" collapsed="false">
      <c r="A275" s="36" t="s">
        <v>7014</v>
      </c>
      <c r="B275" s="36" t="s">
        <v>7015</v>
      </c>
      <c r="C275" s="36" t="s">
        <v>7016</v>
      </c>
      <c r="D275" s="36" t="s">
        <v>4315</v>
      </c>
      <c r="E275" s="35" t="s">
        <v>4747</v>
      </c>
      <c r="F275" s="35" t="s">
        <v>89</v>
      </c>
      <c r="G275" s="35"/>
      <c r="H275" s="36" t="s">
        <v>7017</v>
      </c>
      <c r="I275" s="35" t="s">
        <v>116</v>
      </c>
      <c r="J275" s="35" t="s">
        <v>588</v>
      </c>
      <c r="K275" s="35" t="s">
        <v>94</v>
      </c>
      <c r="L275" s="35" t="s">
        <v>1868</v>
      </c>
      <c r="M275" s="35" t="s">
        <v>1868</v>
      </c>
      <c r="N275" s="35" t="s">
        <v>97</v>
      </c>
      <c r="O275" s="35" t="s">
        <v>99</v>
      </c>
      <c r="P275" s="35" t="s">
        <v>99</v>
      </c>
      <c r="Q275" s="35" t="s">
        <v>218</v>
      </c>
      <c r="R275" s="36" t="s">
        <v>4315</v>
      </c>
      <c r="S275" s="36" t="s">
        <v>4215</v>
      </c>
      <c r="T275" s="35" t="s">
        <v>103</v>
      </c>
      <c r="U275" s="36" t="s">
        <v>104</v>
      </c>
      <c r="V275" s="35" t="s">
        <v>7018</v>
      </c>
      <c r="W275" s="35" t="s">
        <v>5053</v>
      </c>
      <c r="X275" s="35" t="s">
        <v>7019</v>
      </c>
      <c r="Y275" s="35" t="s">
        <v>242</v>
      </c>
      <c r="Z275" s="35" t="s">
        <v>242</v>
      </c>
      <c r="AA275" s="35" t="s">
        <v>7020</v>
      </c>
      <c r="AB275" s="35" t="s">
        <v>111</v>
      </c>
      <c r="AC275" s="35" t="s">
        <v>97</v>
      </c>
      <c r="AD275" s="35" t="s">
        <v>99</v>
      </c>
      <c r="AE275" s="35"/>
      <c r="AF275" s="35"/>
      <c r="AG275" s="35"/>
      <c r="AH275" s="35" t="s">
        <v>4756</v>
      </c>
      <c r="AI275" s="35" t="s">
        <v>4757</v>
      </c>
      <c r="AJ275" s="36" t="s">
        <v>104</v>
      </c>
      <c r="AK275" s="37" t="str">
        <f aca="false">AI275&amp;L275&amp;M275</f>
        <v>普办安全服务专业其他表扬安全服务专业其他表扬</v>
      </c>
      <c r="AP275" s="38" t="n">
        <v>272</v>
      </c>
      <c r="AQ275" s="97" t="n">
        <v>46113</v>
      </c>
      <c r="AR275" s="43" t="str">
        <f aca="false">IFERROR(LEFT(A275,FIND("（",A275)-1),A275)</f>
        <v>GJ-PHONE-20260416-0173-1</v>
      </c>
      <c r="AS275" s="43" t="str">
        <f aca="false">J275</f>
        <v>表扬</v>
      </c>
      <c r="AT275" s="43" t="n">
        <f aca="false">IF(MID(AR275,1,2)="热线",12345)+IF(MID(AR275,1,2)="网络",12345)+IF(MID(AR275,1,2)="GJ",96166)</f>
        <v>96166</v>
      </c>
      <c r="AU275" s="43" t="str">
        <f aca="false">IFERROR(LEFT(C275,FIND(" ",C275)-1),C275)</f>
        <v>2026-04-16</v>
      </c>
      <c r="AV275" s="43" t="str">
        <f aca="false">P275</f>
        <v>物管行政部</v>
      </c>
      <c r="AW275" s="43" t="str">
        <f aca="false">Q275</f>
        <v>机关</v>
      </c>
      <c r="AX275" s="7" t="str">
        <f aca="false">H275</f>
        <v>4月16日7:53分(来电)在场站内，一女士在西坝河乘坐641路4355号车到西八间房（6:55分）。不慎将华为手机丢在车上，金盏村场站的物业人员帮助其寻找，特来电表扬。
</v>
      </c>
      <c r="AY275" s="43" t="str">
        <f aca="false">L275</f>
        <v>安全服务专业其他表扬</v>
      </c>
      <c r="AZ275" s="43" t="s">
        <v>116</v>
      </c>
      <c r="BA275" s="43" t="s">
        <v>116</v>
      </c>
      <c r="BB275" s="43" t="s">
        <v>116</v>
      </c>
      <c r="BC275" s="6" t="s">
        <v>546</v>
      </c>
      <c r="BD275" s="43" t="str">
        <f aca="false">T275</f>
        <v>结束</v>
      </c>
      <c r="BE275" s="43" t="str">
        <f aca="false">IFERROR(LEFT(R275,FIND(" ",R275)-1),R275)</f>
        <v>2026-04-21</v>
      </c>
      <c r="BF275" s="6" t="s">
        <v>598</v>
      </c>
      <c r="BG275" s="78" t="s">
        <v>99</v>
      </c>
      <c r="BH275" s="55" t="s">
        <v>326</v>
      </c>
      <c r="BI275" s="44"/>
      <c r="BJ275" s="44"/>
      <c r="BK275" s="44"/>
      <c r="BL275" s="44" t="str">
        <f aca="false">IF(BG275="物管行政部","侯旭、郑楠",IF(BG275="安保部","张庚",IF(BG275="工程设备部","华菲",IF(BG275="人力资源部","成琦",IF(BG275="党委工作部","阎鑫雨",IF(BG275="餐饮服务部","赵弘晨",IF(BG275="工会","白莉",IF(BG275="办公室","李建萍",""))))))))&amp;IF(BG275="纪检部","张先民",IF(BG275="信息管理部","蔡浩然",""))</f>
        <v>侯旭、郑楠</v>
      </c>
      <c r="BM275" s="44"/>
      <c r="BN275" s="44"/>
      <c r="BO275" s="44"/>
      <c r="BP275" s="44" t="s">
        <v>120</v>
      </c>
      <c r="BQ275" s="46"/>
      <c r="BR275" s="44"/>
      <c r="BS275" s="46"/>
      <c r="BT275" s="46"/>
      <c r="BU275" s="44"/>
      <c r="BV275" s="44"/>
      <c r="BW275" s="44" t="str">
        <f aca="false">MID(AR275,1,22)</f>
        <v>GJ-PHONE-20260416-0173</v>
      </c>
      <c r="BX275" s="45" t="str">
        <f aca="false">IF(COUNTIF(BW:BW,BW275)=1,"否",COUNTIF(BW:BW,BW275))</f>
        <v>否</v>
      </c>
      <c r="CF275" s="0" t="str">
        <f aca="false">VLOOKUP(AR275,[3]市民意见信息导出!$AK$2:$AM$304,3,FALSE())</f>
        <v>结束</v>
      </c>
    </row>
    <row r="276" customFormat="false" ht="65" hidden="true" customHeight="false" outlineLevel="0" collapsed="false">
      <c r="A276" s="36" t="s">
        <v>7021</v>
      </c>
      <c r="B276" s="36" t="s">
        <v>7022</v>
      </c>
      <c r="C276" s="36" t="s">
        <v>7023</v>
      </c>
      <c r="D276" s="36" t="s">
        <v>4315</v>
      </c>
      <c r="E276" s="35" t="s">
        <v>4747</v>
      </c>
      <c r="F276" s="35" t="s">
        <v>89</v>
      </c>
      <c r="G276" s="35"/>
      <c r="H276" s="36" t="s">
        <v>7024</v>
      </c>
      <c r="I276" s="35" t="s">
        <v>116</v>
      </c>
      <c r="J276" s="35" t="s">
        <v>588</v>
      </c>
      <c r="K276" s="35" t="s">
        <v>132</v>
      </c>
      <c r="L276" s="35" t="s">
        <v>589</v>
      </c>
      <c r="M276" s="35" t="s">
        <v>590</v>
      </c>
      <c r="N276" s="35" t="s">
        <v>97</v>
      </c>
      <c r="O276" s="35" t="s">
        <v>371</v>
      </c>
      <c r="P276" s="35" t="s">
        <v>176</v>
      </c>
      <c r="Q276" s="35" t="s">
        <v>371</v>
      </c>
      <c r="R276" s="36" t="s">
        <v>4315</v>
      </c>
      <c r="S276" s="36" t="s">
        <v>4297</v>
      </c>
      <c r="T276" s="35" t="s">
        <v>103</v>
      </c>
      <c r="U276" s="36" t="s">
        <v>104</v>
      </c>
      <c r="V276" s="35" t="s">
        <v>7025</v>
      </c>
      <c r="W276" s="35" t="s">
        <v>7026</v>
      </c>
      <c r="X276" s="35" t="s">
        <v>242</v>
      </c>
      <c r="Y276" s="35" t="s">
        <v>242</v>
      </c>
      <c r="Z276" s="35" t="s">
        <v>242</v>
      </c>
      <c r="AA276" s="35" t="s">
        <v>7025</v>
      </c>
      <c r="AB276" s="35" t="s">
        <v>111</v>
      </c>
      <c r="AC276" s="35" t="s">
        <v>97</v>
      </c>
      <c r="AD276" s="35" t="s">
        <v>176</v>
      </c>
      <c r="AE276" s="35"/>
      <c r="AF276" s="35"/>
      <c r="AG276" s="35"/>
      <c r="AH276" s="35" t="s">
        <v>4756</v>
      </c>
      <c r="AI276" s="35" t="s">
        <v>4757</v>
      </c>
      <c r="AJ276" s="36" t="s">
        <v>104</v>
      </c>
      <c r="AK276" s="37" t="str">
        <f aca="false">AI276&amp;L276&amp;M276</f>
        <v>普办安保专业服务意识方面表扬表扬保安人员</v>
      </c>
      <c r="AP276" s="38" t="n">
        <v>273</v>
      </c>
      <c r="AQ276" s="97" t="n">
        <v>46113</v>
      </c>
      <c r="AR276" s="43" t="str">
        <f aca="false">IFERROR(LEFT(A276,FIND("（",A276)-1),A276)</f>
        <v>GJ-PHONE-20260416-1188-2</v>
      </c>
      <c r="AS276" s="43" t="str">
        <f aca="false">J276</f>
        <v>表扬</v>
      </c>
      <c r="AT276" s="43" t="n">
        <f aca="false">IF(MID(AR276,1,2)="热线",12345)+IF(MID(AR276,1,2)="网络",12345)+IF(MID(AR276,1,2)="GJ",96166)</f>
        <v>96166</v>
      </c>
      <c r="AU276" s="43" t="str">
        <f aca="false">IFERROR(LEFT(C276,FIND(" ",C276)-1),C276)</f>
        <v>2026-04-16</v>
      </c>
      <c r="AV276" s="43" t="str">
        <f aca="false">P276</f>
        <v>安全保卫部（应急管理中心）</v>
      </c>
      <c r="AW276" s="43" t="str">
        <f aca="false">Q276</f>
        <v>河滩分中心</v>
      </c>
      <c r="AX276" s="7" t="str">
        <f aca="false">H276</f>
        <v>4月16日13：10分一女士来电称：今日8点乘坐370路（不提供乘车区段）把拉杆箱落在车上，被司机李松捡到后交到龙泉西公交场站，后其去场站领取物品，该场站门口的保安梁师傅把拉杆箱交还给其，场站工作人员也很热情。故对梁师傅很感激，特来电表扬。
</v>
      </c>
      <c r="AY276" s="43" t="str">
        <f aca="false">L276</f>
        <v>安保专业服务意识方面表扬</v>
      </c>
      <c r="AZ276" s="43" t="s">
        <v>116</v>
      </c>
      <c r="BA276" s="43" t="s">
        <v>116</v>
      </c>
      <c r="BB276" s="43" t="s">
        <v>116</v>
      </c>
      <c r="BC276" s="6" t="s">
        <v>546</v>
      </c>
      <c r="BD276" s="43" t="str">
        <f aca="false">T276</f>
        <v>结束</v>
      </c>
      <c r="BE276" s="43" t="str">
        <f aca="false">IFERROR(LEFT(R276,FIND(" ",R276)-1),R276)</f>
        <v>2026-04-21</v>
      </c>
      <c r="BF276" s="6" t="s">
        <v>598</v>
      </c>
      <c r="BG276" s="78" t="s">
        <v>148</v>
      </c>
      <c r="BH276" s="55" t="s">
        <v>371</v>
      </c>
      <c r="BI276" s="44"/>
      <c r="BJ276" s="44"/>
      <c r="BK276" s="44"/>
      <c r="BL276" s="44" t="str">
        <f aca="false">IF(BG276="物管行政部","侯旭、郑楠",IF(BG276="安保部","张庚",IF(BG276="工程设备部","华菲",IF(BG276="人力资源部","成琦",IF(BG276="党委工作部","阎鑫雨",IF(BG276="餐饮服务部","赵弘晨",IF(BG276="工会","白莉",IF(BG276="办公室","李建萍",""))))))))&amp;IF(BG276="纪检部","张先民",IF(BG276="信息管理部","蔡浩然",""))</f>
        <v>张庚</v>
      </c>
      <c r="BM276" s="44"/>
      <c r="BN276" s="44"/>
      <c r="BO276" s="44"/>
      <c r="BP276" s="44" t="s">
        <v>120</v>
      </c>
      <c r="BQ276" s="46"/>
      <c r="BR276" s="44"/>
      <c r="BS276" s="46"/>
      <c r="BT276" s="46"/>
      <c r="BU276" s="44"/>
      <c r="BV276" s="44"/>
      <c r="BW276" s="44" t="str">
        <f aca="false">MID(AR276,1,22)</f>
        <v>GJ-PHONE-20260416-1188</v>
      </c>
      <c r="BX276" s="45" t="str">
        <f aca="false">IF(COUNTIF(BW:BW,BW276)=1,"否",COUNTIF(BW:BW,BW276))</f>
        <v>否</v>
      </c>
      <c r="CF276" s="0" t="str">
        <f aca="false">VLOOKUP(AR276,[3]市民意见信息导出!$AK$2:$AM$304,3,FALSE())</f>
        <v>结束</v>
      </c>
    </row>
    <row r="277" customFormat="false" ht="52" hidden="true" customHeight="false" outlineLevel="0" collapsed="false">
      <c r="A277" s="36" t="s">
        <v>7027</v>
      </c>
      <c r="B277" s="36" t="s">
        <v>7028</v>
      </c>
      <c r="C277" s="36" t="s">
        <v>7029</v>
      </c>
      <c r="D277" s="36" t="s">
        <v>4367</v>
      </c>
      <c r="E277" s="35" t="s">
        <v>7030</v>
      </c>
      <c r="F277" s="35" t="s">
        <v>129</v>
      </c>
      <c r="G277" s="35"/>
      <c r="H277" s="35" t="s">
        <v>7031</v>
      </c>
      <c r="I277" s="35" t="s">
        <v>116</v>
      </c>
      <c r="J277" s="35" t="s">
        <v>93</v>
      </c>
      <c r="K277" s="35" t="s">
        <v>94</v>
      </c>
      <c r="L277" s="35" t="s">
        <v>95</v>
      </c>
      <c r="M277" s="35" t="s">
        <v>96</v>
      </c>
      <c r="N277" s="35" t="s">
        <v>97</v>
      </c>
      <c r="O277" s="35" t="s">
        <v>98</v>
      </c>
      <c r="P277" s="35" t="s">
        <v>99</v>
      </c>
      <c r="Q277" s="35" t="s">
        <v>98</v>
      </c>
      <c r="R277" s="36" t="s">
        <v>4367</v>
      </c>
      <c r="S277" s="36" t="s">
        <v>4297</v>
      </c>
      <c r="T277" s="35" t="s">
        <v>103</v>
      </c>
      <c r="U277" s="36" t="s">
        <v>104</v>
      </c>
      <c r="V277" s="35" t="s">
        <v>6409</v>
      </c>
      <c r="W277" s="35" t="s">
        <v>7032</v>
      </c>
      <c r="X277" s="35" t="s">
        <v>7033</v>
      </c>
      <c r="Y277" s="35" t="s">
        <v>4753</v>
      </c>
      <c r="Z277" s="35" t="s">
        <v>4754</v>
      </c>
      <c r="AA277" s="35" t="s">
        <v>7034</v>
      </c>
      <c r="AB277" s="35" t="s">
        <v>111</v>
      </c>
      <c r="AC277" s="35" t="s">
        <v>97</v>
      </c>
      <c r="AD277" s="35" t="s">
        <v>99</v>
      </c>
      <c r="AE277" s="35"/>
      <c r="AF277" s="35"/>
      <c r="AG277" s="35"/>
      <c r="AH277" s="35" t="s">
        <v>4756</v>
      </c>
      <c r="AI277" s="35" t="s">
        <v>4757</v>
      </c>
      <c r="AJ277" s="36" t="s">
        <v>104</v>
      </c>
      <c r="AK277" s="37" t="str">
        <f aca="false">AI277&amp;L277&amp;M277</f>
        <v>普办企业政策问题调整服务规范</v>
      </c>
      <c r="AP277" s="38" t="n">
        <v>274</v>
      </c>
      <c r="AQ277" s="97" t="n">
        <v>46113</v>
      </c>
      <c r="AR277" s="43" t="str">
        <f aca="false">IFERROR(LEFT(A277,FIND("（",A277)-1),A277)</f>
        <v>GJ-PHONE-20260417-0876</v>
      </c>
      <c r="AS277" s="43" t="str">
        <f aca="false">J277</f>
        <v>诉求</v>
      </c>
      <c r="AT277" s="43" t="n">
        <f aca="false">IF(MID(AR277,1,2)="热线",12345)+IF(MID(AR277,1,2)="网络",12345)+IF(MID(AR277,1,2)="GJ",96166)</f>
        <v>96166</v>
      </c>
      <c r="AU277" s="43" t="str">
        <f aca="false">IFERROR(LEFT(C277,FIND(" ",C277)-1),C277)</f>
        <v>2026-04-17</v>
      </c>
      <c r="AV277" s="43" t="str">
        <f aca="false">P277</f>
        <v>物管行政部</v>
      </c>
      <c r="AW277" s="43" t="str">
        <f aca="false">Q277</f>
        <v>西苑分中心</v>
      </c>
      <c r="AX277" s="7" t="str">
        <f aca="false">H277</f>
        <v>公交网站转办单 10066707 （4.17摘自公交网站）
请清洁或者更换一下129公交门扶手上的胶管
内容_x0001_您好，麻烦清洁或者更换一下129公交门扶手上的胶管，已经发粘了，很不卫生，谢谢</v>
      </c>
      <c r="AY277" s="43" t="str">
        <f aca="false">L277</f>
        <v>企业政策问题</v>
      </c>
      <c r="AZ277" s="43" t="s">
        <v>116</v>
      </c>
      <c r="BA277" s="43" t="s">
        <v>116</v>
      </c>
      <c r="BB277" s="43" t="s">
        <v>116</v>
      </c>
      <c r="BC277" s="6" t="s">
        <v>4758</v>
      </c>
      <c r="BD277" s="43" t="str">
        <f aca="false">T277</f>
        <v>结束</v>
      </c>
      <c r="BE277" s="43" t="str">
        <f aca="false">IFERROR(LEFT(R277,FIND(" ",R277)-1),R277)</f>
        <v>2026-04-22</v>
      </c>
      <c r="BF277" s="6" t="s">
        <v>7035</v>
      </c>
      <c r="BG277" s="78" t="s">
        <v>99</v>
      </c>
      <c r="BH277" s="55" t="s">
        <v>98</v>
      </c>
      <c r="BI277" s="44"/>
      <c r="BJ277" s="44"/>
      <c r="BK277" s="44"/>
      <c r="BL277" s="44" t="str">
        <f aca="false">IF(BG277="物管行政部","侯旭、郑楠",IF(BG277="安保部","张庚",IF(BG277="工程设备部","华菲",IF(BG277="人力资源部","成琦",IF(BG277="党委工作部","阎鑫雨",IF(BG277="餐饮服务部","赵弘晨",IF(BG277="工会","白莉",IF(BG277="办公室","李建萍",""))))))))&amp;IF(BG277="纪检部","张先民",IF(BG277="信息管理部","蔡浩然",""))</f>
        <v>侯旭、郑楠</v>
      </c>
      <c r="BM277" s="44"/>
      <c r="BN277" s="44"/>
      <c r="BO277" s="44"/>
      <c r="BP277" s="44" t="s">
        <v>120</v>
      </c>
      <c r="BQ277" s="46"/>
      <c r="BR277" s="44"/>
      <c r="BS277" s="46"/>
      <c r="BT277" s="46"/>
      <c r="BU277" s="44"/>
      <c r="BV277" s="44"/>
      <c r="BW277" s="44" t="str">
        <f aca="false">MID(AR277,1,22)</f>
        <v>GJ-PHONE-20260417-0876</v>
      </c>
      <c r="BX277" s="45" t="str">
        <f aca="false">IF(COUNTIF(BW:BW,BW277)=1,"否",COUNTIF(BW:BW,BW277))</f>
        <v>否</v>
      </c>
      <c r="CF277" s="0" t="str">
        <f aca="false">VLOOKUP(AR277,[3]市民意见信息导出!$AK$2:$AM$304,3,FALSE())</f>
        <v>结束</v>
      </c>
    </row>
    <row r="278" customFormat="false" ht="65" hidden="true" customHeight="false" outlineLevel="0" collapsed="false">
      <c r="A278" s="36" t="s">
        <v>7036</v>
      </c>
      <c r="B278" s="36" t="s">
        <v>7037</v>
      </c>
      <c r="C278" s="36" t="s">
        <v>7038</v>
      </c>
      <c r="D278" s="36" t="s">
        <v>4367</v>
      </c>
      <c r="E278" s="35" t="s">
        <v>4747</v>
      </c>
      <c r="F278" s="35" t="s">
        <v>129</v>
      </c>
      <c r="G278" s="36" t="s">
        <v>7039</v>
      </c>
      <c r="H278" s="36" t="s">
        <v>7040</v>
      </c>
      <c r="I278" s="35" t="s">
        <v>92</v>
      </c>
      <c r="J278" s="35" t="s">
        <v>173</v>
      </c>
      <c r="K278" s="35" t="s">
        <v>94</v>
      </c>
      <c r="L278" s="35" t="s">
        <v>1072</v>
      </c>
      <c r="M278" s="35" t="s">
        <v>5076</v>
      </c>
      <c r="N278" s="35" t="s">
        <v>97</v>
      </c>
      <c r="O278" s="35" t="s">
        <v>99</v>
      </c>
      <c r="P278" s="35" t="s">
        <v>99</v>
      </c>
      <c r="Q278" s="35" t="s">
        <v>218</v>
      </c>
      <c r="R278" s="36" t="s">
        <v>4367</v>
      </c>
      <c r="S278" s="36" t="s">
        <v>4297</v>
      </c>
      <c r="T278" s="35" t="s">
        <v>103</v>
      </c>
      <c r="U278" s="36" t="s">
        <v>104</v>
      </c>
      <c r="V278" s="35" t="s">
        <v>754</v>
      </c>
      <c r="W278" s="35" t="s">
        <v>7041</v>
      </c>
      <c r="X278" s="35" t="s">
        <v>7042</v>
      </c>
      <c r="Y278" s="35" t="s">
        <v>7043</v>
      </c>
      <c r="Z278" s="35" t="s">
        <v>1403</v>
      </c>
      <c r="AA278" s="35" t="s">
        <v>7044</v>
      </c>
      <c r="AB278" s="35" t="s">
        <v>111</v>
      </c>
      <c r="AC278" s="35" t="s">
        <v>97</v>
      </c>
      <c r="AD278" s="35" t="s">
        <v>99</v>
      </c>
      <c r="AE278" s="35"/>
      <c r="AF278" s="35"/>
      <c r="AG278" s="35"/>
      <c r="AH278" s="35" t="s">
        <v>4756</v>
      </c>
      <c r="AI278" s="35" t="s">
        <v>4757</v>
      </c>
      <c r="AJ278" s="36" t="s">
        <v>104</v>
      </c>
      <c r="AK278" s="37" t="str">
        <f aca="false">AI278&amp;L278&amp;M278</f>
        <v>普办安全服务专业其他问题安全服务专业信息不详</v>
      </c>
      <c r="AP278" s="38" t="n">
        <v>275</v>
      </c>
      <c r="AQ278" s="97" t="n">
        <v>46113</v>
      </c>
      <c r="AR278" s="43" t="str">
        <f aca="false">IFERROR(LEFT(A278,FIND("（",A278)-1),A278)</f>
        <v>GJ-PHONE-20260417-1175-1</v>
      </c>
      <c r="AS278" s="43" t="str">
        <f aca="false">J278</f>
        <v>其他</v>
      </c>
      <c r="AT278" s="43" t="n">
        <f aca="false">IF(MID(AR278,1,2)="热线",12345)+IF(MID(AR278,1,2)="网络",12345)+IF(MID(AR278,1,2)="GJ",96166)</f>
        <v>96166</v>
      </c>
      <c r="AU278" s="43" t="str">
        <f aca="false">IFERROR(LEFT(C278,FIND(" ",C278)-1),C278)</f>
        <v>2026-04-17</v>
      </c>
      <c r="AV278" s="43" t="str">
        <f aca="false">P278</f>
        <v>物管行政部</v>
      </c>
      <c r="AW278" s="43" t="str">
        <f aca="false">Q278</f>
        <v>机关</v>
      </c>
      <c r="AX278" s="7" t="str">
        <f aca="false">H278</f>
        <v>4月17日12:54分（来电时间），一先生（65岁老年残疾人）在首都机场路北口等乘359路准备到东直门外。其使用手机软件看到12:42分会发一车，该车12:40分就发车了，其问场站内工作人员原因（拒绝告知任何信息、让负责人自己查，疑似保洁人员），工作人员并未解释，且该工作人员不扫地了，拿着工具在铲地偷听其打电话，要求答复。</v>
      </c>
      <c r="AY278" s="43" t="str">
        <f aca="false">L278</f>
        <v>安全服务专业其他问题</v>
      </c>
      <c r="AZ278" s="43" t="s">
        <v>116</v>
      </c>
      <c r="BA278" s="43" t="s">
        <v>116</v>
      </c>
      <c r="BB278" s="43" t="s">
        <v>116</v>
      </c>
      <c r="BC278" s="6" t="s">
        <v>1330</v>
      </c>
      <c r="BD278" s="43" t="str">
        <f aca="false">T278</f>
        <v>结束</v>
      </c>
      <c r="BE278" s="43" t="str">
        <f aca="false">IFERROR(LEFT(R278,FIND(" ",R278)-1),R278)</f>
        <v>2026-04-22</v>
      </c>
      <c r="BF278" s="6" t="s">
        <v>7045</v>
      </c>
      <c r="BG278" s="78" t="s">
        <v>99</v>
      </c>
      <c r="BH278" s="55" t="s">
        <v>326</v>
      </c>
      <c r="BI278" s="44"/>
      <c r="BJ278" s="44"/>
      <c r="BK278" s="44"/>
      <c r="BL278" s="44" t="str">
        <f aca="false">IF(BG278="物管行政部","侯旭、郑楠",IF(BG278="安保部","张庚",IF(BG278="工程设备部","华菲",IF(BG278="人力资源部","成琦",IF(BG278="党委工作部","阎鑫雨",IF(BG278="餐饮服务部","赵弘晨",IF(BG278="工会","白莉",IF(BG278="办公室","李建萍",""))))))))&amp;IF(BG278="纪检部","张先民",IF(BG278="信息管理部","蔡浩然",""))</f>
        <v>侯旭、郑楠</v>
      </c>
      <c r="BM278" s="44"/>
      <c r="BN278" s="44"/>
      <c r="BO278" s="44"/>
      <c r="BP278" s="44" t="s">
        <v>120</v>
      </c>
      <c r="BQ278" s="46"/>
      <c r="BR278" s="44"/>
      <c r="BS278" s="46"/>
      <c r="BT278" s="46"/>
      <c r="BU278" s="44"/>
      <c r="BV278" s="44"/>
      <c r="BW278" s="44" t="str">
        <f aca="false">MID(AR278,1,22)</f>
        <v>GJ-PHONE-20260417-1175</v>
      </c>
      <c r="BX278" s="45" t="str">
        <f aca="false">IF(COUNTIF(BW:BW,BW278)=1,"否",COUNTIF(BW:BW,BW278))</f>
        <v>否</v>
      </c>
      <c r="CF278" s="0" t="str">
        <f aca="false">VLOOKUP(AR278,[3]市民意见信息导出!$AK$2:$AM$304,3,FALSE())</f>
        <v>结束</v>
      </c>
    </row>
    <row r="279" customFormat="false" ht="121" hidden="true" customHeight="true" outlineLevel="0" collapsed="false">
      <c r="A279" s="36" t="s">
        <v>7046</v>
      </c>
      <c r="B279" s="36" t="s">
        <v>7047</v>
      </c>
      <c r="C279" s="36" t="s">
        <v>7048</v>
      </c>
      <c r="D279" s="36" t="s">
        <v>4367</v>
      </c>
      <c r="E279" s="35"/>
      <c r="F279" s="35" t="s">
        <v>129</v>
      </c>
      <c r="G279" s="36" t="s">
        <v>7049</v>
      </c>
      <c r="H279" s="36" t="s">
        <v>7050</v>
      </c>
      <c r="I279" s="35" t="s">
        <v>92</v>
      </c>
      <c r="J279" s="35" t="s">
        <v>173</v>
      </c>
      <c r="K279" s="35" t="s">
        <v>234</v>
      </c>
      <c r="L279" s="35" t="s">
        <v>303</v>
      </c>
      <c r="M279" s="35" t="s">
        <v>304</v>
      </c>
      <c r="N279" s="35" t="s">
        <v>97</v>
      </c>
      <c r="O279" s="35" t="s">
        <v>2237</v>
      </c>
      <c r="P279" s="35" t="s">
        <v>99</v>
      </c>
      <c r="Q279" s="35" t="s">
        <v>2237</v>
      </c>
      <c r="R279" s="36" t="s">
        <v>4367</v>
      </c>
      <c r="S279" s="36" t="s">
        <v>4327</v>
      </c>
      <c r="T279" s="35" t="s">
        <v>103</v>
      </c>
      <c r="U279" s="36" t="s">
        <v>104</v>
      </c>
      <c r="V279" s="35" t="s">
        <v>7051</v>
      </c>
      <c r="W279" s="35" t="s">
        <v>7052</v>
      </c>
      <c r="X279" s="35" t="s">
        <v>4382</v>
      </c>
      <c r="Y279" s="35" t="s">
        <v>242</v>
      </c>
      <c r="Z279" s="35" t="s">
        <v>242</v>
      </c>
      <c r="AA279" s="35" t="s">
        <v>7053</v>
      </c>
      <c r="AB279" s="35" t="s">
        <v>111</v>
      </c>
      <c r="AC279" s="35" t="s">
        <v>97</v>
      </c>
      <c r="AD279" s="35" t="s">
        <v>99</v>
      </c>
      <c r="AE279" s="35"/>
      <c r="AF279" s="35"/>
      <c r="AG279" s="35"/>
      <c r="AH279" s="35" t="s">
        <v>4756</v>
      </c>
      <c r="AI279" s="35" t="s">
        <v>4757</v>
      </c>
      <c r="AJ279" s="36" t="s">
        <v>104</v>
      </c>
      <c r="AK279" s="37" t="str">
        <f aca="false">AI279&amp;L279&amp;M279</f>
        <v>普办人力资源方面其他问题人力资源方面补充内容</v>
      </c>
      <c r="AP279" s="38" t="n">
        <v>276</v>
      </c>
      <c r="AQ279" s="97" t="n">
        <v>46113</v>
      </c>
      <c r="AR279" s="43" t="str">
        <f aca="false">IFERROR(LEFT(A279,FIND("（",A279)-1),A279)</f>
        <v>GJ-PHONE-20260417-1291</v>
      </c>
      <c r="AS279" s="43" t="str">
        <f aca="false">J279</f>
        <v>其他</v>
      </c>
      <c r="AT279" s="43" t="n">
        <f aca="false">IF(MID(AR279,1,2)="热线",12345)+IF(MID(AR279,1,2)="网络",12345)+IF(MID(AR279,1,2)="GJ",96166)</f>
        <v>96166</v>
      </c>
      <c r="AU279" s="43" t="str">
        <f aca="false">IFERROR(LEFT(C279,FIND(" ",C279)-1),C279)</f>
        <v>2026-04-17</v>
      </c>
      <c r="AV279" s="43" t="str">
        <f aca="false">P279</f>
        <v>物管行政部</v>
      </c>
      <c r="AW279" s="43" t="str">
        <f aca="false">Q279</f>
        <v>龙之乡分中心</v>
      </c>
      <c r="AX279" s="7" t="str">
        <f aca="false">H279</f>
        <v>4月17日13:30分来电：一先生（69年生人）来电：其是公交鸿运承物业的保洁员，在房山星城场站工作（此站有831，904路）。近期又安排其替警卫的班，其称自己有脑梗和糖尿病，还需要长期照顾老人和孩子，其只想做好本职，无法替班。其前两天给广安门总工会白主席打过电话，期间丰台宋主席跟其联系，说其的情况需要回去商量，后没有音讯，刚才领导找其谈话，称现在缺人，有人休年假其还得替警卫的班，又安排了其近期的班。其不满，要求尽快解决并答复。注：其称一天警卫的班都替不了，还安排其替班，其下周一就带着母亲和儿子到公交集团去。 </v>
      </c>
      <c r="AY279" s="43" t="str">
        <f aca="false">L279</f>
        <v>人力资源方面其他问题</v>
      </c>
      <c r="AZ279" s="43" t="s">
        <v>92</v>
      </c>
      <c r="BA279" s="43" t="s">
        <v>92</v>
      </c>
      <c r="BB279" s="43" t="s">
        <v>116</v>
      </c>
      <c r="BC279" s="6" t="s">
        <v>1330</v>
      </c>
      <c r="BD279" s="43" t="str">
        <f aca="false">T279</f>
        <v>结束</v>
      </c>
      <c r="BE279" s="43" t="str">
        <f aca="false">IFERROR(LEFT(R279,FIND(" ",R279)-1),R279)</f>
        <v>2026-04-22</v>
      </c>
      <c r="BF279" s="6" t="s">
        <v>4385</v>
      </c>
      <c r="BG279" s="78" t="s">
        <v>238</v>
      </c>
      <c r="BH279" s="55" t="s">
        <v>2237</v>
      </c>
      <c r="BI279" s="44"/>
      <c r="BJ279" s="44"/>
      <c r="BK279" s="44"/>
      <c r="BL279" s="44" t="str">
        <f aca="false">IF(BG279="物管行政部","侯旭、郑楠",IF(BG279="安保部","张庚",IF(BG279="工程设备部","华菲",IF(BG279="人力资源部","成琦",IF(BG279="党委工作部","阎鑫雨",IF(BG279="餐饮服务部","赵弘晨",IF(BG279="工会","白莉",IF(BG279="办公室","李建萍",""))))))))&amp;IF(BG279="纪检部","张先民",IF(BG279="信息管理部","蔡浩然",""))</f>
        <v>成琦</v>
      </c>
      <c r="BM279" s="44"/>
      <c r="BN279" s="44"/>
      <c r="BO279" s="44"/>
      <c r="BP279" s="44" t="s">
        <v>120</v>
      </c>
      <c r="BQ279" s="46" t="s">
        <v>4386</v>
      </c>
      <c r="BR279" s="44" t="s">
        <v>92</v>
      </c>
      <c r="BS279" s="46" t="s">
        <v>150</v>
      </c>
      <c r="BT279" s="46"/>
      <c r="BU279" s="44"/>
      <c r="BV279" s="44"/>
      <c r="BW279" s="44" t="str">
        <f aca="false">MID(AR279,1,22)</f>
        <v>GJ-PHONE-20260417-1291</v>
      </c>
      <c r="BX279" s="45" t="str">
        <f aca="false">IF(COUNTIF(BW:BW,BW279)=1,"否",COUNTIF(BW:BW,BW279))</f>
        <v>否</v>
      </c>
      <c r="CF279" s="0" t="str">
        <f aca="false">VLOOKUP(AR279,[3]市民意见信息导出!$AK$2:$AM$304,3,FALSE())</f>
        <v>结束</v>
      </c>
    </row>
    <row r="280" customFormat="false" ht="61" hidden="true" customHeight="true" outlineLevel="0" collapsed="false">
      <c r="A280" s="36" t="s">
        <v>7054</v>
      </c>
      <c r="B280" s="36" t="s">
        <v>7055</v>
      </c>
      <c r="C280" s="36" t="s">
        <v>7056</v>
      </c>
      <c r="D280" s="36" t="s">
        <v>4367</v>
      </c>
      <c r="E280" s="35"/>
      <c r="F280" s="35" t="s">
        <v>129</v>
      </c>
      <c r="G280" s="35"/>
      <c r="H280" s="36" t="s">
        <v>7057</v>
      </c>
      <c r="I280" s="35" t="s">
        <v>116</v>
      </c>
      <c r="J280" s="35" t="s">
        <v>173</v>
      </c>
      <c r="K280" s="35" t="s">
        <v>234</v>
      </c>
      <c r="L280" s="35" t="s">
        <v>303</v>
      </c>
      <c r="M280" s="35" t="s">
        <v>304</v>
      </c>
      <c r="N280" s="35" t="s">
        <v>97</v>
      </c>
      <c r="O280" s="35" t="s">
        <v>238</v>
      </c>
      <c r="P280" s="35" t="s">
        <v>238</v>
      </c>
      <c r="Q280" s="35" t="s">
        <v>218</v>
      </c>
      <c r="R280" s="36" t="s">
        <v>4367</v>
      </c>
      <c r="S280" s="36" t="s">
        <v>4327</v>
      </c>
      <c r="T280" s="35" t="s">
        <v>103</v>
      </c>
      <c r="U280" s="36" t="s">
        <v>104</v>
      </c>
      <c r="V280" s="35" t="s">
        <v>7058</v>
      </c>
      <c r="W280" s="35" t="s">
        <v>7059</v>
      </c>
      <c r="X280" s="35" t="s">
        <v>3216</v>
      </c>
      <c r="Y280" s="35" t="s">
        <v>242</v>
      </c>
      <c r="Z280" s="35" t="s">
        <v>242</v>
      </c>
      <c r="AA280" s="35" t="s">
        <v>7060</v>
      </c>
      <c r="AB280" s="35" t="s">
        <v>111</v>
      </c>
      <c r="AC280" s="35" t="s">
        <v>97</v>
      </c>
      <c r="AD280" s="35" t="s">
        <v>238</v>
      </c>
      <c r="AE280" s="35"/>
      <c r="AF280" s="35"/>
      <c r="AG280" s="35"/>
      <c r="AH280" s="35" t="s">
        <v>4756</v>
      </c>
      <c r="AI280" s="35" t="s">
        <v>4757</v>
      </c>
      <c r="AJ280" s="36" t="s">
        <v>104</v>
      </c>
      <c r="AK280" s="37" t="str">
        <f aca="false">AI280&amp;L280&amp;M280</f>
        <v>普办人力资源方面其他问题人力资源方面补充内容</v>
      </c>
      <c r="AP280" s="38" t="n">
        <v>277</v>
      </c>
      <c r="AQ280" s="97" t="n">
        <v>46113</v>
      </c>
      <c r="AR280" s="43" t="str">
        <f aca="false">IFERROR(LEFT(A280,FIND("（",A280)-1),A280)</f>
        <v>GJ-PHONE-20260417-2535</v>
      </c>
      <c r="AS280" s="43" t="str">
        <f aca="false">J280</f>
        <v>其他</v>
      </c>
      <c r="AT280" s="43" t="n">
        <f aca="false">IF(MID(AR280,1,2)="热线",12345)+IF(MID(AR280,1,2)="网络",12345)+IF(MID(AR280,1,2)="GJ",96166)</f>
        <v>96166</v>
      </c>
      <c r="AU280" s="43" t="str">
        <f aca="false">IFERROR(LEFT(C280,FIND(" ",C280)-1),C280)</f>
        <v>2026-04-17</v>
      </c>
      <c r="AV280" s="43" t="str">
        <f aca="false">P280</f>
        <v>人力资源部</v>
      </c>
      <c r="AW280" s="43" t="str">
        <f aca="false">Q280</f>
        <v>机关</v>
      </c>
      <c r="AX280" s="7" t="str">
        <f aca="false">H280</f>
        <v>4月17日20:38分，一位先生（物业内部职工，拒绝提供姓名）来电反映：物业班长每年应聘，笔试在党校，但面试在物业分中心，其建议面试也在党校，以方便员工一天便可以完成，望有关部门调查。</v>
      </c>
      <c r="AY280" s="43" t="str">
        <f aca="false">L280</f>
        <v>人力资源方面其他问题</v>
      </c>
      <c r="AZ280" s="43" t="s">
        <v>92</v>
      </c>
      <c r="BA280" s="43" t="s">
        <v>92</v>
      </c>
      <c r="BB280" s="43" t="s">
        <v>116</v>
      </c>
      <c r="BC280" s="6" t="s">
        <v>1330</v>
      </c>
      <c r="BD280" s="43" t="str">
        <f aca="false">T280</f>
        <v>结束</v>
      </c>
      <c r="BE280" s="43" t="str">
        <f aca="false">IFERROR(LEFT(R280,FIND(" ",R280)-1),R280)</f>
        <v>2026-04-22</v>
      </c>
      <c r="BF280" s="6" t="s">
        <v>7061</v>
      </c>
      <c r="BG280" s="78" t="s">
        <v>238</v>
      </c>
      <c r="BH280" s="55" t="s">
        <v>218</v>
      </c>
      <c r="BI280" s="44"/>
      <c r="BJ280" s="44"/>
      <c r="BK280" s="44"/>
      <c r="BL280" s="44" t="str">
        <f aca="false">IF(BG280="物管行政部","侯旭、郑楠",IF(BG280="安保部","张庚",IF(BG280="工程设备部","华菲",IF(BG280="人力资源部","成琦",IF(BG280="党委工作部","阎鑫雨",IF(BG280="餐饮服务部","赵弘晨",IF(BG280="工会","白莉",IF(BG280="办公室","李建萍",""))))))))&amp;IF(BG280="纪检部","张先民",IF(BG280="信息管理部","蔡浩然",""))</f>
        <v>成琦</v>
      </c>
      <c r="BM280" s="44"/>
      <c r="BN280" s="44"/>
      <c r="BO280" s="44"/>
      <c r="BP280" s="44" t="s">
        <v>120</v>
      </c>
      <c r="BQ280" s="46"/>
      <c r="BR280" s="44"/>
      <c r="BS280" s="46"/>
      <c r="BT280" s="46"/>
      <c r="BU280" s="44"/>
      <c r="BV280" s="44"/>
      <c r="BW280" s="44" t="str">
        <f aca="false">MID(AR280,1,22)</f>
        <v>GJ-PHONE-20260417-2535</v>
      </c>
      <c r="BX280" s="45" t="str">
        <f aca="false">IF(COUNTIF(BW:BW,BW280)=1,"否",COUNTIF(BW:BW,BW280))</f>
        <v>否</v>
      </c>
      <c r="CF280" s="0" t="str">
        <f aca="false">VLOOKUP(AR280,[3]市民意见信息导出!$AK$2:$AM$304,3,FALSE())</f>
        <v>结束</v>
      </c>
    </row>
    <row r="281" customFormat="false" ht="61" hidden="false" customHeight="true" outlineLevel="0" collapsed="false">
      <c r="A281" s="36" t="s">
        <v>7062</v>
      </c>
      <c r="B281" s="36" t="s">
        <v>7063</v>
      </c>
      <c r="C281" s="36" t="s">
        <v>7064</v>
      </c>
      <c r="D281" s="36" t="s">
        <v>4412</v>
      </c>
      <c r="E281" s="35" t="s">
        <v>4747</v>
      </c>
      <c r="F281" s="35" t="s">
        <v>129</v>
      </c>
      <c r="G281" s="36" t="s">
        <v>7065</v>
      </c>
      <c r="H281" s="36" t="s">
        <v>7066</v>
      </c>
      <c r="I281" s="35" t="s">
        <v>92</v>
      </c>
      <c r="J281" s="35" t="s">
        <v>173</v>
      </c>
      <c r="K281" s="35" t="s">
        <v>434</v>
      </c>
      <c r="L281" s="35" t="s">
        <v>435</v>
      </c>
      <c r="M281" s="35" t="s">
        <v>436</v>
      </c>
      <c r="N281" s="35" t="s">
        <v>97</v>
      </c>
      <c r="O281" s="35" t="s">
        <v>447</v>
      </c>
      <c r="P281" s="35" t="s">
        <v>447</v>
      </c>
      <c r="Q281" s="35" t="s">
        <v>218</v>
      </c>
      <c r="R281" s="36" t="s">
        <v>4412</v>
      </c>
      <c r="S281" s="36" t="s">
        <v>4327</v>
      </c>
      <c r="T281" s="35" t="s">
        <v>103</v>
      </c>
      <c r="U281" s="36" t="s">
        <v>104</v>
      </c>
      <c r="V281" s="35" t="s">
        <v>524</v>
      </c>
      <c r="W281" s="35" t="s">
        <v>7067</v>
      </c>
      <c r="X281" s="35" t="s">
        <v>7068</v>
      </c>
      <c r="Y281" s="35" t="s">
        <v>7069</v>
      </c>
      <c r="Z281" s="35" t="s">
        <v>242</v>
      </c>
      <c r="AA281" s="35" t="s">
        <v>7070</v>
      </c>
      <c r="AB281" s="35" t="s">
        <v>111</v>
      </c>
      <c r="AC281" s="35" t="s">
        <v>97</v>
      </c>
      <c r="AD281" s="35" t="s">
        <v>447</v>
      </c>
      <c r="AE281" s="35"/>
      <c r="AF281" s="35"/>
      <c r="AG281" s="35"/>
      <c r="AH281" s="35" t="s">
        <v>4756</v>
      </c>
      <c r="AI281" s="35" t="s">
        <v>4757</v>
      </c>
      <c r="AJ281" s="36" t="s">
        <v>104</v>
      </c>
      <c r="AK281" s="37" t="str">
        <f aca="false">AI281&amp;L281&amp;M281</f>
        <v>普办基建行政专业其他问题基建行政专业补充内容</v>
      </c>
      <c r="AP281" s="38" t="n">
        <v>278</v>
      </c>
      <c r="AQ281" s="97" t="n">
        <v>46113</v>
      </c>
      <c r="AR281" s="43" t="str">
        <f aca="false">IFERROR(LEFT(A281,FIND("（",A281)-1),A281)</f>
        <v>GJ-PHONE-20260418-0143</v>
      </c>
      <c r="AS281" s="43" t="str">
        <f aca="false">J281</f>
        <v>其他</v>
      </c>
      <c r="AT281" s="43" t="n">
        <f aca="false">IF(MID(AR281,1,2)="热线",12345)+IF(MID(AR281,1,2)="网络",12345)+IF(MID(AR281,1,2)="GJ",96166)</f>
        <v>96166</v>
      </c>
      <c r="AU281" s="43" t="str">
        <f aca="false">IFERROR(LEFT(C281,FIND(" ",C281)-1),C281)</f>
        <v>2026-04-18</v>
      </c>
      <c r="AV281" s="43" t="str">
        <f aca="false">P281</f>
        <v>工程设备部</v>
      </c>
      <c r="AW281" s="43" t="str">
        <f aca="false">Q281</f>
        <v>机关</v>
      </c>
      <c r="AX281" s="7" t="str">
        <f aca="false">H281</f>
        <v>4月18日7:48分(来电)，一先生称：地铁善各庄站的859路，等乘时间较长近2小时，导致乘客如厕不便，建议加盖简易或移动厕所，并就此事要求答复。</v>
      </c>
      <c r="AY281" s="43" t="str">
        <f aca="false">L281</f>
        <v>基建行政专业其他问题</v>
      </c>
      <c r="AZ281" s="43" t="s">
        <v>116</v>
      </c>
      <c r="BA281" s="43" t="s">
        <v>116</v>
      </c>
      <c r="BB281" s="43" t="s">
        <v>116</v>
      </c>
      <c r="BC281" s="6" t="s">
        <v>1330</v>
      </c>
      <c r="BD281" s="43" t="str">
        <f aca="false">T281</f>
        <v>结束</v>
      </c>
      <c r="BE281" s="43" t="str">
        <f aca="false">IFERROR(LEFT(R281,FIND(" ",R281)-1),R281)</f>
        <v>2026-04-23</v>
      </c>
      <c r="BF281" s="6" t="s">
        <v>6634</v>
      </c>
      <c r="BG281" s="78" t="s">
        <v>447</v>
      </c>
      <c r="BH281" s="55" t="s">
        <v>437</v>
      </c>
      <c r="BI281" s="44"/>
      <c r="BJ281" s="44"/>
      <c r="BK281" s="44"/>
      <c r="BL281" s="44" t="str">
        <f aca="false">IF(BG281="物管行政部","侯旭、郑楠",IF(BG281="安保部","张庚",IF(BG281="工程设备部","华菲",IF(BG281="人力资源部","成琦",IF(BG281="党委工作部","阎鑫雨",IF(BG281="餐饮服务部","赵弘晨",IF(BG281="工会","白莉",IF(BG281="办公室","李建萍",""))))))))&amp;IF(BG281="纪检部","张先民",IF(BG281="信息管理部","蔡浩然",""))</f>
        <v>华菲</v>
      </c>
      <c r="BM281" s="44"/>
      <c r="BN281" s="44"/>
      <c r="BO281" s="44"/>
      <c r="BP281" s="44" t="s">
        <v>120</v>
      </c>
      <c r="BQ281" s="46"/>
      <c r="BR281" s="44"/>
      <c r="BS281" s="46"/>
      <c r="BT281" s="46"/>
      <c r="BU281" s="44"/>
      <c r="BV281" s="44"/>
      <c r="BW281" s="44" t="str">
        <f aca="false">MID(AR281,1,22)</f>
        <v>GJ-PHONE-20260418-0143</v>
      </c>
      <c r="BX281" s="45" t="str">
        <f aca="false">IF(COUNTIF(BW:BW,BW281)=1,"否",COUNTIF(BW:BW,BW281))</f>
        <v>否</v>
      </c>
      <c r="CF281" s="0" t="str">
        <f aca="false">VLOOKUP(AR281,[3]市民意见信息导出!$AK$2:$AM$304,3,FALSE())</f>
        <v>结束</v>
      </c>
    </row>
    <row r="282" customFormat="false" ht="61" hidden="false" customHeight="true" outlineLevel="0" collapsed="false">
      <c r="A282" s="36" t="s">
        <v>7071</v>
      </c>
      <c r="B282" s="36" t="s">
        <v>7072</v>
      </c>
      <c r="C282" s="36" t="s">
        <v>7073</v>
      </c>
      <c r="D282" s="36" t="s">
        <v>4412</v>
      </c>
      <c r="E282" s="35"/>
      <c r="F282" s="35" t="s">
        <v>129</v>
      </c>
      <c r="G282" s="36" t="s">
        <v>7074</v>
      </c>
      <c r="H282" s="36" t="s">
        <v>7075</v>
      </c>
      <c r="I282" s="35" t="s">
        <v>92</v>
      </c>
      <c r="J282" s="35" t="s">
        <v>173</v>
      </c>
      <c r="K282" s="35" t="s">
        <v>234</v>
      </c>
      <c r="L282" s="35" t="s">
        <v>303</v>
      </c>
      <c r="M282" s="35" t="s">
        <v>304</v>
      </c>
      <c r="N282" s="35" t="s">
        <v>97</v>
      </c>
      <c r="O282" s="35" t="s">
        <v>2237</v>
      </c>
      <c r="P282" s="35" t="s">
        <v>99</v>
      </c>
      <c r="Q282" s="35" t="s">
        <v>2237</v>
      </c>
      <c r="R282" s="36" t="s">
        <v>4412</v>
      </c>
      <c r="S282" s="36" t="s">
        <v>4327</v>
      </c>
      <c r="T282" s="35" t="s">
        <v>103</v>
      </c>
      <c r="U282" s="36" t="s">
        <v>104</v>
      </c>
      <c r="V282" s="35" t="s">
        <v>7076</v>
      </c>
      <c r="W282" s="35" t="s">
        <v>7077</v>
      </c>
      <c r="X282" s="35" t="s">
        <v>4382</v>
      </c>
      <c r="Y282" s="35" t="s">
        <v>242</v>
      </c>
      <c r="Z282" s="35" t="s">
        <v>242</v>
      </c>
      <c r="AA282" s="35" t="s">
        <v>7078</v>
      </c>
      <c r="AB282" s="35" t="s">
        <v>111</v>
      </c>
      <c r="AC282" s="35" t="s">
        <v>97</v>
      </c>
      <c r="AD282" s="35" t="s">
        <v>99</v>
      </c>
      <c r="AE282" s="35"/>
      <c r="AF282" s="35"/>
      <c r="AG282" s="35"/>
      <c r="AH282" s="35" t="s">
        <v>4756</v>
      </c>
      <c r="AI282" s="35" t="s">
        <v>4757</v>
      </c>
      <c r="AJ282" s="36" t="s">
        <v>104</v>
      </c>
      <c r="AK282" s="37" t="str">
        <f aca="false">AI282&amp;L282&amp;M282</f>
        <v>普办人力资源方面其他问题人力资源方面补充内容</v>
      </c>
      <c r="AP282" s="38" t="n">
        <v>279</v>
      </c>
      <c r="AQ282" s="97" t="n">
        <v>46113</v>
      </c>
      <c r="AR282" s="43" t="str">
        <f aca="false">IFERROR(LEFT(A282,FIND("（",A282)-1),A282)</f>
        <v>GJ-PHONE-20260418-0341</v>
      </c>
      <c r="AS282" s="43" t="str">
        <f aca="false">J282</f>
        <v>其他</v>
      </c>
      <c r="AT282" s="43" t="n">
        <f aca="false">IF(MID(AR282,1,2)="热线",12345)+IF(MID(AR282,1,2)="网络",12345)+IF(MID(AR282,1,2)="GJ",96166)</f>
        <v>96166</v>
      </c>
      <c r="AU282" s="43" t="str">
        <f aca="false">IFERROR(LEFT(C282,FIND(" ",C282)-1),C282)</f>
        <v>2026-04-18</v>
      </c>
      <c r="AV282" s="43" t="str">
        <f aca="false">P282</f>
        <v>物管行政部</v>
      </c>
      <c r="AW282" s="43" t="str">
        <f aca="false">Q282</f>
        <v>龙之乡分中心</v>
      </c>
      <c r="AX282" s="7" t="str">
        <f aca="false">H282</f>
        <v>4月18日9点来电：一先生是公交鸿运承物业的保洁员，在房山星城场站工作（此站有831，904路），反映给其安排替警卫的班，是夜班，其称自己有脑梗和糖尿病，还需要长期照顾老人和孩子，无法替班。工会白主席与其谈话，说了一堆没用了，也没解决。称自己后天还是夜班的话，就带着母亲和儿子到公交集团去。就此事要求尽快解决并答复。 </v>
      </c>
      <c r="AY282" s="43" t="str">
        <f aca="false">L282</f>
        <v>人力资源方面其他问题</v>
      </c>
      <c r="AZ282" s="43" t="s">
        <v>92</v>
      </c>
      <c r="BA282" s="43" t="s">
        <v>92</v>
      </c>
      <c r="BB282" s="43" t="s">
        <v>116</v>
      </c>
      <c r="BC282" s="6" t="s">
        <v>1330</v>
      </c>
      <c r="BD282" s="43" t="str">
        <f aca="false">T282</f>
        <v>结束</v>
      </c>
      <c r="BE282" s="43" t="str">
        <f aca="false">IFERROR(LEFT(R282,FIND(" ",R282)-1),R282)</f>
        <v>2026-04-23</v>
      </c>
      <c r="BF282" s="6" t="s">
        <v>7079</v>
      </c>
      <c r="BG282" s="78" t="s">
        <v>238</v>
      </c>
      <c r="BH282" s="55" t="s">
        <v>2237</v>
      </c>
      <c r="BI282" s="44"/>
      <c r="BJ282" s="44"/>
      <c r="BK282" s="44"/>
      <c r="BL282" s="44" t="str">
        <f aca="false">IF(BG282="物管行政部","侯旭、郑楠",IF(BG282="安保部","张庚",IF(BG282="工程设备部","华菲",IF(BG282="人力资源部","成琦",IF(BG282="党委工作部","阎鑫雨",IF(BG282="餐饮服务部","赵弘晨",IF(BG282="工会","白莉",IF(BG282="办公室","李建萍",""))))))))&amp;IF(BG282="纪检部","张先民",IF(BG282="信息管理部","蔡浩然",""))</f>
        <v>成琦</v>
      </c>
      <c r="BM282" s="44"/>
      <c r="BN282" s="44"/>
      <c r="BO282" s="44"/>
      <c r="BP282" s="44" t="s">
        <v>120</v>
      </c>
      <c r="BQ282" s="46" t="s">
        <v>7080</v>
      </c>
      <c r="BR282" s="44" t="s">
        <v>92</v>
      </c>
      <c r="BS282" s="46" t="s">
        <v>150</v>
      </c>
      <c r="BT282" s="46"/>
      <c r="BU282" s="44"/>
      <c r="BV282" s="44"/>
      <c r="BW282" s="44" t="str">
        <f aca="false">MID(AR282,1,22)</f>
        <v>GJ-PHONE-20260418-0341</v>
      </c>
      <c r="BX282" s="45" t="str">
        <f aca="false">IF(COUNTIF(BW:BW,BW282)=1,"否",COUNTIF(BW:BW,BW282))</f>
        <v>否</v>
      </c>
      <c r="CF282" s="0" t="str">
        <f aca="false">VLOOKUP(AR282,[3]市民意见信息导出!$AK$2:$AM$304,3,FALSE())</f>
        <v>结束</v>
      </c>
    </row>
    <row r="283" customFormat="false" ht="61" hidden="false" customHeight="true" outlineLevel="0" collapsed="false">
      <c r="A283" s="36" t="s">
        <v>7081</v>
      </c>
      <c r="B283" s="36" t="s">
        <v>7082</v>
      </c>
      <c r="C283" s="36" t="s">
        <v>7083</v>
      </c>
      <c r="D283" s="36" t="s">
        <v>4412</v>
      </c>
      <c r="E283" s="35"/>
      <c r="F283" s="35" t="s">
        <v>129</v>
      </c>
      <c r="G283" s="35"/>
      <c r="H283" s="36" t="s">
        <v>7084</v>
      </c>
      <c r="I283" s="35" t="s">
        <v>116</v>
      </c>
      <c r="J283" s="35" t="s">
        <v>93</v>
      </c>
      <c r="K283" s="35" t="s">
        <v>94</v>
      </c>
      <c r="L283" s="35" t="s">
        <v>184</v>
      </c>
      <c r="M283" s="35" t="s">
        <v>185</v>
      </c>
      <c r="N283" s="35" t="s">
        <v>97</v>
      </c>
      <c r="O283" s="35" t="s">
        <v>237</v>
      </c>
      <c r="P283" s="35" t="s">
        <v>99</v>
      </c>
      <c r="Q283" s="35" t="s">
        <v>237</v>
      </c>
      <c r="R283" s="36" t="s">
        <v>4412</v>
      </c>
      <c r="S283" s="36" t="s">
        <v>4366</v>
      </c>
      <c r="T283" s="35" t="s">
        <v>103</v>
      </c>
      <c r="U283" s="36" t="s">
        <v>104</v>
      </c>
      <c r="V283" s="35" t="s">
        <v>5077</v>
      </c>
      <c r="W283" s="35" t="s">
        <v>5078</v>
      </c>
      <c r="X283" s="35" t="s">
        <v>4897</v>
      </c>
      <c r="Y283" s="35" t="s">
        <v>4753</v>
      </c>
      <c r="Z283" s="35" t="s">
        <v>4754</v>
      </c>
      <c r="AA283" s="35" t="s">
        <v>5079</v>
      </c>
      <c r="AB283" s="35" t="s">
        <v>111</v>
      </c>
      <c r="AC283" s="35" t="s">
        <v>97</v>
      </c>
      <c r="AD283" s="35" t="s">
        <v>99</v>
      </c>
      <c r="AE283" s="35"/>
      <c r="AF283" s="35"/>
      <c r="AG283" s="35"/>
      <c r="AH283" s="35" t="s">
        <v>4756</v>
      </c>
      <c r="AI283" s="35" t="s">
        <v>4757</v>
      </c>
      <c r="AJ283" s="36" t="s">
        <v>104</v>
      </c>
      <c r="AK283" s="37" t="str">
        <f aca="false">AI283&amp;L283&amp;M283</f>
        <v>普办乘车环境问题车辆卫生</v>
      </c>
      <c r="AP283" s="38" t="n">
        <v>280</v>
      </c>
      <c r="AQ283" s="97" t="n">
        <v>46113</v>
      </c>
      <c r="AR283" s="43" t="str">
        <f aca="false">IFERROR(LEFT(A283,FIND("（",A283)-1),A283)</f>
        <v>GJ-PHONE-20260418-0455</v>
      </c>
      <c r="AS283" s="43" t="str">
        <f aca="false">J283</f>
        <v>诉求</v>
      </c>
      <c r="AT283" s="43" t="n">
        <f aca="false">IF(MID(AR283,1,2)="热线",12345)+IF(MID(AR283,1,2)="网络",12345)+IF(MID(AR283,1,2)="GJ",96166)</f>
        <v>96166</v>
      </c>
      <c r="AU283" s="43" t="str">
        <f aca="false">IFERROR(LEFT(C283,FIND(" ",C283)-1),C283)</f>
        <v>2026-04-18</v>
      </c>
      <c r="AV283" s="43" t="str">
        <f aca="false">P283</f>
        <v>物管行政部</v>
      </c>
      <c r="AW283" s="43" t="str">
        <f aca="false">Q283</f>
        <v>方庄分中心</v>
      </c>
      <c r="AX283" s="7" t="str">
        <f aca="false">H283</f>
        <v>4月18日9：34分来电，一先生在西罗园路乘专18路3644081号车到四路通。车厢卫生非常脏，扶手非常粘，故不满，特来电反映。
</v>
      </c>
      <c r="AY283" s="43" t="str">
        <f aca="false">L283</f>
        <v>乘车环境问题</v>
      </c>
      <c r="AZ283" s="43" t="s">
        <v>116</v>
      </c>
      <c r="BA283" s="43" t="s">
        <v>116</v>
      </c>
      <c r="BB283" s="43" t="s">
        <v>116</v>
      </c>
      <c r="BC283" s="6" t="s">
        <v>4758</v>
      </c>
      <c r="BD283" s="43" t="str">
        <f aca="false">T283</f>
        <v>结束</v>
      </c>
      <c r="BE283" s="43" t="str">
        <f aca="false">IFERROR(LEFT(R283,FIND(" ",R283)-1),R283)</f>
        <v>2026-04-23</v>
      </c>
      <c r="BF283" s="6" t="s">
        <v>2877</v>
      </c>
      <c r="BG283" s="78" t="s">
        <v>99</v>
      </c>
      <c r="BH283" s="55" t="s">
        <v>237</v>
      </c>
      <c r="BI283" s="44"/>
      <c r="BJ283" s="44"/>
      <c r="BK283" s="44"/>
      <c r="BL283" s="44" t="str">
        <f aca="false">IF(BG283="物管行政部","侯旭、郑楠",IF(BG283="安保部","张庚",IF(BG283="工程设备部","华菲",IF(BG283="人力资源部","成琦",IF(BG283="党委工作部","阎鑫雨",IF(BG283="餐饮服务部","赵弘晨",IF(BG283="工会","白莉",IF(BG283="办公室","李建萍",""))))))))&amp;IF(BG283="纪检部","张先民",IF(BG283="信息管理部","蔡浩然",""))</f>
        <v>侯旭、郑楠</v>
      </c>
      <c r="BM283" s="44"/>
      <c r="BN283" s="44"/>
      <c r="BO283" s="44"/>
      <c r="BP283" s="44" t="s">
        <v>120</v>
      </c>
      <c r="BQ283" s="46"/>
      <c r="BR283" s="44"/>
      <c r="BS283" s="46"/>
      <c r="BT283" s="46"/>
      <c r="BU283" s="44"/>
      <c r="BV283" s="44"/>
      <c r="BW283" s="44" t="str">
        <f aca="false">MID(AR283,1,22)</f>
        <v>GJ-PHONE-20260418-0455</v>
      </c>
      <c r="BX283" s="45" t="str">
        <f aca="false">IF(COUNTIF(BW:BW,BW283)=1,"否",COUNTIF(BW:BW,BW283))</f>
        <v>否</v>
      </c>
      <c r="CF283" s="0" t="str">
        <f aca="false">VLOOKUP(AR283,[3]市民意见信息导出!$AK$2:$AM$304,3,FALSE())</f>
        <v>结束</v>
      </c>
    </row>
    <row r="284" customFormat="false" ht="61" hidden="false" customHeight="true" outlineLevel="0" collapsed="false">
      <c r="A284" s="36" t="s">
        <v>7085</v>
      </c>
      <c r="B284" s="36" t="s">
        <v>7086</v>
      </c>
      <c r="C284" s="36" t="s">
        <v>7087</v>
      </c>
      <c r="D284" s="36" t="s">
        <v>4412</v>
      </c>
      <c r="E284" s="35" t="s">
        <v>4747</v>
      </c>
      <c r="F284" s="35" t="s">
        <v>89</v>
      </c>
      <c r="G284" s="35"/>
      <c r="H284" s="36" t="s">
        <v>7088</v>
      </c>
      <c r="I284" s="35" t="s">
        <v>116</v>
      </c>
      <c r="J284" s="35" t="s">
        <v>173</v>
      </c>
      <c r="K284" s="35" t="s">
        <v>94</v>
      </c>
      <c r="L284" s="35" t="s">
        <v>1072</v>
      </c>
      <c r="M284" s="35" t="s">
        <v>5076</v>
      </c>
      <c r="N284" s="35" t="s">
        <v>97</v>
      </c>
      <c r="O284" s="35" t="s">
        <v>99</v>
      </c>
      <c r="P284" s="35" t="s">
        <v>99</v>
      </c>
      <c r="Q284" s="35" t="s">
        <v>218</v>
      </c>
      <c r="R284" s="36" t="s">
        <v>4412</v>
      </c>
      <c r="S284" s="36" t="s">
        <v>4366</v>
      </c>
      <c r="T284" s="35" t="s">
        <v>103</v>
      </c>
      <c r="U284" s="36" t="s">
        <v>104</v>
      </c>
      <c r="V284" s="35" t="s">
        <v>4848</v>
      </c>
      <c r="W284" s="35" t="s">
        <v>4849</v>
      </c>
      <c r="X284" s="35" t="s">
        <v>7089</v>
      </c>
      <c r="Y284" s="35" t="s">
        <v>4851</v>
      </c>
      <c r="Z284" s="35" t="s">
        <v>7090</v>
      </c>
      <c r="AA284" s="35" t="s">
        <v>7091</v>
      </c>
      <c r="AB284" s="35" t="s">
        <v>111</v>
      </c>
      <c r="AC284" s="35" t="s">
        <v>97</v>
      </c>
      <c r="AD284" s="35" t="s">
        <v>99</v>
      </c>
      <c r="AE284" s="35"/>
      <c r="AF284" s="35"/>
      <c r="AG284" s="35"/>
      <c r="AH284" s="35" t="s">
        <v>4756</v>
      </c>
      <c r="AI284" s="35" t="s">
        <v>4757</v>
      </c>
      <c r="AJ284" s="36" t="s">
        <v>104</v>
      </c>
      <c r="AK284" s="37" t="str">
        <f aca="false">AI284&amp;L284&amp;M284</f>
        <v>普办安全服务专业其他问题安全服务专业信息不详</v>
      </c>
      <c r="AP284" s="38" t="n">
        <v>281</v>
      </c>
      <c r="AQ284" s="97" t="n">
        <v>46113</v>
      </c>
      <c r="AR284" s="43" t="str">
        <f aca="false">IFERROR(LEFT(A284,FIND("（",A284)-1),A284)</f>
        <v>GJ-PHONE-20260418-0695</v>
      </c>
      <c r="AS284" s="43" t="str">
        <f aca="false">J284</f>
        <v>其他</v>
      </c>
      <c r="AT284" s="43" t="n">
        <f aca="false">IF(MID(AR284,1,2)="热线",12345)+IF(MID(AR284,1,2)="网络",12345)+IF(MID(AR284,1,2)="GJ",96166)</f>
        <v>96166</v>
      </c>
      <c r="AU284" s="43" t="str">
        <f aca="false">IFERROR(LEFT(C284,FIND(" ",C284)-1),C284)</f>
        <v>2026-04-18</v>
      </c>
      <c r="AV284" s="43" t="str">
        <f aca="false">P284</f>
        <v>物管行政部</v>
      </c>
      <c r="AW284" s="43" t="str">
        <f aca="false">Q284</f>
        <v>机关</v>
      </c>
      <c r="AX284" s="7" t="str">
        <f aca="false">H284</f>
        <v>4月18日10:43分一女士来电称：北京公交部分车门子上的扶手特别脏，建议尽快清理，特来电反映。注：拒绝提供具体信息。
</v>
      </c>
      <c r="AY284" s="43" t="str">
        <f aca="false">L284</f>
        <v>安全服务专业其他问题</v>
      </c>
      <c r="AZ284" s="43" t="s">
        <v>116</v>
      </c>
      <c r="BA284" s="43" t="s">
        <v>116</v>
      </c>
      <c r="BB284" s="43" t="s">
        <v>116</v>
      </c>
      <c r="BC284" s="6" t="s">
        <v>4758</v>
      </c>
      <c r="BD284" s="43" t="str">
        <f aca="false">T284</f>
        <v>结束</v>
      </c>
      <c r="BE284" s="43" t="str">
        <f aca="false">IFERROR(LEFT(R284,FIND(" ",R284)-1),R284)</f>
        <v>2026-04-23</v>
      </c>
      <c r="BF284" s="6" t="s">
        <v>207</v>
      </c>
      <c r="BG284" s="78" t="s">
        <v>99</v>
      </c>
      <c r="BH284" s="55" t="s">
        <v>218</v>
      </c>
      <c r="BI284" s="44"/>
      <c r="BJ284" s="44"/>
      <c r="BK284" s="44"/>
      <c r="BL284" s="44" t="str">
        <f aca="false">IF(BG284="物管行政部","侯旭、郑楠",IF(BG284="安保部","张庚",IF(BG284="工程设备部","华菲",IF(BG284="人力资源部","成琦",IF(BG284="党委工作部","阎鑫雨",IF(BG284="餐饮服务部","赵弘晨",IF(BG284="工会","白莉",IF(BG284="办公室","李建萍",""))))))))&amp;IF(BG284="纪检部","张先民",IF(BG284="信息管理部","蔡浩然",""))</f>
        <v>侯旭、郑楠</v>
      </c>
      <c r="BM284" s="44"/>
      <c r="BN284" s="44"/>
      <c r="BO284" s="44"/>
      <c r="BP284" s="44" t="s">
        <v>120</v>
      </c>
      <c r="BQ284" s="46"/>
      <c r="BR284" s="44"/>
      <c r="BS284" s="46"/>
      <c r="BT284" s="46"/>
      <c r="BU284" s="44"/>
      <c r="BV284" s="44"/>
      <c r="BW284" s="44" t="str">
        <f aca="false">MID(AR284,1,22)</f>
        <v>GJ-PHONE-20260418-0695</v>
      </c>
      <c r="BX284" s="45" t="str">
        <f aca="false">IF(COUNTIF(BW:BW,BW284)=1,"否",COUNTIF(BW:BW,BW284))</f>
        <v>否</v>
      </c>
      <c r="CF284" s="0" t="str">
        <f aca="false">VLOOKUP(AR284,[3]市民意见信息导出!$AK$2:$AM$304,3,FALSE())</f>
        <v>结束</v>
      </c>
    </row>
    <row r="285" customFormat="false" ht="61" hidden="false" customHeight="true" outlineLevel="0" collapsed="false">
      <c r="A285" s="36" t="s">
        <v>7092</v>
      </c>
      <c r="B285" s="36" t="s">
        <v>7093</v>
      </c>
      <c r="C285" s="36" t="s">
        <v>7094</v>
      </c>
      <c r="D285" s="36" t="s">
        <v>4412</v>
      </c>
      <c r="E285" s="35" t="s">
        <v>4747</v>
      </c>
      <c r="F285" s="35" t="s">
        <v>129</v>
      </c>
      <c r="G285" s="36" t="s">
        <v>7095</v>
      </c>
      <c r="H285" s="36" t="s">
        <v>7096</v>
      </c>
      <c r="I285" s="35" t="s">
        <v>92</v>
      </c>
      <c r="J285" s="35" t="s">
        <v>93</v>
      </c>
      <c r="K285" s="35" t="s">
        <v>94</v>
      </c>
      <c r="L285" s="35" t="s">
        <v>184</v>
      </c>
      <c r="M285" s="35" t="s">
        <v>185</v>
      </c>
      <c r="N285" s="35" t="s">
        <v>97</v>
      </c>
      <c r="O285" s="35" t="s">
        <v>98</v>
      </c>
      <c r="P285" s="35" t="s">
        <v>99</v>
      </c>
      <c r="Q285" s="35" t="s">
        <v>98</v>
      </c>
      <c r="R285" s="36" t="s">
        <v>4412</v>
      </c>
      <c r="S285" s="36" t="s">
        <v>4435</v>
      </c>
      <c r="T285" s="35" t="s">
        <v>103</v>
      </c>
      <c r="U285" s="36" t="s">
        <v>104</v>
      </c>
      <c r="V285" s="35" t="s">
        <v>6409</v>
      </c>
      <c r="W285" s="35" t="s">
        <v>7097</v>
      </c>
      <c r="X285" s="35" t="s">
        <v>4897</v>
      </c>
      <c r="Y285" s="35" t="s">
        <v>4753</v>
      </c>
      <c r="Z285" s="35" t="s">
        <v>4754</v>
      </c>
      <c r="AA285" s="35" t="s">
        <v>5258</v>
      </c>
      <c r="AB285" s="35" t="s">
        <v>111</v>
      </c>
      <c r="AC285" s="35" t="s">
        <v>97</v>
      </c>
      <c r="AD285" s="35" t="s">
        <v>99</v>
      </c>
      <c r="AE285" s="35"/>
      <c r="AF285" s="35"/>
      <c r="AG285" s="35"/>
      <c r="AH285" s="35" t="s">
        <v>4756</v>
      </c>
      <c r="AI285" s="35" t="s">
        <v>4757</v>
      </c>
      <c r="AJ285" s="36" t="s">
        <v>104</v>
      </c>
      <c r="AK285" s="37" t="str">
        <f aca="false">AI285&amp;L285&amp;M285</f>
        <v>普办乘车环境问题车辆卫生</v>
      </c>
      <c r="AP285" s="38" t="n">
        <v>282</v>
      </c>
      <c r="AQ285" s="97" t="n">
        <v>46113</v>
      </c>
      <c r="AR285" s="43" t="str">
        <f aca="false">IFERROR(LEFT(A285,FIND("（",A285)-1),A285)</f>
        <v>GJ-PHONE-20260418-0970</v>
      </c>
      <c r="AS285" s="43" t="str">
        <f aca="false">J285</f>
        <v>诉求</v>
      </c>
      <c r="AT285" s="43" t="n">
        <f aca="false">IF(MID(AR285,1,2)="热线",12345)+IF(MID(AR285,1,2)="网络",12345)+IF(MID(AR285,1,2)="GJ",96166)</f>
        <v>96166</v>
      </c>
      <c r="AU285" s="43" t="str">
        <f aca="false">IFERROR(LEFT(C285,FIND(" ",C285)-1),C285)</f>
        <v>2026-04-18</v>
      </c>
      <c r="AV285" s="43" t="str">
        <f aca="false">P285</f>
        <v>物管行政部</v>
      </c>
      <c r="AW285" s="43" t="str">
        <f aca="false">Q285</f>
        <v>西苑分中心</v>
      </c>
      <c r="AX285" s="7" t="str">
        <f aca="false">H285</f>
        <v>4月18日12：18分来电：一先生在西苑北站乘坐346路1640号车来电时到黑山扈，看到后车门上的扶手杆特别脏（有嘎巴），希望尽快清理，并要求答复。</v>
      </c>
      <c r="AY285" s="43" t="str">
        <f aca="false">L285</f>
        <v>乘车环境问题</v>
      </c>
      <c r="AZ285" s="43" t="s">
        <v>116</v>
      </c>
      <c r="BA285" s="43" t="s">
        <v>116</v>
      </c>
      <c r="BB285" s="43" t="s">
        <v>116</v>
      </c>
      <c r="BC285" s="6" t="s">
        <v>4758</v>
      </c>
      <c r="BD285" s="43" t="str">
        <f aca="false">T285</f>
        <v>结束</v>
      </c>
      <c r="BE285" s="43" t="str">
        <f aca="false">IFERROR(LEFT(R285,FIND(" ",R285)-1),R285)</f>
        <v>2026-04-23</v>
      </c>
      <c r="BF285" s="6" t="s">
        <v>7098</v>
      </c>
      <c r="BG285" s="78" t="s">
        <v>99</v>
      </c>
      <c r="BH285" s="55" t="s">
        <v>98</v>
      </c>
      <c r="BI285" s="44"/>
      <c r="BJ285" s="44"/>
      <c r="BK285" s="44"/>
      <c r="BL285" s="44" t="str">
        <f aca="false">IF(BG285="物管行政部","侯旭、郑楠",IF(BG285="安保部","张庚",IF(BG285="工程设备部","华菲",IF(BG285="人力资源部","成琦",IF(BG285="党委工作部","阎鑫雨",IF(BG285="餐饮服务部","赵弘晨",IF(BG285="工会","白莉",IF(BG285="办公室","李建萍",""))))))))&amp;IF(BG285="纪检部","张先民",IF(BG285="信息管理部","蔡浩然",""))</f>
        <v>侯旭、郑楠</v>
      </c>
      <c r="BM285" s="44"/>
      <c r="BN285" s="44"/>
      <c r="BO285" s="44"/>
      <c r="BP285" s="44" t="s">
        <v>120</v>
      </c>
      <c r="BQ285" s="46"/>
      <c r="BR285" s="44"/>
      <c r="BS285" s="46"/>
      <c r="BT285" s="46"/>
      <c r="BU285" s="44"/>
      <c r="BV285" s="44"/>
      <c r="BW285" s="44" t="str">
        <f aca="false">MID(AR285,1,22)</f>
        <v>GJ-PHONE-20260418-0970</v>
      </c>
      <c r="BX285" s="45" t="str">
        <f aca="false">IF(COUNTIF(BW:BW,BW285)=1,"否",COUNTIF(BW:BW,BW285))</f>
        <v>否</v>
      </c>
      <c r="CF285" s="0" t="str">
        <f aca="false">VLOOKUP(AR285,[3]市民意见信息导出!$AK$2:$AM$304,3,FALSE())</f>
        <v>结束</v>
      </c>
    </row>
    <row r="286" customFormat="false" ht="61" hidden="false" customHeight="true" outlineLevel="0" collapsed="false">
      <c r="A286" s="36" t="s">
        <v>7099</v>
      </c>
      <c r="B286" s="36" t="s">
        <v>7100</v>
      </c>
      <c r="C286" s="36" t="s">
        <v>7101</v>
      </c>
      <c r="D286" s="36" t="s">
        <v>4412</v>
      </c>
      <c r="E286" s="35" t="s">
        <v>4747</v>
      </c>
      <c r="F286" s="35" t="s">
        <v>129</v>
      </c>
      <c r="G286" s="36" t="s">
        <v>7102</v>
      </c>
      <c r="H286" s="36" t="s">
        <v>7103</v>
      </c>
      <c r="I286" s="35" t="s">
        <v>92</v>
      </c>
      <c r="J286" s="35" t="s">
        <v>93</v>
      </c>
      <c r="K286" s="35" t="s">
        <v>132</v>
      </c>
      <c r="L286" s="35" t="s">
        <v>388</v>
      </c>
      <c r="M286" s="35" t="s">
        <v>389</v>
      </c>
      <c r="N286" s="35" t="s">
        <v>97</v>
      </c>
      <c r="O286" s="35" t="s">
        <v>1320</v>
      </c>
      <c r="P286" s="35" t="s">
        <v>176</v>
      </c>
      <c r="Q286" s="35" t="s">
        <v>1320</v>
      </c>
      <c r="R286" s="36" t="s">
        <v>4412</v>
      </c>
      <c r="S286" s="36" t="s">
        <v>4327</v>
      </c>
      <c r="T286" s="35" t="s">
        <v>103</v>
      </c>
      <c r="U286" s="36" t="s">
        <v>104</v>
      </c>
      <c r="V286" s="35" t="s">
        <v>7104</v>
      </c>
      <c r="W286" s="35" t="s">
        <v>7104</v>
      </c>
      <c r="X286" s="35" t="s">
        <v>7105</v>
      </c>
      <c r="Y286" s="35" t="s">
        <v>7106</v>
      </c>
      <c r="Z286" s="35" t="s">
        <v>7107</v>
      </c>
      <c r="AA286" s="35" t="s">
        <v>7108</v>
      </c>
      <c r="AB286" s="35" t="s">
        <v>111</v>
      </c>
      <c r="AC286" s="35" t="s">
        <v>97</v>
      </c>
      <c r="AD286" s="35" t="s">
        <v>176</v>
      </c>
      <c r="AE286" s="35"/>
      <c r="AF286" s="35"/>
      <c r="AG286" s="35"/>
      <c r="AH286" s="35" t="s">
        <v>4756</v>
      </c>
      <c r="AI286" s="35" t="s">
        <v>4757</v>
      </c>
      <c r="AJ286" s="36" t="s">
        <v>104</v>
      </c>
      <c r="AK286" s="37" t="str">
        <f aca="false">AI286&amp;L286&amp;M286</f>
        <v>普办场站保安问题场站保安</v>
      </c>
      <c r="AP286" s="38" t="n">
        <v>283</v>
      </c>
      <c r="AQ286" s="97" t="n">
        <v>46113</v>
      </c>
      <c r="AR286" s="43" t="str">
        <f aca="false">IFERROR(LEFT(A286,FIND("（",A286)-1),A286)</f>
        <v>GJ-PHONE-20260418-1062</v>
      </c>
      <c r="AS286" s="43" t="str">
        <f aca="false">J286</f>
        <v>诉求</v>
      </c>
      <c r="AT286" s="43" t="n">
        <f aca="false">IF(MID(AR286,1,2)="热线",12345)+IF(MID(AR286,1,2)="网络",12345)+IF(MID(AR286,1,2)="GJ",96166)</f>
        <v>96166</v>
      </c>
      <c r="AU286" s="43" t="str">
        <f aca="false">IFERROR(LEFT(C286,FIND(" ",C286)-1),C286)</f>
        <v>2026-04-18</v>
      </c>
      <c r="AV286" s="43" t="str">
        <f aca="false">P286</f>
        <v>安全保卫部（应急管理中心）</v>
      </c>
      <c r="AW286" s="43" t="str">
        <f aca="false">Q286</f>
        <v>城南嘉园分中心</v>
      </c>
      <c r="AX286" s="7" t="str">
        <f aca="false">H286</f>
        <v>4月18日12：52分来电，4月17日14点左右，一先生在角门南站公交场站岗亭（抬杆处），向岗亭内工作人员（穿绿色马甲、戴眼镜、胖胖的）咨询专76乘车位置，工作人员只顾低头玩手机，回答了一句：嗯，其不满，要求答复。</v>
      </c>
      <c r="AY286" s="43" t="str">
        <f aca="false">L286</f>
        <v>场站保安问题</v>
      </c>
      <c r="AZ286" s="43" t="s">
        <v>116</v>
      </c>
      <c r="BA286" s="43" t="s">
        <v>116</v>
      </c>
      <c r="BB286" s="43" t="s">
        <v>116</v>
      </c>
      <c r="BC286" s="6" t="s">
        <v>546</v>
      </c>
      <c r="BD286" s="43" t="str">
        <f aca="false">T286</f>
        <v>结束</v>
      </c>
      <c r="BE286" s="43" t="str">
        <f aca="false">IFERROR(LEFT(R286,FIND(" ",R286)-1),R286)</f>
        <v>2026-04-23</v>
      </c>
      <c r="BF286" s="5" t="s">
        <v>624</v>
      </c>
      <c r="BG286" s="78" t="s">
        <v>148</v>
      </c>
      <c r="BH286" s="55" t="s">
        <v>1320</v>
      </c>
      <c r="BI286" s="44"/>
      <c r="BJ286" s="44"/>
      <c r="BK286" s="44"/>
      <c r="BL286" s="44" t="str">
        <f aca="false">IF(BG286="物管行政部","侯旭、郑楠",IF(BG286="安保部","张庚",IF(BG286="工程设备部","华菲",IF(BG286="人力资源部","成琦",IF(BG286="党委工作部","阎鑫雨",IF(BG286="餐饮服务部","赵弘晨",IF(BG286="工会","白莉",IF(BG286="办公室","李建萍",""))))))))&amp;IF(BG286="纪检部","张先民",IF(BG286="信息管理部","蔡浩然",""))</f>
        <v>张庚</v>
      </c>
      <c r="BM286" s="44"/>
      <c r="BN286" s="44"/>
      <c r="BO286" s="44"/>
      <c r="BP286" s="44" t="s">
        <v>120</v>
      </c>
      <c r="BQ286" s="46"/>
      <c r="BR286" s="44"/>
      <c r="BS286" s="46"/>
      <c r="BT286" s="46"/>
      <c r="BU286" s="44"/>
      <c r="BV286" s="44"/>
      <c r="BW286" s="44" t="str">
        <f aca="false">MID(AR286,1,22)</f>
        <v>GJ-PHONE-20260418-1062</v>
      </c>
      <c r="BX286" s="45" t="str">
        <f aca="false">IF(COUNTIF(BW:BW,BW286)=1,"否",COUNTIF(BW:BW,BW286))</f>
        <v>否</v>
      </c>
      <c r="CF286" s="0" t="str">
        <f aca="false">VLOOKUP(AR286,[3]市民意见信息导出!$AK$2:$AM$304,3,FALSE())</f>
        <v>结束</v>
      </c>
    </row>
    <row r="287" customFormat="false" ht="61" hidden="false" customHeight="true" outlineLevel="0" collapsed="false">
      <c r="A287" s="36" t="s">
        <v>7109</v>
      </c>
      <c r="B287" s="36" t="s">
        <v>7110</v>
      </c>
      <c r="C287" s="36" t="s">
        <v>7111</v>
      </c>
      <c r="D287" s="36" t="s">
        <v>4412</v>
      </c>
      <c r="E287" s="35" t="s">
        <v>4747</v>
      </c>
      <c r="F287" s="35" t="s">
        <v>129</v>
      </c>
      <c r="G287" s="36" t="s">
        <v>7112</v>
      </c>
      <c r="H287" s="36" t="s">
        <v>7113</v>
      </c>
      <c r="I287" s="35" t="s">
        <v>92</v>
      </c>
      <c r="J287" s="35" t="s">
        <v>93</v>
      </c>
      <c r="K287" s="35" t="s">
        <v>434</v>
      </c>
      <c r="L287" s="35" t="s">
        <v>910</v>
      </c>
      <c r="M287" s="35" t="s">
        <v>911</v>
      </c>
      <c r="N287" s="35" t="s">
        <v>97</v>
      </c>
      <c r="O287" s="35" t="s">
        <v>371</v>
      </c>
      <c r="P287" s="35" t="s">
        <v>99</v>
      </c>
      <c r="Q287" s="35" t="s">
        <v>371</v>
      </c>
      <c r="R287" s="36" t="s">
        <v>4412</v>
      </c>
      <c r="S287" s="36" t="s">
        <v>4327</v>
      </c>
      <c r="T287" s="35" t="s">
        <v>103</v>
      </c>
      <c r="U287" s="36" t="s">
        <v>104</v>
      </c>
      <c r="V287" s="35" t="s">
        <v>7114</v>
      </c>
      <c r="W287" s="35" t="s">
        <v>7115</v>
      </c>
      <c r="X287" s="35" t="s">
        <v>7116</v>
      </c>
      <c r="Y287" s="35" t="s">
        <v>7117</v>
      </c>
      <c r="Z287" s="35" t="s">
        <v>7118</v>
      </c>
      <c r="AA287" s="35" t="s">
        <v>7119</v>
      </c>
      <c r="AB287" s="35" t="s">
        <v>111</v>
      </c>
      <c r="AC287" s="35" t="s">
        <v>97</v>
      </c>
      <c r="AD287" s="35" t="s">
        <v>99</v>
      </c>
      <c r="AE287" s="35"/>
      <c r="AF287" s="35"/>
      <c r="AG287" s="35"/>
      <c r="AH287" s="35" t="s">
        <v>4756</v>
      </c>
      <c r="AI287" s="35" t="s">
        <v>4757</v>
      </c>
      <c r="AJ287" s="36" t="s">
        <v>104</v>
      </c>
      <c r="AK287" s="37" t="str">
        <f aca="false">AI287&amp;L287&amp;M287</f>
        <v>普办后勤保障食堂问题</v>
      </c>
      <c r="AP287" s="38" t="n">
        <v>284</v>
      </c>
      <c r="AQ287" s="97" t="n">
        <v>46113</v>
      </c>
      <c r="AR287" s="43" t="str">
        <f aca="false">IFERROR(LEFT(A287,FIND("（",A287)-1),A287)</f>
        <v>GJ-PHONE-20260418-1860</v>
      </c>
      <c r="AS287" s="43" t="str">
        <f aca="false">J287</f>
        <v>诉求</v>
      </c>
      <c r="AT287" s="43" t="n">
        <f aca="false">IF(MID(AR287,1,2)="热线",12345)+IF(MID(AR287,1,2)="网络",12345)+IF(MID(AR287,1,2)="GJ",96166)</f>
        <v>96166</v>
      </c>
      <c r="AU287" s="43" t="str">
        <f aca="false">IFERROR(LEFT(C287,FIND(" ",C287)-1),C287)</f>
        <v>2026-04-18</v>
      </c>
      <c r="AV287" s="43" t="str">
        <f aca="false">P287</f>
        <v>物管行政部</v>
      </c>
      <c r="AW287" s="43" t="str">
        <f aca="false">Q287</f>
        <v>河滩分中心</v>
      </c>
      <c r="AX287" s="7" t="str">
        <f aca="false">H287</f>
        <v>4月18日17：25分来电：一先生（内部职工）反映，客八12队城子场站的食堂，晚餐时间卖中午的剩饭，新换的厨师老是哄弄事，昨天也如此。其不满，要求答复。注：不解决打12345。</v>
      </c>
      <c r="AY287" s="43" t="str">
        <f aca="false">L287</f>
        <v>后勤保障</v>
      </c>
      <c r="AZ287" s="43" t="s">
        <v>92</v>
      </c>
      <c r="BA287" s="43" t="s">
        <v>116</v>
      </c>
      <c r="BB287" s="43" t="s">
        <v>116</v>
      </c>
      <c r="BC287" s="6" t="s">
        <v>1330</v>
      </c>
      <c r="BD287" s="43" t="str">
        <f aca="false">T287</f>
        <v>结束</v>
      </c>
      <c r="BE287" s="43" t="str">
        <f aca="false">IFERROR(LEFT(R287,FIND(" ",R287)-1),R287)</f>
        <v>2026-04-23</v>
      </c>
      <c r="BF287" s="6" t="s">
        <v>4813</v>
      </c>
      <c r="BG287" s="78" t="s">
        <v>912</v>
      </c>
      <c r="BH287" s="55" t="s">
        <v>371</v>
      </c>
      <c r="BI287" s="44"/>
      <c r="BJ287" s="44"/>
      <c r="BK287" s="44"/>
      <c r="BL287" s="44" t="str">
        <f aca="false">IF(BG287="物管行政部","侯旭、郑楠",IF(BG287="安保部","张庚",IF(BG287="工程设备部","华菲",IF(BG287="人力资源部","成琦",IF(BG287="党委工作部","阎鑫雨",IF(BG287="餐饮服务部","赵弘晨",IF(BG287="工会","白莉",IF(BG287="办公室","李建萍",""))))))))&amp;IF(BG287="纪检部","张先民",IF(BG287="信息管理部","蔡浩然",""))</f>
        <v>赵弘晨</v>
      </c>
      <c r="BM287" s="44"/>
      <c r="BN287" s="44"/>
      <c r="BO287" s="44"/>
      <c r="BP287" s="44" t="s">
        <v>120</v>
      </c>
      <c r="BQ287" s="46"/>
      <c r="BR287" s="44"/>
      <c r="BS287" s="46"/>
      <c r="BT287" s="46"/>
      <c r="BU287" s="44"/>
      <c r="BV287" s="44"/>
      <c r="BW287" s="44" t="str">
        <f aca="false">MID(AR287,1,22)</f>
        <v>GJ-PHONE-20260418-1860</v>
      </c>
      <c r="BX287" s="45" t="str">
        <f aca="false">IF(COUNTIF(BW:BW,BW287)=1,"否",COUNTIF(BW:BW,BW287))</f>
        <v>否</v>
      </c>
      <c r="CF287" s="0" t="str">
        <f aca="false">VLOOKUP(AR287,[3]市民意见信息导出!$AK$2:$AM$304,3,FALSE())</f>
        <v>结束</v>
      </c>
    </row>
    <row r="288" customFormat="false" ht="61" hidden="false" customHeight="true" outlineLevel="0" collapsed="false">
      <c r="A288" s="36" t="s">
        <v>7120</v>
      </c>
      <c r="B288" s="36" t="s">
        <v>7121</v>
      </c>
      <c r="C288" s="36" t="s">
        <v>7122</v>
      </c>
      <c r="D288" s="36" t="s">
        <v>4412</v>
      </c>
      <c r="E288" s="35" t="s">
        <v>4747</v>
      </c>
      <c r="F288" s="35" t="s">
        <v>129</v>
      </c>
      <c r="G288" s="35"/>
      <c r="H288" s="36" t="s">
        <v>7123</v>
      </c>
      <c r="I288" s="35" t="s">
        <v>116</v>
      </c>
      <c r="J288" s="35" t="s">
        <v>173</v>
      </c>
      <c r="K288" s="35" t="s">
        <v>94</v>
      </c>
      <c r="L288" s="35" t="s">
        <v>1072</v>
      </c>
      <c r="M288" s="35" t="s">
        <v>1073</v>
      </c>
      <c r="N288" s="35" t="s">
        <v>97</v>
      </c>
      <c r="O288" s="35" t="s">
        <v>254</v>
      </c>
      <c r="P288" s="35" t="s">
        <v>99</v>
      </c>
      <c r="Q288" s="35" t="s">
        <v>254</v>
      </c>
      <c r="R288" s="36" t="s">
        <v>4412</v>
      </c>
      <c r="S288" s="36" t="s">
        <v>4366</v>
      </c>
      <c r="T288" s="35" t="s">
        <v>103</v>
      </c>
      <c r="U288" s="36" t="s">
        <v>104</v>
      </c>
      <c r="V288" s="35" t="s">
        <v>5728</v>
      </c>
      <c r="W288" s="35" t="s">
        <v>4924</v>
      </c>
      <c r="X288" s="35" t="s">
        <v>7124</v>
      </c>
      <c r="Y288" s="35" t="s">
        <v>4753</v>
      </c>
      <c r="Z288" s="35" t="s">
        <v>4754</v>
      </c>
      <c r="AA288" s="35" t="s">
        <v>7125</v>
      </c>
      <c r="AB288" s="35" t="s">
        <v>111</v>
      </c>
      <c r="AC288" s="35" t="s">
        <v>97</v>
      </c>
      <c r="AD288" s="35" t="s">
        <v>99</v>
      </c>
      <c r="AE288" s="35"/>
      <c r="AF288" s="35"/>
      <c r="AG288" s="35"/>
      <c r="AH288" s="35" t="s">
        <v>4756</v>
      </c>
      <c r="AI288" s="35" t="s">
        <v>4757</v>
      </c>
      <c r="AJ288" s="36" t="s">
        <v>104</v>
      </c>
      <c r="AK288" s="37" t="str">
        <f aca="false">AI288&amp;L288&amp;M288</f>
        <v>普办安全服务专业其他问题安全服务专业补充内容</v>
      </c>
      <c r="AP288" s="38" t="n">
        <v>285</v>
      </c>
      <c r="AQ288" s="97" t="n">
        <v>46113</v>
      </c>
      <c r="AR288" s="43" t="str">
        <f aca="false">IFERROR(LEFT(A288,FIND("（",A288)-1),A288)</f>
        <v>GJ-PHONE-20260418-2062</v>
      </c>
      <c r="AS288" s="43" t="str">
        <f aca="false">J288</f>
        <v>其他</v>
      </c>
      <c r="AT288" s="43" t="n">
        <f aca="false">IF(MID(AR288,1,2)="热线",12345)+IF(MID(AR288,1,2)="网络",12345)+IF(MID(AR288,1,2)="GJ",96166)</f>
        <v>96166</v>
      </c>
      <c r="AU288" s="43" t="str">
        <f aca="false">IFERROR(LEFT(C288,FIND(" ",C288)-1),C288)</f>
        <v>2026-04-18</v>
      </c>
      <c r="AV288" s="43" t="str">
        <f aca="false">P288</f>
        <v>物管行政部</v>
      </c>
      <c r="AW288" s="43" t="str">
        <f aca="false">Q288</f>
        <v>凌家庙分中心</v>
      </c>
      <c r="AX288" s="7" t="str">
        <f aca="false">H288</f>
        <v>4月18日18:42分来电：一位先生18:41分，在通州北苑路口东乘坐811路京AX1028号车，称座椅有馊味，建议搞卫生时喷点消毒水。</v>
      </c>
      <c r="AY288" s="43" t="str">
        <f aca="false">L288</f>
        <v>安全服务专业其他问题</v>
      </c>
      <c r="AZ288" s="43" t="s">
        <v>116</v>
      </c>
      <c r="BA288" s="43" t="s">
        <v>116</v>
      </c>
      <c r="BB288" s="43" t="s">
        <v>116</v>
      </c>
      <c r="BC288" s="6" t="s">
        <v>4758</v>
      </c>
      <c r="BD288" s="43" t="str">
        <f aca="false">T288</f>
        <v>结束</v>
      </c>
      <c r="BE288" s="43" t="str">
        <f aca="false">IFERROR(LEFT(R288,FIND(" ",R288)-1),R288)</f>
        <v>2026-04-23</v>
      </c>
      <c r="BF288" s="6" t="s">
        <v>7126</v>
      </c>
      <c r="BG288" s="78" t="s">
        <v>99</v>
      </c>
      <c r="BH288" s="55" t="s">
        <v>254</v>
      </c>
      <c r="BI288" s="44"/>
      <c r="BJ288" s="44"/>
      <c r="BK288" s="44"/>
      <c r="BL288" s="44" t="str">
        <f aca="false">IF(BG288="物管行政部","侯旭、郑楠",IF(BG288="安保部","张庚",IF(BG288="工程设备部","华菲",IF(BG288="人力资源部","成琦",IF(BG288="党委工作部","阎鑫雨",IF(BG288="餐饮服务部","赵弘晨",IF(BG288="工会","白莉",IF(BG288="办公室","李建萍",""))))))))&amp;IF(BG288="纪检部","张先民",IF(BG288="信息管理部","蔡浩然",""))</f>
        <v>侯旭、郑楠</v>
      </c>
      <c r="BM288" s="44"/>
      <c r="BN288" s="44"/>
      <c r="BO288" s="44"/>
      <c r="BP288" s="44" t="s">
        <v>120</v>
      </c>
      <c r="BQ288" s="46"/>
      <c r="BR288" s="44"/>
      <c r="BS288" s="46"/>
      <c r="BT288" s="46"/>
      <c r="BU288" s="44"/>
      <c r="BV288" s="44"/>
      <c r="BW288" s="44" t="str">
        <f aca="false">MID(AR288,1,22)</f>
        <v>GJ-PHONE-20260418-2062</v>
      </c>
      <c r="BX288" s="45" t="str">
        <f aca="false">IF(COUNTIF(BW:BW,BW288)=1,"否",COUNTIF(BW:BW,BW288))</f>
        <v>否</v>
      </c>
      <c r="CF288" s="0" t="str">
        <f aca="false">VLOOKUP(AR288,[3]市民意见信息导出!$AK$2:$AM$304,3,FALSE())</f>
        <v>结束</v>
      </c>
    </row>
    <row r="289" customFormat="false" ht="35" hidden="false" customHeight="true" outlineLevel="0" collapsed="false">
      <c r="A289" s="36" t="s">
        <v>7127</v>
      </c>
      <c r="B289" s="36" t="s">
        <v>7128</v>
      </c>
      <c r="C289" s="36" t="s">
        <v>7129</v>
      </c>
      <c r="D289" s="36" t="s">
        <v>4412</v>
      </c>
      <c r="E289" s="35"/>
      <c r="F289" s="35" t="s">
        <v>129</v>
      </c>
      <c r="G289" s="35"/>
      <c r="H289" s="36" t="s">
        <v>7130</v>
      </c>
      <c r="I289" s="35" t="s">
        <v>116</v>
      </c>
      <c r="J289" s="35" t="s">
        <v>93</v>
      </c>
      <c r="K289" s="35" t="s">
        <v>434</v>
      </c>
      <c r="L289" s="35" t="s">
        <v>553</v>
      </c>
      <c r="M289" s="35" t="s">
        <v>1798</v>
      </c>
      <c r="N289" s="35" t="s">
        <v>97</v>
      </c>
      <c r="O289" s="35" t="s">
        <v>99</v>
      </c>
      <c r="P289" s="35" t="s">
        <v>3120</v>
      </c>
      <c r="Q289" s="35" t="s">
        <v>218</v>
      </c>
      <c r="R289" s="36" t="s">
        <v>4412</v>
      </c>
      <c r="S289" s="36" t="s">
        <v>4327</v>
      </c>
      <c r="T289" s="35" t="s">
        <v>103</v>
      </c>
      <c r="U289" s="36" t="s">
        <v>104</v>
      </c>
      <c r="V289" s="35" t="s">
        <v>524</v>
      </c>
      <c r="W289" s="35" t="s">
        <v>755</v>
      </c>
      <c r="X289" s="35" t="s">
        <v>7131</v>
      </c>
      <c r="Y289" s="35" t="s">
        <v>7132</v>
      </c>
      <c r="Z289" s="35" t="s">
        <v>1403</v>
      </c>
      <c r="AA289" s="35" t="s">
        <v>7133</v>
      </c>
      <c r="AB289" s="35" t="s">
        <v>111</v>
      </c>
      <c r="AC289" s="35" t="s">
        <v>4833</v>
      </c>
      <c r="AD289" s="35" t="s">
        <v>3120</v>
      </c>
      <c r="AE289" s="35"/>
      <c r="AF289" s="35"/>
      <c r="AG289" s="35"/>
      <c r="AH289" s="35" t="s">
        <v>4756</v>
      </c>
      <c r="AI289" s="35" t="s">
        <v>4757</v>
      </c>
      <c r="AJ289" s="36" t="s">
        <v>104</v>
      </c>
      <c r="AK289" s="37" t="str">
        <f aca="false">AI289&amp;L289&amp;M289</f>
        <v>普办站务设施问题自管站台及快速公交站台相关问题</v>
      </c>
      <c r="AP289" s="38" t="n">
        <v>286</v>
      </c>
      <c r="AQ289" s="97" t="n">
        <v>46113</v>
      </c>
      <c r="AR289" s="43" t="str">
        <f aca="false">IFERROR(LEFT(A289,FIND("（",A289)-1),A289)</f>
        <v>GJ-PHONE-20260418-0380</v>
      </c>
      <c r="AS289" s="43" t="str">
        <f aca="false">J289</f>
        <v>诉求</v>
      </c>
      <c r="AT289" s="43" t="n">
        <f aca="false">IF(MID(AR289,1,2)="热线",12345)+IF(MID(AR289,1,2)="网络",12345)+IF(MID(AR289,1,2)="GJ",96166)</f>
        <v>96166</v>
      </c>
      <c r="AU289" s="43" t="str">
        <f aca="false">IFERROR(LEFT(C289,FIND(" ",C289)-1),C289)</f>
        <v>2026-04-18</v>
      </c>
      <c r="AV289" s="43" t="str">
        <f aca="false">P289</f>
        <v>快速公交3线</v>
      </c>
      <c r="AW289" s="43" t="str">
        <f aca="false">Q289</f>
        <v>机关</v>
      </c>
      <c r="AX289" s="7" t="str">
        <f aca="false">H289</f>
        <v>2026年4月18日09:09分来电：一位先生称：快速公交3线天乐园小区等站台卫生差，很多废纸还有盒子，其建议定期清理，望有关部门调查。</v>
      </c>
      <c r="AY289" s="43" t="str">
        <f aca="false">L289</f>
        <v>站务设施问题</v>
      </c>
      <c r="AZ289" s="43" t="s">
        <v>116</v>
      </c>
      <c r="BA289" s="43" t="s">
        <v>116</v>
      </c>
      <c r="BB289" s="43" t="s">
        <v>116</v>
      </c>
      <c r="BC289" s="6" t="s">
        <v>4758</v>
      </c>
      <c r="BD289" s="43" t="str">
        <f aca="false">T289</f>
        <v>结束</v>
      </c>
      <c r="BE289" s="43" t="str">
        <f aca="false">IFERROR(LEFT(R289,FIND(" ",R289)-1),R289)</f>
        <v>2026-04-23</v>
      </c>
      <c r="BF289" s="6" t="s">
        <v>7134</v>
      </c>
      <c r="BG289" s="78" t="s">
        <v>99</v>
      </c>
      <c r="BH289" s="55" t="s">
        <v>186</v>
      </c>
      <c r="BI289" s="44"/>
      <c r="BJ289" s="44"/>
      <c r="BK289" s="44"/>
      <c r="BL289" s="44" t="str">
        <f aca="false">IF(BG289="物管行政部","侯旭、郑楠",IF(BG289="安保部","张庚",IF(BG289="工程设备部","华菲",IF(BG289="人力资源部","成琦",IF(BG289="党委工作部","阎鑫雨",IF(BG289="餐饮服务部","赵弘晨",IF(BG289="工会","白莉",IF(BG289="办公室","李建萍",""))))))))&amp;IF(BG289="纪检部","张先民",IF(BG289="信息管理部","蔡浩然",""))</f>
        <v>侯旭、郑楠</v>
      </c>
      <c r="BM289" s="44"/>
      <c r="BN289" s="44"/>
      <c r="BO289" s="44"/>
      <c r="BP289" s="44" t="s">
        <v>120</v>
      </c>
      <c r="BQ289" s="46"/>
      <c r="BR289" s="44"/>
      <c r="BS289" s="46"/>
      <c r="BT289" s="46"/>
      <c r="BU289" s="44"/>
      <c r="BV289" s="44"/>
      <c r="BW289" s="44" t="str">
        <f aca="false">MID(AR289,1,22)</f>
        <v>GJ-PHONE-20260418-0380</v>
      </c>
      <c r="BX289" s="45" t="str">
        <f aca="false">IF(COUNTIF(BW:BW,BW289)=1,"否",COUNTIF(BW:BW,BW289))</f>
        <v>否</v>
      </c>
      <c r="CF289" s="0" t="str">
        <f aca="false">VLOOKUP(AR289,[3]市民意见信息导出!$AK$2:$AM$304,3,FALSE())</f>
        <v>结束</v>
      </c>
    </row>
    <row r="290" customFormat="false" ht="104" hidden="false" customHeight="false" outlineLevel="0" collapsed="false">
      <c r="A290" s="36" t="s">
        <v>7135</v>
      </c>
      <c r="B290" s="36" t="s">
        <v>7136</v>
      </c>
      <c r="C290" s="36" t="s">
        <v>7137</v>
      </c>
      <c r="D290" s="36" t="s">
        <v>4501</v>
      </c>
      <c r="E290" s="35" t="s">
        <v>7138</v>
      </c>
      <c r="F290" s="35" t="s">
        <v>129</v>
      </c>
      <c r="G290" s="36" t="s">
        <v>7139</v>
      </c>
      <c r="H290" s="35" t="s">
        <v>7140</v>
      </c>
      <c r="I290" s="35" t="s">
        <v>92</v>
      </c>
      <c r="J290" s="35" t="s">
        <v>93</v>
      </c>
      <c r="K290" s="35" t="s">
        <v>132</v>
      </c>
      <c r="L290" s="35" t="s">
        <v>388</v>
      </c>
      <c r="M290" s="35" t="s">
        <v>389</v>
      </c>
      <c r="N290" s="35" t="s">
        <v>97</v>
      </c>
      <c r="O290" s="35" t="s">
        <v>305</v>
      </c>
      <c r="P290" s="35" t="s">
        <v>176</v>
      </c>
      <c r="Q290" s="35" t="s">
        <v>305</v>
      </c>
      <c r="R290" s="36" t="s">
        <v>4501</v>
      </c>
      <c r="S290" s="36" t="s">
        <v>4579</v>
      </c>
      <c r="T290" s="35" t="s">
        <v>103</v>
      </c>
      <c r="U290" s="36" t="s">
        <v>104</v>
      </c>
      <c r="V290" s="35" t="s">
        <v>7141</v>
      </c>
      <c r="W290" s="35" t="s">
        <v>7142</v>
      </c>
      <c r="X290" s="35" t="s">
        <v>7143</v>
      </c>
      <c r="Y290" s="35" t="s">
        <v>7144</v>
      </c>
      <c r="Z290" s="35" t="s">
        <v>7145</v>
      </c>
      <c r="AA290" s="36" t="s">
        <v>7146</v>
      </c>
      <c r="AB290" s="35" t="s">
        <v>111</v>
      </c>
      <c r="AC290" s="35" t="s">
        <v>97</v>
      </c>
      <c r="AD290" s="35" t="s">
        <v>176</v>
      </c>
      <c r="AE290" s="35"/>
      <c r="AF290" s="35"/>
      <c r="AG290" s="35" t="s">
        <v>4747</v>
      </c>
      <c r="AH290" s="35" t="s">
        <v>4756</v>
      </c>
      <c r="AI290" s="35" t="s">
        <v>4757</v>
      </c>
      <c r="AJ290" s="36" t="s">
        <v>104</v>
      </c>
      <c r="AK290" s="37" t="str">
        <f aca="false">AI290&amp;L290&amp;M290</f>
        <v>普办场站保安问题场站保安</v>
      </c>
      <c r="AP290" s="38" t="n">
        <v>287</v>
      </c>
      <c r="AQ290" s="97" t="n">
        <v>46113</v>
      </c>
      <c r="AR290" s="43" t="str">
        <f aca="false">IFERROR(LEFT(A290,FIND("（",A290)-1),A290)</f>
        <v>GJ-PHONE-20260419-1443</v>
      </c>
      <c r="AS290" s="43" t="str">
        <f aca="false">J290</f>
        <v>诉求</v>
      </c>
      <c r="AT290" s="43" t="n">
        <f aca="false">IF(MID(AR290,1,2)="热线",12345)+IF(MID(AR290,1,2)="网络",12345)+IF(MID(AR290,1,2)="GJ",96166)</f>
        <v>96166</v>
      </c>
      <c r="AU290" s="43" t="str">
        <f aca="false">IFERROR(LEFT(C290,FIND(" ",C290)-1),C290)</f>
        <v>2026-04-19</v>
      </c>
      <c r="AV290" s="43" t="str">
        <f aca="false">P290</f>
        <v>安全保卫部（应急管理中心）</v>
      </c>
      <c r="AW290" s="43" t="str">
        <f aca="false">Q290</f>
        <v>九龙分中心</v>
      </c>
      <c r="AX290" s="7" t="str">
        <f aca="false">H290</f>
        <v>石先生（车迷）4月19日14：35分来电反映：其刚刚在房山区大马村封公交存场站外准备看封存的公交车，其事先拨打了该场站的对外工作电话（13261912918），咨询能否进入场站看看封存的公交车，但接电话的场站保安人员（穿深蓝色保安制服）出来大声指责其：“我这是工作电话。”而且还诽谤其，其称自己有心脏病导致身体不适。其对场站保安的行为不满，要求尽快答复。注：该保安人员的胸卡号：00055。经与当事保安人员核实，该场站归属鸿运承物业管理。
</v>
      </c>
      <c r="AY290" s="43" t="str">
        <f aca="false">L290</f>
        <v>场站保安问题</v>
      </c>
      <c r="AZ290" s="43" t="s">
        <v>116</v>
      </c>
      <c r="BA290" s="43" t="s">
        <v>116</v>
      </c>
      <c r="BB290" s="43" t="s">
        <v>116</v>
      </c>
      <c r="BC290" s="6" t="s">
        <v>546</v>
      </c>
      <c r="BD290" s="43" t="str">
        <f aca="false">T290</f>
        <v>结束</v>
      </c>
      <c r="BE290" s="43" t="str">
        <f aca="false">IFERROR(LEFT(R290,FIND(" ",R290)-1),R290)</f>
        <v>2026-04-24</v>
      </c>
      <c r="BF290" s="6" t="s">
        <v>1497</v>
      </c>
      <c r="BG290" s="78" t="s">
        <v>148</v>
      </c>
      <c r="BH290" s="55" t="s">
        <v>305</v>
      </c>
      <c r="BI290" s="44"/>
      <c r="BJ290" s="44"/>
      <c r="BK290" s="44"/>
      <c r="BL290" s="44" t="str">
        <f aca="false">IF(BG290="物管行政部","侯旭、郑楠",IF(BG290="安保部","张庚",IF(BG290="工程设备部","华菲",IF(BG290="人力资源部","成琦",IF(BG290="党委工作部","阎鑫雨",IF(BG290="餐饮服务部","赵弘晨",IF(BG290="工会","白莉",IF(BG290="办公室","李建萍",""))))))))&amp;IF(BG290="纪检部","张先民",IF(BG290="信息管理部","蔡浩然",""))</f>
        <v>张庚</v>
      </c>
      <c r="BM290" s="44"/>
      <c r="BN290" s="44"/>
      <c r="BO290" s="44"/>
      <c r="BP290" s="44" t="s">
        <v>120</v>
      </c>
      <c r="BQ290" s="46"/>
      <c r="BR290" s="44"/>
      <c r="BS290" s="46"/>
      <c r="BT290" s="46"/>
      <c r="BU290" s="44"/>
      <c r="BV290" s="44"/>
      <c r="BW290" s="44" t="str">
        <f aca="false">MID(AR290,1,22)</f>
        <v>GJ-PHONE-20260419-1443</v>
      </c>
      <c r="BX290" s="45" t="str">
        <f aca="false">IF(COUNTIF(BW:BW,BW290)=1,"否",COUNTIF(BW:BW,BW290))</f>
        <v>否</v>
      </c>
      <c r="CF290" s="0" t="str">
        <f aca="false">VLOOKUP(AR290,[3]市民意见信息导出!$AK$2:$AM$304,3,FALSE())</f>
        <v>结束</v>
      </c>
    </row>
    <row r="291" customFormat="false" ht="39" hidden="false" customHeight="false" outlineLevel="0" collapsed="false">
      <c r="A291" s="36" t="s">
        <v>7147</v>
      </c>
      <c r="B291" s="36" t="s">
        <v>7148</v>
      </c>
      <c r="C291" s="36" t="s">
        <v>7149</v>
      </c>
      <c r="D291" s="36" t="s">
        <v>4555</v>
      </c>
      <c r="E291" s="35" t="s">
        <v>6267</v>
      </c>
      <c r="F291" s="35" t="s">
        <v>89</v>
      </c>
      <c r="G291" s="36" t="s">
        <v>7150</v>
      </c>
      <c r="H291" s="36" t="s">
        <v>7151</v>
      </c>
      <c r="I291" s="35" t="s">
        <v>92</v>
      </c>
      <c r="J291" s="35" t="s">
        <v>93</v>
      </c>
      <c r="K291" s="35" t="s">
        <v>94</v>
      </c>
      <c r="L291" s="35" t="s">
        <v>184</v>
      </c>
      <c r="M291" s="35" t="s">
        <v>185</v>
      </c>
      <c r="N291" s="35" t="s">
        <v>97</v>
      </c>
      <c r="O291" s="35" t="s">
        <v>437</v>
      </c>
      <c r="P291" s="35" t="s">
        <v>99</v>
      </c>
      <c r="Q291" s="35" t="s">
        <v>437</v>
      </c>
      <c r="R291" s="36" t="s">
        <v>4555</v>
      </c>
      <c r="S291" s="36" t="s">
        <v>4327</v>
      </c>
      <c r="T291" s="35" t="s">
        <v>103</v>
      </c>
      <c r="U291" s="36" t="s">
        <v>104</v>
      </c>
      <c r="V291" s="35" t="s">
        <v>5008</v>
      </c>
      <c r="W291" s="35" t="s">
        <v>7152</v>
      </c>
      <c r="X291" s="35" t="s">
        <v>6586</v>
      </c>
      <c r="Y291" s="35" t="s">
        <v>4753</v>
      </c>
      <c r="Z291" s="35" t="s">
        <v>4754</v>
      </c>
      <c r="AA291" s="35" t="s">
        <v>7153</v>
      </c>
      <c r="AB291" s="35" t="s">
        <v>111</v>
      </c>
      <c r="AC291" s="35" t="s">
        <v>97</v>
      </c>
      <c r="AD291" s="35" t="s">
        <v>99</v>
      </c>
      <c r="AE291" s="35"/>
      <c r="AF291" s="35"/>
      <c r="AG291" s="35"/>
      <c r="AH291" s="35" t="s">
        <v>4756</v>
      </c>
      <c r="AI291" s="35" t="s">
        <v>4757</v>
      </c>
      <c r="AJ291" s="36" t="s">
        <v>104</v>
      </c>
      <c r="AK291" s="37" t="str">
        <f aca="false">AI291&amp;L291&amp;M291</f>
        <v>普办乘车环境问题车辆卫生</v>
      </c>
      <c r="AP291" s="38" t="n">
        <v>288</v>
      </c>
      <c r="AQ291" s="97" t="n">
        <v>46113</v>
      </c>
      <c r="AR291" s="43" t="str">
        <f aca="false">IFERROR(LEFT(A291,FIND("（",A291)-1),A291)</f>
        <v>GJ-PHONE-20260420-0071</v>
      </c>
      <c r="AS291" s="43" t="str">
        <f aca="false">J291</f>
        <v>诉求</v>
      </c>
      <c r="AT291" s="43" t="n">
        <f aca="false">IF(MID(AR291,1,2)="热线",12345)+IF(MID(AR291,1,2)="网络",12345)+IF(MID(AR291,1,2)="GJ",96166)</f>
        <v>96166</v>
      </c>
      <c r="AU291" s="43" t="str">
        <f aca="false">IFERROR(LEFT(C291,FIND(" ",C291)-1),C291)</f>
        <v>2026-04-20</v>
      </c>
      <c r="AV291" s="43" t="str">
        <f aca="false">P291</f>
        <v>物管行政部</v>
      </c>
      <c r="AW291" s="43" t="str">
        <f aca="false">Q291</f>
        <v>南湖分中心</v>
      </c>
      <c r="AX291" s="7" t="str">
        <f aca="false">H291</f>
        <v>4月20日6:39分来电（刚下），郑女士在平西王府乘坐417路1126366号车到白庙。其称该车车辆卫生非常脏，座位上有厚厚的灰尘，导致无法乘坐只能下车换其他车。故不满，要求尽快答复。</v>
      </c>
      <c r="AY291" s="43" t="str">
        <f aca="false">L291</f>
        <v>乘车环境问题</v>
      </c>
      <c r="AZ291" s="43" t="s">
        <v>116</v>
      </c>
      <c r="BA291" s="43" t="s">
        <v>116</v>
      </c>
      <c r="BB291" s="43" t="s">
        <v>116</v>
      </c>
      <c r="BC291" s="6" t="s">
        <v>4758</v>
      </c>
      <c r="BD291" s="43" t="str">
        <f aca="false">T291</f>
        <v>结束</v>
      </c>
      <c r="BE291" s="43" t="str">
        <f aca="false">IFERROR(LEFT(R291,FIND(" ",R291)-1),R291)</f>
        <v>2026-04-25</v>
      </c>
      <c r="BF291" s="6" t="s">
        <v>6105</v>
      </c>
      <c r="BG291" s="78" t="s">
        <v>99</v>
      </c>
      <c r="BH291" s="55" t="s">
        <v>437</v>
      </c>
      <c r="BI291" s="44"/>
      <c r="BJ291" s="44"/>
      <c r="BK291" s="44"/>
      <c r="BL291" s="44" t="str">
        <f aca="false">IF(BG291="物管行政部","侯旭、郑楠",IF(BG291="安保部","张庚",IF(BG291="工程设备部","华菲",IF(BG291="人力资源部","成琦",IF(BG291="党委工作部","阎鑫雨",IF(BG291="餐饮服务部","赵弘晨",IF(BG291="工会","白莉",IF(BG291="办公室","李建萍",""))))))))&amp;IF(BG291="纪检部","张先民",IF(BG291="信息管理部","蔡浩然",""))</f>
        <v>侯旭、郑楠</v>
      </c>
      <c r="BM291" s="44"/>
      <c r="BN291" s="44"/>
      <c r="BO291" s="44"/>
      <c r="BP291" s="44" t="s">
        <v>120</v>
      </c>
      <c r="BQ291" s="46"/>
      <c r="BR291" s="44"/>
      <c r="BS291" s="46"/>
      <c r="BT291" s="46"/>
      <c r="BU291" s="44"/>
      <c r="BV291" s="44"/>
      <c r="BW291" s="44" t="str">
        <f aca="false">MID(AR291,1,22)</f>
        <v>GJ-PHONE-20260420-0071</v>
      </c>
      <c r="BX291" s="45" t="str">
        <f aca="false">IF(COUNTIF(BW:BW,BW291)=1,"否",COUNTIF(BW:BW,BW291))</f>
        <v>否</v>
      </c>
      <c r="CF291" s="0" t="str">
        <f aca="false">VLOOKUP(AR291,[3]市民意见信息导出!$AK$2:$AM$304,3,FALSE())</f>
        <v>结束</v>
      </c>
    </row>
    <row r="292" customFormat="false" ht="39" hidden="false" customHeight="false" outlineLevel="0" collapsed="false">
      <c r="A292" s="36" t="s">
        <v>7154</v>
      </c>
      <c r="B292" s="36" t="s">
        <v>7155</v>
      </c>
      <c r="C292" s="36" t="s">
        <v>7156</v>
      </c>
      <c r="D292" s="36" t="s">
        <v>4555</v>
      </c>
      <c r="E292" s="35" t="s">
        <v>4747</v>
      </c>
      <c r="F292" s="35" t="s">
        <v>129</v>
      </c>
      <c r="G292" s="36" t="s">
        <v>7157</v>
      </c>
      <c r="H292" s="36" t="s">
        <v>7158</v>
      </c>
      <c r="I292" s="35" t="s">
        <v>92</v>
      </c>
      <c r="J292" s="35" t="s">
        <v>93</v>
      </c>
      <c r="K292" s="35" t="s">
        <v>94</v>
      </c>
      <c r="L292" s="35" t="s">
        <v>184</v>
      </c>
      <c r="M292" s="35" t="s">
        <v>185</v>
      </c>
      <c r="N292" s="35" t="s">
        <v>97</v>
      </c>
      <c r="O292" s="35" t="s">
        <v>326</v>
      </c>
      <c r="P292" s="35" t="s">
        <v>99</v>
      </c>
      <c r="Q292" s="35" t="s">
        <v>326</v>
      </c>
      <c r="R292" s="36" t="s">
        <v>4555</v>
      </c>
      <c r="S292" s="36" t="s">
        <v>4327</v>
      </c>
      <c r="T292" s="35" t="s">
        <v>103</v>
      </c>
      <c r="U292" s="36" t="s">
        <v>104</v>
      </c>
      <c r="V292" s="35" t="s">
        <v>6231</v>
      </c>
      <c r="W292" s="35" t="s">
        <v>7159</v>
      </c>
      <c r="X292" s="35" t="s">
        <v>4897</v>
      </c>
      <c r="Y292" s="35" t="s">
        <v>4753</v>
      </c>
      <c r="Z292" s="35" t="s">
        <v>4754</v>
      </c>
      <c r="AA292" s="35" t="s">
        <v>7160</v>
      </c>
      <c r="AB292" s="35" t="s">
        <v>111</v>
      </c>
      <c r="AC292" s="35" t="s">
        <v>97</v>
      </c>
      <c r="AD292" s="35" t="s">
        <v>99</v>
      </c>
      <c r="AE292" s="35"/>
      <c r="AF292" s="35"/>
      <c r="AG292" s="35"/>
      <c r="AH292" s="35" t="s">
        <v>4756</v>
      </c>
      <c r="AI292" s="35" t="s">
        <v>4757</v>
      </c>
      <c r="AJ292" s="36" t="s">
        <v>104</v>
      </c>
      <c r="AK292" s="37" t="str">
        <f aca="false">AI292&amp;L292&amp;M292</f>
        <v>普办乘车环境问题车辆卫生</v>
      </c>
      <c r="AP292" s="38" t="n">
        <v>289</v>
      </c>
      <c r="AQ292" s="97" t="n">
        <v>46113</v>
      </c>
      <c r="AR292" s="43" t="str">
        <f aca="false">IFERROR(LEFT(A292,FIND("（",A292)-1),A292)</f>
        <v>GJ-PHONE-20260420-0384</v>
      </c>
      <c r="AS292" s="43" t="str">
        <f aca="false">J292</f>
        <v>诉求</v>
      </c>
      <c r="AT292" s="43" t="n">
        <f aca="false">IF(MID(AR292,1,2)="热线",12345)+IF(MID(AR292,1,2)="网络",12345)+IF(MID(AR292,1,2)="GJ",96166)</f>
        <v>96166</v>
      </c>
      <c r="AU292" s="43" t="str">
        <f aca="false">IFERROR(LEFT(C292,FIND(" ",C292)-1),C292)</f>
        <v>2026-04-20</v>
      </c>
      <c r="AV292" s="43" t="str">
        <f aca="false">P292</f>
        <v>物管行政部</v>
      </c>
      <c r="AW292" s="43" t="str">
        <f aca="false">Q292</f>
        <v>单店分中心</v>
      </c>
      <c r="AX292" s="7" t="str">
        <f aca="false">H292</f>
        <v>4月20日7:45分，一先生在东坝家园乘坐571路117号车（自编号后三位）到朝阳新城，其称该车车内很脏，车里面有飞絮和榆钱（榆树花），其对此不满，要求答复。</v>
      </c>
      <c r="AY292" s="43" t="str">
        <f aca="false">L292</f>
        <v>乘车环境问题</v>
      </c>
      <c r="AZ292" s="43" t="s">
        <v>116</v>
      </c>
      <c r="BA292" s="43" t="s">
        <v>116</v>
      </c>
      <c r="BB292" s="43" t="s">
        <v>116</v>
      </c>
      <c r="BC292" s="6" t="s">
        <v>4758</v>
      </c>
      <c r="BD292" s="43" t="str">
        <f aca="false">T292</f>
        <v>结束</v>
      </c>
      <c r="BE292" s="43" t="str">
        <f aca="false">IFERROR(LEFT(R292,FIND(" ",R292)-1),R292)</f>
        <v>2026-04-25</v>
      </c>
      <c r="BF292" s="6" t="s">
        <v>7161</v>
      </c>
      <c r="BG292" s="78" t="s">
        <v>99</v>
      </c>
      <c r="BH292" s="55" t="s">
        <v>326</v>
      </c>
      <c r="BI292" s="44"/>
      <c r="BJ292" s="44"/>
      <c r="BK292" s="44"/>
      <c r="BL292" s="44" t="str">
        <f aca="false">IF(BG292="物管行政部","侯旭、郑楠",IF(BG292="安保部","张庚",IF(BG292="工程设备部","华菲",IF(BG292="人力资源部","成琦",IF(BG292="党委工作部","阎鑫雨",IF(BG292="餐饮服务部","赵弘晨",IF(BG292="工会","白莉",IF(BG292="办公室","李建萍",""))))))))&amp;IF(BG292="纪检部","张先民",IF(BG292="信息管理部","蔡浩然",""))</f>
        <v>侯旭、郑楠</v>
      </c>
      <c r="BM292" s="44"/>
      <c r="BN292" s="44"/>
      <c r="BO292" s="44"/>
      <c r="BP292" s="44" t="s">
        <v>120</v>
      </c>
      <c r="BQ292" s="46"/>
      <c r="BR292" s="44"/>
      <c r="BS292" s="46"/>
      <c r="BT292" s="46"/>
      <c r="BU292" s="44"/>
      <c r="BV292" s="44"/>
      <c r="BW292" s="44" t="str">
        <f aca="false">MID(AR292,1,22)</f>
        <v>GJ-PHONE-20260420-0384</v>
      </c>
      <c r="BX292" s="45" t="str">
        <f aca="false">IF(COUNTIF(BW:BW,BW292)=1,"否",COUNTIF(BW:BW,BW292))</f>
        <v>否</v>
      </c>
      <c r="CF292" s="0" t="str">
        <f aca="false">VLOOKUP(AR292,[3]市民意见信息导出!$AK$2:$AM$304,3,FALSE())</f>
        <v>结束</v>
      </c>
    </row>
    <row r="293" customFormat="false" ht="39" hidden="false" customHeight="false" outlineLevel="0" collapsed="false">
      <c r="A293" s="36" t="s">
        <v>7162</v>
      </c>
      <c r="B293" s="36" t="s">
        <v>7163</v>
      </c>
      <c r="C293" s="36" t="s">
        <v>7164</v>
      </c>
      <c r="D293" s="36" t="s">
        <v>4555</v>
      </c>
      <c r="E293" s="35" t="s">
        <v>4747</v>
      </c>
      <c r="F293" s="35" t="s">
        <v>129</v>
      </c>
      <c r="G293" s="35"/>
      <c r="H293" s="36" t="s">
        <v>7165</v>
      </c>
      <c r="I293" s="35" t="s">
        <v>116</v>
      </c>
      <c r="J293" s="35" t="s">
        <v>588</v>
      </c>
      <c r="K293" s="35" t="s">
        <v>94</v>
      </c>
      <c r="L293" s="35" t="s">
        <v>1868</v>
      </c>
      <c r="M293" s="35" t="s">
        <v>1868</v>
      </c>
      <c r="N293" s="35" t="s">
        <v>97</v>
      </c>
      <c r="O293" s="35" t="s">
        <v>135</v>
      </c>
      <c r="P293" s="35" t="s">
        <v>99</v>
      </c>
      <c r="Q293" s="35" t="s">
        <v>135</v>
      </c>
      <c r="R293" s="36" t="s">
        <v>4555</v>
      </c>
      <c r="S293" s="36" t="s">
        <v>4327</v>
      </c>
      <c r="T293" s="35" t="s">
        <v>103</v>
      </c>
      <c r="U293" s="36" t="s">
        <v>104</v>
      </c>
      <c r="V293" s="35" t="s">
        <v>4923</v>
      </c>
      <c r="W293" s="35" t="s">
        <v>5335</v>
      </c>
      <c r="X293" s="35" t="s">
        <v>4925</v>
      </c>
      <c r="Y293" s="35" t="s">
        <v>825</v>
      </c>
      <c r="Z293" s="35" t="s">
        <v>826</v>
      </c>
      <c r="AA293" s="35" t="s">
        <v>4926</v>
      </c>
      <c r="AB293" s="35" t="s">
        <v>111</v>
      </c>
      <c r="AC293" s="35" t="s">
        <v>97</v>
      </c>
      <c r="AD293" s="35" t="s">
        <v>99</v>
      </c>
      <c r="AE293" s="35"/>
      <c r="AF293" s="35"/>
      <c r="AG293" s="35"/>
      <c r="AH293" s="35" t="s">
        <v>4756</v>
      </c>
      <c r="AI293" s="35" t="s">
        <v>4757</v>
      </c>
      <c r="AJ293" s="36" t="s">
        <v>104</v>
      </c>
      <c r="AK293" s="37" t="str">
        <f aca="false">AI293&amp;L293&amp;M293</f>
        <v>普办安全服务专业其他表扬安全服务专业其他表扬</v>
      </c>
      <c r="AP293" s="38" t="n">
        <v>290</v>
      </c>
      <c r="AQ293" s="97" t="n">
        <v>46113</v>
      </c>
      <c r="AR293" s="43" t="str">
        <f aca="false">IFERROR(LEFT(A293,FIND("（",A293)-1),A293)</f>
        <v>GJ-PHONE-20260420-2187-1</v>
      </c>
      <c r="AS293" s="43" t="str">
        <f aca="false">J293</f>
        <v>表扬</v>
      </c>
      <c r="AT293" s="43" t="n">
        <f aca="false">IF(MID(AR293,1,2)="热线",12345)+IF(MID(AR293,1,2)="网络",12345)+IF(MID(AR293,1,2)="GJ",96166)</f>
        <v>96166</v>
      </c>
      <c r="AU293" s="43" t="str">
        <f aca="false">IFERROR(LEFT(C293,FIND(" ",C293)-1),C293)</f>
        <v>2026-04-20</v>
      </c>
      <c r="AV293" s="43" t="str">
        <f aca="false">P293</f>
        <v>物管行政部</v>
      </c>
      <c r="AW293" s="43" t="str">
        <f aca="false">Q293</f>
        <v>东直门分中心</v>
      </c>
      <c r="AX293" s="7" t="str">
        <f aca="false">H293</f>
        <v>4月20日18:15分来电，一位先生经常在密云乘坐980快到东直门。其称该路所有公交车，车厢卫生都非常干净，其特来电表扬。</v>
      </c>
      <c r="AY293" s="43" t="str">
        <f aca="false">L293</f>
        <v>安全服务专业其他表扬</v>
      </c>
      <c r="AZ293" s="43" t="s">
        <v>116</v>
      </c>
      <c r="BA293" s="43" t="s">
        <v>116</v>
      </c>
      <c r="BB293" s="43" t="s">
        <v>116</v>
      </c>
      <c r="BC293" s="6" t="s">
        <v>4758</v>
      </c>
      <c r="BD293" s="43" t="str">
        <f aca="false">T293</f>
        <v>结束</v>
      </c>
      <c r="BE293" s="43" t="str">
        <f aca="false">IFERROR(LEFT(R293,FIND(" ",R293)-1),R293)</f>
        <v>2026-04-25</v>
      </c>
      <c r="BF293" s="5" t="s">
        <v>830</v>
      </c>
      <c r="BG293" s="78" t="s">
        <v>99</v>
      </c>
      <c r="BH293" s="55" t="s">
        <v>135</v>
      </c>
      <c r="BI293" s="44"/>
      <c r="BJ293" s="44"/>
      <c r="BK293" s="44"/>
      <c r="BL293" s="44" t="str">
        <f aca="false">IF(BG293="物管行政部","侯旭、郑楠",IF(BG293="安保部","张庚",IF(BG293="工程设备部","华菲",IF(BG293="人力资源部","成琦",IF(BG293="党委工作部","阎鑫雨",IF(BG293="餐饮服务部","赵弘晨",IF(BG293="工会","白莉",IF(BG293="办公室","李建萍",""))))))))&amp;IF(BG293="纪检部","张先民",IF(BG293="信息管理部","蔡浩然",""))</f>
        <v>侯旭、郑楠</v>
      </c>
      <c r="BM293" s="44"/>
      <c r="BN293" s="44"/>
      <c r="BO293" s="44"/>
      <c r="BP293" s="44" t="s">
        <v>120</v>
      </c>
      <c r="BQ293" s="46"/>
      <c r="BR293" s="44"/>
      <c r="BS293" s="46"/>
      <c r="BT293" s="46"/>
      <c r="BU293" s="44"/>
      <c r="BV293" s="44"/>
      <c r="BW293" s="44" t="str">
        <f aca="false">MID(AR293,1,22)</f>
        <v>GJ-PHONE-20260420-2187</v>
      </c>
      <c r="BX293" s="45" t="str">
        <f aca="false">IF(COUNTIF(BW:BW,BW293)=1,"否",COUNTIF(BW:BW,BW293))</f>
        <v>否</v>
      </c>
      <c r="CF293" s="0" t="str">
        <f aca="false">VLOOKUP(AR293,[3]市民意见信息导出!$AK$2:$AM$304,3,FALSE())</f>
        <v>结束</v>
      </c>
    </row>
    <row r="294" customFormat="false" ht="39" hidden="false" customHeight="true" outlineLevel="0" collapsed="false">
      <c r="A294" s="36" t="s">
        <v>7166</v>
      </c>
      <c r="B294" s="36" t="s">
        <v>7167</v>
      </c>
      <c r="C294" s="36" t="s">
        <v>7168</v>
      </c>
      <c r="D294" s="36" t="s">
        <v>4657</v>
      </c>
      <c r="E294" s="35"/>
      <c r="F294" s="35" t="s">
        <v>129</v>
      </c>
      <c r="G294" s="36" t="s">
        <v>7169</v>
      </c>
      <c r="H294" s="36" t="s">
        <v>7170</v>
      </c>
      <c r="I294" s="35" t="s">
        <v>92</v>
      </c>
      <c r="J294" s="35" t="s">
        <v>93</v>
      </c>
      <c r="K294" s="35" t="s">
        <v>234</v>
      </c>
      <c r="L294" s="35" t="s">
        <v>235</v>
      </c>
      <c r="M294" s="35" t="s">
        <v>1506</v>
      </c>
      <c r="N294" s="35" t="s">
        <v>97</v>
      </c>
      <c r="O294" s="35" t="s">
        <v>238</v>
      </c>
      <c r="P294" s="35" t="s">
        <v>238</v>
      </c>
      <c r="Q294" s="35" t="s">
        <v>218</v>
      </c>
      <c r="R294" s="36" t="s">
        <v>4657</v>
      </c>
      <c r="S294" s="36" t="s">
        <v>7171</v>
      </c>
      <c r="T294" s="35" t="s">
        <v>103</v>
      </c>
      <c r="U294" s="36" t="s">
        <v>104</v>
      </c>
      <c r="V294" s="35" t="s">
        <v>7172</v>
      </c>
      <c r="W294" s="35" t="s">
        <v>7173</v>
      </c>
      <c r="X294" s="35" t="s">
        <v>7174</v>
      </c>
      <c r="Y294" s="35" t="s">
        <v>242</v>
      </c>
      <c r="Z294" s="35" t="s">
        <v>242</v>
      </c>
      <c r="AA294" s="35" t="s">
        <v>7175</v>
      </c>
      <c r="AB294" s="35" t="s">
        <v>111</v>
      </c>
      <c r="AC294" s="35" t="s">
        <v>97</v>
      </c>
      <c r="AD294" s="35" t="s">
        <v>238</v>
      </c>
      <c r="AE294" s="35"/>
      <c r="AF294" s="35"/>
      <c r="AG294" s="35"/>
      <c r="AH294" s="35" t="s">
        <v>4756</v>
      </c>
      <c r="AI294" s="35" t="s">
        <v>4757</v>
      </c>
      <c r="AJ294" s="36" t="s">
        <v>104</v>
      </c>
      <c r="AK294" s="37" t="str">
        <f aca="false">AI294&amp;L294&amp;M294</f>
        <v>普办培训及福利医药费报销</v>
      </c>
      <c r="AP294" s="38" t="n">
        <v>291</v>
      </c>
      <c r="AQ294" s="97" t="n">
        <v>46113</v>
      </c>
      <c r="AR294" s="43" t="str">
        <f aca="false">IFERROR(LEFT(A294,FIND("（",A294)-1),A294)</f>
        <v>GJ-PHONE-20260422-0843</v>
      </c>
      <c r="AS294" s="43" t="str">
        <f aca="false">J294</f>
        <v>诉求</v>
      </c>
      <c r="AT294" s="43" t="n">
        <f aca="false">IF(MID(AR294,1,2)="热线",12345)+IF(MID(AR294,1,2)="网络",12345)+IF(MID(AR294,1,2)="GJ",96166)</f>
        <v>96166</v>
      </c>
      <c r="AU294" s="43" t="str">
        <f aca="false">IFERROR(LEFT(C294,FIND(" ",C294)-1),C294)</f>
        <v>2026-04-22</v>
      </c>
      <c r="AV294" s="43" t="str">
        <f aca="false">P294</f>
        <v>人力资源部</v>
      </c>
      <c r="AW294" s="43" t="str">
        <f aca="false">Q294</f>
        <v>机关</v>
      </c>
      <c r="AX294" s="7" t="str">
        <f aca="false">H294</f>
        <v>4月22日11点来电，王先生是鸿运承退休职工，医药费的二次报销单据其在3月份忘记交了，现在还可以上交报销吗？要求负责人回复。</v>
      </c>
      <c r="AY294" s="43" t="str">
        <f aca="false">L294</f>
        <v>培训及福利</v>
      </c>
      <c r="AZ294" s="43" t="s">
        <v>92</v>
      </c>
      <c r="BA294" s="43" t="s">
        <v>92</v>
      </c>
      <c r="BB294" s="43" t="s">
        <v>116</v>
      </c>
      <c r="BC294" s="6" t="s">
        <v>5027</v>
      </c>
      <c r="BD294" s="43" t="str">
        <f aca="false">T294</f>
        <v>结束</v>
      </c>
      <c r="BE294" s="43" t="str">
        <f aca="false">IFERROR(LEFT(R294,FIND(" ",R294)-1),R294)</f>
        <v>2026-04-27</v>
      </c>
      <c r="BF294" s="6" t="s">
        <v>7176</v>
      </c>
      <c r="BG294" s="78" t="s">
        <v>238</v>
      </c>
      <c r="BH294" s="55" t="s">
        <v>218</v>
      </c>
      <c r="BI294" s="44"/>
      <c r="BJ294" s="44"/>
      <c r="BK294" s="44"/>
      <c r="BL294" s="44" t="str">
        <f aca="false">IF(BG294="物管行政部","侯旭、郑楠",IF(BG294="安保部","张庚",IF(BG294="工程设备部","华菲",IF(BG294="人力资源部","成琦",IF(BG294="党委工作部","阎鑫雨",IF(BG294="餐饮服务部","赵弘晨",IF(BG294="工会","白莉",IF(BG294="办公室","李建萍",""))))))))&amp;IF(BG294="纪检部","张先民",IF(BG294="信息管理部","蔡浩然",""))</f>
        <v>成琦</v>
      </c>
      <c r="BM294" s="44"/>
      <c r="BN294" s="44"/>
      <c r="BO294" s="44"/>
      <c r="BP294" s="44" t="s">
        <v>120</v>
      </c>
      <c r="BQ294" s="46"/>
      <c r="BR294" s="44"/>
      <c r="BS294" s="46"/>
      <c r="BT294" s="46"/>
      <c r="BU294" s="44"/>
      <c r="BV294" s="44"/>
      <c r="BW294" s="44" t="str">
        <f aca="false">MID(AR294,1,22)</f>
        <v>GJ-PHONE-20260422-0843</v>
      </c>
      <c r="BX294" s="45" t="str">
        <f aca="false">IF(COUNTIF(BW:BW,BW294)=1,"否",COUNTIF(BW:BW,BW294))</f>
        <v>否</v>
      </c>
      <c r="CF294" s="0" t="str">
        <f aca="false">VLOOKUP(AR294,[3]市民意见信息导出!$AK$2:$AM$304,3,FALSE())</f>
        <v>结束</v>
      </c>
    </row>
    <row r="295" customFormat="false" ht="38" hidden="false" customHeight="true" outlineLevel="0" collapsed="false">
      <c r="A295" s="36" t="s">
        <v>7177</v>
      </c>
      <c r="B295" s="36" t="s">
        <v>7178</v>
      </c>
      <c r="C295" s="36" t="s">
        <v>7179</v>
      </c>
      <c r="D295" s="36" t="s">
        <v>4657</v>
      </c>
      <c r="E295" s="35" t="s">
        <v>4747</v>
      </c>
      <c r="F295" s="35" t="s">
        <v>89</v>
      </c>
      <c r="G295" s="35"/>
      <c r="H295" s="36" t="s">
        <v>7180</v>
      </c>
      <c r="I295" s="35" t="s">
        <v>116</v>
      </c>
      <c r="J295" s="35" t="s">
        <v>93</v>
      </c>
      <c r="K295" s="35" t="s">
        <v>94</v>
      </c>
      <c r="L295" s="35" t="s">
        <v>184</v>
      </c>
      <c r="M295" s="35" t="s">
        <v>185</v>
      </c>
      <c r="N295" s="35" t="s">
        <v>97</v>
      </c>
      <c r="O295" s="35" t="s">
        <v>390</v>
      </c>
      <c r="P295" s="35" t="s">
        <v>99</v>
      </c>
      <c r="Q295" s="35" t="s">
        <v>390</v>
      </c>
      <c r="R295" s="36" t="s">
        <v>4657</v>
      </c>
      <c r="S295" s="36" t="s">
        <v>7171</v>
      </c>
      <c r="T295" s="35" t="s">
        <v>103</v>
      </c>
      <c r="U295" s="36" t="s">
        <v>104</v>
      </c>
      <c r="V295" s="35" t="s">
        <v>4895</v>
      </c>
      <c r="W295" s="35" t="s">
        <v>4896</v>
      </c>
      <c r="X295" s="35" t="s">
        <v>7181</v>
      </c>
      <c r="Y295" s="35" t="s">
        <v>5151</v>
      </c>
      <c r="Z295" s="35" t="s">
        <v>4754</v>
      </c>
      <c r="AA295" s="35" t="s">
        <v>7182</v>
      </c>
      <c r="AB295" s="35" t="s">
        <v>111</v>
      </c>
      <c r="AC295" s="35" t="s">
        <v>97</v>
      </c>
      <c r="AD295" s="35" t="s">
        <v>99</v>
      </c>
      <c r="AE295" s="35"/>
      <c r="AF295" s="35"/>
      <c r="AG295" s="35"/>
      <c r="AH295" s="35" t="s">
        <v>4756</v>
      </c>
      <c r="AI295" s="35" t="s">
        <v>4757</v>
      </c>
      <c r="AJ295" s="36" t="s">
        <v>104</v>
      </c>
      <c r="AK295" s="37" t="str">
        <f aca="false">AI295&amp;L295&amp;M295</f>
        <v>普办乘车环境问题车辆卫生</v>
      </c>
      <c r="AP295" s="38" t="n">
        <v>292</v>
      </c>
      <c r="AQ295" s="97" t="n">
        <v>46113</v>
      </c>
      <c r="AR295" s="43" t="str">
        <f aca="false">IFERROR(LEFT(A295,FIND("（",A295)-1),A295)</f>
        <v>GJ-PHONE-20260422-1017</v>
      </c>
      <c r="AS295" s="43" t="str">
        <f aca="false">J295</f>
        <v>诉求</v>
      </c>
      <c r="AT295" s="43" t="n">
        <f aca="false">IF(MID(AR295,1,2)="热线",12345)+IF(MID(AR295,1,2)="网络",12345)+IF(MID(AR295,1,2)="GJ",96166)</f>
        <v>96166</v>
      </c>
      <c r="AU295" s="43" t="str">
        <f aca="false">IFERROR(LEFT(C295,FIND(" ",C295)-1),C295)</f>
        <v>2026-04-22</v>
      </c>
      <c r="AV295" s="43" t="str">
        <f aca="false">P295</f>
        <v>物管行政部</v>
      </c>
      <c r="AW295" s="43" t="str">
        <f aca="false">Q295</f>
        <v>小营分中心</v>
      </c>
      <c r="AX295" s="7" t="str">
        <f aca="false">H295</f>
        <v>4月22日11:58分(来电)，一位女士4月20日17点左右景山乘坐124路9628486号车西安门，车厢后部有尿骚味，建议及时清洗，特来电反映。</v>
      </c>
      <c r="AY295" s="43" t="str">
        <f aca="false">L295</f>
        <v>乘车环境问题</v>
      </c>
      <c r="AZ295" s="43" t="s">
        <v>116</v>
      </c>
      <c r="BA295" s="43" t="s">
        <v>116</v>
      </c>
      <c r="BB295" s="43" t="s">
        <v>116</v>
      </c>
      <c r="BC295" s="6" t="s">
        <v>4758</v>
      </c>
      <c r="BD295" s="43" t="str">
        <f aca="false">T295</f>
        <v>结束</v>
      </c>
      <c r="BE295" s="43" t="str">
        <f aca="false">IFERROR(LEFT(R295,FIND(" ",R295)-1),R295)</f>
        <v>2026-04-27</v>
      </c>
      <c r="BF295" s="6" t="s">
        <v>118</v>
      </c>
      <c r="BG295" s="78" t="s">
        <v>99</v>
      </c>
      <c r="BH295" s="55" t="s">
        <v>390</v>
      </c>
      <c r="BI295" s="44"/>
      <c r="BJ295" s="44"/>
      <c r="BK295" s="44"/>
      <c r="BL295" s="44" t="str">
        <f aca="false">IF(BG295="物管行政部","侯旭、郑楠",IF(BG295="安保部","张庚",IF(BG295="工程设备部","华菲",IF(BG295="人力资源部","成琦",IF(BG295="党委工作部","阎鑫雨",IF(BG295="餐饮服务部","赵弘晨",IF(BG295="工会","白莉",IF(BG295="办公室","李建萍",""))))))))&amp;IF(BG295="纪检部","张先民",IF(BG295="信息管理部","蔡浩然",""))</f>
        <v>侯旭、郑楠</v>
      </c>
      <c r="BM295" s="44"/>
      <c r="BN295" s="44"/>
      <c r="BO295" s="44"/>
      <c r="BP295" s="44" t="s">
        <v>120</v>
      </c>
      <c r="BQ295" s="46"/>
      <c r="BR295" s="44"/>
      <c r="BS295" s="46"/>
      <c r="BT295" s="46"/>
      <c r="BU295" s="44"/>
      <c r="BV295" s="44"/>
      <c r="BW295" s="44" t="str">
        <f aca="false">MID(AR295,1,22)</f>
        <v>GJ-PHONE-20260422-1017</v>
      </c>
      <c r="BX295" s="45" t="str">
        <f aca="false">IF(COUNTIF(BW:BW,BW295)=1,"否",COUNTIF(BW:BW,BW295))</f>
        <v>否</v>
      </c>
      <c r="CF295" s="0" t="str">
        <f aca="false">VLOOKUP(AR295,[3]市民意见信息导出!$AK$2:$AM$304,3,FALSE())</f>
        <v>结束</v>
      </c>
    </row>
    <row r="296" customFormat="false" ht="42" hidden="false" customHeight="false" outlineLevel="0" collapsed="false">
      <c r="A296" s="36" t="s">
        <v>7183</v>
      </c>
      <c r="B296" s="36" t="s">
        <v>7184</v>
      </c>
      <c r="C296" s="36" t="s">
        <v>7185</v>
      </c>
      <c r="D296" s="36" t="s">
        <v>4657</v>
      </c>
      <c r="E296" s="35" t="s">
        <v>4747</v>
      </c>
      <c r="F296" s="35" t="s">
        <v>129</v>
      </c>
      <c r="G296" s="36" t="s">
        <v>7186</v>
      </c>
      <c r="H296" s="36" t="s">
        <v>7187</v>
      </c>
      <c r="I296" s="35" t="s">
        <v>92</v>
      </c>
      <c r="J296" s="35" t="s">
        <v>173</v>
      </c>
      <c r="K296" s="35" t="s">
        <v>434</v>
      </c>
      <c r="L296" s="35" t="s">
        <v>435</v>
      </c>
      <c r="M296" s="35" t="s">
        <v>436</v>
      </c>
      <c r="N296" s="35" t="s">
        <v>97</v>
      </c>
      <c r="O296" s="35" t="s">
        <v>447</v>
      </c>
      <c r="P296" s="35" t="s">
        <v>447</v>
      </c>
      <c r="Q296" s="35" t="s">
        <v>218</v>
      </c>
      <c r="R296" s="36" t="s">
        <v>4657</v>
      </c>
      <c r="S296" s="36" t="s">
        <v>7171</v>
      </c>
      <c r="T296" s="35" t="s">
        <v>103</v>
      </c>
      <c r="U296" s="36" t="s">
        <v>104</v>
      </c>
      <c r="V296" s="35" t="s">
        <v>7188</v>
      </c>
      <c r="W296" s="35" t="s">
        <v>7189</v>
      </c>
      <c r="X296" s="35" t="s">
        <v>7190</v>
      </c>
      <c r="Y296" s="36" t="s">
        <v>7191</v>
      </c>
      <c r="Z296" s="35" t="s">
        <v>242</v>
      </c>
      <c r="AA296" s="35" t="s">
        <v>7192</v>
      </c>
      <c r="AB296" s="35" t="s">
        <v>111</v>
      </c>
      <c r="AC296" s="35" t="s">
        <v>97</v>
      </c>
      <c r="AD296" s="35" t="s">
        <v>447</v>
      </c>
      <c r="AE296" s="35"/>
      <c r="AF296" s="35"/>
      <c r="AG296" s="35"/>
      <c r="AH296" s="35" t="s">
        <v>4756</v>
      </c>
      <c r="AI296" s="35" t="s">
        <v>4757</v>
      </c>
      <c r="AJ296" s="36" t="s">
        <v>104</v>
      </c>
      <c r="AK296" s="37" t="str">
        <f aca="false">AI296&amp;L296&amp;M296</f>
        <v>普办基建行政专业其他问题基建行政专业补充内容</v>
      </c>
      <c r="AP296" s="38" t="n">
        <v>293</v>
      </c>
      <c r="AQ296" s="97" t="n">
        <v>46113</v>
      </c>
      <c r="AR296" s="43" t="str">
        <f aca="false">IFERROR(LEFT(A296,FIND("（",A296)-1),A296)</f>
        <v>GJ-PHONE-20260422-1708</v>
      </c>
      <c r="AS296" s="43" t="str">
        <f aca="false">J296</f>
        <v>其他</v>
      </c>
      <c r="AT296" s="43" t="n">
        <f aca="false">IF(MID(AR296,1,2)="热线",12345)+IF(MID(AR296,1,2)="网络",12345)+IF(MID(AR296,1,2)="GJ",96166)</f>
        <v>96166</v>
      </c>
      <c r="AU296" s="43" t="str">
        <f aca="false">IFERROR(LEFT(C296,FIND(" ",C296)-1),C296)</f>
        <v>2026-04-22</v>
      </c>
      <c r="AV296" s="43" t="str">
        <f aca="false">P296</f>
        <v>工程设备部</v>
      </c>
      <c r="AW296" s="43" t="str">
        <f aca="false">Q296</f>
        <v>机关</v>
      </c>
      <c r="AX296" s="7" t="str">
        <f aca="false">H296</f>
        <v>4月22日15：42分来电，一先生（桥梁厂养护单位）反映：丽泽桥站三环主路东侧站台上的不锈钢护栏有些变形，要求告知是否属于公交管理，如属于公交尽快维护，并尽快回复其。</v>
      </c>
      <c r="AY296" s="43" t="str">
        <f aca="false">L296</f>
        <v>基建行政专业其他问题</v>
      </c>
      <c r="AZ296" s="43" t="s">
        <v>116</v>
      </c>
      <c r="BA296" s="43" t="s">
        <v>116</v>
      </c>
      <c r="BB296" s="43" t="s">
        <v>116</v>
      </c>
      <c r="BC296" s="6" t="s">
        <v>5027</v>
      </c>
      <c r="BD296" s="43" t="str">
        <f aca="false">T296</f>
        <v>结束</v>
      </c>
      <c r="BE296" s="43" t="str">
        <f aca="false">IFERROR(LEFT(R296,FIND(" ",R296)-1),R296)</f>
        <v>2026-04-27</v>
      </c>
      <c r="BF296" s="5" t="s">
        <v>564</v>
      </c>
      <c r="BG296" s="78" t="s">
        <v>447</v>
      </c>
      <c r="BH296" s="55" t="s">
        <v>218</v>
      </c>
      <c r="BI296" s="44"/>
      <c r="BJ296" s="44"/>
      <c r="BK296" s="44"/>
      <c r="BL296" s="44" t="str">
        <f aca="false">IF(BG296="物管行政部","侯旭、郑楠",IF(BG296="安保部","张庚",IF(BG296="工程设备部","华菲",IF(BG296="人力资源部","成琦",IF(BG296="党委工作部","阎鑫雨",IF(BG296="餐饮服务部","赵弘晨",IF(BG296="工会","白莉",IF(BG296="办公室","李建萍",""))))))))&amp;IF(BG296="纪检部","张先民",IF(BG296="信息管理部","蔡浩然",""))</f>
        <v>华菲</v>
      </c>
      <c r="BM296" s="44"/>
      <c r="BN296" s="44"/>
      <c r="BO296" s="44"/>
      <c r="BP296" s="44" t="s">
        <v>120</v>
      </c>
      <c r="BQ296" s="46"/>
      <c r="BR296" s="44"/>
      <c r="BS296" s="46"/>
      <c r="BT296" s="46"/>
      <c r="BU296" s="44"/>
      <c r="BV296" s="44"/>
      <c r="BW296" s="44" t="str">
        <f aca="false">MID(AR296,1,22)</f>
        <v>GJ-PHONE-20260422-1708</v>
      </c>
      <c r="BX296" s="45" t="str">
        <f aca="false">IF(COUNTIF(BW:BW,BW296)=1,"否",COUNTIF(BW:BW,BW296))</f>
        <v>否</v>
      </c>
      <c r="CF296" s="0" t="str">
        <f aca="false">VLOOKUP(AR296,[3]市民意见信息导出!$AK$2:$AM$304,3,FALSE())</f>
        <v>结束</v>
      </c>
    </row>
    <row r="297" customFormat="false" ht="39" hidden="false" customHeight="false" outlineLevel="0" collapsed="false">
      <c r="A297" s="36" t="s">
        <v>7193</v>
      </c>
      <c r="B297" s="36" t="s">
        <v>7194</v>
      </c>
      <c r="C297" s="36" t="s">
        <v>7195</v>
      </c>
      <c r="D297" s="36" t="s">
        <v>4657</v>
      </c>
      <c r="E297" s="35"/>
      <c r="F297" s="35" t="s">
        <v>129</v>
      </c>
      <c r="G297" s="35"/>
      <c r="H297" s="36" t="s">
        <v>7196</v>
      </c>
      <c r="I297" s="35" t="s">
        <v>116</v>
      </c>
      <c r="J297" s="35" t="s">
        <v>173</v>
      </c>
      <c r="K297" s="35" t="s">
        <v>94</v>
      </c>
      <c r="L297" s="35" t="s">
        <v>1072</v>
      </c>
      <c r="M297" s="35" t="s">
        <v>1073</v>
      </c>
      <c r="N297" s="35" t="s">
        <v>97</v>
      </c>
      <c r="O297" s="35" t="s">
        <v>186</v>
      </c>
      <c r="P297" s="35" t="s">
        <v>99</v>
      </c>
      <c r="Q297" s="35" t="s">
        <v>186</v>
      </c>
      <c r="R297" s="36" t="s">
        <v>4657</v>
      </c>
      <c r="S297" s="36" t="s">
        <v>7171</v>
      </c>
      <c r="T297" s="35" t="s">
        <v>103</v>
      </c>
      <c r="U297" s="36" t="s">
        <v>104</v>
      </c>
      <c r="V297" s="35" t="s">
        <v>5343</v>
      </c>
      <c r="W297" s="35" t="s">
        <v>5352</v>
      </c>
      <c r="X297" s="35" t="s">
        <v>7197</v>
      </c>
      <c r="Y297" s="35" t="s">
        <v>5151</v>
      </c>
      <c r="Z297" s="35" t="s">
        <v>4754</v>
      </c>
      <c r="AA297" s="35" t="s">
        <v>7198</v>
      </c>
      <c r="AB297" s="35" t="s">
        <v>111</v>
      </c>
      <c r="AC297" s="35" t="s">
        <v>97</v>
      </c>
      <c r="AD297" s="35" t="s">
        <v>99</v>
      </c>
      <c r="AE297" s="35"/>
      <c r="AF297" s="35"/>
      <c r="AG297" s="35"/>
      <c r="AH297" s="35" t="s">
        <v>4756</v>
      </c>
      <c r="AI297" s="35" t="s">
        <v>4757</v>
      </c>
      <c r="AJ297" s="36" t="s">
        <v>104</v>
      </c>
      <c r="AK297" s="37" t="str">
        <f aca="false">AI297&amp;L297&amp;M297</f>
        <v>普办安全服务专业其他问题安全服务专业补充内容</v>
      </c>
      <c r="AP297" s="38" t="n">
        <v>294</v>
      </c>
      <c r="AQ297" s="97" t="n">
        <v>46113</v>
      </c>
      <c r="AR297" s="43" t="str">
        <f aca="false">IFERROR(LEFT(A297,FIND("（",A297)-1),A297)</f>
        <v>GJ-PHONE-20260422-1691</v>
      </c>
      <c r="AS297" s="43" t="str">
        <f aca="false">J297</f>
        <v>其他</v>
      </c>
      <c r="AT297" s="43" t="n">
        <f aca="false">IF(MID(AR297,1,2)="热线",12345)+IF(MID(AR297,1,2)="网络",12345)+IF(MID(AR297,1,2)="GJ",96166)</f>
        <v>96166</v>
      </c>
      <c r="AU297" s="43" t="str">
        <f aca="false">IFERROR(LEFT(C297,FIND(" ",C297)-1),C297)</f>
        <v>2026-04-22</v>
      </c>
      <c r="AV297" s="43" t="str">
        <f aca="false">P297</f>
        <v>物管行政部</v>
      </c>
      <c r="AW297" s="43" t="str">
        <f aca="false">Q297</f>
        <v>动物园分中心</v>
      </c>
      <c r="AX297" s="7" t="str">
        <f aca="false">H297</f>
        <v>4月9日18:39分一位先生来电反映：乘坐119路9630550号车（拒绝提供具体信息），称车内有浓重的清洁味，故不满，特来电反映。</v>
      </c>
      <c r="AY297" s="43" t="str">
        <f aca="false">L297</f>
        <v>安全服务专业其他问题</v>
      </c>
      <c r="AZ297" s="43" t="s">
        <v>116</v>
      </c>
      <c r="BA297" s="43" t="s">
        <v>116</v>
      </c>
      <c r="BB297" s="43" t="s">
        <v>116</v>
      </c>
      <c r="BC297" s="6" t="s">
        <v>4758</v>
      </c>
      <c r="BD297" s="43" t="str">
        <f aca="false">T297</f>
        <v>结束</v>
      </c>
      <c r="BE297" s="43" t="str">
        <f aca="false">IFERROR(LEFT(R297,FIND(" ",R297)-1),R297)</f>
        <v>2026-04-27</v>
      </c>
      <c r="BF297" s="6" t="s">
        <v>118</v>
      </c>
      <c r="BG297" s="78" t="s">
        <v>99</v>
      </c>
      <c r="BH297" s="55" t="s">
        <v>186</v>
      </c>
      <c r="BI297" s="44"/>
      <c r="BJ297" s="44"/>
      <c r="BK297" s="44"/>
      <c r="BL297" s="44" t="str">
        <f aca="false">IF(BG297="物管行政部","侯旭、郑楠",IF(BG297="安保部","张庚",IF(BG297="工程设备部","华菲",IF(BG297="人力资源部","成琦",IF(BG297="党委工作部","阎鑫雨",IF(BG297="餐饮服务部","赵弘晨",IF(BG297="工会","白莉",IF(BG297="办公室","李建萍",""))))))))&amp;IF(BG297="纪检部","张先民",IF(BG297="信息管理部","蔡浩然",""))</f>
        <v>侯旭、郑楠</v>
      </c>
      <c r="BM297" s="44"/>
      <c r="BN297" s="44"/>
      <c r="BO297" s="44"/>
      <c r="BP297" s="44" t="s">
        <v>120</v>
      </c>
      <c r="BQ297" s="46"/>
      <c r="BR297" s="44"/>
      <c r="BS297" s="46"/>
      <c r="BT297" s="46"/>
      <c r="BU297" s="44"/>
      <c r="BV297" s="44"/>
      <c r="BW297" s="44" t="str">
        <f aca="false">MID(AR297,1,22)</f>
        <v>GJ-PHONE-20260422-1691</v>
      </c>
      <c r="BX297" s="45" t="str">
        <f aca="false">IF(COUNTIF(BW:BW,BW297)=1,"否",COUNTIF(BW:BW,BW297))</f>
        <v>否</v>
      </c>
      <c r="CF297" s="0" t="str">
        <f aca="false">VLOOKUP(AR297,[3]市民意见信息导出!$AK$2:$AM$304,3,FALSE())</f>
        <v>结束</v>
      </c>
    </row>
    <row r="298" customFormat="false" ht="42" hidden="false" customHeight="false" outlineLevel="0" collapsed="false">
      <c r="A298" s="36" t="s">
        <v>7199</v>
      </c>
      <c r="B298" s="36" t="s">
        <v>7200</v>
      </c>
      <c r="C298" s="36" t="s">
        <v>7201</v>
      </c>
      <c r="D298" s="36" t="s">
        <v>4657</v>
      </c>
      <c r="E298" s="35" t="s">
        <v>4747</v>
      </c>
      <c r="F298" s="35" t="s">
        <v>129</v>
      </c>
      <c r="G298" s="35"/>
      <c r="H298" s="36" t="s">
        <v>7202</v>
      </c>
      <c r="I298" s="35" t="s">
        <v>116</v>
      </c>
      <c r="J298" s="35" t="s">
        <v>93</v>
      </c>
      <c r="K298" s="35" t="s">
        <v>132</v>
      </c>
      <c r="L298" s="35" t="s">
        <v>388</v>
      </c>
      <c r="M298" s="35" t="s">
        <v>389</v>
      </c>
      <c r="N298" s="35" t="s">
        <v>97</v>
      </c>
      <c r="O298" s="35" t="s">
        <v>390</v>
      </c>
      <c r="P298" s="35" t="s">
        <v>176</v>
      </c>
      <c r="Q298" s="35" t="s">
        <v>390</v>
      </c>
      <c r="R298" s="36" t="s">
        <v>4657</v>
      </c>
      <c r="S298" s="36" t="s">
        <v>4656</v>
      </c>
      <c r="T298" s="35" t="s">
        <v>103</v>
      </c>
      <c r="U298" s="36" t="s">
        <v>104</v>
      </c>
      <c r="V298" s="35" t="s">
        <v>7203</v>
      </c>
      <c r="W298" s="35" t="s">
        <v>7204</v>
      </c>
      <c r="X298" s="35" t="s">
        <v>7205</v>
      </c>
      <c r="Y298" s="35" t="s">
        <v>7206</v>
      </c>
      <c r="Z298" s="35" t="s">
        <v>7207</v>
      </c>
      <c r="AA298" s="35" t="s">
        <v>7203</v>
      </c>
      <c r="AB298" s="35" t="s">
        <v>111</v>
      </c>
      <c r="AC298" s="35" t="s">
        <v>97</v>
      </c>
      <c r="AD298" s="35" t="s">
        <v>176</v>
      </c>
      <c r="AE298" s="35"/>
      <c r="AF298" s="35"/>
      <c r="AG298" s="35"/>
      <c r="AH298" s="35" t="s">
        <v>4756</v>
      </c>
      <c r="AI298" s="35" t="s">
        <v>4757</v>
      </c>
      <c r="AJ298" s="36" t="s">
        <v>104</v>
      </c>
      <c r="AK298" s="37" t="str">
        <f aca="false">AI298&amp;L298&amp;M298</f>
        <v>普办场站保安问题场站保安</v>
      </c>
      <c r="AP298" s="38" t="n">
        <v>295</v>
      </c>
      <c r="AQ298" s="97" t="n">
        <v>46113</v>
      </c>
      <c r="AR298" s="43" t="str">
        <f aca="false">IFERROR(LEFT(A298,FIND("（",A298)-1),A298)</f>
        <v>GJ-PHONE-20260422-2370</v>
      </c>
      <c r="AS298" s="43" t="str">
        <f aca="false">J298</f>
        <v>诉求</v>
      </c>
      <c r="AT298" s="43" t="n">
        <f aca="false">IF(MID(AR298,1,2)="热线",12345)+IF(MID(AR298,1,2)="网络",12345)+IF(MID(AR298,1,2)="GJ",96166)</f>
        <v>96166</v>
      </c>
      <c r="AU298" s="43" t="str">
        <f aca="false">IFERROR(LEFT(C298,FIND(" ",C298)-1),C298)</f>
        <v>2026-04-22</v>
      </c>
      <c r="AV298" s="43" t="str">
        <f aca="false">P298</f>
        <v>安全保卫部（应急管理中心）</v>
      </c>
      <c r="AW298" s="43" t="str">
        <f aca="false">Q298</f>
        <v>小营分中心</v>
      </c>
      <c r="AX298" s="7" t="str">
        <f aca="false">H298</f>
        <v>4月22日19:32分(来电)，一先生是688路司机，19:30分进西三旗场院时，其已刷完卡，但门口的升降杆一直未抬起来，其只能按喇叭，门口的保安（穿着蓝色的保安工服）才把升降杆缓缓的抬起来，其不满，特来电反映。</v>
      </c>
      <c r="AY298" s="43" t="str">
        <f aca="false">L298</f>
        <v>场站保安问题</v>
      </c>
      <c r="AZ298" s="43" t="s">
        <v>92</v>
      </c>
      <c r="BA298" s="43" t="s">
        <v>116</v>
      </c>
      <c r="BB298" s="43" t="s">
        <v>116</v>
      </c>
      <c r="BC298" s="6" t="s">
        <v>5027</v>
      </c>
      <c r="BD298" s="43" t="str">
        <f aca="false">T298</f>
        <v>结束</v>
      </c>
      <c r="BE298" s="43" t="str">
        <f aca="false">IFERROR(LEFT(R298,FIND(" ",R298)-1),R298)</f>
        <v>2026-04-27</v>
      </c>
      <c r="BF298" s="5" t="s">
        <v>624</v>
      </c>
      <c r="BG298" s="78" t="s">
        <v>148</v>
      </c>
      <c r="BH298" s="55" t="s">
        <v>390</v>
      </c>
      <c r="BI298" s="44"/>
      <c r="BJ298" s="44"/>
      <c r="BK298" s="44"/>
      <c r="BL298" s="44" t="str">
        <f aca="false">IF(BG298="物管行政部","侯旭、郑楠",IF(BG298="安保部","张庚",IF(BG298="工程设备部","华菲",IF(BG298="人力资源部","成琦",IF(BG298="党委工作部","阎鑫雨",IF(BG298="餐饮服务部","赵弘晨",IF(BG298="工会","白莉",IF(BG298="办公室","李建萍",""))))))))&amp;IF(BG298="纪检部","张先民",IF(BG298="信息管理部","蔡浩然",""))</f>
        <v>张庚</v>
      </c>
      <c r="BM298" s="44"/>
      <c r="BN298" s="44"/>
      <c r="BO298" s="44"/>
      <c r="BP298" s="44" t="s">
        <v>120</v>
      </c>
      <c r="BQ298" s="46"/>
      <c r="BR298" s="44"/>
      <c r="BS298" s="46"/>
      <c r="BT298" s="46"/>
      <c r="BU298" s="44"/>
      <c r="BV298" s="44"/>
      <c r="BW298" s="44" t="str">
        <f aca="false">MID(AR298,1,22)</f>
        <v>GJ-PHONE-20260422-2370</v>
      </c>
      <c r="BX298" s="45" t="str">
        <f aca="false">IF(COUNTIF(BW:BW,BW298)=1,"否",COUNTIF(BW:BW,BW298))</f>
        <v>否</v>
      </c>
      <c r="CF298" s="0" t="str">
        <f aca="false">VLOOKUP(AR298,[3]市民意见信息导出!$AK$2:$AM$304,3,FALSE())</f>
        <v>结束</v>
      </c>
    </row>
    <row r="299" customFormat="false" ht="42" hidden="false" customHeight="true" outlineLevel="0" collapsed="false">
      <c r="A299" s="36" t="s">
        <v>7208</v>
      </c>
      <c r="B299" s="36" t="s">
        <v>7209</v>
      </c>
      <c r="C299" s="36" t="s">
        <v>7210</v>
      </c>
      <c r="D299" s="36" t="s">
        <v>4691</v>
      </c>
      <c r="E299" s="35" t="s">
        <v>7211</v>
      </c>
      <c r="F299" s="35" t="s">
        <v>89</v>
      </c>
      <c r="G299" s="36" t="s">
        <v>7212</v>
      </c>
      <c r="H299" s="35" t="s">
        <v>7213</v>
      </c>
      <c r="I299" s="35" t="s">
        <v>92</v>
      </c>
      <c r="J299" s="35" t="s">
        <v>173</v>
      </c>
      <c r="K299" s="35" t="s">
        <v>434</v>
      </c>
      <c r="L299" s="35" t="s">
        <v>435</v>
      </c>
      <c r="M299" s="35" t="s">
        <v>436</v>
      </c>
      <c r="N299" s="35" t="s">
        <v>97</v>
      </c>
      <c r="O299" s="35" t="s">
        <v>447</v>
      </c>
      <c r="P299" s="35" t="s">
        <v>99</v>
      </c>
      <c r="Q299" s="35" t="s">
        <v>218</v>
      </c>
      <c r="R299" s="36" t="s">
        <v>4691</v>
      </c>
      <c r="S299" s="36" t="s">
        <v>7171</v>
      </c>
      <c r="T299" s="35" t="s">
        <v>103</v>
      </c>
      <c r="U299" s="36" t="s">
        <v>104</v>
      </c>
      <c r="V299" s="35" t="s">
        <v>754</v>
      </c>
      <c r="W299" s="35" t="s">
        <v>7214</v>
      </c>
      <c r="X299" s="35" t="s">
        <v>7215</v>
      </c>
      <c r="Y299" s="35" t="s">
        <v>7216</v>
      </c>
      <c r="Z299" s="35" t="s">
        <v>242</v>
      </c>
      <c r="AA299" s="35" t="s">
        <v>7217</v>
      </c>
      <c r="AB299" s="35" t="s">
        <v>111</v>
      </c>
      <c r="AC299" s="35" t="s">
        <v>97</v>
      </c>
      <c r="AD299" s="35" t="s">
        <v>99</v>
      </c>
      <c r="AE299" s="35"/>
      <c r="AF299" s="35"/>
      <c r="AG299" s="35" t="s">
        <v>4747</v>
      </c>
      <c r="AH299" s="35" t="s">
        <v>4756</v>
      </c>
      <c r="AI299" s="35" t="s">
        <v>4757</v>
      </c>
      <c r="AJ299" s="36" t="s">
        <v>104</v>
      </c>
      <c r="AK299" s="37" t="str">
        <f aca="false">AI299&amp;L299&amp;M299</f>
        <v>普办基建行政专业其他问题基建行政专业补充内容</v>
      </c>
      <c r="AP299" s="38" t="n">
        <v>296</v>
      </c>
      <c r="AQ299" s="97" t="n">
        <v>46113</v>
      </c>
      <c r="AR299" s="43" t="str">
        <f aca="false">IFERROR(LEFT(A299,FIND("（",A299)-1),A299)</f>
        <v>GJ-PHONE-20260423-0900</v>
      </c>
      <c r="AS299" s="43" t="str">
        <f aca="false">J299</f>
        <v>其他</v>
      </c>
      <c r="AT299" s="43" t="n">
        <f aca="false">IF(MID(AR299,1,2)="热线",12345)+IF(MID(AR299,1,2)="网络",12345)+IF(MID(AR299,1,2)="GJ",96166)</f>
        <v>96166</v>
      </c>
      <c r="AU299" s="43" t="str">
        <f aca="false">IFERROR(LEFT(C299,FIND(" ",C299)-1),C299)</f>
        <v>2026-04-23</v>
      </c>
      <c r="AV299" s="43" t="str">
        <f aca="false">P299</f>
        <v>物管行政部</v>
      </c>
      <c r="AW299" s="43" t="str">
        <f aca="false">Q299</f>
        <v>机关</v>
      </c>
      <c r="AX299" s="7" t="str">
        <f aca="false">H299</f>
        <v>贺女士4月23日11：23分来电反映：其称马甸桥东路北侧的公交站台护栏非常脏，导致乘客乘车不便。故其建议清洁该公交站台护栏，以方便乘客乘车，并要求答复。</v>
      </c>
      <c r="AY299" s="43" t="str">
        <f aca="false">L299</f>
        <v>基建行政专业其他问题</v>
      </c>
      <c r="AZ299" s="43" t="s">
        <v>116</v>
      </c>
      <c r="BA299" s="43" t="s">
        <v>116</v>
      </c>
      <c r="BB299" s="43" t="s">
        <v>116</v>
      </c>
      <c r="BC299" s="6" t="s">
        <v>4758</v>
      </c>
      <c r="BD299" s="43" t="str">
        <f aca="false">T299</f>
        <v>结束</v>
      </c>
      <c r="BE299" s="43" t="str">
        <f aca="false">IFERROR(LEFT(R299,FIND(" ",R299)-1),R299)</f>
        <v>2026-04-28</v>
      </c>
      <c r="BF299" s="6" t="s">
        <v>7218</v>
      </c>
      <c r="BG299" s="78" t="s">
        <v>99</v>
      </c>
      <c r="BH299" s="55" t="s">
        <v>218</v>
      </c>
      <c r="BI299" s="44"/>
      <c r="BJ299" s="44"/>
      <c r="BK299" s="44"/>
      <c r="BL299" s="44" t="str">
        <f aca="false">IF(BG299="物管行政部","侯旭、郑楠",IF(BG299="安保部","张庚",IF(BG299="工程设备部","华菲",IF(BG299="人力资源部","成琦",IF(BG299="党委工作部","阎鑫雨",IF(BG299="餐饮服务部","赵弘晨",IF(BG299="工会","白莉",IF(BG299="办公室","李建萍",""))))))))&amp;IF(BG299="纪检部","张先民",IF(BG299="信息管理部","蔡浩然",""))</f>
        <v>侯旭、郑楠</v>
      </c>
      <c r="BM299" s="44"/>
      <c r="BN299" s="44"/>
      <c r="BO299" s="44"/>
      <c r="BP299" s="44" t="s">
        <v>120</v>
      </c>
      <c r="BQ299" s="46"/>
      <c r="BR299" s="44"/>
      <c r="BS299" s="46"/>
      <c r="BT299" s="46"/>
      <c r="BU299" s="44"/>
      <c r="BV299" s="44"/>
      <c r="BW299" s="44" t="str">
        <f aca="false">MID(AR299,1,22)</f>
        <v>GJ-PHONE-20260423-0900</v>
      </c>
      <c r="BX299" s="45" t="str">
        <f aca="false">IF(COUNTIF(BW:BW,BW299)=1,"否",COUNTIF(BW:BW,BW299))</f>
        <v>否</v>
      </c>
      <c r="CF299" s="0" t="str">
        <f aca="false">VLOOKUP(AR299,[3]市民意见信息导出!$AK$2:$AM$304,3,FALSE())</f>
        <v>结束</v>
      </c>
    </row>
    <row r="300" customFormat="false" ht="42" hidden="false" customHeight="true" outlineLevel="0" collapsed="false">
      <c r="A300" s="36" t="s">
        <v>7219</v>
      </c>
      <c r="B300" s="36" t="s">
        <v>7220</v>
      </c>
      <c r="C300" s="36" t="s">
        <v>7221</v>
      </c>
      <c r="D300" s="36" t="s">
        <v>4691</v>
      </c>
      <c r="E300" s="35" t="s">
        <v>7222</v>
      </c>
      <c r="F300" s="35" t="s">
        <v>89</v>
      </c>
      <c r="G300" s="36" t="s">
        <v>7223</v>
      </c>
      <c r="H300" s="36" t="s">
        <v>7224</v>
      </c>
      <c r="I300" s="35" t="s">
        <v>92</v>
      </c>
      <c r="J300" s="35" t="s">
        <v>93</v>
      </c>
      <c r="K300" s="35" t="s">
        <v>132</v>
      </c>
      <c r="L300" s="35" t="s">
        <v>388</v>
      </c>
      <c r="M300" s="35" t="s">
        <v>389</v>
      </c>
      <c r="N300" s="35" t="s">
        <v>97</v>
      </c>
      <c r="O300" s="35" t="s">
        <v>158</v>
      </c>
      <c r="P300" s="35" t="s">
        <v>176</v>
      </c>
      <c r="Q300" s="35" t="s">
        <v>158</v>
      </c>
      <c r="R300" s="36" t="s">
        <v>4691</v>
      </c>
      <c r="S300" s="36" t="s">
        <v>4656</v>
      </c>
      <c r="T300" s="35" t="s">
        <v>103</v>
      </c>
      <c r="U300" s="36" t="s">
        <v>104</v>
      </c>
      <c r="V300" s="35" t="s">
        <v>7225</v>
      </c>
      <c r="W300" s="36" t="s">
        <v>7226</v>
      </c>
      <c r="X300" s="35" t="s">
        <v>7225</v>
      </c>
      <c r="Y300" s="35" t="s">
        <v>7225</v>
      </c>
      <c r="Z300" s="35" t="s">
        <v>7225</v>
      </c>
      <c r="AA300" s="35" t="s">
        <v>7225</v>
      </c>
      <c r="AB300" s="35" t="s">
        <v>111</v>
      </c>
      <c r="AC300" s="35" t="s">
        <v>97</v>
      </c>
      <c r="AD300" s="35" t="s">
        <v>176</v>
      </c>
      <c r="AE300" s="35"/>
      <c r="AF300" s="35"/>
      <c r="AG300" s="35"/>
      <c r="AH300" s="35" t="s">
        <v>4756</v>
      </c>
      <c r="AI300" s="35" t="s">
        <v>4757</v>
      </c>
      <c r="AJ300" s="36" t="s">
        <v>104</v>
      </c>
      <c r="AK300" s="37" t="str">
        <f aca="false">AI300&amp;L300&amp;M300</f>
        <v>普办场站保安问题场站保安</v>
      </c>
      <c r="AP300" s="38" t="n">
        <v>297</v>
      </c>
      <c r="AQ300" s="97" t="n">
        <v>46113</v>
      </c>
      <c r="AR300" s="43" t="str">
        <f aca="false">IFERROR(LEFT(A300,FIND("（",A300)-1),A300)</f>
        <v>GJ-PHONE-20260423-0970</v>
      </c>
      <c r="AS300" s="43" t="str">
        <f aca="false">J300</f>
        <v>诉求</v>
      </c>
      <c r="AT300" s="43" t="n">
        <f aca="false">IF(MID(AR300,1,2)="热线",12345)+IF(MID(AR300,1,2)="网络",12345)+IF(MID(AR300,1,2)="GJ",96166)</f>
        <v>96166</v>
      </c>
      <c r="AU300" s="43" t="str">
        <f aca="false">IFERROR(LEFT(C300,FIND(" ",C300)-1),C300)</f>
        <v>2026-04-23</v>
      </c>
      <c r="AV300" s="43" t="str">
        <f aca="false">P300</f>
        <v>安全保卫部（应急管理中心）</v>
      </c>
      <c r="AW300" s="43" t="str">
        <f aca="false">Q300</f>
        <v>西客站分中心</v>
      </c>
      <c r="AX300" s="7" t="str">
        <f aca="false">H300</f>
        <v>4月23日11：51分段女士来电称：刚刚其乘坐309路到北京西站南广场总站，其出场站时，场站门口的保安降升降杆时未看到其，结果升降杆碰到其的肩膀和头，现其感觉肩膀疼。故不满，望马上回复。12:13分电话转鸿运承。</v>
      </c>
      <c r="AY300" s="43" t="str">
        <f aca="false">L300</f>
        <v>场站保安问题</v>
      </c>
      <c r="AZ300" s="43" t="s">
        <v>116</v>
      </c>
      <c r="BA300" s="43" t="s">
        <v>116</v>
      </c>
      <c r="BB300" s="43" t="s">
        <v>116</v>
      </c>
      <c r="BC300" s="6" t="s">
        <v>546</v>
      </c>
      <c r="BD300" s="43" t="str">
        <f aca="false">T300</f>
        <v>结束</v>
      </c>
      <c r="BE300" s="43" t="str">
        <f aca="false">IFERROR(LEFT(R300,FIND(" ",R300)-1),R300)</f>
        <v>2026-04-28</v>
      </c>
      <c r="BF300" s="6" t="s">
        <v>1945</v>
      </c>
      <c r="BG300" s="78" t="s">
        <v>148</v>
      </c>
      <c r="BH300" s="55" t="s">
        <v>158</v>
      </c>
      <c r="BI300" s="44"/>
      <c r="BJ300" s="44"/>
      <c r="BK300" s="44"/>
      <c r="BL300" s="44" t="str">
        <f aca="false">IF(BG300="物管行政部","侯旭、郑楠",IF(BG300="安保部","张庚",IF(BG300="工程设备部","华菲",IF(BG300="人力资源部","成琦",IF(BG300="党委工作部","阎鑫雨",IF(BG300="餐饮服务部","赵弘晨",IF(BG300="工会","白莉",IF(BG300="办公室","李建萍",""))))))))&amp;IF(BG300="纪检部","张先民",IF(BG300="信息管理部","蔡浩然",""))</f>
        <v>张庚</v>
      </c>
      <c r="BM300" s="44"/>
      <c r="BN300" s="44"/>
      <c r="BO300" s="44"/>
      <c r="BP300" s="44" t="s">
        <v>120</v>
      </c>
      <c r="BQ300" s="46"/>
      <c r="BR300" s="44"/>
      <c r="BS300" s="46"/>
      <c r="BT300" s="46"/>
      <c r="BU300" s="44"/>
      <c r="BV300" s="44"/>
      <c r="BW300" s="44" t="str">
        <f aca="false">MID(AR300,1,22)</f>
        <v>GJ-PHONE-20260423-0970</v>
      </c>
      <c r="BX300" s="45" t="str">
        <f aca="false">IF(COUNTIF(BW:BW,BW300)=1,"否",COUNTIF(BW:BW,BW300))</f>
        <v>否</v>
      </c>
      <c r="CF300" s="0" t="str">
        <f aca="false">VLOOKUP(AR300,[3]市民意见信息导出!$AK$2:$AM$304,3,FALSE())</f>
        <v>结束</v>
      </c>
    </row>
    <row r="301" customFormat="false" ht="54" hidden="false" customHeight="true" outlineLevel="0" collapsed="false">
      <c r="A301" s="36" t="s">
        <v>7227</v>
      </c>
      <c r="B301" s="36" t="s">
        <v>7228</v>
      </c>
      <c r="C301" s="36" t="s">
        <v>7229</v>
      </c>
      <c r="D301" s="36" t="s">
        <v>7230</v>
      </c>
      <c r="E301" s="35" t="s">
        <v>4747</v>
      </c>
      <c r="F301" s="35" t="s">
        <v>89</v>
      </c>
      <c r="G301" s="35"/>
      <c r="H301" s="36" t="s">
        <v>7231</v>
      </c>
      <c r="I301" s="35" t="s">
        <v>116</v>
      </c>
      <c r="J301" s="35" t="s">
        <v>588</v>
      </c>
      <c r="K301" s="35" t="s">
        <v>94</v>
      </c>
      <c r="L301" s="35" t="s">
        <v>1868</v>
      </c>
      <c r="M301" s="35" t="s">
        <v>1868</v>
      </c>
      <c r="N301" s="35" t="s">
        <v>97</v>
      </c>
      <c r="O301" s="35" t="s">
        <v>99</v>
      </c>
      <c r="P301" s="35" t="s">
        <v>99</v>
      </c>
      <c r="Q301" s="35" t="s">
        <v>218</v>
      </c>
      <c r="R301" s="36" t="s">
        <v>7230</v>
      </c>
      <c r="S301" s="36" t="s">
        <v>7232</v>
      </c>
      <c r="T301" s="35" t="s">
        <v>103</v>
      </c>
      <c r="U301" s="36" t="s">
        <v>104</v>
      </c>
      <c r="V301" s="35" t="s">
        <v>7233</v>
      </c>
      <c r="W301" s="35" t="s">
        <v>4849</v>
      </c>
      <c r="X301" s="35" t="s">
        <v>7234</v>
      </c>
      <c r="Y301" s="35" t="s">
        <v>7235</v>
      </c>
      <c r="Z301" s="35" t="s">
        <v>826</v>
      </c>
      <c r="AA301" s="35" t="s">
        <v>7236</v>
      </c>
      <c r="AB301" s="35" t="s">
        <v>111</v>
      </c>
      <c r="AC301" s="35" t="s">
        <v>97</v>
      </c>
      <c r="AD301" s="35" t="s">
        <v>99</v>
      </c>
      <c r="AE301" s="35"/>
      <c r="AF301" s="35"/>
      <c r="AG301" s="35"/>
      <c r="AH301" s="35" t="s">
        <v>4756</v>
      </c>
      <c r="AI301" s="35" t="s">
        <v>4757</v>
      </c>
      <c r="AJ301" s="36" t="s">
        <v>104</v>
      </c>
      <c r="AK301" s="37" t="str">
        <f aca="false">AI301&amp;L301&amp;M301</f>
        <v>普办安全服务专业其他表扬安全服务专业其他表扬</v>
      </c>
      <c r="AP301" s="38" t="n">
        <v>298</v>
      </c>
      <c r="AQ301" s="97" t="n">
        <v>46113</v>
      </c>
      <c r="AR301" s="43" t="str">
        <f aca="false">IFERROR(LEFT(A301,FIND("（",A301)-1),A301)</f>
        <v>GJ-PHONE-20260424-1853</v>
      </c>
      <c r="AS301" s="43" t="str">
        <f aca="false">J301</f>
        <v>表扬</v>
      </c>
      <c r="AT301" s="43" t="n">
        <f aca="false">IF(MID(AR301,1,2)="热线",12345)+IF(MID(AR301,1,2)="网络",12345)+IF(MID(AR301,1,2)="GJ",96166)</f>
        <v>96166</v>
      </c>
      <c r="AU301" s="43" t="str">
        <f aca="false">IFERROR(LEFT(C301,FIND(" ",C301)-1),C301)</f>
        <v>2026-04-24</v>
      </c>
      <c r="AV301" s="43" t="str">
        <f aca="false">P301</f>
        <v>物管行政部</v>
      </c>
      <c r="AW301" s="43" t="str">
        <f aca="false">Q301</f>
        <v>机关</v>
      </c>
      <c r="AX301" s="7" t="str">
        <f aca="false">H301</f>
        <v>4月24日16：49分来电：3月31日反映房山区大部分公交车座椅套脏一事，近期看到都有改善，特来电表扬。</v>
      </c>
      <c r="AY301" s="43" t="str">
        <f aca="false">L301</f>
        <v>安全服务专业其他表扬</v>
      </c>
      <c r="AZ301" s="43" t="s">
        <v>116</v>
      </c>
      <c r="BA301" s="43" t="s">
        <v>116</v>
      </c>
      <c r="BB301" s="43" t="s">
        <v>116</v>
      </c>
      <c r="BC301" s="6" t="s">
        <v>4758</v>
      </c>
      <c r="BD301" s="43" t="str">
        <f aca="false">T301</f>
        <v>结束</v>
      </c>
      <c r="BE301" s="43" t="str">
        <f aca="false">IFERROR(LEFT(R301,FIND(" ",R301)-1),R301)</f>
        <v>2026-04-29</v>
      </c>
      <c r="BF301" s="5" t="s">
        <v>830</v>
      </c>
      <c r="BG301" s="78" t="s">
        <v>99</v>
      </c>
      <c r="BH301" s="55" t="s">
        <v>218</v>
      </c>
      <c r="BI301" s="44"/>
      <c r="BJ301" s="44"/>
      <c r="BK301" s="44"/>
      <c r="BL301" s="44" t="str">
        <f aca="false">IF(BG301="物管行政部","侯旭、郑楠",IF(BG301="安保部","张庚",IF(BG301="工程设备部","华菲",IF(BG301="人力资源部","成琦",IF(BG301="党委工作部","阎鑫雨",IF(BG301="餐饮服务部","赵弘晨",IF(BG301="工会","白莉",IF(BG301="办公室","李建萍",""))))))))&amp;IF(BG301="纪检部","张先民",IF(BG301="信息管理部","蔡浩然",""))</f>
        <v>侯旭、郑楠</v>
      </c>
      <c r="BM301" s="44"/>
      <c r="BN301" s="44"/>
      <c r="BO301" s="44"/>
      <c r="BP301" s="44" t="s">
        <v>120</v>
      </c>
      <c r="BQ301" s="46"/>
      <c r="BR301" s="44"/>
      <c r="BS301" s="46"/>
      <c r="BT301" s="46"/>
      <c r="BU301" s="44"/>
      <c r="BV301" s="44"/>
      <c r="BW301" s="44" t="str">
        <f aca="false">MID(AR301,1,22)</f>
        <v>GJ-PHONE-20260424-1853</v>
      </c>
      <c r="BX301" s="45" t="str">
        <f aca="false">IF(COUNTIF(BW:BW,BW301)=1,"否",COUNTIF(BW:BW,BW301))</f>
        <v>否</v>
      </c>
      <c r="CF301" s="0" t="str">
        <f aca="false">VLOOKUP(AR301,[3]市民意见信息导出!$AK$2:$AM$304,3,FALSE())</f>
        <v>结束</v>
      </c>
    </row>
    <row r="302" customFormat="false" ht="47" hidden="false" customHeight="true" outlineLevel="0" collapsed="false">
      <c r="A302" s="36" t="s">
        <v>7237</v>
      </c>
      <c r="B302" s="36" t="s">
        <v>7238</v>
      </c>
      <c r="C302" s="36" t="s">
        <v>7239</v>
      </c>
      <c r="D302" s="36" t="s">
        <v>7230</v>
      </c>
      <c r="E302" s="35" t="s">
        <v>4747</v>
      </c>
      <c r="F302" s="35" t="s">
        <v>89</v>
      </c>
      <c r="G302" s="35"/>
      <c r="H302" s="36" t="s">
        <v>7240</v>
      </c>
      <c r="I302" s="35" t="s">
        <v>116</v>
      </c>
      <c r="J302" s="35" t="s">
        <v>93</v>
      </c>
      <c r="K302" s="35" t="s">
        <v>94</v>
      </c>
      <c r="L302" s="35" t="s">
        <v>184</v>
      </c>
      <c r="M302" s="35" t="s">
        <v>185</v>
      </c>
      <c r="N302" s="35" t="s">
        <v>97</v>
      </c>
      <c r="O302" s="35" t="s">
        <v>186</v>
      </c>
      <c r="P302" s="35" t="s">
        <v>99</v>
      </c>
      <c r="Q302" s="35" t="s">
        <v>186</v>
      </c>
      <c r="R302" s="36" t="s">
        <v>7230</v>
      </c>
      <c r="S302" s="36" t="s">
        <v>7232</v>
      </c>
      <c r="T302" s="35" t="s">
        <v>103</v>
      </c>
      <c r="U302" s="36" t="s">
        <v>104</v>
      </c>
      <c r="V302" s="35" t="s">
        <v>5343</v>
      </c>
      <c r="W302" s="35" t="s">
        <v>5352</v>
      </c>
      <c r="X302" s="35" t="s">
        <v>4897</v>
      </c>
      <c r="Y302" s="35" t="s">
        <v>4753</v>
      </c>
      <c r="Z302" s="35" t="s">
        <v>4754</v>
      </c>
      <c r="AA302" s="35" t="s">
        <v>6889</v>
      </c>
      <c r="AB302" s="35" t="s">
        <v>111</v>
      </c>
      <c r="AC302" s="35" t="s">
        <v>97</v>
      </c>
      <c r="AD302" s="35" t="s">
        <v>99</v>
      </c>
      <c r="AE302" s="35"/>
      <c r="AF302" s="35"/>
      <c r="AG302" s="35"/>
      <c r="AH302" s="35" t="s">
        <v>4756</v>
      </c>
      <c r="AI302" s="35" t="s">
        <v>4757</v>
      </c>
      <c r="AJ302" s="36" t="s">
        <v>104</v>
      </c>
      <c r="AK302" s="37" t="str">
        <f aca="false">AI302&amp;L302&amp;M302</f>
        <v>普办乘车环境问题车辆卫生</v>
      </c>
      <c r="AP302" s="38" t="n">
        <v>299</v>
      </c>
      <c r="AQ302" s="97" t="n">
        <v>46113</v>
      </c>
      <c r="AR302" s="43" t="str">
        <f aca="false">IFERROR(LEFT(A302,FIND("（",A302)-1),A302)</f>
        <v>GJ-PHONE-20260424-2068</v>
      </c>
      <c r="AS302" s="43" t="str">
        <f aca="false">J302</f>
        <v>诉求</v>
      </c>
      <c r="AT302" s="43" t="n">
        <f aca="false">IF(MID(AR302,1,2)="热线",12345)+IF(MID(AR302,1,2)="网络",12345)+IF(MID(AR302,1,2)="GJ",96166)</f>
        <v>96166</v>
      </c>
      <c r="AU302" s="43" t="str">
        <f aca="false">IFERROR(LEFT(C302,FIND(" ",C302)-1),C302)</f>
        <v>2026-04-24</v>
      </c>
      <c r="AV302" s="43" t="str">
        <f aca="false">P302</f>
        <v>物管行政部</v>
      </c>
      <c r="AW302" s="43" t="str">
        <f aca="false">Q302</f>
        <v>动物园分中心</v>
      </c>
      <c r="AX302" s="7" t="str">
        <f aca="false">H302</f>
        <v>4月24日17：58分一女士来电：乘坐596路时看到车门扶手上的橡胶很脏，故不满，特来电反映。</v>
      </c>
      <c r="AY302" s="43" t="str">
        <f aca="false">L302</f>
        <v>乘车环境问题</v>
      </c>
      <c r="AZ302" s="43" t="s">
        <v>116</v>
      </c>
      <c r="BA302" s="43" t="s">
        <v>116</v>
      </c>
      <c r="BB302" s="43" t="s">
        <v>116</v>
      </c>
      <c r="BC302" s="6" t="s">
        <v>4758</v>
      </c>
      <c r="BD302" s="43" t="str">
        <f aca="false">T302</f>
        <v>结束</v>
      </c>
      <c r="BE302" s="43" t="str">
        <f aca="false">IFERROR(LEFT(R302,FIND(" ",R302)-1),R302)</f>
        <v>2026-04-29</v>
      </c>
      <c r="BF302" s="6" t="s">
        <v>207</v>
      </c>
      <c r="BG302" s="78" t="s">
        <v>99</v>
      </c>
      <c r="BH302" s="55" t="s">
        <v>186</v>
      </c>
      <c r="BI302" s="44"/>
      <c r="BJ302" s="44"/>
      <c r="BK302" s="44"/>
      <c r="BL302" s="44" t="str">
        <f aca="false">IF(BG302="物管行政部","侯旭、郑楠",IF(BG302="安保部","张庚",IF(BG302="工程设备部","华菲",IF(BG302="人力资源部","成琦",IF(BG302="党委工作部","阎鑫雨",IF(BG302="餐饮服务部","赵弘晨",IF(BG302="工会","白莉",IF(BG302="办公室","李建萍",""))))))))&amp;IF(BG302="纪检部","张先民",IF(BG302="信息管理部","蔡浩然",""))</f>
        <v>侯旭、郑楠</v>
      </c>
      <c r="BM302" s="44"/>
      <c r="BN302" s="44"/>
      <c r="BO302" s="44"/>
      <c r="BP302" s="44" t="s">
        <v>120</v>
      </c>
      <c r="BQ302" s="46"/>
      <c r="BR302" s="44"/>
      <c r="BS302" s="46"/>
      <c r="BT302" s="46"/>
      <c r="BU302" s="44"/>
      <c r="BV302" s="44"/>
      <c r="BW302" s="44" t="str">
        <f aca="false">MID(AR302,1,22)</f>
        <v>GJ-PHONE-20260424-2068</v>
      </c>
      <c r="BX302" s="45" t="str">
        <f aca="false">IF(COUNTIF(BW:BW,BW302)=1,"否",COUNTIF(BW:BW,BW302))</f>
        <v>否</v>
      </c>
      <c r="CF302" s="0" t="str">
        <f aca="false">VLOOKUP(AR302,[3]市民意见信息导出!$AK$2:$AM$304,3,FALSE())</f>
        <v>结束</v>
      </c>
    </row>
    <row r="303" customFormat="false" ht="47" hidden="false" customHeight="true" outlineLevel="0" collapsed="false">
      <c r="A303" s="36" t="s">
        <v>7241</v>
      </c>
      <c r="B303" s="36" t="s">
        <v>7242</v>
      </c>
      <c r="C303" s="36" t="s">
        <v>7243</v>
      </c>
      <c r="D303" s="36" t="s">
        <v>7230</v>
      </c>
      <c r="E303" s="35"/>
      <c r="F303" s="35" t="s">
        <v>129</v>
      </c>
      <c r="G303" s="35"/>
      <c r="H303" s="36" t="s">
        <v>7244</v>
      </c>
      <c r="I303" s="35" t="s">
        <v>116</v>
      </c>
      <c r="J303" s="35" t="s">
        <v>588</v>
      </c>
      <c r="K303" s="35" t="s">
        <v>94</v>
      </c>
      <c r="L303" s="35" t="s">
        <v>819</v>
      </c>
      <c r="M303" s="35" t="s">
        <v>1192</v>
      </c>
      <c r="N303" s="35" t="s">
        <v>97</v>
      </c>
      <c r="O303" s="35" t="s">
        <v>99</v>
      </c>
      <c r="P303" s="35" t="s">
        <v>176</v>
      </c>
      <c r="Q303" s="35" t="s">
        <v>218</v>
      </c>
      <c r="R303" s="36" t="s">
        <v>7230</v>
      </c>
      <c r="S303" s="36" t="s">
        <v>7232</v>
      </c>
      <c r="T303" s="35" t="s">
        <v>103</v>
      </c>
      <c r="U303" s="36" t="s">
        <v>104</v>
      </c>
      <c r="V303" s="35" t="s">
        <v>7245</v>
      </c>
      <c r="W303" s="35" t="s">
        <v>4849</v>
      </c>
      <c r="X303" s="35" t="s">
        <v>7246</v>
      </c>
      <c r="Y303" s="35" t="s">
        <v>242</v>
      </c>
      <c r="Z303" s="35" t="s">
        <v>242</v>
      </c>
      <c r="AA303" s="35" t="s">
        <v>7247</v>
      </c>
      <c r="AB303" s="35" t="s">
        <v>111</v>
      </c>
      <c r="AC303" s="35" t="s">
        <v>97</v>
      </c>
      <c r="AD303" s="35" t="s">
        <v>176</v>
      </c>
      <c r="AE303" s="35"/>
      <c r="AF303" s="35"/>
      <c r="AG303" s="35"/>
      <c r="AH303" s="35" t="s">
        <v>4756</v>
      </c>
      <c r="AI303" s="35" t="s">
        <v>4757</v>
      </c>
      <c r="AJ303" s="36" t="s">
        <v>104</v>
      </c>
      <c r="AK303" s="37" t="str">
        <f aca="false">AI303&amp;L303&amp;M303</f>
        <v>普办车厢服务意识方面表扬拾金不昧</v>
      </c>
      <c r="AP303" s="38" t="n">
        <v>300</v>
      </c>
      <c r="AQ303" s="97" t="n">
        <v>46113</v>
      </c>
      <c r="AR303" s="43" t="str">
        <f aca="false">IFERROR(LEFT(A303,FIND("（",A303)-1),A303)</f>
        <v>GJ-PHONE-20260424-2015</v>
      </c>
      <c r="AS303" s="43" t="str">
        <f aca="false">J303</f>
        <v>表扬</v>
      </c>
      <c r="AT303" s="43" t="n">
        <f aca="false">IF(MID(AR303,1,2)="热线",12345)+IF(MID(AR303,1,2)="网络",12345)+IF(MID(AR303,1,2)="GJ",96166)</f>
        <v>96166</v>
      </c>
      <c r="AU303" s="43" t="str">
        <f aca="false">IFERROR(LEFT(C303,FIND(" ",C303)-1),C303)</f>
        <v>2026-04-24</v>
      </c>
      <c r="AV303" s="43" t="str">
        <f aca="false">P303</f>
        <v>安全保卫部（应急管理中心）</v>
      </c>
      <c r="AW303" s="43" t="str">
        <f aca="false">Q303</f>
        <v>机关</v>
      </c>
      <c r="AX303" s="7" t="str">
        <f aca="false">H303</f>
        <v>4月24日17:43来电：6：40分，一先生在滨河西区乘坐快速直达专线137路到西钓鱼台，灰金色耳机仓里没有耳机落在倒数二、三排右侧，后被该车驾驶员捡到并通过场站物业人员交还给其，特来电表扬.</v>
      </c>
      <c r="AY303" s="43" t="str">
        <f aca="false">L303</f>
        <v>车厢服务意识方面表扬</v>
      </c>
      <c r="AZ303" s="43" t="s">
        <v>116</v>
      </c>
      <c r="BA303" s="43" t="s">
        <v>116</v>
      </c>
      <c r="BB303" s="43" t="s">
        <v>116</v>
      </c>
      <c r="BC303" s="6" t="s">
        <v>546</v>
      </c>
      <c r="BD303" s="43" t="str">
        <f aca="false">T303</f>
        <v>结束</v>
      </c>
      <c r="BE303" s="43" t="str">
        <f aca="false">IFERROR(LEFT(R303,FIND(" ",R303)-1),R303)</f>
        <v>2026-04-29</v>
      </c>
      <c r="BF303" s="6" t="s">
        <v>598</v>
      </c>
      <c r="BG303" s="78" t="s">
        <v>99</v>
      </c>
      <c r="BH303" s="55" t="s">
        <v>218</v>
      </c>
      <c r="BI303" s="44"/>
      <c r="BJ303" s="44"/>
      <c r="BK303" s="44"/>
      <c r="BL303" s="44" t="str">
        <f aca="false">IF(BG303="物管行政部","侯旭、郑楠",IF(BG303="安保部","张庚",IF(BG303="工程设备部","华菲",IF(BG303="人力资源部","成琦",IF(BG303="党委工作部","阎鑫雨",IF(BG303="餐饮服务部","赵弘晨",IF(BG303="工会","白莉",IF(BG303="办公室","李建萍",""))))))))&amp;IF(BG303="纪检部","张先民",IF(BG303="信息管理部","蔡浩然",""))</f>
        <v>侯旭、郑楠</v>
      </c>
      <c r="BM303" s="44"/>
      <c r="BN303" s="44"/>
      <c r="BO303" s="44"/>
      <c r="BP303" s="44" t="s">
        <v>120</v>
      </c>
      <c r="BQ303" s="46"/>
      <c r="BR303" s="44"/>
      <c r="BS303" s="46"/>
      <c r="BT303" s="46"/>
      <c r="BU303" s="44"/>
      <c r="BV303" s="44"/>
      <c r="BW303" s="44" t="str">
        <f aca="false">MID(AR303,1,22)</f>
        <v>GJ-PHONE-20260424-2015</v>
      </c>
      <c r="BX303" s="45" t="str">
        <f aca="false">IF(COUNTIF(BW:BW,BW303)=1,"否",COUNTIF(BW:BW,BW303))</f>
        <v>否</v>
      </c>
      <c r="CF303" s="0" t="str">
        <f aca="false">VLOOKUP(AR303,[3]市民意见信息导出!$AK$2:$AM$304,3,FALSE())</f>
        <v>结束</v>
      </c>
    </row>
    <row r="304" customFormat="false" ht="47" hidden="true" customHeight="true" outlineLevel="0" collapsed="false">
      <c r="A304" s="36" t="s">
        <v>7248</v>
      </c>
      <c r="B304" s="36" t="s">
        <v>7249</v>
      </c>
      <c r="C304" s="36" t="s">
        <v>7250</v>
      </c>
      <c r="D304" s="36" t="s">
        <v>4716</v>
      </c>
      <c r="E304" s="35"/>
      <c r="F304" s="35" t="s">
        <v>89</v>
      </c>
      <c r="G304" s="35"/>
      <c r="H304" s="36" t="s">
        <v>7251</v>
      </c>
      <c r="I304" s="35" t="s">
        <v>116</v>
      </c>
      <c r="J304" s="35" t="s">
        <v>93</v>
      </c>
      <c r="K304" s="35" t="s">
        <v>94</v>
      </c>
      <c r="L304" s="35" t="s">
        <v>184</v>
      </c>
      <c r="M304" s="35" t="s">
        <v>185</v>
      </c>
      <c r="N304" s="35" t="s">
        <v>97</v>
      </c>
      <c r="O304" s="35" t="s">
        <v>99</v>
      </c>
      <c r="P304" s="35" t="s">
        <v>99</v>
      </c>
      <c r="Q304" s="35" t="s">
        <v>218</v>
      </c>
      <c r="R304" s="36" t="s">
        <v>4716</v>
      </c>
      <c r="S304" s="36" t="s">
        <v>7232</v>
      </c>
      <c r="T304" s="35" t="s">
        <v>103</v>
      </c>
      <c r="U304" s="36" t="s">
        <v>104</v>
      </c>
      <c r="V304" s="35" t="s">
        <v>4848</v>
      </c>
      <c r="W304" s="35" t="s">
        <v>4849</v>
      </c>
      <c r="X304" s="35" t="s">
        <v>7252</v>
      </c>
      <c r="Y304" s="35" t="s">
        <v>7253</v>
      </c>
      <c r="Z304" s="35" t="s">
        <v>7254</v>
      </c>
      <c r="AA304" s="35" t="s">
        <v>7255</v>
      </c>
      <c r="AB304" s="35" t="s">
        <v>111</v>
      </c>
      <c r="AC304" s="35" t="s">
        <v>97</v>
      </c>
      <c r="AD304" s="35" t="s">
        <v>99</v>
      </c>
      <c r="AE304" s="35"/>
      <c r="AF304" s="35"/>
      <c r="AG304" s="35"/>
      <c r="AH304" s="35" t="s">
        <v>4756</v>
      </c>
      <c r="AI304" s="35" t="s">
        <v>4757</v>
      </c>
      <c r="AJ304" s="36" t="s">
        <v>104</v>
      </c>
      <c r="AK304" s="37" t="str">
        <f aca="false">AI304&amp;L304&amp;M304</f>
        <v>普办乘车环境问题车辆卫生</v>
      </c>
      <c r="AP304" s="38" t="n">
        <v>301</v>
      </c>
      <c r="AQ304" s="97" t="n">
        <v>46113</v>
      </c>
      <c r="AR304" s="43" t="str">
        <f aca="false">IFERROR(LEFT(A304,FIND("（",A304)-1),A304)</f>
        <v>GJ-PHONE-20260425-0192</v>
      </c>
      <c r="AS304" s="43" t="str">
        <f aca="false">J304</f>
        <v>诉求</v>
      </c>
      <c r="AT304" s="43" t="n">
        <f aca="false">IF(MID(AR304,1,2)="热线",12345)+IF(MID(AR304,1,2)="网络",12345)+IF(MID(AR304,1,2)="GJ",96166)</f>
        <v>96166</v>
      </c>
      <c r="AU304" s="43" t="str">
        <f aca="false">IFERROR(LEFT(C304,FIND(" ",C304)-1),C304)</f>
        <v>2026-04-25</v>
      </c>
      <c r="AV304" s="43" t="str">
        <f aca="false">P304</f>
        <v>物管行政部</v>
      </c>
      <c r="AW304" s="43" t="str">
        <f aca="false">Q304</f>
        <v>机关</v>
      </c>
      <c r="AX304" s="7" t="str">
        <f aca="false">H304</f>
        <v>4月25日8:05分来电：一女士来电：其乘坐347路，921路，318路时发现车内扶手很粘手，望有关部门及时清洁，特来电反映。 </v>
      </c>
      <c r="AY304" s="43" t="str">
        <f aca="false">L304</f>
        <v>乘车环境问题</v>
      </c>
      <c r="AZ304" s="43" t="s">
        <v>116</v>
      </c>
      <c r="BA304" s="43" t="s">
        <v>116</v>
      </c>
      <c r="BB304" s="43" t="s">
        <v>116</v>
      </c>
      <c r="BC304" s="6" t="s">
        <v>4758</v>
      </c>
      <c r="BD304" s="43" t="str">
        <f aca="false">T304</f>
        <v>结束</v>
      </c>
      <c r="BE304" s="43" t="str">
        <f aca="false">IFERROR(LEFT(R304,FIND(" ",R304)-1),R304)</f>
        <v>2026-04-30</v>
      </c>
      <c r="BF304" s="6" t="s">
        <v>2877</v>
      </c>
      <c r="BG304" s="78" t="s">
        <v>99</v>
      </c>
      <c r="BH304" s="101" t="s">
        <v>218</v>
      </c>
      <c r="BI304" s="44"/>
      <c r="BJ304" s="44"/>
      <c r="BK304" s="44"/>
      <c r="BL304" s="44" t="str">
        <f aca="false">IF(BG304="物管行政部","侯旭、郑楠",IF(BG304="安保部","张庚",IF(BG304="工程设备部","华菲",IF(BG304="人力资源部","成琦",IF(BG304="党委工作部","阎鑫雨",IF(BG304="餐饮服务部","赵弘晨",IF(BG304="工会","白莉",IF(BG304="办公室","李建萍",""))))))))&amp;IF(BG304="纪检部","张先民",IF(BG304="信息管理部","蔡浩然",""))</f>
        <v>侯旭、郑楠</v>
      </c>
      <c r="BM304" s="44"/>
      <c r="BN304" s="44"/>
      <c r="BO304" s="44"/>
      <c r="BP304" s="44" t="s">
        <v>120</v>
      </c>
      <c r="BQ304" s="46"/>
      <c r="BR304" s="44"/>
      <c r="BS304" s="46"/>
      <c r="BT304" s="46"/>
      <c r="BU304" s="44"/>
      <c r="BV304" s="44"/>
      <c r="BW304" s="44" t="str">
        <f aca="false">MID(AR304,1,22)</f>
        <v>GJ-PHONE-20260425-0192</v>
      </c>
      <c r="BX304" s="45" t="str">
        <f aca="false">IF(COUNTIF(BW:BW,BW304)=1,"否",COUNTIF(BW:BW,BW304))</f>
        <v>否</v>
      </c>
      <c r="CF304" s="0" t="str">
        <f aca="false">VLOOKUP(AR304,[3]市民意见信息导出!$AK$2:$AM$304,3,FALSE())</f>
        <v>结束</v>
      </c>
    </row>
    <row r="305" customFormat="false" ht="47" hidden="true" customHeight="true" outlineLevel="0" collapsed="false">
      <c r="A305" s="36" t="s">
        <v>7256</v>
      </c>
      <c r="B305" s="36" t="s">
        <v>7257</v>
      </c>
      <c r="C305" s="36" t="s">
        <v>7258</v>
      </c>
      <c r="D305" s="36" t="s">
        <v>4716</v>
      </c>
      <c r="E305" s="35" t="s">
        <v>5382</v>
      </c>
      <c r="F305" s="35" t="s">
        <v>129</v>
      </c>
      <c r="G305" s="35"/>
      <c r="H305" s="36" t="s">
        <v>7259</v>
      </c>
      <c r="I305" s="35" t="s">
        <v>116</v>
      </c>
      <c r="J305" s="35" t="s">
        <v>93</v>
      </c>
      <c r="K305" s="35" t="s">
        <v>1831</v>
      </c>
      <c r="L305" s="35" t="s">
        <v>1832</v>
      </c>
      <c r="M305" s="35" t="s">
        <v>554</v>
      </c>
      <c r="N305" s="35" t="s">
        <v>97</v>
      </c>
      <c r="O305" s="35" t="s">
        <v>447</v>
      </c>
      <c r="P305" s="35" t="s">
        <v>447</v>
      </c>
      <c r="Q305" s="35" t="s">
        <v>218</v>
      </c>
      <c r="R305" s="36" t="s">
        <v>4716</v>
      </c>
      <c r="S305" s="35"/>
      <c r="T305" s="35" t="s">
        <v>4692</v>
      </c>
      <c r="U305" s="36" t="s">
        <v>104</v>
      </c>
      <c r="V305" s="35"/>
      <c r="W305" s="35"/>
      <c r="X305" s="35"/>
      <c r="Y305" s="35"/>
      <c r="Z305" s="35"/>
      <c r="AA305" s="35"/>
      <c r="AB305" s="35"/>
      <c r="AC305" s="35" t="s">
        <v>97</v>
      </c>
      <c r="AD305" s="35" t="s">
        <v>447</v>
      </c>
      <c r="AE305" s="35"/>
      <c r="AF305" s="35"/>
      <c r="AG305" s="35"/>
      <c r="AH305" s="35" t="s">
        <v>4756</v>
      </c>
      <c r="AI305" s="35" t="s">
        <v>4757</v>
      </c>
      <c r="AJ305" s="36" t="s">
        <v>104</v>
      </c>
      <c r="AK305" s="37" t="str">
        <f aca="false">AI305&amp;L305&amp;M305</f>
        <v>普办站务设施（线网）站台护栏问题</v>
      </c>
      <c r="AP305" s="38" t="n">
        <v>302</v>
      </c>
      <c r="AQ305" s="97" t="n">
        <v>46113</v>
      </c>
      <c r="AR305" s="43" t="str">
        <f aca="false">IFERROR(LEFT(A305,FIND("（",A305)-1),A305)</f>
        <v>GJ-PHONE-20260425-1395</v>
      </c>
      <c r="AS305" s="43" t="str">
        <f aca="false">J305</f>
        <v>诉求</v>
      </c>
      <c r="AT305" s="43" t="n">
        <f aca="false">IF(MID(AR305,1,2)="热线",12345)+IF(MID(AR305,1,2)="网络",12345)+IF(MID(AR305,1,2)="GJ",96166)</f>
        <v>96166</v>
      </c>
      <c r="AU305" s="43" t="str">
        <f aca="false">IFERROR(LEFT(C305,FIND(" ",C305)-1),C305)</f>
        <v>2026-04-25</v>
      </c>
      <c r="AV305" s="43" t="str">
        <f aca="false">P305</f>
        <v>工程设备部</v>
      </c>
      <c r="AW305" s="43" t="str">
        <f aca="false">Q305</f>
        <v>机关</v>
      </c>
      <c r="AX305" s="7" t="str">
        <f aca="false">H305</f>
        <v>4月25日14：55分来电，一先生反映：光明楼西向东车站，护栏松动了，请相关部门尽快维修。</v>
      </c>
      <c r="AY305" s="43" t="str">
        <f aca="false">L305</f>
        <v>站务设施（线网）</v>
      </c>
      <c r="AZ305" s="43" t="s">
        <v>116</v>
      </c>
      <c r="BA305" s="43" t="s">
        <v>116</v>
      </c>
      <c r="BB305" s="43" t="s">
        <v>116</v>
      </c>
      <c r="BC305" s="6" t="s">
        <v>5027</v>
      </c>
      <c r="BD305" s="43" t="str">
        <f aca="false">T305</f>
        <v>二级单位</v>
      </c>
      <c r="BE305" s="43" t="str">
        <f aca="false">IFERROR(LEFT(R305,FIND(" ",R305)-1),R305)</f>
        <v>2026-04-30</v>
      </c>
      <c r="BF305" s="5" t="s">
        <v>564</v>
      </c>
      <c r="BG305" s="78" t="s">
        <v>447</v>
      </c>
      <c r="BH305" s="101" t="s">
        <v>218</v>
      </c>
      <c r="BI305" s="44"/>
      <c r="BJ305" s="44"/>
      <c r="BK305" s="44"/>
      <c r="BL305" s="44" t="str">
        <f aca="false">IF(BG305="物管行政部","侯旭、郑楠",IF(BG305="安保部","张庚",IF(BG305="工程设备部","华菲",IF(BG305="人力资源部","成琦",IF(BG305="党委工作部","阎鑫雨",IF(BG305="餐饮服务部","赵弘晨",IF(BG305="工会","白莉",IF(BG305="办公室","李建萍",""))))))))&amp;IF(BG305="纪检部","张先民",IF(BG305="信息管理部","蔡浩然",""))</f>
        <v>华菲</v>
      </c>
      <c r="BM305" s="44"/>
      <c r="BN305" s="44"/>
      <c r="BO305" s="44"/>
      <c r="BP305" s="44" t="s">
        <v>120</v>
      </c>
      <c r="BQ305" s="46"/>
      <c r="BR305" s="44"/>
      <c r="BS305" s="46"/>
      <c r="BT305" s="46"/>
      <c r="BU305" s="44"/>
      <c r="BV305" s="44"/>
      <c r="BW305" s="44" t="str">
        <f aca="false">MID(AR305,1,22)</f>
        <v>GJ-PHONE-20260425-1395</v>
      </c>
      <c r="BX305" s="45" t="str">
        <f aca="false">IF(COUNTIF(BW:BW,BW305)=1,"否",COUNTIF(BW:BW,BW305))</f>
        <v>否</v>
      </c>
      <c r="CF305" s="0" t="str">
        <f aca="false">VLOOKUP(AR305,[3]市民意见信息导出!$AK$2:$AM$304,3,FALSE())</f>
        <v>二级单位</v>
      </c>
    </row>
    <row r="306" customFormat="false" ht="47" hidden="true" customHeight="true" outlineLevel="0" collapsed="false">
      <c r="A306" s="36" t="s">
        <v>7260</v>
      </c>
      <c r="B306" s="36" t="s">
        <v>7261</v>
      </c>
      <c r="C306" s="36" t="s">
        <v>7262</v>
      </c>
      <c r="D306" s="36" t="s">
        <v>7263</v>
      </c>
      <c r="E306" s="35" t="s">
        <v>1000</v>
      </c>
      <c r="F306" s="35" t="s">
        <v>129</v>
      </c>
      <c r="G306" s="36" t="s">
        <v>7264</v>
      </c>
      <c r="H306" s="36" t="s">
        <v>7265</v>
      </c>
      <c r="I306" s="35" t="s">
        <v>92</v>
      </c>
      <c r="J306" s="35" t="s">
        <v>93</v>
      </c>
      <c r="K306" s="35" t="s">
        <v>434</v>
      </c>
      <c r="L306" s="35" t="s">
        <v>490</v>
      </c>
      <c r="M306" s="35" t="s">
        <v>7266</v>
      </c>
      <c r="N306" s="35" t="s">
        <v>97</v>
      </c>
      <c r="O306" s="35" t="s">
        <v>447</v>
      </c>
      <c r="P306" s="35" t="s">
        <v>447</v>
      </c>
      <c r="Q306" s="35" t="s">
        <v>218</v>
      </c>
      <c r="R306" s="36" t="s">
        <v>7263</v>
      </c>
      <c r="S306" s="35"/>
      <c r="T306" s="35" t="s">
        <v>4658</v>
      </c>
      <c r="U306" s="36" t="s">
        <v>104</v>
      </c>
      <c r="V306" s="35"/>
      <c r="W306" s="35"/>
      <c r="X306" s="35"/>
      <c r="Y306" s="35"/>
      <c r="Z306" s="35"/>
      <c r="AA306" s="35"/>
      <c r="AB306" s="35"/>
      <c r="AC306" s="35" t="s">
        <v>97</v>
      </c>
      <c r="AD306" s="35" t="s">
        <v>447</v>
      </c>
      <c r="AE306" s="35"/>
      <c r="AF306" s="35"/>
      <c r="AG306" s="35"/>
      <c r="AH306" s="35" t="s">
        <v>4756</v>
      </c>
      <c r="AI306" s="35" t="s">
        <v>4757</v>
      </c>
      <c r="AJ306" s="36" t="s">
        <v>104</v>
      </c>
      <c r="AK306" s="37" t="str">
        <f aca="false">AI306&amp;L306&amp;M306</f>
        <v>普办场站问题场站噪音问题</v>
      </c>
      <c r="AP306" s="38" t="n">
        <v>303</v>
      </c>
      <c r="AQ306" s="97" t="n">
        <v>46113</v>
      </c>
      <c r="AR306" s="43" t="str">
        <f aca="false">IFERROR(LEFT(A306,FIND("（",A306)-1),A306)</f>
        <v>GJ-PHONE-20260426-0190</v>
      </c>
      <c r="AS306" s="43" t="str">
        <f aca="false">J306</f>
        <v>诉求</v>
      </c>
      <c r="AT306" s="43" t="n">
        <f aca="false">IF(MID(AR306,1,2)="热线",12345)+IF(MID(AR306,1,2)="网络",12345)+IF(MID(AR306,1,2)="GJ",96166)</f>
        <v>96166</v>
      </c>
      <c r="AU306" s="43" t="str">
        <f aca="false">IFERROR(LEFT(C306,FIND(" ",C306)-1),C306)</f>
        <v>2026-04-26</v>
      </c>
      <c r="AV306" s="43" t="str">
        <f aca="false">P306</f>
        <v>工程设备部</v>
      </c>
      <c r="AW306" s="43" t="str">
        <f aca="false">Q306</f>
        <v>机关</v>
      </c>
      <c r="AX306" s="7" t="str">
        <f aca="false">H306</f>
        <v>4月26日7:47分来电：许先生住在城通街26号院,一街之隔的318路城通街总站,场站内施工,噪音大,今天是周六,不应施工,要求尽快停工并回复.</v>
      </c>
      <c r="AY306" s="43" t="str">
        <f aca="false">L306</f>
        <v>场站问题</v>
      </c>
      <c r="AZ306" s="43" t="s">
        <v>116</v>
      </c>
      <c r="BA306" s="43" t="s">
        <v>116</v>
      </c>
      <c r="BB306" s="43" t="s">
        <v>116</v>
      </c>
      <c r="BC306" s="6" t="s">
        <v>4758</v>
      </c>
      <c r="BD306" s="43" t="str">
        <f aca="false">T306</f>
        <v>集团处室</v>
      </c>
      <c r="BE306" s="43" t="str">
        <f aca="false">IFERROR(LEFT(R306,FIND(" ",R306)-1),R306)</f>
        <v>2026-05-01</v>
      </c>
      <c r="BF306" s="6" t="s">
        <v>7267</v>
      </c>
      <c r="BG306" s="78" t="s">
        <v>447</v>
      </c>
      <c r="BH306" s="101" t="s">
        <v>218</v>
      </c>
      <c r="BI306" s="44"/>
      <c r="BJ306" s="44"/>
      <c r="BK306" s="44"/>
      <c r="BL306" s="44" t="str">
        <f aca="false">IF(BG306="物管行政部","侯旭、郑楠",IF(BG306="安保部","张庚",IF(BG306="工程设备部","华菲",IF(BG306="人力资源部","成琦",IF(BG306="党委工作部","阎鑫雨",IF(BG306="餐饮服务部","赵弘晨",IF(BG306="工会","白莉",IF(BG306="办公室","李建萍",""))))))))&amp;IF(BG306="纪检部","张先民",IF(BG306="信息管理部","蔡浩然",""))</f>
        <v>华菲</v>
      </c>
      <c r="BM306" s="44"/>
      <c r="BN306" s="44"/>
      <c r="BO306" s="44"/>
      <c r="BP306" s="44" t="s">
        <v>120</v>
      </c>
      <c r="BQ306" s="46"/>
      <c r="BR306" s="44"/>
      <c r="BS306" s="46"/>
      <c r="BT306" s="46"/>
      <c r="BU306" s="44"/>
      <c r="BV306" s="44"/>
      <c r="BW306" s="44" t="str">
        <f aca="false">MID(AR306,1,22)</f>
        <v>GJ-PHONE-20260426-0190</v>
      </c>
      <c r="BX306" s="45" t="str">
        <f aca="false">IF(COUNTIF(BW:BW,BW306)=1,"否",COUNTIF(BW:BW,BW306))</f>
        <v>否</v>
      </c>
      <c r="CF306" s="0" t="str">
        <f aca="false">VLOOKUP(AR306,[3]市民意见信息导出!$AK$2:$AM$304,3,FALSE())</f>
        <v>集团处室</v>
      </c>
    </row>
    <row r="307" customFormat="false" ht="14" hidden="true" customHeight="false" outlineLevel="0" collapsed="false">
      <c r="AK307" s="37" t="str">
        <f aca="false">AI307&amp;L307&amp;M307</f>
        <v/>
      </c>
      <c r="AR307" s="43" t="n">
        <f aca="false">IFERROR(LEFT(A307,FIND("（",A307)-1),A307)</f>
        <v>0</v>
      </c>
      <c r="AS307" s="43" t="n">
        <f aca="false">J307</f>
        <v>0</v>
      </c>
      <c r="AT307" s="43" t="n">
        <f aca="false">IF(MID(AR307,1,2)="热线",12345)+IF(MID(AR307,1,2)="网络",12345)+IF(MID(AR307,1,2)="GJ",96166)</f>
        <v>0</v>
      </c>
      <c r="AU307" s="43" t="n">
        <f aca="false">IFERROR(LEFT(C307,FIND(" ",C307)-1),C307)</f>
        <v>0</v>
      </c>
      <c r="AV307" s="43" t="n">
        <f aca="false">P307</f>
        <v>0</v>
      </c>
      <c r="AW307" s="43" t="n">
        <f aca="false">Q307</f>
        <v>0</v>
      </c>
      <c r="AX307" s="7" t="n">
        <f aca="false">H307</f>
        <v>0</v>
      </c>
      <c r="AY307" s="43" t="n">
        <f aca="false">L307</f>
        <v>0</v>
      </c>
      <c r="AZ307" s="43"/>
      <c r="BA307" s="43"/>
      <c r="BB307" s="43"/>
      <c r="BC307" s="6"/>
      <c r="BD307" s="43" t="n">
        <f aca="false">T307</f>
        <v>0</v>
      </c>
      <c r="BE307" s="43" t="n">
        <f aca="false">IFERROR(LEFT(R307,FIND(" ",R307)-1),R307)</f>
        <v>0</v>
      </c>
      <c r="BF307" s="5"/>
      <c r="BG307" s="78"/>
      <c r="BH307" s="55"/>
      <c r="BI307" s="44"/>
      <c r="BJ307" s="44"/>
      <c r="BK307" s="44"/>
      <c r="BL307" s="44" t="str">
        <f aca="false">IF(BG307="物管行政部","侯旭、郑楠",IF(BG307="安保部","张庚",IF(BG307="工程设备部","华菲",IF(BG307="人力资源部","成琦",IF(BG307="党委工作部","阎鑫雨",IF(BG307="餐饮服务部","赵弘晨",IF(BG307="工会","白莉",IF(BG307="办公室","李建萍",""))))))))&amp;IF(BG307="纪检部","张先民",IF(BG307="信息管理部","蔡浩然",""))</f>
        <v/>
      </c>
      <c r="BM307" s="44"/>
      <c r="BN307" s="44"/>
      <c r="BO307" s="44"/>
      <c r="BP307" s="44"/>
      <c r="BQ307" s="46"/>
      <c r="BR307" s="44"/>
      <c r="BS307" s="46"/>
      <c r="BT307" s="46"/>
      <c r="BU307" s="44"/>
      <c r="BV307" s="44"/>
      <c r="BW307" s="44" t="str">
        <f aca="false">MID(AR307,1,22)</f>
        <v>0</v>
      </c>
      <c r="BX307" s="45" t="n">
        <f aca="false">IF(COUNTIF(BW:BW,BW307)=1,"否",COUNTIF(BW:BW,BW307))</f>
        <v>17</v>
      </c>
      <c r="CF307" s="0" t="e">
        <f aca="false">VLOOKUP(AR307,[3]市民意见信息导出!$AK$2:$AM$304,3,FALSE())</f>
        <v>#N/A</v>
      </c>
    </row>
    <row r="308" customFormat="false" ht="14" hidden="true" customHeight="false" outlineLevel="0" collapsed="false">
      <c r="AK308" s="37" t="str">
        <f aca="false">AI308&amp;L308&amp;M308</f>
        <v/>
      </c>
      <c r="AR308" s="43" t="n">
        <f aca="false">IFERROR(LEFT(A308,FIND("（",A308)-1),A308)</f>
        <v>0</v>
      </c>
      <c r="AS308" s="43" t="n">
        <f aca="false">J308</f>
        <v>0</v>
      </c>
      <c r="AT308" s="43" t="n">
        <f aca="false">IF(MID(AR308,1,2)="热线",12345)+IF(MID(AR308,1,2)="网络",12345)+IF(MID(AR308,1,2)="GJ",96166)</f>
        <v>0</v>
      </c>
      <c r="AU308" s="43" t="n">
        <f aca="false">IFERROR(LEFT(C308,FIND(" ",C308)-1),C308)</f>
        <v>0</v>
      </c>
      <c r="AV308" s="43" t="n">
        <f aca="false">P308</f>
        <v>0</v>
      </c>
      <c r="AW308" s="43" t="n">
        <f aca="false">Q308</f>
        <v>0</v>
      </c>
      <c r="AX308" s="7" t="n">
        <f aca="false">H308</f>
        <v>0</v>
      </c>
      <c r="AY308" s="43" t="n">
        <f aca="false">L308</f>
        <v>0</v>
      </c>
      <c r="AZ308" s="43"/>
      <c r="BA308" s="43"/>
      <c r="BB308" s="43"/>
      <c r="BC308" s="6"/>
      <c r="BD308" s="43" t="n">
        <f aca="false">T308</f>
        <v>0</v>
      </c>
      <c r="BE308" s="43" t="n">
        <f aca="false">IFERROR(LEFT(R308,FIND(" ",R308)-1),R308)</f>
        <v>0</v>
      </c>
      <c r="BF308" s="5"/>
      <c r="BG308" s="78"/>
      <c r="BH308" s="55"/>
      <c r="BI308" s="44"/>
      <c r="BJ308" s="44"/>
      <c r="BK308" s="44"/>
      <c r="BL308" s="44" t="str">
        <f aca="false">IF(BG308="物管行政部","侯旭、郑楠",IF(BG308="安保部","张庚",IF(BG308="工程设备部","华菲",IF(BG308="人力资源部","成琦",IF(BG308="党委工作部","阎鑫雨",IF(BG308="餐饮服务部","赵弘晨",IF(BG308="工会","白莉",IF(BG308="办公室","李建萍",""))))))))&amp;IF(BG308="纪检部","张先民",IF(BG308="信息管理部","蔡浩然",""))</f>
        <v/>
      </c>
      <c r="BM308" s="44"/>
      <c r="BN308" s="44"/>
      <c r="BO308" s="44"/>
      <c r="BP308" s="44"/>
      <c r="BQ308" s="46"/>
      <c r="BR308" s="44"/>
      <c r="BS308" s="46"/>
      <c r="BT308" s="46"/>
      <c r="BU308" s="44"/>
      <c r="BV308" s="44"/>
      <c r="BW308" s="44" t="str">
        <f aca="false">MID(AR308,1,22)</f>
        <v>0</v>
      </c>
      <c r="BX308" s="45" t="n">
        <f aca="false">IF(COUNTIF(BW:BW,BW308)=1,"否",COUNTIF(BW:BW,BW308))</f>
        <v>17</v>
      </c>
      <c r="CF308" s="0" t="e">
        <f aca="false">VLOOKUP(AR308,[3]市民意见信息导出!$AK$2:$AM$304,3,FALSE())</f>
        <v>#N/A</v>
      </c>
    </row>
    <row r="309" customFormat="false" ht="14" hidden="true" customHeight="false" outlineLevel="0" collapsed="false">
      <c r="AK309" s="37" t="str">
        <f aca="false">AI309&amp;L309&amp;M309</f>
        <v/>
      </c>
      <c r="AR309" s="43" t="n">
        <f aca="false">IFERROR(LEFT(A309,FIND("（",A309)-1),A309)</f>
        <v>0</v>
      </c>
      <c r="AS309" s="43" t="n">
        <f aca="false">J309</f>
        <v>0</v>
      </c>
      <c r="AT309" s="43" t="n">
        <f aca="false">IF(MID(AR309,1,2)="热线",12345)+IF(MID(AR309,1,2)="网络",12345)+IF(MID(AR309,1,2)="GJ",96166)</f>
        <v>0</v>
      </c>
      <c r="AU309" s="43" t="n">
        <f aca="false">IFERROR(LEFT(C309,FIND(" ",C309)-1),C309)</f>
        <v>0</v>
      </c>
      <c r="AV309" s="43" t="n">
        <f aca="false">P309</f>
        <v>0</v>
      </c>
      <c r="AW309" s="43" t="n">
        <f aca="false">Q309</f>
        <v>0</v>
      </c>
      <c r="AX309" s="7" t="n">
        <f aca="false">H309</f>
        <v>0</v>
      </c>
      <c r="AY309" s="43" t="n">
        <f aca="false">L309</f>
        <v>0</v>
      </c>
      <c r="AZ309" s="43"/>
      <c r="BA309" s="43"/>
      <c r="BB309" s="43"/>
      <c r="BC309" s="6"/>
      <c r="BD309" s="43" t="n">
        <f aca="false">T309</f>
        <v>0</v>
      </c>
      <c r="BE309" s="43" t="n">
        <f aca="false">IFERROR(LEFT(R309,FIND(" ",R309)-1),R309)</f>
        <v>0</v>
      </c>
      <c r="BF309" s="5"/>
      <c r="BG309" s="78"/>
      <c r="BH309" s="55"/>
      <c r="BI309" s="44"/>
      <c r="BJ309" s="44"/>
      <c r="BK309" s="44"/>
      <c r="BL309" s="44" t="str">
        <f aca="false">IF(BG309="物管行政部","侯旭、郑楠",IF(BG309="安保部","张庚",IF(BG309="工程设备部","华菲",IF(BG309="人力资源部","成琦",IF(BG309="党委工作部","阎鑫雨",IF(BG309="餐饮服务部","赵弘晨",IF(BG309="工会","白莉",IF(BG309="办公室","李建萍",""))))))))&amp;IF(BG309="纪检部","张先民",IF(BG309="信息管理部","蔡浩然",""))</f>
        <v/>
      </c>
      <c r="BM309" s="44"/>
      <c r="BN309" s="44"/>
      <c r="BO309" s="44"/>
      <c r="BP309" s="44"/>
      <c r="BQ309" s="46"/>
      <c r="BR309" s="44"/>
      <c r="BS309" s="46"/>
      <c r="BT309" s="46"/>
      <c r="BU309" s="44"/>
      <c r="BV309" s="44"/>
      <c r="BW309" s="44" t="str">
        <f aca="false">MID(AR309,1,22)</f>
        <v>0</v>
      </c>
      <c r="BX309" s="45" t="n">
        <f aca="false">IF(COUNTIF(BW:BW,BW309)=1,"否",COUNTIF(BW:BW,BW309))</f>
        <v>17</v>
      </c>
      <c r="CF309" s="0" t="e">
        <f aca="false">VLOOKUP(AR309,[3]市民意见信息导出!$AK$2:$AM$304,3,FALSE())</f>
        <v>#N/A</v>
      </c>
    </row>
    <row r="310" customFormat="false" ht="14" hidden="true" customHeight="false" outlineLevel="0" collapsed="false">
      <c r="AK310" s="37" t="str">
        <f aca="false">AI310&amp;L310&amp;M310</f>
        <v/>
      </c>
      <c r="AR310" s="43" t="n">
        <f aca="false">IFERROR(LEFT(A310,FIND("（",A310)-1),A310)</f>
        <v>0</v>
      </c>
      <c r="AS310" s="43" t="n">
        <f aca="false">J310</f>
        <v>0</v>
      </c>
      <c r="AT310" s="43" t="n">
        <f aca="false">IF(MID(AR310,1,2)="热线",12345)+IF(MID(AR310,1,2)="网络",12345)+IF(MID(AR310,1,2)="GJ",96166)</f>
        <v>0</v>
      </c>
      <c r="AU310" s="43" t="n">
        <f aca="false">IFERROR(LEFT(C310,FIND(" ",C310)-1),C310)</f>
        <v>0</v>
      </c>
      <c r="AV310" s="43" t="n">
        <f aca="false">P310</f>
        <v>0</v>
      </c>
      <c r="AW310" s="43" t="n">
        <f aca="false">Q310</f>
        <v>0</v>
      </c>
      <c r="AX310" s="7" t="n">
        <f aca="false">H310</f>
        <v>0</v>
      </c>
      <c r="AY310" s="43" t="n">
        <f aca="false">L310</f>
        <v>0</v>
      </c>
      <c r="AZ310" s="43"/>
      <c r="BA310" s="43"/>
      <c r="BB310" s="43"/>
      <c r="BC310" s="6"/>
      <c r="BD310" s="43" t="n">
        <f aca="false">T310</f>
        <v>0</v>
      </c>
      <c r="BE310" s="43" t="n">
        <f aca="false">IFERROR(LEFT(R310,FIND(" ",R310)-1),R310)</f>
        <v>0</v>
      </c>
      <c r="BF310" s="5"/>
      <c r="BG310" s="78"/>
      <c r="BH310" s="55"/>
      <c r="BI310" s="44"/>
      <c r="BJ310" s="44"/>
      <c r="BK310" s="44"/>
      <c r="BL310" s="44" t="str">
        <f aca="false">IF(BG310="物管行政部","侯旭、郑楠",IF(BG310="安保部","张庚",IF(BG310="工程设备部","华菲",IF(BG310="人力资源部","成琦",IF(BG310="党委工作部","阎鑫雨",IF(BG310="餐饮服务部","赵弘晨",IF(BG310="工会","白莉",IF(BG310="办公室","李建萍",""))))))))&amp;IF(BG310="纪检部","张先民",IF(BG310="信息管理部","蔡浩然",""))</f>
        <v/>
      </c>
      <c r="BM310" s="44"/>
      <c r="BN310" s="44"/>
      <c r="BO310" s="44"/>
      <c r="BP310" s="44"/>
      <c r="BQ310" s="46"/>
      <c r="BR310" s="44"/>
      <c r="BS310" s="46"/>
      <c r="BT310" s="46"/>
      <c r="BU310" s="44"/>
      <c r="BV310" s="44"/>
      <c r="BW310" s="44" t="str">
        <f aca="false">MID(AR310,1,22)</f>
        <v>0</v>
      </c>
      <c r="BX310" s="45" t="n">
        <f aca="false">IF(COUNTIF(BW:BW,BW310)=1,"否",COUNTIF(BW:BW,BW310))</f>
        <v>17</v>
      </c>
      <c r="CF310" s="0" t="e">
        <f aca="false">VLOOKUP(AR310,[3]市民意见信息导出!$AK$2:$AM$304,3,FALSE())</f>
        <v>#N/A</v>
      </c>
    </row>
    <row r="311" customFormat="false" ht="14" hidden="true" customHeight="false" outlineLevel="0" collapsed="false">
      <c r="AK311" s="37" t="str">
        <f aca="false">AI311&amp;L311&amp;M311</f>
        <v/>
      </c>
      <c r="AR311" s="43" t="n">
        <f aca="false">IFERROR(LEFT(A311,FIND("（",A311)-1),A311)</f>
        <v>0</v>
      </c>
      <c r="AS311" s="43" t="n">
        <f aca="false">J311</f>
        <v>0</v>
      </c>
      <c r="AT311" s="43" t="n">
        <f aca="false">IF(MID(AR311,1,2)="热线",12345)+IF(MID(AR311,1,2)="网络",12345)+IF(MID(AR311,1,2)="GJ",96166)</f>
        <v>0</v>
      </c>
      <c r="AU311" s="43" t="n">
        <f aca="false">IFERROR(LEFT(C311,FIND(" ",C311)-1),C311)</f>
        <v>0</v>
      </c>
      <c r="AV311" s="43" t="n">
        <f aca="false">P311</f>
        <v>0</v>
      </c>
      <c r="AW311" s="43" t="n">
        <f aca="false">Q311</f>
        <v>0</v>
      </c>
      <c r="AX311" s="7" t="n">
        <f aca="false">H311</f>
        <v>0</v>
      </c>
      <c r="AY311" s="43" t="n">
        <f aca="false">L311</f>
        <v>0</v>
      </c>
      <c r="AZ311" s="43"/>
      <c r="BA311" s="43"/>
      <c r="BB311" s="43"/>
      <c r="BC311" s="6"/>
      <c r="BD311" s="43" t="n">
        <f aca="false">T311</f>
        <v>0</v>
      </c>
      <c r="BE311" s="43" t="n">
        <f aca="false">IFERROR(LEFT(R311,FIND(" ",R311)-1),R311)</f>
        <v>0</v>
      </c>
      <c r="BF311" s="5"/>
      <c r="BG311" s="78"/>
      <c r="BH311" s="55"/>
      <c r="BI311" s="44"/>
      <c r="BJ311" s="44"/>
      <c r="BK311" s="44"/>
      <c r="BL311" s="44" t="str">
        <f aca="false">IF(BG311="物管行政部","侯旭、郑楠",IF(BG311="安保部","张庚",IF(BG311="工程设备部","华菲",IF(BG311="人力资源部","成琦",IF(BG311="党委工作部","阎鑫雨",IF(BG311="餐饮服务部","赵弘晨",IF(BG311="工会","白莉",IF(BG311="办公室","李建萍",""))))))))&amp;IF(BG311="纪检部","张先民",IF(BG311="信息管理部","蔡浩然",""))</f>
        <v/>
      </c>
      <c r="BM311" s="44"/>
      <c r="BN311" s="44"/>
      <c r="BO311" s="44"/>
      <c r="BP311" s="44"/>
      <c r="BQ311" s="46"/>
      <c r="BR311" s="44"/>
      <c r="BS311" s="46"/>
      <c r="BT311" s="46"/>
      <c r="BU311" s="44"/>
      <c r="BV311" s="44"/>
      <c r="BW311" s="44" t="str">
        <f aca="false">MID(AR311,1,22)</f>
        <v>0</v>
      </c>
      <c r="BX311" s="45" t="n">
        <f aca="false">IF(COUNTIF(BW:BW,BW311)=1,"否",COUNTIF(BW:BW,BW311))</f>
        <v>17</v>
      </c>
      <c r="CF311" s="0" t="e">
        <f aca="false">VLOOKUP(AR311,[3]市民意见信息导出!$AK$2:$AM$304,3,FALSE())</f>
        <v>#N/A</v>
      </c>
    </row>
    <row r="312" customFormat="false" ht="14" hidden="true" customHeight="false" outlineLevel="0" collapsed="false">
      <c r="AK312" s="37" t="str">
        <f aca="false">AI312&amp;L312&amp;M312</f>
        <v/>
      </c>
      <c r="AR312" s="43" t="n">
        <f aca="false">IFERROR(LEFT(A312,FIND("（",A312)-1),A312)</f>
        <v>0</v>
      </c>
      <c r="AS312" s="43" t="n">
        <f aca="false">J312</f>
        <v>0</v>
      </c>
      <c r="AT312" s="43" t="n">
        <f aca="false">IF(MID(AR312,1,2)="热线",12345)+IF(MID(AR312,1,2)="网络",12345)+IF(MID(AR312,1,2)="GJ",96166)</f>
        <v>0</v>
      </c>
      <c r="AU312" s="43" t="n">
        <f aca="false">IFERROR(LEFT(C312,FIND(" ",C312)-1),C312)</f>
        <v>0</v>
      </c>
      <c r="AV312" s="43" t="n">
        <f aca="false">P312</f>
        <v>0</v>
      </c>
      <c r="AW312" s="43" t="n">
        <f aca="false">Q312</f>
        <v>0</v>
      </c>
      <c r="AX312" s="7" t="n">
        <f aca="false">H312</f>
        <v>0</v>
      </c>
      <c r="AY312" s="43" t="n">
        <f aca="false">L312</f>
        <v>0</v>
      </c>
      <c r="AZ312" s="43"/>
      <c r="BA312" s="43"/>
      <c r="BB312" s="43"/>
      <c r="BC312" s="6"/>
      <c r="BD312" s="43" t="n">
        <f aca="false">T312</f>
        <v>0</v>
      </c>
      <c r="BE312" s="43" t="n">
        <f aca="false">IFERROR(LEFT(R312,FIND(" ",R312)-1),R312)</f>
        <v>0</v>
      </c>
      <c r="BF312" s="5"/>
      <c r="BG312" s="78"/>
      <c r="BH312" s="55"/>
      <c r="BI312" s="44"/>
      <c r="BJ312" s="44"/>
      <c r="BK312" s="44"/>
      <c r="BL312" s="44" t="str">
        <f aca="false">IF(BG312="物管行政部","侯旭、郑楠",IF(BG312="安保部","张庚",IF(BG312="工程设备部","华菲",IF(BG312="人力资源部","成琦",IF(BG312="党委工作部","阎鑫雨",IF(BG312="餐饮服务部","赵弘晨",IF(BG312="工会","白莉",IF(BG312="办公室","李建萍",""))))))))&amp;IF(BG312="纪检部","张先民",IF(BG312="信息管理部","蔡浩然",""))</f>
        <v/>
      </c>
      <c r="BM312" s="44"/>
      <c r="BN312" s="44"/>
      <c r="BO312" s="44"/>
      <c r="BP312" s="44"/>
      <c r="BQ312" s="46"/>
      <c r="BR312" s="44"/>
      <c r="BS312" s="46"/>
      <c r="BT312" s="46"/>
      <c r="BU312" s="44"/>
      <c r="BV312" s="44"/>
      <c r="BW312" s="44" t="str">
        <f aca="false">MID(AR312,1,22)</f>
        <v>0</v>
      </c>
      <c r="BX312" s="45" t="n">
        <f aca="false">IF(COUNTIF(BW:BW,BW312)=1,"否",COUNTIF(BW:BW,BW312))</f>
        <v>17</v>
      </c>
      <c r="CF312" s="0" t="e">
        <f aca="false">VLOOKUP(AR312,[3]市民意见信息导出!$AK$2:$AM$304,3,FALSE())</f>
        <v>#N/A</v>
      </c>
    </row>
    <row r="313" customFormat="false" ht="14" hidden="true" customHeight="false" outlineLevel="0" collapsed="false">
      <c r="AK313" s="37" t="str">
        <f aca="false">AI313&amp;L313&amp;M313</f>
        <v/>
      </c>
      <c r="AR313" s="43" t="n">
        <f aca="false">IFERROR(LEFT(A313,FIND("（",A313)-1),A313)</f>
        <v>0</v>
      </c>
      <c r="AS313" s="43" t="n">
        <f aca="false">J313</f>
        <v>0</v>
      </c>
      <c r="AT313" s="43" t="n">
        <f aca="false">IF(MID(AR313,1,2)="热线",12345)+IF(MID(AR313,1,2)="网络",12345)+IF(MID(AR313,1,2)="GJ",96166)</f>
        <v>0</v>
      </c>
      <c r="AU313" s="43" t="n">
        <f aca="false">IFERROR(LEFT(C313,FIND(" ",C313)-1),C313)</f>
        <v>0</v>
      </c>
      <c r="AV313" s="43" t="n">
        <f aca="false">P313</f>
        <v>0</v>
      </c>
      <c r="AW313" s="43" t="n">
        <f aca="false">Q313</f>
        <v>0</v>
      </c>
      <c r="AX313" s="7" t="n">
        <f aca="false">H313</f>
        <v>0</v>
      </c>
      <c r="AY313" s="43" t="n">
        <f aca="false">L313</f>
        <v>0</v>
      </c>
      <c r="AZ313" s="43"/>
      <c r="BA313" s="43"/>
      <c r="BB313" s="43"/>
      <c r="BC313" s="6"/>
      <c r="BD313" s="43" t="n">
        <f aca="false">T313</f>
        <v>0</v>
      </c>
      <c r="BE313" s="43" t="n">
        <f aca="false">IFERROR(LEFT(R313,FIND(" ",R313)-1),R313)</f>
        <v>0</v>
      </c>
      <c r="BF313" s="5"/>
      <c r="BG313" s="78"/>
      <c r="BH313" s="55"/>
      <c r="BI313" s="44"/>
      <c r="BJ313" s="44"/>
      <c r="BK313" s="44"/>
      <c r="BL313" s="44" t="str">
        <f aca="false">IF(BG313="物管行政部","侯旭、郑楠",IF(BG313="安保部","张庚",IF(BG313="工程设备部","华菲",IF(BG313="人力资源部","成琦",IF(BG313="党委工作部","阎鑫雨",IF(BG313="餐饮服务部","赵弘晨",IF(BG313="工会","白莉",IF(BG313="办公室","李建萍",""))))))))&amp;IF(BG313="纪检部","张先民",IF(BG313="信息管理部","蔡浩然",""))</f>
        <v/>
      </c>
      <c r="BM313" s="44"/>
      <c r="BN313" s="44"/>
      <c r="BO313" s="44"/>
      <c r="BP313" s="44"/>
      <c r="BQ313" s="46"/>
      <c r="BR313" s="44"/>
      <c r="BS313" s="46"/>
      <c r="BT313" s="46"/>
      <c r="BU313" s="44"/>
      <c r="BV313" s="44"/>
      <c r="BW313" s="44" t="str">
        <f aca="false">MID(AR313,1,22)</f>
        <v>0</v>
      </c>
      <c r="BX313" s="45" t="n">
        <f aca="false">IF(COUNTIF(BW:BW,BW313)=1,"否",COUNTIF(BW:BW,BW313))</f>
        <v>17</v>
      </c>
      <c r="CF313" s="0" t="e">
        <f aca="false">VLOOKUP(AR313,[3]市民意见信息导出!$AK$2:$AM$304,3,FALSE())</f>
        <v>#N/A</v>
      </c>
    </row>
    <row r="314" customFormat="false" ht="14" hidden="true" customHeight="false" outlineLevel="0" collapsed="false">
      <c r="AK314" s="37" t="str">
        <f aca="false">AI314&amp;L314&amp;M314</f>
        <v/>
      </c>
      <c r="AR314" s="43" t="n">
        <f aca="false">IFERROR(LEFT(A314,FIND("（",A314)-1),A314)</f>
        <v>0</v>
      </c>
      <c r="AS314" s="43" t="n">
        <f aca="false">J314</f>
        <v>0</v>
      </c>
      <c r="AT314" s="43" t="n">
        <f aca="false">IF(MID(AR314,1,2)="热线",12345)+IF(MID(AR314,1,2)="网络",12345)+IF(MID(AR314,1,2)="GJ",96166)</f>
        <v>0</v>
      </c>
      <c r="AU314" s="43" t="n">
        <f aca="false">IFERROR(LEFT(C314,FIND(" ",C314)-1),C314)</f>
        <v>0</v>
      </c>
      <c r="AV314" s="43" t="n">
        <f aca="false">P314</f>
        <v>0</v>
      </c>
      <c r="AW314" s="43" t="n">
        <f aca="false">Q314</f>
        <v>0</v>
      </c>
      <c r="AX314" s="7" t="n">
        <f aca="false">H314</f>
        <v>0</v>
      </c>
      <c r="AY314" s="43" t="n">
        <f aca="false">L314</f>
        <v>0</v>
      </c>
      <c r="AZ314" s="43"/>
      <c r="BA314" s="43"/>
      <c r="BB314" s="43"/>
      <c r="BC314" s="6"/>
      <c r="BD314" s="43" t="n">
        <f aca="false">T314</f>
        <v>0</v>
      </c>
      <c r="BE314" s="43" t="n">
        <f aca="false">IFERROR(LEFT(R314,FIND(" ",R314)-1),R314)</f>
        <v>0</v>
      </c>
      <c r="BF314" s="5"/>
      <c r="BG314" s="78"/>
      <c r="BH314" s="55"/>
      <c r="BI314" s="44"/>
      <c r="BJ314" s="44"/>
      <c r="BK314" s="44"/>
      <c r="BL314" s="44" t="str">
        <f aca="false">IF(BG314="物管行政部","侯旭、郑楠",IF(BG314="安保部","张庚",IF(BG314="工程设备部","华菲",IF(BG314="人力资源部","成琦",IF(BG314="党委工作部","阎鑫雨",IF(BG314="餐饮服务部","赵弘晨",IF(BG314="工会","白莉",IF(BG314="办公室","李建萍",""))))))))&amp;IF(BG314="纪检部","张先民",IF(BG314="信息管理部","蔡浩然",""))</f>
        <v/>
      </c>
      <c r="BM314" s="44"/>
      <c r="BN314" s="44"/>
      <c r="BO314" s="44"/>
      <c r="BP314" s="44"/>
      <c r="BQ314" s="46"/>
      <c r="BR314" s="44"/>
      <c r="BS314" s="46"/>
      <c r="BT314" s="46"/>
      <c r="BU314" s="44"/>
      <c r="BV314" s="44"/>
      <c r="BW314" s="44" t="str">
        <f aca="false">MID(AR314,1,22)</f>
        <v>0</v>
      </c>
      <c r="BX314" s="45" t="n">
        <f aca="false">IF(COUNTIF(BW:BW,BW314)=1,"否",COUNTIF(BW:BW,BW314))</f>
        <v>17</v>
      </c>
      <c r="CF314" s="0" t="e">
        <f aca="false">VLOOKUP(AR314,[3]市民意见信息导出!$AK$2:$AM$304,3,FALSE())</f>
        <v>#N/A</v>
      </c>
    </row>
    <row r="315" customFormat="false" ht="14" hidden="true" customHeight="false" outlineLevel="0" collapsed="false">
      <c r="AK315" s="37" t="str">
        <f aca="false">AI315&amp;L315&amp;M315</f>
        <v/>
      </c>
      <c r="AR315" s="43" t="n">
        <f aca="false">IFERROR(LEFT(A315,FIND("（",A315)-1),A315)</f>
        <v>0</v>
      </c>
      <c r="AS315" s="43" t="n">
        <f aca="false">J315</f>
        <v>0</v>
      </c>
      <c r="AT315" s="43" t="n">
        <f aca="false">IF(MID(AR315,1,2)="热线",12345)+IF(MID(AR315,1,2)="网络",12345)+IF(MID(AR315,1,2)="GJ",96166)</f>
        <v>0</v>
      </c>
      <c r="AU315" s="43" t="n">
        <f aca="false">IFERROR(LEFT(C315,FIND(" ",C315)-1),C315)</f>
        <v>0</v>
      </c>
      <c r="AV315" s="43" t="n">
        <f aca="false">P315</f>
        <v>0</v>
      </c>
      <c r="AW315" s="43" t="n">
        <f aca="false">Q315</f>
        <v>0</v>
      </c>
      <c r="AX315" s="7" t="n">
        <f aca="false">H315</f>
        <v>0</v>
      </c>
      <c r="AY315" s="43" t="n">
        <f aca="false">L315</f>
        <v>0</v>
      </c>
      <c r="AZ315" s="43"/>
      <c r="BA315" s="43"/>
      <c r="BB315" s="43"/>
      <c r="BC315" s="6"/>
      <c r="BD315" s="43" t="n">
        <f aca="false">T315</f>
        <v>0</v>
      </c>
      <c r="BE315" s="43" t="n">
        <f aca="false">IFERROR(LEFT(R315,FIND(" ",R315)-1),R315)</f>
        <v>0</v>
      </c>
      <c r="BF315" s="5"/>
      <c r="BG315" s="78"/>
      <c r="BH315" s="55"/>
      <c r="BI315" s="44"/>
      <c r="BJ315" s="44"/>
      <c r="BK315" s="44"/>
      <c r="BL315" s="44" t="str">
        <f aca="false">IF(BG315="物管行政部","侯旭、郑楠",IF(BG315="安保部","张庚",IF(BG315="工程设备部","华菲",IF(BG315="人力资源部","成琦",IF(BG315="党委工作部","阎鑫雨",IF(BG315="餐饮服务部","赵弘晨",IF(BG315="工会","白莉",IF(BG315="办公室","李建萍",""))))))))&amp;IF(BG315="纪检部","张先民",IF(BG315="信息管理部","蔡浩然",""))</f>
        <v/>
      </c>
      <c r="BM315" s="44"/>
      <c r="BN315" s="44"/>
      <c r="BO315" s="44"/>
      <c r="BP315" s="44"/>
      <c r="BQ315" s="46"/>
      <c r="BR315" s="44"/>
      <c r="BS315" s="46"/>
      <c r="BT315" s="46"/>
      <c r="BU315" s="44"/>
      <c r="BV315" s="44"/>
      <c r="BW315" s="44" t="str">
        <f aca="false">MID(AR315,1,22)</f>
        <v>0</v>
      </c>
      <c r="BX315" s="45" t="n">
        <f aca="false">IF(COUNTIF(BW:BW,BW315)=1,"否",COUNTIF(BW:BW,BW315))</f>
        <v>17</v>
      </c>
      <c r="CF315" s="0" t="e">
        <f aca="false">VLOOKUP(AR315,[3]市民意见信息导出!$AK$2:$AM$304,3,FALSE())</f>
        <v>#N/A</v>
      </c>
    </row>
    <row r="316" customFormat="false" ht="14" hidden="true" customHeight="false" outlineLevel="0" collapsed="false">
      <c r="AK316" s="37" t="str">
        <f aca="false">AI316&amp;L316&amp;M316</f>
        <v/>
      </c>
      <c r="AR316" s="43" t="n">
        <f aca="false">IFERROR(LEFT(A316,FIND("（",A316)-1),A316)</f>
        <v>0</v>
      </c>
      <c r="AS316" s="43" t="n">
        <f aca="false">J316</f>
        <v>0</v>
      </c>
      <c r="AT316" s="43" t="n">
        <f aca="false">IF(MID(AR316,1,2)="热线",12345)+IF(MID(AR316,1,2)="网络",12345)+IF(MID(AR316,1,2)="GJ",96166)</f>
        <v>0</v>
      </c>
      <c r="AU316" s="43" t="n">
        <f aca="false">IFERROR(LEFT(C316,FIND(" ",C316)-1),C316)</f>
        <v>0</v>
      </c>
      <c r="AV316" s="43" t="n">
        <f aca="false">P316</f>
        <v>0</v>
      </c>
      <c r="AW316" s="43" t="n">
        <f aca="false">Q316</f>
        <v>0</v>
      </c>
      <c r="AX316" s="7" t="n">
        <f aca="false">H316</f>
        <v>0</v>
      </c>
      <c r="AY316" s="43" t="n">
        <f aca="false">L316</f>
        <v>0</v>
      </c>
      <c r="AZ316" s="43"/>
      <c r="BA316" s="43"/>
      <c r="BB316" s="43"/>
      <c r="BC316" s="6"/>
      <c r="BD316" s="43" t="n">
        <f aca="false">T316</f>
        <v>0</v>
      </c>
      <c r="BE316" s="43" t="n">
        <f aca="false">IFERROR(LEFT(R316,FIND(" ",R316)-1),R316)</f>
        <v>0</v>
      </c>
      <c r="BF316" s="5"/>
      <c r="BG316" s="78"/>
      <c r="BH316" s="55"/>
      <c r="BI316" s="44"/>
      <c r="BJ316" s="44"/>
      <c r="BK316" s="44"/>
      <c r="BL316" s="44" t="str">
        <f aca="false">IF(BG316="物管行政部","侯旭、郑楠",IF(BG316="安保部","张庚",IF(BG316="工程设备部","华菲",IF(BG316="人力资源部","成琦",IF(BG316="党委工作部","阎鑫雨",IF(BG316="餐饮服务部","赵弘晨",IF(BG316="工会","白莉",IF(BG316="办公室","李建萍",""))))))))&amp;IF(BG316="纪检部","张先民",IF(BG316="信息管理部","蔡浩然",""))</f>
        <v/>
      </c>
      <c r="BM316" s="44"/>
      <c r="BN316" s="44"/>
      <c r="BO316" s="44"/>
      <c r="BP316" s="44"/>
      <c r="BQ316" s="46"/>
      <c r="BR316" s="44"/>
      <c r="BS316" s="46"/>
      <c r="BT316" s="46"/>
      <c r="BU316" s="44"/>
      <c r="BV316" s="44"/>
      <c r="BW316" s="44" t="str">
        <f aca="false">MID(AR316,1,22)</f>
        <v>0</v>
      </c>
      <c r="BX316" s="45" t="n">
        <f aca="false">IF(COUNTIF(BW:BW,BW316)=1,"否",COUNTIF(BW:BW,BW316))</f>
        <v>17</v>
      </c>
      <c r="CF316" s="0" t="e">
        <f aca="false">VLOOKUP(AR316,[3]市民意见信息导出!$AK$2:$AM$304,3,FALSE())</f>
        <v>#N/A</v>
      </c>
    </row>
    <row r="317" customFormat="false" ht="14" hidden="true" customHeight="false" outlineLevel="0" collapsed="false">
      <c r="AK317" s="37" t="str">
        <f aca="false">AI317&amp;L317&amp;M317</f>
        <v/>
      </c>
      <c r="AR317" s="43" t="n">
        <f aca="false">IFERROR(LEFT(A317,FIND("（",A317)-1),A317)</f>
        <v>0</v>
      </c>
      <c r="AS317" s="43" t="n">
        <f aca="false">J317</f>
        <v>0</v>
      </c>
      <c r="AT317" s="43" t="n">
        <f aca="false">IF(MID(AR317,1,2)="热线",12345)+IF(MID(AR317,1,2)="网络",12345)+IF(MID(AR317,1,2)="GJ",96166)</f>
        <v>0</v>
      </c>
      <c r="AU317" s="43" t="n">
        <f aca="false">IFERROR(LEFT(C317,FIND(" ",C317)-1),C317)</f>
        <v>0</v>
      </c>
      <c r="AV317" s="43" t="n">
        <f aca="false">P317</f>
        <v>0</v>
      </c>
      <c r="AW317" s="43" t="n">
        <f aca="false">Q317</f>
        <v>0</v>
      </c>
      <c r="AX317" s="7" t="n">
        <f aca="false">H317</f>
        <v>0</v>
      </c>
      <c r="AY317" s="43" t="n">
        <f aca="false">L317</f>
        <v>0</v>
      </c>
      <c r="AZ317" s="43"/>
      <c r="BA317" s="43"/>
      <c r="BB317" s="43"/>
      <c r="BC317" s="6"/>
      <c r="BD317" s="43" t="n">
        <f aca="false">T317</f>
        <v>0</v>
      </c>
      <c r="BE317" s="43" t="n">
        <f aca="false">IFERROR(LEFT(R317,FIND(" ",R317)-1),R317)</f>
        <v>0</v>
      </c>
      <c r="BF317" s="5"/>
      <c r="BG317" s="78"/>
      <c r="BH317" s="55"/>
      <c r="BI317" s="44"/>
      <c r="BJ317" s="44"/>
      <c r="BK317" s="44"/>
      <c r="BL317" s="44" t="str">
        <f aca="false">IF(BG317="物管行政部","侯旭、郑楠",IF(BG317="安保部","张庚",IF(BG317="工程设备部","华菲",IF(BG317="人力资源部","成琦",IF(BG317="党委工作部","阎鑫雨",IF(BG317="餐饮服务部","赵弘晨",IF(BG317="工会","白莉",IF(BG317="办公室","李建萍",""))))))))&amp;IF(BG317="纪检部","张先民",IF(BG317="信息管理部","蔡浩然",""))</f>
        <v/>
      </c>
      <c r="BM317" s="44"/>
      <c r="BN317" s="44"/>
      <c r="BO317" s="44"/>
      <c r="BP317" s="44"/>
      <c r="BQ317" s="46"/>
      <c r="BR317" s="44"/>
      <c r="BS317" s="46"/>
      <c r="BT317" s="46"/>
      <c r="BU317" s="44"/>
      <c r="BV317" s="44"/>
      <c r="BW317" s="44" t="str">
        <f aca="false">MID(AR317,1,22)</f>
        <v>0</v>
      </c>
      <c r="BX317" s="45" t="n">
        <f aca="false">IF(COUNTIF(BW:BW,BW317)=1,"否",COUNTIF(BW:BW,BW317))</f>
        <v>17</v>
      </c>
      <c r="CF317" s="0" t="e">
        <f aca="false">VLOOKUP(AR317,[3]市民意见信息导出!$AK$2:$AM$304,3,FALSE())</f>
        <v>#N/A</v>
      </c>
    </row>
    <row r="318" customFormat="false" ht="14" hidden="true" customHeight="false" outlineLevel="0" collapsed="false">
      <c r="AK318" s="37" t="str">
        <f aca="false">AI318&amp;L318&amp;M318</f>
        <v/>
      </c>
      <c r="AR318" s="43" t="n">
        <f aca="false">IFERROR(LEFT(A318,FIND("（",A318)-1),A318)</f>
        <v>0</v>
      </c>
      <c r="AS318" s="43" t="n">
        <f aca="false">J318</f>
        <v>0</v>
      </c>
      <c r="AT318" s="43" t="n">
        <f aca="false">IF(MID(AR318,1,2)="热线",12345)+IF(MID(AR318,1,2)="网络",12345)+IF(MID(AR318,1,2)="GJ",96166)</f>
        <v>0</v>
      </c>
      <c r="AU318" s="43" t="n">
        <f aca="false">IFERROR(LEFT(C318,FIND(" ",C318)-1),C318)</f>
        <v>0</v>
      </c>
      <c r="AV318" s="43" t="n">
        <f aca="false">P318</f>
        <v>0</v>
      </c>
      <c r="AW318" s="43" t="n">
        <f aca="false">Q318</f>
        <v>0</v>
      </c>
      <c r="AX318" s="7" t="n">
        <f aca="false">H318</f>
        <v>0</v>
      </c>
      <c r="AY318" s="43" t="n">
        <f aca="false">L318</f>
        <v>0</v>
      </c>
      <c r="AZ318" s="43"/>
      <c r="BA318" s="43"/>
      <c r="BB318" s="43"/>
      <c r="BC318" s="6"/>
      <c r="BD318" s="43" t="n">
        <f aca="false">T318</f>
        <v>0</v>
      </c>
      <c r="BE318" s="43" t="n">
        <f aca="false">IFERROR(LEFT(R318,FIND(" ",R318)-1),R318)</f>
        <v>0</v>
      </c>
      <c r="BF318" s="5"/>
      <c r="BG318" s="78"/>
      <c r="BH318" s="55"/>
      <c r="BI318" s="44"/>
      <c r="BJ318" s="44"/>
      <c r="BK318" s="44"/>
      <c r="BL318" s="44" t="str">
        <f aca="false">IF(BG318="物管行政部","侯旭、郑楠",IF(BG318="安保部","张庚",IF(BG318="工程设备部","华菲",IF(BG318="人力资源部","成琦",IF(BG318="党委工作部","阎鑫雨",IF(BG318="餐饮服务部","赵弘晨",IF(BG318="工会","白莉",IF(BG318="办公室","李建萍",""))))))))&amp;IF(BG318="纪检部","张先民",IF(BG318="信息管理部","蔡浩然",""))</f>
        <v/>
      </c>
      <c r="BM318" s="44"/>
      <c r="BN318" s="44"/>
      <c r="BO318" s="44"/>
      <c r="BP318" s="44"/>
      <c r="BQ318" s="46"/>
      <c r="BR318" s="44"/>
      <c r="BS318" s="46"/>
      <c r="BT318" s="46"/>
      <c r="BU318" s="44"/>
      <c r="BV318" s="44"/>
      <c r="BW318" s="44" t="str">
        <f aca="false">MID(AR318,1,22)</f>
        <v>0</v>
      </c>
      <c r="BX318" s="45" t="n">
        <f aca="false">IF(COUNTIF(BW:BW,BW318)=1,"否",COUNTIF(BW:BW,BW318))</f>
        <v>17</v>
      </c>
      <c r="CF318" s="0" t="e">
        <f aca="false">VLOOKUP(AR318,[3]市民意见信息导出!$AK$2:$AM$304,3,FALSE())</f>
        <v>#N/A</v>
      </c>
    </row>
    <row r="319" customFormat="false" ht="14" hidden="true" customHeight="false" outlineLevel="0" collapsed="false">
      <c r="AK319" s="37" t="str">
        <f aca="false">AI319&amp;L319&amp;M319</f>
        <v/>
      </c>
      <c r="AR319" s="43" t="n">
        <f aca="false">IFERROR(LEFT(A319,FIND("（",A319)-1),A319)</f>
        <v>0</v>
      </c>
      <c r="AS319" s="43" t="n">
        <f aca="false">J319</f>
        <v>0</v>
      </c>
      <c r="AT319" s="43" t="n">
        <f aca="false">IF(MID(AR319,1,2)="热线",12345)+IF(MID(AR319,1,2)="网络",12345)+IF(MID(AR319,1,2)="GJ",96166)</f>
        <v>0</v>
      </c>
      <c r="AU319" s="43" t="n">
        <f aca="false">IFERROR(LEFT(C319,FIND(" ",C319)-1),C319)</f>
        <v>0</v>
      </c>
      <c r="AV319" s="43" t="n">
        <f aca="false">P319</f>
        <v>0</v>
      </c>
      <c r="AW319" s="43" t="n">
        <f aca="false">Q319</f>
        <v>0</v>
      </c>
      <c r="AX319" s="7" t="n">
        <f aca="false">H319</f>
        <v>0</v>
      </c>
      <c r="AY319" s="43" t="n">
        <f aca="false">L319</f>
        <v>0</v>
      </c>
      <c r="AZ319" s="43"/>
      <c r="BA319" s="43"/>
      <c r="BB319" s="43"/>
      <c r="BC319" s="6"/>
      <c r="BD319" s="43" t="n">
        <f aca="false">T319</f>
        <v>0</v>
      </c>
      <c r="BE319" s="43" t="n">
        <f aca="false">IFERROR(LEFT(R319,FIND(" ",R319)-1),R319)</f>
        <v>0</v>
      </c>
      <c r="BF319" s="5"/>
      <c r="BG319" s="78"/>
      <c r="BH319" s="55"/>
      <c r="BI319" s="44"/>
      <c r="BJ319" s="44"/>
      <c r="BK319" s="44"/>
      <c r="BL319" s="44" t="str">
        <f aca="false">IF(BG319="物管行政部","侯旭、郑楠",IF(BG319="安保部","张庚",IF(BG319="工程设备部","华菲",IF(BG319="人力资源部","成琦",IF(BG319="党委工作部","阎鑫雨",IF(BG319="餐饮服务部","赵弘晨",IF(BG319="工会","白莉",IF(BG319="办公室","李建萍",""))))))))&amp;IF(BG319="纪检部","张先民",IF(BG319="信息管理部","蔡浩然",""))</f>
        <v/>
      </c>
      <c r="BM319" s="44"/>
      <c r="BN319" s="44"/>
      <c r="BO319" s="44"/>
      <c r="BP319" s="44"/>
      <c r="BQ319" s="46"/>
      <c r="BR319" s="44"/>
      <c r="BS319" s="46"/>
      <c r="BT319" s="46"/>
      <c r="BU319" s="44"/>
      <c r="BV319" s="44"/>
      <c r="BW319" s="44" t="str">
        <f aca="false">MID(AR319,1,22)</f>
        <v>0</v>
      </c>
      <c r="BX319" s="45" t="n">
        <f aca="false">IF(COUNTIF(BW:BW,BW319)=1,"否",COUNTIF(BW:BW,BW319))</f>
        <v>17</v>
      </c>
      <c r="CF319" s="0" t="e">
        <f aca="false">VLOOKUP(AR319,[3]市民意见信息导出!$AK$2:$AM$304,3,FALSE())</f>
        <v>#N/A</v>
      </c>
    </row>
    <row r="320" customFormat="false" ht="14" hidden="true" customHeight="false" outlineLevel="0" collapsed="false">
      <c r="AK320" s="37" t="str">
        <f aca="false">AI320&amp;L320&amp;M320</f>
        <v/>
      </c>
      <c r="AR320" s="43" t="n">
        <f aca="false">IFERROR(LEFT(A320,FIND("（",A320)-1),A320)</f>
        <v>0</v>
      </c>
      <c r="AS320" s="43" t="n">
        <f aca="false">J320</f>
        <v>0</v>
      </c>
      <c r="AT320" s="43" t="n">
        <f aca="false">IF(MID(AR320,1,2)="热线",12345)+IF(MID(AR320,1,2)="网络",12345)+IF(MID(AR320,1,2)="GJ",96166)</f>
        <v>0</v>
      </c>
      <c r="AU320" s="43" t="n">
        <f aca="false">IFERROR(LEFT(C320,FIND(" ",C320)-1),C320)</f>
        <v>0</v>
      </c>
      <c r="AV320" s="43" t="n">
        <f aca="false">P320</f>
        <v>0</v>
      </c>
      <c r="AW320" s="43" t="n">
        <f aca="false">Q320</f>
        <v>0</v>
      </c>
      <c r="AX320" s="7" t="n">
        <f aca="false">H320</f>
        <v>0</v>
      </c>
      <c r="AY320" s="43" t="n">
        <f aca="false">L320</f>
        <v>0</v>
      </c>
      <c r="AZ320" s="43"/>
      <c r="BA320" s="43"/>
      <c r="BB320" s="43"/>
      <c r="BC320" s="6"/>
      <c r="BD320" s="43" t="n">
        <f aca="false">T320</f>
        <v>0</v>
      </c>
      <c r="BE320" s="43" t="n">
        <f aca="false">IFERROR(LEFT(R320,FIND(" ",R320)-1),R320)</f>
        <v>0</v>
      </c>
      <c r="BF320" s="5"/>
      <c r="BG320" s="78"/>
      <c r="BH320" s="55"/>
      <c r="BI320" s="44"/>
      <c r="BJ320" s="44"/>
      <c r="BK320" s="44"/>
      <c r="BL320" s="44" t="str">
        <f aca="false">IF(BG320="物管行政部","侯旭、郑楠",IF(BG320="安保部","张庚",IF(BG320="工程设备部","华菲",IF(BG320="人力资源部","成琦",IF(BG320="党委工作部","阎鑫雨",IF(BG320="餐饮服务部","赵弘晨",IF(BG320="工会","白莉",IF(BG320="办公室","李建萍",""))))))))&amp;IF(BG320="纪检部","张先民",IF(BG320="信息管理部","蔡浩然",""))</f>
        <v/>
      </c>
      <c r="BM320" s="44"/>
      <c r="BN320" s="44"/>
      <c r="BO320" s="44"/>
      <c r="BP320" s="44"/>
      <c r="BQ320" s="46"/>
      <c r="BR320" s="44"/>
      <c r="BS320" s="46"/>
      <c r="BT320" s="46"/>
      <c r="BU320" s="44"/>
      <c r="BV320" s="44"/>
      <c r="BW320" s="44" t="str">
        <f aca="false">MID(AR320,1,22)</f>
        <v>0</v>
      </c>
      <c r="BX320" s="45" t="n">
        <f aca="false">IF(COUNTIF(BW:BW,BW320)=1,"否",COUNTIF(BW:BW,BW320))</f>
        <v>17</v>
      </c>
      <c r="CF320" s="0" t="e">
        <f aca="false">VLOOKUP(AR320,[3]市民意见信息导出!$AK$2:$AM$304,3,FALSE())</f>
        <v>#N/A</v>
      </c>
    </row>
    <row r="321" customFormat="false" ht="14" hidden="true" customHeight="false" outlineLevel="0" collapsed="false">
      <c r="AK321" s="37" t="str">
        <f aca="false">AI321&amp;L321&amp;M321</f>
        <v/>
      </c>
      <c r="AR321" s="43" t="n">
        <f aca="false">IFERROR(LEFT(A321,FIND("（",A321)-1),A321)</f>
        <v>0</v>
      </c>
      <c r="AS321" s="43" t="n">
        <f aca="false">J321</f>
        <v>0</v>
      </c>
      <c r="AT321" s="43" t="n">
        <f aca="false">IF(MID(AR321,1,2)="热线",12345)+IF(MID(AR321,1,2)="网络",12345)+IF(MID(AR321,1,2)="GJ",96166)</f>
        <v>0</v>
      </c>
      <c r="AU321" s="43" t="n">
        <f aca="false">IFERROR(LEFT(C321,FIND(" ",C321)-1),C321)</f>
        <v>0</v>
      </c>
      <c r="AV321" s="43" t="n">
        <f aca="false">P321</f>
        <v>0</v>
      </c>
      <c r="AW321" s="43" t="n">
        <f aca="false">Q321</f>
        <v>0</v>
      </c>
      <c r="AX321" s="7" t="n">
        <f aca="false">H321</f>
        <v>0</v>
      </c>
      <c r="AY321" s="43" t="n">
        <f aca="false">L321</f>
        <v>0</v>
      </c>
      <c r="AZ321" s="43"/>
      <c r="BA321" s="43"/>
      <c r="BB321" s="43"/>
      <c r="BC321" s="6"/>
      <c r="BD321" s="43" t="n">
        <f aca="false">T321</f>
        <v>0</v>
      </c>
      <c r="BE321" s="43" t="n">
        <f aca="false">IFERROR(LEFT(R321,FIND(" ",R321)-1),R321)</f>
        <v>0</v>
      </c>
      <c r="BF321" s="5"/>
      <c r="BG321" s="78"/>
      <c r="BH321" s="55"/>
      <c r="BI321" s="44"/>
      <c r="BJ321" s="44"/>
      <c r="BK321" s="44"/>
      <c r="BL321" s="44" t="str">
        <f aca="false">IF(BG321="物管行政部","侯旭、郑楠",IF(BG321="安保部","张庚",IF(BG321="工程设备部","华菲",IF(BG321="人力资源部","成琦",IF(BG321="党委工作部","阎鑫雨",IF(BG321="餐饮服务部","赵弘晨",IF(BG321="工会","白莉",IF(BG321="办公室","李建萍",""))))))))&amp;IF(BG321="纪检部","张先民",IF(BG321="信息管理部","蔡浩然",""))</f>
        <v/>
      </c>
      <c r="BM321" s="44"/>
      <c r="BN321" s="44"/>
      <c r="BO321" s="44"/>
      <c r="BP321" s="44"/>
      <c r="BQ321" s="46"/>
      <c r="BR321" s="44"/>
      <c r="BS321" s="46"/>
      <c r="BT321" s="46"/>
      <c r="BU321" s="44"/>
      <c r="BV321" s="44"/>
      <c r="BW321" s="44" t="str">
        <f aca="false">MID(AR321,1,22)</f>
        <v>0</v>
      </c>
      <c r="BX321" s="45" t="n">
        <f aca="false">IF(COUNTIF(BW:BW,BW321)=1,"否",COUNTIF(BW:BW,BW321))</f>
        <v>17</v>
      </c>
      <c r="CF321" s="0" t="e">
        <f aca="false">VLOOKUP(AR321,[3]市民意见信息导出!$AK$2:$AM$304,3,FALSE())</f>
        <v>#N/A</v>
      </c>
    </row>
    <row r="322" customFormat="false" ht="14" hidden="true" customHeight="false" outlineLevel="0" collapsed="false">
      <c r="AK322" s="37" t="str">
        <f aca="false">AI322&amp;L322&amp;M322</f>
        <v/>
      </c>
      <c r="AR322" s="43" t="n">
        <f aca="false">IFERROR(LEFT(A322,FIND("（",A322)-1),A322)</f>
        <v>0</v>
      </c>
      <c r="AS322" s="43" t="n">
        <f aca="false">J322</f>
        <v>0</v>
      </c>
      <c r="AT322" s="43" t="n">
        <f aca="false">IF(MID(AR322,1,2)="热线",12345)+IF(MID(AR322,1,2)="网络",12345)+IF(MID(AR322,1,2)="GJ",96166)</f>
        <v>0</v>
      </c>
      <c r="AU322" s="43" t="n">
        <f aca="false">IFERROR(LEFT(C322,FIND(" ",C322)-1),C322)</f>
        <v>0</v>
      </c>
      <c r="AV322" s="43" t="n">
        <f aca="false">P322</f>
        <v>0</v>
      </c>
      <c r="AW322" s="43" t="n">
        <f aca="false">Q322</f>
        <v>0</v>
      </c>
      <c r="AX322" s="7" t="n">
        <f aca="false">H322</f>
        <v>0</v>
      </c>
      <c r="AY322" s="43" t="n">
        <f aca="false">L322</f>
        <v>0</v>
      </c>
      <c r="AZ322" s="43"/>
      <c r="BA322" s="43"/>
      <c r="BB322" s="43"/>
      <c r="BC322" s="6"/>
      <c r="BD322" s="43" t="n">
        <f aca="false">T322</f>
        <v>0</v>
      </c>
      <c r="BE322" s="43" t="n">
        <f aca="false">IFERROR(LEFT(R322,FIND(" ",R322)-1),R322)</f>
        <v>0</v>
      </c>
      <c r="BF322" s="5"/>
      <c r="BG322" s="78"/>
      <c r="BH322" s="55"/>
      <c r="BI322" s="44"/>
      <c r="BJ322" s="44"/>
      <c r="BK322" s="44"/>
      <c r="BL322" s="44" t="str">
        <f aca="false">IF(BG322="物管行政部","侯旭、郑楠",IF(BG322="安保部","张庚",IF(BG322="工程设备部","华菲",IF(BG322="人力资源部","成琦",IF(BG322="党委工作部","阎鑫雨",IF(BG322="餐饮服务部","赵弘晨",IF(BG322="工会","白莉",IF(BG322="办公室","李建萍",""))))))))&amp;IF(BG322="纪检部","张先民",IF(BG322="信息管理部","蔡浩然",""))</f>
        <v/>
      </c>
      <c r="BM322" s="44"/>
      <c r="BN322" s="44"/>
      <c r="BO322" s="44"/>
      <c r="BP322" s="44"/>
      <c r="BQ322" s="46"/>
      <c r="BR322" s="44"/>
      <c r="BS322" s="46"/>
      <c r="BT322" s="46"/>
      <c r="BU322" s="44"/>
      <c r="BV322" s="44"/>
      <c r="BW322" s="44" t="str">
        <f aca="false">MID(AR322,1,22)</f>
        <v>0</v>
      </c>
      <c r="BX322" s="45" t="n">
        <f aca="false">IF(COUNTIF(BW:BW,BW322)=1,"否",COUNTIF(BW:BW,BW322))</f>
        <v>17</v>
      </c>
      <c r="CF322" s="0" t="e">
        <f aca="false">VLOOKUP(AR322,[3]市民意见信息导出!$AK$2:$AM$304,3,FALSE())</f>
        <v>#N/A</v>
      </c>
    </row>
    <row r="323" customFormat="false" ht="14" hidden="true" customHeight="false" outlineLevel="0" collapsed="false">
      <c r="AK323" s="37" t="str">
        <f aca="false">AI323&amp;L323&amp;M323</f>
        <v/>
      </c>
      <c r="AR323" s="43" t="n">
        <f aca="false">IFERROR(LEFT(A323,FIND("（",A323)-1),A323)</f>
        <v>0</v>
      </c>
      <c r="AS323" s="43" t="n">
        <f aca="false">J323</f>
        <v>0</v>
      </c>
      <c r="AT323" s="43" t="n">
        <f aca="false">IF(MID(AR323,1,2)="热线",12345)+IF(MID(AR323,1,2)="网络",12345)+IF(MID(AR323,1,2)="GJ",96166)</f>
        <v>0</v>
      </c>
      <c r="AU323" s="43" t="n">
        <f aca="false">IFERROR(LEFT(C323,FIND(" ",C323)-1),C323)</f>
        <v>0</v>
      </c>
      <c r="AV323" s="43" t="n">
        <f aca="false">P323</f>
        <v>0</v>
      </c>
      <c r="AW323" s="43" t="n">
        <f aca="false">Q323</f>
        <v>0</v>
      </c>
      <c r="AX323" s="7" t="n">
        <f aca="false">H323</f>
        <v>0</v>
      </c>
      <c r="AY323" s="43" t="n">
        <f aca="false">L323</f>
        <v>0</v>
      </c>
      <c r="AZ323" s="43"/>
      <c r="BA323" s="43"/>
      <c r="BB323" s="43"/>
      <c r="BC323" s="6"/>
      <c r="BD323" s="43" t="n">
        <f aca="false">T323</f>
        <v>0</v>
      </c>
      <c r="BE323" s="43" t="n">
        <f aca="false">IFERROR(LEFT(R323,FIND(" ",R323)-1),R323)</f>
        <v>0</v>
      </c>
      <c r="BF323" s="5"/>
      <c r="BG323" s="78"/>
      <c r="BH323" s="55"/>
      <c r="BI323" s="44"/>
      <c r="BJ323" s="44"/>
      <c r="BK323" s="44"/>
      <c r="BL323" s="44" t="str">
        <f aca="false">IF(BG323="物管行政部","侯旭、郑楠",IF(BG323="安保部","张庚",IF(BG323="工程设备部","华菲",IF(BG323="人力资源部","成琦",IF(BG323="党委工作部","阎鑫雨",IF(BG323="餐饮服务部","赵弘晨",IF(BG323="工会","白莉",IF(BG323="办公室","李建萍",""))))))))&amp;IF(BG323="纪检部","张先民",IF(BG323="信息管理部","蔡浩然",""))</f>
        <v/>
      </c>
      <c r="BM323" s="44"/>
      <c r="BN323" s="44"/>
      <c r="BO323" s="44"/>
      <c r="BP323" s="44"/>
      <c r="BQ323" s="46"/>
      <c r="BR323" s="44"/>
      <c r="BS323" s="46"/>
      <c r="BT323" s="46"/>
      <c r="BU323" s="44"/>
      <c r="BV323" s="44"/>
      <c r="BW323" s="44" t="str">
        <f aca="false">MID(AR323,1,22)</f>
        <v>0</v>
      </c>
      <c r="BX323" s="45" t="n">
        <f aca="false">IF(COUNTIF(BW:BW,BW323)=1,"否",COUNTIF(BW:BW,BW323))</f>
        <v>17</v>
      </c>
      <c r="CF323" s="0" t="e">
        <f aca="false">VLOOKUP(AR323,[3]市民意见信息导出!$AK$2:$AM$304,3,FALSE())</f>
        <v>#N/A</v>
      </c>
    </row>
  </sheetData>
  <autoFilter ref="A3:CF323"/>
  <mergeCells count="4">
    <mergeCell ref="A1:BH1"/>
    <mergeCell ref="A2:AJ2"/>
    <mergeCell ref="AP2:BE2"/>
    <mergeCell ref="BW2:CD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Y2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3" topLeftCell="AN4" activePane="bottomRight" state="frozen"/>
      <selection pane="topLeft" activeCell="A1" activeCellId="0" sqref="A1"/>
      <selection pane="topRight" activeCell="AN1" activeCellId="0" sqref="AN1"/>
      <selection pane="bottomLeft" activeCell="A4" activeCellId="0" sqref="A4"/>
      <selection pane="bottomRight" activeCell="BF5" activeCellId="0" sqref="BF5:BG5"/>
    </sheetView>
  </sheetViews>
  <sheetFormatPr defaultColWidth="8.9921875" defaultRowHeight="14" customHeight="false" zeroHeight="false" outlineLevelRow="0" outlineLevelCol="0"/>
  <cols>
    <col collapsed="false" customWidth="true" hidden="false" outlineLevel="0" max="1" min="1" style="0" width="31.99"/>
    <col collapsed="false" customWidth="true" hidden="false" outlineLevel="0" max="4" min="2" style="0" width="16.9"/>
    <col collapsed="false" customWidth="true" hidden="false" outlineLevel="0" max="9" min="9" style="0" width="15.35"/>
    <col collapsed="false" customWidth="true" hidden="false" outlineLevel="0" max="18" min="18" style="0" width="13.08"/>
    <col collapsed="false" customWidth="false" hidden="false" outlineLevel="0" max="43" min="42" style="102" width="8.99"/>
    <col collapsed="false" customWidth="true" hidden="false" outlineLevel="0" max="44" min="44" style="102" width="30.99"/>
    <col collapsed="false" customWidth="false" hidden="false" outlineLevel="0" max="46" min="45" style="102" width="8.99"/>
    <col collapsed="false" customWidth="true" hidden="false" outlineLevel="0" max="47" min="47" style="102" width="17.35"/>
    <col collapsed="false" customWidth="true" hidden="false" outlineLevel="0" max="48" min="48" style="103" width="13.35"/>
    <col collapsed="false" customWidth="true" hidden="false" outlineLevel="0" max="49" min="49" style="103" width="11.44"/>
    <col collapsed="false" customWidth="true" hidden="false" outlineLevel="0" max="50" min="50" style="104" width="68.25"/>
    <col collapsed="false" customWidth="true" hidden="false" outlineLevel="0" max="51" min="51" style="103" width="16.12"/>
    <col collapsed="false" customWidth="false" hidden="false" outlineLevel="0" max="54" min="52" style="102" width="8.99"/>
    <col collapsed="false" customWidth="true" hidden="false" outlineLevel="0" max="55" min="55" style="102" width="13.99"/>
    <col collapsed="false" customWidth="false" hidden="false" outlineLevel="0" max="56" min="56" style="102" width="8.99"/>
    <col collapsed="false" customWidth="true" hidden="false" outlineLevel="0" max="57" min="57" style="102" width="10.25"/>
    <col collapsed="false" customWidth="true" hidden="false" outlineLevel="0" max="58" min="58" style="0" width="10.35"/>
    <col collapsed="false" customWidth="true" hidden="false" outlineLevel="0" max="59" min="59" style="0" width="14.99"/>
    <col collapsed="false" customWidth="false" hidden="false" outlineLevel="0" max="62" min="60" style="84" width="8.99"/>
    <col collapsed="false" customWidth="true" hidden="false" outlineLevel="0" max="63" min="63" style="84" width="10.9"/>
    <col collapsed="false" customWidth="false" hidden="false" outlineLevel="0" max="77" min="64" style="84" width="8.99"/>
  </cols>
  <sheetData>
    <row r="1" customFormat="false" ht="52" hidden="false" customHeight="true" outlineLevel="0" collapsed="false">
      <c r="A1" s="10" t="s">
        <v>0</v>
      </c>
      <c r="B1" s="10"/>
      <c r="C1" s="10"/>
      <c r="D1" s="10"/>
      <c r="E1" s="10"/>
      <c r="F1" s="10"/>
      <c r="G1" s="10"/>
      <c r="H1" s="10"/>
      <c r="I1" s="10"/>
      <c r="J1" s="10"/>
      <c r="K1" s="10"/>
      <c r="L1" s="10"/>
      <c r="M1" s="10"/>
      <c r="N1" s="10"/>
      <c r="O1" s="10"/>
      <c r="P1" s="10"/>
      <c r="Q1" s="10"/>
      <c r="R1" s="10"/>
      <c r="S1" s="10"/>
      <c r="T1" s="10"/>
      <c r="U1" s="10"/>
      <c r="V1" s="10"/>
      <c r="W1" s="10"/>
      <c r="X1" s="10"/>
      <c r="Y1" s="10"/>
      <c r="Z1" s="10"/>
      <c r="AA1" s="10"/>
      <c r="AB1" s="10"/>
      <c r="AC1" s="10"/>
      <c r="AD1" s="10"/>
      <c r="AE1" s="10"/>
      <c r="AF1" s="10"/>
      <c r="AG1" s="10"/>
      <c r="AH1" s="10"/>
      <c r="AI1" s="10"/>
      <c r="AJ1" s="10"/>
      <c r="AK1" s="10"/>
      <c r="AL1" s="10"/>
      <c r="AM1" s="10"/>
      <c r="AN1" s="10"/>
      <c r="AO1" s="10"/>
      <c r="AP1" s="10"/>
      <c r="AQ1" s="10"/>
      <c r="AR1" s="10"/>
      <c r="AS1" s="10"/>
      <c r="AT1" s="10"/>
      <c r="AU1" s="10"/>
      <c r="AV1" s="10"/>
      <c r="AW1" s="10"/>
      <c r="AX1" s="10"/>
      <c r="AY1" s="10"/>
      <c r="AZ1" s="10"/>
      <c r="BA1" s="105"/>
      <c r="BB1" s="105"/>
      <c r="BC1" s="105"/>
      <c r="BD1" s="0"/>
      <c r="BE1" s="0"/>
      <c r="BF1" s="105"/>
      <c r="BG1" s="106"/>
    </row>
    <row r="2" customFormat="false" ht="17" hidden="false" customHeight="true" outlineLevel="0" collapsed="false">
      <c r="A2" s="11" t="s">
        <v>1</v>
      </c>
      <c r="B2" s="11"/>
      <c r="C2" s="11"/>
      <c r="D2" s="11"/>
      <c r="E2" s="11"/>
      <c r="F2" s="11"/>
      <c r="G2" s="11"/>
      <c r="H2" s="11"/>
      <c r="I2" s="11"/>
      <c r="J2" s="11"/>
      <c r="K2" s="11"/>
      <c r="L2" s="11"/>
      <c r="M2" s="11"/>
      <c r="N2" s="11"/>
      <c r="O2" s="11"/>
      <c r="P2" s="11"/>
      <c r="Q2" s="11"/>
      <c r="R2" s="11"/>
      <c r="S2" s="11"/>
      <c r="T2" s="11"/>
      <c r="U2" s="11"/>
      <c r="V2" s="11"/>
      <c r="W2" s="11"/>
      <c r="X2" s="11"/>
      <c r="Y2" s="11"/>
      <c r="Z2" s="11"/>
      <c r="AA2" s="11"/>
      <c r="AB2" s="11"/>
      <c r="AC2" s="11"/>
      <c r="AD2" s="11"/>
      <c r="AE2" s="11"/>
      <c r="AF2" s="11"/>
      <c r="AG2" s="11"/>
      <c r="AH2" s="11"/>
      <c r="AI2" s="11"/>
      <c r="AJ2" s="11"/>
      <c r="AK2" s="11"/>
      <c r="AL2" s="11"/>
      <c r="AM2" s="11"/>
      <c r="AN2" s="11"/>
      <c r="AO2" s="11"/>
      <c r="AP2" s="107" t="s">
        <v>2</v>
      </c>
      <c r="AQ2" s="107"/>
      <c r="AR2" s="107"/>
      <c r="AS2" s="107"/>
      <c r="AT2" s="107"/>
      <c r="AU2" s="107"/>
      <c r="AV2" s="107"/>
      <c r="AW2" s="107"/>
      <c r="AX2" s="107"/>
      <c r="AY2" s="107"/>
      <c r="AZ2" s="107"/>
      <c r="BA2" s="107"/>
      <c r="BB2" s="107"/>
      <c r="BC2" s="107"/>
      <c r="BD2" s="107"/>
      <c r="BE2" s="107"/>
      <c r="BF2" s="16"/>
      <c r="BG2" s="87"/>
      <c r="BH2" s="88"/>
      <c r="BI2" s="88"/>
      <c r="BJ2" s="88"/>
      <c r="BK2" s="88"/>
      <c r="BL2" s="88"/>
      <c r="BM2" s="88"/>
      <c r="BN2" s="88"/>
      <c r="BO2" s="88"/>
      <c r="BP2" s="88"/>
      <c r="BQ2" s="88"/>
      <c r="BR2" s="88"/>
      <c r="BS2" s="88"/>
      <c r="BT2" s="108"/>
      <c r="BU2" s="108"/>
      <c r="BV2" s="108"/>
      <c r="BW2" s="108"/>
      <c r="BX2" s="108"/>
      <c r="BY2" s="108"/>
    </row>
    <row r="3" customFormat="false" ht="16" hidden="false" customHeight="true" outlineLevel="0" collapsed="false">
      <c r="A3" s="90" t="s">
        <v>4723</v>
      </c>
      <c r="B3" s="90" t="s">
        <v>4724</v>
      </c>
      <c r="C3" s="90" t="s">
        <v>8</v>
      </c>
      <c r="D3" s="90" t="s">
        <v>4725</v>
      </c>
      <c r="E3" s="90" t="s">
        <v>4726</v>
      </c>
      <c r="F3" s="90" t="s">
        <v>4727</v>
      </c>
      <c r="G3" s="90" t="s">
        <v>11</v>
      </c>
      <c r="H3" s="90" t="s">
        <v>4728</v>
      </c>
      <c r="I3" s="90" t="s">
        <v>4729</v>
      </c>
      <c r="J3" s="90" t="s">
        <v>4730</v>
      </c>
      <c r="K3" s="90" t="s">
        <v>4731</v>
      </c>
      <c r="L3" s="90" t="s">
        <v>16</v>
      </c>
      <c r="M3" s="90" t="s">
        <v>4732</v>
      </c>
      <c r="N3" s="90" t="s">
        <v>4733</v>
      </c>
      <c r="O3" s="90" t="s">
        <v>4734</v>
      </c>
      <c r="P3" s="90" t="s">
        <v>20</v>
      </c>
      <c r="Q3" s="90" t="s">
        <v>21</v>
      </c>
      <c r="R3" s="90" t="s">
        <v>4735</v>
      </c>
      <c r="S3" s="90" t="s">
        <v>23</v>
      </c>
      <c r="T3" s="90" t="s">
        <v>25</v>
      </c>
      <c r="U3" s="90" t="s">
        <v>26</v>
      </c>
      <c r="V3" s="90" t="s">
        <v>27</v>
      </c>
      <c r="W3" s="90" t="s">
        <v>28</v>
      </c>
      <c r="X3" s="90" t="s">
        <v>29</v>
      </c>
      <c r="Y3" s="90" t="s">
        <v>30</v>
      </c>
      <c r="Z3" s="90" t="s">
        <v>31</v>
      </c>
      <c r="AA3" s="90" t="s">
        <v>32</v>
      </c>
      <c r="AB3" s="90" t="s">
        <v>33</v>
      </c>
      <c r="AC3" s="90" t="s">
        <v>4736</v>
      </c>
      <c r="AD3" s="90" t="s">
        <v>4737</v>
      </c>
      <c r="AE3" s="90" t="s">
        <v>4738</v>
      </c>
      <c r="AF3" s="90" t="s">
        <v>4739</v>
      </c>
      <c r="AG3" s="90" t="s">
        <v>4740</v>
      </c>
      <c r="AH3" s="90" t="s">
        <v>4741</v>
      </c>
      <c r="AI3" s="90" t="s">
        <v>4742</v>
      </c>
      <c r="AJ3" s="90" t="s">
        <v>4743</v>
      </c>
      <c r="AK3" s="109"/>
      <c r="AL3" s="109"/>
      <c r="AM3" s="109"/>
      <c r="AN3" s="109"/>
      <c r="AO3" s="109"/>
      <c r="AP3" s="110" t="s">
        <v>42</v>
      </c>
      <c r="AQ3" s="110" t="s">
        <v>43</v>
      </c>
      <c r="AR3" s="111" t="s">
        <v>44</v>
      </c>
      <c r="AS3" s="111" t="s">
        <v>45</v>
      </c>
      <c r="AT3" s="111" t="s">
        <v>46</v>
      </c>
      <c r="AU3" s="111" t="s">
        <v>47</v>
      </c>
      <c r="AV3" s="112" t="s">
        <v>59</v>
      </c>
      <c r="AW3" s="112" t="s">
        <v>60</v>
      </c>
      <c r="AX3" s="112" t="s">
        <v>50</v>
      </c>
      <c r="AY3" s="112" t="s">
        <v>51</v>
      </c>
      <c r="AZ3" s="24" t="s">
        <v>52</v>
      </c>
      <c r="BA3" s="26" t="s">
        <v>53</v>
      </c>
      <c r="BB3" s="26" t="s">
        <v>54</v>
      </c>
      <c r="BC3" s="27" t="s">
        <v>55</v>
      </c>
      <c r="BD3" s="111" t="s">
        <v>56</v>
      </c>
      <c r="BE3" s="112" t="s">
        <v>7268</v>
      </c>
      <c r="BF3" s="113" t="s">
        <v>59</v>
      </c>
      <c r="BG3" s="114" t="s">
        <v>60</v>
      </c>
      <c r="BH3" s="29" t="s">
        <v>61</v>
      </c>
      <c r="BI3" s="29" t="s">
        <v>62</v>
      </c>
      <c r="BJ3" s="30" t="s">
        <v>63</v>
      </c>
      <c r="BK3" s="30" t="s">
        <v>64</v>
      </c>
      <c r="BL3" s="30" t="s">
        <v>7269</v>
      </c>
      <c r="BM3" s="31" t="s">
        <v>65</v>
      </c>
      <c r="BN3" s="31" t="s">
        <v>66</v>
      </c>
      <c r="BO3" s="30" t="s">
        <v>28</v>
      </c>
      <c r="BP3" s="32" t="s">
        <v>68</v>
      </c>
      <c r="BQ3" s="32" t="s">
        <v>69</v>
      </c>
      <c r="BR3" s="32" t="s">
        <v>71</v>
      </c>
      <c r="BS3" s="31" t="s">
        <v>72</v>
      </c>
      <c r="BT3" s="31"/>
      <c r="BU3" s="31"/>
      <c r="BV3" s="31"/>
      <c r="BW3" s="31"/>
      <c r="BX3" s="31"/>
      <c r="BY3" s="31"/>
    </row>
    <row r="4" customFormat="false" ht="78" hidden="false" customHeight="true" outlineLevel="0" collapsed="false">
      <c r="A4" s="36" t="s">
        <v>7270</v>
      </c>
      <c r="B4" s="36" t="s">
        <v>7271</v>
      </c>
      <c r="C4" s="36" t="s">
        <v>7271</v>
      </c>
      <c r="D4" s="36" t="s">
        <v>2989</v>
      </c>
      <c r="E4" s="35"/>
      <c r="F4" s="35" t="s">
        <v>129</v>
      </c>
      <c r="G4" s="35"/>
      <c r="H4" s="36" t="s">
        <v>7272</v>
      </c>
      <c r="I4" s="35" t="s">
        <v>116</v>
      </c>
      <c r="J4" s="35" t="s">
        <v>93</v>
      </c>
      <c r="K4" s="35" t="s">
        <v>94</v>
      </c>
      <c r="L4" s="35" t="s">
        <v>184</v>
      </c>
      <c r="M4" s="35" t="s">
        <v>185</v>
      </c>
      <c r="N4" s="35" t="s">
        <v>97</v>
      </c>
      <c r="O4" s="35" t="s">
        <v>135</v>
      </c>
      <c r="P4" s="35"/>
      <c r="Q4" s="35" t="s">
        <v>135</v>
      </c>
      <c r="R4" s="36" t="s">
        <v>2989</v>
      </c>
      <c r="S4" s="36" t="s">
        <v>2903</v>
      </c>
      <c r="T4" s="35" t="s">
        <v>103</v>
      </c>
      <c r="U4" s="36" t="s">
        <v>104</v>
      </c>
      <c r="V4" s="35" t="s">
        <v>3648</v>
      </c>
      <c r="W4" s="35" t="s">
        <v>7273</v>
      </c>
      <c r="X4" s="35" t="s">
        <v>7274</v>
      </c>
      <c r="Y4" s="35" t="s">
        <v>3861</v>
      </c>
      <c r="Z4" s="35" t="s">
        <v>163</v>
      </c>
      <c r="AA4" s="35" t="s">
        <v>7275</v>
      </c>
      <c r="AB4" s="35" t="s">
        <v>111</v>
      </c>
      <c r="AC4" s="35" t="s">
        <v>97</v>
      </c>
      <c r="AD4" s="35" t="s">
        <v>99</v>
      </c>
      <c r="AE4" s="35"/>
      <c r="AF4" s="35"/>
      <c r="AG4" s="35"/>
      <c r="AH4" s="35" t="s">
        <v>4756</v>
      </c>
      <c r="AI4" s="35" t="s">
        <v>4757</v>
      </c>
      <c r="AJ4" s="36" t="s">
        <v>104</v>
      </c>
      <c r="AP4" s="65" t="n">
        <v>1</v>
      </c>
      <c r="AQ4" s="65" t="s">
        <v>7276</v>
      </c>
      <c r="AR4" s="65" t="s">
        <v>7270</v>
      </c>
      <c r="AS4" s="115" t="s">
        <v>93</v>
      </c>
      <c r="AT4" s="65" t="s">
        <v>7277</v>
      </c>
      <c r="AU4" s="116" t="s">
        <v>7271</v>
      </c>
      <c r="AV4" s="117" t="s">
        <v>99</v>
      </c>
      <c r="AW4" s="118" t="s">
        <v>218</v>
      </c>
      <c r="AX4" s="119" t="s">
        <v>7278</v>
      </c>
      <c r="AY4" s="120" t="s">
        <v>7279</v>
      </c>
      <c r="AZ4" s="121" t="s">
        <v>116</v>
      </c>
      <c r="BA4" s="43" t="s">
        <v>116</v>
      </c>
      <c r="BB4" s="43" t="s">
        <v>116</v>
      </c>
      <c r="BC4" s="121" t="s">
        <v>4758</v>
      </c>
      <c r="BD4" s="121" t="s">
        <v>103</v>
      </c>
      <c r="BE4" s="122" t="s">
        <v>7280</v>
      </c>
      <c r="BF4" s="117" t="s">
        <v>99</v>
      </c>
      <c r="BG4" s="118" t="s">
        <v>135</v>
      </c>
      <c r="BH4" s="44"/>
      <c r="BI4" s="44"/>
      <c r="BJ4" s="44"/>
      <c r="BK4" s="44"/>
      <c r="BL4" s="44"/>
      <c r="BM4" s="44"/>
      <c r="BN4" s="44"/>
      <c r="BO4" s="44"/>
      <c r="BP4" s="44"/>
      <c r="BQ4" s="44"/>
      <c r="BR4" s="44"/>
      <c r="BS4" s="44"/>
      <c r="BT4" s="44"/>
      <c r="BU4" s="44"/>
      <c r="BV4" s="44"/>
      <c r="BW4" s="44"/>
      <c r="BX4" s="44"/>
      <c r="BY4" s="44"/>
    </row>
    <row r="5" customFormat="false" ht="78" hidden="false" customHeight="true" outlineLevel="0" collapsed="false">
      <c r="A5" s="36" t="s">
        <v>7281</v>
      </c>
      <c r="B5" s="36" t="s">
        <v>7282</v>
      </c>
      <c r="C5" s="36" t="s">
        <v>7283</v>
      </c>
      <c r="D5" s="36" t="s">
        <v>4501</v>
      </c>
      <c r="E5" s="35" t="s">
        <v>4747</v>
      </c>
      <c r="F5" s="35"/>
      <c r="G5" s="36" t="s">
        <v>7284</v>
      </c>
      <c r="H5" s="35" t="s">
        <v>7285</v>
      </c>
      <c r="I5" s="35" t="s">
        <v>92</v>
      </c>
      <c r="J5" s="35" t="s">
        <v>173</v>
      </c>
      <c r="K5" s="35" t="s">
        <v>132</v>
      </c>
      <c r="L5" s="35" t="s">
        <v>174</v>
      </c>
      <c r="M5" s="35" t="s">
        <v>175</v>
      </c>
      <c r="N5" s="35" t="s">
        <v>97</v>
      </c>
      <c r="O5" s="35" t="s">
        <v>390</v>
      </c>
      <c r="P5" s="35"/>
      <c r="Q5" s="35" t="s">
        <v>390</v>
      </c>
      <c r="R5" s="36" t="s">
        <v>4501</v>
      </c>
      <c r="S5" s="35"/>
      <c r="T5" s="35" t="s">
        <v>7286</v>
      </c>
      <c r="U5" s="36" t="s">
        <v>104</v>
      </c>
      <c r="V5" s="35"/>
      <c r="W5" s="35"/>
      <c r="X5" s="35"/>
      <c r="Y5" s="35"/>
      <c r="Z5" s="35"/>
      <c r="AA5" s="35"/>
      <c r="AB5" s="35"/>
      <c r="AC5" s="35" t="s">
        <v>97</v>
      </c>
      <c r="AD5" s="35" t="s">
        <v>176</v>
      </c>
      <c r="AE5" s="35"/>
      <c r="AF5" s="35"/>
      <c r="AG5" s="35"/>
      <c r="AH5" s="35" t="s">
        <v>4756</v>
      </c>
      <c r="AI5" s="35" t="s">
        <v>4757</v>
      </c>
      <c r="AJ5" s="36" t="s">
        <v>104</v>
      </c>
      <c r="AP5" s="121" t="n">
        <v>2</v>
      </c>
      <c r="AQ5" s="65" t="s">
        <v>7287</v>
      </c>
      <c r="AR5" s="65" t="s">
        <v>7281</v>
      </c>
      <c r="AS5" s="115" t="s">
        <v>173</v>
      </c>
      <c r="AT5" s="65" t="s">
        <v>7277</v>
      </c>
      <c r="AU5" s="116" t="s">
        <v>7283</v>
      </c>
      <c r="AV5" s="117" t="s">
        <v>148</v>
      </c>
      <c r="AW5" s="118" t="s">
        <v>390</v>
      </c>
      <c r="AX5" s="123" t="s">
        <v>7288</v>
      </c>
      <c r="AY5" s="120" t="s">
        <v>780</v>
      </c>
      <c r="AZ5" s="121" t="s">
        <v>116</v>
      </c>
      <c r="BA5" s="43" t="s">
        <v>116</v>
      </c>
      <c r="BB5" s="43" t="s">
        <v>116</v>
      </c>
      <c r="BC5" s="121" t="s">
        <v>4758</v>
      </c>
      <c r="BD5" s="121" t="s">
        <v>103</v>
      </c>
      <c r="BE5" s="122" t="s">
        <v>7289</v>
      </c>
      <c r="BF5" s="117" t="s">
        <v>148</v>
      </c>
      <c r="BG5" s="118" t="s">
        <v>390</v>
      </c>
      <c r="BH5" s="44"/>
      <c r="BI5" s="44"/>
      <c r="BJ5" s="44"/>
      <c r="BK5" s="44"/>
      <c r="BL5" s="44"/>
      <c r="BM5" s="44"/>
      <c r="BN5" s="44"/>
      <c r="BO5" s="44"/>
      <c r="BP5" s="44"/>
      <c r="BQ5" s="44"/>
      <c r="BR5" s="44"/>
      <c r="BS5" s="44"/>
      <c r="BT5" s="44"/>
      <c r="BU5" s="44"/>
      <c r="BV5" s="44"/>
      <c r="BW5" s="44"/>
      <c r="BX5" s="44"/>
      <c r="BY5" s="44"/>
    </row>
    <row r="6" customFormat="false" ht="78" hidden="false" customHeight="true" outlineLevel="0" collapsed="false">
      <c r="A6" s="35"/>
      <c r="B6" s="35"/>
      <c r="C6" s="35"/>
      <c r="D6" s="35"/>
      <c r="E6" s="35"/>
      <c r="F6" s="35"/>
      <c r="G6" s="35"/>
      <c r="H6" s="35"/>
      <c r="I6" s="35"/>
      <c r="J6" s="35"/>
      <c r="K6" s="35"/>
      <c r="L6" s="35"/>
      <c r="M6" s="35"/>
      <c r="N6" s="35"/>
      <c r="O6" s="35"/>
      <c r="P6" s="35"/>
      <c r="Q6" s="35"/>
      <c r="R6" s="35"/>
      <c r="S6" s="35"/>
      <c r="T6" s="35"/>
      <c r="U6" s="35"/>
      <c r="V6" s="35"/>
      <c r="W6" s="35"/>
      <c r="X6" s="35"/>
      <c r="Y6" s="35"/>
      <c r="Z6" s="35"/>
      <c r="AA6" s="35"/>
      <c r="AB6" s="35"/>
      <c r="AC6" s="35"/>
      <c r="AD6" s="124"/>
      <c r="AE6" s="124"/>
      <c r="AF6" s="124"/>
      <c r="AG6" s="124"/>
      <c r="AH6" s="124"/>
      <c r="AI6" s="124"/>
      <c r="AJ6" s="124"/>
      <c r="AP6" s="121"/>
      <c r="AQ6" s="121"/>
      <c r="AR6" s="121"/>
      <c r="AS6" s="115"/>
      <c r="AT6" s="121"/>
      <c r="AU6" s="116"/>
      <c r="AV6" s="117"/>
      <c r="AW6" s="118"/>
      <c r="AX6" s="123"/>
      <c r="AY6" s="120"/>
      <c r="AZ6" s="121"/>
      <c r="BA6" s="43"/>
      <c r="BB6" s="43"/>
      <c r="BC6" s="121"/>
      <c r="BD6" s="121"/>
      <c r="BE6" s="116"/>
      <c r="BF6" s="117"/>
      <c r="BG6" s="118"/>
      <c r="BH6" s="44"/>
      <c r="BI6" s="44"/>
      <c r="BJ6" s="44"/>
      <c r="BK6" s="44"/>
      <c r="BL6" s="44"/>
      <c r="BM6" s="44"/>
      <c r="BN6" s="44"/>
      <c r="BO6" s="44"/>
      <c r="BP6" s="44"/>
      <c r="BQ6" s="44"/>
      <c r="BR6" s="44"/>
      <c r="BS6" s="44"/>
      <c r="BT6" s="44"/>
      <c r="BU6" s="44"/>
      <c r="BV6" s="44"/>
      <c r="BW6" s="44"/>
      <c r="BX6" s="44"/>
      <c r="BY6" s="44"/>
    </row>
    <row r="7" customFormat="false" ht="78" hidden="false" customHeight="true" outlineLevel="0" collapsed="false">
      <c r="A7" s="35"/>
      <c r="B7" s="35"/>
      <c r="C7" s="35"/>
      <c r="D7" s="35"/>
      <c r="E7" s="35"/>
      <c r="F7" s="35"/>
      <c r="G7" s="35"/>
      <c r="H7" s="35"/>
      <c r="I7" s="35"/>
      <c r="J7" s="35"/>
      <c r="K7" s="35"/>
      <c r="L7" s="35"/>
      <c r="M7" s="35"/>
      <c r="N7" s="35"/>
      <c r="O7" s="35"/>
      <c r="P7" s="35"/>
      <c r="Q7" s="35"/>
      <c r="R7" s="35"/>
      <c r="S7" s="35"/>
      <c r="T7" s="35"/>
      <c r="U7" s="35"/>
      <c r="V7" s="35"/>
      <c r="W7" s="35"/>
      <c r="X7" s="35"/>
      <c r="Y7" s="35"/>
      <c r="Z7" s="35"/>
      <c r="AA7" s="35"/>
      <c r="AB7" s="35"/>
      <c r="AC7" s="35"/>
      <c r="AD7" s="124"/>
      <c r="AE7" s="124"/>
      <c r="AF7" s="124"/>
      <c r="AG7" s="124"/>
      <c r="AH7" s="124"/>
      <c r="AI7" s="124"/>
      <c r="AJ7" s="124"/>
      <c r="AP7" s="121"/>
      <c r="AQ7" s="121"/>
      <c r="AR7" s="121"/>
      <c r="AS7" s="115"/>
      <c r="AT7" s="121"/>
      <c r="AU7" s="116"/>
      <c r="AV7" s="117"/>
      <c r="AW7" s="118"/>
      <c r="AX7" s="123"/>
      <c r="AY7" s="120"/>
      <c r="AZ7" s="121"/>
      <c r="BA7" s="43"/>
      <c r="BB7" s="43"/>
      <c r="BC7" s="121"/>
      <c r="BD7" s="121"/>
      <c r="BE7" s="116"/>
      <c r="BF7" s="117"/>
      <c r="BG7" s="118"/>
      <c r="BH7" s="44"/>
      <c r="BI7" s="44"/>
      <c r="BJ7" s="44"/>
      <c r="BK7" s="44"/>
      <c r="BL7" s="44"/>
      <c r="BM7" s="44"/>
      <c r="BN7" s="44"/>
      <c r="BO7" s="44"/>
      <c r="BP7" s="44"/>
      <c r="BQ7" s="44"/>
      <c r="BR7" s="44"/>
      <c r="BS7" s="44"/>
      <c r="BT7" s="44"/>
      <c r="BU7" s="44"/>
      <c r="BV7" s="44"/>
      <c r="BW7" s="44"/>
      <c r="BX7" s="44"/>
      <c r="BY7" s="44"/>
    </row>
    <row r="8" customFormat="false" ht="78" hidden="false" customHeight="true" outlineLevel="0" collapsed="false">
      <c r="A8" s="35"/>
      <c r="B8" s="35"/>
      <c r="C8" s="35"/>
      <c r="D8" s="35"/>
      <c r="E8" s="35"/>
      <c r="F8" s="35"/>
      <c r="G8" s="35"/>
      <c r="H8" s="35"/>
      <c r="I8" s="35"/>
      <c r="J8" s="35"/>
      <c r="K8" s="35"/>
      <c r="L8" s="35"/>
      <c r="M8" s="35"/>
      <c r="N8" s="35"/>
      <c r="O8" s="35"/>
      <c r="P8" s="35"/>
      <c r="Q8" s="35"/>
      <c r="R8" s="35"/>
      <c r="S8" s="35"/>
      <c r="T8" s="35"/>
      <c r="U8" s="35"/>
      <c r="V8" s="35"/>
      <c r="W8" s="35"/>
      <c r="X8" s="35"/>
      <c r="Y8" s="35"/>
      <c r="Z8" s="35"/>
      <c r="AA8" s="35"/>
      <c r="AB8" s="35"/>
      <c r="AC8" s="35"/>
      <c r="AD8" s="124"/>
      <c r="AE8" s="124"/>
      <c r="AF8" s="124"/>
      <c r="AG8" s="124"/>
      <c r="AH8" s="124"/>
      <c r="AI8" s="124"/>
      <c r="AJ8" s="124"/>
      <c r="AP8" s="121"/>
      <c r="AQ8" s="121"/>
      <c r="AR8" s="121"/>
      <c r="AS8" s="115"/>
      <c r="AT8" s="121"/>
      <c r="AU8" s="116"/>
      <c r="AV8" s="117"/>
      <c r="AW8" s="118"/>
      <c r="AX8" s="123"/>
      <c r="AY8" s="120"/>
      <c r="AZ8" s="121"/>
      <c r="BA8" s="43"/>
      <c r="BB8" s="43"/>
      <c r="BC8" s="121"/>
      <c r="BD8" s="121"/>
      <c r="BE8" s="116"/>
      <c r="BF8" s="117"/>
      <c r="BG8" s="118"/>
      <c r="BH8" s="44"/>
      <c r="BI8" s="44"/>
      <c r="BJ8" s="44"/>
      <c r="BK8" s="44"/>
      <c r="BL8" s="44"/>
      <c r="BM8" s="44"/>
      <c r="BN8" s="44"/>
      <c r="BO8" s="44"/>
      <c r="BP8" s="44"/>
      <c r="BQ8" s="44"/>
      <c r="BR8" s="44"/>
      <c r="BS8" s="44"/>
      <c r="BT8" s="44"/>
      <c r="BU8" s="44"/>
      <c r="BV8" s="44"/>
      <c r="BW8" s="44"/>
      <c r="BX8" s="44"/>
      <c r="BY8" s="44"/>
    </row>
    <row r="9" customFormat="false" ht="5" hidden="false" customHeight="true" outlineLevel="0" collapsed="false">
      <c r="A9" s="35"/>
      <c r="B9" s="35"/>
      <c r="C9" s="35"/>
      <c r="D9" s="35"/>
      <c r="E9" s="35"/>
      <c r="F9" s="35"/>
      <c r="G9" s="35"/>
      <c r="H9" s="35"/>
      <c r="I9" s="35"/>
      <c r="J9" s="35"/>
      <c r="K9" s="35"/>
      <c r="L9" s="35"/>
      <c r="M9" s="35"/>
      <c r="N9" s="35"/>
      <c r="O9" s="35"/>
      <c r="P9" s="35"/>
      <c r="Q9" s="35"/>
      <c r="R9" s="35"/>
      <c r="S9" s="35"/>
      <c r="T9" s="35"/>
      <c r="U9" s="35"/>
      <c r="V9" s="35"/>
      <c r="W9" s="35"/>
      <c r="X9" s="35"/>
      <c r="Y9" s="35"/>
      <c r="Z9" s="35"/>
      <c r="AA9" s="35"/>
      <c r="AB9" s="35"/>
      <c r="AC9" s="35"/>
      <c r="AD9" s="124"/>
      <c r="AE9" s="124"/>
      <c r="AF9" s="124"/>
      <c r="AG9" s="124"/>
      <c r="AH9" s="124"/>
      <c r="AI9" s="124"/>
      <c r="AJ9" s="124"/>
      <c r="AP9" s="121"/>
      <c r="AQ9" s="121"/>
      <c r="AR9" s="121"/>
      <c r="AS9" s="115"/>
      <c r="AT9" s="121"/>
      <c r="AU9" s="116"/>
      <c r="AV9" s="117"/>
      <c r="AW9" s="118"/>
      <c r="AX9" s="123"/>
      <c r="AY9" s="120"/>
      <c r="AZ9" s="121"/>
      <c r="BA9" s="43"/>
      <c r="BB9" s="43"/>
      <c r="BC9" s="121"/>
      <c r="BD9" s="121"/>
      <c r="BE9" s="116"/>
      <c r="BF9" s="117"/>
      <c r="BG9" s="118"/>
      <c r="BH9" s="44"/>
      <c r="BI9" s="44"/>
      <c r="BJ9" s="44"/>
      <c r="BK9" s="44"/>
      <c r="BL9" s="44"/>
      <c r="BM9" s="44"/>
      <c r="BN9" s="44"/>
      <c r="BO9" s="44"/>
      <c r="BP9" s="44"/>
      <c r="BQ9" s="44"/>
      <c r="BR9" s="44"/>
      <c r="BS9" s="44"/>
      <c r="BT9" s="44"/>
      <c r="BU9" s="44"/>
      <c r="BV9" s="44"/>
      <c r="BW9" s="44"/>
      <c r="BX9" s="44"/>
      <c r="BY9" s="44"/>
    </row>
    <row r="10" customFormat="false" ht="16" hidden="false" customHeight="true" outlineLevel="0" collapsed="false">
      <c r="A10" s="125" t="s">
        <v>4723</v>
      </c>
      <c r="B10" s="125" t="s">
        <v>13</v>
      </c>
      <c r="C10" s="125" t="s">
        <v>7290</v>
      </c>
      <c r="D10" s="125" t="s">
        <v>7291</v>
      </c>
      <c r="E10" s="125" t="s">
        <v>21</v>
      </c>
      <c r="F10" s="125" t="s">
        <v>20</v>
      </c>
      <c r="G10" s="125" t="s">
        <v>4734</v>
      </c>
      <c r="H10" s="125" t="s">
        <v>8</v>
      </c>
      <c r="I10" s="125" t="s">
        <v>4725</v>
      </c>
      <c r="J10" s="125" t="s">
        <v>16</v>
      </c>
      <c r="K10" s="125" t="s">
        <v>4733</v>
      </c>
      <c r="L10" s="125" t="s">
        <v>27</v>
      </c>
      <c r="M10" s="125" t="s">
        <v>28</v>
      </c>
      <c r="N10" s="125" t="s">
        <v>29</v>
      </c>
      <c r="O10" s="125" t="s">
        <v>30</v>
      </c>
      <c r="P10" s="125" t="s">
        <v>7292</v>
      </c>
      <c r="Q10" s="125" t="s">
        <v>32</v>
      </c>
      <c r="R10" s="125" t="s">
        <v>7293</v>
      </c>
      <c r="S10" s="125" t="s">
        <v>7294</v>
      </c>
      <c r="T10" s="125" t="s">
        <v>7295</v>
      </c>
      <c r="U10" s="125" t="s">
        <v>7296</v>
      </c>
      <c r="V10" s="125" t="s">
        <v>4731</v>
      </c>
      <c r="W10" s="125" t="s">
        <v>4730</v>
      </c>
      <c r="X10" s="125" t="s">
        <v>4732</v>
      </c>
      <c r="Y10" s="125" t="s">
        <v>4742</v>
      </c>
      <c r="Z10" s="125" t="s">
        <v>4735</v>
      </c>
      <c r="AA10" s="125" t="s">
        <v>4743</v>
      </c>
      <c r="AB10" s="125" t="s">
        <v>25</v>
      </c>
      <c r="AC10" s="125" t="s">
        <v>26</v>
      </c>
      <c r="AP10" s="43"/>
      <c r="AQ10" s="43"/>
      <c r="AR10" s="43"/>
      <c r="AS10" s="43"/>
      <c r="AT10" s="43"/>
      <c r="AU10" s="126"/>
      <c r="AV10" s="53"/>
      <c r="AW10" s="53"/>
      <c r="AX10" s="127"/>
      <c r="AY10" s="53"/>
      <c r="AZ10" s="43"/>
      <c r="BA10" s="43"/>
      <c r="BB10" s="43"/>
      <c r="BC10" s="43"/>
      <c r="BD10" s="43"/>
      <c r="BE10" s="126"/>
      <c r="BF10" s="126"/>
      <c r="BG10" s="126"/>
      <c r="BH10" s="44"/>
      <c r="BI10" s="44"/>
      <c r="BJ10" s="44"/>
      <c r="BK10" s="44" t="str">
        <f aca="false">IF(BF10="物管行政部","侯旭、郑楠",IF(BF10="安保部","张庚",IF(BF10="工程设备部","华菲",IF(BF10="人力资源部","成琦",IF(BF10="党委工作部","阎鑫雨",IF(BF10="餐饮服务部","赵弘晨",IF(BF10="工会","郑欣",IF(BF10="办公室","董娜",""))))))))&amp;IF(BF10="纪检部","张先民",IF(BF10="信息管理部","蔡浩然",""))</f>
        <v/>
      </c>
      <c r="BL10" s="44"/>
      <c r="BM10" s="44"/>
      <c r="BN10" s="44"/>
      <c r="BO10" s="44"/>
      <c r="BP10" s="44"/>
      <c r="BQ10" s="44"/>
      <c r="BR10" s="44"/>
      <c r="BS10" s="44"/>
      <c r="BT10" s="44"/>
      <c r="BU10" s="44"/>
      <c r="BV10" s="44"/>
      <c r="BW10" s="44"/>
      <c r="BX10" s="44"/>
      <c r="BY10" s="44"/>
    </row>
    <row r="11" customFormat="false" ht="53" hidden="false" customHeight="true" outlineLevel="0" collapsed="false">
      <c r="A11" s="128" t="s">
        <v>7297</v>
      </c>
      <c r="B11" s="129" t="s">
        <v>92</v>
      </c>
      <c r="C11" s="129" t="s">
        <v>7298</v>
      </c>
      <c r="D11" s="128" t="s">
        <v>7299</v>
      </c>
      <c r="E11" s="129" t="s">
        <v>531</v>
      </c>
      <c r="F11" s="129" t="s">
        <v>531</v>
      </c>
      <c r="G11" s="129" t="s">
        <v>531</v>
      </c>
      <c r="H11" s="128" t="s">
        <v>7300</v>
      </c>
      <c r="I11" s="128" t="s">
        <v>7301</v>
      </c>
      <c r="J11" s="129" t="s">
        <v>388</v>
      </c>
      <c r="K11" s="129" t="s">
        <v>97</v>
      </c>
      <c r="L11" s="129" t="s">
        <v>7302</v>
      </c>
      <c r="M11" s="128" t="s">
        <v>7303</v>
      </c>
      <c r="N11" s="129" t="s">
        <v>7304</v>
      </c>
      <c r="O11" s="129" t="s">
        <v>7305</v>
      </c>
      <c r="P11" s="129" t="s">
        <v>7306</v>
      </c>
      <c r="Q11" s="129" t="s">
        <v>7307</v>
      </c>
      <c r="R11" s="128" t="s">
        <v>7297</v>
      </c>
      <c r="S11" s="128" t="s">
        <v>7308</v>
      </c>
      <c r="T11" s="129" t="s">
        <v>7309</v>
      </c>
      <c r="U11" s="129" t="s">
        <v>92</v>
      </c>
      <c r="V11" s="129" t="s">
        <v>132</v>
      </c>
      <c r="W11" s="129" t="s">
        <v>93</v>
      </c>
      <c r="X11" s="129" t="s">
        <v>389</v>
      </c>
      <c r="Y11" s="129" t="s">
        <v>4757</v>
      </c>
      <c r="Z11" s="128" t="s">
        <v>7301</v>
      </c>
      <c r="AA11" s="128" t="s">
        <v>104</v>
      </c>
      <c r="AB11" s="129" t="s">
        <v>103</v>
      </c>
      <c r="AC11" s="128" t="s">
        <v>104</v>
      </c>
      <c r="AP11" s="43"/>
      <c r="AQ11" s="43"/>
      <c r="AR11" s="38" t="s">
        <v>7297</v>
      </c>
      <c r="AS11" s="118" t="s">
        <v>93</v>
      </c>
      <c r="AT11" s="43" t="s">
        <v>7310</v>
      </c>
      <c r="AU11" s="122" t="s">
        <v>7311</v>
      </c>
      <c r="AV11" s="117" t="s">
        <v>148</v>
      </c>
      <c r="AW11" s="26" t="s">
        <v>531</v>
      </c>
      <c r="AX11" s="127" t="s">
        <v>7312</v>
      </c>
      <c r="AY11" s="53" t="s">
        <v>7313</v>
      </c>
      <c r="AZ11" s="43" t="s">
        <v>116</v>
      </c>
      <c r="BA11" s="43" t="s">
        <v>116</v>
      </c>
      <c r="BB11" s="43" t="s">
        <v>116</v>
      </c>
      <c r="BC11" s="43"/>
      <c r="BD11" s="43" t="s">
        <v>103</v>
      </c>
      <c r="BE11" s="130" t="s">
        <v>7314</v>
      </c>
      <c r="BF11" s="131" t="s">
        <v>148</v>
      </c>
      <c r="BG11" s="132" t="s">
        <v>531</v>
      </c>
      <c r="BH11" s="44" t="s">
        <v>7315</v>
      </c>
      <c r="BI11" s="44" t="s">
        <v>531</v>
      </c>
      <c r="BJ11" s="44" t="s">
        <v>7316</v>
      </c>
      <c r="BK11" s="44" t="str">
        <f aca="false">IF(BF11="物管行政部","侯旭、郑楠",IF(BF11="安保部","张庚",IF(BF11="工程设备部","华菲",IF(BF11="人力资源部","成琦",IF(BF11="党委工作部","阎鑫雨",IF(BF11="餐饮服务部","赵弘晨",IF(BF11="工会","郑欣",IF(BF11="办公室","董娜",""))))))))&amp;IF(BF11="纪检部","张先民",IF(BF11="信息管理部","蔡浩然",""))</f>
        <v>张庚</v>
      </c>
      <c r="BL11" s="133" t="s">
        <v>116</v>
      </c>
      <c r="BM11" s="133" t="s">
        <v>116</v>
      </c>
      <c r="BN11" s="133" t="s">
        <v>116</v>
      </c>
      <c r="BO11" s="133" t="s">
        <v>7317</v>
      </c>
      <c r="BP11" s="133" t="s">
        <v>116</v>
      </c>
      <c r="BQ11" s="133" t="s">
        <v>116</v>
      </c>
      <c r="BR11" s="133" t="s">
        <v>116</v>
      </c>
      <c r="BS11" s="44"/>
      <c r="BT11" s="44"/>
      <c r="BU11" s="44"/>
      <c r="BV11" s="44"/>
      <c r="BW11" s="44"/>
      <c r="BX11" s="44"/>
      <c r="BY11" s="44"/>
    </row>
    <row r="12" customFormat="false" ht="51" hidden="false" customHeight="true" outlineLevel="0" collapsed="false">
      <c r="A12" s="134"/>
      <c r="B12" s="35"/>
      <c r="C12" s="35"/>
      <c r="D12" s="35"/>
      <c r="E12" s="35"/>
      <c r="F12" s="35"/>
      <c r="G12" s="35"/>
      <c r="H12" s="35"/>
      <c r="I12" s="135"/>
      <c r="J12" s="35"/>
      <c r="K12" s="35"/>
      <c r="L12" s="35"/>
      <c r="M12" s="35"/>
      <c r="N12" s="35"/>
      <c r="O12" s="35"/>
      <c r="P12" s="35"/>
      <c r="Q12" s="35"/>
      <c r="R12" s="35"/>
      <c r="S12" s="35"/>
      <c r="T12" s="35"/>
      <c r="U12" s="35"/>
      <c r="V12" s="35"/>
      <c r="W12" s="35"/>
      <c r="X12" s="35"/>
      <c r="Y12" s="35"/>
      <c r="Z12" s="35"/>
      <c r="AA12" s="35"/>
      <c r="AB12" s="35"/>
      <c r="AC12" s="35"/>
      <c r="AP12" s="43"/>
      <c r="AQ12" s="43"/>
      <c r="AR12" s="38"/>
      <c r="AS12" s="118"/>
      <c r="AT12" s="43"/>
      <c r="AU12" s="136"/>
      <c r="AV12" s="26"/>
      <c r="AW12" s="26"/>
      <c r="AX12" s="127"/>
      <c r="AY12" s="53"/>
      <c r="AZ12" s="43"/>
      <c r="BA12" s="43"/>
      <c r="BB12" s="43"/>
      <c r="BC12" s="43"/>
      <c r="BD12" s="43"/>
      <c r="BE12" s="126"/>
      <c r="BF12" s="131"/>
      <c r="BG12" s="132"/>
      <c r="BH12" s="44"/>
      <c r="BI12" s="44"/>
      <c r="BJ12" s="44"/>
      <c r="BK12" s="44"/>
      <c r="BL12" s="133"/>
      <c r="BM12" s="133"/>
      <c r="BN12" s="133"/>
      <c r="BO12" s="133"/>
      <c r="BP12" s="133"/>
      <c r="BQ12" s="133"/>
      <c r="BR12" s="133"/>
      <c r="BS12" s="44"/>
      <c r="BT12" s="44"/>
      <c r="BU12" s="44"/>
      <c r="BV12" s="44"/>
      <c r="BW12" s="44"/>
      <c r="BX12" s="44"/>
      <c r="BY12" s="44"/>
    </row>
    <row r="13" customFormat="false" ht="20" hidden="false" customHeight="true" outlineLevel="0" collapsed="false">
      <c r="A13" s="125" t="s">
        <v>7318</v>
      </c>
      <c r="B13" s="125" t="s">
        <v>6</v>
      </c>
      <c r="C13" s="125" t="s">
        <v>7</v>
      </c>
      <c r="D13" s="125" t="s">
        <v>8</v>
      </c>
      <c r="E13" s="125" t="s">
        <v>7319</v>
      </c>
      <c r="F13" s="125" t="s">
        <v>7320</v>
      </c>
      <c r="G13" s="125" t="s">
        <v>11</v>
      </c>
      <c r="H13" s="125" t="s">
        <v>4728</v>
      </c>
      <c r="I13" s="125" t="s">
        <v>13</v>
      </c>
      <c r="J13" s="125" t="s">
        <v>14</v>
      </c>
      <c r="K13" s="125" t="s">
        <v>15</v>
      </c>
      <c r="L13" s="125" t="s">
        <v>16</v>
      </c>
      <c r="M13" s="125" t="s">
        <v>17</v>
      </c>
      <c r="N13" s="125" t="s">
        <v>18</v>
      </c>
      <c r="O13" s="125" t="s">
        <v>7321</v>
      </c>
      <c r="P13" s="125" t="s">
        <v>20</v>
      </c>
      <c r="Q13" s="125" t="s">
        <v>21</v>
      </c>
      <c r="R13" s="125" t="s">
        <v>23</v>
      </c>
      <c r="S13" s="125" t="s">
        <v>7322</v>
      </c>
      <c r="T13" s="125" t="s">
        <v>7323</v>
      </c>
      <c r="U13" s="125" t="s">
        <v>28</v>
      </c>
      <c r="V13" s="125" t="s">
        <v>29</v>
      </c>
      <c r="W13" s="125" t="s">
        <v>30</v>
      </c>
      <c r="X13" s="125" t="s">
        <v>31</v>
      </c>
      <c r="Y13" s="125" t="s">
        <v>32</v>
      </c>
      <c r="Z13" s="125" t="s">
        <v>35</v>
      </c>
      <c r="AA13" s="125" t="s">
        <v>7324</v>
      </c>
      <c r="AB13" s="125" t="s">
        <v>7325</v>
      </c>
      <c r="AC13" s="125" t="s">
        <v>7326</v>
      </c>
      <c r="AD13" s="125" t="s">
        <v>7327</v>
      </c>
      <c r="AE13" s="125" t="s">
        <v>7328</v>
      </c>
      <c r="AF13" s="125" t="s">
        <v>7329</v>
      </c>
      <c r="AG13" s="125" t="s">
        <v>7330</v>
      </c>
      <c r="AH13" s="125" t="s">
        <v>19</v>
      </c>
      <c r="AI13" s="125" t="s">
        <v>7331</v>
      </c>
      <c r="AJ13" s="125" t="s">
        <v>7332</v>
      </c>
      <c r="AK13" s="125" t="s">
        <v>7333</v>
      </c>
      <c r="AL13" s="125" t="s">
        <v>7334</v>
      </c>
      <c r="AM13" s="125" t="s">
        <v>33</v>
      </c>
      <c r="AN13" s="137" t="s">
        <v>36</v>
      </c>
      <c r="AO13" s="138" t="s">
        <v>7335</v>
      </c>
      <c r="AP13" s="110" t="s">
        <v>42</v>
      </c>
      <c r="AQ13" s="110" t="s">
        <v>43</v>
      </c>
      <c r="AR13" s="111" t="s">
        <v>44</v>
      </c>
      <c r="AS13" s="111" t="s">
        <v>45</v>
      </c>
      <c r="AT13" s="111" t="s">
        <v>46</v>
      </c>
      <c r="AU13" s="111" t="s">
        <v>47</v>
      </c>
      <c r="AV13" s="112" t="s">
        <v>59</v>
      </c>
      <c r="AW13" s="112" t="s">
        <v>60</v>
      </c>
      <c r="AX13" s="112" t="s">
        <v>50</v>
      </c>
      <c r="AY13" s="112" t="s">
        <v>51</v>
      </c>
      <c r="AZ13" s="24" t="s">
        <v>52</v>
      </c>
      <c r="BA13" s="26" t="s">
        <v>53</v>
      </c>
      <c r="BB13" s="26" t="s">
        <v>54</v>
      </c>
      <c r="BC13" s="27" t="s">
        <v>55</v>
      </c>
      <c r="BD13" s="111" t="s">
        <v>56</v>
      </c>
      <c r="BE13" s="112" t="s">
        <v>7268</v>
      </c>
      <c r="BF13" s="113" t="s">
        <v>59</v>
      </c>
      <c r="BG13" s="114" t="s">
        <v>60</v>
      </c>
      <c r="BH13" s="29" t="s">
        <v>61</v>
      </c>
      <c r="BI13" s="29" t="s">
        <v>62</v>
      </c>
      <c r="BJ13" s="30" t="s">
        <v>63</v>
      </c>
      <c r="BK13" s="30" t="s">
        <v>64</v>
      </c>
      <c r="BL13" s="30" t="s">
        <v>7269</v>
      </c>
      <c r="BM13" s="31" t="s">
        <v>65</v>
      </c>
      <c r="BN13" s="31" t="s">
        <v>66</v>
      </c>
      <c r="BO13" s="30" t="s">
        <v>28</v>
      </c>
      <c r="BP13" s="32" t="s">
        <v>68</v>
      </c>
      <c r="BQ13" s="32" t="s">
        <v>69</v>
      </c>
      <c r="BR13" s="32" t="s">
        <v>71</v>
      </c>
      <c r="BS13" s="31" t="s">
        <v>72</v>
      </c>
      <c r="BT13" s="31"/>
      <c r="BU13" s="31"/>
      <c r="BV13" s="31"/>
      <c r="BW13" s="31"/>
      <c r="BX13" s="31"/>
      <c r="BY13" s="31"/>
    </row>
    <row r="14" customFormat="false" ht="78" hidden="false" customHeight="true" outlineLevel="0" collapsed="false">
      <c r="A14" s="36" t="s">
        <v>7336</v>
      </c>
      <c r="B14" s="36" t="s">
        <v>7337</v>
      </c>
      <c r="C14" s="36" t="s">
        <v>1074</v>
      </c>
      <c r="D14" s="36" t="s">
        <v>7338</v>
      </c>
      <c r="E14" s="36" t="s">
        <v>7339</v>
      </c>
      <c r="F14" s="35" t="s">
        <v>585</v>
      </c>
      <c r="G14" s="36" t="s">
        <v>7340</v>
      </c>
      <c r="H14" s="35" t="s">
        <v>7341</v>
      </c>
      <c r="I14" s="35" t="s">
        <v>92</v>
      </c>
      <c r="J14" s="35" t="s">
        <v>93</v>
      </c>
      <c r="K14" s="35" t="s">
        <v>94</v>
      </c>
      <c r="L14" s="35" t="s">
        <v>184</v>
      </c>
      <c r="M14" s="35" t="s">
        <v>185</v>
      </c>
      <c r="N14" s="35" t="s">
        <v>97</v>
      </c>
      <c r="O14" s="35" t="s">
        <v>371</v>
      </c>
      <c r="P14" s="35" t="s">
        <v>99</v>
      </c>
      <c r="Q14" s="35" t="s">
        <v>371</v>
      </c>
      <c r="R14" s="36" t="s">
        <v>1074</v>
      </c>
      <c r="S14" s="36" t="s">
        <v>7342</v>
      </c>
      <c r="T14" s="35" t="s">
        <v>372</v>
      </c>
      <c r="U14" s="35" t="s">
        <v>7343</v>
      </c>
      <c r="V14" s="35" t="s">
        <v>7344</v>
      </c>
      <c r="W14" s="35" t="s">
        <v>7345</v>
      </c>
      <c r="X14" s="35" t="s">
        <v>163</v>
      </c>
      <c r="Y14" s="35" t="s">
        <v>7346</v>
      </c>
      <c r="Z14" s="36" t="s">
        <v>7347</v>
      </c>
      <c r="AA14" s="36" t="s">
        <v>7348</v>
      </c>
      <c r="AB14" s="35" t="s">
        <v>7349</v>
      </c>
      <c r="AC14" s="35" t="s">
        <v>7350</v>
      </c>
      <c r="AD14" s="35"/>
      <c r="AE14" s="35"/>
      <c r="AF14" s="35"/>
      <c r="AG14" s="35"/>
      <c r="AH14" s="36" t="s">
        <v>7351</v>
      </c>
      <c r="AI14" s="35" t="s">
        <v>7352</v>
      </c>
      <c r="AJ14" s="35"/>
      <c r="AK14" s="35"/>
      <c r="AL14" s="35" t="s">
        <v>116</v>
      </c>
      <c r="AM14" s="35" t="s">
        <v>111</v>
      </c>
      <c r="AN14" s="36" t="s">
        <v>378</v>
      </c>
      <c r="AO14" s="36" t="s">
        <v>7353</v>
      </c>
      <c r="AP14" s="43" t="n">
        <v>1</v>
      </c>
      <c r="AQ14" s="40" t="s">
        <v>7354</v>
      </c>
      <c r="AR14" s="139" t="s">
        <v>7355</v>
      </c>
      <c r="AS14" s="118" t="s">
        <v>93</v>
      </c>
      <c r="AT14" s="43" t="n">
        <v>12328</v>
      </c>
      <c r="AU14" s="130" t="s">
        <v>7356</v>
      </c>
      <c r="AV14" s="53" t="s">
        <v>99</v>
      </c>
      <c r="AW14" s="53" t="s">
        <v>371</v>
      </c>
      <c r="AX14" s="140" t="s">
        <v>7341</v>
      </c>
      <c r="AY14" s="53" t="s">
        <v>185</v>
      </c>
      <c r="AZ14" s="43" t="s">
        <v>116</v>
      </c>
      <c r="BA14" s="43" t="s">
        <v>116</v>
      </c>
      <c r="BB14" s="43" t="s">
        <v>116</v>
      </c>
      <c r="BC14" s="141" t="s">
        <v>4758</v>
      </c>
      <c r="BD14" s="43" t="s">
        <v>103</v>
      </c>
      <c r="BE14" s="130" t="s">
        <v>7356</v>
      </c>
      <c r="BF14" s="53" t="s">
        <v>99</v>
      </c>
      <c r="BG14" s="53" t="s">
        <v>371</v>
      </c>
      <c r="BH14" s="44"/>
      <c r="BI14" s="44"/>
      <c r="BJ14" s="44"/>
      <c r="BK14" s="44"/>
      <c r="BL14" s="44"/>
      <c r="BM14" s="44"/>
      <c r="BN14" s="44"/>
      <c r="BO14" s="44"/>
      <c r="BP14" s="44"/>
      <c r="BQ14" s="44"/>
      <c r="BR14" s="44"/>
      <c r="BS14" s="44"/>
      <c r="BT14" s="44"/>
      <c r="BU14" s="44"/>
      <c r="BV14" s="44"/>
      <c r="BW14" s="44"/>
      <c r="BX14" s="44"/>
      <c r="BY14" s="44"/>
    </row>
    <row r="15" customFormat="false" ht="78" hidden="false" customHeight="true" outlineLevel="0" collapsed="false">
      <c r="A15" s="36" t="s">
        <v>7357</v>
      </c>
      <c r="B15" s="36" t="s">
        <v>7358</v>
      </c>
      <c r="C15" s="36" t="s">
        <v>1614</v>
      </c>
      <c r="D15" s="36" t="s">
        <v>7359</v>
      </c>
      <c r="E15" s="36" t="s">
        <v>7360</v>
      </c>
      <c r="F15" s="35" t="s">
        <v>1749</v>
      </c>
      <c r="G15" s="36" t="s">
        <v>5530</v>
      </c>
      <c r="H15" s="35" t="s">
        <v>7361</v>
      </c>
      <c r="I15" s="35" t="s">
        <v>92</v>
      </c>
      <c r="J15" s="35" t="s">
        <v>93</v>
      </c>
      <c r="K15" s="35" t="s">
        <v>132</v>
      </c>
      <c r="L15" s="35" t="s">
        <v>388</v>
      </c>
      <c r="M15" s="35" t="s">
        <v>389</v>
      </c>
      <c r="N15" s="35" t="s">
        <v>97</v>
      </c>
      <c r="O15" s="35" t="s">
        <v>1752</v>
      </c>
      <c r="P15" s="35" t="s">
        <v>176</v>
      </c>
      <c r="Q15" s="35" t="s">
        <v>1752</v>
      </c>
      <c r="R15" s="36" t="s">
        <v>1753</v>
      </c>
      <c r="S15" s="36" t="s">
        <v>1696</v>
      </c>
      <c r="T15" s="35" t="s">
        <v>1754</v>
      </c>
      <c r="U15" s="35" t="s">
        <v>7362</v>
      </c>
      <c r="V15" s="35" t="s">
        <v>1756</v>
      </c>
      <c r="W15" s="35" t="s">
        <v>1757</v>
      </c>
      <c r="X15" s="35" t="s">
        <v>1758</v>
      </c>
      <c r="Y15" s="35" t="s">
        <v>5533</v>
      </c>
      <c r="Z15" s="36" t="s">
        <v>7363</v>
      </c>
      <c r="AA15" s="36" t="s">
        <v>7364</v>
      </c>
      <c r="AB15" s="35"/>
      <c r="AC15" s="35"/>
      <c r="AD15" s="35"/>
      <c r="AE15" s="35"/>
      <c r="AF15" s="35"/>
      <c r="AG15" s="35"/>
      <c r="AH15" s="36" t="s">
        <v>7365</v>
      </c>
      <c r="AI15" s="35"/>
      <c r="AJ15" s="35"/>
      <c r="AK15" s="35"/>
      <c r="AL15" s="35" t="s">
        <v>92</v>
      </c>
      <c r="AM15" s="35" t="s">
        <v>111</v>
      </c>
      <c r="AN15" s="36" t="s">
        <v>1761</v>
      </c>
      <c r="AO15" s="36" t="s">
        <v>7353</v>
      </c>
      <c r="AP15" s="43" t="n">
        <v>2</v>
      </c>
      <c r="AQ15" s="40" t="s">
        <v>7366</v>
      </c>
      <c r="AR15" s="139" t="s">
        <v>7367</v>
      </c>
      <c r="AS15" s="134" t="s">
        <v>93</v>
      </c>
      <c r="AT15" s="43" t="n">
        <v>12328</v>
      </c>
      <c r="AU15" s="130" t="s">
        <v>1614</v>
      </c>
      <c r="AV15" s="142" t="s">
        <v>148</v>
      </c>
      <c r="AW15" s="142" t="s">
        <v>1752</v>
      </c>
      <c r="AX15" s="140" t="s">
        <v>7361</v>
      </c>
      <c r="AY15" s="6" t="s">
        <v>1762</v>
      </c>
      <c r="AZ15" s="43" t="s">
        <v>116</v>
      </c>
      <c r="BA15" s="43" t="s">
        <v>116</v>
      </c>
      <c r="BB15" s="43" t="s">
        <v>116</v>
      </c>
      <c r="BC15" s="141" t="s">
        <v>6010</v>
      </c>
      <c r="BD15" s="43" t="s">
        <v>103</v>
      </c>
      <c r="BE15" s="130" t="s">
        <v>7368</v>
      </c>
      <c r="BF15" s="142" t="s">
        <v>148</v>
      </c>
      <c r="BG15" s="142" t="s">
        <v>1752</v>
      </c>
      <c r="BH15" s="44"/>
      <c r="BI15" s="44"/>
      <c r="BJ15" s="44"/>
      <c r="BK15" s="44"/>
      <c r="BL15" s="44"/>
      <c r="BM15" s="44"/>
      <c r="BN15" s="44"/>
      <c r="BO15" s="44"/>
      <c r="BP15" s="44"/>
      <c r="BQ15" s="44"/>
      <c r="BR15" s="44"/>
      <c r="BS15" s="44"/>
      <c r="BT15" s="44"/>
      <c r="BU15" s="44"/>
      <c r="BV15" s="44"/>
      <c r="BW15" s="44"/>
      <c r="BX15" s="44"/>
      <c r="BY15" s="44"/>
    </row>
    <row r="16" customFormat="false" ht="75" hidden="false" customHeight="true" outlineLevel="0" collapsed="false">
      <c r="A16" s="36" t="s">
        <v>7369</v>
      </c>
      <c r="B16" s="36" t="s">
        <v>7370</v>
      </c>
      <c r="C16" s="36" t="s">
        <v>1641</v>
      </c>
      <c r="D16" s="36" t="s">
        <v>7371</v>
      </c>
      <c r="E16" s="36" t="s">
        <v>7372</v>
      </c>
      <c r="F16" s="35" t="s">
        <v>2968</v>
      </c>
      <c r="G16" s="36" t="s">
        <v>7373</v>
      </c>
      <c r="H16" s="35" t="s">
        <v>7374</v>
      </c>
      <c r="I16" s="35" t="s">
        <v>92</v>
      </c>
      <c r="J16" s="35" t="s">
        <v>93</v>
      </c>
      <c r="K16" s="35" t="s">
        <v>434</v>
      </c>
      <c r="L16" s="35" t="s">
        <v>490</v>
      </c>
      <c r="M16" s="35" t="s">
        <v>741</v>
      </c>
      <c r="N16" s="35" t="s">
        <v>97</v>
      </c>
      <c r="O16" s="35" t="s">
        <v>447</v>
      </c>
      <c r="P16" s="35" t="s">
        <v>447</v>
      </c>
      <c r="Q16" s="35" t="s">
        <v>218</v>
      </c>
      <c r="R16" s="36" t="s">
        <v>1655</v>
      </c>
      <c r="S16" s="36" t="s">
        <v>1846</v>
      </c>
      <c r="T16" s="35" t="s">
        <v>7375</v>
      </c>
      <c r="U16" s="35" t="s">
        <v>7376</v>
      </c>
      <c r="V16" s="35" t="s">
        <v>7377</v>
      </c>
      <c r="W16" s="35" t="s">
        <v>242</v>
      </c>
      <c r="X16" s="35" t="s">
        <v>242</v>
      </c>
      <c r="Y16" s="35" t="s">
        <v>7378</v>
      </c>
      <c r="Z16" s="36" t="s">
        <v>7379</v>
      </c>
      <c r="AA16" s="35"/>
      <c r="AB16" s="35"/>
      <c r="AC16" s="35"/>
      <c r="AD16" s="35"/>
      <c r="AE16" s="35"/>
      <c r="AF16" s="35"/>
      <c r="AG16" s="35"/>
      <c r="AH16" s="35"/>
      <c r="AI16" s="35"/>
      <c r="AJ16" s="35"/>
      <c r="AK16" s="35"/>
      <c r="AL16" s="35" t="s">
        <v>92</v>
      </c>
      <c r="AM16" s="35" t="s">
        <v>111</v>
      </c>
      <c r="AN16" s="36" t="s">
        <v>497</v>
      </c>
      <c r="AO16" s="35"/>
      <c r="AP16" s="43" t="n">
        <v>3</v>
      </c>
      <c r="AQ16" s="40" t="s">
        <v>7366</v>
      </c>
      <c r="AR16" s="139" t="s">
        <v>7380</v>
      </c>
      <c r="AS16" s="134" t="s">
        <v>93</v>
      </c>
      <c r="AT16" s="43" t="n">
        <v>12328</v>
      </c>
      <c r="AU16" s="122" t="s">
        <v>1641</v>
      </c>
      <c r="AV16" s="143" t="s">
        <v>447</v>
      </c>
      <c r="AW16" s="143" t="s">
        <v>218</v>
      </c>
      <c r="AX16" s="140" t="s">
        <v>7374</v>
      </c>
      <c r="AY16" s="144" t="s">
        <v>7381</v>
      </c>
      <c r="AZ16" s="43" t="s">
        <v>116</v>
      </c>
      <c r="BA16" s="43" t="s">
        <v>116</v>
      </c>
      <c r="BB16" s="43" t="s">
        <v>116</v>
      </c>
      <c r="BC16" s="141" t="s">
        <v>2135</v>
      </c>
      <c r="BD16" s="43" t="s">
        <v>103</v>
      </c>
      <c r="BE16" s="130" t="s">
        <v>7382</v>
      </c>
      <c r="BF16" s="143" t="s">
        <v>447</v>
      </c>
      <c r="BG16" s="143" t="s">
        <v>218</v>
      </c>
      <c r="BH16" s="44"/>
      <c r="BI16" s="44"/>
      <c r="BJ16" s="44"/>
      <c r="BK16" s="44"/>
      <c r="BL16" s="44"/>
      <c r="BM16" s="44"/>
      <c r="BN16" s="44"/>
      <c r="BO16" s="44"/>
      <c r="BP16" s="44"/>
      <c r="BQ16" s="44"/>
      <c r="BR16" s="44"/>
      <c r="BS16" s="44"/>
      <c r="BT16" s="44"/>
      <c r="BU16" s="44"/>
      <c r="BV16" s="44"/>
      <c r="BW16" s="44"/>
      <c r="BX16" s="44"/>
      <c r="BY16" s="44"/>
    </row>
    <row r="17" customFormat="false" ht="129" hidden="false" customHeight="true" outlineLevel="0" collapsed="false">
      <c r="A17" s="36" t="s">
        <v>7383</v>
      </c>
      <c r="B17" s="36" t="s">
        <v>7384</v>
      </c>
      <c r="C17" s="36" t="s">
        <v>2265</v>
      </c>
      <c r="D17" s="36" t="s">
        <v>7385</v>
      </c>
      <c r="E17" s="36" t="s">
        <v>7386</v>
      </c>
      <c r="F17" s="36" t="s">
        <v>7387</v>
      </c>
      <c r="G17" s="35"/>
      <c r="H17" s="35" t="s">
        <v>7388</v>
      </c>
      <c r="I17" s="35" t="s">
        <v>92</v>
      </c>
      <c r="J17" s="35" t="s">
        <v>93</v>
      </c>
      <c r="K17" s="35" t="s">
        <v>94</v>
      </c>
      <c r="L17" s="35" t="s">
        <v>95</v>
      </c>
      <c r="M17" s="35" t="s">
        <v>96</v>
      </c>
      <c r="N17" s="35" t="s">
        <v>97</v>
      </c>
      <c r="O17" s="35" t="s">
        <v>945</v>
      </c>
      <c r="P17" s="35" t="s">
        <v>99</v>
      </c>
      <c r="Q17" s="35" t="s">
        <v>945</v>
      </c>
      <c r="R17" s="36" t="s">
        <v>2265</v>
      </c>
      <c r="S17" s="36" t="s">
        <v>7389</v>
      </c>
      <c r="T17" s="35" t="s">
        <v>948</v>
      </c>
      <c r="U17" s="35" t="s">
        <v>7390</v>
      </c>
      <c r="V17" s="36" t="s">
        <v>7391</v>
      </c>
      <c r="W17" s="35" t="s">
        <v>7392</v>
      </c>
      <c r="X17" s="35" t="s">
        <v>163</v>
      </c>
      <c r="Y17" s="35" t="s">
        <v>7393</v>
      </c>
      <c r="Z17" s="35"/>
      <c r="AA17" s="35"/>
      <c r="AB17" s="35"/>
      <c r="AC17" s="35"/>
      <c r="AD17" s="35"/>
      <c r="AE17" s="35"/>
      <c r="AF17" s="35"/>
      <c r="AG17" s="35"/>
      <c r="AH17" s="35"/>
      <c r="AI17" s="35"/>
      <c r="AJ17" s="35"/>
      <c r="AK17" s="35"/>
      <c r="AL17" s="35" t="s">
        <v>116</v>
      </c>
      <c r="AM17" s="35" t="s">
        <v>111</v>
      </c>
      <c r="AN17" s="36" t="s">
        <v>954</v>
      </c>
      <c r="AO17" s="36" t="s">
        <v>7353</v>
      </c>
      <c r="AP17" s="43" t="n">
        <v>4</v>
      </c>
      <c r="AQ17" s="40" t="s">
        <v>7366</v>
      </c>
      <c r="AR17" s="139" t="s">
        <v>7383</v>
      </c>
      <c r="AS17" s="134" t="s">
        <v>93</v>
      </c>
      <c r="AT17" s="43" t="n">
        <v>12328</v>
      </c>
      <c r="AU17" s="122" t="s">
        <v>2265</v>
      </c>
      <c r="AV17" s="143" t="s">
        <v>99</v>
      </c>
      <c r="AW17" s="143" t="s">
        <v>945</v>
      </c>
      <c r="AX17" s="140" t="s">
        <v>7388</v>
      </c>
      <c r="AY17" s="144" t="s">
        <v>7394</v>
      </c>
      <c r="AZ17" s="43" t="s">
        <v>116</v>
      </c>
      <c r="BA17" s="43" t="s">
        <v>116</v>
      </c>
      <c r="BB17" s="43" t="s">
        <v>116</v>
      </c>
      <c r="BC17" s="141" t="s">
        <v>4758</v>
      </c>
      <c r="BD17" s="43" t="s">
        <v>103</v>
      </c>
      <c r="BE17" s="130" t="s">
        <v>2265</v>
      </c>
      <c r="BF17" s="143" t="s">
        <v>99</v>
      </c>
      <c r="BG17" s="143" t="s">
        <v>945</v>
      </c>
      <c r="BH17" s="44"/>
      <c r="BI17" s="44"/>
      <c r="BJ17" s="44"/>
      <c r="BK17" s="44"/>
      <c r="BL17" s="44"/>
      <c r="BM17" s="44"/>
      <c r="BN17" s="44"/>
      <c r="BO17" s="44"/>
      <c r="BP17" s="44"/>
      <c r="BQ17" s="44"/>
      <c r="BR17" s="44"/>
      <c r="BS17" s="44"/>
      <c r="BT17" s="44"/>
      <c r="BU17" s="44"/>
      <c r="BV17" s="44"/>
      <c r="BW17" s="44"/>
      <c r="BX17" s="44"/>
      <c r="BY17" s="44"/>
    </row>
    <row r="18" customFormat="false" ht="127" hidden="false" customHeight="true" outlineLevel="0" collapsed="false">
      <c r="A18" s="36" t="s">
        <v>7395</v>
      </c>
      <c r="B18" s="36" t="s">
        <v>7396</v>
      </c>
      <c r="C18" s="36" t="s">
        <v>2604</v>
      </c>
      <c r="D18" s="36" t="s">
        <v>7397</v>
      </c>
      <c r="E18" s="36" t="s">
        <v>7398</v>
      </c>
      <c r="F18" s="35" t="s">
        <v>2688</v>
      </c>
      <c r="G18" s="36" t="s">
        <v>7399</v>
      </c>
      <c r="H18" s="35" t="s">
        <v>7400</v>
      </c>
      <c r="I18" s="35" t="s">
        <v>92</v>
      </c>
      <c r="J18" s="35" t="s">
        <v>93</v>
      </c>
      <c r="K18" s="35" t="s">
        <v>132</v>
      </c>
      <c r="L18" s="35" t="s">
        <v>388</v>
      </c>
      <c r="M18" s="35" t="s">
        <v>389</v>
      </c>
      <c r="N18" s="35" t="s">
        <v>97</v>
      </c>
      <c r="O18" s="35" t="s">
        <v>237</v>
      </c>
      <c r="P18" s="35" t="s">
        <v>176</v>
      </c>
      <c r="Q18" s="35" t="s">
        <v>237</v>
      </c>
      <c r="R18" s="36" t="s">
        <v>2604</v>
      </c>
      <c r="S18" s="36" t="s">
        <v>2591</v>
      </c>
      <c r="T18" s="35" t="s">
        <v>7401</v>
      </c>
      <c r="U18" s="36" t="s">
        <v>7402</v>
      </c>
      <c r="V18" s="35" t="s">
        <v>6604</v>
      </c>
      <c r="W18" s="35" t="s">
        <v>6604</v>
      </c>
      <c r="X18" s="35" t="s">
        <v>6604</v>
      </c>
      <c r="Y18" s="35" t="s">
        <v>7403</v>
      </c>
      <c r="Z18" s="35"/>
      <c r="AA18" s="35"/>
      <c r="AB18" s="35"/>
      <c r="AC18" s="35"/>
      <c r="AD18" s="35"/>
      <c r="AE18" s="35"/>
      <c r="AF18" s="35"/>
      <c r="AG18" s="35"/>
      <c r="AH18" s="35"/>
      <c r="AI18" s="35"/>
      <c r="AJ18" s="35"/>
      <c r="AK18" s="35"/>
      <c r="AL18" s="35" t="s">
        <v>116</v>
      </c>
      <c r="AM18" s="35" t="s">
        <v>111</v>
      </c>
      <c r="AN18" s="36" t="s">
        <v>243</v>
      </c>
      <c r="AO18" s="35"/>
      <c r="AP18" s="43" t="n">
        <v>5</v>
      </c>
      <c r="AQ18" s="40" t="s">
        <v>7276</v>
      </c>
      <c r="AR18" s="139" t="s">
        <v>7404</v>
      </c>
      <c r="AS18" s="134" t="s">
        <v>93</v>
      </c>
      <c r="AT18" s="43" t="n">
        <v>12328</v>
      </c>
      <c r="AU18" s="122" t="s">
        <v>2604</v>
      </c>
      <c r="AV18" s="143" t="s">
        <v>148</v>
      </c>
      <c r="AW18" s="143" t="s">
        <v>237</v>
      </c>
      <c r="AX18" s="140" t="s">
        <v>7400</v>
      </c>
      <c r="AY18" s="144" t="s">
        <v>1497</v>
      </c>
      <c r="AZ18" s="43" t="s">
        <v>116</v>
      </c>
      <c r="BA18" s="43" t="s">
        <v>116</v>
      </c>
      <c r="BB18" s="43" t="s">
        <v>116</v>
      </c>
      <c r="BC18" s="141" t="s">
        <v>2135</v>
      </c>
      <c r="BD18" s="43" t="s">
        <v>103</v>
      </c>
      <c r="BE18" s="122" t="s">
        <v>2604</v>
      </c>
      <c r="BF18" s="143" t="s">
        <v>148</v>
      </c>
      <c r="BG18" s="143" t="s">
        <v>237</v>
      </c>
      <c r="BH18" s="44"/>
      <c r="BI18" s="44"/>
      <c r="BJ18" s="44"/>
      <c r="BK18" s="44"/>
      <c r="BL18" s="44"/>
      <c r="BM18" s="44"/>
      <c r="BN18" s="44"/>
      <c r="BO18" s="44"/>
      <c r="BP18" s="44"/>
      <c r="BQ18" s="44"/>
      <c r="BR18" s="44"/>
      <c r="BS18" s="44"/>
      <c r="BT18" s="44"/>
      <c r="BU18" s="44"/>
      <c r="BV18" s="44"/>
      <c r="BW18" s="44"/>
      <c r="BX18" s="44"/>
      <c r="BY18" s="44"/>
    </row>
    <row r="19" customFormat="false" ht="127" hidden="false" customHeight="true" outlineLevel="0" collapsed="false">
      <c r="A19" s="36" t="s">
        <v>7405</v>
      </c>
      <c r="B19" s="36" t="s">
        <v>7406</v>
      </c>
      <c r="C19" s="36" t="s">
        <v>3296</v>
      </c>
      <c r="D19" s="36" t="s">
        <v>7407</v>
      </c>
      <c r="E19" s="36" t="s">
        <v>7408</v>
      </c>
      <c r="F19" s="35" t="s">
        <v>2082</v>
      </c>
      <c r="G19" s="36" t="s">
        <v>7409</v>
      </c>
      <c r="H19" s="35" t="s">
        <v>7410</v>
      </c>
      <c r="I19" s="35" t="s">
        <v>92</v>
      </c>
      <c r="J19" s="35" t="s">
        <v>173</v>
      </c>
      <c r="K19" s="35" t="s">
        <v>132</v>
      </c>
      <c r="L19" s="35" t="s">
        <v>174</v>
      </c>
      <c r="M19" s="35" t="s">
        <v>175</v>
      </c>
      <c r="N19" s="35" t="s">
        <v>97</v>
      </c>
      <c r="O19" s="35" t="s">
        <v>186</v>
      </c>
      <c r="P19" s="35" t="s">
        <v>176</v>
      </c>
      <c r="Q19" s="35" t="s">
        <v>186</v>
      </c>
      <c r="R19" s="36" t="s">
        <v>3366</v>
      </c>
      <c r="S19" s="36" t="s">
        <v>3447</v>
      </c>
      <c r="T19" s="35" t="s">
        <v>3027</v>
      </c>
      <c r="U19" s="35" t="s">
        <v>3367</v>
      </c>
      <c r="V19" s="35" t="s">
        <v>3400</v>
      </c>
      <c r="W19" s="35" t="s">
        <v>3400</v>
      </c>
      <c r="X19" s="35" t="s">
        <v>3400</v>
      </c>
      <c r="Y19" s="35" t="s">
        <v>3401</v>
      </c>
      <c r="Z19" s="36" t="s">
        <v>7411</v>
      </c>
      <c r="AA19" s="35"/>
      <c r="AB19" s="35"/>
      <c r="AC19" s="35"/>
      <c r="AD19" s="35"/>
      <c r="AE19" s="35"/>
      <c r="AF19" s="35"/>
      <c r="AG19" s="35"/>
      <c r="AH19" s="35"/>
      <c r="AI19" s="35"/>
      <c r="AJ19" s="35"/>
      <c r="AK19" s="35"/>
      <c r="AL19" s="35" t="s">
        <v>92</v>
      </c>
      <c r="AM19" s="35" t="s">
        <v>111</v>
      </c>
      <c r="AN19" s="36" t="s">
        <v>195</v>
      </c>
      <c r="AO19" s="35"/>
      <c r="AP19" s="43" t="n">
        <v>6</v>
      </c>
      <c r="AQ19" s="40" t="s">
        <v>7287</v>
      </c>
      <c r="AR19" s="139" t="s">
        <v>7412</v>
      </c>
      <c r="AS19" s="134" t="s">
        <v>173</v>
      </c>
      <c r="AT19" s="43" t="n">
        <v>12328</v>
      </c>
      <c r="AU19" s="122" t="s">
        <v>3296</v>
      </c>
      <c r="AV19" s="143" t="s">
        <v>148</v>
      </c>
      <c r="AW19" s="143" t="s">
        <v>186</v>
      </c>
      <c r="AX19" s="140" t="s">
        <v>7410</v>
      </c>
      <c r="AY19" s="6" t="s">
        <v>7413</v>
      </c>
      <c r="AZ19" s="43" t="s">
        <v>116</v>
      </c>
      <c r="BA19" s="43" t="s">
        <v>116</v>
      </c>
      <c r="BB19" s="43" t="s">
        <v>116</v>
      </c>
      <c r="BC19" s="141" t="s">
        <v>2135</v>
      </c>
      <c r="BD19" s="43" t="s">
        <v>103</v>
      </c>
      <c r="BE19" s="122" t="s">
        <v>3296</v>
      </c>
      <c r="BF19" s="143" t="s">
        <v>148</v>
      </c>
      <c r="BG19" s="143" t="s">
        <v>186</v>
      </c>
      <c r="BH19" s="44"/>
      <c r="BI19" s="44"/>
      <c r="BJ19" s="44"/>
      <c r="BK19" s="44"/>
      <c r="BL19" s="44"/>
      <c r="BM19" s="44"/>
      <c r="BN19" s="44"/>
      <c r="BO19" s="44"/>
      <c r="BP19" s="44"/>
      <c r="BQ19" s="44"/>
      <c r="BR19" s="44"/>
      <c r="BS19" s="44"/>
      <c r="BT19" s="44"/>
      <c r="BU19" s="44"/>
      <c r="BV19" s="44"/>
      <c r="BW19" s="44"/>
      <c r="BX19" s="44"/>
      <c r="BY19" s="44"/>
    </row>
    <row r="20" customFormat="false" ht="127" hidden="false" customHeight="true" outlineLevel="0" collapsed="false">
      <c r="A20" s="36" t="s">
        <v>7414</v>
      </c>
      <c r="B20" s="36" t="s">
        <v>7406</v>
      </c>
      <c r="C20" s="36" t="s">
        <v>3296</v>
      </c>
      <c r="D20" s="36" t="s">
        <v>7415</v>
      </c>
      <c r="E20" s="36" t="s">
        <v>7408</v>
      </c>
      <c r="F20" s="35" t="s">
        <v>2082</v>
      </c>
      <c r="G20" s="36" t="s">
        <v>7409</v>
      </c>
      <c r="H20" s="35" t="s">
        <v>7410</v>
      </c>
      <c r="I20" s="35" t="s">
        <v>92</v>
      </c>
      <c r="J20" s="35" t="s">
        <v>173</v>
      </c>
      <c r="K20" s="35" t="s">
        <v>434</v>
      </c>
      <c r="L20" s="35" t="s">
        <v>435</v>
      </c>
      <c r="M20" s="35" t="s">
        <v>436</v>
      </c>
      <c r="N20" s="35" t="s">
        <v>97</v>
      </c>
      <c r="O20" s="35" t="s">
        <v>99</v>
      </c>
      <c r="P20" s="35" t="s">
        <v>99</v>
      </c>
      <c r="Q20" s="35" t="s">
        <v>218</v>
      </c>
      <c r="R20" s="36" t="s">
        <v>3366</v>
      </c>
      <c r="S20" s="36" t="s">
        <v>3447</v>
      </c>
      <c r="T20" s="35" t="s">
        <v>524</v>
      </c>
      <c r="U20" s="35" t="s">
        <v>7416</v>
      </c>
      <c r="V20" s="35" t="s">
        <v>7417</v>
      </c>
      <c r="W20" s="35" t="s">
        <v>3359</v>
      </c>
      <c r="X20" s="35" t="s">
        <v>3360</v>
      </c>
      <c r="Y20" s="35" t="s">
        <v>7418</v>
      </c>
      <c r="Z20" s="36" t="s">
        <v>7411</v>
      </c>
      <c r="AA20" s="35"/>
      <c r="AB20" s="35"/>
      <c r="AC20" s="35"/>
      <c r="AD20" s="35"/>
      <c r="AE20" s="35"/>
      <c r="AF20" s="35"/>
      <c r="AG20" s="35"/>
      <c r="AH20" s="35"/>
      <c r="AI20" s="35"/>
      <c r="AJ20" s="35"/>
      <c r="AK20" s="35"/>
      <c r="AL20" s="35" t="s">
        <v>92</v>
      </c>
      <c r="AM20" s="35" t="s">
        <v>111</v>
      </c>
      <c r="AN20" s="36" t="s">
        <v>529</v>
      </c>
      <c r="AO20" s="35"/>
      <c r="AP20" s="43" t="n">
        <v>7</v>
      </c>
      <c r="AQ20" s="40" t="s">
        <v>7287</v>
      </c>
      <c r="AR20" s="139" t="s">
        <v>7419</v>
      </c>
      <c r="AS20" s="134" t="s">
        <v>173</v>
      </c>
      <c r="AT20" s="43" t="n">
        <v>12328</v>
      </c>
      <c r="AU20" s="122" t="s">
        <v>3296</v>
      </c>
      <c r="AV20" s="143" t="s">
        <v>99</v>
      </c>
      <c r="AW20" s="143" t="s">
        <v>186</v>
      </c>
      <c r="AX20" s="140" t="s">
        <v>7410</v>
      </c>
      <c r="AY20" s="6" t="s">
        <v>7413</v>
      </c>
      <c r="AZ20" s="43" t="s">
        <v>116</v>
      </c>
      <c r="BA20" s="43" t="s">
        <v>116</v>
      </c>
      <c r="BB20" s="43" t="s">
        <v>116</v>
      </c>
      <c r="BC20" s="141" t="s">
        <v>2135</v>
      </c>
      <c r="BD20" s="43" t="s">
        <v>103</v>
      </c>
      <c r="BE20" s="122" t="s">
        <v>3296</v>
      </c>
      <c r="BF20" s="143" t="s">
        <v>99</v>
      </c>
      <c r="BG20" s="143" t="s">
        <v>186</v>
      </c>
      <c r="BH20" s="44"/>
      <c r="BI20" s="44"/>
      <c r="BJ20" s="44"/>
      <c r="BK20" s="44"/>
      <c r="BL20" s="44"/>
      <c r="BM20" s="44"/>
      <c r="BN20" s="44"/>
      <c r="BO20" s="44"/>
      <c r="BP20" s="44"/>
      <c r="BQ20" s="44"/>
      <c r="BR20" s="44"/>
      <c r="BS20" s="44"/>
      <c r="BT20" s="44"/>
      <c r="BU20" s="44"/>
      <c r="BV20" s="44"/>
      <c r="BW20" s="44"/>
      <c r="BX20" s="44"/>
      <c r="BY20" s="44"/>
    </row>
    <row r="21" customFormat="false" ht="127" hidden="false" customHeight="true" outlineLevel="0" collapsed="false">
      <c r="A21" s="36" t="s">
        <v>7420</v>
      </c>
      <c r="B21" s="36" t="s">
        <v>7421</v>
      </c>
      <c r="C21" s="36" t="s">
        <v>3474</v>
      </c>
      <c r="D21" s="36" t="s">
        <v>7422</v>
      </c>
      <c r="E21" s="36" t="s">
        <v>7423</v>
      </c>
      <c r="F21" s="35" t="s">
        <v>2082</v>
      </c>
      <c r="G21" s="36" t="s">
        <v>7424</v>
      </c>
      <c r="H21" s="35" t="s">
        <v>7425</v>
      </c>
      <c r="I21" s="35" t="s">
        <v>92</v>
      </c>
      <c r="J21" s="35" t="s">
        <v>93</v>
      </c>
      <c r="K21" s="35" t="s">
        <v>94</v>
      </c>
      <c r="L21" s="35" t="s">
        <v>184</v>
      </c>
      <c r="M21" s="35" t="s">
        <v>185</v>
      </c>
      <c r="N21" s="35" t="s">
        <v>97</v>
      </c>
      <c r="O21" s="35" t="s">
        <v>437</v>
      </c>
      <c r="P21" s="35" t="s">
        <v>99</v>
      </c>
      <c r="Q21" s="35" t="s">
        <v>437</v>
      </c>
      <c r="R21" s="36" t="s">
        <v>3474</v>
      </c>
      <c r="S21" s="36" t="s">
        <v>3659</v>
      </c>
      <c r="T21" s="35" t="s">
        <v>2006</v>
      </c>
      <c r="U21" s="35" t="s">
        <v>7426</v>
      </c>
      <c r="V21" s="35" t="s">
        <v>7427</v>
      </c>
      <c r="W21" s="35" t="s">
        <v>7428</v>
      </c>
      <c r="X21" s="35" t="s">
        <v>163</v>
      </c>
      <c r="Y21" s="35" t="s">
        <v>7429</v>
      </c>
      <c r="Z21" s="36" t="s">
        <v>7430</v>
      </c>
      <c r="AA21" s="35"/>
      <c r="AB21" s="35"/>
      <c r="AC21" s="35"/>
      <c r="AD21" s="35"/>
      <c r="AE21" s="35"/>
      <c r="AF21" s="35"/>
      <c r="AG21" s="35"/>
      <c r="AH21" s="36" t="s">
        <v>7431</v>
      </c>
      <c r="AI21" s="35"/>
      <c r="AJ21" s="35"/>
      <c r="AK21" s="35"/>
      <c r="AL21" s="35" t="s">
        <v>116</v>
      </c>
      <c r="AM21" s="35" t="s">
        <v>111</v>
      </c>
      <c r="AN21" s="36" t="s">
        <v>444</v>
      </c>
      <c r="AO21" s="36" t="s">
        <v>7353</v>
      </c>
      <c r="AP21" s="43" t="n">
        <v>8</v>
      </c>
      <c r="AQ21" s="40" t="s">
        <v>7287</v>
      </c>
      <c r="AR21" s="139" t="s">
        <v>7432</v>
      </c>
      <c r="AS21" s="134" t="s">
        <v>93</v>
      </c>
      <c r="AT21" s="43" t="n">
        <v>12328</v>
      </c>
      <c r="AU21" s="122" t="s">
        <v>3474</v>
      </c>
      <c r="AV21" s="143" t="s">
        <v>99</v>
      </c>
      <c r="AW21" s="143" t="s">
        <v>437</v>
      </c>
      <c r="AX21" s="140" t="s">
        <v>7425</v>
      </c>
      <c r="AY21" s="144" t="s">
        <v>1484</v>
      </c>
      <c r="AZ21" s="43" t="s">
        <v>116</v>
      </c>
      <c r="BA21" s="43" t="s">
        <v>116</v>
      </c>
      <c r="BB21" s="43" t="s">
        <v>116</v>
      </c>
      <c r="BC21" s="141" t="s">
        <v>4758</v>
      </c>
      <c r="BD21" s="43" t="s">
        <v>103</v>
      </c>
      <c r="BE21" s="145" t="s">
        <v>3474</v>
      </c>
      <c r="BF21" s="143" t="s">
        <v>99</v>
      </c>
      <c r="BG21" s="143" t="s">
        <v>437</v>
      </c>
      <c r="BH21" s="44"/>
      <c r="BI21" s="44"/>
      <c r="BJ21" s="44"/>
      <c r="BK21" s="44"/>
      <c r="BL21" s="44"/>
      <c r="BM21" s="44"/>
      <c r="BN21" s="44"/>
      <c r="BO21" s="44"/>
      <c r="BP21" s="44"/>
      <c r="BQ21" s="44"/>
      <c r="BR21" s="44"/>
      <c r="BS21" s="44"/>
      <c r="BT21" s="44"/>
      <c r="BU21" s="44"/>
      <c r="BV21" s="44"/>
      <c r="BW21" s="44"/>
      <c r="BX21" s="44"/>
      <c r="BY21" s="44"/>
    </row>
    <row r="22" customFormat="false" ht="127" hidden="false" customHeight="true" outlineLevel="0" collapsed="false">
      <c r="A22" s="36" t="s">
        <v>7433</v>
      </c>
      <c r="B22" s="36" t="s">
        <v>7434</v>
      </c>
      <c r="C22" s="36" t="s">
        <v>2628</v>
      </c>
      <c r="D22" s="36" t="s">
        <v>7435</v>
      </c>
      <c r="E22" s="36" t="s">
        <v>7436</v>
      </c>
      <c r="F22" s="35" t="s">
        <v>7437</v>
      </c>
      <c r="G22" s="36" t="s">
        <v>7438</v>
      </c>
      <c r="H22" s="36" t="s">
        <v>7439</v>
      </c>
      <c r="I22" s="35" t="s">
        <v>92</v>
      </c>
      <c r="J22" s="35" t="s">
        <v>93</v>
      </c>
      <c r="K22" s="35" t="s">
        <v>132</v>
      </c>
      <c r="L22" s="35" t="s">
        <v>133</v>
      </c>
      <c r="M22" s="35" t="s">
        <v>134</v>
      </c>
      <c r="N22" s="35" t="s">
        <v>97</v>
      </c>
      <c r="O22" s="35" t="s">
        <v>390</v>
      </c>
      <c r="P22" s="35" t="s">
        <v>176</v>
      </c>
      <c r="Q22" s="35" t="s">
        <v>390</v>
      </c>
      <c r="R22" s="36" t="s">
        <v>6629</v>
      </c>
      <c r="S22" s="36" t="s">
        <v>3659</v>
      </c>
      <c r="T22" s="35" t="s">
        <v>7440</v>
      </c>
      <c r="U22" s="35" t="s">
        <v>7441</v>
      </c>
      <c r="V22" s="35" t="s">
        <v>7442</v>
      </c>
      <c r="W22" s="35" t="s">
        <v>7206</v>
      </c>
      <c r="X22" s="35" t="s">
        <v>7443</v>
      </c>
      <c r="Y22" s="35" t="s">
        <v>7440</v>
      </c>
      <c r="Z22" s="35"/>
      <c r="AA22" s="35"/>
      <c r="AB22" s="35"/>
      <c r="AC22" s="35"/>
      <c r="AD22" s="35"/>
      <c r="AE22" s="35"/>
      <c r="AF22" s="35"/>
      <c r="AG22" s="35"/>
      <c r="AH22" s="35"/>
      <c r="AI22" s="35"/>
      <c r="AJ22" s="35"/>
      <c r="AK22" s="35"/>
      <c r="AL22" s="35" t="s">
        <v>116</v>
      </c>
      <c r="AM22" s="35" t="s">
        <v>111</v>
      </c>
      <c r="AN22" s="36" t="s">
        <v>397</v>
      </c>
      <c r="AO22" s="35"/>
      <c r="AP22" s="43" t="n">
        <v>9</v>
      </c>
      <c r="AQ22" s="40" t="s">
        <v>7287</v>
      </c>
      <c r="AR22" s="139" t="s">
        <v>7444</v>
      </c>
      <c r="AS22" s="134" t="s">
        <v>93</v>
      </c>
      <c r="AT22" s="43" t="n">
        <v>12328</v>
      </c>
      <c r="AU22" s="122" t="s">
        <v>2628</v>
      </c>
      <c r="AV22" s="143" t="s">
        <v>148</v>
      </c>
      <c r="AW22" s="143" t="s">
        <v>390</v>
      </c>
      <c r="AX22" s="146" t="s">
        <v>7439</v>
      </c>
      <c r="AY22" s="144" t="s">
        <v>780</v>
      </c>
      <c r="AZ22" s="43" t="s">
        <v>116</v>
      </c>
      <c r="BA22" s="43" t="s">
        <v>116</v>
      </c>
      <c r="BB22" s="43" t="s">
        <v>116</v>
      </c>
      <c r="BC22" s="141" t="s">
        <v>4758</v>
      </c>
      <c r="BD22" s="43" t="s">
        <v>103</v>
      </c>
      <c r="BE22" s="122" t="s">
        <v>2628</v>
      </c>
      <c r="BF22" s="143" t="s">
        <v>148</v>
      </c>
      <c r="BG22" s="143" t="s">
        <v>390</v>
      </c>
      <c r="BH22" s="44"/>
      <c r="BI22" s="44"/>
      <c r="BJ22" s="44"/>
      <c r="BK22" s="44"/>
      <c r="BL22" s="44"/>
      <c r="BM22" s="44"/>
      <c r="BN22" s="44"/>
      <c r="BO22" s="44"/>
      <c r="BP22" s="44"/>
      <c r="BQ22" s="44"/>
      <c r="BR22" s="44"/>
      <c r="BS22" s="44"/>
      <c r="BT22" s="44"/>
      <c r="BU22" s="44"/>
      <c r="BV22" s="44"/>
      <c r="BW22" s="44"/>
      <c r="BX22" s="44"/>
      <c r="BY22" s="44"/>
    </row>
    <row r="23" customFormat="false" ht="127" hidden="false" customHeight="true" outlineLevel="0" collapsed="false">
      <c r="A23" s="36" t="s">
        <v>7445</v>
      </c>
      <c r="B23" s="36" t="s">
        <v>7446</v>
      </c>
      <c r="C23" s="36" t="s">
        <v>7447</v>
      </c>
      <c r="D23" s="36" t="s">
        <v>7448</v>
      </c>
      <c r="E23" s="36" t="s">
        <v>7449</v>
      </c>
      <c r="F23" s="35" t="s">
        <v>242</v>
      </c>
      <c r="G23" s="36" t="s">
        <v>7450</v>
      </c>
      <c r="H23" s="35" t="s">
        <v>7451</v>
      </c>
      <c r="I23" s="35" t="s">
        <v>92</v>
      </c>
      <c r="J23" s="35" t="s">
        <v>93</v>
      </c>
      <c r="K23" s="35" t="s">
        <v>94</v>
      </c>
      <c r="L23" s="35" t="s">
        <v>184</v>
      </c>
      <c r="M23" s="35" t="s">
        <v>185</v>
      </c>
      <c r="N23" s="35" t="s">
        <v>97</v>
      </c>
      <c r="O23" s="35" t="s">
        <v>437</v>
      </c>
      <c r="P23" s="35" t="s">
        <v>99</v>
      </c>
      <c r="Q23" s="35" t="s">
        <v>437</v>
      </c>
      <c r="R23" s="36" t="s">
        <v>7447</v>
      </c>
      <c r="S23" s="36" t="s">
        <v>7452</v>
      </c>
      <c r="T23" s="35" t="s">
        <v>2006</v>
      </c>
      <c r="U23" s="35" t="s">
        <v>7453</v>
      </c>
      <c r="V23" s="35" t="s">
        <v>7454</v>
      </c>
      <c r="W23" s="35" t="s">
        <v>7455</v>
      </c>
      <c r="X23" s="35" t="s">
        <v>3899</v>
      </c>
      <c r="Y23" s="35" t="s">
        <v>7456</v>
      </c>
      <c r="Z23" s="35"/>
      <c r="AA23" s="35"/>
      <c r="AB23" s="35"/>
      <c r="AC23" s="35"/>
      <c r="AD23" s="35"/>
      <c r="AE23" s="35"/>
      <c r="AF23" s="35"/>
      <c r="AG23" s="35"/>
      <c r="AH23" s="35"/>
      <c r="AI23" s="35"/>
      <c r="AJ23" s="35"/>
      <c r="AK23" s="35"/>
      <c r="AL23" s="35" t="s">
        <v>116</v>
      </c>
      <c r="AM23" s="35" t="s">
        <v>111</v>
      </c>
      <c r="AN23" s="36" t="s">
        <v>444</v>
      </c>
      <c r="AO23" s="35"/>
      <c r="AP23" s="43" t="n">
        <v>10</v>
      </c>
      <c r="AQ23" s="40" t="s">
        <v>7287</v>
      </c>
      <c r="AR23" s="139" t="s">
        <v>7457</v>
      </c>
      <c r="AS23" s="134" t="s">
        <v>93</v>
      </c>
      <c r="AT23" s="43" t="n">
        <v>12328</v>
      </c>
      <c r="AU23" s="122" t="s">
        <v>7447</v>
      </c>
      <c r="AV23" s="143" t="s">
        <v>99</v>
      </c>
      <c r="AW23" s="143" t="s">
        <v>437</v>
      </c>
      <c r="AX23" s="140" t="s">
        <v>7451</v>
      </c>
      <c r="AY23" s="144" t="s">
        <v>2696</v>
      </c>
      <c r="AZ23" s="43" t="s">
        <v>116</v>
      </c>
      <c r="BA23" s="43" t="s">
        <v>116</v>
      </c>
      <c r="BB23" s="43" t="s">
        <v>116</v>
      </c>
      <c r="BC23" s="141" t="s">
        <v>4758</v>
      </c>
      <c r="BD23" s="43" t="s">
        <v>103</v>
      </c>
      <c r="BE23" s="122" t="s">
        <v>7447</v>
      </c>
      <c r="BF23" s="143" t="s">
        <v>99</v>
      </c>
      <c r="BG23" s="143" t="s">
        <v>437</v>
      </c>
      <c r="BH23" s="44"/>
      <c r="BI23" s="44"/>
      <c r="BJ23" s="44"/>
      <c r="BK23" s="44"/>
      <c r="BL23" s="44"/>
      <c r="BM23" s="44"/>
      <c r="BN23" s="44"/>
      <c r="BO23" s="44"/>
      <c r="BP23" s="44"/>
      <c r="BQ23" s="44"/>
      <c r="BR23" s="44"/>
      <c r="BS23" s="44"/>
      <c r="BT23" s="44"/>
      <c r="BU23" s="44"/>
      <c r="BV23" s="44"/>
      <c r="BW23" s="44"/>
      <c r="BX23" s="44"/>
      <c r="BY23" s="44"/>
    </row>
    <row r="24" customFormat="false" ht="127" hidden="false" customHeight="true" outlineLevel="0" collapsed="false">
      <c r="A24" s="36" t="s">
        <v>7458</v>
      </c>
      <c r="B24" s="36" t="s">
        <v>7459</v>
      </c>
      <c r="C24" s="36" t="s">
        <v>7447</v>
      </c>
      <c r="D24" s="36" t="s">
        <v>7460</v>
      </c>
      <c r="E24" s="36" t="s">
        <v>7461</v>
      </c>
      <c r="F24" s="35" t="s">
        <v>2082</v>
      </c>
      <c r="G24" s="36" t="s">
        <v>7462</v>
      </c>
      <c r="H24" s="35" t="s">
        <v>7463</v>
      </c>
      <c r="I24" s="35" t="s">
        <v>92</v>
      </c>
      <c r="J24" s="35" t="s">
        <v>93</v>
      </c>
      <c r="K24" s="35" t="s">
        <v>132</v>
      </c>
      <c r="L24" s="35" t="s">
        <v>388</v>
      </c>
      <c r="M24" s="35" t="s">
        <v>389</v>
      </c>
      <c r="N24" s="35" t="s">
        <v>97</v>
      </c>
      <c r="O24" s="35" t="s">
        <v>1467</v>
      </c>
      <c r="P24" s="35" t="s">
        <v>176</v>
      </c>
      <c r="Q24" s="35" t="s">
        <v>1467</v>
      </c>
      <c r="R24" s="36" t="s">
        <v>6806</v>
      </c>
      <c r="S24" s="36" t="s">
        <v>7452</v>
      </c>
      <c r="T24" s="36" t="s">
        <v>7464</v>
      </c>
      <c r="U24" s="35" t="s">
        <v>7465</v>
      </c>
      <c r="V24" s="35" t="s">
        <v>7466</v>
      </c>
      <c r="W24" s="35" t="s">
        <v>7467</v>
      </c>
      <c r="X24" s="35" t="s">
        <v>7468</v>
      </c>
      <c r="Y24" s="35" t="s">
        <v>7469</v>
      </c>
      <c r="Z24" s="36" t="s">
        <v>7470</v>
      </c>
      <c r="AA24" s="35"/>
      <c r="AB24" s="35" t="s">
        <v>7471</v>
      </c>
      <c r="AC24" s="35" t="s">
        <v>7472</v>
      </c>
      <c r="AD24" s="35"/>
      <c r="AE24" s="35"/>
      <c r="AF24" s="35"/>
      <c r="AG24" s="35"/>
      <c r="AH24" s="36" t="s">
        <v>7473</v>
      </c>
      <c r="AI24" s="35" t="s">
        <v>7474</v>
      </c>
      <c r="AJ24" s="35"/>
      <c r="AK24" s="35"/>
      <c r="AL24" s="35" t="s">
        <v>116</v>
      </c>
      <c r="AM24" s="35" t="s">
        <v>111</v>
      </c>
      <c r="AN24" s="36" t="s">
        <v>1473</v>
      </c>
      <c r="AO24" s="36" t="s">
        <v>7353</v>
      </c>
      <c r="AP24" s="43" t="n">
        <v>11</v>
      </c>
      <c r="AQ24" s="40" t="s">
        <v>7287</v>
      </c>
      <c r="AR24" s="139" t="s">
        <v>7475</v>
      </c>
      <c r="AS24" s="134" t="s">
        <v>93</v>
      </c>
      <c r="AT24" s="43" t="n">
        <v>12328</v>
      </c>
      <c r="AU24" s="122" t="s">
        <v>7447</v>
      </c>
      <c r="AV24" s="143" t="s">
        <v>148</v>
      </c>
      <c r="AW24" s="143" t="s">
        <v>1467</v>
      </c>
      <c r="AX24" s="140" t="s">
        <v>7463</v>
      </c>
      <c r="AY24" s="144" t="s">
        <v>624</v>
      </c>
      <c r="AZ24" s="43" t="s">
        <v>116</v>
      </c>
      <c r="BA24" s="43" t="s">
        <v>116</v>
      </c>
      <c r="BB24" s="43" t="s">
        <v>116</v>
      </c>
      <c r="BC24" s="141" t="s">
        <v>2135</v>
      </c>
      <c r="BD24" s="43" t="s">
        <v>103</v>
      </c>
      <c r="BE24" s="122" t="s">
        <v>6806</v>
      </c>
      <c r="BF24" s="143" t="s">
        <v>148</v>
      </c>
      <c r="BG24" s="143" t="s">
        <v>1467</v>
      </c>
      <c r="BH24" s="44"/>
      <c r="BI24" s="44"/>
      <c r="BJ24" s="44"/>
      <c r="BK24" s="44"/>
      <c r="BL24" s="44"/>
      <c r="BM24" s="44"/>
      <c r="BN24" s="44"/>
      <c r="BO24" s="44"/>
      <c r="BP24" s="44"/>
      <c r="BQ24" s="44"/>
      <c r="BR24" s="44"/>
      <c r="BS24" s="44"/>
      <c r="BT24" s="44"/>
      <c r="BU24" s="44"/>
      <c r="BV24" s="44"/>
      <c r="BW24" s="44"/>
      <c r="BX24" s="44"/>
      <c r="BY24" s="44"/>
    </row>
    <row r="25" customFormat="false" ht="127" hidden="false" customHeight="true" outlineLevel="0" collapsed="false">
      <c r="A25" s="36" t="s">
        <v>7476</v>
      </c>
      <c r="B25" s="36" t="s">
        <v>7477</v>
      </c>
      <c r="C25" s="36" t="s">
        <v>3921</v>
      </c>
      <c r="D25" s="36" t="s">
        <v>7478</v>
      </c>
      <c r="E25" s="36" t="s">
        <v>7479</v>
      </c>
      <c r="F25" s="35" t="s">
        <v>7480</v>
      </c>
      <c r="G25" s="36" t="s">
        <v>7481</v>
      </c>
      <c r="H25" s="36" t="s">
        <v>7482</v>
      </c>
      <c r="I25" s="35" t="s">
        <v>92</v>
      </c>
      <c r="J25" s="35" t="s">
        <v>93</v>
      </c>
      <c r="K25" s="35" t="s">
        <v>132</v>
      </c>
      <c r="L25" s="35" t="s">
        <v>388</v>
      </c>
      <c r="M25" s="35" t="s">
        <v>389</v>
      </c>
      <c r="N25" s="35" t="s">
        <v>97</v>
      </c>
      <c r="O25" s="35" t="s">
        <v>135</v>
      </c>
      <c r="P25" s="36" t="s">
        <v>7483</v>
      </c>
      <c r="Q25" s="35" t="s">
        <v>135</v>
      </c>
      <c r="R25" s="36" t="s">
        <v>3906</v>
      </c>
      <c r="S25" s="36" t="s">
        <v>7452</v>
      </c>
      <c r="T25" s="35" t="s">
        <v>7484</v>
      </c>
      <c r="U25" s="36" t="s">
        <v>7485</v>
      </c>
      <c r="V25" s="35" t="s">
        <v>142</v>
      </c>
      <c r="W25" s="35" t="s">
        <v>142</v>
      </c>
      <c r="X25" s="35" t="s">
        <v>143</v>
      </c>
      <c r="Y25" s="35" t="s">
        <v>7486</v>
      </c>
      <c r="Z25" s="35"/>
      <c r="AA25" s="35"/>
      <c r="AB25" s="35"/>
      <c r="AC25" s="35"/>
      <c r="AD25" s="35"/>
      <c r="AE25" s="35"/>
      <c r="AF25" s="35"/>
      <c r="AG25" s="35"/>
      <c r="AH25" s="35"/>
      <c r="AI25" s="35"/>
      <c r="AJ25" s="35"/>
      <c r="AK25" s="35"/>
      <c r="AL25" s="35" t="s">
        <v>116</v>
      </c>
      <c r="AM25" s="35" t="s">
        <v>111</v>
      </c>
      <c r="AN25" s="36" t="s">
        <v>145</v>
      </c>
      <c r="AO25" s="35"/>
      <c r="AP25" s="43" t="n">
        <v>12</v>
      </c>
      <c r="AQ25" s="40" t="s">
        <v>7287</v>
      </c>
      <c r="AR25" s="139" t="s">
        <v>7487</v>
      </c>
      <c r="AS25" s="134" t="s">
        <v>93</v>
      </c>
      <c r="AT25" s="43" t="n">
        <v>12328</v>
      </c>
      <c r="AU25" s="122" t="s">
        <v>3921</v>
      </c>
      <c r="AV25" s="143" t="s">
        <v>148</v>
      </c>
      <c r="AW25" s="143" t="s">
        <v>135</v>
      </c>
      <c r="AX25" s="146" t="s">
        <v>7482</v>
      </c>
      <c r="AY25" s="144" t="s">
        <v>624</v>
      </c>
      <c r="AZ25" s="43" t="s">
        <v>116</v>
      </c>
      <c r="BA25" s="43" t="s">
        <v>116</v>
      </c>
      <c r="BB25" s="43" t="s">
        <v>116</v>
      </c>
      <c r="BC25" s="141" t="s">
        <v>2135</v>
      </c>
      <c r="BD25" s="43" t="s">
        <v>103</v>
      </c>
      <c r="BE25" s="122" t="s">
        <v>3906</v>
      </c>
      <c r="BF25" s="143" t="s">
        <v>148</v>
      </c>
      <c r="BG25" s="143" t="s">
        <v>7488</v>
      </c>
      <c r="BH25" s="44"/>
      <c r="BI25" s="44"/>
      <c r="BJ25" s="44"/>
      <c r="BK25" s="44"/>
      <c r="BL25" s="44"/>
      <c r="BM25" s="44"/>
      <c r="BN25" s="44"/>
      <c r="BO25" s="44"/>
      <c r="BP25" s="44"/>
      <c r="BQ25" s="44"/>
      <c r="BR25" s="44"/>
      <c r="BS25" s="44"/>
      <c r="BT25" s="44"/>
      <c r="BU25" s="44"/>
      <c r="BV25" s="44"/>
      <c r="BW25" s="44"/>
      <c r="BX25" s="44"/>
      <c r="BY25" s="44"/>
    </row>
    <row r="26" customFormat="false" ht="127" hidden="false" customHeight="true" outlineLevel="0" collapsed="false">
      <c r="A26" s="36" t="s">
        <v>7489</v>
      </c>
      <c r="B26" s="36" t="s">
        <v>7490</v>
      </c>
      <c r="C26" s="36" t="s">
        <v>3921</v>
      </c>
      <c r="D26" s="36" t="s">
        <v>7491</v>
      </c>
      <c r="E26" s="36" t="s">
        <v>7492</v>
      </c>
      <c r="F26" s="35" t="s">
        <v>798</v>
      </c>
      <c r="G26" s="36" t="s">
        <v>7493</v>
      </c>
      <c r="H26" s="35" t="s">
        <v>7494</v>
      </c>
      <c r="I26" s="35" t="s">
        <v>92</v>
      </c>
      <c r="J26" s="35" t="s">
        <v>173</v>
      </c>
      <c r="K26" s="35" t="s">
        <v>1831</v>
      </c>
      <c r="L26" s="35" t="s">
        <v>6350</v>
      </c>
      <c r="M26" s="35" t="s">
        <v>6379</v>
      </c>
      <c r="N26" s="35" t="s">
        <v>97</v>
      </c>
      <c r="O26" s="35" t="s">
        <v>447</v>
      </c>
      <c r="P26" s="35" t="s">
        <v>7495</v>
      </c>
      <c r="Q26" s="35" t="s">
        <v>218</v>
      </c>
      <c r="R26" s="36" t="s">
        <v>3906</v>
      </c>
      <c r="S26" s="36" t="s">
        <v>7452</v>
      </c>
      <c r="T26" s="35" t="s">
        <v>7496</v>
      </c>
      <c r="U26" s="35" t="s">
        <v>7497</v>
      </c>
      <c r="V26" s="35" t="s">
        <v>7498</v>
      </c>
      <c r="W26" s="35" t="s">
        <v>7498</v>
      </c>
      <c r="X26" s="35" t="s">
        <v>242</v>
      </c>
      <c r="Y26" s="35" t="s">
        <v>7499</v>
      </c>
      <c r="Z26" s="36" t="s">
        <v>7500</v>
      </c>
      <c r="AA26" s="35"/>
      <c r="AB26" s="35"/>
      <c r="AC26" s="35"/>
      <c r="AD26" s="35"/>
      <c r="AE26" s="35"/>
      <c r="AF26" s="35"/>
      <c r="AG26" s="35"/>
      <c r="AH26" s="35"/>
      <c r="AI26" s="35"/>
      <c r="AJ26" s="35"/>
      <c r="AK26" s="35"/>
      <c r="AL26" s="35" t="s">
        <v>92</v>
      </c>
      <c r="AM26" s="35" t="s">
        <v>111</v>
      </c>
      <c r="AN26" s="36" t="s">
        <v>497</v>
      </c>
      <c r="AO26" s="35"/>
      <c r="AP26" s="43" t="n">
        <v>13</v>
      </c>
      <c r="AQ26" s="40" t="s">
        <v>7287</v>
      </c>
      <c r="AR26" s="139" t="s">
        <v>7501</v>
      </c>
      <c r="AS26" s="134" t="s">
        <v>173</v>
      </c>
      <c r="AT26" s="43" t="n">
        <v>12328</v>
      </c>
      <c r="AU26" s="122" t="s">
        <v>3921</v>
      </c>
      <c r="AV26" s="143" t="s">
        <v>447</v>
      </c>
      <c r="AW26" s="143" t="s">
        <v>218</v>
      </c>
      <c r="AX26" s="140" t="s">
        <v>7494</v>
      </c>
      <c r="AY26" s="144" t="s">
        <v>564</v>
      </c>
      <c r="AZ26" s="43" t="s">
        <v>116</v>
      </c>
      <c r="BA26" s="43" t="s">
        <v>116</v>
      </c>
      <c r="BB26" s="43" t="s">
        <v>116</v>
      </c>
      <c r="BC26" s="141" t="s">
        <v>2135</v>
      </c>
      <c r="BD26" s="43" t="s">
        <v>103</v>
      </c>
      <c r="BE26" s="122" t="s">
        <v>3906</v>
      </c>
      <c r="BF26" s="143" t="s">
        <v>447</v>
      </c>
      <c r="BG26" s="143" t="s">
        <v>218</v>
      </c>
      <c r="BH26" s="44"/>
      <c r="BI26" s="44"/>
      <c r="BJ26" s="44"/>
      <c r="BK26" s="44"/>
      <c r="BL26" s="44"/>
      <c r="BM26" s="44"/>
      <c r="BN26" s="44"/>
      <c r="BO26" s="44"/>
      <c r="BP26" s="44"/>
      <c r="BQ26" s="44"/>
      <c r="BR26" s="44"/>
      <c r="BS26" s="44"/>
      <c r="BT26" s="44"/>
      <c r="BU26" s="44"/>
      <c r="BV26" s="44"/>
      <c r="BW26" s="44"/>
      <c r="BX26" s="44"/>
      <c r="BY26" s="44"/>
    </row>
    <row r="27" customFormat="false" ht="127" hidden="false" customHeight="true" outlineLevel="0" collapsed="false">
      <c r="A27" s="36" t="s">
        <v>7502</v>
      </c>
      <c r="B27" s="36" t="s">
        <v>7503</v>
      </c>
      <c r="C27" s="36" t="s">
        <v>3921</v>
      </c>
      <c r="D27" s="36" t="s">
        <v>7504</v>
      </c>
      <c r="E27" s="36" t="s">
        <v>7505</v>
      </c>
      <c r="F27" s="35" t="s">
        <v>7506</v>
      </c>
      <c r="G27" s="36" t="s">
        <v>7493</v>
      </c>
      <c r="H27" s="35" t="s">
        <v>7507</v>
      </c>
      <c r="I27" s="35" t="s">
        <v>92</v>
      </c>
      <c r="J27" s="35" t="s">
        <v>173</v>
      </c>
      <c r="K27" s="35" t="s">
        <v>1831</v>
      </c>
      <c r="L27" s="35" t="s">
        <v>6350</v>
      </c>
      <c r="M27" s="35" t="s">
        <v>6379</v>
      </c>
      <c r="N27" s="35" t="s">
        <v>97</v>
      </c>
      <c r="O27" s="35" t="s">
        <v>447</v>
      </c>
      <c r="P27" s="35" t="s">
        <v>447</v>
      </c>
      <c r="Q27" s="35" t="s">
        <v>218</v>
      </c>
      <c r="R27" s="36" t="s">
        <v>3906</v>
      </c>
      <c r="S27" s="36" t="s">
        <v>7452</v>
      </c>
      <c r="T27" s="35" t="s">
        <v>7496</v>
      </c>
      <c r="U27" s="35" t="s">
        <v>7497</v>
      </c>
      <c r="V27" s="35" t="s">
        <v>7498</v>
      </c>
      <c r="W27" s="35" t="s">
        <v>7498</v>
      </c>
      <c r="X27" s="35" t="s">
        <v>242</v>
      </c>
      <c r="Y27" s="35" t="s">
        <v>7499</v>
      </c>
      <c r="Z27" s="35"/>
      <c r="AA27" s="35"/>
      <c r="AB27" s="35"/>
      <c r="AC27" s="35"/>
      <c r="AD27" s="35"/>
      <c r="AE27" s="35"/>
      <c r="AF27" s="35"/>
      <c r="AG27" s="35"/>
      <c r="AH27" s="35"/>
      <c r="AI27" s="35"/>
      <c r="AJ27" s="35"/>
      <c r="AK27" s="35"/>
      <c r="AL27" s="35" t="s">
        <v>92</v>
      </c>
      <c r="AM27" s="35" t="s">
        <v>111</v>
      </c>
      <c r="AN27" s="36" t="s">
        <v>497</v>
      </c>
      <c r="AO27" s="35"/>
      <c r="AP27" s="43" t="n">
        <v>14</v>
      </c>
      <c r="AQ27" s="40" t="s">
        <v>7287</v>
      </c>
      <c r="AR27" s="139" t="s">
        <v>7508</v>
      </c>
      <c r="AS27" s="134" t="s">
        <v>173</v>
      </c>
      <c r="AT27" s="43" t="n">
        <v>12328</v>
      </c>
      <c r="AU27" s="122" t="s">
        <v>3906</v>
      </c>
      <c r="AV27" s="143" t="s">
        <v>447</v>
      </c>
      <c r="AW27" s="143" t="s">
        <v>218</v>
      </c>
      <c r="AX27" s="140" t="s">
        <v>7507</v>
      </c>
      <c r="AY27" s="144" t="s">
        <v>564</v>
      </c>
      <c r="AZ27" s="43" t="s">
        <v>116</v>
      </c>
      <c r="BA27" s="43" t="s">
        <v>116</v>
      </c>
      <c r="BB27" s="43" t="s">
        <v>116</v>
      </c>
      <c r="BC27" s="141" t="s">
        <v>2135</v>
      </c>
      <c r="BD27" s="43" t="s">
        <v>103</v>
      </c>
      <c r="BE27" s="122" t="s">
        <v>3906</v>
      </c>
      <c r="BF27" s="143" t="s">
        <v>447</v>
      </c>
      <c r="BG27" s="143" t="s">
        <v>218</v>
      </c>
      <c r="BH27" s="44"/>
      <c r="BI27" s="44"/>
      <c r="BJ27" s="44"/>
      <c r="BK27" s="44"/>
      <c r="BL27" s="44"/>
      <c r="BM27" s="44"/>
      <c r="BN27" s="44"/>
      <c r="BO27" s="44"/>
      <c r="BP27" s="44"/>
      <c r="BQ27" s="44"/>
      <c r="BR27" s="44"/>
      <c r="BS27" s="44"/>
      <c r="BT27" s="44"/>
      <c r="BU27" s="44"/>
      <c r="BV27" s="44"/>
      <c r="BW27" s="44"/>
      <c r="BX27" s="44"/>
      <c r="BY27" s="44"/>
    </row>
    <row r="28" customFormat="false" ht="97" hidden="false" customHeight="true" outlineLevel="0" collapsed="false">
      <c r="A28" s="36" t="s">
        <v>7509</v>
      </c>
      <c r="B28" s="36" t="s">
        <v>7510</v>
      </c>
      <c r="C28" s="36" t="s">
        <v>7511</v>
      </c>
      <c r="D28" s="36" t="s">
        <v>7512</v>
      </c>
      <c r="E28" s="36" t="s">
        <v>7513</v>
      </c>
      <c r="F28" s="35" t="s">
        <v>504</v>
      </c>
      <c r="G28" s="36" t="s">
        <v>7514</v>
      </c>
      <c r="H28" s="35" t="s">
        <v>7515</v>
      </c>
      <c r="I28" s="35" t="s">
        <v>92</v>
      </c>
      <c r="J28" s="35" t="s">
        <v>93</v>
      </c>
      <c r="K28" s="35" t="s">
        <v>94</v>
      </c>
      <c r="L28" s="35" t="s">
        <v>95</v>
      </c>
      <c r="M28" s="35" t="s">
        <v>96</v>
      </c>
      <c r="N28" s="35" t="s">
        <v>97</v>
      </c>
      <c r="O28" s="35" t="s">
        <v>98</v>
      </c>
      <c r="P28" s="35" t="s">
        <v>99</v>
      </c>
      <c r="Q28" s="35" t="s">
        <v>98</v>
      </c>
      <c r="R28" s="36" t="s">
        <v>4068</v>
      </c>
      <c r="S28" s="36" t="s">
        <v>4038</v>
      </c>
      <c r="T28" s="35" t="s">
        <v>105</v>
      </c>
      <c r="U28" s="35" t="s">
        <v>7516</v>
      </c>
      <c r="V28" s="35" t="s">
        <v>7517</v>
      </c>
      <c r="W28" s="35" t="s">
        <v>7518</v>
      </c>
      <c r="X28" s="35" t="s">
        <v>163</v>
      </c>
      <c r="Y28" s="35" t="s">
        <v>7519</v>
      </c>
      <c r="Z28" s="36" t="s">
        <v>7520</v>
      </c>
      <c r="AA28" s="35"/>
      <c r="AB28" s="35" t="s">
        <v>7521</v>
      </c>
      <c r="AC28" s="35" t="s">
        <v>7522</v>
      </c>
      <c r="AD28" s="35"/>
      <c r="AE28" s="35"/>
      <c r="AF28" s="35"/>
      <c r="AG28" s="35"/>
      <c r="AH28" s="36" t="s">
        <v>7523</v>
      </c>
      <c r="AI28" s="35" t="s">
        <v>7524</v>
      </c>
      <c r="AJ28" s="35"/>
      <c r="AK28" s="35"/>
      <c r="AL28" s="35" t="s">
        <v>116</v>
      </c>
      <c r="AM28" s="35" t="s">
        <v>111</v>
      </c>
      <c r="AN28" s="36" t="s">
        <v>114</v>
      </c>
      <c r="AO28" s="36" t="s">
        <v>7353</v>
      </c>
      <c r="AP28" s="43" t="n">
        <v>15</v>
      </c>
      <c r="AQ28" s="40" t="s">
        <v>7287</v>
      </c>
      <c r="AR28" s="139" t="s">
        <v>7525</v>
      </c>
      <c r="AS28" s="134" t="s">
        <v>93</v>
      </c>
      <c r="AT28" s="43" t="n">
        <v>12328</v>
      </c>
      <c r="AU28" s="122" t="s">
        <v>7511</v>
      </c>
      <c r="AV28" s="143" t="s">
        <v>99</v>
      </c>
      <c r="AW28" s="143" t="s">
        <v>98</v>
      </c>
      <c r="AX28" s="140" t="s">
        <v>7515</v>
      </c>
      <c r="AY28" s="144" t="s">
        <v>7526</v>
      </c>
      <c r="AZ28" s="43" t="s">
        <v>116</v>
      </c>
      <c r="BA28" s="43" t="s">
        <v>116</v>
      </c>
      <c r="BB28" s="43" t="s">
        <v>116</v>
      </c>
      <c r="BC28" s="141" t="s">
        <v>4758</v>
      </c>
      <c r="BD28" s="43" t="s">
        <v>103</v>
      </c>
      <c r="BE28" s="122" t="s">
        <v>4068</v>
      </c>
      <c r="BF28" s="143" t="s">
        <v>99</v>
      </c>
      <c r="BG28" s="143" t="s">
        <v>98</v>
      </c>
      <c r="BH28" s="44"/>
      <c r="BI28" s="44"/>
      <c r="BJ28" s="44"/>
      <c r="BK28" s="44"/>
      <c r="BL28" s="44"/>
      <c r="BM28" s="44"/>
      <c r="BN28" s="44"/>
      <c r="BO28" s="44"/>
      <c r="BP28" s="44"/>
      <c r="BQ28" s="44"/>
      <c r="BR28" s="44"/>
      <c r="BS28" s="44"/>
      <c r="BT28" s="44"/>
      <c r="BU28" s="44"/>
      <c r="BV28" s="44"/>
      <c r="BW28" s="44"/>
      <c r="BX28" s="44"/>
      <c r="BY28" s="44"/>
    </row>
    <row r="29" customFormat="false" ht="97" hidden="false" customHeight="true" outlineLevel="0" collapsed="false">
      <c r="A29" s="36" t="s">
        <v>7527</v>
      </c>
      <c r="B29" s="36" t="s">
        <v>7528</v>
      </c>
      <c r="C29" s="36" t="s">
        <v>7529</v>
      </c>
      <c r="D29" s="36" t="s">
        <v>7530</v>
      </c>
      <c r="E29" s="36" t="s">
        <v>7531</v>
      </c>
      <c r="F29" s="35" t="s">
        <v>128</v>
      </c>
      <c r="G29" s="36" t="s">
        <v>7532</v>
      </c>
      <c r="H29" s="35" t="s">
        <v>7533</v>
      </c>
      <c r="I29" s="35" t="s">
        <v>92</v>
      </c>
      <c r="J29" s="35" t="s">
        <v>93</v>
      </c>
      <c r="K29" s="35" t="s">
        <v>94</v>
      </c>
      <c r="L29" s="35" t="s">
        <v>184</v>
      </c>
      <c r="M29" s="35" t="s">
        <v>185</v>
      </c>
      <c r="N29" s="35" t="s">
        <v>97</v>
      </c>
      <c r="O29" s="35" t="s">
        <v>390</v>
      </c>
      <c r="P29" s="35" t="s">
        <v>99</v>
      </c>
      <c r="Q29" s="35" t="s">
        <v>390</v>
      </c>
      <c r="R29" s="36" t="s">
        <v>7529</v>
      </c>
      <c r="S29" s="36" t="s">
        <v>4655</v>
      </c>
      <c r="T29" s="35" t="s">
        <v>7534</v>
      </c>
      <c r="U29" s="35" t="s">
        <v>7535</v>
      </c>
      <c r="V29" s="35" t="s">
        <v>7536</v>
      </c>
      <c r="W29" s="35" t="s">
        <v>7537</v>
      </c>
      <c r="X29" s="35" t="s">
        <v>163</v>
      </c>
      <c r="Y29" s="35" t="s">
        <v>7538</v>
      </c>
      <c r="Z29" s="35"/>
      <c r="AA29" s="35"/>
      <c r="AB29" s="35"/>
      <c r="AC29" s="35"/>
      <c r="AD29" s="35"/>
      <c r="AE29" s="35"/>
      <c r="AF29" s="35"/>
      <c r="AG29" s="35"/>
      <c r="AH29" s="35"/>
      <c r="AI29" s="35"/>
      <c r="AJ29" s="35"/>
      <c r="AK29" s="35"/>
      <c r="AL29" s="35" t="s">
        <v>116</v>
      </c>
      <c r="AM29" s="35" t="s">
        <v>111</v>
      </c>
      <c r="AN29" s="36" t="s">
        <v>397</v>
      </c>
      <c r="AO29" s="35"/>
      <c r="AP29" s="43" t="n">
        <v>16</v>
      </c>
      <c r="AQ29" s="40" t="s">
        <v>7539</v>
      </c>
      <c r="AR29" s="139" t="s">
        <v>7540</v>
      </c>
      <c r="AS29" s="134" t="s">
        <v>93</v>
      </c>
      <c r="AT29" s="43" t="n">
        <v>12328</v>
      </c>
      <c r="AU29" s="122" t="s">
        <v>7529</v>
      </c>
      <c r="AV29" s="143" t="s">
        <v>99</v>
      </c>
      <c r="AW29" s="143" t="s">
        <v>390</v>
      </c>
      <c r="AX29" s="140" t="s">
        <v>7533</v>
      </c>
      <c r="AY29" s="144" t="s">
        <v>7035</v>
      </c>
      <c r="AZ29" s="43" t="s">
        <v>116</v>
      </c>
      <c r="BA29" s="43" t="s">
        <v>116</v>
      </c>
      <c r="BB29" s="43" t="s">
        <v>116</v>
      </c>
      <c r="BC29" s="141" t="s">
        <v>4758</v>
      </c>
      <c r="BD29" s="43" t="s">
        <v>103</v>
      </c>
      <c r="BE29" s="122" t="s">
        <v>7529</v>
      </c>
      <c r="BF29" s="143" t="s">
        <v>99</v>
      </c>
      <c r="BG29" s="143" t="s">
        <v>390</v>
      </c>
      <c r="BH29" s="44"/>
      <c r="BI29" s="44"/>
      <c r="BJ29" s="44"/>
      <c r="BK29" s="44"/>
      <c r="BL29" s="44"/>
      <c r="BM29" s="44"/>
      <c r="BN29" s="44"/>
      <c r="BO29" s="44"/>
      <c r="BP29" s="44"/>
      <c r="BQ29" s="44"/>
      <c r="BR29" s="44"/>
      <c r="BS29" s="44"/>
      <c r="BT29" s="44"/>
      <c r="BU29" s="44"/>
      <c r="BV29" s="44"/>
      <c r="BW29" s="44"/>
      <c r="BX29" s="44"/>
      <c r="BY29" s="44"/>
    </row>
    <row r="30" customFormat="false" ht="97" hidden="false" customHeight="true" outlineLevel="0" collapsed="false">
      <c r="A30" s="36" t="s">
        <v>7541</v>
      </c>
      <c r="B30" s="36" t="s">
        <v>7542</v>
      </c>
      <c r="C30" s="36" t="s">
        <v>7529</v>
      </c>
      <c r="D30" s="36" t="s">
        <v>7543</v>
      </c>
      <c r="E30" s="36" t="s">
        <v>7544</v>
      </c>
      <c r="F30" s="35" t="s">
        <v>7545</v>
      </c>
      <c r="G30" s="36" t="s">
        <v>7546</v>
      </c>
      <c r="H30" s="35" t="s">
        <v>7547</v>
      </c>
      <c r="I30" s="35" t="s">
        <v>92</v>
      </c>
      <c r="J30" s="35" t="s">
        <v>93</v>
      </c>
      <c r="K30" s="35" t="s">
        <v>94</v>
      </c>
      <c r="L30" s="35" t="s">
        <v>184</v>
      </c>
      <c r="M30" s="35" t="s">
        <v>185</v>
      </c>
      <c r="N30" s="35" t="s">
        <v>97</v>
      </c>
      <c r="O30" s="35" t="s">
        <v>326</v>
      </c>
      <c r="P30" s="35" t="s">
        <v>99</v>
      </c>
      <c r="Q30" s="35" t="s">
        <v>326</v>
      </c>
      <c r="R30" s="36" t="s">
        <v>7171</v>
      </c>
      <c r="S30" s="36" t="s">
        <v>4655</v>
      </c>
      <c r="T30" s="35" t="s">
        <v>1971</v>
      </c>
      <c r="U30" s="35" t="s">
        <v>7548</v>
      </c>
      <c r="V30" s="35" t="s">
        <v>7549</v>
      </c>
      <c r="W30" s="35" t="s">
        <v>7550</v>
      </c>
      <c r="X30" s="35" t="s">
        <v>163</v>
      </c>
      <c r="Y30" s="35" t="s">
        <v>193</v>
      </c>
      <c r="Z30" s="35"/>
      <c r="AA30" s="35"/>
      <c r="AB30" s="35"/>
      <c r="AC30" s="35"/>
      <c r="AD30" s="35"/>
      <c r="AE30" s="35"/>
      <c r="AF30" s="35"/>
      <c r="AG30" s="35"/>
      <c r="AH30" s="35"/>
      <c r="AI30" s="35"/>
      <c r="AJ30" s="35"/>
      <c r="AK30" s="35"/>
      <c r="AL30" s="35" t="s">
        <v>116</v>
      </c>
      <c r="AM30" s="35" t="s">
        <v>111</v>
      </c>
      <c r="AN30" s="36" t="s">
        <v>332</v>
      </c>
      <c r="AO30" s="35"/>
      <c r="AP30" s="43" t="n">
        <v>17</v>
      </c>
      <c r="AQ30" s="40" t="s">
        <v>7539</v>
      </c>
      <c r="AR30" s="139" t="s">
        <v>7541</v>
      </c>
      <c r="AS30" s="134" t="s">
        <v>93</v>
      </c>
      <c r="AT30" s="43" t="n">
        <v>12328</v>
      </c>
      <c r="AU30" s="122" t="s">
        <v>7529</v>
      </c>
      <c r="AV30" s="143" t="s">
        <v>99</v>
      </c>
      <c r="AW30" s="143" t="s">
        <v>326</v>
      </c>
      <c r="AX30" s="140" t="s">
        <v>7547</v>
      </c>
      <c r="AY30" s="144" t="s">
        <v>118</v>
      </c>
      <c r="AZ30" s="43" t="s">
        <v>116</v>
      </c>
      <c r="BA30" s="43" t="s">
        <v>116</v>
      </c>
      <c r="BB30" s="43" t="s">
        <v>116</v>
      </c>
      <c r="BC30" s="141" t="s">
        <v>4758</v>
      </c>
      <c r="BD30" s="43" t="s">
        <v>103</v>
      </c>
      <c r="BE30" s="122" t="s">
        <v>7171</v>
      </c>
      <c r="BF30" s="143" t="s">
        <v>99</v>
      </c>
      <c r="BG30" s="143" t="s">
        <v>326</v>
      </c>
      <c r="BH30" s="44"/>
      <c r="BI30" s="44"/>
      <c r="BJ30" s="44"/>
      <c r="BK30" s="44"/>
      <c r="BL30" s="44"/>
      <c r="BM30" s="44"/>
      <c r="BN30" s="44"/>
      <c r="BO30" s="44"/>
      <c r="BP30" s="44"/>
      <c r="BQ30" s="44"/>
      <c r="BR30" s="44"/>
      <c r="BS30" s="44"/>
      <c r="BT30" s="44"/>
      <c r="BU30" s="44"/>
      <c r="BV30" s="44"/>
      <c r="BW30" s="44"/>
      <c r="BX30" s="44"/>
      <c r="BY30" s="44"/>
    </row>
    <row r="31" customFormat="false" ht="135" hidden="false" customHeight="true" outlineLevel="0" collapsed="false">
      <c r="A31" s="36" t="s">
        <v>7551</v>
      </c>
      <c r="B31" s="36" t="s">
        <v>7552</v>
      </c>
      <c r="C31" s="36" t="s">
        <v>7171</v>
      </c>
      <c r="D31" s="36" t="s">
        <v>7553</v>
      </c>
      <c r="E31" s="36" t="s">
        <v>7554</v>
      </c>
      <c r="F31" s="35" t="s">
        <v>2082</v>
      </c>
      <c r="G31" s="36" t="s">
        <v>7409</v>
      </c>
      <c r="H31" s="35" t="s">
        <v>7555</v>
      </c>
      <c r="I31" s="35" t="s">
        <v>92</v>
      </c>
      <c r="J31" s="35" t="s">
        <v>173</v>
      </c>
      <c r="K31" s="35" t="s">
        <v>132</v>
      </c>
      <c r="L31" s="35" t="s">
        <v>174</v>
      </c>
      <c r="M31" s="35" t="s">
        <v>175</v>
      </c>
      <c r="N31" s="35" t="s">
        <v>97</v>
      </c>
      <c r="O31" s="35" t="s">
        <v>186</v>
      </c>
      <c r="P31" s="35" t="s">
        <v>176</v>
      </c>
      <c r="Q31" s="35" t="s">
        <v>186</v>
      </c>
      <c r="R31" s="36" t="s">
        <v>7171</v>
      </c>
      <c r="S31" s="36" t="s">
        <v>4690</v>
      </c>
      <c r="T31" s="35" t="s">
        <v>3849</v>
      </c>
      <c r="U31" s="35" t="s">
        <v>7556</v>
      </c>
      <c r="V31" s="35" t="s">
        <v>3851</v>
      </c>
      <c r="W31" s="35" t="s">
        <v>3851</v>
      </c>
      <c r="X31" s="35" t="s">
        <v>3851</v>
      </c>
      <c r="Y31" s="35" t="s">
        <v>3852</v>
      </c>
      <c r="Z31" s="36" t="s">
        <v>7557</v>
      </c>
      <c r="AA31" s="35"/>
      <c r="AB31" s="35"/>
      <c r="AC31" s="35"/>
      <c r="AD31" s="35"/>
      <c r="AE31" s="35"/>
      <c r="AF31" s="35"/>
      <c r="AG31" s="35"/>
      <c r="AH31" s="35"/>
      <c r="AI31" s="35"/>
      <c r="AJ31" s="35"/>
      <c r="AK31" s="35"/>
      <c r="AL31" s="35" t="s">
        <v>116</v>
      </c>
      <c r="AM31" s="35" t="s">
        <v>111</v>
      </c>
      <c r="AN31" s="36" t="s">
        <v>195</v>
      </c>
      <c r="AO31" s="35"/>
      <c r="AP31" s="43" t="n">
        <v>18</v>
      </c>
      <c r="AQ31" s="40" t="s">
        <v>7539</v>
      </c>
      <c r="AR31" s="139" t="s">
        <v>7558</v>
      </c>
      <c r="AS31" s="134" t="s">
        <v>93</v>
      </c>
      <c r="AT31" s="43" t="n">
        <v>12328</v>
      </c>
      <c r="AU31" s="122" t="s">
        <v>7171</v>
      </c>
      <c r="AV31" s="143" t="s">
        <v>176</v>
      </c>
      <c r="AW31" s="143" t="s">
        <v>186</v>
      </c>
      <c r="AX31" s="140" t="s">
        <v>7555</v>
      </c>
      <c r="AY31" s="6" t="s">
        <v>7413</v>
      </c>
      <c r="AZ31" s="43" t="s">
        <v>116</v>
      </c>
      <c r="BA31" s="43" t="s">
        <v>116</v>
      </c>
      <c r="BB31" s="43" t="s">
        <v>116</v>
      </c>
      <c r="BC31" s="141" t="s">
        <v>2135</v>
      </c>
      <c r="BD31" s="43" t="s">
        <v>103</v>
      </c>
      <c r="BE31" s="122" t="s">
        <v>7171</v>
      </c>
      <c r="BF31" s="143" t="s">
        <v>176</v>
      </c>
      <c r="BG31" s="143" t="s">
        <v>186</v>
      </c>
      <c r="BH31" s="44"/>
      <c r="BI31" s="44"/>
      <c r="BJ31" s="44"/>
      <c r="BK31" s="44"/>
      <c r="BL31" s="44"/>
      <c r="BM31" s="44"/>
      <c r="BN31" s="44"/>
      <c r="BO31" s="44"/>
      <c r="BP31" s="44"/>
      <c r="BQ31" s="44"/>
      <c r="BR31" s="44"/>
      <c r="BS31" s="44"/>
      <c r="BT31" s="44"/>
      <c r="BU31" s="44"/>
      <c r="BV31" s="44"/>
      <c r="BW31" s="44"/>
      <c r="BX31" s="44"/>
      <c r="BY31" s="44"/>
    </row>
    <row r="32" customFormat="false" ht="135" hidden="false" customHeight="true" outlineLevel="0" collapsed="false">
      <c r="A32" s="36" t="s">
        <v>7559</v>
      </c>
      <c r="B32" s="36" t="s">
        <v>7552</v>
      </c>
      <c r="C32" s="36" t="s">
        <v>7171</v>
      </c>
      <c r="D32" s="36" t="s">
        <v>7560</v>
      </c>
      <c r="E32" s="36" t="s">
        <v>7554</v>
      </c>
      <c r="F32" s="35" t="s">
        <v>2082</v>
      </c>
      <c r="G32" s="36" t="s">
        <v>7409</v>
      </c>
      <c r="H32" s="35" t="s">
        <v>7555</v>
      </c>
      <c r="I32" s="35" t="s">
        <v>92</v>
      </c>
      <c r="J32" s="35" t="s">
        <v>173</v>
      </c>
      <c r="K32" s="35" t="s">
        <v>434</v>
      </c>
      <c r="L32" s="35" t="s">
        <v>435</v>
      </c>
      <c r="M32" s="35" t="s">
        <v>436</v>
      </c>
      <c r="N32" s="35" t="s">
        <v>97</v>
      </c>
      <c r="O32" s="35" t="s">
        <v>99</v>
      </c>
      <c r="P32" s="35" t="s">
        <v>99</v>
      </c>
      <c r="Q32" s="35" t="s">
        <v>218</v>
      </c>
      <c r="R32" s="36" t="s">
        <v>7171</v>
      </c>
      <c r="S32" s="36" t="s">
        <v>4690</v>
      </c>
      <c r="T32" s="35" t="s">
        <v>524</v>
      </c>
      <c r="U32" s="35" t="s">
        <v>7561</v>
      </c>
      <c r="V32" s="35" t="s">
        <v>3038</v>
      </c>
      <c r="W32" s="35" t="s">
        <v>3359</v>
      </c>
      <c r="X32" s="35" t="s">
        <v>7562</v>
      </c>
      <c r="Y32" s="35" t="s">
        <v>7563</v>
      </c>
      <c r="Z32" s="36" t="s">
        <v>7557</v>
      </c>
      <c r="AA32" s="35"/>
      <c r="AB32" s="35"/>
      <c r="AC32" s="35"/>
      <c r="AD32" s="35"/>
      <c r="AE32" s="35"/>
      <c r="AF32" s="35"/>
      <c r="AG32" s="35"/>
      <c r="AH32" s="35"/>
      <c r="AI32" s="35"/>
      <c r="AJ32" s="35"/>
      <c r="AK32" s="35"/>
      <c r="AL32" s="35" t="s">
        <v>116</v>
      </c>
      <c r="AM32" s="35" t="s">
        <v>111</v>
      </c>
      <c r="AN32" s="36" t="s">
        <v>529</v>
      </c>
      <c r="AO32" s="35"/>
      <c r="AP32" s="43" t="n">
        <v>19</v>
      </c>
      <c r="AQ32" s="40" t="s">
        <v>7539</v>
      </c>
      <c r="AR32" s="139" t="s">
        <v>7564</v>
      </c>
      <c r="AS32" s="134" t="s">
        <v>93</v>
      </c>
      <c r="AT32" s="43" t="n">
        <v>12328</v>
      </c>
      <c r="AU32" s="122" t="s">
        <v>7171</v>
      </c>
      <c r="AV32" s="143" t="s">
        <v>99</v>
      </c>
      <c r="AW32" s="143" t="s">
        <v>186</v>
      </c>
      <c r="AX32" s="140" t="s">
        <v>7555</v>
      </c>
      <c r="AY32" s="6" t="s">
        <v>7413</v>
      </c>
      <c r="AZ32" s="43" t="s">
        <v>116</v>
      </c>
      <c r="BA32" s="43" t="s">
        <v>116</v>
      </c>
      <c r="BB32" s="43" t="s">
        <v>116</v>
      </c>
      <c r="BC32" s="141" t="s">
        <v>2135</v>
      </c>
      <c r="BD32" s="43" t="s">
        <v>103</v>
      </c>
      <c r="BE32" s="122" t="s">
        <v>7171</v>
      </c>
      <c r="BF32" s="143" t="s">
        <v>99</v>
      </c>
      <c r="BG32" s="143" t="s">
        <v>186</v>
      </c>
      <c r="BH32" s="44"/>
      <c r="BI32" s="44"/>
      <c r="BJ32" s="44"/>
      <c r="BK32" s="44"/>
      <c r="BL32" s="44"/>
      <c r="BM32" s="44"/>
      <c r="BN32" s="44"/>
      <c r="BO32" s="44"/>
      <c r="BP32" s="44"/>
      <c r="BQ32" s="44"/>
      <c r="BR32" s="44"/>
      <c r="BS32" s="44"/>
      <c r="BT32" s="44"/>
      <c r="BU32" s="44"/>
      <c r="BV32" s="44"/>
      <c r="BW32" s="44"/>
      <c r="BX32" s="44"/>
      <c r="BY32" s="44"/>
    </row>
    <row r="33" customFormat="false" ht="28" hidden="false" customHeight="false" outlineLevel="0" collapsed="false">
      <c r="A33" s="125" t="s">
        <v>4723</v>
      </c>
      <c r="B33" s="125" t="s">
        <v>4724</v>
      </c>
      <c r="C33" s="125" t="s">
        <v>8</v>
      </c>
      <c r="D33" s="125" t="s">
        <v>4725</v>
      </c>
      <c r="E33" s="125" t="s">
        <v>4726</v>
      </c>
      <c r="F33" s="125" t="s">
        <v>4727</v>
      </c>
      <c r="G33" s="125" t="s">
        <v>11</v>
      </c>
      <c r="H33" s="125" t="s">
        <v>4728</v>
      </c>
      <c r="I33" s="125" t="s">
        <v>4729</v>
      </c>
      <c r="J33" s="125" t="s">
        <v>4730</v>
      </c>
      <c r="K33" s="125" t="s">
        <v>4731</v>
      </c>
      <c r="L33" s="125" t="s">
        <v>16</v>
      </c>
      <c r="M33" s="125" t="s">
        <v>4732</v>
      </c>
      <c r="N33" s="125" t="s">
        <v>4733</v>
      </c>
      <c r="O33" s="125" t="s">
        <v>4734</v>
      </c>
      <c r="P33" s="125" t="s">
        <v>20</v>
      </c>
      <c r="Q33" s="125" t="s">
        <v>21</v>
      </c>
      <c r="R33" s="125" t="s">
        <v>4735</v>
      </c>
      <c r="S33" s="125" t="s">
        <v>23</v>
      </c>
      <c r="T33" s="125" t="s">
        <v>25</v>
      </c>
      <c r="U33" s="125" t="s">
        <v>26</v>
      </c>
      <c r="V33" s="125" t="s">
        <v>27</v>
      </c>
      <c r="W33" s="125" t="s">
        <v>28</v>
      </c>
      <c r="X33" s="125" t="s">
        <v>29</v>
      </c>
      <c r="Y33" s="125" t="s">
        <v>30</v>
      </c>
      <c r="Z33" s="125" t="s">
        <v>31</v>
      </c>
      <c r="AA33" s="125" t="s">
        <v>32</v>
      </c>
      <c r="AB33" s="147" t="s">
        <v>33</v>
      </c>
      <c r="AC33" s="147" t="s">
        <v>4736</v>
      </c>
      <c r="AD33" s="147" t="s">
        <v>4737</v>
      </c>
      <c r="AE33" s="147" t="s">
        <v>4738</v>
      </c>
      <c r="AF33" s="147" t="s">
        <v>4739</v>
      </c>
      <c r="AG33" s="147" t="s">
        <v>4740</v>
      </c>
      <c r="AH33" s="147" t="s">
        <v>4741</v>
      </c>
      <c r="AI33" s="147" t="s">
        <v>4742</v>
      </c>
      <c r="AJ33" s="147" t="s">
        <v>4743</v>
      </c>
      <c r="AP33" s="110" t="s">
        <v>42</v>
      </c>
      <c r="AQ33" s="110" t="s">
        <v>43</v>
      </c>
      <c r="AR33" s="111" t="s">
        <v>44</v>
      </c>
      <c r="AS33" s="111" t="s">
        <v>45</v>
      </c>
      <c r="AT33" s="111" t="s">
        <v>46</v>
      </c>
      <c r="AU33" s="111" t="s">
        <v>47</v>
      </c>
      <c r="AV33" s="112" t="s">
        <v>59</v>
      </c>
      <c r="AW33" s="112" t="s">
        <v>60</v>
      </c>
      <c r="AX33" s="112" t="s">
        <v>50</v>
      </c>
      <c r="AY33" s="112" t="s">
        <v>51</v>
      </c>
      <c r="AZ33" s="24" t="s">
        <v>52</v>
      </c>
      <c r="BA33" s="26" t="s">
        <v>53</v>
      </c>
      <c r="BB33" s="26" t="s">
        <v>54</v>
      </c>
      <c r="BC33" s="27" t="s">
        <v>55</v>
      </c>
      <c r="BD33" s="111" t="s">
        <v>56</v>
      </c>
      <c r="BE33" s="112" t="s">
        <v>7268</v>
      </c>
      <c r="BF33" s="113" t="s">
        <v>59</v>
      </c>
      <c r="BG33" s="114" t="s">
        <v>60</v>
      </c>
      <c r="BH33" s="29" t="s">
        <v>61</v>
      </c>
      <c r="BI33" s="29" t="s">
        <v>62</v>
      </c>
      <c r="BJ33" s="30" t="s">
        <v>63</v>
      </c>
      <c r="BK33" s="30" t="s">
        <v>64</v>
      </c>
      <c r="BL33" s="30" t="s">
        <v>7269</v>
      </c>
      <c r="BM33" s="31" t="s">
        <v>65</v>
      </c>
      <c r="BN33" s="31" t="s">
        <v>66</v>
      </c>
      <c r="BO33" s="30" t="s">
        <v>28</v>
      </c>
      <c r="BP33" s="32" t="s">
        <v>68</v>
      </c>
      <c r="BQ33" s="32" t="s">
        <v>69</v>
      </c>
      <c r="BR33" s="32" t="s">
        <v>71</v>
      </c>
      <c r="BS33" s="31" t="s">
        <v>72</v>
      </c>
      <c r="BT33" s="31"/>
      <c r="BU33" s="31"/>
      <c r="BV33" s="31"/>
      <c r="BW33" s="31"/>
      <c r="BX33" s="31"/>
      <c r="BY33" s="31"/>
    </row>
    <row r="34" customFormat="false" ht="130" hidden="false" customHeight="false" outlineLevel="0" collapsed="false">
      <c r="A34" s="36" t="s">
        <v>7565</v>
      </c>
      <c r="B34" s="36" t="s">
        <v>7566</v>
      </c>
      <c r="C34" s="36" t="s">
        <v>7567</v>
      </c>
      <c r="D34" s="36" t="s">
        <v>5628</v>
      </c>
      <c r="E34" s="35" t="s">
        <v>4747</v>
      </c>
      <c r="F34" s="35" t="s">
        <v>129</v>
      </c>
      <c r="G34" s="35"/>
      <c r="H34" s="35" t="s">
        <v>7568</v>
      </c>
      <c r="I34" s="35" t="s">
        <v>116</v>
      </c>
      <c r="J34" s="35" t="s">
        <v>173</v>
      </c>
      <c r="K34" s="35" t="s">
        <v>94</v>
      </c>
      <c r="L34" s="35" t="s">
        <v>1072</v>
      </c>
      <c r="M34" s="35" t="s">
        <v>1073</v>
      </c>
      <c r="N34" s="35" t="s">
        <v>97</v>
      </c>
      <c r="O34" s="35" t="s">
        <v>499</v>
      </c>
      <c r="P34" s="35"/>
      <c r="Q34" s="35" t="s">
        <v>499</v>
      </c>
      <c r="R34" s="36" t="s">
        <v>1771</v>
      </c>
      <c r="S34" s="36" t="s">
        <v>1753</v>
      </c>
      <c r="T34" s="35" t="s">
        <v>103</v>
      </c>
      <c r="U34" s="36" t="s">
        <v>104</v>
      </c>
      <c r="V34" s="35" t="s">
        <v>1542</v>
      </c>
      <c r="W34" s="35" t="s">
        <v>7569</v>
      </c>
      <c r="X34" s="35" t="s">
        <v>7570</v>
      </c>
      <c r="Y34" s="35" t="s">
        <v>7571</v>
      </c>
      <c r="Z34" s="35" t="s">
        <v>163</v>
      </c>
      <c r="AA34" s="35" t="s">
        <v>7572</v>
      </c>
      <c r="AB34" s="35" t="s">
        <v>111</v>
      </c>
      <c r="AC34" s="35" t="s">
        <v>97</v>
      </c>
      <c r="AD34" s="35" t="s">
        <v>99</v>
      </c>
      <c r="AE34" s="35"/>
      <c r="AF34" s="35"/>
      <c r="AG34" s="35"/>
      <c r="AH34" s="35" t="s">
        <v>4756</v>
      </c>
      <c r="AI34" s="35" t="s">
        <v>4757</v>
      </c>
      <c r="AJ34" s="36" t="s">
        <v>104</v>
      </c>
      <c r="AP34" s="43" t="n">
        <v>1</v>
      </c>
      <c r="AQ34" s="40" t="s">
        <v>7366</v>
      </c>
      <c r="AR34" s="145" t="s">
        <v>7565</v>
      </c>
      <c r="AS34" s="118" t="s">
        <v>173</v>
      </c>
      <c r="AT34" s="43" t="s">
        <v>7573</v>
      </c>
      <c r="AU34" s="122" t="s">
        <v>1753</v>
      </c>
      <c r="AV34" s="117" t="s">
        <v>99</v>
      </c>
      <c r="AW34" s="134" t="s">
        <v>499</v>
      </c>
      <c r="AX34" s="148" t="s">
        <v>7574</v>
      </c>
      <c r="AY34" s="149" t="s">
        <v>7575</v>
      </c>
      <c r="AZ34" s="43" t="s">
        <v>116</v>
      </c>
      <c r="BA34" s="43" t="s">
        <v>116</v>
      </c>
      <c r="BB34" s="43" t="s">
        <v>116</v>
      </c>
      <c r="BC34" s="141" t="s">
        <v>4758</v>
      </c>
      <c r="BD34" s="43" t="s">
        <v>103</v>
      </c>
      <c r="BE34" s="122" t="s">
        <v>1753</v>
      </c>
      <c r="BF34" s="117" t="s">
        <v>99</v>
      </c>
      <c r="BG34" s="134" t="s">
        <v>499</v>
      </c>
      <c r="BH34" s="44"/>
      <c r="BI34" s="44"/>
      <c r="BJ34" s="44"/>
      <c r="BK34" s="44"/>
      <c r="BL34" s="44"/>
      <c r="BM34" s="44"/>
      <c r="BN34" s="44"/>
      <c r="BO34" s="44"/>
      <c r="BP34" s="44"/>
      <c r="BQ34" s="44"/>
      <c r="BR34" s="44"/>
      <c r="BS34" s="44"/>
      <c r="BT34" s="44"/>
      <c r="BU34" s="44"/>
      <c r="BV34" s="44"/>
      <c r="BW34" s="44"/>
      <c r="BX34" s="44"/>
      <c r="BY34" s="44"/>
    </row>
    <row r="35" customFormat="false" ht="117" hidden="false" customHeight="false" outlineLevel="0" collapsed="false">
      <c r="A35" s="36" t="s">
        <v>7576</v>
      </c>
      <c r="B35" s="36" t="s">
        <v>7577</v>
      </c>
      <c r="C35" s="36" t="s">
        <v>7578</v>
      </c>
      <c r="D35" s="36" t="s">
        <v>1911</v>
      </c>
      <c r="E35" s="35" t="s">
        <v>4747</v>
      </c>
      <c r="F35" s="35" t="s">
        <v>129</v>
      </c>
      <c r="G35" s="35"/>
      <c r="H35" s="35" t="s">
        <v>7579</v>
      </c>
      <c r="I35" s="35" t="s">
        <v>116</v>
      </c>
      <c r="J35" s="35" t="s">
        <v>93</v>
      </c>
      <c r="K35" s="35" t="s">
        <v>132</v>
      </c>
      <c r="L35" s="35" t="s">
        <v>133</v>
      </c>
      <c r="M35" s="35" t="s">
        <v>134</v>
      </c>
      <c r="N35" s="35" t="s">
        <v>97</v>
      </c>
      <c r="O35" s="35" t="s">
        <v>186</v>
      </c>
      <c r="P35" s="35"/>
      <c r="Q35" s="35" t="s">
        <v>186</v>
      </c>
      <c r="R35" s="36" t="s">
        <v>1911</v>
      </c>
      <c r="S35" s="36" t="s">
        <v>1858</v>
      </c>
      <c r="T35" s="35" t="s">
        <v>103</v>
      </c>
      <c r="U35" s="36" t="s">
        <v>104</v>
      </c>
      <c r="V35" s="35" t="s">
        <v>7580</v>
      </c>
      <c r="W35" s="35" t="s">
        <v>7581</v>
      </c>
      <c r="X35" s="35" t="s">
        <v>7582</v>
      </c>
      <c r="Y35" s="35" t="s">
        <v>7582</v>
      </c>
      <c r="Z35" s="35" t="s">
        <v>7582</v>
      </c>
      <c r="AA35" s="35" t="s">
        <v>7583</v>
      </c>
      <c r="AB35" s="35" t="s">
        <v>111</v>
      </c>
      <c r="AC35" s="35" t="s">
        <v>97</v>
      </c>
      <c r="AD35" s="35" t="s">
        <v>176</v>
      </c>
      <c r="AE35" s="35"/>
      <c r="AF35" s="35"/>
      <c r="AG35" s="35"/>
      <c r="AH35" s="35" t="s">
        <v>4756</v>
      </c>
      <c r="AI35" s="35" t="s">
        <v>4757</v>
      </c>
      <c r="AJ35" s="36" t="s">
        <v>104</v>
      </c>
      <c r="AP35" s="43" t="n">
        <v>2</v>
      </c>
      <c r="AQ35" s="40" t="s">
        <v>7366</v>
      </c>
      <c r="AR35" s="145" t="s">
        <v>7584</v>
      </c>
      <c r="AS35" s="118" t="s">
        <v>93</v>
      </c>
      <c r="AT35" s="43" t="s">
        <v>7573</v>
      </c>
      <c r="AU35" s="122" t="s">
        <v>1858</v>
      </c>
      <c r="AV35" s="117" t="s">
        <v>148</v>
      </c>
      <c r="AW35" s="134" t="s">
        <v>186</v>
      </c>
      <c r="AX35" s="148" t="s">
        <v>7585</v>
      </c>
      <c r="AY35" s="149" t="s">
        <v>780</v>
      </c>
      <c r="AZ35" s="43" t="s">
        <v>116</v>
      </c>
      <c r="BA35" s="43" t="s">
        <v>116</v>
      </c>
      <c r="BB35" s="43" t="s">
        <v>116</v>
      </c>
      <c r="BC35" s="141" t="s">
        <v>4758</v>
      </c>
      <c r="BD35" s="43" t="s">
        <v>103</v>
      </c>
      <c r="BE35" s="122" t="s">
        <v>1858</v>
      </c>
      <c r="BF35" s="117" t="s">
        <v>148</v>
      </c>
      <c r="BG35" s="134" t="s">
        <v>186</v>
      </c>
      <c r="BH35" s="44"/>
      <c r="BI35" s="44"/>
      <c r="BJ35" s="44"/>
      <c r="BK35" s="44"/>
      <c r="BL35" s="44"/>
      <c r="BM35" s="44"/>
      <c r="BN35" s="44"/>
      <c r="BO35" s="44"/>
      <c r="BP35" s="44"/>
      <c r="BQ35" s="44"/>
      <c r="BR35" s="44"/>
      <c r="BS35" s="44"/>
      <c r="BT35" s="44"/>
      <c r="BU35" s="44"/>
      <c r="BV35" s="44"/>
      <c r="BW35" s="44"/>
      <c r="BX35" s="44"/>
      <c r="BY35" s="44"/>
    </row>
    <row r="36" customFormat="false" ht="78" hidden="false" customHeight="false" outlineLevel="0" collapsed="false">
      <c r="A36" s="36" t="s">
        <v>7586</v>
      </c>
      <c r="B36" s="36" t="s">
        <v>7587</v>
      </c>
      <c r="C36" s="36" t="s">
        <v>7588</v>
      </c>
      <c r="D36" s="36" t="s">
        <v>3386</v>
      </c>
      <c r="E36" s="35" t="s">
        <v>4747</v>
      </c>
      <c r="F36" s="35" t="s">
        <v>129</v>
      </c>
      <c r="G36" s="35"/>
      <c r="H36" s="35" t="s">
        <v>7589</v>
      </c>
      <c r="I36" s="35" t="s">
        <v>116</v>
      </c>
      <c r="J36" s="35" t="s">
        <v>93</v>
      </c>
      <c r="K36" s="35" t="s">
        <v>94</v>
      </c>
      <c r="L36" s="35" t="s">
        <v>184</v>
      </c>
      <c r="M36" s="35" t="s">
        <v>185</v>
      </c>
      <c r="N36" s="35" t="s">
        <v>97</v>
      </c>
      <c r="O36" s="35" t="s">
        <v>573</v>
      </c>
      <c r="P36" s="35"/>
      <c r="Q36" s="35" t="s">
        <v>573</v>
      </c>
      <c r="R36" s="36" t="s">
        <v>3269</v>
      </c>
      <c r="S36" s="36" t="s">
        <v>3096</v>
      </c>
      <c r="T36" s="35" t="s">
        <v>103</v>
      </c>
      <c r="U36" s="36" t="s">
        <v>104</v>
      </c>
      <c r="V36" s="35" t="s">
        <v>574</v>
      </c>
      <c r="W36" s="35" t="s">
        <v>7590</v>
      </c>
      <c r="X36" s="35" t="s">
        <v>7591</v>
      </c>
      <c r="Y36" s="35" t="s">
        <v>7592</v>
      </c>
      <c r="Z36" s="35" t="s">
        <v>163</v>
      </c>
      <c r="AA36" s="35" t="s">
        <v>7593</v>
      </c>
      <c r="AB36" s="35" t="s">
        <v>111</v>
      </c>
      <c r="AC36" s="35" t="s">
        <v>97</v>
      </c>
      <c r="AD36" s="35" t="s">
        <v>99</v>
      </c>
      <c r="AE36" s="35"/>
      <c r="AF36" s="35"/>
      <c r="AG36" s="35"/>
      <c r="AH36" s="35" t="s">
        <v>4756</v>
      </c>
      <c r="AI36" s="35" t="s">
        <v>4757</v>
      </c>
      <c r="AJ36" s="36" t="s">
        <v>104</v>
      </c>
      <c r="AK36" s="47"/>
      <c r="AL36" s="47"/>
      <c r="AM36" s="47"/>
      <c r="AN36" s="47"/>
      <c r="AO36" s="47"/>
      <c r="AP36" s="43" t="n">
        <v>3</v>
      </c>
      <c r="AQ36" s="40" t="s">
        <v>7276</v>
      </c>
      <c r="AR36" s="150" t="s">
        <v>7586</v>
      </c>
      <c r="AS36" s="118" t="s">
        <v>93</v>
      </c>
      <c r="AT36" s="43" t="s">
        <v>7573</v>
      </c>
      <c r="AU36" s="122" t="s">
        <v>3096</v>
      </c>
      <c r="AV36" s="117" t="s">
        <v>99</v>
      </c>
      <c r="AW36" s="151" t="s">
        <v>573</v>
      </c>
      <c r="AX36" s="152" t="s">
        <v>7594</v>
      </c>
      <c r="AY36" s="153" t="s">
        <v>640</v>
      </c>
      <c r="AZ36" s="43" t="s">
        <v>116</v>
      </c>
      <c r="BA36" s="43" t="s">
        <v>116</v>
      </c>
      <c r="BB36" s="43" t="s">
        <v>116</v>
      </c>
      <c r="BC36" s="141" t="s">
        <v>4758</v>
      </c>
      <c r="BD36" s="43" t="s">
        <v>103</v>
      </c>
      <c r="BE36" s="122" t="s">
        <v>3096</v>
      </c>
      <c r="BF36" s="117" t="s">
        <v>99</v>
      </c>
      <c r="BG36" s="151" t="s">
        <v>573</v>
      </c>
      <c r="BH36" s="69"/>
      <c r="BI36" s="69"/>
      <c r="BJ36" s="69"/>
      <c r="BK36" s="69"/>
      <c r="BL36" s="69"/>
      <c r="BM36" s="69"/>
      <c r="BN36" s="69"/>
      <c r="BO36" s="69"/>
      <c r="BP36" s="69"/>
      <c r="BQ36" s="69"/>
      <c r="BR36" s="69"/>
      <c r="BS36" s="69"/>
      <c r="BT36" s="69"/>
      <c r="BU36" s="69"/>
      <c r="BV36" s="69"/>
      <c r="BW36" s="69"/>
      <c r="BX36" s="69"/>
      <c r="BY36" s="69"/>
    </row>
    <row r="37" customFormat="false" ht="63" hidden="false" customHeight="true" outlineLevel="0" collapsed="false">
      <c r="A37" s="36" t="s">
        <v>7595</v>
      </c>
      <c r="B37" s="36" t="s">
        <v>7596</v>
      </c>
      <c r="C37" s="36" t="s">
        <v>7597</v>
      </c>
      <c r="D37" s="36" t="s">
        <v>4107</v>
      </c>
      <c r="E37" s="35" t="s">
        <v>4747</v>
      </c>
      <c r="F37" s="35" t="s">
        <v>129</v>
      </c>
      <c r="G37" s="35"/>
      <c r="H37" s="35" t="s">
        <v>7598</v>
      </c>
      <c r="I37" s="35" t="s">
        <v>116</v>
      </c>
      <c r="J37" s="35" t="s">
        <v>173</v>
      </c>
      <c r="K37" s="35" t="s">
        <v>94</v>
      </c>
      <c r="L37" s="35" t="s">
        <v>1072</v>
      </c>
      <c r="M37" s="35" t="s">
        <v>1073</v>
      </c>
      <c r="N37" s="35" t="s">
        <v>97</v>
      </c>
      <c r="O37" s="35" t="s">
        <v>573</v>
      </c>
      <c r="P37" s="35"/>
      <c r="Q37" s="35" t="s">
        <v>573</v>
      </c>
      <c r="R37" s="36" t="s">
        <v>3999</v>
      </c>
      <c r="S37" s="36" t="s">
        <v>3998</v>
      </c>
      <c r="T37" s="35" t="s">
        <v>103</v>
      </c>
      <c r="U37" s="36" t="s">
        <v>104</v>
      </c>
      <c r="V37" s="35" t="s">
        <v>574</v>
      </c>
      <c r="W37" s="35" t="s">
        <v>7599</v>
      </c>
      <c r="X37" s="35" t="s">
        <v>7600</v>
      </c>
      <c r="Y37" s="35" t="s">
        <v>7601</v>
      </c>
      <c r="Z37" s="35" t="s">
        <v>163</v>
      </c>
      <c r="AA37" s="35" t="s">
        <v>7602</v>
      </c>
      <c r="AB37" s="35" t="s">
        <v>111</v>
      </c>
      <c r="AC37" s="35" t="s">
        <v>97</v>
      </c>
      <c r="AD37" s="35" t="s">
        <v>99</v>
      </c>
      <c r="AE37" s="35"/>
      <c r="AF37" s="35"/>
      <c r="AG37" s="35"/>
      <c r="AH37" s="35" t="s">
        <v>4756</v>
      </c>
      <c r="AI37" s="35" t="s">
        <v>4757</v>
      </c>
      <c r="AJ37" s="36" t="s">
        <v>104</v>
      </c>
      <c r="AK37" s="47"/>
      <c r="AL37" s="47"/>
      <c r="AM37" s="47"/>
      <c r="AN37" s="47"/>
      <c r="AO37" s="47"/>
      <c r="AP37" s="43" t="n">
        <v>4</v>
      </c>
      <c r="AQ37" s="40" t="s">
        <v>7287</v>
      </c>
      <c r="AR37" s="40" t="s">
        <v>7595</v>
      </c>
      <c r="AS37" s="118" t="s">
        <v>173</v>
      </c>
      <c r="AT37" s="43" t="s">
        <v>7573</v>
      </c>
      <c r="AU37" s="122" t="s">
        <v>4018</v>
      </c>
      <c r="AV37" s="117" t="s">
        <v>99</v>
      </c>
      <c r="AW37" s="53" t="s">
        <v>573</v>
      </c>
      <c r="AX37" s="127" t="s">
        <v>7603</v>
      </c>
      <c r="AY37" s="153" t="s">
        <v>7604</v>
      </c>
      <c r="AZ37" s="43" t="s">
        <v>116</v>
      </c>
      <c r="BA37" s="43" t="s">
        <v>116</v>
      </c>
      <c r="BB37" s="43" t="s">
        <v>116</v>
      </c>
      <c r="BC37" s="141" t="s">
        <v>4758</v>
      </c>
      <c r="BD37" s="43" t="s">
        <v>103</v>
      </c>
      <c r="BE37" s="122" t="s">
        <v>3998</v>
      </c>
      <c r="BF37" s="117" t="s">
        <v>99</v>
      </c>
      <c r="BG37" s="151" t="s">
        <v>573</v>
      </c>
      <c r="BH37" s="44"/>
      <c r="BI37" s="44"/>
      <c r="BJ37" s="44"/>
      <c r="BK37" s="44"/>
      <c r="BL37" s="44"/>
      <c r="BM37" s="44"/>
      <c r="BN37" s="44"/>
      <c r="BO37" s="44"/>
      <c r="BP37" s="44"/>
      <c r="BQ37" s="44"/>
      <c r="BR37" s="44"/>
      <c r="BS37" s="44"/>
      <c r="BT37" s="44"/>
      <c r="BU37" s="44"/>
      <c r="BV37" s="44"/>
      <c r="BW37" s="44"/>
      <c r="BX37" s="44"/>
      <c r="BY37" s="44"/>
    </row>
    <row r="38" customFormat="false" ht="155" hidden="false" customHeight="true" outlineLevel="0" collapsed="false">
      <c r="A38" s="36" t="s">
        <v>7605</v>
      </c>
      <c r="B38" s="36" t="s">
        <v>7606</v>
      </c>
      <c r="C38" s="36" t="s">
        <v>7607</v>
      </c>
      <c r="D38" s="36" t="s">
        <v>4412</v>
      </c>
      <c r="E38" s="35" t="s">
        <v>4747</v>
      </c>
      <c r="F38" s="35" t="s">
        <v>129</v>
      </c>
      <c r="G38" s="35"/>
      <c r="H38" s="35" t="s">
        <v>7608</v>
      </c>
      <c r="I38" s="35" t="s">
        <v>116</v>
      </c>
      <c r="J38" s="35" t="s">
        <v>173</v>
      </c>
      <c r="K38" s="35" t="s">
        <v>234</v>
      </c>
      <c r="L38" s="35" t="s">
        <v>303</v>
      </c>
      <c r="M38" s="35" t="s">
        <v>304</v>
      </c>
      <c r="N38" s="35" t="s">
        <v>97</v>
      </c>
      <c r="O38" s="35" t="s">
        <v>238</v>
      </c>
      <c r="P38" s="35"/>
      <c r="Q38" s="35" t="s">
        <v>218</v>
      </c>
      <c r="R38" s="36" t="s">
        <v>4315</v>
      </c>
      <c r="S38" s="36" t="s">
        <v>4215</v>
      </c>
      <c r="T38" s="35" t="s">
        <v>103</v>
      </c>
      <c r="U38" s="36" t="s">
        <v>104</v>
      </c>
      <c r="V38" s="35" t="s">
        <v>7609</v>
      </c>
      <c r="W38" s="35" t="s">
        <v>7610</v>
      </c>
      <c r="X38" s="35" t="s">
        <v>3216</v>
      </c>
      <c r="Y38" s="35" t="s">
        <v>242</v>
      </c>
      <c r="Z38" s="35" t="s">
        <v>242</v>
      </c>
      <c r="AA38" s="35" t="s">
        <v>7611</v>
      </c>
      <c r="AB38" s="35" t="s">
        <v>111</v>
      </c>
      <c r="AC38" s="35" t="s">
        <v>97</v>
      </c>
      <c r="AD38" s="35" t="s">
        <v>238</v>
      </c>
      <c r="AE38" s="35"/>
      <c r="AF38" s="35"/>
      <c r="AG38" s="35"/>
      <c r="AH38" s="35" t="s">
        <v>4756</v>
      </c>
      <c r="AI38" s="35" t="s">
        <v>4757</v>
      </c>
      <c r="AJ38" s="36" t="s">
        <v>104</v>
      </c>
      <c r="AK38" s="47"/>
      <c r="AL38" s="47"/>
      <c r="AM38" s="47"/>
      <c r="AN38" s="47"/>
      <c r="AO38" s="47"/>
      <c r="AP38" s="43" t="n">
        <v>5</v>
      </c>
      <c r="AQ38" s="40" t="s">
        <v>7287</v>
      </c>
      <c r="AR38" s="154" t="s">
        <v>7605</v>
      </c>
      <c r="AS38" s="118" t="s">
        <v>173</v>
      </c>
      <c r="AT38" s="43" t="s">
        <v>7573</v>
      </c>
      <c r="AU38" s="122" t="s">
        <v>4190</v>
      </c>
      <c r="AV38" s="26" t="s">
        <v>238</v>
      </c>
      <c r="AW38" s="53" t="s">
        <v>218</v>
      </c>
      <c r="AX38" s="155" t="s">
        <v>7612</v>
      </c>
      <c r="AY38" s="156" t="s">
        <v>7061</v>
      </c>
      <c r="AZ38" s="43" t="s">
        <v>92</v>
      </c>
      <c r="BA38" s="43" t="s">
        <v>92</v>
      </c>
      <c r="BB38" s="43" t="s">
        <v>116</v>
      </c>
      <c r="BC38" s="141" t="s">
        <v>480</v>
      </c>
      <c r="BD38" s="43" t="s">
        <v>103</v>
      </c>
      <c r="BE38" s="122" t="s">
        <v>4215</v>
      </c>
      <c r="BF38" s="26" t="s">
        <v>238</v>
      </c>
      <c r="BG38" s="53" t="s">
        <v>218</v>
      </c>
      <c r="BH38" s="44"/>
      <c r="BI38" s="73"/>
      <c r="BJ38" s="44"/>
      <c r="BK38" s="44"/>
      <c r="BL38" s="44"/>
      <c r="BM38" s="44"/>
      <c r="BN38" s="44"/>
      <c r="BO38" s="44"/>
      <c r="BP38" s="44"/>
      <c r="BQ38" s="44"/>
      <c r="BR38" s="44"/>
      <c r="BS38" s="44"/>
      <c r="BT38" s="44"/>
      <c r="BU38" s="44"/>
      <c r="BV38" s="44"/>
      <c r="BW38" s="44"/>
      <c r="BX38" s="44"/>
      <c r="BY38" s="44"/>
    </row>
    <row r="39" customFormat="false" ht="91" hidden="false" customHeight="true" outlineLevel="0" collapsed="false">
      <c r="A39" s="157"/>
      <c r="B39" s="157"/>
      <c r="C39" s="157"/>
      <c r="D39" s="157"/>
      <c r="E39" s="157"/>
      <c r="F39" s="157"/>
      <c r="G39" s="157"/>
      <c r="H39" s="157"/>
      <c r="I39" s="157"/>
      <c r="J39" s="157"/>
      <c r="K39" s="157"/>
      <c r="L39" s="157"/>
      <c r="M39" s="157"/>
      <c r="N39" s="157"/>
      <c r="O39" s="157"/>
      <c r="P39" s="157"/>
      <c r="Q39" s="157"/>
      <c r="R39" s="157"/>
      <c r="S39" s="157"/>
      <c r="T39" s="157"/>
      <c r="U39" s="157"/>
      <c r="V39" s="157"/>
      <c r="W39" s="157"/>
      <c r="X39" s="157"/>
      <c r="Y39" s="157"/>
      <c r="Z39" s="157"/>
      <c r="AA39" s="157"/>
      <c r="AB39" s="157"/>
      <c r="AC39" s="157"/>
      <c r="AD39" s="157"/>
      <c r="AE39" s="157"/>
      <c r="AF39" s="157"/>
      <c r="AG39" s="157"/>
      <c r="AH39" s="157"/>
      <c r="AI39" s="157"/>
      <c r="AJ39" s="157"/>
      <c r="AK39" s="158"/>
      <c r="AL39" s="158"/>
      <c r="AM39" s="158"/>
      <c r="AN39" s="158"/>
      <c r="AO39" s="158"/>
      <c r="AP39" s="59"/>
      <c r="AQ39" s="59"/>
      <c r="AR39" s="38"/>
      <c r="AS39" s="118"/>
      <c r="AT39" s="43"/>
      <c r="AU39" s="122"/>
      <c r="AV39" s="38"/>
      <c r="AW39" s="53"/>
      <c r="AX39" s="159"/>
      <c r="AY39" s="61"/>
      <c r="AZ39" s="59"/>
      <c r="BA39" s="59"/>
      <c r="BB39" s="59"/>
      <c r="BC39" s="59"/>
      <c r="BD39" s="59"/>
      <c r="BE39" s="160"/>
      <c r="BF39" s="161"/>
      <c r="BG39" s="61"/>
      <c r="BH39" s="69"/>
      <c r="BI39" s="69"/>
      <c r="BJ39" s="69"/>
      <c r="BK39" s="69"/>
      <c r="BL39" s="69"/>
      <c r="BM39" s="69"/>
      <c r="BN39" s="69"/>
      <c r="BO39" s="69"/>
      <c r="BP39" s="69"/>
      <c r="BQ39" s="69"/>
      <c r="BR39" s="69"/>
      <c r="BS39" s="69"/>
      <c r="BT39" s="69"/>
      <c r="BU39" s="69"/>
      <c r="BV39" s="69"/>
      <c r="BW39" s="69"/>
      <c r="BX39" s="69"/>
      <c r="BY39" s="69"/>
    </row>
    <row r="40" customFormat="false" ht="14" hidden="false" customHeight="false" outlineLevel="0" collapsed="false">
      <c r="A40" s="162"/>
      <c r="B40" s="162"/>
      <c r="C40" s="162"/>
      <c r="D40" s="162"/>
      <c r="E40" s="162"/>
      <c r="F40" s="162"/>
      <c r="G40" s="162"/>
      <c r="H40" s="162"/>
      <c r="I40" s="162"/>
      <c r="J40" s="162"/>
      <c r="K40" s="162"/>
      <c r="L40" s="162"/>
      <c r="M40" s="162"/>
      <c r="N40" s="162"/>
      <c r="O40" s="162"/>
      <c r="P40" s="162"/>
      <c r="Q40" s="162"/>
      <c r="R40" s="162"/>
      <c r="S40" s="162"/>
      <c r="T40" s="162"/>
      <c r="U40" s="162"/>
      <c r="V40" s="162"/>
      <c r="W40" s="162"/>
      <c r="X40" s="162"/>
      <c r="Y40" s="162"/>
      <c r="Z40" s="162"/>
      <c r="AA40" s="162"/>
      <c r="AB40" s="162"/>
      <c r="AC40" s="162"/>
      <c r="AD40" s="162"/>
      <c r="AE40" s="162"/>
      <c r="AF40" s="162"/>
      <c r="AG40" s="162"/>
      <c r="AH40" s="162"/>
      <c r="AI40" s="162"/>
      <c r="AJ40" s="162"/>
      <c r="AK40" s="47"/>
      <c r="AL40" s="47"/>
      <c r="AM40" s="47"/>
      <c r="AN40" s="47"/>
      <c r="AO40" s="47"/>
      <c r="AP40" s="43"/>
      <c r="AQ40" s="43"/>
      <c r="AR40" s="43"/>
      <c r="AS40" s="118"/>
      <c r="AT40" s="43"/>
      <c r="AU40" s="122"/>
      <c r="AV40" s="53"/>
      <c r="AW40" s="53"/>
      <c r="AX40" s="140"/>
      <c r="AY40" s="53"/>
      <c r="AZ40" s="43"/>
      <c r="BA40" s="43"/>
      <c r="BB40" s="43"/>
      <c r="BC40" s="43"/>
      <c r="BD40" s="43"/>
      <c r="BE40" s="43"/>
      <c r="BF40" s="53"/>
      <c r="BG40" s="53"/>
      <c r="BH40" s="44"/>
      <c r="BI40" s="44"/>
      <c r="BJ40" s="44"/>
      <c r="BK40" s="44"/>
      <c r="BL40" s="44"/>
      <c r="BM40" s="44"/>
      <c r="BN40" s="44"/>
      <c r="BO40" s="44"/>
      <c r="BP40" s="44"/>
      <c r="BQ40" s="44"/>
      <c r="BR40" s="44"/>
      <c r="BS40" s="44"/>
      <c r="BT40" s="44"/>
      <c r="BU40" s="44"/>
      <c r="BV40" s="44"/>
      <c r="BW40" s="44"/>
      <c r="BX40" s="44"/>
      <c r="BY40" s="44"/>
    </row>
    <row r="41" customFormat="false" ht="75" hidden="false" customHeight="true" outlineLevel="0" collapsed="false">
      <c r="A41" s="35"/>
      <c r="B41" s="35"/>
      <c r="C41" s="35"/>
      <c r="D41" s="35"/>
      <c r="E41" s="35"/>
      <c r="F41" s="35"/>
      <c r="G41" s="35"/>
      <c r="H41" s="35"/>
      <c r="I41" s="35"/>
      <c r="J41" s="35"/>
      <c r="K41" s="35"/>
      <c r="L41" s="35"/>
      <c r="M41" s="35"/>
      <c r="N41" s="35"/>
      <c r="O41" s="35"/>
      <c r="P41" s="35"/>
      <c r="Q41" s="35"/>
      <c r="R41" s="35"/>
      <c r="S41" s="35"/>
      <c r="T41" s="35"/>
      <c r="U41" s="35"/>
      <c r="V41" s="35"/>
      <c r="W41" s="35"/>
      <c r="X41" s="35"/>
      <c r="Y41" s="35"/>
      <c r="Z41" s="35"/>
      <c r="AA41" s="35"/>
      <c r="AB41" s="35"/>
      <c r="AC41" s="35"/>
      <c r="AD41" s="35"/>
      <c r="AE41" s="35"/>
      <c r="AF41" s="35"/>
      <c r="AG41" s="35"/>
      <c r="AH41" s="35"/>
      <c r="AI41" s="35"/>
      <c r="AJ41" s="35"/>
      <c r="AK41" s="47"/>
      <c r="AL41" s="47"/>
      <c r="AM41" s="47"/>
      <c r="AN41" s="47"/>
      <c r="AO41" s="47"/>
      <c r="AP41" s="43"/>
      <c r="AQ41" s="43"/>
      <c r="AR41" s="43"/>
      <c r="AS41" s="118"/>
      <c r="AT41" s="43"/>
      <c r="AU41" s="122"/>
      <c r="AV41" s="53"/>
      <c r="AW41" s="53"/>
      <c r="AX41" s="127"/>
      <c r="AY41" s="156"/>
      <c r="AZ41" s="43"/>
      <c r="BA41" s="43"/>
      <c r="BB41" s="43"/>
      <c r="BC41" s="43"/>
      <c r="BD41" s="43"/>
      <c r="BE41" s="38"/>
      <c r="BF41" s="53"/>
      <c r="BG41" s="53"/>
      <c r="BH41" s="44"/>
      <c r="BI41" s="44"/>
      <c r="BJ41" s="44"/>
      <c r="BK41" s="44"/>
      <c r="BL41" s="44"/>
      <c r="BM41" s="44"/>
      <c r="BN41" s="44"/>
      <c r="BO41" s="44"/>
      <c r="BP41" s="44"/>
      <c r="BQ41" s="44"/>
      <c r="BR41" s="44"/>
      <c r="BS41" s="44"/>
      <c r="BT41" s="44"/>
      <c r="BU41" s="44"/>
      <c r="BV41" s="44"/>
      <c r="BW41" s="73"/>
      <c r="BX41" s="73"/>
      <c r="BY41" s="73"/>
    </row>
    <row r="42" customFormat="false" ht="118" hidden="false" customHeight="true" outlineLevel="0" collapsed="false">
      <c r="A42" s="35"/>
      <c r="B42" s="35"/>
      <c r="C42" s="35"/>
      <c r="D42" s="35"/>
      <c r="E42" s="35"/>
      <c r="F42" s="35"/>
      <c r="G42" s="35"/>
      <c r="H42" s="35"/>
      <c r="I42" s="35"/>
      <c r="J42" s="35"/>
      <c r="K42" s="35"/>
      <c r="L42" s="35"/>
      <c r="M42" s="35"/>
      <c r="N42" s="35"/>
      <c r="O42" s="35"/>
      <c r="P42" s="35"/>
      <c r="Q42" s="35"/>
      <c r="R42" s="35"/>
      <c r="S42" s="35"/>
      <c r="T42" s="35"/>
      <c r="U42" s="35"/>
      <c r="V42" s="35"/>
      <c r="W42" s="35"/>
      <c r="X42" s="35"/>
      <c r="Y42" s="35"/>
      <c r="Z42" s="35"/>
      <c r="AA42" s="35"/>
      <c r="AB42" s="35"/>
      <c r="AC42" s="35"/>
      <c r="AD42" s="35"/>
      <c r="AE42" s="35"/>
      <c r="AF42" s="35"/>
      <c r="AG42" s="35"/>
      <c r="AH42" s="35"/>
      <c r="AI42" s="35"/>
      <c r="AJ42" s="35"/>
      <c r="AP42" s="43"/>
      <c r="AQ42" s="43"/>
      <c r="AR42" s="43"/>
      <c r="AS42" s="118"/>
      <c r="AT42" s="43"/>
      <c r="AU42" s="122"/>
      <c r="AV42" s="53"/>
      <c r="AW42" s="53"/>
      <c r="AX42" s="127"/>
      <c r="AY42" s="53"/>
      <c r="AZ42" s="43"/>
      <c r="BA42" s="43"/>
      <c r="BB42" s="43"/>
      <c r="BC42" s="43"/>
      <c r="BD42" s="43"/>
      <c r="BE42" s="163"/>
      <c r="BF42" s="131"/>
      <c r="BG42" s="53"/>
      <c r="BH42" s="44"/>
      <c r="BI42" s="44"/>
      <c r="BJ42" s="44"/>
      <c r="BK42" s="44"/>
      <c r="BL42" s="73"/>
      <c r="BM42" s="73"/>
      <c r="BN42" s="73"/>
      <c r="BO42" s="73"/>
      <c r="BP42" s="73"/>
      <c r="BQ42" s="73"/>
      <c r="BR42" s="73"/>
      <c r="BS42" s="73"/>
      <c r="BT42" s="73"/>
      <c r="BU42" s="73"/>
      <c r="BV42" s="73"/>
      <c r="BW42" s="44"/>
      <c r="BX42" s="44"/>
      <c r="BY42" s="44"/>
    </row>
    <row r="43" customFormat="false" ht="14" hidden="false" customHeight="false" outlineLevel="0" collapsed="false">
      <c r="A43" s="35"/>
      <c r="B43" s="35"/>
      <c r="C43" s="35"/>
      <c r="D43" s="35"/>
      <c r="E43" s="35"/>
      <c r="F43" s="35"/>
      <c r="G43" s="35"/>
      <c r="H43" s="35"/>
      <c r="I43" s="35"/>
      <c r="J43" s="35"/>
      <c r="K43" s="35"/>
      <c r="L43" s="35"/>
      <c r="M43" s="35"/>
      <c r="N43" s="35"/>
      <c r="O43" s="35"/>
      <c r="P43" s="35"/>
      <c r="Q43" s="35"/>
      <c r="R43" s="35"/>
      <c r="S43" s="35"/>
      <c r="T43" s="35"/>
      <c r="U43" s="35"/>
      <c r="V43" s="35"/>
      <c r="W43" s="35"/>
      <c r="X43" s="35"/>
      <c r="Y43" s="35"/>
      <c r="Z43" s="35"/>
      <c r="AA43" s="35"/>
      <c r="AB43" s="35"/>
      <c r="AC43" s="35"/>
      <c r="AD43" s="35"/>
      <c r="AE43" s="35"/>
      <c r="AF43" s="35"/>
      <c r="AG43" s="35"/>
      <c r="AH43" s="35"/>
      <c r="AI43" s="35"/>
      <c r="AJ43" s="35"/>
      <c r="AP43" s="43"/>
      <c r="AQ43" s="43"/>
      <c r="AR43" s="43"/>
      <c r="AS43" s="118"/>
      <c r="AT43" s="43"/>
      <c r="AU43" s="122"/>
      <c r="AV43" s="53"/>
      <c r="AW43" s="53"/>
      <c r="AX43" s="127"/>
      <c r="AY43" s="53"/>
      <c r="AZ43" s="43"/>
      <c r="BA43" s="43"/>
      <c r="BB43" s="43"/>
      <c r="BC43" s="43"/>
      <c r="BD43" s="43"/>
      <c r="BE43" s="164"/>
      <c r="BF43" s="53"/>
      <c r="BG43" s="53"/>
      <c r="BH43" s="44"/>
      <c r="BI43" s="44"/>
      <c r="BJ43" s="44"/>
      <c r="BK43" s="44"/>
      <c r="BL43" s="44"/>
      <c r="BM43" s="44"/>
      <c r="BN43" s="44"/>
      <c r="BO43" s="44"/>
      <c r="BP43" s="44"/>
      <c r="BQ43" s="44"/>
      <c r="BR43" s="44"/>
      <c r="BS43" s="44"/>
      <c r="BT43" s="44"/>
      <c r="BU43" s="44"/>
      <c r="BV43" s="44"/>
      <c r="BW43" s="44"/>
      <c r="BX43" s="44"/>
      <c r="BY43" s="44"/>
    </row>
    <row r="44" customFormat="false" ht="14" hidden="false" customHeight="false" outlineLevel="0" collapsed="false">
      <c r="A44" s="157"/>
      <c r="B44" s="157"/>
      <c r="C44" s="165"/>
      <c r="D44" s="157"/>
      <c r="E44" s="157"/>
      <c r="F44" s="157"/>
      <c r="G44" s="157"/>
      <c r="H44" s="157"/>
      <c r="I44" s="157"/>
      <c r="J44" s="157"/>
      <c r="K44" s="157"/>
      <c r="L44" s="157"/>
      <c r="M44" s="157"/>
      <c r="N44" s="157"/>
      <c r="O44" s="157"/>
      <c r="P44" s="157"/>
      <c r="Q44" s="157"/>
      <c r="R44" s="165"/>
      <c r="S44" s="157"/>
      <c r="T44" s="157"/>
      <c r="U44" s="157"/>
      <c r="V44" s="157"/>
      <c r="W44" s="157"/>
      <c r="X44" s="157"/>
      <c r="Y44" s="157"/>
      <c r="Z44" s="157"/>
      <c r="AA44" s="157"/>
      <c r="AB44" s="157"/>
      <c r="AC44" s="157"/>
      <c r="AD44" s="157"/>
      <c r="AE44" s="157"/>
      <c r="AF44" s="157"/>
      <c r="AG44" s="157"/>
      <c r="AH44" s="157"/>
      <c r="AI44" s="157"/>
      <c r="AJ44" s="157"/>
      <c r="AP44" s="59"/>
      <c r="AQ44" s="59"/>
      <c r="AR44" s="59"/>
      <c r="AS44" s="161"/>
      <c r="AT44" s="59"/>
      <c r="AU44" s="160"/>
      <c r="AV44" s="61"/>
      <c r="AW44" s="61"/>
      <c r="AX44" s="166"/>
      <c r="AY44" s="61"/>
      <c r="AZ44" s="59"/>
      <c r="BA44" s="59"/>
      <c r="BB44" s="59"/>
      <c r="BC44" s="59"/>
      <c r="BD44" s="59"/>
      <c r="BE44" s="167"/>
      <c r="BF44" s="168"/>
      <c r="BG44" s="61"/>
      <c r="BH44" s="73"/>
      <c r="BI44" s="73"/>
      <c r="BJ44" s="73"/>
      <c r="BK44" s="73"/>
      <c r="BL44" s="44"/>
      <c r="BM44" s="44"/>
      <c r="BN44" s="44"/>
      <c r="BO44" s="44"/>
      <c r="BP44" s="44"/>
      <c r="BQ44" s="44"/>
      <c r="BR44" s="44"/>
      <c r="BS44" s="44"/>
      <c r="BT44" s="44"/>
      <c r="BU44" s="44"/>
      <c r="BV44" s="44"/>
      <c r="BW44" s="44"/>
      <c r="BX44" s="44"/>
      <c r="BY44" s="44"/>
    </row>
    <row r="45" customFormat="false" ht="14" hidden="false" customHeight="false" outlineLevel="0" collapsed="false">
      <c r="A45" s="162"/>
      <c r="B45" s="162"/>
      <c r="C45" s="169"/>
      <c r="D45" s="162"/>
      <c r="E45" s="162"/>
      <c r="F45" s="162"/>
      <c r="G45" s="162"/>
      <c r="H45" s="162"/>
      <c r="I45" s="162"/>
      <c r="J45" s="162"/>
      <c r="K45" s="162"/>
      <c r="L45" s="162"/>
      <c r="M45" s="162"/>
      <c r="N45" s="162"/>
      <c r="O45" s="162"/>
      <c r="P45" s="162"/>
      <c r="Q45" s="162"/>
      <c r="R45" s="162"/>
      <c r="S45" s="162"/>
      <c r="T45" s="162"/>
      <c r="U45" s="162"/>
      <c r="V45" s="162"/>
      <c r="W45" s="162"/>
      <c r="X45" s="162"/>
      <c r="Y45" s="162"/>
      <c r="Z45" s="162"/>
      <c r="AA45" s="162"/>
      <c r="AB45" s="162"/>
      <c r="AC45" s="162"/>
      <c r="AD45" s="162"/>
      <c r="AE45" s="162"/>
      <c r="AF45" s="162"/>
      <c r="AG45" s="162"/>
      <c r="AH45" s="162"/>
      <c r="AI45" s="162"/>
      <c r="AJ45" s="162"/>
      <c r="AK45" s="47"/>
      <c r="AL45" s="47"/>
      <c r="AM45" s="47"/>
      <c r="AN45" s="47"/>
      <c r="AO45" s="47"/>
      <c r="AP45" s="43"/>
      <c r="AQ45" s="43"/>
      <c r="AR45" s="43"/>
      <c r="AS45" s="118"/>
      <c r="AT45" s="43"/>
      <c r="AU45" s="122"/>
      <c r="AV45" s="53"/>
      <c r="AW45" s="53"/>
      <c r="AX45" s="127"/>
      <c r="AY45" s="53"/>
      <c r="AZ45" s="43"/>
      <c r="BA45" s="43"/>
      <c r="BB45" s="43"/>
      <c r="BC45" s="43"/>
      <c r="BD45" s="43"/>
      <c r="BE45" s="43"/>
      <c r="BF45" s="131"/>
      <c r="BG45" s="78"/>
      <c r="BH45" s="44"/>
      <c r="BI45" s="44"/>
      <c r="BJ45" s="44"/>
      <c r="BK45" s="44"/>
      <c r="BL45" s="44"/>
      <c r="BM45" s="44"/>
      <c r="BN45" s="44"/>
      <c r="BO45" s="44"/>
      <c r="BP45" s="44"/>
      <c r="BQ45" s="44"/>
      <c r="BR45" s="44"/>
      <c r="BS45" s="44"/>
      <c r="BT45" s="44"/>
      <c r="BU45" s="44"/>
      <c r="BV45" s="44"/>
      <c r="BW45" s="44"/>
      <c r="BX45" s="44"/>
      <c r="BY45" s="44"/>
    </row>
    <row r="46" customFormat="false" ht="84" hidden="false" customHeight="true" outlineLevel="0" collapsed="false">
      <c r="A46" s="162"/>
      <c r="B46" s="162"/>
      <c r="C46" s="162"/>
      <c r="D46" s="162"/>
      <c r="E46" s="162"/>
      <c r="F46" s="162"/>
      <c r="G46" s="162"/>
      <c r="H46" s="162"/>
      <c r="I46" s="162"/>
      <c r="J46" s="162"/>
      <c r="K46" s="162"/>
      <c r="L46" s="162"/>
      <c r="M46" s="162"/>
      <c r="N46" s="162"/>
      <c r="O46" s="162"/>
      <c r="P46" s="162"/>
      <c r="Q46" s="162"/>
      <c r="R46" s="162"/>
      <c r="S46" s="162"/>
      <c r="T46" s="162"/>
      <c r="U46" s="162"/>
      <c r="V46" s="162"/>
      <c r="W46" s="162"/>
      <c r="X46" s="162"/>
      <c r="Y46" s="162"/>
      <c r="Z46" s="162"/>
      <c r="AA46" s="162"/>
      <c r="AB46" s="162"/>
      <c r="AC46" s="162"/>
      <c r="AD46" s="162"/>
      <c r="AE46" s="162"/>
      <c r="AF46" s="162"/>
      <c r="AG46" s="162"/>
      <c r="AH46" s="162"/>
      <c r="AI46" s="162"/>
      <c r="AJ46" s="162"/>
      <c r="AK46" s="47"/>
      <c r="AL46" s="47"/>
      <c r="AM46" s="47"/>
      <c r="AN46" s="47"/>
      <c r="AO46" s="47"/>
      <c r="AP46" s="43"/>
      <c r="AQ46" s="43"/>
      <c r="AR46" s="43"/>
      <c r="AS46" s="118"/>
      <c r="AT46" s="43"/>
      <c r="AU46" s="122"/>
      <c r="AV46" s="53"/>
      <c r="AW46" s="53"/>
      <c r="AX46" s="127"/>
      <c r="AY46" s="53"/>
      <c r="AZ46" s="43"/>
      <c r="BA46" s="43"/>
      <c r="BB46" s="43"/>
      <c r="BC46" s="43"/>
      <c r="BD46" s="43"/>
      <c r="BE46" s="163"/>
      <c r="BF46" s="131"/>
      <c r="BG46" s="78"/>
      <c r="BH46" s="44"/>
      <c r="BI46" s="44"/>
      <c r="BJ46" s="44"/>
      <c r="BK46" s="44"/>
      <c r="BL46" s="44"/>
      <c r="BM46" s="44"/>
      <c r="BN46" s="44"/>
      <c r="BO46" s="44"/>
      <c r="BP46" s="44"/>
      <c r="BQ46" s="44"/>
      <c r="BR46" s="44"/>
      <c r="BS46" s="44"/>
      <c r="BT46" s="44"/>
      <c r="BU46" s="44"/>
      <c r="BV46" s="44"/>
      <c r="BW46" s="44"/>
      <c r="BX46" s="44"/>
      <c r="BY46" s="44"/>
    </row>
    <row r="47" customFormat="false" ht="14" hidden="false" customHeight="false" outlineLevel="0" collapsed="false">
      <c r="A47" s="162"/>
      <c r="B47" s="162"/>
      <c r="C47" s="162"/>
      <c r="D47" s="162"/>
      <c r="E47" s="162"/>
      <c r="F47" s="162"/>
      <c r="G47" s="162"/>
      <c r="H47" s="162"/>
      <c r="I47" s="162"/>
      <c r="J47" s="162"/>
      <c r="K47" s="162"/>
      <c r="L47" s="162"/>
      <c r="M47" s="162"/>
      <c r="N47" s="162"/>
      <c r="O47" s="162"/>
      <c r="P47" s="162"/>
      <c r="Q47" s="162"/>
      <c r="R47" s="162"/>
      <c r="S47" s="162"/>
      <c r="T47" s="162"/>
      <c r="U47" s="162"/>
      <c r="V47" s="162"/>
      <c r="W47" s="162"/>
      <c r="X47" s="162"/>
      <c r="Y47" s="162"/>
      <c r="Z47" s="162"/>
      <c r="AA47" s="162"/>
      <c r="AB47" s="162"/>
      <c r="AC47" s="162"/>
      <c r="AD47" s="162"/>
      <c r="AE47" s="162"/>
      <c r="AF47" s="162"/>
      <c r="AG47" s="162"/>
      <c r="AH47" s="162"/>
      <c r="AI47" s="162"/>
      <c r="AJ47" s="162"/>
      <c r="AK47" s="47"/>
      <c r="AL47" s="47"/>
      <c r="AM47" s="47"/>
      <c r="AN47" s="47"/>
      <c r="AO47" s="47"/>
      <c r="AP47" s="43"/>
      <c r="AQ47" s="43"/>
      <c r="AR47" s="43"/>
      <c r="AS47" s="43"/>
      <c r="AT47" s="43"/>
      <c r="AU47" s="122"/>
      <c r="AV47" s="53"/>
      <c r="AW47" s="53"/>
      <c r="AX47" s="127"/>
      <c r="AY47" s="53"/>
      <c r="AZ47" s="43"/>
      <c r="BA47" s="43"/>
      <c r="BB47" s="43"/>
      <c r="BC47" s="43"/>
      <c r="BD47" s="43"/>
      <c r="BE47" s="163"/>
      <c r="BF47" s="131"/>
      <c r="BG47" s="78"/>
      <c r="BH47" s="44"/>
      <c r="BI47" s="44"/>
      <c r="BJ47" s="44"/>
      <c r="BK47" s="44"/>
      <c r="BL47" s="44"/>
      <c r="BM47" s="44"/>
      <c r="BN47" s="44"/>
      <c r="BO47" s="44"/>
      <c r="BP47" s="44"/>
      <c r="BQ47" s="44"/>
      <c r="BR47" s="44"/>
      <c r="BS47" s="44"/>
      <c r="BT47" s="44"/>
      <c r="BU47" s="44"/>
      <c r="BV47" s="44"/>
      <c r="BW47" s="44"/>
      <c r="BX47" s="44"/>
      <c r="BY47" s="44"/>
    </row>
    <row r="48" customFormat="false" ht="75" hidden="false" customHeight="true" outlineLevel="0" collapsed="false">
      <c r="A48" s="162"/>
      <c r="B48" s="162"/>
      <c r="C48" s="169"/>
      <c r="D48" s="162"/>
      <c r="E48" s="162"/>
      <c r="F48" s="162"/>
      <c r="G48" s="162"/>
      <c r="H48" s="162"/>
      <c r="I48" s="162"/>
      <c r="J48" s="162"/>
      <c r="K48" s="162"/>
      <c r="L48" s="162"/>
      <c r="M48" s="162"/>
      <c r="N48" s="162"/>
      <c r="O48" s="162"/>
      <c r="P48" s="162"/>
      <c r="Q48" s="162"/>
      <c r="R48" s="162"/>
      <c r="S48" s="162"/>
      <c r="T48" s="162"/>
      <c r="U48" s="162"/>
      <c r="V48" s="162"/>
      <c r="W48" s="162"/>
      <c r="X48" s="162"/>
      <c r="Y48" s="162"/>
      <c r="Z48" s="162"/>
      <c r="AA48" s="162"/>
      <c r="AB48" s="162"/>
      <c r="AC48" s="162"/>
      <c r="AD48" s="162"/>
      <c r="AE48" s="162"/>
      <c r="AF48" s="162"/>
      <c r="AG48" s="162"/>
      <c r="AH48" s="162"/>
      <c r="AI48" s="162"/>
      <c r="AJ48" s="162"/>
      <c r="AK48" s="47"/>
      <c r="AL48" s="47"/>
      <c r="AM48" s="47"/>
      <c r="AN48" s="47"/>
      <c r="AO48" s="47"/>
      <c r="AP48" s="43"/>
      <c r="AQ48" s="43"/>
      <c r="AR48" s="43"/>
      <c r="AS48" s="118"/>
      <c r="AT48" s="43"/>
      <c r="AU48" s="122"/>
      <c r="AV48" s="53"/>
      <c r="AW48" s="53"/>
      <c r="AX48" s="127"/>
      <c r="AY48" s="53"/>
      <c r="AZ48" s="43"/>
      <c r="BA48" s="43"/>
      <c r="BB48" s="43"/>
      <c r="BC48" s="43"/>
      <c r="BD48" s="43"/>
      <c r="BE48" s="43"/>
      <c r="BF48" s="131"/>
      <c r="BG48" s="78"/>
      <c r="BH48" s="44"/>
      <c r="BI48" s="44"/>
      <c r="BJ48" s="44"/>
      <c r="BK48" s="44"/>
      <c r="BL48" s="44"/>
      <c r="BM48" s="44"/>
      <c r="BN48" s="44"/>
      <c r="BO48" s="44"/>
      <c r="BP48" s="44"/>
      <c r="BQ48" s="44"/>
      <c r="BR48" s="44"/>
      <c r="BS48" s="44"/>
      <c r="BT48" s="44"/>
      <c r="BU48" s="44"/>
      <c r="BV48" s="44"/>
      <c r="BW48" s="44"/>
      <c r="BX48" s="44"/>
      <c r="BY48" s="44"/>
    </row>
    <row r="49" customFormat="false" ht="79" hidden="false" customHeight="true" outlineLevel="0" collapsed="false">
      <c r="A49" s="162"/>
      <c r="B49" s="162"/>
      <c r="C49" s="162"/>
      <c r="D49" s="162"/>
      <c r="E49" s="162"/>
      <c r="F49" s="162"/>
      <c r="G49" s="162"/>
      <c r="H49" s="162"/>
      <c r="I49" s="162"/>
      <c r="J49" s="162"/>
      <c r="K49" s="162"/>
      <c r="L49" s="162"/>
      <c r="M49" s="162"/>
      <c r="N49" s="162"/>
      <c r="O49" s="162"/>
      <c r="P49" s="162"/>
      <c r="Q49" s="162"/>
      <c r="R49" s="162"/>
      <c r="S49" s="170"/>
      <c r="T49" s="162"/>
      <c r="U49" s="162"/>
      <c r="V49" s="162"/>
      <c r="W49" s="162"/>
      <c r="X49" s="162"/>
      <c r="Y49" s="162"/>
      <c r="Z49" s="162"/>
      <c r="AA49" s="162"/>
      <c r="AB49" s="162"/>
      <c r="AC49" s="162"/>
      <c r="AD49" s="162"/>
      <c r="AE49" s="162"/>
      <c r="AF49" s="162"/>
      <c r="AG49" s="162"/>
      <c r="AH49" s="162"/>
      <c r="AI49" s="162"/>
      <c r="AJ49" s="162"/>
      <c r="AK49" s="47"/>
      <c r="AL49" s="47"/>
      <c r="AM49" s="47"/>
      <c r="AN49" s="47"/>
      <c r="AO49" s="47"/>
      <c r="AP49" s="43"/>
      <c r="AQ49" s="43"/>
      <c r="AR49" s="43"/>
      <c r="AS49" s="118"/>
      <c r="AT49" s="43"/>
      <c r="AU49" s="122"/>
      <c r="AV49" s="53"/>
      <c r="AW49" s="78"/>
      <c r="AX49" s="127"/>
      <c r="AY49" s="53"/>
      <c r="AZ49" s="43"/>
      <c r="BA49" s="43"/>
      <c r="BB49" s="43"/>
      <c r="BC49" s="43"/>
      <c r="BD49" s="43"/>
      <c r="BE49" s="122"/>
      <c r="BF49" s="131"/>
      <c r="BG49" s="78"/>
      <c r="BH49" s="73"/>
      <c r="BI49" s="73"/>
      <c r="BJ49" s="73"/>
      <c r="BK49" s="73"/>
      <c r="BL49" s="73"/>
      <c r="BM49" s="73"/>
      <c r="BN49" s="73"/>
      <c r="BO49" s="73"/>
      <c r="BP49" s="73"/>
      <c r="BQ49" s="73"/>
      <c r="BR49" s="73"/>
      <c r="BS49" s="73"/>
      <c r="BT49" s="73"/>
      <c r="BU49" s="73"/>
      <c r="BV49" s="73"/>
      <c r="BW49" s="73"/>
      <c r="BX49" s="73"/>
      <c r="BY49" s="73"/>
    </row>
    <row r="50" customFormat="false" ht="14" hidden="false" customHeight="false" outlineLevel="0" collapsed="false">
      <c r="A50" s="35"/>
      <c r="B50" s="35"/>
      <c r="C50" s="135"/>
      <c r="D50" s="35"/>
      <c r="E50" s="35"/>
      <c r="F50" s="35"/>
      <c r="G50" s="35"/>
      <c r="H50" s="35"/>
      <c r="I50" s="35"/>
      <c r="J50" s="35"/>
      <c r="K50" s="35"/>
      <c r="L50" s="35"/>
      <c r="M50" s="35"/>
      <c r="N50" s="35"/>
      <c r="O50" s="35"/>
      <c r="P50" s="35"/>
      <c r="Q50" s="35"/>
      <c r="R50" s="35"/>
      <c r="S50" s="35"/>
      <c r="T50" s="35"/>
      <c r="U50" s="35"/>
      <c r="V50" s="35"/>
      <c r="W50" s="35"/>
      <c r="X50" s="35"/>
      <c r="Y50" s="35"/>
      <c r="Z50" s="35"/>
      <c r="AA50" s="35"/>
      <c r="AB50" s="35"/>
      <c r="AC50" s="35"/>
      <c r="AD50" s="35"/>
      <c r="AE50" s="35"/>
      <c r="AF50" s="35"/>
      <c r="AG50" s="35"/>
      <c r="AH50" s="35"/>
      <c r="AI50" s="35"/>
      <c r="AJ50" s="35"/>
      <c r="AK50" s="47"/>
      <c r="AL50" s="47"/>
      <c r="AM50" s="47"/>
      <c r="AN50" s="47"/>
      <c r="AO50" s="47"/>
      <c r="AP50" s="43"/>
      <c r="AQ50" s="43"/>
      <c r="AR50" s="43"/>
      <c r="AS50" s="118"/>
      <c r="AT50" s="43"/>
      <c r="AU50" s="122"/>
      <c r="AV50" s="26"/>
      <c r="AW50" s="53"/>
      <c r="AX50" s="127"/>
      <c r="AY50" s="53"/>
      <c r="AZ50" s="43"/>
      <c r="BA50" s="43"/>
      <c r="BB50" s="43"/>
      <c r="BC50" s="141"/>
      <c r="BD50" s="43"/>
      <c r="BE50" s="43"/>
      <c r="BF50" s="131"/>
      <c r="BG50" s="78"/>
      <c r="BH50" s="44"/>
      <c r="BI50" s="44"/>
      <c r="BJ50" s="44"/>
      <c r="BK50" s="44"/>
      <c r="BL50" s="44"/>
      <c r="BM50" s="44"/>
      <c r="BN50" s="44"/>
      <c r="BO50" s="44"/>
      <c r="BP50" s="44"/>
      <c r="BQ50" s="44"/>
      <c r="BR50" s="44"/>
      <c r="BS50" s="44"/>
      <c r="BT50" s="44"/>
      <c r="BU50" s="44"/>
      <c r="BV50" s="44"/>
      <c r="BW50" s="44"/>
      <c r="BX50" s="44"/>
      <c r="BY50" s="44"/>
    </row>
    <row r="51" customFormat="false" ht="14" hidden="false" customHeight="false" outlineLevel="0" collapsed="false">
      <c r="A51" s="35"/>
      <c r="B51" s="35"/>
      <c r="C51" s="35"/>
      <c r="D51" s="35"/>
      <c r="E51" s="35"/>
      <c r="F51" s="35"/>
      <c r="G51" s="35"/>
      <c r="H51" s="35"/>
      <c r="I51" s="35"/>
      <c r="J51" s="35"/>
      <c r="K51" s="35"/>
      <c r="L51" s="35"/>
      <c r="M51" s="35"/>
      <c r="N51" s="35"/>
      <c r="O51" s="35"/>
      <c r="P51" s="35"/>
      <c r="Q51" s="35"/>
      <c r="R51" s="35"/>
      <c r="S51" s="35"/>
      <c r="T51" s="35"/>
      <c r="U51" s="35"/>
      <c r="V51" s="35"/>
      <c r="W51" s="35"/>
      <c r="X51" s="35"/>
      <c r="Y51" s="35"/>
      <c r="Z51" s="35"/>
      <c r="AA51" s="35"/>
      <c r="AB51" s="35"/>
      <c r="AC51" s="35"/>
      <c r="AD51" s="35"/>
      <c r="AE51" s="35"/>
      <c r="AF51" s="35"/>
      <c r="AG51" s="35"/>
      <c r="AH51" s="35"/>
      <c r="AI51" s="35"/>
      <c r="AJ51" s="35"/>
      <c r="AK51" s="47"/>
      <c r="AL51" s="47"/>
      <c r="AM51" s="47"/>
      <c r="AN51" s="47"/>
      <c r="AO51" s="47"/>
      <c r="AP51" s="43"/>
      <c r="AQ51" s="43"/>
      <c r="AR51" s="43"/>
      <c r="AS51" s="118"/>
      <c r="AT51" s="43"/>
      <c r="AU51" s="122"/>
      <c r="AV51" s="26"/>
      <c r="AW51" s="53"/>
      <c r="AX51" s="127"/>
      <c r="AY51" s="53"/>
      <c r="AZ51" s="43"/>
      <c r="BA51" s="43"/>
      <c r="BB51" s="43"/>
      <c r="BC51" s="141"/>
      <c r="BD51" s="43"/>
      <c r="BE51" s="43"/>
      <c r="BF51" s="131"/>
      <c r="BG51" s="78"/>
      <c r="BH51" s="44"/>
      <c r="BI51" s="44"/>
      <c r="BJ51" s="44"/>
      <c r="BK51" s="44"/>
      <c r="BL51" s="44"/>
      <c r="BM51" s="44"/>
      <c r="BN51" s="44"/>
      <c r="BO51" s="44"/>
      <c r="BP51" s="44"/>
      <c r="BQ51" s="44"/>
      <c r="BR51" s="44"/>
      <c r="BS51" s="44"/>
      <c r="BT51" s="44"/>
      <c r="BU51" s="44"/>
      <c r="BV51" s="44"/>
      <c r="BW51" s="44"/>
      <c r="BX51" s="44"/>
      <c r="BY51" s="44"/>
    </row>
    <row r="52" customFormat="false" ht="61" hidden="false" customHeight="true" outlineLevel="0" collapsed="false">
      <c r="A52" s="35"/>
      <c r="B52" s="35"/>
      <c r="C52" s="35"/>
      <c r="D52" s="35"/>
      <c r="E52" s="35"/>
      <c r="F52" s="35"/>
      <c r="G52" s="35"/>
      <c r="H52" s="35"/>
      <c r="I52" s="35"/>
      <c r="J52" s="35"/>
      <c r="K52" s="35"/>
      <c r="L52" s="35"/>
      <c r="M52" s="35"/>
      <c r="N52" s="35"/>
      <c r="O52" s="35"/>
      <c r="P52" s="35"/>
      <c r="Q52" s="35"/>
      <c r="R52" s="35"/>
      <c r="S52" s="35"/>
      <c r="T52" s="35"/>
      <c r="U52" s="35"/>
      <c r="V52" s="35"/>
      <c r="W52" s="35"/>
      <c r="X52" s="35"/>
      <c r="Y52" s="35"/>
      <c r="Z52" s="35"/>
      <c r="AA52" s="35"/>
      <c r="AB52" s="35"/>
      <c r="AC52" s="35"/>
      <c r="AD52" s="35"/>
      <c r="AE52" s="35"/>
      <c r="AF52" s="35"/>
      <c r="AG52" s="35"/>
      <c r="AH52" s="35"/>
      <c r="AI52" s="35"/>
      <c r="AJ52" s="35"/>
      <c r="AK52" s="47"/>
      <c r="AL52" s="47"/>
      <c r="AM52" s="47"/>
      <c r="AN52" s="47"/>
      <c r="AO52" s="47"/>
      <c r="AP52" s="43"/>
      <c r="AQ52" s="43"/>
      <c r="AR52" s="43"/>
      <c r="AS52" s="118"/>
      <c r="AT52" s="43"/>
      <c r="AU52" s="122"/>
      <c r="AV52" s="26"/>
      <c r="AW52" s="53"/>
      <c r="AX52" s="127"/>
      <c r="AY52" s="53"/>
      <c r="AZ52" s="43"/>
      <c r="BA52" s="43"/>
      <c r="BB52" s="43"/>
      <c r="BC52" s="141"/>
      <c r="BD52" s="43"/>
      <c r="BE52" s="163"/>
      <c r="BF52" s="131"/>
      <c r="BG52" s="78"/>
      <c r="BH52" s="44"/>
      <c r="BI52" s="44"/>
      <c r="BJ52" s="44"/>
      <c r="BK52" s="44"/>
      <c r="BL52" s="44"/>
      <c r="BM52" s="44"/>
      <c r="BN52" s="44"/>
      <c r="BO52" s="44"/>
      <c r="BP52" s="44"/>
      <c r="BQ52" s="44"/>
      <c r="BR52" s="44"/>
      <c r="BS52" s="44"/>
      <c r="BT52" s="44"/>
      <c r="BU52" s="44"/>
      <c r="BV52" s="44"/>
      <c r="BW52" s="44"/>
      <c r="BX52" s="44"/>
      <c r="BY52" s="44"/>
    </row>
    <row r="53" customFormat="false" ht="14" hidden="false" customHeight="false" outlineLevel="0" collapsed="false">
      <c r="A53" s="35"/>
      <c r="B53" s="35"/>
      <c r="C53" s="35"/>
      <c r="D53" s="35"/>
      <c r="E53" s="35"/>
      <c r="F53" s="35"/>
      <c r="G53" s="35"/>
      <c r="H53" s="35"/>
      <c r="I53" s="35"/>
      <c r="J53" s="35"/>
      <c r="K53" s="35"/>
      <c r="L53" s="35"/>
      <c r="M53" s="35"/>
      <c r="N53" s="35"/>
      <c r="O53" s="35"/>
      <c r="P53" s="35"/>
      <c r="Q53" s="35"/>
      <c r="R53" s="35"/>
      <c r="S53" s="35"/>
      <c r="T53" s="35"/>
      <c r="U53" s="35"/>
      <c r="V53" s="35"/>
      <c r="W53" s="35"/>
      <c r="X53" s="35"/>
      <c r="Y53" s="35"/>
      <c r="Z53" s="35"/>
      <c r="AA53" s="35"/>
      <c r="AB53" s="35"/>
      <c r="AC53" s="35"/>
      <c r="AD53" s="35"/>
      <c r="AE53" s="35"/>
      <c r="AF53" s="35"/>
      <c r="AG53" s="35"/>
      <c r="AH53" s="35"/>
      <c r="AI53" s="35"/>
      <c r="AJ53" s="35"/>
      <c r="AK53" s="47"/>
      <c r="AL53" s="47"/>
      <c r="AM53" s="47"/>
      <c r="AN53" s="47"/>
      <c r="AO53" s="47"/>
      <c r="AP53" s="43"/>
      <c r="AQ53" s="43"/>
      <c r="AR53" s="43"/>
      <c r="AS53" s="118"/>
      <c r="AT53" s="43"/>
      <c r="AU53" s="122"/>
      <c r="AV53" s="26"/>
      <c r="AW53" s="53"/>
      <c r="AX53" s="127"/>
      <c r="AY53" s="53"/>
      <c r="AZ53" s="43"/>
      <c r="BA53" s="43"/>
      <c r="BB53" s="43"/>
      <c r="BC53" s="141"/>
      <c r="BD53" s="43"/>
      <c r="BE53" s="122"/>
      <c r="BF53" s="131"/>
      <c r="BG53" s="78"/>
      <c r="BH53" s="44"/>
      <c r="BI53" s="44"/>
      <c r="BJ53" s="44"/>
      <c r="BK53" s="44"/>
      <c r="BL53" s="44"/>
      <c r="BM53" s="44"/>
      <c r="BN53" s="44"/>
      <c r="BO53" s="44"/>
      <c r="BP53" s="44"/>
      <c r="BQ53" s="44"/>
      <c r="BR53" s="44"/>
      <c r="BS53" s="44"/>
      <c r="BT53" s="44"/>
      <c r="BU53" s="44"/>
      <c r="BV53" s="44"/>
      <c r="BW53" s="44"/>
      <c r="BX53" s="44"/>
      <c r="BY53" s="44"/>
    </row>
    <row r="54" customFormat="false" ht="14" hidden="false" customHeight="false" outlineLevel="0" collapsed="false">
      <c r="A54" s="35"/>
      <c r="B54" s="35"/>
      <c r="C54" s="135"/>
      <c r="D54" s="35"/>
      <c r="E54" s="35"/>
      <c r="F54" s="35"/>
      <c r="G54" s="35"/>
      <c r="H54" s="35"/>
      <c r="I54" s="35"/>
      <c r="J54" s="35"/>
      <c r="K54" s="35"/>
      <c r="L54" s="35"/>
      <c r="M54" s="35"/>
      <c r="N54" s="35"/>
      <c r="O54" s="35"/>
      <c r="P54" s="35"/>
      <c r="Q54" s="35"/>
      <c r="R54" s="35"/>
      <c r="S54" s="35"/>
      <c r="T54" s="35"/>
      <c r="U54" s="35"/>
      <c r="V54" s="35"/>
      <c r="W54" s="35"/>
      <c r="X54" s="35"/>
      <c r="Y54" s="35"/>
      <c r="Z54" s="35"/>
      <c r="AA54" s="35"/>
      <c r="AB54" s="35"/>
      <c r="AC54" s="35"/>
      <c r="AD54" s="35"/>
      <c r="AE54" s="35"/>
      <c r="AF54" s="35"/>
      <c r="AG54" s="35"/>
      <c r="AH54" s="35"/>
      <c r="AI54" s="35"/>
      <c r="AJ54" s="35"/>
      <c r="AK54" s="47"/>
      <c r="AL54" s="47"/>
      <c r="AM54" s="47"/>
      <c r="AN54" s="47"/>
      <c r="AO54" s="47"/>
      <c r="AP54" s="43"/>
      <c r="AQ54" s="43"/>
      <c r="AR54" s="43"/>
      <c r="AS54" s="118"/>
      <c r="AT54" s="43"/>
      <c r="AU54" s="122"/>
      <c r="AV54" s="53"/>
      <c r="AW54" s="53"/>
      <c r="AX54" s="127"/>
      <c r="AY54" s="53"/>
      <c r="AZ54" s="43"/>
      <c r="BA54" s="43"/>
      <c r="BB54" s="43"/>
      <c r="BC54" s="141"/>
      <c r="BD54" s="43"/>
      <c r="BE54" s="122"/>
      <c r="BF54" s="53"/>
      <c r="BG54" s="53"/>
      <c r="BH54" s="44"/>
      <c r="BI54" s="44"/>
      <c r="BJ54" s="44"/>
      <c r="BK54" s="44"/>
      <c r="BL54" s="44"/>
      <c r="BM54" s="44"/>
      <c r="BN54" s="44"/>
      <c r="BO54" s="44"/>
      <c r="BP54" s="44"/>
      <c r="BQ54" s="44"/>
      <c r="BR54" s="44"/>
      <c r="BS54" s="44"/>
      <c r="BT54" s="44"/>
      <c r="BU54" s="44"/>
      <c r="BV54" s="44"/>
      <c r="BW54" s="44"/>
      <c r="BX54" s="44"/>
      <c r="BY54" s="44"/>
    </row>
    <row r="55" customFormat="false" ht="14" hidden="false" customHeight="false" outlineLevel="0" collapsed="false">
      <c r="A55" s="35"/>
      <c r="B55" s="35"/>
      <c r="C55" s="35"/>
      <c r="D55" s="35"/>
      <c r="E55" s="35"/>
      <c r="F55" s="35"/>
      <c r="G55" s="35"/>
      <c r="H55" s="35"/>
      <c r="I55" s="35"/>
      <c r="J55" s="35"/>
      <c r="K55" s="35"/>
      <c r="L55" s="35"/>
      <c r="M55" s="35"/>
      <c r="N55" s="35"/>
      <c r="O55" s="35"/>
      <c r="P55" s="35"/>
      <c r="Q55" s="35"/>
      <c r="R55" s="35"/>
      <c r="S55" s="35"/>
      <c r="T55" s="35"/>
      <c r="U55" s="35"/>
      <c r="V55" s="35"/>
      <c r="W55" s="35"/>
      <c r="X55" s="35"/>
      <c r="Y55" s="35"/>
      <c r="Z55" s="35"/>
      <c r="AA55" s="35"/>
      <c r="AB55" s="35"/>
      <c r="AC55" s="35"/>
      <c r="AD55" s="35"/>
      <c r="AE55" s="35"/>
      <c r="AF55" s="35"/>
      <c r="AG55" s="35"/>
      <c r="AH55" s="35"/>
      <c r="AI55" s="35"/>
      <c r="AJ55" s="35"/>
      <c r="AK55" s="47"/>
      <c r="AL55" s="47"/>
      <c r="AM55" s="47"/>
      <c r="AN55" s="47"/>
      <c r="AO55" s="47"/>
      <c r="AP55" s="43"/>
      <c r="AQ55" s="43"/>
      <c r="AR55" s="43"/>
      <c r="AS55" s="43"/>
      <c r="AT55" s="43"/>
      <c r="AU55" s="122"/>
      <c r="AV55" s="53"/>
      <c r="AW55" s="53"/>
      <c r="AX55" s="127"/>
      <c r="AY55" s="53"/>
      <c r="AZ55" s="43"/>
      <c r="BA55" s="43"/>
      <c r="BB55" s="43"/>
      <c r="BC55" s="141"/>
      <c r="BD55" s="43"/>
      <c r="BE55" s="122"/>
      <c r="BF55" s="53"/>
      <c r="BG55" s="53"/>
      <c r="BH55" s="44"/>
      <c r="BI55" s="44"/>
      <c r="BJ55" s="44"/>
      <c r="BK55" s="44"/>
      <c r="BL55" s="44"/>
      <c r="BM55" s="44"/>
      <c r="BN55" s="44"/>
      <c r="BO55" s="44"/>
      <c r="BP55" s="44"/>
      <c r="BQ55" s="44"/>
      <c r="BR55" s="44"/>
      <c r="BS55" s="44"/>
      <c r="BT55" s="44"/>
      <c r="BU55" s="44"/>
      <c r="BV55" s="44"/>
      <c r="BW55" s="44"/>
      <c r="BX55" s="44"/>
      <c r="BY55" s="44"/>
    </row>
    <row r="56" customFormat="false" ht="14" hidden="false" customHeight="false" outlineLevel="0" collapsed="false">
      <c r="A56" s="35"/>
      <c r="B56" s="35"/>
      <c r="C56" s="35"/>
      <c r="D56" s="35"/>
      <c r="E56" s="35"/>
      <c r="F56" s="35"/>
      <c r="G56" s="35"/>
      <c r="H56" s="35"/>
      <c r="I56" s="35"/>
      <c r="J56" s="35"/>
      <c r="K56" s="35"/>
      <c r="L56" s="35"/>
      <c r="M56" s="35"/>
      <c r="N56" s="35"/>
      <c r="O56" s="35"/>
      <c r="P56" s="35"/>
      <c r="Q56" s="35"/>
      <c r="R56" s="35"/>
      <c r="S56" s="35"/>
      <c r="T56" s="35"/>
      <c r="U56" s="35"/>
      <c r="V56" s="35"/>
      <c r="W56" s="35"/>
      <c r="X56" s="35"/>
      <c r="Y56" s="35"/>
      <c r="Z56" s="35"/>
      <c r="AA56" s="35"/>
      <c r="AB56" s="35"/>
      <c r="AC56" s="35"/>
      <c r="AD56" s="35"/>
      <c r="AE56" s="35"/>
      <c r="AF56" s="35"/>
      <c r="AG56" s="35"/>
      <c r="AH56" s="35"/>
      <c r="AI56" s="35"/>
      <c r="AJ56" s="35"/>
      <c r="AK56" s="47"/>
      <c r="AL56" s="47"/>
      <c r="AM56" s="47"/>
      <c r="AN56" s="47"/>
      <c r="AO56" s="47"/>
      <c r="AP56" s="43"/>
      <c r="AQ56" s="43"/>
      <c r="AR56" s="43"/>
      <c r="AS56" s="43"/>
      <c r="AT56" s="43"/>
      <c r="AU56" s="122"/>
      <c r="AV56" s="53"/>
      <c r="AW56" s="53"/>
      <c r="AX56" s="127"/>
      <c r="AY56" s="53"/>
      <c r="AZ56" s="43"/>
      <c r="BA56" s="43"/>
      <c r="BB56" s="43"/>
      <c r="BC56" s="141"/>
      <c r="BD56" s="43"/>
      <c r="BE56" s="122"/>
      <c r="BF56" s="53"/>
      <c r="BG56" s="53"/>
      <c r="BH56" s="44"/>
      <c r="BI56" s="44"/>
      <c r="BJ56" s="44"/>
      <c r="BK56" s="44"/>
      <c r="BL56" s="44"/>
      <c r="BM56" s="44"/>
      <c r="BN56" s="44"/>
      <c r="BO56" s="44"/>
      <c r="BP56" s="44"/>
      <c r="BQ56" s="44"/>
      <c r="BR56" s="44"/>
      <c r="BS56" s="44"/>
      <c r="BT56" s="44"/>
      <c r="BU56" s="44"/>
      <c r="BV56" s="44"/>
      <c r="BW56" s="44"/>
      <c r="BX56" s="44"/>
      <c r="BY56" s="44"/>
    </row>
    <row r="57" customFormat="false" ht="14" hidden="false" customHeight="false" outlineLevel="0" collapsed="false">
      <c r="A57" s="47"/>
      <c r="B57" s="47"/>
      <c r="C57" s="47"/>
      <c r="D57" s="47"/>
      <c r="E57" s="47"/>
      <c r="F57" s="47"/>
      <c r="G57" s="47"/>
      <c r="H57" s="47"/>
      <c r="I57" s="47"/>
      <c r="J57" s="47"/>
      <c r="K57" s="47"/>
      <c r="L57" s="47"/>
      <c r="M57" s="47"/>
      <c r="N57" s="47"/>
      <c r="O57" s="47"/>
      <c r="P57" s="47"/>
      <c r="Q57" s="47"/>
      <c r="R57" s="47"/>
      <c r="S57" s="47"/>
      <c r="T57" s="47"/>
      <c r="U57" s="47"/>
      <c r="V57" s="47"/>
      <c r="W57" s="47"/>
      <c r="X57" s="47"/>
      <c r="Y57" s="47"/>
      <c r="Z57" s="47"/>
      <c r="AA57" s="47"/>
      <c r="AB57" s="47"/>
      <c r="AC57" s="47"/>
      <c r="AD57" s="47"/>
      <c r="AE57" s="47"/>
      <c r="AF57" s="47"/>
      <c r="AG57" s="47"/>
      <c r="AH57" s="47"/>
      <c r="AI57" s="47"/>
      <c r="AJ57" s="47"/>
      <c r="AK57" s="47"/>
      <c r="AL57" s="47"/>
      <c r="AM57" s="47"/>
      <c r="AN57" s="47"/>
      <c r="AO57" s="47"/>
      <c r="AP57" s="43"/>
      <c r="AQ57" s="43"/>
      <c r="AR57" s="43"/>
      <c r="AS57" s="43"/>
      <c r="AT57" s="43"/>
      <c r="AU57" s="43"/>
      <c r="AV57" s="43"/>
      <c r="AW57" s="53"/>
      <c r="AX57" s="127"/>
      <c r="AY57" s="53"/>
      <c r="AZ57" s="43"/>
      <c r="BA57" s="43"/>
      <c r="BB57" s="43"/>
      <c r="BC57" s="43"/>
      <c r="BD57" s="43"/>
      <c r="BE57" s="43"/>
      <c r="BF57" s="131"/>
      <c r="BG57" s="78"/>
      <c r="BH57" s="44"/>
      <c r="BI57" s="44"/>
      <c r="BJ57" s="44"/>
      <c r="BK57" s="44" t="str">
        <f aca="false">IF(BF57="物管行政部","侯旭、郑楠",IF(BF57="安保部","张庚",IF(BF57="工程设备部","华菲",IF(BF57="人力资源部","成琦",IF(BF57="党委工作部","阎鑫雨",IF(BF57="餐饮服务部","赵弘晨",IF(BF57="工会","郑欣",IF(BF57="办公室","董娜",""))))))))&amp;IF(BF57="纪检部","张先民",IF(BF57="信息管理部","蔡浩然",""))</f>
        <v/>
      </c>
      <c r="BL57" s="44"/>
      <c r="BM57" s="44"/>
      <c r="BN57" s="44"/>
      <c r="BO57" s="44"/>
      <c r="BP57" s="44"/>
      <c r="BQ57" s="44"/>
      <c r="BR57" s="44"/>
      <c r="BS57" s="44"/>
      <c r="BT57" s="44"/>
      <c r="BU57" s="44"/>
      <c r="BV57" s="44"/>
      <c r="BW57" s="44"/>
      <c r="BX57" s="44"/>
      <c r="BY57" s="44"/>
    </row>
    <row r="58" customFormat="false" ht="14" hidden="false" customHeight="false" outlineLevel="0" collapsed="false">
      <c r="A58" s="47"/>
      <c r="B58" s="47"/>
      <c r="C58" s="47"/>
      <c r="D58" s="47"/>
      <c r="E58" s="47"/>
      <c r="F58" s="47"/>
      <c r="G58" s="47"/>
      <c r="H58" s="47"/>
      <c r="I58" s="47"/>
      <c r="J58" s="47"/>
      <c r="K58" s="47"/>
      <c r="L58" s="47"/>
      <c r="M58" s="47"/>
      <c r="N58" s="47"/>
      <c r="O58" s="47"/>
      <c r="P58" s="47"/>
      <c r="Q58" s="47"/>
      <c r="R58" s="47"/>
      <c r="S58" s="47"/>
      <c r="T58" s="47"/>
      <c r="U58" s="47"/>
      <c r="V58" s="47"/>
      <c r="W58" s="47"/>
      <c r="X58" s="47"/>
      <c r="Y58" s="47"/>
      <c r="Z58" s="47"/>
      <c r="AA58" s="47"/>
      <c r="AB58" s="47"/>
      <c r="AC58" s="47"/>
      <c r="AD58" s="47"/>
      <c r="AE58" s="47"/>
      <c r="AF58" s="47"/>
      <c r="AG58" s="47"/>
      <c r="AH58" s="47"/>
      <c r="AI58" s="47"/>
      <c r="AJ58" s="47"/>
      <c r="AK58" s="47"/>
      <c r="AL58" s="47"/>
      <c r="AM58" s="47"/>
      <c r="AN58" s="47"/>
      <c r="AO58" s="47"/>
      <c r="AP58" s="43"/>
      <c r="AQ58" s="43"/>
      <c r="AR58" s="43"/>
      <c r="AS58" s="43"/>
      <c r="AT58" s="43"/>
      <c r="AU58" s="43"/>
      <c r="AV58" s="53"/>
      <c r="AW58" s="53"/>
      <c r="AX58" s="127"/>
      <c r="AY58" s="53"/>
      <c r="AZ58" s="43"/>
      <c r="BA58" s="43"/>
      <c r="BB58" s="43"/>
      <c r="BC58" s="43"/>
      <c r="BD58" s="43"/>
      <c r="BE58" s="43"/>
      <c r="BF58" s="131"/>
      <c r="BG58" s="78"/>
      <c r="BH58" s="44"/>
      <c r="BI58" s="44"/>
      <c r="BJ58" s="44"/>
      <c r="BK58" s="44" t="str">
        <f aca="false">IF(BF58="物管行政部","侯旭、郑楠",IF(BF58="安保部","张庚",IF(BF58="工程设备部","华菲",IF(BF58="人力资源部","成琦",IF(BF58="党委工作部","阎鑫雨",IF(BF58="餐饮服务部","赵弘晨",IF(BF58="工会","郑欣",IF(BF58="办公室","董娜",""))))))))&amp;IF(BF58="纪检部","张先民",IF(BF58="信息管理部","蔡浩然",""))</f>
        <v/>
      </c>
      <c r="BL58" s="44"/>
      <c r="BM58" s="44"/>
      <c r="BN58" s="44"/>
      <c r="BO58" s="44"/>
      <c r="BP58" s="44"/>
      <c r="BQ58" s="44"/>
      <c r="BR58" s="44"/>
      <c r="BS58" s="44"/>
      <c r="BT58" s="44"/>
      <c r="BU58" s="44"/>
      <c r="BV58" s="44"/>
      <c r="BW58" s="44"/>
      <c r="BX58" s="44"/>
      <c r="BY58" s="44"/>
    </row>
    <row r="59" customFormat="false" ht="14" hidden="false" customHeight="false" outlineLevel="0" collapsed="false">
      <c r="A59" s="47"/>
      <c r="B59" s="47"/>
      <c r="C59" s="47"/>
      <c r="D59" s="47"/>
      <c r="E59" s="47"/>
      <c r="F59" s="47"/>
      <c r="G59" s="47"/>
      <c r="H59" s="47"/>
      <c r="I59" s="47"/>
      <c r="J59" s="47"/>
      <c r="K59" s="47"/>
      <c r="L59" s="47"/>
      <c r="M59" s="47"/>
      <c r="N59" s="47"/>
      <c r="O59" s="47"/>
      <c r="P59" s="47"/>
      <c r="Q59" s="47"/>
      <c r="R59" s="47"/>
      <c r="S59" s="47"/>
      <c r="T59" s="47"/>
      <c r="U59" s="47"/>
      <c r="V59" s="47"/>
      <c r="W59" s="47"/>
      <c r="X59" s="47"/>
      <c r="Y59" s="47"/>
      <c r="Z59" s="47"/>
      <c r="AA59" s="47"/>
      <c r="AB59" s="47"/>
      <c r="AC59" s="47"/>
      <c r="AD59" s="47"/>
      <c r="AE59" s="47"/>
      <c r="AF59" s="47"/>
      <c r="AG59" s="47"/>
      <c r="AH59" s="47"/>
      <c r="AI59" s="47"/>
      <c r="AJ59" s="47"/>
      <c r="AK59" s="47"/>
      <c r="AL59" s="47"/>
      <c r="AM59" s="47"/>
      <c r="AN59" s="47"/>
      <c r="AO59" s="47"/>
      <c r="AP59" s="43"/>
      <c r="AQ59" s="43"/>
      <c r="AR59" s="43"/>
      <c r="AS59" s="43"/>
      <c r="AT59" s="43"/>
      <c r="AU59" s="43"/>
      <c r="AV59" s="53"/>
      <c r="AW59" s="53"/>
      <c r="AX59" s="127"/>
      <c r="AY59" s="53"/>
      <c r="AZ59" s="43"/>
      <c r="BA59" s="43"/>
      <c r="BB59" s="43"/>
      <c r="BC59" s="43"/>
      <c r="BD59" s="43"/>
      <c r="BE59" s="43"/>
      <c r="BF59" s="131"/>
      <c r="BG59" s="78"/>
      <c r="BH59" s="44"/>
      <c r="BI59" s="44"/>
      <c r="BJ59" s="44"/>
      <c r="BK59" s="44" t="str">
        <f aca="false">IF(BF59="物管行政部","侯旭、郑楠",IF(BF59="安保部","张庚",IF(BF59="工程设备部","华菲",IF(BF59="人力资源部","成琦",IF(BF59="党委工作部","阎鑫雨",IF(BF59="餐饮服务部","赵弘晨",IF(BF59="工会","郑欣",IF(BF59="办公室","董娜",""))))))))&amp;IF(BF59="纪检部","张先民",IF(BF59="信息管理部","蔡浩然",""))</f>
        <v/>
      </c>
      <c r="BL59" s="44"/>
      <c r="BM59" s="44"/>
      <c r="BN59" s="44"/>
      <c r="BO59" s="44"/>
      <c r="BP59" s="44"/>
      <c r="BQ59" s="44"/>
      <c r="BR59" s="44"/>
      <c r="BS59" s="44"/>
      <c r="BT59" s="44"/>
      <c r="BU59" s="44"/>
      <c r="BV59" s="44"/>
      <c r="BW59" s="44"/>
      <c r="BX59" s="44"/>
      <c r="BY59" s="44"/>
    </row>
    <row r="60" customFormat="false" ht="14" hidden="false" customHeight="false" outlineLevel="0" collapsed="false">
      <c r="A60" s="47"/>
      <c r="B60" s="47"/>
      <c r="C60" s="47"/>
      <c r="D60" s="47"/>
      <c r="E60" s="47"/>
      <c r="F60" s="47"/>
      <c r="G60" s="47"/>
      <c r="H60" s="47"/>
      <c r="I60" s="47"/>
      <c r="J60" s="47"/>
      <c r="K60" s="47"/>
      <c r="L60" s="47"/>
      <c r="M60" s="47"/>
      <c r="N60" s="47"/>
      <c r="O60" s="47"/>
      <c r="P60" s="47"/>
      <c r="Q60" s="47"/>
      <c r="R60" s="47"/>
      <c r="S60" s="47"/>
      <c r="T60" s="47"/>
      <c r="U60" s="47"/>
      <c r="V60" s="47"/>
      <c r="W60" s="47"/>
      <c r="X60" s="47"/>
      <c r="Y60" s="47"/>
      <c r="Z60" s="47"/>
      <c r="AA60" s="47"/>
      <c r="AB60" s="47"/>
      <c r="AC60" s="47"/>
      <c r="AD60" s="47"/>
      <c r="AE60" s="47"/>
      <c r="AF60" s="47"/>
      <c r="AG60" s="47"/>
      <c r="AH60" s="47"/>
      <c r="AI60" s="47"/>
      <c r="AJ60" s="47"/>
      <c r="AK60" s="47"/>
      <c r="AL60" s="47"/>
      <c r="AM60" s="47"/>
      <c r="AN60" s="47"/>
      <c r="AO60" s="47"/>
      <c r="AP60" s="43"/>
      <c r="AQ60" s="43"/>
      <c r="AR60" s="43"/>
      <c r="AS60" s="43"/>
      <c r="AT60" s="43"/>
      <c r="AU60" s="43"/>
      <c r="AV60" s="53"/>
      <c r="AW60" s="53"/>
      <c r="AX60" s="127"/>
      <c r="AY60" s="53"/>
      <c r="AZ60" s="43"/>
      <c r="BA60" s="43"/>
      <c r="BB60" s="43"/>
      <c r="BC60" s="43"/>
      <c r="BD60" s="43"/>
      <c r="BE60" s="43"/>
      <c r="BF60" s="131"/>
      <c r="BG60" s="78"/>
      <c r="BH60" s="44"/>
      <c r="BI60" s="44"/>
      <c r="BJ60" s="44"/>
      <c r="BK60" s="44" t="str">
        <f aca="false">IF(BF60="物管行政部","侯旭、郑楠",IF(BF60="安保部","张庚",IF(BF60="工程设备部","华菲",IF(BF60="人力资源部","成琦",IF(BF60="党委工作部","阎鑫雨",IF(BF60="餐饮服务部","赵弘晨",IF(BF60="工会","郑欣",IF(BF60="办公室","董娜",""))))))))&amp;IF(BF60="纪检部","张先民",IF(BF60="信息管理部","蔡浩然",""))</f>
        <v/>
      </c>
      <c r="BL60" s="44"/>
      <c r="BM60" s="44"/>
      <c r="BN60" s="44"/>
      <c r="BO60" s="44"/>
      <c r="BP60" s="44"/>
      <c r="BQ60" s="44"/>
      <c r="BR60" s="44"/>
      <c r="BS60" s="44"/>
      <c r="BT60" s="44"/>
      <c r="BU60" s="44"/>
      <c r="BV60" s="44"/>
      <c r="BW60" s="44"/>
      <c r="BX60" s="44"/>
      <c r="BY60" s="44"/>
    </row>
    <row r="61" customFormat="false" ht="14" hidden="false" customHeight="false" outlineLevel="0" collapsed="false">
      <c r="A61" s="47"/>
      <c r="B61" s="47"/>
      <c r="C61" s="47"/>
      <c r="D61" s="47"/>
      <c r="E61" s="47"/>
      <c r="F61" s="47"/>
      <c r="G61" s="47"/>
      <c r="H61" s="47"/>
      <c r="I61" s="47"/>
      <c r="J61" s="47"/>
      <c r="K61" s="47"/>
      <c r="L61" s="47"/>
      <c r="M61" s="47"/>
      <c r="N61" s="47"/>
      <c r="O61" s="47"/>
      <c r="P61" s="47"/>
      <c r="Q61" s="47"/>
      <c r="R61" s="47"/>
      <c r="S61" s="47"/>
      <c r="T61" s="47"/>
      <c r="U61" s="47"/>
      <c r="V61" s="47"/>
      <c r="W61" s="47"/>
      <c r="X61" s="47"/>
      <c r="Y61" s="47"/>
      <c r="Z61" s="47"/>
      <c r="AA61" s="47"/>
      <c r="AB61" s="47"/>
      <c r="AC61" s="47"/>
      <c r="AD61" s="47"/>
      <c r="AE61" s="47"/>
      <c r="AF61" s="47"/>
      <c r="AG61" s="47"/>
      <c r="AH61" s="47"/>
      <c r="AI61" s="47"/>
      <c r="AJ61" s="47"/>
      <c r="AK61" s="47"/>
      <c r="AL61" s="47"/>
      <c r="AM61" s="47"/>
      <c r="AN61" s="47"/>
      <c r="AO61" s="47"/>
      <c r="AP61" s="43"/>
      <c r="AQ61" s="43"/>
      <c r="AR61" s="43"/>
      <c r="AS61" s="43"/>
      <c r="AT61" s="43"/>
      <c r="AU61" s="43"/>
      <c r="AV61" s="53"/>
      <c r="AW61" s="53"/>
      <c r="AX61" s="127"/>
      <c r="AY61" s="53"/>
      <c r="AZ61" s="43"/>
      <c r="BA61" s="43"/>
      <c r="BB61" s="43"/>
      <c r="BC61" s="43"/>
      <c r="BD61" s="43"/>
      <c r="BE61" s="43"/>
      <c r="BF61" s="131"/>
      <c r="BG61" s="78"/>
      <c r="BH61" s="44"/>
      <c r="BI61" s="44"/>
      <c r="BJ61" s="44"/>
      <c r="BK61" s="44" t="str">
        <f aca="false">IF(BF61="物管行政部","侯旭、郑楠",IF(BF61="安保部","张庚",IF(BF61="工程设备部","华菲",IF(BF61="人力资源部","成琦",IF(BF61="党委工作部","阎鑫雨",IF(BF61="餐饮服务部","赵弘晨",IF(BF61="工会","郑欣",IF(BF61="办公室","董娜",""))))))))&amp;IF(BF61="纪检部","张先民",IF(BF61="信息管理部","蔡浩然",""))</f>
        <v/>
      </c>
      <c r="BL61" s="44"/>
      <c r="BM61" s="44"/>
      <c r="BN61" s="44"/>
      <c r="BO61" s="44"/>
      <c r="BP61" s="44"/>
      <c r="BQ61" s="44"/>
      <c r="BR61" s="44"/>
      <c r="BS61" s="44"/>
      <c r="BT61" s="44"/>
      <c r="BU61" s="44"/>
      <c r="BV61" s="44"/>
      <c r="BW61" s="44"/>
      <c r="BX61" s="44"/>
      <c r="BY61" s="44"/>
    </row>
    <row r="62" customFormat="false" ht="14" hidden="false" customHeight="false" outlineLevel="0" collapsed="false">
      <c r="BF62" s="171"/>
      <c r="BG62" s="172"/>
      <c r="BH62" s="44"/>
      <c r="BI62" s="44"/>
      <c r="BJ62" s="44"/>
      <c r="BK62" s="44" t="str">
        <f aca="false">IF(BF62="物管行政部","侯旭、郑楠",IF(BF62="安保部","张庚",IF(BF62="工程设备部","华菲",IF(BF62="人力资源部","成琦",IF(BF62="党委工作部","阎鑫雨",IF(BF62="餐饮服务部","赵弘晨",IF(BF62="工会","郑欣",IF(BF62="办公室","董娜",""))))))))&amp;IF(BF62="纪检部","张先民",IF(BF62="信息管理部","蔡浩然",""))</f>
        <v/>
      </c>
      <c r="BL62" s="44"/>
      <c r="BM62" s="44"/>
      <c r="BN62" s="44"/>
      <c r="BO62" s="44"/>
      <c r="BP62" s="44"/>
      <c r="BQ62" s="44"/>
      <c r="BR62" s="44"/>
      <c r="BS62" s="44"/>
      <c r="BT62" s="44"/>
      <c r="BU62" s="44"/>
      <c r="BV62" s="44"/>
      <c r="BW62" s="44"/>
      <c r="BX62" s="44"/>
      <c r="BY62" s="44"/>
    </row>
    <row r="63" customFormat="false" ht="14" hidden="false" customHeight="false" outlineLevel="0" collapsed="false">
      <c r="BF63" s="131"/>
      <c r="BG63" s="132"/>
      <c r="BH63" s="44"/>
      <c r="BI63" s="44"/>
      <c r="BJ63" s="44"/>
      <c r="BK63" s="44" t="str">
        <f aca="false">IF(BF63="物管行政部","侯旭、郑楠",IF(BF63="安保部","张庚",IF(BF63="工程设备部","华菲",IF(BF63="人力资源部","成琦",IF(BF63="党委工作部","阎鑫雨",IF(BF63="餐饮服务部","赵弘晨",IF(BF63="工会","郑欣",IF(BF63="办公室","董娜",""))))))))&amp;IF(BF63="纪检部","张先民",IF(BF63="信息管理部","蔡浩然",""))</f>
        <v/>
      </c>
      <c r="BL63" s="44"/>
      <c r="BM63" s="44"/>
      <c r="BN63" s="44"/>
      <c r="BO63" s="44"/>
      <c r="BP63" s="44"/>
      <c r="BQ63" s="44"/>
      <c r="BR63" s="44"/>
      <c r="BS63" s="44"/>
      <c r="BT63" s="44"/>
      <c r="BU63" s="44"/>
      <c r="BV63" s="44"/>
      <c r="BW63" s="44"/>
      <c r="BX63" s="44"/>
      <c r="BY63" s="44"/>
    </row>
    <row r="64" customFormat="false" ht="14" hidden="false" customHeight="false" outlineLevel="0" collapsed="false">
      <c r="BF64" s="131"/>
      <c r="BG64" s="132"/>
      <c r="BH64" s="44"/>
      <c r="BI64" s="44"/>
      <c r="BJ64" s="44"/>
      <c r="BK64" s="44" t="str">
        <f aca="false">IF(BF64="物管行政部","侯旭、郑楠",IF(BF64="安保部","张庚",IF(BF64="工程设备部","华菲",IF(BF64="人力资源部","成琦",IF(BF64="党委工作部","阎鑫雨",IF(BF64="餐饮服务部","赵弘晨",IF(BF64="工会","郑欣",IF(BF64="办公室","董娜",""))))))))&amp;IF(BF64="纪检部","张先民",IF(BF64="信息管理部","蔡浩然",""))</f>
        <v/>
      </c>
      <c r="BL64" s="44"/>
      <c r="BM64" s="44"/>
      <c r="BN64" s="44"/>
      <c r="BO64" s="44"/>
      <c r="BP64" s="44"/>
      <c r="BQ64" s="44"/>
      <c r="BR64" s="44"/>
      <c r="BS64" s="44"/>
      <c r="BT64" s="44"/>
      <c r="BU64" s="44"/>
      <c r="BV64" s="44"/>
      <c r="BW64" s="44"/>
      <c r="BX64" s="44"/>
      <c r="BY64" s="44"/>
    </row>
    <row r="65" customFormat="false" ht="14" hidden="false" customHeight="false" outlineLevel="0" collapsed="false">
      <c r="BF65" s="131"/>
      <c r="BG65" s="132"/>
      <c r="BH65" s="44"/>
      <c r="BI65" s="44"/>
      <c r="BJ65" s="44"/>
      <c r="BK65" s="44" t="str">
        <f aca="false">IF(BF65="物管行政部","侯旭、郑楠",IF(BF65="安保部","张庚",IF(BF65="工程设备部","华菲",IF(BF65="人力资源部","成琦",IF(BF65="党委工作部","阎鑫雨",IF(BF65="餐饮服务部","赵弘晨",IF(BF65="工会","郑欣",IF(BF65="办公室","董娜",""))))))))&amp;IF(BF65="纪检部","张先民",IF(BF65="信息管理部","蔡浩然",""))</f>
        <v/>
      </c>
      <c r="BL65" s="44"/>
      <c r="BM65" s="44"/>
      <c r="BN65" s="44"/>
      <c r="BO65" s="44"/>
      <c r="BP65" s="44"/>
      <c r="BQ65" s="44"/>
      <c r="BR65" s="44"/>
      <c r="BS65" s="44"/>
      <c r="BT65" s="44"/>
      <c r="BU65" s="44"/>
      <c r="BV65" s="44"/>
      <c r="BW65" s="44"/>
      <c r="BX65" s="44"/>
      <c r="BY65" s="44"/>
    </row>
    <row r="66" customFormat="false" ht="14" hidden="false" customHeight="false" outlineLevel="0" collapsed="false">
      <c r="BF66" s="131"/>
      <c r="BG66" s="132"/>
      <c r="BH66" s="44"/>
      <c r="BI66" s="44"/>
      <c r="BJ66" s="44"/>
      <c r="BK66" s="44" t="str">
        <f aca="false">IF(BF66="物管行政部","侯旭、郑楠",IF(BF66="安保部","张庚",IF(BF66="工程设备部","华菲",IF(BF66="人力资源部","成琦",IF(BF66="党委工作部","阎鑫雨",IF(BF66="餐饮服务部","赵弘晨",IF(BF66="工会","郑欣",IF(BF66="办公室","董娜",""))))))))&amp;IF(BF66="纪检部","张先民",IF(BF66="信息管理部","蔡浩然",""))</f>
        <v/>
      </c>
      <c r="BL66" s="44"/>
      <c r="BM66" s="44"/>
      <c r="BN66" s="44"/>
      <c r="BO66" s="44"/>
      <c r="BP66" s="44"/>
      <c r="BQ66" s="44"/>
      <c r="BR66" s="44"/>
      <c r="BS66" s="44"/>
      <c r="BT66" s="44"/>
      <c r="BU66" s="44"/>
      <c r="BV66" s="44"/>
      <c r="BW66" s="44"/>
      <c r="BX66" s="44"/>
      <c r="BY66" s="44"/>
    </row>
    <row r="67" customFormat="false" ht="14" hidden="false" customHeight="false" outlineLevel="0" collapsed="false">
      <c r="BF67" s="131"/>
      <c r="BG67" s="132"/>
      <c r="BH67" s="44"/>
      <c r="BI67" s="44"/>
      <c r="BJ67" s="44"/>
      <c r="BK67" s="44" t="str">
        <f aca="false">IF(BF67="物管行政部","侯旭、郑楠",IF(BF67="安保部","张庚",IF(BF67="工程设备部","华菲",IF(BF67="人力资源部","成琦",IF(BF67="党委工作部","阎鑫雨",IF(BF67="餐饮服务部","赵弘晨",IF(BF67="工会","郑欣",IF(BF67="办公室","董娜",""))))))))&amp;IF(BF67="纪检部","张先民",IF(BF67="信息管理部","蔡浩然",""))</f>
        <v/>
      </c>
      <c r="BL67" s="44"/>
      <c r="BM67" s="44"/>
      <c r="BN67" s="44"/>
      <c r="BO67" s="44"/>
      <c r="BP67" s="44"/>
      <c r="BQ67" s="44"/>
      <c r="BR67" s="44"/>
      <c r="BS67" s="44"/>
      <c r="BT67" s="44"/>
      <c r="BU67" s="44"/>
      <c r="BV67" s="44"/>
      <c r="BW67" s="44"/>
      <c r="BX67" s="44"/>
      <c r="BY67" s="44"/>
    </row>
    <row r="68" customFormat="false" ht="14" hidden="false" customHeight="false" outlineLevel="0" collapsed="false">
      <c r="BF68" s="131"/>
      <c r="BG68" s="132"/>
      <c r="BH68" s="44"/>
      <c r="BI68" s="44"/>
      <c r="BJ68" s="44"/>
      <c r="BK68" s="44" t="str">
        <f aca="false">IF(BF68="物管行政部","侯旭、郑楠",IF(BF68="安保部","张庚",IF(BF68="工程设备部","华菲",IF(BF68="人力资源部","成琦",IF(BF68="党委工作部","阎鑫雨",IF(BF68="餐饮服务部","赵弘晨",IF(BF68="工会","郑欣",IF(BF68="办公室","董娜",""))))))))&amp;IF(BF68="纪检部","张先民",IF(BF68="信息管理部","蔡浩然",""))</f>
        <v/>
      </c>
      <c r="BL68" s="44"/>
      <c r="BM68" s="44"/>
      <c r="BN68" s="44"/>
      <c r="BO68" s="44"/>
      <c r="BP68" s="44"/>
      <c r="BQ68" s="44"/>
      <c r="BR68" s="44"/>
      <c r="BS68" s="44"/>
      <c r="BT68" s="44"/>
      <c r="BU68" s="44"/>
      <c r="BV68" s="44"/>
      <c r="BW68" s="44"/>
      <c r="BX68" s="44"/>
      <c r="BY68" s="44"/>
    </row>
    <row r="69" customFormat="false" ht="14" hidden="false" customHeight="false" outlineLevel="0" collapsed="false">
      <c r="BF69" s="131"/>
      <c r="BG69" s="132"/>
      <c r="BH69" s="44"/>
      <c r="BI69" s="44"/>
      <c r="BJ69" s="44"/>
      <c r="BK69" s="44" t="str">
        <f aca="false">IF(BF69="物管行政部","侯旭、郑楠",IF(BF69="安保部","张庚",IF(BF69="工程设备部","华菲",IF(BF69="人力资源部","成琦",IF(BF69="党委工作部","阎鑫雨",IF(BF69="餐饮服务部","赵弘晨",IF(BF69="工会","郑欣",IF(BF69="办公室","董娜",""))))))))&amp;IF(BF69="纪检部","张先民",IF(BF69="信息管理部","蔡浩然",""))</f>
        <v/>
      </c>
      <c r="BL69" s="44"/>
      <c r="BM69" s="44"/>
      <c r="BN69" s="44"/>
      <c r="BO69" s="44"/>
      <c r="BP69" s="44"/>
      <c r="BQ69" s="44"/>
      <c r="BR69" s="44"/>
      <c r="BS69" s="44"/>
      <c r="BT69" s="44"/>
      <c r="BU69" s="44"/>
      <c r="BV69" s="44"/>
      <c r="BW69" s="44"/>
      <c r="BX69" s="44"/>
      <c r="BY69" s="44"/>
    </row>
    <row r="70" customFormat="false" ht="14" hidden="false" customHeight="false" outlineLevel="0" collapsed="false">
      <c r="BF70" s="131"/>
      <c r="BG70" s="132"/>
      <c r="BH70" s="44"/>
      <c r="BI70" s="44"/>
      <c r="BJ70" s="44"/>
      <c r="BK70" s="44" t="str">
        <f aca="false">IF(BF70="物管行政部","侯旭、郑楠",IF(BF70="安保部","张庚",IF(BF70="工程设备部","华菲",IF(BF70="人力资源部","成琦",IF(BF70="党委工作部","阎鑫雨",IF(BF70="餐饮服务部","赵弘晨",IF(BF70="工会","郑欣",IF(BF70="办公室","董娜",""))))))))&amp;IF(BF70="纪检部","张先民",IF(BF70="信息管理部","蔡浩然",""))</f>
        <v/>
      </c>
      <c r="BL70" s="44"/>
      <c r="BM70" s="44"/>
      <c r="BN70" s="44"/>
      <c r="BO70" s="44"/>
      <c r="BP70" s="44"/>
      <c r="BQ70" s="44"/>
      <c r="BR70" s="44"/>
      <c r="BS70" s="44"/>
      <c r="BT70" s="44"/>
      <c r="BU70" s="44"/>
      <c r="BV70" s="44"/>
      <c r="BW70" s="44"/>
      <c r="BX70" s="44"/>
      <c r="BY70" s="44"/>
    </row>
    <row r="71" customFormat="false" ht="14" hidden="false" customHeight="false" outlineLevel="0" collapsed="false">
      <c r="BF71" s="131"/>
      <c r="BG71" s="132"/>
      <c r="BH71" s="44"/>
      <c r="BI71" s="44"/>
      <c r="BJ71" s="44"/>
      <c r="BK71" s="44" t="str">
        <f aca="false">IF(BF71="物管行政部","侯旭、郑楠",IF(BF71="安保部","张庚",IF(BF71="工程设备部","华菲",IF(BF71="人力资源部","成琦",IF(BF71="党委工作部","阎鑫雨",IF(BF71="餐饮服务部","赵弘晨",IF(BF71="工会","郑欣",IF(BF71="办公室","董娜",""))))))))&amp;IF(BF71="纪检部","张先民",IF(BF71="信息管理部","蔡浩然",""))</f>
        <v/>
      </c>
      <c r="BL71" s="44"/>
      <c r="BM71" s="44"/>
      <c r="BN71" s="44"/>
      <c r="BO71" s="44"/>
      <c r="BP71" s="44"/>
      <c r="BQ71" s="44"/>
      <c r="BR71" s="44"/>
      <c r="BS71" s="44"/>
      <c r="BT71" s="44"/>
      <c r="BU71" s="44"/>
      <c r="BV71" s="44"/>
      <c r="BW71" s="44"/>
      <c r="BX71" s="44"/>
      <c r="BY71" s="44"/>
    </row>
    <row r="72" customFormat="false" ht="14" hidden="false" customHeight="false" outlineLevel="0" collapsed="false">
      <c r="BF72" s="131"/>
      <c r="BG72" s="132"/>
      <c r="BH72" s="44"/>
      <c r="BI72" s="44"/>
      <c r="BJ72" s="44"/>
      <c r="BK72" s="44" t="str">
        <f aca="false">IF(BF72="物管行政部","侯旭、郑楠",IF(BF72="安保部","张庚",IF(BF72="工程设备部","华菲",IF(BF72="人力资源部","成琦",IF(BF72="党委工作部","阎鑫雨",IF(BF72="餐饮服务部","赵弘晨",IF(BF72="工会","郑欣",IF(BF72="办公室","董娜",""))))))))&amp;IF(BF72="纪检部","张先民",IF(BF72="信息管理部","蔡浩然",""))</f>
        <v/>
      </c>
      <c r="BL72" s="44"/>
      <c r="BM72" s="44"/>
      <c r="BN72" s="44"/>
      <c r="BO72" s="44"/>
      <c r="BP72" s="44"/>
      <c r="BQ72" s="44"/>
      <c r="BR72" s="44"/>
      <c r="BS72" s="44"/>
      <c r="BT72" s="44"/>
      <c r="BU72" s="44"/>
      <c r="BV72" s="44"/>
      <c r="BW72" s="44"/>
      <c r="BX72" s="44"/>
      <c r="BY72" s="44"/>
    </row>
    <row r="73" customFormat="false" ht="14" hidden="false" customHeight="false" outlineLevel="0" collapsed="false">
      <c r="BF73" s="131"/>
      <c r="BG73" s="132"/>
      <c r="BH73" s="44"/>
      <c r="BI73" s="44"/>
      <c r="BJ73" s="44"/>
      <c r="BK73" s="44" t="str">
        <f aca="false">IF(BF73="物管行政部","侯旭、郑楠",IF(BF73="安保部","张庚",IF(BF73="工程设备部","华菲",IF(BF73="人力资源部","成琦",IF(BF73="党委工作部","阎鑫雨",IF(BF73="餐饮服务部","赵弘晨",IF(BF73="工会","郑欣",IF(BF73="办公室","董娜",""))))))))&amp;IF(BF73="纪检部","张先民",IF(BF73="信息管理部","蔡浩然",""))</f>
        <v/>
      </c>
      <c r="BL73" s="44"/>
      <c r="BM73" s="44"/>
      <c r="BN73" s="44"/>
      <c r="BO73" s="44"/>
      <c r="BP73" s="44"/>
      <c r="BQ73" s="44"/>
      <c r="BR73" s="44"/>
      <c r="BS73" s="44"/>
      <c r="BT73" s="44"/>
      <c r="BU73" s="44"/>
      <c r="BV73" s="44"/>
      <c r="BW73" s="44"/>
      <c r="BX73" s="44"/>
      <c r="BY73" s="44"/>
    </row>
    <row r="74" customFormat="false" ht="14" hidden="false" customHeight="false" outlineLevel="0" collapsed="false">
      <c r="BF74" s="131"/>
      <c r="BG74" s="132"/>
      <c r="BH74" s="44"/>
      <c r="BI74" s="44"/>
      <c r="BJ74" s="44"/>
      <c r="BK74" s="44" t="str">
        <f aca="false">IF(BF74="物管行政部","侯旭、郑楠",IF(BF74="安保部","张庚",IF(BF74="工程设备部","华菲",IF(BF74="人力资源部","成琦",IF(BF74="党委工作部","阎鑫雨",IF(BF74="餐饮服务部","赵弘晨",IF(BF74="工会","郑欣",IF(BF74="办公室","董娜",""))))))))&amp;IF(BF74="纪检部","张先民",IF(BF74="信息管理部","蔡浩然",""))</f>
        <v/>
      </c>
      <c r="BL74" s="44"/>
      <c r="BM74" s="44"/>
      <c r="BN74" s="44"/>
      <c r="BO74" s="44"/>
      <c r="BP74" s="44"/>
      <c r="BQ74" s="44"/>
      <c r="BR74" s="44"/>
      <c r="BS74" s="44"/>
      <c r="BT74" s="44"/>
      <c r="BU74" s="44"/>
      <c r="BV74" s="44"/>
      <c r="BW74" s="44"/>
      <c r="BX74" s="44"/>
      <c r="BY74" s="44"/>
    </row>
    <row r="75" customFormat="false" ht="14" hidden="false" customHeight="false" outlineLevel="0" collapsed="false">
      <c r="BF75" s="131"/>
      <c r="BG75" s="132"/>
      <c r="BH75" s="44"/>
      <c r="BI75" s="44"/>
      <c r="BJ75" s="44"/>
      <c r="BK75" s="44" t="str">
        <f aca="false">IF(BF75="物管行政部","侯旭、郑楠",IF(BF75="安保部","张庚",IF(BF75="工程设备部","华菲",IF(BF75="人力资源部","成琦",IF(BF75="党委工作部","阎鑫雨",IF(BF75="餐饮服务部","赵弘晨",IF(BF75="工会","郑欣",IF(BF75="办公室","董娜",""))))))))&amp;IF(BF75="纪检部","张先民",IF(BF75="信息管理部","蔡浩然",""))</f>
        <v/>
      </c>
      <c r="BL75" s="44"/>
      <c r="BM75" s="44"/>
      <c r="BN75" s="44"/>
      <c r="BO75" s="44"/>
      <c r="BP75" s="44"/>
      <c r="BQ75" s="44"/>
      <c r="BR75" s="44"/>
      <c r="BS75" s="44"/>
      <c r="BT75" s="44"/>
      <c r="BU75" s="44"/>
      <c r="BV75" s="44"/>
      <c r="BW75" s="44"/>
      <c r="BX75" s="44"/>
      <c r="BY75" s="44"/>
    </row>
    <row r="76" customFormat="false" ht="14" hidden="false" customHeight="false" outlineLevel="0" collapsed="false">
      <c r="BF76" s="131"/>
      <c r="BG76" s="132"/>
      <c r="BH76" s="44"/>
      <c r="BI76" s="44"/>
      <c r="BJ76" s="44"/>
      <c r="BK76" s="44" t="str">
        <f aca="false">IF(BF76="物管行政部","侯旭、郑楠",IF(BF76="安保部","张庚",IF(BF76="工程设备部","华菲",IF(BF76="人力资源部","成琦",IF(BF76="党委工作部","阎鑫雨",IF(BF76="餐饮服务部","赵弘晨",IF(BF76="工会","郑欣",IF(BF76="办公室","董娜",""))))))))&amp;IF(BF76="纪检部","张先民",IF(BF76="信息管理部","蔡浩然",""))</f>
        <v/>
      </c>
      <c r="BL76" s="44"/>
      <c r="BM76" s="44"/>
      <c r="BN76" s="44"/>
      <c r="BO76" s="44"/>
      <c r="BP76" s="44"/>
      <c r="BQ76" s="44"/>
      <c r="BR76" s="44"/>
      <c r="BS76" s="44"/>
      <c r="BT76" s="44"/>
      <c r="BU76" s="44"/>
      <c r="BV76" s="44"/>
      <c r="BW76" s="44"/>
      <c r="BX76" s="44"/>
      <c r="BY76" s="44"/>
    </row>
    <row r="77" customFormat="false" ht="14" hidden="false" customHeight="false" outlineLevel="0" collapsed="false">
      <c r="BF77" s="131"/>
      <c r="BG77" s="132"/>
      <c r="BH77" s="44"/>
      <c r="BI77" s="44"/>
      <c r="BJ77" s="44"/>
      <c r="BK77" s="44" t="str">
        <f aca="false">IF(BF77="物管行政部","侯旭、郑楠",IF(BF77="安保部","张庚",IF(BF77="工程设备部","华菲",IF(BF77="人力资源部","成琦",IF(BF77="党委工作部","阎鑫雨",IF(BF77="餐饮服务部","赵弘晨",IF(BF77="工会","郑欣",IF(BF77="办公室","董娜",""))))))))&amp;IF(BF77="纪检部","张先民",IF(BF77="信息管理部","蔡浩然",""))</f>
        <v/>
      </c>
      <c r="BL77" s="44"/>
      <c r="BM77" s="44"/>
      <c r="BN77" s="44"/>
      <c r="BO77" s="44"/>
      <c r="BP77" s="44"/>
      <c r="BQ77" s="44"/>
      <c r="BR77" s="44"/>
      <c r="BS77" s="44"/>
      <c r="BT77" s="44"/>
      <c r="BU77" s="44"/>
      <c r="BV77" s="44"/>
      <c r="BW77" s="44"/>
      <c r="BX77" s="44"/>
      <c r="BY77" s="44"/>
    </row>
    <row r="78" customFormat="false" ht="14" hidden="false" customHeight="false" outlineLevel="0" collapsed="false">
      <c r="BF78" s="131"/>
      <c r="BG78" s="132"/>
      <c r="BH78" s="44"/>
      <c r="BI78" s="44"/>
      <c r="BJ78" s="44"/>
      <c r="BK78" s="44" t="str">
        <f aca="false">IF(BF78="物管行政部","侯旭、郑楠",IF(BF78="安保部","张庚",IF(BF78="工程设备部","华菲",IF(BF78="人力资源部","成琦",IF(BF78="党委工作部","阎鑫雨",IF(BF78="餐饮服务部","赵弘晨",IF(BF78="工会","郑欣",IF(BF78="办公室","董娜",""))))))))&amp;IF(BF78="纪检部","张先民",IF(BF78="信息管理部","蔡浩然",""))</f>
        <v/>
      </c>
      <c r="BL78" s="44"/>
      <c r="BM78" s="44"/>
      <c r="BN78" s="44"/>
      <c r="BO78" s="44"/>
      <c r="BP78" s="44"/>
      <c r="BQ78" s="44"/>
      <c r="BR78" s="44"/>
      <c r="BS78" s="44"/>
      <c r="BT78" s="44"/>
      <c r="BU78" s="44"/>
      <c r="BV78" s="44"/>
      <c r="BW78" s="44"/>
      <c r="BX78" s="44"/>
      <c r="BY78" s="44"/>
    </row>
    <row r="79" customFormat="false" ht="14" hidden="false" customHeight="false" outlineLevel="0" collapsed="false">
      <c r="BF79" s="131"/>
      <c r="BG79" s="132"/>
      <c r="BH79" s="44"/>
      <c r="BI79" s="44"/>
      <c r="BJ79" s="44"/>
      <c r="BK79" s="44" t="str">
        <f aca="false">IF(BF79="物管行政部","侯旭、郑楠",IF(BF79="安保部","张庚",IF(BF79="工程设备部","华菲",IF(BF79="人力资源部","成琦",IF(BF79="党委工作部","阎鑫雨",IF(BF79="餐饮服务部","赵弘晨",IF(BF79="工会","郑欣",IF(BF79="办公室","董娜",""))))))))&amp;IF(BF79="纪检部","张先民",IF(BF79="信息管理部","蔡浩然",""))</f>
        <v/>
      </c>
      <c r="BL79" s="44"/>
      <c r="BM79" s="44"/>
      <c r="BN79" s="44"/>
      <c r="BO79" s="44"/>
      <c r="BP79" s="44"/>
      <c r="BQ79" s="44"/>
      <c r="BR79" s="44"/>
      <c r="BS79" s="44"/>
      <c r="BT79" s="44"/>
      <c r="BU79" s="44"/>
      <c r="BV79" s="44"/>
      <c r="BW79" s="44"/>
      <c r="BX79" s="44"/>
      <c r="BY79" s="44"/>
    </row>
    <row r="80" customFormat="false" ht="14" hidden="false" customHeight="false" outlineLevel="0" collapsed="false">
      <c r="BF80" s="131"/>
      <c r="BG80" s="132"/>
      <c r="BH80" s="44"/>
      <c r="BI80" s="44"/>
      <c r="BJ80" s="44"/>
      <c r="BK80" s="44" t="str">
        <f aca="false">IF(BF80="物管行政部","侯旭、郑楠",IF(BF80="安保部","张庚",IF(BF80="工程设备部","华菲",IF(BF80="人力资源部","成琦",IF(BF80="党委工作部","阎鑫雨",IF(BF80="餐饮服务部","赵弘晨",IF(BF80="工会","郑欣",IF(BF80="办公室","董娜",""))))))))&amp;IF(BF80="纪检部","张先民",IF(BF80="信息管理部","蔡浩然",""))</f>
        <v/>
      </c>
      <c r="BL80" s="44"/>
      <c r="BM80" s="44"/>
      <c r="BN80" s="44"/>
      <c r="BO80" s="44"/>
      <c r="BP80" s="44"/>
      <c r="BQ80" s="44"/>
      <c r="BR80" s="44"/>
      <c r="BS80" s="44"/>
      <c r="BT80" s="44"/>
      <c r="BU80" s="44"/>
      <c r="BV80" s="44"/>
      <c r="BW80" s="44"/>
      <c r="BX80" s="44"/>
      <c r="BY80" s="44"/>
    </row>
    <row r="81" customFormat="false" ht="14" hidden="false" customHeight="false" outlineLevel="0" collapsed="false">
      <c r="BF81" s="131"/>
      <c r="BG81" s="132"/>
      <c r="BH81" s="44"/>
      <c r="BI81" s="44"/>
      <c r="BJ81" s="44"/>
      <c r="BK81" s="44" t="str">
        <f aca="false">IF(BF81="物管行政部","侯旭、郑楠",IF(BF81="安保部","张庚",IF(BF81="工程设备部","华菲",IF(BF81="人力资源部","成琦",IF(BF81="党委工作部","阎鑫雨",IF(BF81="餐饮服务部","赵弘晨",IF(BF81="工会","郑欣",IF(BF81="办公室","董娜",""))))))))&amp;IF(BF81="纪检部","张先民",IF(BF81="信息管理部","蔡浩然",""))</f>
        <v/>
      </c>
      <c r="BL81" s="44"/>
      <c r="BM81" s="44"/>
      <c r="BN81" s="44"/>
      <c r="BO81" s="44"/>
      <c r="BP81" s="44"/>
      <c r="BQ81" s="44"/>
      <c r="BR81" s="44"/>
      <c r="BS81" s="44"/>
      <c r="BT81" s="44"/>
      <c r="BU81" s="44"/>
      <c r="BV81" s="44"/>
      <c r="BW81" s="44"/>
      <c r="BX81" s="44"/>
      <c r="BY81" s="44"/>
    </row>
    <row r="82" customFormat="false" ht="14" hidden="false" customHeight="false" outlineLevel="0" collapsed="false">
      <c r="BF82" s="131"/>
      <c r="BG82" s="132"/>
      <c r="BH82" s="44"/>
      <c r="BI82" s="44"/>
      <c r="BJ82" s="44"/>
      <c r="BK82" s="44" t="str">
        <f aca="false">IF(BF82="物管行政部","侯旭、郑楠",IF(BF82="安保部","张庚",IF(BF82="工程设备部","华菲",IF(BF82="人力资源部","成琦",IF(BF82="党委工作部","阎鑫雨",IF(BF82="餐饮服务部","赵弘晨",IF(BF82="工会","郑欣",IF(BF82="办公室","董娜",""))))))))&amp;IF(BF82="纪检部","张先民",IF(BF82="信息管理部","蔡浩然",""))</f>
        <v/>
      </c>
      <c r="BL82" s="44"/>
      <c r="BM82" s="44"/>
      <c r="BN82" s="44"/>
      <c r="BO82" s="44"/>
      <c r="BP82" s="44"/>
      <c r="BQ82" s="44"/>
      <c r="BR82" s="44"/>
      <c r="BS82" s="44"/>
      <c r="BT82" s="44"/>
      <c r="BU82" s="44"/>
      <c r="BV82" s="44"/>
      <c r="BW82" s="44"/>
      <c r="BX82" s="44"/>
      <c r="BY82" s="44"/>
    </row>
    <row r="83" customFormat="false" ht="14" hidden="false" customHeight="false" outlineLevel="0" collapsed="false">
      <c r="BF83" s="131"/>
      <c r="BG83" s="132"/>
      <c r="BH83" s="44"/>
      <c r="BI83" s="44"/>
      <c r="BJ83" s="44"/>
      <c r="BK83" s="44" t="str">
        <f aca="false">IF(BF83="物管行政部","侯旭、郑楠",IF(BF83="安保部","张庚",IF(BF83="工程设备部","华菲",IF(BF83="人力资源部","成琦",IF(BF83="党委工作部","阎鑫雨",IF(BF83="餐饮服务部","赵弘晨",IF(BF83="工会","郑欣",IF(BF83="办公室","董娜",""))))))))&amp;IF(BF83="纪检部","张先民",IF(BF83="信息管理部","蔡浩然",""))</f>
        <v/>
      </c>
      <c r="BL83" s="44"/>
      <c r="BM83" s="44"/>
      <c r="BN83" s="44"/>
      <c r="BO83" s="44"/>
      <c r="BP83" s="44"/>
      <c r="BQ83" s="44"/>
      <c r="BR83" s="44"/>
      <c r="BS83" s="44"/>
      <c r="BT83" s="44"/>
      <c r="BU83" s="44"/>
      <c r="BV83" s="44"/>
      <c r="BW83" s="44"/>
      <c r="BX83" s="44"/>
      <c r="BY83" s="44"/>
    </row>
    <row r="84" customFormat="false" ht="14" hidden="false" customHeight="false" outlineLevel="0" collapsed="false">
      <c r="BF84" s="131"/>
      <c r="BG84" s="132"/>
      <c r="BH84" s="44"/>
      <c r="BI84" s="44"/>
      <c r="BJ84" s="44"/>
      <c r="BK84" s="44" t="str">
        <f aca="false">IF(BF84="物管行政部","侯旭、郑楠",IF(BF84="安保部","张庚",IF(BF84="工程设备部","华菲",IF(BF84="人力资源部","成琦",IF(BF84="党委工作部","阎鑫雨",IF(BF84="餐饮服务部","赵弘晨",IF(BF84="工会","郑欣",IF(BF84="办公室","董娜",""))))))))&amp;IF(BF84="纪检部","张先民",IF(BF84="信息管理部","蔡浩然",""))</f>
        <v/>
      </c>
      <c r="BL84" s="44"/>
      <c r="BM84" s="44"/>
      <c r="BN84" s="44"/>
      <c r="BO84" s="44"/>
      <c r="BP84" s="44"/>
      <c r="BQ84" s="44"/>
      <c r="BR84" s="44"/>
      <c r="BS84" s="44"/>
      <c r="BT84" s="44"/>
      <c r="BU84" s="44"/>
      <c r="BV84" s="44"/>
      <c r="BW84" s="44"/>
      <c r="BX84" s="44"/>
      <c r="BY84" s="44"/>
    </row>
    <row r="85" customFormat="false" ht="14" hidden="false" customHeight="false" outlineLevel="0" collapsed="false">
      <c r="BF85" s="131"/>
      <c r="BG85" s="132"/>
      <c r="BH85" s="44"/>
      <c r="BI85" s="44"/>
      <c r="BJ85" s="44"/>
      <c r="BK85" s="44" t="str">
        <f aca="false">IF(BF85="物管行政部","侯旭、郑楠",IF(BF85="安保部","张庚",IF(BF85="工程设备部","华菲",IF(BF85="人力资源部","成琦",IF(BF85="党委工作部","阎鑫雨",IF(BF85="餐饮服务部","赵弘晨",IF(BF85="工会","郑欣",IF(BF85="办公室","董娜",""))))))))&amp;IF(BF85="纪检部","张先民",IF(BF85="信息管理部","蔡浩然",""))</f>
        <v/>
      </c>
      <c r="BL85" s="44"/>
      <c r="BM85" s="44"/>
      <c r="BN85" s="44"/>
      <c r="BO85" s="44"/>
      <c r="BP85" s="44"/>
      <c r="BQ85" s="44"/>
      <c r="BR85" s="44"/>
      <c r="BS85" s="44"/>
      <c r="BT85" s="44"/>
      <c r="BU85" s="44"/>
      <c r="BV85" s="44"/>
      <c r="BW85" s="44"/>
      <c r="BX85" s="44"/>
      <c r="BY85" s="44"/>
    </row>
    <row r="86" customFormat="false" ht="14" hidden="false" customHeight="false" outlineLevel="0" collapsed="false">
      <c r="BF86" s="131"/>
      <c r="BG86" s="132"/>
      <c r="BH86" s="44"/>
      <c r="BI86" s="44"/>
      <c r="BJ86" s="44"/>
      <c r="BK86" s="44" t="str">
        <f aca="false">IF(BF86="物管行政部","侯旭、郑楠",IF(BF86="安保部","张庚",IF(BF86="工程设备部","华菲",IF(BF86="人力资源部","成琦",IF(BF86="党委工作部","阎鑫雨",IF(BF86="餐饮服务部","赵弘晨",IF(BF86="工会","郑欣",IF(BF86="办公室","董娜",""))))))))&amp;IF(BF86="纪检部","张先民",IF(BF86="信息管理部","蔡浩然",""))</f>
        <v/>
      </c>
      <c r="BL86" s="44"/>
      <c r="BM86" s="44"/>
      <c r="BN86" s="44"/>
      <c r="BO86" s="44"/>
      <c r="BP86" s="44"/>
      <c r="BQ86" s="44"/>
      <c r="BR86" s="44"/>
      <c r="BS86" s="44"/>
      <c r="BT86" s="44"/>
      <c r="BU86" s="44"/>
      <c r="BV86" s="44"/>
      <c r="BW86" s="44"/>
      <c r="BX86" s="44"/>
      <c r="BY86" s="44"/>
    </row>
    <row r="87" customFormat="false" ht="14" hidden="false" customHeight="false" outlineLevel="0" collapsed="false">
      <c r="BF87" s="131"/>
      <c r="BG87" s="132"/>
      <c r="BH87" s="44"/>
      <c r="BI87" s="44"/>
      <c r="BJ87" s="44"/>
      <c r="BK87" s="44" t="str">
        <f aca="false">IF(BF87="物管行政部","侯旭、郑楠",IF(BF87="安保部","张庚",IF(BF87="工程设备部","华菲",IF(BF87="人力资源部","成琦",IF(BF87="党委工作部","阎鑫雨",IF(BF87="餐饮服务部","赵弘晨",IF(BF87="工会","郑欣",IF(BF87="办公室","董娜",""))))))))&amp;IF(BF87="纪检部","张先民",IF(BF87="信息管理部","蔡浩然",""))</f>
        <v/>
      </c>
      <c r="BL87" s="44"/>
      <c r="BM87" s="44"/>
      <c r="BN87" s="44"/>
      <c r="BO87" s="44"/>
      <c r="BP87" s="44"/>
      <c r="BQ87" s="44"/>
      <c r="BR87" s="44"/>
      <c r="BS87" s="44"/>
      <c r="BT87" s="44"/>
      <c r="BU87" s="44"/>
      <c r="BV87" s="44"/>
      <c r="BW87" s="44"/>
      <c r="BX87" s="44"/>
      <c r="BY87" s="44"/>
    </row>
    <row r="88" customFormat="false" ht="14" hidden="false" customHeight="false" outlineLevel="0" collapsed="false">
      <c r="BF88" s="78"/>
      <c r="BG88" s="132"/>
      <c r="BH88" s="44"/>
      <c r="BI88" s="44"/>
      <c r="BJ88" s="44"/>
      <c r="BK88" s="44" t="str">
        <f aca="false">IF(BF88="物管行政部","侯旭、郑楠",IF(BF88="安保部","张庚",IF(BF88="工程设备部","华菲",IF(BF88="人力资源部","成琦",IF(BF88="党委工作部","阎鑫雨",IF(BF88="餐饮服务部","赵弘晨",IF(BF88="工会","郑欣",IF(BF88="办公室","董娜",""))))))))&amp;IF(BF88="纪检部","张先民",IF(BF88="信息管理部","蔡浩然",""))</f>
        <v/>
      </c>
      <c r="BL88" s="44"/>
      <c r="BM88" s="44"/>
      <c r="BN88" s="44"/>
      <c r="BO88" s="44"/>
      <c r="BP88" s="44"/>
      <c r="BQ88" s="44"/>
      <c r="BR88" s="44"/>
      <c r="BS88" s="44"/>
      <c r="BT88" s="44"/>
      <c r="BU88" s="44"/>
      <c r="BV88" s="44"/>
      <c r="BW88" s="44"/>
      <c r="BX88" s="44"/>
      <c r="BY88" s="44"/>
    </row>
    <row r="89" customFormat="false" ht="14" hidden="false" customHeight="false" outlineLevel="0" collapsed="false">
      <c r="BF89" s="78"/>
      <c r="BG89" s="132"/>
      <c r="BH89" s="44"/>
      <c r="BI89" s="44"/>
      <c r="BJ89" s="44"/>
      <c r="BK89" s="44" t="str">
        <f aca="false">IF(BF89="物管行政部","侯旭、郑楠",IF(BF89="安保部","张庚",IF(BF89="工程设备部","华菲",IF(BF89="人力资源部","成琦",IF(BF89="党委工作部","阎鑫雨",IF(BF89="餐饮服务部","赵弘晨",IF(BF89="工会","郑欣",IF(BF89="办公室","董娜",""))))))))&amp;IF(BF89="纪检部","张先民",IF(BF89="信息管理部","蔡浩然",""))</f>
        <v/>
      </c>
      <c r="BL89" s="44"/>
      <c r="BM89" s="44"/>
      <c r="BN89" s="44"/>
      <c r="BO89" s="44"/>
      <c r="BP89" s="44"/>
      <c r="BQ89" s="44"/>
      <c r="BR89" s="44"/>
      <c r="BS89" s="44"/>
      <c r="BT89" s="44"/>
      <c r="BU89" s="44"/>
      <c r="BV89" s="44"/>
      <c r="BW89" s="44"/>
      <c r="BX89" s="44"/>
      <c r="BY89" s="44"/>
    </row>
    <row r="90" customFormat="false" ht="14" hidden="false" customHeight="false" outlineLevel="0" collapsed="false">
      <c r="BF90" s="78"/>
      <c r="BG90" s="132"/>
      <c r="BH90" s="44"/>
      <c r="BI90" s="44"/>
      <c r="BJ90" s="44"/>
      <c r="BK90" s="44" t="str">
        <f aca="false">IF(BF90="物管行政部","侯旭、郑楠",IF(BF90="安保部","张庚",IF(BF90="工程设备部","华菲",IF(BF90="人力资源部","成琦",IF(BF90="党委工作部","阎鑫雨",IF(BF90="餐饮服务部","赵弘晨",IF(BF90="工会","郑欣",IF(BF90="办公室","董娜",""))))))))&amp;IF(BF90="纪检部","张先民",IF(BF90="信息管理部","蔡浩然",""))</f>
        <v/>
      </c>
      <c r="BL90" s="44"/>
      <c r="BM90" s="44"/>
      <c r="BN90" s="44"/>
      <c r="BO90" s="44"/>
      <c r="BP90" s="44"/>
      <c r="BQ90" s="44"/>
      <c r="BR90" s="44"/>
      <c r="BS90" s="44"/>
      <c r="BT90" s="44"/>
      <c r="BU90" s="44"/>
      <c r="BV90" s="44"/>
      <c r="BW90" s="44"/>
      <c r="BX90" s="44"/>
      <c r="BY90" s="44"/>
    </row>
    <row r="91" customFormat="false" ht="14" hidden="false" customHeight="false" outlineLevel="0" collapsed="false">
      <c r="BF91" s="78"/>
      <c r="BG91" s="132"/>
      <c r="BH91" s="44"/>
      <c r="BI91" s="44"/>
      <c r="BJ91" s="44"/>
      <c r="BK91" s="44" t="str">
        <f aca="false">IF(BF91="物管行政部","侯旭、郑楠",IF(BF91="安保部","张庚",IF(BF91="工程设备部","华菲",IF(BF91="人力资源部","成琦",IF(BF91="党委工作部","阎鑫雨",IF(BF91="餐饮服务部","赵弘晨",IF(BF91="工会","郑欣",IF(BF91="办公室","董娜",""))))))))&amp;IF(BF91="纪检部","张先民",IF(BF91="信息管理部","蔡浩然",""))</f>
        <v/>
      </c>
      <c r="BL91" s="44"/>
      <c r="BM91" s="44"/>
      <c r="BN91" s="44"/>
      <c r="BO91" s="44"/>
      <c r="BP91" s="44"/>
      <c r="BQ91" s="44"/>
      <c r="BR91" s="44"/>
      <c r="BS91" s="44"/>
      <c r="BT91" s="44"/>
      <c r="BU91" s="44"/>
      <c r="BV91" s="44"/>
      <c r="BW91" s="44"/>
      <c r="BX91" s="44"/>
      <c r="BY91" s="44"/>
    </row>
    <row r="92" customFormat="false" ht="14" hidden="false" customHeight="false" outlineLevel="0" collapsed="false">
      <c r="BF92" s="78"/>
      <c r="BG92" s="132"/>
      <c r="BH92" s="44"/>
      <c r="BI92" s="44"/>
      <c r="BJ92" s="44"/>
      <c r="BK92" s="44" t="str">
        <f aca="false">IF(BF92="物管行政部","侯旭、郑楠",IF(BF92="安保部","张庚",IF(BF92="工程设备部","华菲",IF(BF92="人力资源部","成琦",IF(BF92="党委工作部","阎鑫雨",IF(BF92="餐饮服务部","赵弘晨",IF(BF92="工会","郑欣",IF(BF92="办公室","董娜",""))))))))&amp;IF(BF92="纪检部","张先民",IF(BF92="信息管理部","蔡浩然",""))</f>
        <v/>
      </c>
      <c r="BL92" s="44"/>
      <c r="BM92" s="44"/>
      <c r="BN92" s="44"/>
      <c r="BO92" s="44"/>
      <c r="BP92" s="44"/>
      <c r="BQ92" s="44"/>
      <c r="BR92" s="44"/>
      <c r="BS92" s="44"/>
      <c r="BT92" s="44"/>
      <c r="BU92" s="44"/>
      <c r="BV92" s="44"/>
      <c r="BW92" s="44"/>
      <c r="BX92" s="44"/>
      <c r="BY92" s="44"/>
    </row>
    <row r="93" customFormat="false" ht="14" hidden="false" customHeight="false" outlineLevel="0" collapsed="false">
      <c r="BF93" s="78"/>
      <c r="BG93" s="132"/>
      <c r="BH93" s="44"/>
      <c r="BI93" s="44"/>
      <c r="BJ93" s="44"/>
      <c r="BK93" s="44" t="str">
        <f aca="false">IF(BF93="物管行政部","侯旭、郑楠",IF(BF93="安保部","张庚",IF(BF93="工程设备部","华菲",IF(BF93="人力资源部","成琦",IF(BF93="党委工作部","阎鑫雨",IF(BF93="餐饮服务部","赵弘晨",IF(BF93="工会","郑欣",IF(BF93="办公室","董娜",""))))))))&amp;IF(BF93="纪检部","张先民",IF(BF93="信息管理部","蔡浩然",""))</f>
        <v/>
      </c>
      <c r="BL93" s="44"/>
      <c r="BM93" s="44"/>
      <c r="BN93" s="44"/>
      <c r="BO93" s="44"/>
      <c r="BP93" s="44"/>
      <c r="BQ93" s="44"/>
      <c r="BR93" s="44"/>
      <c r="BS93" s="44"/>
      <c r="BT93" s="44"/>
      <c r="BU93" s="44"/>
      <c r="BV93" s="44"/>
      <c r="BW93" s="44"/>
      <c r="BX93" s="44"/>
      <c r="BY93" s="44"/>
    </row>
    <row r="94" customFormat="false" ht="14" hidden="false" customHeight="false" outlineLevel="0" collapsed="false">
      <c r="BF94" s="78"/>
      <c r="BG94" s="132"/>
      <c r="BH94" s="44"/>
      <c r="BI94" s="44"/>
      <c r="BJ94" s="44"/>
      <c r="BK94" s="44" t="str">
        <f aca="false">IF(BF94="物管行政部","侯旭、郑楠",IF(BF94="安保部","张庚",IF(BF94="工程设备部","华菲",IF(BF94="人力资源部","成琦",IF(BF94="党委工作部","阎鑫雨",IF(BF94="餐饮服务部","赵弘晨",IF(BF94="工会","郑欣",IF(BF94="办公室","董娜",""))))))))&amp;IF(BF94="纪检部","张先民",IF(BF94="信息管理部","蔡浩然",""))</f>
        <v/>
      </c>
      <c r="BL94" s="44"/>
      <c r="BM94" s="44"/>
      <c r="BN94" s="44"/>
      <c r="BO94" s="44"/>
      <c r="BP94" s="44"/>
      <c r="BQ94" s="44"/>
      <c r="BR94" s="44"/>
      <c r="BS94" s="44"/>
      <c r="BT94" s="44"/>
      <c r="BU94" s="44"/>
      <c r="BV94" s="44"/>
      <c r="BW94" s="44"/>
      <c r="BX94" s="44"/>
      <c r="BY94" s="44"/>
    </row>
    <row r="95" customFormat="false" ht="14" hidden="false" customHeight="false" outlineLevel="0" collapsed="false">
      <c r="BF95" s="78"/>
      <c r="BG95" s="132"/>
      <c r="BH95" s="44"/>
      <c r="BI95" s="44"/>
      <c r="BJ95" s="44"/>
      <c r="BK95" s="44" t="str">
        <f aca="false">IF(BF95="物管行政部","侯旭、郑楠",IF(BF95="安保部","张庚",IF(BF95="工程设备部","华菲",IF(BF95="人力资源部","成琦",IF(BF95="党委工作部","阎鑫雨",IF(BF95="餐饮服务部","赵弘晨",IF(BF95="工会","郑欣",IF(BF95="办公室","董娜",""))))))))&amp;IF(BF95="纪检部","张先民",IF(BF95="信息管理部","蔡浩然",""))</f>
        <v/>
      </c>
      <c r="BL95" s="44"/>
      <c r="BM95" s="44"/>
      <c r="BN95" s="44"/>
      <c r="BO95" s="44"/>
      <c r="BP95" s="44"/>
      <c r="BQ95" s="44"/>
      <c r="BR95" s="44"/>
      <c r="BS95" s="44"/>
      <c r="BT95" s="44"/>
      <c r="BU95" s="44"/>
      <c r="BV95" s="44"/>
      <c r="BW95" s="44"/>
      <c r="BX95" s="44"/>
      <c r="BY95" s="44"/>
    </row>
    <row r="96" customFormat="false" ht="14" hidden="false" customHeight="false" outlineLevel="0" collapsed="false">
      <c r="BF96" s="78"/>
      <c r="BG96" s="132"/>
      <c r="BH96" s="44"/>
      <c r="BI96" s="44"/>
      <c r="BJ96" s="44"/>
      <c r="BK96" s="44" t="str">
        <f aca="false">IF(BF96="物管行政部","侯旭、郑楠",IF(BF96="安保部","张庚",IF(BF96="工程设备部","华菲",IF(BF96="人力资源部","成琦",IF(BF96="党委工作部","阎鑫雨",IF(BF96="餐饮服务部","赵弘晨",IF(BF96="工会","郑欣",IF(BF96="办公室","董娜",""))))))))&amp;IF(BF96="纪检部","张先民",IF(BF96="信息管理部","蔡浩然",""))</f>
        <v/>
      </c>
      <c r="BL96" s="44"/>
      <c r="BM96" s="44"/>
      <c r="BN96" s="44"/>
      <c r="BO96" s="44"/>
      <c r="BP96" s="44"/>
      <c r="BQ96" s="44"/>
      <c r="BR96" s="44"/>
      <c r="BS96" s="44"/>
      <c r="BT96" s="44"/>
      <c r="BU96" s="44"/>
      <c r="BV96" s="44"/>
      <c r="BW96" s="44"/>
      <c r="BX96" s="44"/>
      <c r="BY96" s="44"/>
    </row>
    <row r="97" customFormat="false" ht="14" hidden="false" customHeight="false" outlineLevel="0" collapsed="false">
      <c r="BF97" s="78"/>
      <c r="BG97" s="132"/>
      <c r="BH97" s="44"/>
      <c r="BI97" s="44"/>
      <c r="BJ97" s="44"/>
      <c r="BK97" s="44" t="str">
        <f aca="false">IF(BF97="物管行政部","侯旭、郑楠",IF(BF97="安保部","张庚",IF(BF97="工程设备部","华菲",IF(BF97="人力资源部","成琦",IF(BF97="党委工作部","阎鑫雨",IF(BF97="餐饮服务部","赵弘晨",IF(BF97="工会","郑欣",IF(BF97="办公室","董娜",""))))))))&amp;IF(BF97="纪检部","张先民",IF(BF97="信息管理部","蔡浩然",""))</f>
        <v/>
      </c>
      <c r="BL97" s="44"/>
      <c r="BM97" s="44"/>
      <c r="BN97" s="44"/>
      <c r="BO97" s="44"/>
      <c r="BP97" s="44"/>
      <c r="BQ97" s="44"/>
      <c r="BR97" s="44"/>
      <c r="BS97" s="44"/>
      <c r="BT97" s="44"/>
      <c r="BU97" s="44"/>
      <c r="BV97" s="44"/>
      <c r="BW97" s="44"/>
      <c r="BX97" s="44"/>
      <c r="BY97" s="44"/>
    </row>
    <row r="98" customFormat="false" ht="14" hidden="false" customHeight="false" outlineLevel="0" collapsed="false">
      <c r="BF98" s="78"/>
      <c r="BG98" s="132"/>
      <c r="BH98" s="44"/>
      <c r="BI98" s="44"/>
      <c r="BJ98" s="44"/>
      <c r="BK98" s="44" t="str">
        <f aca="false">IF(BF98="物管行政部","侯旭、郑楠",IF(BF98="安保部","张庚",IF(BF98="工程设备部","华菲",IF(BF98="人力资源部","成琦",IF(BF98="党委工作部","阎鑫雨",IF(BF98="餐饮服务部","赵弘晨",IF(BF98="工会","郑欣",IF(BF98="办公室","董娜",""))))))))&amp;IF(BF98="纪检部","张先民",IF(BF98="信息管理部","蔡浩然",""))</f>
        <v/>
      </c>
      <c r="BL98" s="44"/>
      <c r="BM98" s="44"/>
      <c r="BN98" s="44"/>
      <c r="BO98" s="44"/>
      <c r="BP98" s="44"/>
      <c r="BQ98" s="44"/>
      <c r="BR98" s="44"/>
      <c r="BS98" s="44"/>
      <c r="BT98" s="44"/>
      <c r="BU98" s="44"/>
      <c r="BV98" s="44"/>
      <c r="BW98" s="44"/>
      <c r="BX98" s="44"/>
      <c r="BY98" s="44"/>
    </row>
    <row r="99" customFormat="false" ht="14" hidden="false" customHeight="false" outlineLevel="0" collapsed="false">
      <c r="BF99" s="78"/>
      <c r="BG99" s="132"/>
      <c r="BH99" s="44"/>
      <c r="BI99" s="44"/>
      <c r="BJ99" s="44"/>
      <c r="BK99" s="44" t="str">
        <f aca="false">IF(BF99="物管行政部","侯旭、郑楠",IF(BF99="安保部","张庚",IF(BF99="工程设备部","华菲",IF(BF99="人力资源部","成琦",IF(BF99="党委工作部","阎鑫雨",IF(BF99="餐饮服务部","赵弘晨",IF(BF99="工会","郑欣",IF(BF99="办公室","董娜",""))))))))&amp;IF(BF99="纪检部","张先民",IF(BF99="信息管理部","蔡浩然",""))</f>
        <v/>
      </c>
      <c r="BL99" s="44"/>
      <c r="BM99" s="44"/>
      <c r="BN99" s="44"/>
      <c r="BO99" s="44"/>
      <c r="BP99" s="44"/>
      <c r="BQ99" s="44"/>
      <c r="BR99" s="44"/>
      <c r="BS99" s="44"/>
      <c r="BT99" s="44"/>
      <c r="BU99" s="44"/>
      <c r="BV99" s="44"/>
      <c r="BW99" s="44"/>
      <c r="BX99" s="44"/>
      <c r="BY99" s="44"/>
    </row>
    <row r="100" customFormat="false" ht="14" hidden="false" customHeight="false" outlineLevel="0" collapsed="false">
      <c r="BF100" s="78"/>
      <c r="BG100" s="132"/>
      <c r="BH100" s="44"/>
      <c r="BI100" s="44"/>
      <c r="BJ100" s="44"/>
      <c r="BK100" s="44" t="str">
        <f aca="false">IF(BF100="物管行政部","侯旭、郑楠",IF(BF100="安保部","张庚",IF(BF100="工程设备部","华菲",IF(BF100="人力资源部","成琦",IF(BF100="党委工作部","阎鑫雨",IF(BF100="餐饮服务部","赵弘晨",IF(BF100="工会","郑欣",IF(BF100="办公室","董娜",""))))))))&amp;IF(BF100="纪检部","张先民",IF(BF100="信息管理部","蔡浩然",""))</f>
        <v/>
      </c>
      <c r="BL100" s="44"/>
      <c r="BM100" s="44"/>
      <c r="BN100" s="44"/>
      <c r="BO100" s="44"/>
      <c r="BP100" s="44"/>
      <c r="BQ100" s="44"/>
      <c r="BR100" s="44"/>
      <c r="BS100" s="44"/>
      <c r="BT100" s="44"/>
      <c r="BU100" s="44"/>
      <c r="BV100" s="44"/>
      <c r="BW100" s="44"/>
      <c r="BX100" s="44"/>
      <c r="BY100" s="44"/>
    </row>
    <row r="101" customFormat="false" ht="14" hidden="false" customHeight="false" outlineLevel="0" collapsed="false">
      <c r="BF101" s="78"/>
      <c r="BG101" s="132"/>
      <c r="BH101" s="44"/>
      <c r="BI101" s="44"/>
      <c r="BJ101" s="44"/>
      <c r="BK101" s="44" t="str">
        <f aca="false">IF(BF101="物管行政部","侯旭、郑楠",IF(BF101="安保部","张庚",IF(BF101="工程设备部","华菲",IF(BF101="人力资源部","成琦",IF(BF101="党委工作部","阎鑫雨",IF(BF101="餐饮服务部","赵弘晨",IF(BF101="工会","郑欣",IF(BF101="办公室","董娜",""))))))))&amp;IF(BF101="纪检部","张先民",IF(BF101="信息管理部","蔡浩然",""))</f>
        <v/>
      </c>
      <c r="BL101" s="44"/>
      <c r="BM101" s="44"/>
      <c r="BN101" s="44"/>
      <c r="BO101" s="44"/>
      <c r="BP101" s="44"/>
      <c r="BQ101" s="44"/>
      <c r="BR101" s="44"/>
      <c r="BS101" s="44"/>
      <c r="BT101" s="44"/>
      <c r="BU101" s="44"/>
      <c r="BV101" s="44"/>
      <c r="BW101" s="44"/>
      <c r="BX101" s="44"/>
      <c r="BY101" s="44"/>
    </row>
    <row r="102" customFormat="false" ht="14" hidden="false" customHeight="false" outlineLevel="0" collapsed="false">
      <c r="BF102" s="78"/>
      <c r="BG102" s="132"/>
      <c r="BH102" s="44"/>
      <c r="BI102" s="44"/>
      <c r="BJ102" s="44"/>
      <c r="BK102" s="44" t="str">
        <f aca="false">IF(BF102="物管行政部","侯旭、郑楠",IF(BF102="安保部","张庚",IF(BF102="工程设备部","华菲",IF(BF102="人力资源部","成琦",IF(BF102="党委工作部","阎鑫雨",IF(BF102="餐饮服务部","赵弘晨",IF(BF102="工会","郑欣",IF(BF102="办公室","董娜",""))))))))&amp;IF(BF102="纪检部","张先民",IF(BF102="信息管理部","蔡浩然",""))</f>
        <v/>
      </c>
      <c r="BL102" s="44"/>
      <c r="BM102" s="44"/>
      <c r="BN102" s="44"/>
      <c r="BO102" s="44"/>
      <c r="BP102" s="44"/>
      <c r="BQ102" s="44"/>
      <c r="BR102" s="44"/>
      <c r="BS102" s="44"/>
      <c r="BT102" s="44"/>
      <c r="BU102" s="44"/>
      <c r="BV102" s="44"/>
      <c r="BW102" s="44"/>
      <c r="BX102" s="44"/>
      <c r="BY102" s="44"/>
    </row>
    <row r="103" customFormat="false" ht="14" hidden="false" customHeight="false" outlineLevel="0" collapsed="false">
      <c r="BF103" s="78"/>
      <c r="BG103" s="132"/>
      <c r="BH103" s="44"/>
      <c r="BI103" s="44"/>
      <c r="BJ103" s="44"/>
      <c r="BK103" s="44" t="str">
        <f aca="false">IF(BF103="物管行政部","侯旭、郑楠",IF(BF103="安保部","张庚",IF(BF103="工程设备部","华菲",IF(BF103="人力资源部","成琦",IF(BF103="党委工作部","阎鑫雨",IF(BF103="餐饮服务部","赵弘晨",IF(BF103="工会","郑欣",IF(BF103="办公室","董娜",""))))))))&amp;IF(BF103="纪检部","张先民",IF(BF103="信息管理部","蔡浩然",""))</f>
        <v/>
      </c>
      <c r="BL103" s="44"/>
      <c r="BM103" s="44"/>
      <c r="BN103" s="44"/>
      <c r="BO103" s="44"/>
      <c r="BP103" s="44"/>
      <c r="BQ103" s="44"/>
      <c r="BR103" s="44"/>
      <c r="BS103" s="44"/>
      <c r="BT103" s="44"/>
      <c r="BU103" s="44"/>
      <c r="BV103" s="44"/>
      <c r="BW103" s="44"/>
      <c r="BX103" s="44"/>
      <c r="BY103" s="44"/>
    </row>
    <row r="104" customFormat="false" ht="14" hidden="false" customHeight="false" outlineLevel="0" collapsed="false">
      <c r="BF104" s="78"/>
      <c r="BG104" s="132"/>
      <c r="BH104" s="44"/>
      <c r="BI104" s="44"/>
      <c r="BJ104" s="44"/>
      <c r="BK104" s="44" t="str">
        <f aca="false">IF(BF104="物管行政部","侯旭、郑楠",IF(BF104="安保部","张庚",IF(BF104="工程设备部","华菲",IF(BF104="人力资源部","成琦",IF(BF104="党委工作部","阎鑫雨",IF(BF104="餐饮服务部","赵弘晨",IF(BF104="工会","郑欣",IF(BF104="办公室","董娜",""))))))))&amp;IF(BF104="纪检部","张先民",IF(BF104="信息管理部","蔡浩然",""))</f>
        <v/>
      </c>
      <c r="BL104" s="44"/>
      <c r="BM104" s="44"/>
      <c r="BN104" s="44"/>
      <c r="BO104" s="44"/>
      <c r="BP104" s="44"/>
      <c r="BQ104" s="44"/>
      <c r="BR104" s="44"/>
      <c r="BS104" s="44"/>
      <c r="BT104" s="44"/>
      <c r="BU104" s="44"/>
      <c r="BV104" s="44"/>
      <c r="BW104" s="44"/>
      <c r="BX104" s="44"/>
      <c r="BY104" s="44"/>
    </row>
    <row r="105" customFormat="false" ht="14" hidden="false" customHeight="false" outlineLevel="0" collapsed="false">
      <c r="BF105" s="78"/>
      <c r="BG105" s="132"/>
      <c r="BH105" s="44"/>
      <c r="BI105" s="44"/>
      <c r="BJ105" s="44"/>
      <c r="BK105" s="44" t="str">
        <f aca="false">IF(BF105="物管行政部","侯旭、郑楠",IF(BF105="安保部","张庚",IF(BF105="工程设备部","华菲",IF(BF105="人力资源部","成琦",IF(BF105="党委工作部","阎鑫雨",IF(BF105="餐饮服务部","赵弘晨",IF(BF105="工会","郑欣",IF(BF105="办公室","董娜",""))))))))&amp;IF(BF105="纪检部","张先民",IF(BF105="信息管理部","蔡浩然",""))</f>
        <v/>
      </c>
      <c r="BL105" s="44"/>
      <c r="BM105" s="44"/>
      <c r="BN105" s="44"/>
      <c r="BO105" s="44"/>
      <c r="BP105" s="44"/>
      <c r="BQ105" s="44"/>
      <c r="BR105" s="44"/>
      <c r="BS105" s="44"/>
      <c r="BT105" s="44"/>
      <c r="BU105" s="44"/>
      <c r="BV105" s="44"/>
      <c r="BW105" s="44"/>
      <c r="BX105" s="44"/>
      <c r="BY105" s="44"/>
    </row>
    <row r="106" customFormat="false" ht="14" hidden="false" customHeight="false" outlineLevel="0" collapsed="false">
      <c r="BF106" s="78"/>
      <c r="BG106" s="132"/>
      <c r="BH106" s="44"/>
      <c r="BI106" s="44"/>
      <c r="BJ106" s="44"/>
      <c r="BK106" s="44" t="str">
        <f aca="false">IF(BF106="物管行政部","侯旭、郑楠",IF(BF106="安保部","张庚",IF(BF106="工程设备部","华菲",IF(BF106="人力资源部","成琦",IF(BF106="党委工作部","阎鑫雨",IF(BF106="餐饮服务部","赵弘晨",IF(BF106="工会","郑欣",IF(BF106="办公室","董娜",""))))))))&amp;IF(BF106="纪检部","张先民",IF(BF106="信息管理部","蔡浩然",""))</f>
        <v/>
      </c>
      <c r="BL106" s="44"/>
      <c r="BM106" s="44"/>
      <c r="BN106" s="44"/>
      <c r="BO106" s="44"/>
      <c r="BP106" s="44"/>
      <c r="BQ106" s="44"/>
      <c r="BR106" s="44"/>
      <c r="BS106" s="44"/>
      <c r="BT106" s="44"/>
      <c r="BU106" s="44"/>
      <c r="BV106" s="44"/>
      <c r="BW106" s="44"/>
      <c r="BX106" s="44"/>
      <c r="BY106" s="44"/>
    </row>
    <row r="107" customFormat="false" ht="14" hidden="false" customHeight="false" outlineLevel="0" collapsed="false">
      <c r="BF107" s="78"/>
      <c r="BG107" s="132"/>
      <c r="BH107" s="44"/>
      <c r="BI107" s="44"/>
      <c r="BJ107" s="44"/>
      <c r="BK107" s="44" t="str">
        <f aca="false">IF(BF107="物管行政部","侯旭、郑楠",IF(BF107="安保部","张庚",IF(BF107="工程设备部","华菲",IF(BF107="人力资源部","成琦",IF(BF107="党委工作部","阎鑫雨",IF(BF107="餐饮服务部","赵弘晨",IF(BF107="工会","郑欣",IF(BF107="办公室","董娜",""))))))))&amp;IF(BF107="纪检部","张先民",IF(BF107="信息管理部","蔡浩然",""))</f>
        <v/>
      </c>
      <c r="BL107" s="44"/>
      <c r="BM107" s="44"/>
      <c r="BN107" s="44"/>
      <c r="BO107" s="44"/>
      <c r="BP107" s="44"/>
      <c r="BQ107" s="44"/>
      <c r="BR107" s="44"/>
      <c r="BS107" s="44"/>
      <c r="BT107" s="44"/>
      <c r="BU107" s="44"/>
      <c r="BV107" s="44"/>
      <c r="BW107" s="44"/>
      <c r="BX107" s="44"/>
      <c r="BY107" s="44"/>
    </row>
    <row r="108" customFormat="false" ht="14" hidden="false" customHeight="false" outlineLevel="0" collapsed="false">
      <c r="BF108" s="78"/>
      <c r="BG108" s="132"/>
      <c r="BH108" s="44"/>
      <c r="BI108" s="44"/>
      <c r="BJ108" s="44"/>
      <c r="BK108" s="44" t="str">
        <f aca="false">IF(BF108="物管行政部","侯旭、郑楠",IF(BF108="安保部","张庚",IF(BF108="工程设备部","华菲",IF(BF108="人力资源部","成琦",IF(BF108="党委工作部","阎鑫雨",IF(BF108="餐饮服务部","赵弘晨",IF(BF108="工会","郑欣",IF(BF108="办公室","董娜",""))))))))&amp;IF(BF108="纪检部","张先民",IF(BF108="信息管理部","蔡浩然",""))</f>
        <v/>
      </c>
      <c r="BL108" s="44"/>
      <c r="BM108" s="44"/>
      <c r="BN108" s="44"/>
      <c r="BO108" s="44"/>
      <c r="BP108" s="44"/>
      <c r="BQ108" s="44"/>
      <c r="BR108" s="44"/>
      <c r="BS108" s="44"/>
      <c r="BT108" s="44"/>
      <c r="BU108" s="44"/>
      <c r="BV108" s="44"/>
      <c r="BW108" s="44"/>
      <c r="BX108" s="44"/>
      <c r="BY108" s="44"/>
    </row>
    <row r="109" customFormat="false" ht="14" hidden="false" customHeight="false" outlineLevel="0" collapsed="false">
      <c r="BF109" s="78"/>
      <c r="BG109" s="132"/>
      <c r="BH109" s="44"/>
      <c r="BI109" s="44"/>
      <c r="BJ109" s="44"/>
      <c r="BK109" s="44" t="str">
        <f aca="false">IF(BF109="物管行政部","侯旭、郑楠",IF(BF109="安保部","张庚",IF(BF109="工程设备部","华菲",IF(BF109="人力资源部","成琦",IF(BF109="党委工作部","阎鑫雨",IF(BF109="餐饮服务部","赵弘晨",IF(BF109="工会","郑欣",IF(BF109="办公室","董娜",""))))))))&amp;IF(BF109="纪检部","张先民",IF(BF109="信息管理部","蔡浩然",""))</f>
        <v/>
      </c>
      <c r="BL109" s="44"/>
      <c r="BM109" s="44"/>
      <c r="BN109" s="44"/>
      <c r="BO109" s="44"/>
      <c r="BP109" s="44"/>
      <c r="BQ109" s="44"/>
      <c r="BR109" s="44"/>
      <c r="BS109" s="44"/>
      <c r="BT109" s="44"/>
      <c r="BU109" s="44"/>
      <c r="BV109" s="44"/>
      <c r="BW109" s="44"/>
      <c r="BX109" s="44"/>
      <c r="BY109" s="44"/>
    </row>
    <row r="110" customFormat="false" ht="14" hidden="false" customHeight="false" outlineLevel="0" collapsed="false">
      <c r="BF110" s="78"/>
      <c r="BG110" s="132"/>
      <c r="BH110" s="44"/>
      <c r="BI110" s="44"/>
      <c r="BJ110" s="44"/>
      <c r="BK110" s="44" t="str">
        <f aca="false">IF(BF110="物管行政部","侯旭、郑楠",IF(BF110="安保部","张庚",IF(BF110="工程设备部","华菲",IF(BF110="人力资源部","成琦",IF(BF110="党委工作部","阎鑫雨",IF(BF110="餐饮服务部","赵弘晨",IF(BF110="工会","郑欣",IF(BF110="办公室","董娜",""))))))))&amp;IF(BF110="纪检部","张先民",IF(BF110="信息管理部","蔡浩然",""))</f>
        <v/>
      </c>
      <c r="BL110" s="44"/>
      <c r="BM110" s="44"/>
      <c r="BN110" s="44"/>
      <c r="BO110" s="44"/>
      <c r="BP110" s="44"/>
      <c r="BQ110" s="44"/>
      <c r="BR110" s="44"/>
      <c r="BS110" s="44"/>
      <c r="BT110" s="44"/>
      <c r="BU110" s="44"/>
      <c r="BV110" s="44"/>
      <c r="BW110" s="44"/>
      <c r="BX110" s="44"/>
      <c r="BY110" s="44"/>
    </row>
    <row r="111" customFormat="false" ht="14" hidden="false" customHeight="false" outlineLevel="0" collapsed="false">
      <c r="BF111" s="78"/>
      <c r="BG111" s="132"/>
      <c r="BH111" s="44"/>
      <c r="BI111" s="44"/>
      <c r="BJ111" s="44"/>
      <c r="BK111" s="44" t="str">
        <f aca="false">IF(BF111="物管行政部","侯旭、郑楠",IF(BF111="安保部","张庚",IF(BF111="工程设备部","华菲",IF(BF111="人力资源部","成琦",IF(BF111="党委工作部","阎鑫雨",IF(BF111="餐饮服务部","赵弘晨",IF(BF111="工会","郑欣",IF(BF111="办公室","董娜",""))))))))&amp;IF(BF111="纪检部","张先民",IF(BF111="信息管理部","蔡浩然",""))</f>
        <v/>
      </c>
      <c r="BL111" s="44"/>
      <c r="BM111" s="44"/>
      <c r="BN111" s="44"/>
      <c r="BO111" s="44"/>
      <c r="BP111" s="44"/>
      <c r="BQ111" s="44"/>
      <c r="BR111" s="44"/>
      <c r="BS111" s="44"/>
      <c r="BT111" s="44"/>
      <c r="BU111" s="44"/>
      <c r="BV111" s="44"/>
      <c r="BW111" s="44"/>
      <c r="BX111" s="44"/>
      <c r="BY111" s="44"/>
    </row>
    <row r="112" customFormat="false" ht="14" hidden="false" customHeight="false" outlineLevel="0" collapsed="false">
      <c r="BF112" s="78"/>
      <c r="BG112" s="132"/>
      <c r="BH112" s="44"/>
      <c r="BI112" s="44"/>
      <c r="BJ112" s="44"/>
      <c r="BK112" s="44" t="str">
        <f aca="false">IF(BF112="物管行政部","侯旭、郑楠",IF(BF112="安保部","张庚",IF(BF112="工程设备部","华菲",IF(BF112="人力资源部","成琦",IF(BF112="党委工作部","阎鑫雨",IF(BF112="餐饮服务部","赵弘晨",IF(BF112="工会","郑欣",IF(BF112="办公室","董娜",""))))))))&amp;IF(BF112="纪检部","张先民",IF(BF112="信息管理部","蔡浩然",""))</f>
        <v/>
      </c>
      <c r="BL112" s="44"/>
      <c r="BM112" s="44"/>
      <c r="BN112" s="44"/>
      <c r="BO112" s="44"/>
      <c r="BP112" s="44"/>
      <c r="BQ112" s="44"/>
      <c r="BR112" s="44"/>
      <c r="BS112" s="44"/>
      <c r="BT112" s="44"/>
      <c r="BU112" s="44"/>
      <c r="BV112" s="44"/>
      <c r="BW112" s="44"/>
      <c r="BX112" s="44"/>
      <c r="BY112" s="44"/>
    </row>
    <row r="113" customFormat="false" ht="14" hidden="false" customHeight="false" outlineLevel="0" collapsed="false">
      <c r="BF113" s="78"/>
      <c r="BG113" s="132"/>
      <c r="BH113" s="44"/>
      <c r="BI113" s="44"/>
      <c r="BJ113" s="44"/>
      <c r="BK113" s="44" t="str">
        <f aca="false">IF(BF113="物管行政部","侯旭、郑楠",IF(BF113="安保部","张庚",IF(BF113="工程设备部","华菲",IF(BF113="人力资源部","成琦",IF(BF113="党委工作部","阎鑫雨",IF(BF113="餐饮服务部","赵弘晨",IF(BF113="工会","郑欣",IF(BF113="办公室","董娜",""))))))))&amp;IF(BF113="纪检部","张先民",IF(BF113="信息管理部","蔡浩然",""))</f>
        <v/>
      </c>
      <c r="BL113" s="44"/>
      <c r="BM113" s="44"/>
      <c r="BN113" s="44"/>
      <c r="BO113" s="44"/>
      <c r="BP113" s="44"/>
      <c r="BQ113" s="44"/>
      <c r="BR113" s="44"/>
      <c r="BS113" s="44"/>
      <c r="BT113" s="44"/>
      <c r="BU113" s="44"/>
      <c r="BV113" s="44"/>
      <c r="BW113" s="44"/>
      <c r="BX113" s="44"/>
      <c r="BY113" s="44"/>
    </row>
    <row r="114" customFormat="false" ht="14" hidden="false" customHeight="false" outlineLevel="0" collapsed="false">
      <c r="BF114" s="78"/>
      <c r="BG114" s="132"/>
      <c r="BH114" s="44"/>
      <c r="BI114" s="44"/>
      <c r="BJ114" s="44"/>
      <c r="BK114" s="44" t="str">
        <f aca="false">IF(BF114="物管行政部","侯旭、郑楠",IF(BF114="安保部","张庚",IF(BF114="工程设备部","华菲",IF(BF114="人力资源部","成琦",IF(BF114="党委工作部","阎鑫雨",IF(BF114="餐饮服务部","赵弘晨",IF(BF114="工会","郑欣",IF(BF114="办公室","董娜",""))))))))&amp;IF(BF114="纪检部","张先民",IF(BF114="信息管理部","蔡浩然",""))</f>
        <v/>
      </c>
      <c r="BL114" s="44"/>
      <c r="BM114" s="44"/>
      <c r="BN114" s="44"/>
      <c r="BO114" s="44"/>
      <c r="BP114" s="44"/>
      <c r="BQ114" s="44"/>
      <c r="BR114" s="44"/>
      <c r="BS114" s="44"/>
      <c r="BT114" s="44"/>
      <c r="BU114" s="44"/>
      <c r="BV114" s="44"/>
      <c r="BW114" s="44"/>
      <c r="BX114" s="44"/>
      <c r="BY114" s="44"/>
    </row>
    <row r="115" customFormat="false" ht="14" hidden="false" customHeight="false" outlineLevel="0" collapsed="false">
      <c r="BF115" s="78"/>
      <c r="BG115" s="132"/>
      <c r="BH115" s="44"/>
      <c r="BI115" s="44"/>
      <c r="BJ115" s="44"/>
      <c r="BK115" s="44" t="str">
        <f aca="false">IF(BF115="物管行政部","侯旭、郑楠",IF(BF115="安保部","张庚",IF(BF115="工程设备部","华菲",IF(BF115="人力资源部","成琦",IF(BF115="党委工作部","阎鑫雨",IF(BF115="餐饮服务部","赵弘晨",IF(BF115="工会","郑欣",IF(BF115="办公室","董娜",""))))))))&amp;IF(BF115="纪检部","张先民",IF(BF115="信息管理部","蔡浩然",""))</f>
        <v/>
      </c>
      <c r="BL115" s="44"/>
      <c r="BM115" s="44"/>
      <c r="BN115" s="44"/>
      <c r="BO115" s="44"/>
      <c r="BP115" s="44"/>
      <c r="BQ115" s="44"/>
      <c r="BR115" s="44"/>
      <c r="BS115" s="44"/>
      <c r="BT115" s="44"/>
      <c r="BU115" s="44"/>
      <c r="BV115" s="44"/>
      <c r="BW115" s="44"/>
      <c r="BX115" s="44"/>
      <c r="BY115" s="44"/>
    </row>
    <row r="116" customFormat="false" ht="14" hidden="false" customHeight="false" outlineLevel="0" collapsed="false">
      <c r="BF116" s="78"/>
      <c r="BG116" s="132"/>
      <c r="BH116" s="44"/>
      <c r="BI116" s="44"/>
      <c r="BJ116" s="44"/>
      <c r="BK116" s="44" t="str">
        <f aca="false">IF(BF116="物管行政部","侯旭、郑楠",IF(BF116="安保部","张庚",IF(BF116="工程设备部","华菲",IF(BF116="人力资源部","成琦",IF(BF116="党委工作部","阎鑫雨",IF(BF116="餐饮服务部","赵弘晨",IF(BF116="工会","郑欣",IF(BF116="办公室","董娜",""))))))))&amp;IF(BF116="纪检部","张先民",IF(BF116="信息管理部","蔡浩然",""))</f>
        <v/>
      </c>
      <c r="BL116" s="44"/>
      <c r="BM116" s="44"/>
      <c r="BN116" s="44"/>
      <c r="BO116" s="44"/>
      <c r="BP116" s="44"/>
      <c r="BQ116" s="44"/>
      <c r="BR116" s="44"/>
      <c r="BS116" s="44"/>
      <c r="BT116" s="44"/>
      <c r="BU116" s="44"/>
      <c r="BV116" s="44"/>
      <c r="BW116" s="44"/>
      <c r="BX116" s="44"/>
      <c r="BY116" s="44"/>
    </row>
    <row r="117" customFormat="false" ht="14" hidden="false" customHeight="false" outlineLevel="0" collapsed="false">
      <c r="BF117" s="78"/>
      <c r="BG117" s="132"/>
      <c r="BH117" s="44"/>
      <c r="BI117" s="44"/>
      <c r="BJ117" s="44"/>
      <c r="BK117" s="44" t="str">
        <f aca="false">IF(BF117="物管行政部","侯旭、郑楠",IF(BF117="安保部","张庚",IF(BF117="工程设备部","华菲",IF(BF117="人力资源部","成琦",IF(BF117="党委工作部","阎鑫雨",IF(BF117="餐饮服务部","赵弘晨",IF(BF117="工会","郑欣",IF(BF117="办公室","董娜",""))))))))&amp;IF(BF117="纪检部","张先民",IF(BF117="信息管理部","蔡浩然",""))</f>
        <v/>
      </c>
      <c r="BL117" s="44"/>
      <c r="BM117" s="44"/>
      <c r="BN117" s="44"/>
      <c r="BO117" s="44"/>
      <c r="BP117" s="44"/>
      <c r="BQ117" s="44"/>
      <c r="BR117" s="44"/>
      <c r="BS117" s="44"/>
      <c r="BT117" s="44"/>
      <c r="BU117" s="44"/>
      <c r="BV117" s="44"/>
      <c r="BW117" s="44"/>
      <c r="BX117" s="44"/>
      <c r="BY117" s="44"/>
    </row>
    <row r="118" customFormat="false" ht="14" hidden="false" customHeight="false" outlineLevel="0" collapsed="false">
      <c r="BF118" s="78"/>
      <c r="BG118" s="154"/>
      <c r="BH118" s="44"/>
      <c r="BI118" s="44"/>
      <c r="BJ118" s="44"/>
      <c r="BK118" s="44" t="str">
        <f aca="false">IF(BF118="物管行政部","侯旭、郑楠",IF(BF118="安保部","张庚",IF(BF118="工程设备部","华菲",IF(BF118="人力资源部","成琦",IF(BF118="党委工作部","阎鑫雨",IF(BF118="餐饮服务部","赵弘晨",IF(BF118="工会","郑欣",IF(BF118="办公室","董娜",""))))))))&amp;IF(BF118="纪检部","张先民",IF(BF118="信息管理部","蔡浩然",""))</f>
        <v/>
      </c>
      <c r="BL118" s="44"/>
      <c r="BM118" s="44"/>
      <c r="BN118" s="44"/>
      <c r="BO118" s="44"/>
      <c r="BP118" s="44"/>
      <c r="BQ118" s="44"/>
      <c r="BR118" s="44"/>
      <c r="BS118" s="44"/>
      <c r="BT118" s="44"/>
      <c r="BU118" s="44"/>
      <c r="BV118" s="44"/>
      <c r="BW118" s="44"/>
      <c r="BX118" s="44"/>
      <c r="BY118" s="44"/>
    </row>
    <row r="119" customFormat="false" ht="14" hidden="false" customHeight="false" outlineLevel="0" collapsed="false">
      <c r="BF119" s="78"/>
      <c r="BG119" s="132"/>
      <c r="BH119" s="44"/>
      <c r="BI119" s="44"/>
      <c r="BJ119" s="44"/>
      <c r="BK119" s="44" t="str">
        <f aca="false">IF(BF119="物管行政部","侯旭、郑楠",IF(BF119="安保部","张庚",IF(BF119="工程设备部","华菲",IF(BF119="人力资源部","成琦",IF(BF119="党委工作部","阎鑫雨",IF(BF119="餐饮服务部","赵弘晨",IF(BF119="工会","郑欣",IF(BF119="办公室","董娜",""))))))))&amp;IF(BF119="纪检部","张先民",IF(BF119="信息管理部","蔡浩然",""))</f>
        <v/>
      </c>
      <c r="BL119" s="44"/>
      <c r="BM119" s="44"/>
      <c r="BN119" s="44"/>
      <c r="BO119" s="44"/>
      <c r="BP119" s="44"/>
      <c r="BQ119" s="44"/>
      <c r="BR119" s="44"/>
      <c r="BS119" s="44"/>
      <c r="BT119" s="44"/>
      <c r="BU119" s="44"/>
      <c r="BV119" s="44"/>
      <c r="BW119" s="44"/>
      <c r="BX119" s="44"/>
      <c r="BY119" s="44"/>
    </row>
    <row r="120" customFormat="false" ht="14" hidden="false" customHeight="false" outlineLevel="0" collapsed="false">
      <c r="BF120" s="78"/>
      <c r="BG120" s="132"/>
      <c r="BH120" s="44"/>
      <c r="BI120" s="44"/>
      <c r="BJ120" s="44"/>
      <c r="BK120" s="44" t="str">
        <f aca="false">IF(BF120="物管行政部","侯旭、郑楠",IF(BF120="安保部","张庚",IF(BF120="工程设备部","华菲",IF(BF120="人力资源部","成琦",IF(BF120="党委工作部","阎鑫雨",IF(BF120="餐饮服务部","赵弘晨",IF(BF120="工会","郑欣",IF(BF120="办公室","董娜",""))))))))&amp;IF(BF120="纪检部","张先民",IF(BF120="信息管理部","蔡浩然",""))</f>
        <v/>
      </c>
      <c r="BL120" s="44"/>
      <c r="BM120" s="44"/>
      <c r="BN120" s="44"/>
      <c r="BO120" s="44"/>
      <c r="BP120" s="44"/>
      <c r="BQ120" s="44"/>
      <c r="BR120" s="44"/>
      <c r="BS120" s="44"/>
      <c r="BT120" s="44"/>
      <c r="BU120" s="44"/>
      <c r="BV120" s="44"/>
      <c r="BW120" s="44"/>
      <c r="BX120" s="44"/>
      <c r="BY120" s="44"/>
    </row>
    <row r="121" customFormat="false" ht="14" hidden="false" customHeight="false" outlineLevel="0" collapsed="false">
      <c r="BF121" s="78"/>
      <c r="BG121" s="132"/>
      <c r="BH121" s="44"/>
      <c r="BI121" s="44"/>
      <c r="BJ121" s="44"/>
      <c r="BK121" s="44" t="str">
        <f aca="false">IF(BF121="物管行政部","侯旭、郑楠",IF(BF121="安保部","张庚",IF(BF121="工程设备部","华菲",IF(BF121="人力资源部","成琦",IF(BF121="党委工作部","阎鑫雨",IF(BF121="餐饮服务部","赵弘晨",IF(BF121="工会","郑欣",IF(BF121="办公室","董娜",""))))))))&amp;IF(BF121="纪检部","张先民",IF(BF121="信息管理部","蔡浩然",""))</f>
        <v/>
      </c>
      <c r="BL121" s="44"/>
      <c r="BM121" s="44"/>
      <c r="BN121" s="44"/>
      <c r="BO121" s="44"/>
      <c r="BP121" s="44"/>
      <c r="BQ121" s="44"/>
      <c r="BR121" s="44"/>
      <c r="BS121" s="44"/>
      <c r="BT121" s="44"/>
      <c r="BU121" s="44"/>
      <c r="BV121" s="44"/>
      <c r="BW121" s="44"/>
      <c r="BX121" s="44"/>
      <c r="BY121" s="44"/>
    </row>
    <row r="122" customFormat="false" ht="14" hidden="false" customHeight="false" outlineLevel="0" collapsed="false">
      <c r="BF122" s="78"/>
      <c r="BG122" s="132"/>
      <c r="BH122" s="44"/>
      <c r="BI122" s="44"/>
      <c r="BJ122" s="44"/>
      <c r="BK122" s="44" t="str">
        <f aca="false">IF(BF122="物管行政部","侯旭、郑楠",IF(BF122="安保部","张庚",IF(BF122="工程设备部","华菲",IF(BF122="人力资源部","成琦",IF(BF122="党委工作部","阎鑫雨",IF(BF122="餐饮服务部","赵弘晨",IF(BF122="工会","郑欣",IF(BF122="办公室","董娜",""))))))))&amp;IF(BF122="纪检部","张先民",IF(BF122="信息管理部","蔡浩然",""))</f>
        <v/>
      </c>
      <c r="BL122" s="44"/>
      <c r="BM122" s="44"/>
      <c r="BN122" s="44"/>
      <c r="BO122" s="44"/>
      <c r="BP122" s="44"/>
      <c r="BQ122" s="44"/>
      <c r="BR122" s="44"/>
      <c r="BS122" s="44"/>
      <c r="BT122" s="44"/>
      <c r="BU122" s="44"/>
      <c r="BV122" s="44"/>
      <c r="BW122" s="44"/>
      <c r="BX122" s="44"/>
      <c r="BY122" s="44"/>
    </row>
    <row r="123" customFormat="false" ht="14" hidden="false" customHeight="false" outlineLevel="0" collapsed="false">
      <c r="BF123" s="78"/>
      <c r="BG123" s="132"/>
      <c r="BH123" s="44"/>
      <c r="BI123" s="44"/>
      <c r="BJ123" s="44"/>
      <c r="BK123" s="44" t="str">
        <f aca="false">IF(BF123="物管行政部","侯旭、郑楠",IF(BF123="安保部","张庚",IF(BF123="工程设备部","华菲",IF(BF123="人力资源部","成琦",IF(BF123="党委工作部","阎鑫雨",IF(BF123="餐饮服务部","赵弘晨",IF(BF123="工会","郑欣",IF(BF123="办公室","董娜",""))))))))&amp;IF(BF123="纪检部","张先民",IF(BF123="信息管理部","蔡浩然",""))</f>
        <v/>
      </c>
      <c r="BL123" s="44"/>
      <c r="BM123" s="44"/>
      <c r="BN123" s="44"/>
      <c r="BO123" s="44"/>
      <c r="BP123" s="44"/>
      <c r="BQ123" s="44"/>
      <c r="BR123" s="44"/>
      <c r="BS123" s="44"/>
      <c r="BT123" s="44"/>
      <c r="BU123" s="44"/>
      <c r="BV123" s="44"/>
      <c r="BW123" s="44"/>
      <c r="BX123" s="44"/>
      <c r="BY123" s="44"/>
    </row>
    <row r="124" customFormat="false" ht="14" hidden="false" customHeight="false" outlineLevel="0" collapsed="false">
      <c r="BF124" s="78"/>
      <c r="BG124" s="132"/>
      <c r="BH124" s="44"/>
      <c r="BI124" s="44"/>
      <c r="BJ124" s="44"/>
      <c r="BK124" s="44" t="str">
        <f aca="false">IF(BF124="物管行政部","侯旭、郑楠",IF(BF124="安保部","张庚",IF(BF124="工程设备部","华菲",IF(BF124="人力资源部","成琦",IF(BF124="党委工作部","阎鑫雨",IF(BF124="餐饮服务部","赵弘晨",IF(BF124="工会","郑欣",IF(BF124="办公室","董娜",""))))))))&amp;IF(BF124="纪检部","张先民",IF(BF124="信息管理部","蔡浩然",""))</f>
        <v/>
      </c>
      <c r="BL124" s="44"/>
      <c r="BM124" s="44"/>
      <c r="BN124" s="44"/>
      <c r="BO124" s="44"/>
      <c r="BP124" s="44"/>
      <c r="BQ124" s="44"/>
      <c r="BR124" s="44"/>
      <c r="BS124" s="44"/>
      <c r="BT124" s="44"/>
      <c r="BU124" s="44"/>
      <c r="BV124" s="44"/>
      <c r="BW124" s="44"/>
      <c r="BX124" s="44"/>
      <c r="BY124" s="44"/>
    </row>
    <row r="125" customFormat="false" ht="14" hidden="false" customHeight="false" outlineLevel="0" collapsed="false">
      <c r="BF125" s="78"/>
      <c r="BG125" s="132"/>
      <c r="BH125" s="44"/>
      <c r="BI125" s="44"/>
      <c r="BJ125" s="44"/>
      <c r="BK125" s="44" t="str">
        <f aca="false">IF(BF125="物管行政部","侯旭、郑楠",IF(BF125="安保部","张庚",IF(BF125="工程设备部","华菲",IF(BF125="人力资源部","成琦",IF(BF125="党委工作部","阎鑫雨",IF(BF125="餐饮服务部","赵弘晨",IF(BF125="工会","郑欣",IF(BF125="办公室","董娜",""))))))))&amp;IF(BF125="纪检部","张先民",IF(BF125="信息管理部","蔡浩然",""))</f>
        <v/>
      </c>
      <c r="BL125" s="44"/>
      <c r="BM125" s="44"/>
      <c r="BN125" s="44"/>
      <c r="BO125" s="44"/>
      <c r="BP125" s="44"/>
      <c r="BQ125" s="44"/>
      <c r="BR125" s="44"/>
      <c r="BS125" s="44"/>
      <c r="BT125" s="44"/>
      <c r="BU125" s="44"/>
      <c r="BV125" s="44"/>
      <c r="BW125" s="44"/>
      <c r="BX125" s="44"/>
      <c r="BY125" s="44"/>
    </row>
    <row r="126" customFormat="false" ht="14" hidden="false" customHeight="false" outlineLevel="0" collapsed="false">
      <c r="BF126" s="78"/>
      <c r="BG126" s="132"/>
      <c r="BH126" s="44"/>
      <c r="BI126" s="44"/>
      <c r="BJ126" s="44"/>
      <c r="BK126" s="44" t="str">
        <f aca="false">IF(BF126="物管行政部","侯旭、郑楠",IF(BF126="安保部","张庚",IF(BF126="工程设备部","华菲",IF(BF126="人力资源部","成琦",IF(BF126="党委工作部","阎鑫雨",IF(BF126="餐饮服务部","赵弘晨",IF(BF126="工会","郑欣",IF(BF126="办公室","董娜",""))))))))&amp;IF(BF126="纪检部","张先民",IF(BF126="信息管理部","蔡浩然",""))</f>
        <v/>
      </c>
      <c r="BL126" s="44"/>
      <c r="BM126" s="44"/>
      <c r="BN126" s="44"/>
      <c r="BO126" s="44"/>
      <c r="BP126" s="44"/>
      <c r="BQ126" s="44"/>
      <c r="BR126" s="44"/>
      <c r="BS126" s="44"/>
      <c r="BT126" s="44"/>
      <c r="BU126" s="44"/>
      <c r="BV126" s="44"/>
      <c r="BW126" s="44"/>
      <c r="BX126" s="44"/>
      <c r="BY126" s="44"/>
    </row>
    <row r="127" customFormat="false" ht="14" hidden="false" customHeight="false" outlineLevel="0" collapsed="false">
      <c r="BF127" s="78"/>
      <c r="BG127" s="132"/>
      <c r="BH127" s="44"/>
      <c r="BI127" s="44"/>
      <c r="BJ127" s="44"/>
      <c r="BK127" s="44" t="str">
        <f aca="false">IF(BF127="物管行政部","侯旭、郑楠",IF(BF127="安保部","张庚",IF(BF127="工程设备部","华菲",IF(BF127="人力资源部","成琦",IF(BF127="党委工作部","阎鑫雨",IF(BF127="餐饮服务部","赵弘晨",IF(BF127="工会","郑欣",IF(BF127="办公室","董娜",""))))))))&amp;IF(BF127="纪检部","张先民",IF(BF127="信息管理部","蔡浩然",""))</f>
        <v/>
      </c>
      <c r="BL127" s="44"/>
      <c r="BM127" s="44"/>
      <c r="BN127" s="44"/>
      <c r="BO127" s="44"/>
      <c r="BP127" s="44"/>
      <c r="BQ127" s="44"/>
      <c r="BR127" s="44"/>
      <c r="BS127" s="44"/>
      <c r="BT127" s="44"/>
      <c r="BU127" s="44"/>
      <c r="BV127" s="44"/>
      <c r="BW127" s="44"/>
      <c r="BX127" s="44"/>
      <c r="BY127" s="44"/>
    </row>
    <row r="128" customFormat="false" ht="14" hidden="false" customHeight="false" outlineLevel="0" collapsed="false">
      <c r="BF128" s="78"/>
      <c r="BG128" s="132"/>
      <c r="BH128" s="44"/>
      <c r="BI128" s="44"/>
      <c r="BJ128" s="44"/>
      <c r="BK128" s="44" t="str">
        <f aca="false">IF(BF128="物管行政部","侯旭、郑楠",IF(BF128="安保部","张庚",IF(BF128="工程设备部","华菲",IF(BF128="人力资源部","成琦",IF(BF128="党委工作部","阎鑫雨",IF(BF128="餐饮服务部","赵弘晨",IF(BF128="工会","郑欣",IF(BF128="办公室","董娜",""))))))))&amp;IF(BF128="纪检部","张先民",IF(BF128="信息管理部","蔡浩然",""))</f>
        <v/>
      </c>
      <c r="BL128" s="44"/>
      <c r="BM128" s="44"/>
      <c r="BN128" s="44"/>
      <c r="BO128" s="44"/>
      <c r="BP128" s="44"/>
      <c r="BQ128" s="44"/>
      <c r="BR128" s="44"/>
      <c r="BS128" s="44"/>
      <c r="BT128" s="44"/>
      <c r="BU128" s="44"/>
      <c r="BV128" s="44"/>
      <c r="BW128" s="44"/>
      <c r="BX128" s="44"/>
      <c r="BY128" s="44"/>
    </row>
    <row r="129" customFormat="false" ht="14" hidden="false" customHeight="false" outlineLevel="0" collapsed="false">
      <c r="BF129" s="78"/>
      <c r="BG129" s="132"/>
      <c r="BH129" s="44"/>
      <c r="BI129" s="44"/>
      <c r="BJ129" s="44"/>
      <c r="BK129" s="44" t="str">
        <f aca="false">IF(BF129="物管行政部","侯旭、郑楠",IF(BF129="安保部","张庚",IF(BF129="工程设备部","华菲",IF(BF129="人力资源部","成琦",IF(BF129="党委工作部","阎鑫雨",IF(BF129="餐饮服务部","赵弘晨",IF(BF129="工会","郑欣",IF(BF129="办公室","董娜",""))))))))&amp;IF(BF129="纪检部","张先民",IF(BF129="信息管理部","蔡浩然",""))</f>
        <v/>
      </c>
      <c r="BL129" s="44"/>
      <c r="BM129" s="44"/>
      <c r="BN129" s="44"/>
      <c r="BO129" s="44"/>
      <c r="BP129" s="44"/>
      <c r="BQ129" s="44"/>
      <c r="BR129" s="44"/>
      <c r="BS129" s="44"/>
      <c r="BT129" s="44"/>
      <c r="BU129" s="44"/>
      <c r="BV129" s="44"/>
      <c r="BW129" s="44"/>
      <c r="BX129" s="44"/>
      <c r="BY129" s="44"/>
    </row>
    <row r="130" customFormat="false" ht="14" hidden="false" customHeight="false" outlineLevel="0" collapsed="false">
      <c r="BF130" s="78"/>
      <c r="BG130" s="132"/>
      <c r="BH130" s="44"/>
      <c r="BI130" s="44"/>
      <c r="BJ130" s="44"/>
      <c r="BK130" s="44" t="str">
        <f aca="false">IF(BF130="物管行政部","侯旭、郑楠",IF(BF130="安保部","张庚",IF(BF130="工程设备部","华菲",IF(BF130="人力资源部","成琦",IF(BF130="党委工作部","阎鑫雨",IF(BF130="餐饮服务部","赵弘晨",IF(BF130="工会","郑欣",IF(BF130="办公室","董娜",""))))))))&amp;IF(BF130="纪检部","张先民",IF(BF130="信息管理部","蔡浩然",""))</f>
        <v/>
      </c>
      <c r="BL130" s="44"/>
      <c r="BM130" s="44"/>
      <c r="BN130" s="44"/>
      <c r="BO130" s="44"/>
      <c r="BP130" s="44"/>
      <c r="BQ130" s="44"/>
      <c r="BR130" s="44"/>
      <c r="BS130" s="44"/>
      <c r="BT130" s="44"/>
      <c r="BU130" s="44"/>
      <c r="BV130" s="44"/>
      <c r="BW130" s="44"/>
      <c r="BX130" s="44"/>
      <c r="BY130" s="44"/>
    </row>
    <row r="131" customFormat="false" ht="14" hidden="false" customHeight="false" outlineLevel="0" collapsed="false">
      <c r="BF131" s="78"/>
      <c r="BG131" s="132"/>
      <c r="BH131" s="44"/>
      <c r="BI131" s="44"/>
      <c r="BJ131" s="44"/>
      <c r="BK131" s="44" t="str">
        <f aca="false">IF(BF131="物管行政部","侯旭、郑楠",IF(BF131="安保部","张庚",IF(BF131="工程设备部","华菲",IF(BF131="人力资源部","成琦",IF(BF131="党委工作部","阎鑫雨",IF(BF131="餐饮服务部","赵弘晨",IF(BF131="工会","郑欣",IF(BF131="办公室","董娜",""))))))))&amp;IF(BF131="纪检部","张先民",IF(BF131="信息管理部","蔡浩然",""))</f>
        <v/>
      </c>
      <c r="BL131" s="44"/>
      <c r="BM131" s="44"/>
      <c r="BN131" s="44"/>
      <c r="BO131" s="44"/>
      <c r="BP131" s="44"/>
      <c r="BQ131" s="44"/>
      <c r="BR131" s="44"/>
      <c r="BS131" s="44"/>
      <c r="BT131" s="44"/>
      <c r="BU131" s="44"/>
      <c r="BV131" s="44"/>
      <c r="BW131" s="44"/>
      <c r="BX131" s="44"/>
      <c r="BY131" s="44"/>
    </row>
    <row r="132" customFormat="false" ht="14" hidden="false" customHeight="false" outlineLevel="0" collapsed="false">
      <c r="BF132" s="78"/>
      <c r="BG132" s="132"/>
      <c r="BH132" s="44"/>
      <c r="BI132" s="44"/>
      <c r="BJ132" s="44"/>
      <c r="BK132" s="44" t="str">
        <f aca="false">IF(BF132="物管行政部","侯旭、郑楠",IF(BF132="安保部","张庚",IF(BF132="工程设备部","华菲",IF(BF132="人力资源部","成琦",IF(BF132="党委工作部","阎鑫雨",IF(BF132="餐饮服务部","赵弘晨",IF(BF132="工会","郑欣",IF(BF132="办公室","董娜",""))))))))&amp;IF(BF132="纪检部","张先民",IF(BF132="信息管理部","蔡浩然",""))</f>
        <v/>
      </c>
      <c r="BL132" s="44"/>
      <c r="BM132" s="44"/>
      <c r="BN132" s="44"/>
      <c r="BO132" s="44"/>
      <c r="BP132" s="44"/>
      <c r="BQ132" s="44"/>
      <c r="BR132" s="44"/>
      <c r="BS132" s="44"/>
      <c r="BT132" s="44"/>
      <c r="BU132" s="44"/>
      <c r="BV132" s="44"/>
      <c r="BW132" s="44"/>
      <c r="BX132" s="44"/>
      <c r="BY132" s="44"/>
    </row>
    <row r="133" customFormat="false" ht="14" hidden="false" customHeight="false" outlineLevel="0" collapsed="false">
      <c r="BF133" s="78"/>
      <c r="BG133" s="132"/>
      <c r="BH133" s="44"/>
      <c r="BI133" s="44"/>
      <c r="BJ133" s="44"/>
      <c r="BK133" s="44" t="str">
        <f aca="false">IF(BF133="物管行政部","侯旭、郑楠",IF(BF133="安保部","张庚",IF(BF133="工程设备部","华菲",IF(BF133="人力资源部","成琦",IF(BF133="党委工作部","阎鑫雨",IF(BF133="餐饮服务部","赵弘晨",IF(BF133="工会","郑欣",IF(BF133="办公室","董娜",""))))))))&amp;IF(BF133="纪检部","张先民",IF(BF133="信息管理部","蔡浩然",""))</f>
        <v/>
      </c>
      <c r="BL133" s="44"/>
      <c r="BM133" s="44"/>
      <c r="BN133" s="44"/>
      <c r="BO133" s="44"/>
      <c r="BP133" s="44"/>
      <c r="BQ133" s="44"/>
      <c r="BR133" s="44"/>
      <c r="BS133" s="44"/>
      <c r="BT133" s="44"/>
      <c r="BU133" s="44"/>
      <c r="BV133" s="44"/>
      <c r="BW133" s="44"/>
      <c r="BX133" s="44"/>
      <c r="BY133" s="44"/>
    </row>
    <row r="134" customFormat="false" ht="14" hidden="false" customHeight="false" outlineLevel="0" collapsed="false">
      <c r="BF134" s="78"/>
      <c r="BG134" s="132"/>
      <c r="BH134" s="44"/>
      <c r="BI134" s="44"/>
      <c r="BJ134" s="44"/>
      <c r="BK134" s="44" t="str">
        <f aca="false">IF(BF134="物管行政部","侯旭、郑楠",IF(BF134="安保部","张庚",IF(BF134="工程设备部","华菲",IF(BF134="人力资源部","成琦",IF(BF134="党委工作部","阎鑫雨",IF(BF134="餐饮服务部","赵弘晨",IF(BF134="工会","郑欣",IF(BF134="办公室","董娜",""))))))))&amp;IF(BF134="纪检部","张先民",IF(BF134="信息管理部","蔡浩然",""))</f>
        <v/>
      </c>
      <c r="BL134" s="44"/>
      <c r="BM134" s="44"/>
      <c r="BN134" s="44"/>
      <c r="BO134" s="44"/>
      <c r="BP134" s="44"/>
      <c r="BQ134" s="44"/>
      <c r="BR134" s="44"/>
      <c r="BS134" s="44"/>
      <c r="BT134" s="44"/>
      <c r="BU134" s="44"/>
      <c r="BV134" s="44"/>
      <c r="BW134" s="44"/>
      <c r="BX134" s="44"/>
      <c r="BY134" s="44"/>
    </row>
    <row r="135" customFormat="false" ht="14" hidden="false" customHeight="false" outlineLevel="0" collapsed="false">
      <c r="BF135" s="78"/>
      <c r="BG135" s="132"/>
      <c r="BH135" s="44"/>
      <c r="BI135" s="44"/>
      <c r="BJ135" s="44"/>
      <c r="BK135" s="44" t="str">
        <f aca="false">IF(BF135="物管行政部","侯旭、郑楠",IF(BF135="安保部","张庚",IF(BF135="工程设备部","华菲",IF(BF135="人力资源部","成琦",IF(BF135="党委工作部","阎鑫雨",IF(BF135="餐饮服务部","赵弘晨",IF(BF135="工会","郑欣",IF(BF135="办公室","董娜",""))))))))&amp;IF(BF135="纪检部","张先民",IF(BF135="信息管理部","蔡浩然",""))</f>
        <v/>
      </c>
      <c r="BL135" s="44"/>
      <c r="BM135" s="44"/>
      <c r="BN135" s="44"/>
      <c r="BO135" s="44"/>
      <c r="BP135" s="44"/>
      <c r="BQ135" s="44"/>
      <c r="BR135" s="44"/>
      <c r="BS135" s="44"/>
      <c r="BT135" s="44"/>
      <c r="BU135" s="44"/>
      <c r="BV135" s="44"/>
      <c r="BW135" s="44"/>
      <c r="BX135" s="44"/>
      <c r="BY135" s="44"/>
    </row>
    <row r="136" customFormat="false" ht="14" hidden="false" customHeight="false" outlineLevel="0" collapsed="false">
      <c r="BF136" s="78"/>
      <c r="BG136" s="132"/>
      <c r="BH136" s="44"/>
      <c r="BI136" s="44"/>
      <c r="BJ136" s="44"/>
      <c r="BK136" s="44" t="str">
        <f aca="false">IF(BF136="物管行政部","侯旭、郑楠",IF(BF136="安保部","张庚",IF(BF136="工程设备部","华菲",IF(BF136="人力资源部","成琦",IF(BF136="党委工作部","阎鑫雨",IF(BF136="餐饮服务部","赵弘晨",IF(BF136="工会","郑欣",IF(BF136="办公室","董娜",""))))))))&amp;IF(BF136="纪检部","张先民",IF(BF136="信息管理部","蔡浩然",""))</f>
        <v/>
      </c>
      <c r="BL136" s="44"/>
      <c r="BM136" s="44"/>
      <c r="BN136" s="44"/>
      <c r="BO136" s="44"/>
      <c r="BP136" s="44"/>
      <c r="BQ136" s="44"/>
      <c r="BR136" s="44"/>
      <c r="BS136" s="44"/>
      <c r="BT136" s="44"/>
      <c r="BU136" s="44"/>
      <c r="BV136" s="44"/>
      <c r="BW136" s="44"/>
      <c r="BX136" s="44"/>
      <c r="BY136" s="44"/>
    </row>
    <row r="137" customFormat="false" ht="14" hidden="false" customHeight="false" outlineLevel="0" collapsed="false">
      <c r="BF137" s="78"/>
      <c r="BG137" s="132"/>
      <c r="BH137" s="44"/>
      <c r="BI137" s="44"/>
      <c r="BJ137" s="44"/>
      <c r="BK137" s="44" t="str">
        <f aca="false">IF(BF137="物管行政部","侯旭、郑楠",IF(BF137="安保部","张庚",IF(BF137="工程设备部","华菲",IF(BF137="人力资源部","成琦",IF(BF137="党委工作部","阎鑫雨",IF(BF137="餐饮服务部","赵弘晨",IF(BF137="工会","郑欣",IF(BF137="办公室","董娜",""))))))))&amp;IF(BF137="纪检部","张先民",IF(BF137="信息管理部","蔡浩然",""))</f>
        <v/>
      </c>
      <c r="BL137" s="44"/>
      <c r="BM137" s="44"/>
      <c r="BN137" s="44"/>
      <c r="BO137" s="44"/>
      <c r="BP137" s="44"/>
      <c r="BQ137" s="44"/>
      <c r="BR137" s="44"/>
      <c r="BS137" s="44"/>
      <c r="BT137" s="44"/>
      <c r="BU137" s="44"/>
      <c r="BV137" s="44"/>
      <c r="BW137" s="44"/>
      <c r="BX137" s="44"/>
      <c r="BY137" s="44"/>
    </row>
    <row r="138" customFormat="false" ht="14" hidden="false" customHeight="false" outlineLevel="0" collapsed="false">
      <c r="BF138" s="78"/>
      <c r="BG138" s="132"/>
      <c r="BH138" s="44"/>
      <c r="BI138" s="44"/>
      <c r="BJ138" s="44"/>
      <c r="BK138" s="44" t="str">
        <f aca="false">IF(BF138="物管行政部","侯旭、郑楠",IF(BF138="安保部","张庚",IF(BF138="工程设备部","华菲",IF(BF138="人力资源部","成琦",IF(BF138="党委工作部","阎鑫雨",IF(BF138="餐饮服务部","赵弘晨",IF(BF138="工会","郑欣",IF(BF138="办公室","董娜",""))))))))&amp;IF(BF138="纪检部","张先民",IF(BF138="信息管理部","蔡浩然",""))</f>
        <v/>
      </c>
      <c r="BL138" s="44"/>
      <c r="BM138" s="44"/>
      <c r="BN138" s="44"/>
      <c r="BO138" s="44"/>
      <c r="BP138" s="44"/>
      <c r="BQ138" s="44"/>
      <c r="BR138" s="44"/>
      <c r="BS138" s="44"/>
      <c r="BT138" s="44"/>
      <c r="BU138" s="44"/>
      <c r="BV138" s="44"/>
      <c r="BW138" s="44"/>
      <c r="BX138" s="44"/>
      <c r="BY138" s="44"/>
    </row>
    <row r="139" customFormat="false" ht="14" hidden="false" customHeight="false" outlineLevel="0" collapsed="false">
      <c r="BF139" s="78"/>
      <c r="BG139" s="132"/>
      <c r="BH139" s="44"/>
      <c r="BI139" s="44"/>
      <c r="BJ139" s="44"/>
      <c r="BK139" s="44" t="str">
        <f aca="false">IF(BF139="物管行政部","侯旭、郑楠",IF(BF139="安保部","张庚",IF(BF139="工程设备部","华菲",IF(BF139="人力资源部","成琦",IF(BF139="党委工作部","阎鑫雨",IF(BF139="餐饮服务部","赵弘晨",IF(BF139="工会","郑欣",IF(BF139="办公室","董娜",""))))))))&amp;IF(BF139="纪检部","张先民",IF(BF139="信息管理部","蔡浩然",""))</f>
        <v/>
      </c>
      <c r="BL139" s="44"/>
      <c r="BM139" s="44"/>
      <c r="BN139" s="44"/>
      <c r="BO139" s="44"/>
      <c r="BP139" s="44"/>
      <c r="BQ139" s="44"/>
      <c r="BR139" s="44"/>
      <c r="BS139" s="44"/>
      <c r="BT139" s="44"/>
      <c r="BU139" s="44"/>
      <c r="BV139" s="44"/>
      <c r="BW139" s="44"/>
      <c r="BX139" s="44"/>
      <c r="BY139" s="44"/>
    </row>
    <row r="140" customFormat="false" ht="14" hidden="false" customHeight="false" outlineLevel="0" collapsed="false">
      <c r="BF140" s="78"/>
      <c r="BG140" s="132"/>
      <c r="BH140" s="44"/>
      <c r="BI140" s="44"/>
      <c r="BJ140" s="44"/>
      <c r="BK140" s="44" t="str">
        <f aca="false">IF(BF140="物管行政部","侯旭、郑楠",IF(BF140="安保部","张庚",IF(BF140="工程设备部","华菲",IF(BF140="人力资源部","成琦",IF(BF140="党委工作部","阎鑫雨",IF(BF140="餐饮服务部","赵弘晨",IF(BF140="工会","郑欣",IF(BF140="办公室","董娜",""))))))))&amp;IF(BF140="纪检部","张先民",IF(BF140="信息管理部","蔡浩然",""))</f>
        <v/>
      </c>
      <c r="BL140" s="44"/>
      <c r="BM140" s="44"/>
      <c r="BN140" s="44"/>
      <c r="BO140" s="44"/>
      <c r="BP140" s="44"/>
      <c r="BQ140" s="44"/>
      <c r="BR140" s="44"/>
      <c r="BS140" s="44"/>
      <c r="BT140" s="44"/>
      <c r="BU140" s="44"/>
      <c r="BV140" s="44"/>
      <c r="BW140" s="44"/>
      <c r="BX140" s="44"/>
      <c r="BY140" s="44"/>
    </row>
    <row r="141" customFormat="false" ht="14" hidden="false" customHeight="false" outlineLevel="0" collapsed="false">
      <c r="BF141" s="78"/>
      <c r="BG141" s="132"/>
      <c r="BH141" s="44"/>
      <c r="BI141" s="44"/>
      <c r="BJ141" s="44"/>
      <c r="BK141" s="44" t="str">
        <f aca="false">IF(BF141="物管行政部","侯旭、郑楠",IF(BF141="安保部","张庚",IF(BF141="工程设备部","华菲",IF(BF141="人力资源部","成琦",IF(BF141="党委工作部","阎鑫雨",IF(BF141="餐饮服务部","赵弘晨",IF(BF141="工会","郑欣",IF(BF141="办公室","董娜",""))))))))&amp;IF(BF141="纪检部","张先民",IF(BF141="信息管理部","蔡浩然",""))</f>
        <v/>
      </c>
      <c r="BL141" s="44"/>
      <c r="BM141" s="44"/>
      <c r="BN141" s="44"/>
      <c r="BO141" s="44"/>
      <c r="BP141" s="44"/>
      <c r="BQ141" s="44"/>
      <c r="BR141" s="44"/>
      <c r="BS141" s="44"/>
      <c r="BT141" s="44"/>
      <c r="BU141" s="44"/>
      <c r="BV141" s="44"/>
      <c r="BW141" s="44"/>
      <c r="BX141" s="44"/>
      <c r="BY141" s="44"/>
    </row>
    <row r="142" customFormat="false" ht="14" hidden="false" customHeight="false" outlineLevel="0" collapsed="false">
      <c r="BF142" s="78"/>
      <c r="BG142" s="154"/>
      <c r="BH142" s="44"/>
      <c r="BI142" s="44"/>
      <c r="BJ142" s="44"/>
      <c r="BK142" s="44" t="str">
        <f aca="false">IF(BF142="物管行政部","侯旭、郑楠",IF(BF142="安保部","张庚",IF(BF142="工程设备部","华菲",IF(BF142="人力资源部","成琦",IF(BF142="党委工作部","阎鑫雨",IF(BF142="餐饮服务部","赵弘晨",IF(BF142="工会","郑欣",IF(BF142="办公室","董娜",""))))))))&amp;IF(BF142="纪检部","张先民",IF(BF142="信息管理部","蔡浩然",""))</f>
        <v/>
      </c>
      <c r="BL142" s="44"/>
      <c r="BM142" s="44"/>
      <c r="BN142" s="44"/>
      <c r="BO142" s="44"/>
      <c r="BP142" s="44"/>
      <c r="BQ142" s="44"/>
      <c r="BR142" s="44"/>
      <c r="BS142" s="44"/>
      <c r="BT142" s="44"/>
      <c r="BU142" s="44"/>
      <c r="BV142" s="44"/>
      <c r="BW142" s="44"/>
      <c r="BX142" s="44"/>
      <c r="BY142" s="44"/>
    </row>
    <row r="143" customFormat="false" ht="14" hidden="false" customHeight="false" outlineLevel="0" collapsed="false">
      <c r="BF143" s="43"/>
      <c r="BG143" s="173"/>
      <c r="BH143" s="44"/>
      <c r="BI143" s="44"/>
      <c r="BJ143" s="44"/>
      <c r="BK143" s="44" t="str">
        <f aca="false">IF(BF143="物管行政部","侯旭、郑楠",IF(BF143="安保部","张庚",IF(BF143="工程设备部","华菲",IF(BF143="人力资源部","成琦",IF(BF143="党委工作部","阎鑫雨",IF(BF143="餐饮服务部","赵弘晨",IF(BF143="工会","郑欣",IF(BF143="办公室","董娜",""))))))))&amp;IF(BF143="纪检部","张先民",IF(BF143="信息管理部","蔡浩然",""))</f>
        <v/>
      </c>
      <c r="BL143" s="44"/>
      <c r="BM143" s="44"/>
      <c r="BN143" s="44"/>
      <c r="BO143" s="44"/>
      <c r="BP143" s="44"/>
      <c r="BQ143" s="44"/>
      <c r="BR143" s="44"/>
      <c r="BS143" s="44"/>
      <c r="BT143" s="44"/>
      <c r="BU143" s="44"/>
      <c r="BV143" s="44"/>
      <c r="BW143" s="44"/>
      <c r="BX143" s="44"/>
      <c r="BY143" s="44"/>
    </row>
    <row r="144" customFormat="false" ht="14" hidden="false" customHeight="false" outlineLevel="0" collapsed="false">
      <c r="BF144" s="78"/>
      <c r="BG144" s="173"/>
      <c r="BH144" s="44"/>
      <c r="BI144" s="44"/>
      <c r="BJ144" s="44"/>
      <c r="BK144" s="44" t="str">
        <f aca="false">IF(BF144="物管行政部","侯旭、郑楠",IF(BF144="安保部","张庚",IF(BF144="工程设备部","华菲",IF(BF144="人力资源部","成琦",IF(BF144="党委工作部","阎鑫雨",IF(BF144="餐饮服务部","赵弘晨",IF(BF144="工会","郑欣",IF(BF144="办公室","董娜",""))))))))&amp;IF(BF144="纪检部","张先民",IF(BF144="信息管理部","蔡浩然",""))</f>
        <v/>
      </c>
      <c r="BL144" s="44"/>
      <c r="BM144" s="44"/>
      <c r="BN144" s="44"/>
      <c r="BO144" s="44"/>
      <c r="BP144" s="44"/>
      <c r="BQ144" s="44"/>
      <c r="BR144" s="44"/>
      <c r="BS144" s="44"/>
      <c r="BT144" s="44"/>
      <c r="BU144" s="44"/>
      <c r="BV144" s="44"/>
      <c r="BW144" s="44"/>
      <c r="BX144" s="44"/>
      <c r="BY144" s="44"/>
    </row>
    <row r="145" customFormat="false" ht="14" hidden="false" customHeight="false" outlineLevel="0" collapsed="false">
      <c r="BF145" s="43"/>
      <c r="BG145" s="173"/>
      <c r="BH145" s="44"/>
      <c r="BI145" s="44"/>
      <c r="BJ145" s="44"/>
      <c r="BK145" s="44" t="str">
        <f aca="false">IF(BF145="物管行政部","侯旭、郑楠",IF(BF145="安保部","张庚",IF(BF145="工程设备部","华菲",IF(BF145="人力资源部","成琦",IF(BF145="党委工作部","阎鑫雨",IF(BF145="餐饮服务部","赵弘晨",IF(BF145="工会","郑欣",IF(BF145="办公室","董娜",""))))))))&amp;IF(BF145="纪检部","张先民",IF(BF145="信息管理部","蔡浩然",""))</f>
        <v/>
      </c>
      <c r="BL145" s="44"/>
      <c r="BM145" s="44"/>
      <c r="BN145" s="44"/>
      <c r="BO145" s="44"/>
      <c r="BP145" s="44"/>
      <c r="BQ145" s="44"/>
      <c r="BR145" s="44"/>
      <c r="BS145" s="44"/>
      <c r="BT145" s="44"/>
      <c r="BU145" s="44"/>
      <c r="BV145" s="44"/>
      <c r="BW145" s="44"/>
      <c r="BX145" s="44"/>
      <c r="BY145" s="44"/>
    </row>
    <row r="146" customFormat="false" ht="14" hidden="false" customHeight="false" outlineLevel="0" collapsed="false">
      <c r="BF146" s="43"/>
      <c r="BG146" s="173"/>
      <c r="BH146" s="44"/>
      <c r="BI146" s="44"/>
      <c r="BJ146" s="44"/>
      <c r="BK146" s="44" t="str">
        <f aca="false">IF(BF146="物管行政部","侯旭、郑楠",IF(BF146="安保部","张庚",IF(BF146="工程设备部","华菲",IF(BF146="人力资源部","成琦",IF(BF146="党委工作部","阎鑫雨",IF(BF146="餐饮服务部","赵弘晨",IF(BF146="工会","郑欣",IF(BF146="办公室","董娜",""))))))))&amp;IF(BF146="纪检部","张先民",IF(BF146="信息管理部","蔡浩然",""))</f>
        <v/>
      </c>
      <c r="BL146" s="44"/>
      <c r="BM146" s="44"/>
      <c r="BN146" s="44"/>
      <c r="BO146" s="44"/>
      <c r="BP146" s="44"/>
      <c r="BQ146" s="44"/>
      <c r="BR146" s="44"/>
      <c r="BS146" s="44"/>
      <c r="BT146" s="44"/>
      <c r="BU146" s="44"/>
      <c r="BV146" s="44"/>
      <c r="BW146" s="44"/>
      <c r="BX146" s="44"/>
      <c r="BY146" s="44"/>
    </row>
    <row r="147" customFormat="false" ht="14" hidden="false" customHeight="false" outlineLevel="0" collapsed="false">
      <c r="BF147" s="174"/>
      <c r="BG147" s="173"/>
      <c r="BH147" s="44"/>
      <c r="BI147" s="44"/>
      <c r="BJ147" s="44"/>
      <c r="BK147" s="44" t="str">
        <f aca="false">IF(BF147="物管行政部","侯旭、郑楠",IF(BF147="安保部","张庚",IF(BF147="工程设备部","华菲",IF(BF147="人力资源部","成琦",IF(BF147="党委工作部","阎鑫雨",IF(BF147="餐饮服务部","赵弘晨",IF(BF147="工会","郑欣",IF(BF147="办公室","董娜",""))))))))&amp;IF(BF147="纪检部","张先民",IF(BF147="信息管理部","蔡浩然",""))</f>
        <v/>
      </c>
      <c r="BL147" s="44"/>
      <c r="BM147" s="44"/>
      <c r="BN147" s="44"/>
      <c r="BO147" s="44"/>
      <c r="BP147" s="44"/>
      <c r="BQ147" s="44"/>
      <c r="BR147" s="44"/>
      <c r="BS147" s="44"/>
      <c r="BT147" s="44"/>
      <c r="BU147" s="44"/>
      <c r="BV147" s="44"/>
      <c r="BW147" s="44"/>
      <c r="BX147" s="44"/>
      <c r="BY147" s="44"/>
    </row>
    <row r="148" customFormat="false" ht="14" hidden="false" customHeight="false" outlineLevel="0" collapsed="false">
      <c r="BF148" s="174"/>
      <c r="BG148" s="173"/>
      <c r="BH148" s="44"/>
      <c r="BI148" s="44"/>
      <c r="BJ148" s="44"/>
      <c r="BK148" s="44" t="str">
        <f aca="false">IF(BF148="物管行政部","侯旭、郑楠",IF(BF148="安保部","张庚",IF(BF148="工程设备部","华菲",IF(BF148="人力资源部","成琦",IF(BF148="党委工作部","阎鑫雨",IF(BF148="餐饮服务部","赵弘晨",IF(BF148="工会","郑欣",IF(BF148="办公室","董娜",""))))))))&amp;IF(BF148="纪检部","张先民",IF(BF148="信息管理部","蔡浩然",""))</f>
        <v/>
      </c>
      <c r="BL148" s="44"/>
      <c r="BM148" s="44"/>
      <c r="BN148" s="44"/>
      <c r="BO148" s="44"/>
      <c r="BP148" s="44"/>
      <c r="BQ148" s="44"/>
      <c r="BR148" s="44"/>
      <c r="BS148" s="44"/>
      <c r="BT148" s="44"/>
      <c r="BU148" s="44"/>
      <c r="BV148" s="44"/>
      <c r="BW148" s="44"/>
      <c r="BX148" s="44"/>
      <c r="BY148" s="44"/>
    </row>
    <row r="149" customFormat="false" ht="14" hidden="false" customHeight="false" outlineLevel="0" collapsed="false">
      <c r="BF149" s="174"/>
      <c r="BG149" s="173"/>
      <c r="BH149" s="44"/>
      <c r="BI149" s="44"/>
      <c r="BJ149" s="44"/>
      <c r="BK149" s="44" t="str">
        <f aca="false">IF(BF149="物管行政部","侯旭、郑楠",IF(BF149="安保部","张庚",IF(BF149="工程设备部","华菲",IF(BF149="人力资源部","成琦",IF(BF149="党委工作部","阎鑫雨",IF(BF149="餐饮服务部","赵弘晨",IF(BF149="工会","郑欣",IF(BF149="办公室","董娜",""))))))))&amp;IF(BF149="纪检部","张先民",IF(BF149="信息管理部","蔡浩然",""))</f>
        <v/>
      </c>
      <c r="BL149" s="44"/>
      <c r="BM149" s="44"/>
      <c r="BN149" s="44"/>
      <c r="BO149" s="44"/>
      <c r="BP149" s="44"/>
      <c r="BQ149" s="44"/>
      <c r="BR149" s="44"/>
      <c r="BS149" s="44"/>
      <c r="BT149" s="44"/>
      <c r="BU149" s="44"/>
      <c r="BV149" s="44"/>
      <c r="BW149" s="44"/>
      <c r="BX149" s="44"/>
      <c r="BY149" s="44"/>
    </row>
    <row r="150" customFormat="false" ht="14" hidden="false" customHeight="false" outlineLevel="0" collapsed="false">
      <c r="BF150" s="78"/>
      <c r="BG150" s="132"/>
      <c r="BH150" s="44"/>
      <c r="BI150" s="44"/>
      <c r="BJ150" s="44"/>
      <c r="BK150" s="44" t="str">
        <f aca="false">IF(BF150="物管行政部","侯旭、郑楠",IF(BF150="安保部","张庚",IF(BF150="工程设备部","华菲",IF(BF150="人力资源部","成琦",IF(BF150="党委工作部","阎鑫雨",IF(BF150="餐饮服务部","赵弘晨",IF(BF150="工会","郑欣",IF(BF150="办公室","董娜",""))))))))&amp;IF(BF150="纪检部","张先民",IF(BF150="信息管理部","蔡浩然",""))</f>
        <v/>
      </c>
      <c r="BL150" s="44"/>
      <c r="BM150" s="44"/>
      <c r="BN150" s="44"/>
      <c r="BO150" s="44"/>
      <c r="BP150" s="44"/>
      <c r="BQ150" s="44"/>
      <c r="BR150" s="44"/>
      <c r="BS150" s="44"/>
      <c r="BT150" s="44"/>
      <c r="BU150" s="44"/>
      <c r="BV150" s="44"/>
      <c r="BW150" s="44"/>
      <c r="BX150" s="44"/>
      <c r="BY150" s="44"/>
    </row>
    <row r="151" customFormat="false" ht="14" hidden="false" customHeight="false" outlineLevel="0" collapsed="false">
      <c r="BF151" s="78"/>
      <c r="BG151" s="132"/>
      <c r="BH151" s="44"/>
      <c r="BI151" s="44"/>
      <c r="BJ151" s="44"/>
      <c r="BK151" s="44" t="str">
        <f aca="false">IF(BF151="物管行政部","侯旭、郑楠",IF(BF151="安保部","张庚",IF(BF151="工程设备部","华菲",IF(BF151="人力资源部","成琦",IF(BF151="党委工作部","阎鑫雨",IF(BF151="餐饮服务部","赵弘晨",IF(BF151="工会","郑欣",IF(BF151="办公室","董娜",""))))))))&amp;IF(BF151="纪检部","张先民",IF(BF151="信息管理部","蔡浩然",""))</f>
        <v/>
      </c>
      <c r="BL151" s="44"/>
      <c r="BM151" s="44"/>
      <c r="BN151" s="44"/>
      <c r="BO151" s="44"/>
      <c r="BP151" s="44"/>
      <c r="BQ151" s="44"/>
      <c r="BR151" s="44"/>
      <c r="BS151" s="44"/>
      <c r="BT151" s="44"/>
      <c r="BU151" s="44"/>
      <c r="BV151" s="44"/>
      <c r="BW151" s="44"/>
      <c r="BX151" s="44"/>
      <c r="BY151" s="44"/>
    </row>
    <row r="152" customFormat="false" ht="14" hidden="false" customHeight="false" outlineLevel="0" collapsed="false">
      <c r="BF152" s="78"/>
      <c r="BG152" s="132"/>
      <c r="BH152" s="44"/>
      <c r="BI152" s="44"/>
      <c r="BJ152" s="44"/>
      <c r="BK152" s="44" t="str">
        <f aca="false">IF(BF152="物管行政部","侯旭、郑楠",IF(BF152="安保部","张庚",IF(BF152="工程设备部","华菲",IF(BF152="人力资源部","成琦",IF(BF152="党委工作部","阎鑫雨",IF(BF152="餐饮服务部","赵弘晨",IF(BF152="工会","郑欣",IF(BF152="办公室","董娜",""))))))))&amp;IF(BF152="纪检部","张先民",IF(BF152="信息管理部","蔡浩然",""))</f>
        <v/>
      </c>
      <c r="BL152" s="44"/>
      <c r="BM152" s="44"/>
      <c r="BN152" s="44"/>
      <c r="BO152" s="44"/>
      <c r="BP152" s="44"/>
      <c r="BQ152" s="44"/>
      <c r="BR152" s="44"/>
      <c r="BS152" s="44"/>
      <c r="BT152" s="44"/>
      <c r="BU152" s="44"/>
      <c r="BV152" s="44"/>
      <c r="BW152" s="44"/>
      <c r="BX152" s="44"/>
      <c r="BY152" s="44"/>
    </row>
    <row r="153" customFormat="false" ht="14" hidden="false" customHeight="false" outlineLevel="0" collapsed="false">
      <c r="BF153" s="78"/>
      <c r="BG153" s="132"/>
      <c r="BH153" s="44"/>
      <c r="BI153" s="44"/>
      <c r="BJ153" s="44"/>
      <c r="BK153" s="44" t="str">
        <f aca="false">IF(BF153="物管行政部","侯旭、郑楠",IF(BF153="安保部","张庚",IF(BF153="工程设备部","华菲",IF(BF153="人力资源部","成琦",IF(BF153="党委工作部","阎鑫雨",IF(BF153="餐饮服务部","赵弘晨",IF(BF153="工会","郑欣",IF(BF153="办公室","董娜",""))))))))&amp;IF(BF153="纪检部","张先民",IF(BF153="信息管理部","蔡浩然",""))</f>
        <v/>
      </c>
      <c r="BL153" s="44"/>
      <c r="BM153" s="44"/>
      <c r="BN153" s="44"/>
      <c r="BO153" s="44"/>
      <c r="BP153" s="44"/>
      <c r="BQ153" s="44"/>
      <c r="BR153" s="44"/>
      <c r="BS153" s="44"/>
      <c r="BT153" s="44"/>
      <c r="BU153" s="44"/>
      <c r="BV153" s="44"/>
      <c r="BW153" s="44"/>
      <c r="BX153" s="44"/>
      <c r="BY153" s="44"/>
    </row>
    <row r="154" customFormat="false" ht="14" hidden="false" customHeight="false" outlineLevel="0" collapsed="false">
      <c r="BF154" s="78"/>
      <c r="BG154" s="132"/>
      <c r="BH154" s="44"/>
      <c r="BI154" s="44"/>
      <c r="BJ154" s="44"/>
      <c r="BK154" s="44" t="str">
        <f aca="false">IF(BF154="物管行政部","侯旭、郑楠",IF(BF154="安保部","张庚",IF(BF154="工程设备部","华菲",IF(BF154="人力资源部","成琦",IF(BF154="党委工作部","阎鑫雨",IF(BF154="餐饮服务部","赵弘晨",IF(BF154="工会","郑欣",IF(BF154="办公室","董娜",""))))))))&amp;IF(BF154="纪检部","张先民",IF(BF154="信息管理部","蔡浩然",""))</f>
        <v/>
      </c>
      <c r="BL154" s="44"/>
      <c r="BM154" s="44"/>
      <c r="BN154" s="44"/>
      <c r="BO154" s="44"/>
      <c r="BP154" s="44"/>
      <c r="BQ154" s="44"/>
      <c r="BR154" s="44"/>
      <c r="BS154" s="44"/>
      <c r="BT154" s="44"/>
      <c r="BU154" s="44"/>
      <c r="BV154" s="44"/>
      <c r="BW154" s="44"/>
      <c r="BX154" s="44"/>
      <c r="BY154" s="44"/>
    </row>
    <row r="155" customFormat="false" ht="14" hidden="false" customHeight="false" outlineLevel="0" collapsed="false">
      <c r="BF155" s="78"/>
      <c r="BG155" s="132"/>
      <c r="BH155" s="44"/>
      <c r="BI155" s="44"/>
      <c r="BJ155" s="44"/>
      <c r="BK155" s="44" t="str">
        <f aca="false">IF(BF155="物管行政部","侯旭、郑楠",IF(BF155="安保部","张庚",IF(BF155="工程设备部","华菲",IF(BF155="人力资源部","成琦",IF(BF155="党委工作部","阎鑫雨",IF(BF155="餐饮服务部","赵弘晨",IF(BF155="工会","郑欣",IF(BF155="办公室","董娜",""))))))))&amp;IF(BF155="纪检部","张先民",IF(BF155="信息管理部","蔡浩然",""))</f>
        <v/>
      </c>
      <c r="BL155" s="44"/>
      <c r="BM155" s="44"/>
      <c r="BN155" s="44"/>
      <c r="BO155" s="44"/>
      <c r="BP155" s="44"/>
      <c r="BQ155" s="44"/>
      <c r="BR155" s="44"/>
      <c r="BS155" s="44"/>
      <c r="BT155" s="44"/>
      <c r="BU155" s="44"/>
      <c r="BV155" s="44"/>
      <c r="BW155" s="44"/>
      <c r="BX155" s="44"/>
      <c r="BY155" s="44"/>
    </row>
    <row r="156" customFormat="false" ht="14" hidden="false" customHeight="false" outlineLevel="0" collapsed="false">
      <c r="BF156" s="78"/>
      <c r="BG156" s="132"/>
      <c r="BH156" s="44"/>
      <c r="BI156" s="44"/>
      <c r="BJ156" s="44"/>
      <c r="BK156" s="44" t="str">
        <f aca="false">IF(BF156="物管行政部","侯旭、郑楠",IF(BF156="安保部","张庚",IF(BF156="工程设备部","华菲",IF(BF156="人力资源部","成琦",IF(BF156="党委工作部","阎鑫雨",IF(BF156="餐饮服务部","赵弘晨",IF(BF156="工会","郑欣",IF(BF156="办公室","董娜",""))))))))&amp;IF(BF156="纪检部","张先民",IF(BF156="信息管理部","蔡浩然",""))</f>
        <v/>
      </c>
      <c r="BL156" s="44"/>
      <c r="BM156" s="44"/>
      <c r="BN156" s="44"/>
      <c r="BO156" s="44"/>
      <c r="BP156" s="44"/>
      <c r="BQ156" s="44"/>
      <c r="BR156" s="44"/>
      <c r="BS156" s="44"/>
      <c r="BT156" s="44"/>
      <c r="BU156" s="44"/>
      <c r="BV156" s="44"/>
      <c r="BW156" s="44"/>
      <c r="BX156" s="44"/>
      <c r="BY156" s="44"/>
    </row>
    <row r="157" customFormat="false" ht="14" hidden="false" customHeight="false" outlineLevel="0" collapsed="false">
      <c r="BF157" s="78"/>
      <c r="BG157" s="132"/>
      <c r="BH157" s="44"/>
      <c r="BI157" s="44"/>
      <c r="BJ157" s="44"/>
      <c r="BK157" s="44" t="str">
        <f aca="false">IF(BF157="物管行政部","侯旭、郑楠",IF(BF157="安保部","张庚",IF(BF157="工程设备部","华菲",IF(BF157="人力资源部","成琦",IF(BF157="党委工作部","阎鑫雨",IF(BF157="餐饮服务部","赵弘晨",IF(BF157="工会","郑欣",IF(BF157="办公室","董娜",""))))))))&amp;IF(BF157="纪检部","张先民",IF(BF157="信息管理部","蔡浩然",""))</f>
        <v/>
      </c>
      <c r="BL157" s="44"/>
      <c r="BM157" s="44"/>
      <c r="BN157" s="44"/>
      <c r="BO157" s="44"/>
      <c r="BP157" s="44"/>
      <c r="BQ157" s="44"/>
      <c r="BR157" s="44"/>
      <c r="BS157" s="44"/>
      <c r="BT157" s="44"/>
      <c r="BU157" s="44"/>
      <c r="BV157" s="44"/>
      <c r="BW157" s="44"/>
      <c r="BX157" s="44"/>
      <c r="BY157" s="44"/>
    </row>
    <row r="158" customFormat="false" ht="14" hidden="false" customHeight="false" outlineLevel="0" collapsed="false">
      <c r="BF158" s="78"/>
      <c r="BG158" s="132"/>
      <c r="BH158" s="44"/>
      <c r="BI158" s="44"/>
      <c r="BJ158" s="44"/>
      <c r="BK158" s="44" t="str">
        <f aca="false">IF(BF158="物管行政部","侯旭、郑楠",IF(BF158="安保部","张庚",IF(BF158="工程设备部","华菲",IF(BF158="人力资源部","成琦",IF(BF158="党委工作部","阎鑫雨",IF(BF158="餐饮服务部","赵弘晨",IF(BF158="工会","郑欣",IF(BF158="办公室","董娜",""))))))))&amp;IF(BF158="纪检部","张先民",IF(BF158="信息管理部","蔡浩然",""))</f>
        <v/>
      </c>
      <c r="BL158" s="44"/>
      <c r="BM158" s="44"/>
      <c r="BN158" s="44"/>
      <c r="BO158" s="44"/>
      <c r="BP158" s="44"/>
      <c r="BQ158" s="44"/>
      <c r="BR158" s="44"/>
      <c r="BS158" s="44"/>
      <c r="BT158" s="44"/>
      <c r="BU158" s="44"/>
      <c r="BV158" s="44"/>
      <c r="BW158" s="44"/>
      <c r="BX158" s="44"/>
      <c r="BY158" s="44"/>
    </row>
    <row r="159" customFormat="false" ht="14" hidden="false" customHeight="false" outlineLevel="0" collapsed="false">
      <c r="BF159" s="78"/>
      <c r="BG159" s="132"/>
      <c r="BH159" s="44"/>
      <c r="BI159" s="44"/>
      <c r="BJ159" s="44"/>
      <c r="BK159" s="44" t="str">
        <f aca="false">IF(BF159="物管行政部","侯旭、郑楠",IF(BF159="安保部","张庚",IF(BF159="工程设备部","华菲",IF(BF159="人力资源部","成琦",IF(BF159="党委工作部","阎鑫雨",IF(BF159="餐饮服务部","赵弘晨",IF(BF159="工会","郑欣",IF(BF159="办公室","董娜",""))))))))&amp;IF(BF159="纪检部","张先民",IF(BF159="信息管理部","蔡浩然",""))</f>
        <v/>
      </c>
      <c r="BL159" s="44"/>
      <c r="BM159" s="44"/>
      <c r="BN159" s="44"/>
      <c r="BO159" s="44"/>
      <c r="BP159" s="44"/>
      <c r="BQ159" s="44"/>
      <c r="BR159" s="44"/>
      <c r="BS159" s="44"/>
      <c r="BT159" s="44"/>
      <c r="BU159" s="44"/>
      <c r="BV159" s="44"/>
      <c r="BW159" s="44"/>
      <c r="BX159" s="44"/>
      <c r="BY159" s="44"/>
    </row>
    <row r="160" customFormat="false" ht="14" hidden="false" customHeight="false" outlineLevel="0" collapsed="false">
      <c r="BF160" s="78"/>
      <c r="BG160" s="173"/>
      <c r="BH160" s="44"/>
      <c r="BI160" s="44"/>
      <c r="BJ160" s="44"/>
      <c r="BK160" s="44" t="str">
        <f aca="false">IF(BF160="物管行政部","侯旭、郑楠",IF(BF160="安保部","张庚",IF(BF160="工程设备部","华菲",IF(BF160="人力资源部","成琦",IF(BF160="党委工作部","阎鑫雨",IF(BF160="餐饮服务部","赵弘晨",IF(BF160="工会","郑欣",IF(BF160="办公室","董娜",""))))))))&amp;IF(BF160="纪检部","张先民",IF(BF160="信息管理部","蔡浩然",""))</f>
        <v/>
      </c>
      <c r="BL160" s="44"/>
      <c r="BM160" s="44"/>
      <c r="BN160" s="44"/>
      <c r="BO160" s="44"/>
      <c r="BP160" s="44"/>
      <c r="BQ160" s="44"/>
      <c r="BR160" s="44"/>
      <c r="BS160" s="44"/>
      <c r="BT160" s="44"/>
      <c r="BU160" s="44"/>
      <c r="BV160" s="44"/>
      <c r="BW160" s="44"/>
      <c r="BX160" s="44"/>
      <c r="BY160" s="44"/>
    </row>
    <row r="161" customFormat="false" ht="14" hidden="false" customHeight="false" outlineLevel="0" collapsed="false">
      <c r="BF161" s="78"/>
      <c r="BG161" s="132"/>
      <c r="BH161" s="44"/>
      <c r="BI161" s="44"/>
      <c r="BJ161" s="44"/>
      <c r="BK161" s="44" t="str">
        <f aca="false">IF(BF161="物管行政部","侯旭、郑楠",IF(BF161="安保部","张庚",IF(BF161="工程设备部","华菲",IF(BF161="人力资源部","成琦",IF(BF161="党委工作部","阎鑫雨",IF(BF161="餐饮服务部","赵弘晨",IF(BF161="工会","郑欣",IF(BF161="办公室","董娜",""))))))))&amp;IF(BF161="纪检部","张先民",IF(BF161="信息管理部","蔡浩然",""))</f>
        <v/>
      </c>
      <c r="BL161" s="44"/>
      <c r="BM161" s="44"/>
      <c r="BN161" s="44"/>
      <c r="BO161" s="44"/>
      <c r="BP161" s="44"/>
      <c r="BQ161" s="44"/>
      <c r="BR161" s="44"/>
      <c r="BS161" s="44"/>
      <c r="BT161" s="44"/>
      <c r="BU161" s="44"/>
      <c r="BV161" s="44"/>
      <c r="BW161" s="44"/>
      <c r="BX161" s="44"/>
      <c r="BY161" s="44"/>
    </row>
    <row r="162" customFormat="false" ht="14" hidden="false" customHeight="false" outlineLevel="0" collapsed="false">
      <c r="BF162" s="78"/>
      <c r="BG162" s="132"/>
      <c r="BH162" s="44"/>
      <c r="BI162" s="44"/>
      <c r="BJ162" s="44"/>
      <c r="BK162" s="44" t="str">
        <f aca="false">IF(BF162="物管行政部","侯旭、郑楠",IF(BF162="安保部","张庚",IF(BF162="工程设备部","华菲",IF(BF162="人力资源部","成琦",IF(BF162="党委工作部","阎鑫雨",IF(BF162="餐饮服务部","赵弘晨",IF(BF162="工会","郑欣",IF(BF162="办公室","董娜",""))))))))&amp;IF(BF162="纪检部","张先民",IF(BF162="信息管理部","蔡浩然",""))</f>
        <v/>
      </c>
      <c r="BL162" s="44"/>
      <c r="BM162" s="44"/>
      <c r="BN162" s="44"/>
      <c r="BO162" s="44"/>
      <c r="BP162" s="44"/>
      <c r="BQ162" s="44"/>
      <c r="BR162" s="44"/>
      <c r="BS162" s="44"/>
      <c r="BT162" s="44"/>
      <c r="BU162" s="44"/>
      <c r="BV162" s="44"/>
      <c r="BW162" s="44"/>
      <c r="BX162" s="44"/>
      <c r="BY162" s="44"/>
    </row>
    <row r="163" customFormat="false" ht="14" hidden="false" customHeight="false" outlineLevel="0" collapsed="false">
      <c r="BF163" s="78"/>
      <c r="BG163" s="132"/>
      <c r="BH163" s="44"/>
      <c r="BI163" s="44"/>
      <c r="BJ163" s="44"/>
      <c r="BK163" s="44" t="str">
        <f aca="false">IF(BF163="物管行政部","侯旭、郑楠",IF(BF163="安保部","张庚",IF(BF163="工程设备部","华菲",IF(BF163="人力资源部","成琦",IF(BF163="党委工作部","阎鑫雨",IF(BF163="餐饮服务部","赵弘晨",IF(BF163="工会","郑欣",IF(BF163="办公室","董娜",""))))))))&amp;IF(BF163="纪检部","张先民",IF(BF163="信息管理部","蔡浩然",""))</f>
        <v/>
      </c>
      <c r="BL163" s="44"/>
      <c r="BM163" s="44"/>
      <c r="BN163" s="44"/>
      <c r="BO163" s="44"/>
      <c r="BP163" s="44"/>
      <c r="BQ163" s="44"/>
      <c r="BR163" s="44"/>
      <c r="BS163" s="44"/>
      <c r="BT163" s="44"/>
      <c r="BU163" s="44"/>
      <c r="BV163" s="44"/>
      <c r="BW163" s="44"/>
      <c r="BX163" s="44"/>
      <c r="BY163" s="44"/>
    </row>
    <row r="164" customFormat="false" ht="14" hidden="false" customHeight="false" outlineLevel="0" collapsed="false">
      <c r="BF164" s="78"/>
      <c r="BG164" s="132"/>
      <c r="BH164" s="44"/>
      <c r="BI164" s="44"/>
      <c r="BJ164" s="44"/>
      <c r="BK164" s="44" t="str">
        <f aca="false">IF(BF164="物管行政部","侯旭、郑楠",IF(BF164="安保部","张庚",IF(BF164="工程设备部","华菲",IF(BF164="人力资源部","成琦",IF(BF164="党委工作部","阎鑫雨",IF(BF164="餐饮服务部","赵弘晨",IF(BF164="工会","郑欣",IF(BF164="办公室","董娜",""))))))))&amp;IF(BF164="纪检部","张先民",IF(BF164="信息管理部","蔡浩然",""))</f>
        <v/>
      </c>
      <c r="BL164" s="44"/>
      <c r="BM164" s="44"/>
      <c r="BN164" s="44"/>
      <c r="BO164" s="44"/>
      <c r="BP164" s="44"/>
      <c r="BQ164" s="44"/>
      <c r="BR164" s="44"/>
      <c r="BS164" s="44"/>
      <c r="BT164" s="44"/>
      <c r="BU164" s="44"/>
      <c r="BV164" s="44"/>
      <c r="BW164" s="44"/>
      <c r="BX164" s="44"/>
      <c r="BY164" s="44"/>
    </row>
    <row r="165" customFormat="false" ht="14" hidden="false" customHeight="false" outlineLevel="0" collapsed="false">
      <c r="BF165" s="78"/>
      <c r="BG165" s="132"/>
      <c r="BH165" s="44"/>
      <c r="BI165" s="44"/>
      <c r="BJ165" s="44"/>
      <c r="BK165" s="44" t="str">
        <f aca="false">IF(BF165="物管行政部","侯旭、郑楠",IF(BF165="安保部","张庚",IF(BF165="工程设备部","华菲",IF(BF165="人力资源部","成琦",IF(BF165="党委工作部","阎鑫雨",IF(BF165="餐饮服务部","赵弘晨",IF(BF165="工会","郑欣",IF(BF165="办公室","董娜",""))))))))&amp;IF(BF165="纪检部","张先民",IF(BF165="信息管理部","蔡浩然",""))</f>
        <v/>
      </c>
      <c r="BL165" s="44"/>
      <c r="BM165" s="44"/>
      <c r="BN165" s="44"/>
      <c r="BO165" s="44"/>
      <c r="BP165" s="44"/>
      <c r="BQ165" s="44"/>
      <c r="BR165" s="44"/>
      <c r="BS165" s="44"/>
      <c r="BT165" s="44"/>
      <c r="BU165" s="44"/>
      <c r="BV165" s="44"/>
      <c r="BW165" s="44"/>
      <c r="BX165" s="44"/>
      <c r="BY165" s="44"/>
    </row>
    <row r="166" customFormat="false" ht="14" hidden="false" customHeight="false" outlineLevel="0" collapsed="false">
      <c r="BF166" s="78"/>
      <c r="BG166" s="132"/>
      <c r="BH166" s="44"/>
      <c r="BI166" s="44"/>
      <c r="BJ166" s="44"/>
      <c r="BK166" s="44" t="str">
        <f aca="false">IF(BF166="物管行政部","侯旭、郑楠",IF(BF166="安保部","张庚",IF(BF166="工程设备部","华菲",IF(BF166="人力资源部","成琦",IF(BF166="党委工作部","阎鑫雨",IF(BF166="餐饮服务部","赵弘晨",IF(BF166="工会","郑欣",IF(BF166="办公室","董娜",""))))))))&amp;IF(BF166="纪检部","张先民",IF(BF166="信息管理部","蔡浩然",""))</f>
        <v/>
      </c>
      <c r="BL166" s="44"/>
      <c r="BM166" s="44"/>
      <c r="BN166" s="44"/>
      <c r="BO166" s="44"/>
      <c r="BP166" s="44"/>
      <c r="BQ166" s="44"/>
      <c r="BR166" s="44"/>
      <c r="BS166" s="44"/>
      <c r="BT166" s="44"/>
      <c r="BU166" s="44"/>
      <c r="BV166" s="44"/>
      <c r="BW166" s="44"/>
      <c r="BX166" s="44"/>
      <c r="BY166" s="44"/>
    </row>
    <row r="167" customFormat="false" ht="14" hidden="false" customHeight="false" outlineLevel="0" collapsed="false">
      <c r="BF167" s="78"/>
      <c r="BG167" s="132"/>
      <c r="BH167" s="44"/>
      <c r="BI167" s="44"/>
      <c r="BJ167" s="44"/>
      <c r="BK167" s="44" t="str">
        <f aca="false">IF(BF167="物管行政部","侯旭、郑楠",IF(BF167="安保部","张庚",IF(BF167="工程设备部","华菲",IF(BF167="人力资源部","成琦",IF(BF167="党委工作部","阎鑫雨",IF(BF167="餐饮服务部","赵弘晨",IF(BF167="工会","郑欣",IF(BF167="办公室","董娜",""))))))))&amp;IF(BF167="纪检部","张先民",IF(BF167="信息管理部","蔡浩然",""))</f>
        <v/>
      </c>
      <c r="BL167" s="44"/>
      <c r="BM167" s="44"/>
      <c r="BN167" s="44"/>
      <c r="BO167" s="44"/>
      <c r="BP167" s="44"/>
      <c r="BQ167" s="44"/>
      <c r="BR167" s="44"/>
      <c r="BS167" s="44"/>
      <c r="BT167" s="44"/>
      <c r="BU167" s="44"/>
      <c r="BV167" s="44"/>
      <c r="BW167" s="44"/>
      <c r="BX167" s="44"/>
      <c r="BY167" s="44"/>
    </row>
    <row r="168" customFormat="false" ht="14" hidden="false" customHeight="false" outlineLevel="0" collapsed="false">
      <c r="BF168" s="78"/>
      <c r="BG168" s="132"/>
      <c r="BH168" s="44"/>
      <c r="BI168" s="44"/>
      <c r="BJ168" s="44"/>
      <c r="BK168" s="44" t="str">
        <f aca="false">IF(BF168="物管行政部","侯旭、郑楠",IF(BF168="安保部","张庚",IF(BF168="工程设备部","华菲",IF(BF168="人力资源部","成琦",IF(BF168="党委工作部","阎鑫雨",IF(BF168="餐饮服务部","赵弘晨",IF(BF168="工会","郑欣",IF(BF168="办公室","董娜",""))))))))&amp;IF(BF168="纪检部","张先民",IF(BF168="信息管理部","蔡浩然",""))</f>
        <v/>
      </c>
      <c r="BL168" s="44"/>
      <c r="BM168" s="44"/>
      <c r="BN168" s="44"/>
      <c r="BO168" s="44"/>
      <c r="BP168" s="44"/>
      <c r="BQ168" s="44"/>
      <c r="BR168" s="44"/>
      <c r="BS168" s="44"/>
      <c r="BT168" s="44"/>
      <c r="BU168" s="44"/>
      <c r="BV168" s="44"/>
      <c r="BW168" s="44"/>
      <c r="BX168" s="44"/>
      <c r="BY168" s="44"/>
    </row>
    <row r="169" customFormat="false" ht="14" hidden="false" customHeight="false" outlineLevel="0" collapsed="false">
      <c r="BF169" s="78"/>
      <c r="BG169" s="132"/>
      <c r="BH169" s="44"/>
      <c r="BI169" s="44"/>
      <c r="BJ169" s="44"/>
      <c r="BK169" s="44" t="str">
        <f aca="false">IF(BF169="物管行政部","侯旭、郑楠",IF(BF169="安保部","张庚",IF(BF169="工程设备部","华菲",IF(BF169="人力资源部","成琦",IF(BF169="党委工作部","阎鑫雨",IF(BF169="餐饮服务部","赵弘晨",IF(BF169="工会","郑欣",IF(BF169="办公室","董娜",""))))))))&amp;IF(BF169="纪检部","张先民",IF(BF169="信息管理部","蔡浩然",""))</f>
        <v/>
      </c>
      <c r="BL169" s="44"/>
      <c r="BM169" s="44"/>
      <c r="BN169" s="44"/>
      <c r="BO169" s="44"/>
      <c r="BP169" s="44"/>
      <c r="BQ169" s="44"/>
      <c r="BR169" s="44"/>
      <c r="BS169" s="44"/>
      <c r="BT169" s="44"/>
      <c r="BU169" s="44"/>
      <c r="BV169" s="44"/>
      <c r="BW169" s="44"/>
      <c r="BX169" s="44"/>
      <c r="BY169" s="44"/>
    </row>
    <row r="170" customFormat="false" ht="14" hidden="false" customHeight="false" outlineLevel="0" collapsed="false">
      <c r="BF170" s="78"/>
      <c r="BG170" s="132"/>
      <c r="BH170" s="44"/>
      <c r="BI170" s="44"/>
      <c r="BJ170" s="44"/>
      <c r="BK170" s="44" t="str">
        <f aca="false">IF(BF170="物管行政部","侯旭、郑楠",IF(BF170="安保部","张庚",IF(BF170="工程设备部","华菲",IF(BF170="人力资源部","成琦",IF(BF170="党委工作部","阎鑫雨",IF(BF170="餐饮服务部","赵弘晨",IF(BF170="工会","郑欣",IF(BF170="办公室","董娜",""))))))))&amp;IF(BF170="纪检部","张先民",IF(BF170="信息管理部","蔡浩然",""))</f>
        <v/>
      </c>
      <c r="BL170" s="44"/>
      <c r="BM170" s="44"/>
      <c r="BN170" s="44"/>
      <c r="BO170" s="44"/>
      <c r="BP170" s="44"/>
      <c r="BQ170" s="44"/>
      <c r="BR170" s="44"/>
      <c r="BS170" s="44"/>
      <c r="BT170" s="44"/>
      <c r="BU170" s="44"/>
      <c r="BV170" s="44"/>
      <c r="BW170" s="44"/>
      <c r="BX170" s="44"/>
      <c r="BY170" s="44"/>
    </row>
    <row r="171" customFormat="false" ht="14" hidden="false" customHeight="false" outlineLevel="0" collapsed="false">
      <c r="BF171" s="78"/>
      <c r="BG171" s="132"/>
      <c r="BH171" s="44"/>
      <c r="BI171" s="44"/>
      <c r="BJ171" s="44"/>
      <c r="BK171" s="44" t="str">
        <f aca="false">IF(BF171="物管行政部","侯旭、郑楠",IF(BF171="安保部","张庚",IF(BF171="工程设备部","华菲",IF(BF171="人力资源部","成琦",IF(BF171="党委工作部","阎鑫雨",IF(BF171="餐饮服务部","赵弘晨",IF(BF171="工会","郑欣",IF(BF171="办公室","董娜",""))))))))&amp;IF(BF171="纪检部","张先民",IF(BF171="信息管理部","蔡浩然",""))</f>
        <v/>
      </c>
      <c r="BL171" s="44"/>
      <c r="BM171" s="44"/>
      <c r="BN171" s="44"/>
      <c r="BO171" s="44"/>
      <c r="BP171" s="44"/>
      <c r="BQ171" s="44"/>
      <c r="BR171" s="44"/>
      <c r="BS171" s="44"/>
      <c r="BT171" s="44"/>
      <c r="BU171" s="44"/>
      <c r="BV171" s="44"/>
      <c r="BW171" s="44"/>
      <c r="BX171" s="44"/>
      <c r="BY171" s="44"/>
    </row>
    <row r="172" customFormat="false" ht="14" hidden="false" customHeight="false" outlineLevel="0" collapsed="false">
      <c r="BF172" s="78"/>
      <c r="BG172" s="132"/>
      <c r="BH172" s="44"/>
      <c r="BI172" s="44"/>
      <c r="BJ172" s="44"/>
      <c r="BK172" s="44" t="str">
        <f aca="false">IF(BF172="物管行政部","侯旭、郑楠",IF(BF172="安保部","张庚",IF(BF172="工程设备部","华菲",IF(BF172="人力资源部","成琦",IF(BF172="党委工作部","阎鑫雨",IF(BF172="餐饮服务部","赵弘晨",IF(BF172="工会","郑欣",IF(BF172="办公室","董娜",""))))))))&amp;IF(BF172="纪检部","张先民",IF(BF172="信息管理部","蔡浩然",""))</f>
        <v/>
      </c>
      <c r="BL172" s="44"/>
      <c r="BM172" s="44"/>
      <c r="BN172" s="44"/>
      <c r="BO172" s="44"/>
      <c r="BP172" s="44"/>
      <c r="BQ172" s="44"/>
      <c r="BR172" s="44"/>
      <c r="BS172" s="44"/>
      <c r="BT172" s="44"/>
      <c r="BU172" s="44"/>
      <c r="BV172" s="44"/>
      <c r="BW172" s="44"/>
      <c r="BX172" s="44"/>
      <c r="BY172" s="44"/>
    </row>
    <row r="173" customFormat="false" ht="14" hidden="false" customHeight="false" outlineLevel="0" collapsed="false">
      <c r="BF173" s="78"/>
      <c r="BG173" s="132"/>
      <c r="BH173" s="44"/>
      <c r="BI173" s="44"/>
      <c r="BJ173" s="44"/>
      <c r="BK173" s="44" t="str">
        <f aca="false">IF(BF173="物管行政部","侯旭、郑楠",IF(BF173="安保部","张庚",IF(BF173="工程设备部","华菲",IF(BF173="人力资源部","成琦",IF(BF173="党委工作部","阎鑫雨",IF(BF173="餐饮服务部","赵弘晨",IF(BF173="工会","郑欣",IF(BF173="办公室","董娜",""))))))))&amp;IF(BF173="纪检部","张先民",IF(BF173="信息管理部","蔡浩然",""))</f>
        <v/>
      </c>
      <c r="BL173" s="44"/>
      <c r="BM173" s="44"/>
      <c r="BN173" s="44"/>
      <c r="BO173" s="44"/>
      <c r="BP173" s="44"/>
      <c r="BQ173" s="44"/>
      <c r="BR173" s="44"/>
      <c r="BS173" s="44"/>
      <c r="BT173" s="44"/>
      <c r="BU173" s="44"/>
      <c r="BV173" s="44"/>
      <c r="BW173" s="44"/>
      <c r="BX173" s="44"/>
      <c r="BY173" s="44"/>
    </row>
    <row r="174" customFormat="false" ht="14" hidden="false" customHeight="false" outlineLevel="0" collapsed="false">
      <c r="BF174" s="78"/>
      <c r="BG174" s="132"/>
      <c r="BH174" s="44"/>
      <c r="BI174" s="44"/>
      <c r="BJ174" s="44"/>
      <c r="BK174" s="44" t="str">
        <f aca="false">IF(BF174="物管行政部","侯旭、郑楠",IF(BF174="安保部","张庚",IF(BF174="工程设备部","华菲",IF(BF174="人力资源部","成琦",IF(BF174="党委工作部","阎鑫雨",IF(BF174="餐饮服务部","赵弘晨",IF(BF174="工会","郑欣",IF(BF174="办公室","董娜",""))))))))&amp;IF(BF174="纪检部","张先民",IF(BF174="信息管理部","蔡浩然",""))</f>
        <v/>
      </c>
      <c r="BL174" s="44"/>
      <c r="BM174" s="44"/>
      <c r="BN174" s="44"/>
      <c r="BO174" s="44"/>
      <c r="BP174" s="44"/>
      <c r="BQ174" s="44"/>
      <c r="BR174" s="44"/>
      <c r="BS174" s="44"/>
      <c r="BT174" s="44"/>
      <c r="BU174" s="44"/>
      <c r="BV174" s="44"/>
      <c r="BW174" s="44"/>
      <c r="BX174" s="44"/>
      <c r="BY174" s="44"/>
    </row>
    <row r="175" customFormat="false" ht="14" hidden="false" customHeight="false" outlineLevel="0" collapsed="false">
      <c r="BF175" s="78"/>
      <c r="BG175" s="154"/>
      <c r="BH175" s="44"/>
      <c r="BI175" s="44"/>
      <c r="BJ175" s="44"/>
      <c r="BK175" s="44" t="str">
        <f aca="false">IF(BF175="物管行政部","侯旭、郑楠",IF(BF175="安保部","张庚",IF(BF175="工程设备部","华菲",IF(BF175="人力资源部","成琦",IF(BF175="党委工作部","阎鑫雨",IF(BF175="餐饮服务部","赵弘晨",IF(BF175="工会","郑欣",IF(BF175="办公室","董娜",""))))))))&amp;IF(BF175="纪检部","张先民",IF(BF175="信息管理部","蔡浩然",""))</f>
        <v/>
      </c>
      <c r="BL175" s="44"/>
      <c r="BM175" s="44"/>
      <c r="BN175" s="44"/>
      <c r="BO175" s="44"/>
      <c r="BP175" s="44"/>
      <c r="BQ175" s="44"/>
      <c r="BR175" s="44"/>
      <c r="BS175" s="44"/>
      <c r="BT175" s="44"/>
      <c r="BU175" s="44"/>
      <c r="BV175" s="44"/>
      <c r="BW175" s="44"/>
      <c r="BX175" s="44"/>
      <c r="BY175" s="44"/>
    </row>
    <row r="176" customFormat="false" ht="14" hidden="false" customHeight="false" outlineLevel="0" collapsed="false">
      <c r="BF176" s="78"/>
      <c r="BG176" s="132"/>
      <c r="BH176" s="44"/>
      <c r="BI176" s="44"/>
      <c r="BJ176" s="44"/>
      <c r="BK176" s="44" t="str">
        <f aca="false">IF(BF176="物管行政部","侯旭、郑楠",IF(BF176="安保部","张庚",IF(BF176="工程设备部","华菲",IF(BF176="人力资源部","成琦",IF(BF176="党委工作部","阎鑫雨",IF(BF176="餐饮服务部","赵弘晨",IF(BF176="工会","郑欣",IF(BF176="办公室","董娜",""))))))))&amp;IF(BF176="纪检部","张先民",IF(BF176="信息管理部","蔡浩然",""))</f>
        <v/>
      </c>
      <c r="BL176" s="44"/>
      <c r="BM176" s="44"/>
      <c r="BN176" s="44"/>
      <c r="BO176" s="44"/>
      <c r="BP176" s="44"/>
      <c r="BQ176" s="44"/>
      <c r="BR176" s="44"/>
      <c r="BS176" s="44"/>
      <c r="BT176" s="44"/>
      <c r="BU176" s="44"/>
      <c r="BV176" s="44"/>
      <c r="BW176" s="44"/>
      <c r="BX176" s="44"/>
      <c r="BY176" s="44"/>
    </row>
    <row r="177" customFormat="false" ht="14" hidden="false" customHeight="false" outlineLevel="0" collapsed="false">
      <c r="BF177" s="78"/>
      <c r="BG177" s="132"/>
      <c r="BH177" s="44"/>
      <c r="BI177" s="44"/>
      <c r="BJ177" s="44"/>
      <c r="BK177" s="44" t="str">
        <f aca="false">IF(BF177="物管行政部","侯旭、郑楠",IF(BF177="安保部","张庚",IF(BF177="工程设备部","华菲",IF(BF177="人力资源部","成琦",IF(BF177="党委工作部","阎鑫雨",IF(BF177="餐饮服务部","赵弘晨",IF(BF177="工会","郑欣",IF(BF177="办公室","董娜",""))))))))&amp;IF(BF177="纪检部","张先民",IF(BF177="信息管理部","蔡浩然",""))</f>
        <v/>
      </c>
      <c r="BL177" s="44"/>
      <c r="BM177" s="44"/>
      <c r="BN177" s="44"/>
      <c r="BO177" s="44"/>
      <c r="BP177" s="44"/>
      <c r="BQ177" s="44"/>
      <c r="BR177" s="44"/>
      <c r="BS177" s="44"/>
      <c r="BT177" s="44"/>
      <c r="BU177" s="44"/>
      <c r="BV177" s="44"/>
      <c r="BW177" s="44"/>
      <c r="BX177" s="44"/>
      <c r="BY177" s="44"/>
    </row>
    <row r="178" customFormat="false" ht="14" hidden="false" customHeight="false" outlineLevel="0" collapsed="false">
      <c r="BF178" s="78"/>
      <c r="BG178" s="132"/>
      <c r="BH178" s="44"/>
      <c r="BI178" s="44"/>
      <c r="BJ178" s="44"/>
      <c r="BK178" s="44" t="str">
        <f aca="false">IF(BF178="物管行政部","侯旭、郑楠",IF(BF178="安保部","张庚",IF(BF178="工程设备部","华菲",IF(BF178="人力资源部","成琦",IF(BF178="党委工作部","阎鑫雨",IF(BF178="餐饮服务部","赵弘晨",IF(BF178="工会","郑欣",IF(BF178="办公室","董娜",""))))))))&amp;IF(BF178="纪检部","张先民",IF(BF178="信息管理部","蔡浩然",""))</f>
        <v/>
      </c>
      <c r="BL178" s="44"/>
      <c r="BM178" s="44"/>
      <c r="BN178" s="44"/>
      <c r="BO178" s="44"/>
      <c r="BP178" s="44"/>
      <c r="BQ178" s="44"/>
      <c r="BR178" s="44"/>
      <c r="BS178" s="44"/>
      <c r="BT178" s="44"/>
      <c r="BU178" s="44"/>
      <c r="BV178" s="44"/>
      <c r="BW178" s="44"/>
      <c r="BX178" s="44"/>
      <c r="BY178" s="44"/>
    </row>
    <row r="179" customFormat="false" ht="14" hidden="false" customHeight="false" outlineLevel="0" collapsed="false">
      <c r="BF179" s="78"/>
      <c r="BG179" s="132"/>
      <c r="BH179" s="44"/>
      <c r="BI179" s="44"/>
      <c r="BJ179" s="44"/>
      <c r="BK179" s="44" t="str">
        <f aca="false">IF(BF179="物管行政部","侯旭、郑楠",IF(BF179="安保部","张庚",IF(BF179="工程设备部","华菲",IF(BF179="人力资源部","成琦",IF(BF179="党委工作部","阎鑫雨",IF(BF179="餐饮服务部","赵弘晨",IF(BF179="工会","郑欣",IF(BF179="办公室","董娜",""))))))))&amp;IF(BF179="纪检部","张先民",IF(BF179="信息管理部","蔡浩然",""))</f>
        <v/>
      </c>
      <c r="BL179" s="44"/>
      <c r="BM179" s="44"/>
      <c r="BN179" s="44"/>
      <c r="BO179" s="44"/>
      <c r="BP179" s="44"/>
      <c r="BQ179" s="44"/>
      <c r="BR179" s="44"/>
      <c r="BS179" s="44"/>
      <c r="BT179" s="44"/>
      <c r="BU179" s="44"/>
      <c r="BV179" s="44"/>
      <c r="BW179" s="44"/>
      <c r="BX179" s="44"/>
      <c r="BY179" s="44"/>
    </row>
    <row r="180" customFormat="false" ht="14" hidden="false" customHeight="false" outlineLevel="0" collapsed="false">
      <c r="BF180" s="78"/>
      <c r="BG180" s="132"/>
      <c r="BH180" s="44"/>
      <c r="BI180" s="44"/>
      <c r="BJ180" s="44"/>
      <c r="BK180" s="44" t="str">
        <f aca="false">IF(BF180="物管行政部","侯旭、郑楠",IF(BF180="安保部","张庚",IF(BF180="工程设备部","华菲",IF(BF180="人力资源部","成琦",IF(BF180="党委工作部","阎鑫雨",IF(BF180="餐饮服务部","赵弘晨",IF(BF180="工会","郑欣",IF(BF180="办公室","董娜",""))))))))&amp;IF(BF180="纪检部","张先民",IF(BF180="信息管理部","蔡浩然",""))</f>
        <v/>
      </c>
      <c r="BL180" s="44"/>
      <c r="BM180" s="44"/>
      <c r="BN180" s="44"/>
      <c r="BO180" s="44"/>
      <c r="BP180" s="44"/>
      <c r="BQ180" s="44"/>
      <c r="BR180" s="44"/>
      <c r="BS180" s="44"/>
      <c r="BT180" s="44"/>
      <c r="BU180" s="44"/>
      <c r="BV180" s="44"/>
      <c r="BW180" s="44"/>
      <c r="BX180" s="44"/>
      <c r="BY180" s="44"/>
    </row>
    <row r="181" customFormat="false" ht="14" hidden="false" customHeight="false" outlineLevel="0" collapsed="false">
      <c r="BF181" s="78"/>
      <c r="BG181" s="132"/>
      <c r="BH181" s="44"/>
      <c r="BI181" s="44"/>
      <c r="BJ181" s="44"/>
      <c r="BK181" s="44" t="str">
        <f aca="false">IF(BF181="物管行政部","侯旭、郑楠",IF(BF181="安保部","张庚",IF(BF181="工程设备部","华菲",IF(BF181="人力资源部","成琦",IF(BF181="党委工作部","阎鑫雨",IF(BF181="餐饮服务部","赵弘晨",IF(BF181="工会","郑欣",IF(BF181="办公室","董娜",""))))))))&amp;IF(BF181="纪检部","张先民",IF(BF181="信息管理部","蔡浩然",""))</f>
        <v/>
      </c>
      <c r="BL181" s="44"/>
      <c r="BM181" s="44"/>
      <c r="BN181" s="44"/>
      <c r="BO181" s="44"/>
      <c r="BP181" s="44"/>
      <c r="BQ181" s="44"/>
      <c r="BR181" s="44"/>
      <c r="BS181" s="44"/>
      <c r="BT181" s="44"/>
      <c r="BU181" s="44"/>
      <c r="BV181" s="44"/>
      <c r="BW181" s="44"/>
      <c r="BX181" s="44"/>
      <c r="BY181" s="44"/>
    </row>
    <row r="182" customFormat="false" ht="14" hidden="false" customHeight="false" outlineLevel="0" collapsed="false">
      <c r="BF182" s="78"/>
      <c r="BG182" s="132"/>
      <c r="BH182" s="44"/>
      <c r="BI182" s="44"/>
      <c r="BJ182" s="44"/>
      <c r="BK182" s="44" t="str">
        <f aca="false">IF(BF182="物管行政部","侯旭、郑楠",IF(BF182="安保部","张庚",IF(BF182="工程设备部","华菲",IF(BF182="人力资源部","成琦",IF(BF182="党委工作部","阎鑫雨",IF(BF182="餐饮服务部","赵弘晨",IF(BF182="工会","郑欣",IF(BF182="办公室","董娜",""))))))))&amp;IF(BF182="纪检部","张先民",IF(BF182="信息管理部","蔡浩然",""))</f>
        <v/>
      </c>
      <c r="BL182" s="44"/>
      <c r="BM182" s="44"/>
      <c r="BN182" s="44"/>
      <c r="BO182" s="44"/>
      <c r="BP182" s="44"/>
      <c r="BQ182" s="44"/>
      <c r="BR182" s="44"/>
      <c r="BS182" s="44"/>
      <c r="BT182" s="44"/>
      <c r="BU182" s="44"/>
      <c r="BV182" s="44"/>
      <c r="BW182" s="44"/>
      <c r="BX182" s="44"/>
      <c r="BY182" s="44"/>
    </row>
    <row r="183" customFormat="false" ht="14" hidden="false" customHeight="false" outlineLevel="0" collapsed="false">
      <c r="BF183" s="78"/>
      <c r="BG183" s="132"/>
      <c r="BH183" s="44"/>
      <c r="BI183" s="44"/>
      <c r="BJ183" s="44"/>
      <c r="BK183" s="44" t="str">
        <f aca="false">IF(BF183="物管行政部","侯旭、郑楠",IF(BF183="安保部","张庚",IF(BF183="工程设备部","华菲",IF(BF183="人力资源部","成琦",IF(BF183="党委工作部","阎鑫雨",IF(BF183="餐饮服务部","赵弘晨",IF(BF183="工会","郑欣",IF(BF183="办公室","董娜",""))))))))&amp;IF(BF183="纪检部","张先民",IF(BF183="信息管理部","蔡浩然",""))</f>
        <v/>
      </c>
      <c r="BL183" s="44"/>
      <c r="BM183" s="44"/>
      <c r="BN183" s="44"/>
      <c r="BO183" s="44"/>
      <c r="BP183" s="44"/>
      <c r="BQ183" s="44"/>
      <c r="BR183" s="44"/>
      <c r="BS183" s="44"/>
      <c r="BT183" s="44"/>
      <c r="BU183" s="44"/>
      <c r="BV183" s="44"/>
      <c r="BW183" s="44"/>
      <c r="BX183" s="44"/>
      <c r="BY183" s="44"/>
    </row>
    <row r="184" customFormat="false" ht="14" hidden="false" customHeight="false" outlineLevel="0" collapsed="false">
      <c r="BF184" s="78"/>
      <c r="BG184" s="132"/>
      <c r="BH184" s="44"/>
      <c r="BI184" s="44"/>
      <c r="BJ184" s="44"/>
      <c r="BK184" s="44" t="str">
        <f aca="false">IF(BF184="物管行政部","侯旭、郑楠",IF(BF184="安保部","张庚",IF(BF184="工程设备部","华菲",IF(BF184="人力资源部","成琦",IF(BF184="党委工作部","阎鑫雨",IF(BF184="餐饮服务部","赵弘晨",IF(BF184="工会","郑欣",IF(BF184="办公室","董娜",""))))))))&amp;IF(BF184="纪检部","张先民",IF(BF184="信息管理部","蔡浩然",""))</f>
        <v/>
      </c>
      <c r="BL184" s="44"/>
      <c r="BM184" s="44"/>
      <c r="BN184" s="44"/>
      <c r="BO184" s="44"/>
      <c r="BP184" s="44"/>
      <c r="BQ184" s="44"/>
      <c r="BR184" s="44"/>
      <c r="BS184" s="44"/>
      <c r="BT184" s="44"/>
      <c r="BU184" s="44"/>
      <c r="BV184" s="44"/>
      <c r="BW184" s="44"/>
      <c r="BX184" s="44"/>
      <c r="BY184" s="44"/>
    </row>
    <row r="185" customFormat="false" ht="14" hidden="false" customHeight="false" outlineLevel="0" collapsed="false">
      <c r="BF185" s="78"/>
      <c r="BG185" s="132"/>
      <c r="BH185" s="44"/>
      <c r="BI185" s="44"/>
      <c r="BJ185" s="44"/>
      <c r="BK185" s="44" t="str">
        <f aca="false">IF(BF185="物管行政部","侯旭、郑楠",IF(BF185="安保部","张庚",IF(BF185="工程设备部","华菲",IF(BF185="人力资源部","成琦",IF(BF185="党委工作部","阎鑫雨",IF(BF185="餐饮服务部","赵弘晨",IF(BF185="工会","郑欣",IF(BF185="办公室","董娜",""))))))))&amp;IF(BF185="纪检部","张先民",IF(BF185="信息管理部","蔡浩然",""))</f>
        <v/>
      </c>
      <c r="BL185" s="44"/>
      <c r="BM185" s="44"/>
      <c r="BN185" s="44"/>
      <c r="BO185" s="44"/>
      <c r="BP185" s="44"/>
      <c r="BQ185" s="44"/>
      <c r="BR185" s="44"/>
      <c r="BS185" s="44"/>
      <c r="BT185" s="44"/>
      <c r="BU185" s="44"/>
      <c r="BV185" s="44"/>
      <c r="BW185" s="44"/>
      <c r="BX185" s="44"/>
      <c r="BY185" s="44"/>
    </row>
    <row r="186" customFormat="false" ht="14" hidden="false" customHeight="false" outlineLevel="0" collapsed="false">
      <c r="BF186" s="78"/>
      <c r="BG186" s="132"/>
      <c r="BH186" s="44"/>
      <c r="BI186" s="44"/>
      <c r="BJ186" s="44"/>
      <c r="BK186" s="44" t="str">
        <f aca="false">IF(BF186="物管行政部","侯旭、郑楠",IF(BF186="安保部","张庚",IF(BF186="工程设备部","华菲",IF(BF186="人力资源部","成琦",IF(BF186="党委工作部","阎鑫雨",IF(BF186="餐饮服务部","赵弘晨",IF(BF186="工会","郑欣",IF(BF186="办公室","董娜",""))))))))&amp;IF(BF186="纪检部","张先民",IF(BF186="信息管理部","蔡浩然",""))</f>
        <v/>
      </c>
      <c r="BL186" s="44"/>
      <c r="BM186" s="44"/>
      <c r="BN186" s="44"/>
      <c r="BO186" s="44"/>
      <c r="BP186" s="44"/>
      <c r="BQ186" s="44"/>
      <c r="BR186" s="44"/>
      <c r="BS186" s="44"/>
      <c r="BT186" s="44"/>
      <c r="BU186" s="44"/>
      <c r="BV186" s="44"/>
      <c r="BW186" s="44"/>
      <c r="BX186" s="44"/>
      <c r="BY186" s="44"/>
    </row>
    <row r="187" customFormat="false" ht="14" hidden="false" customHeight="false" outlineLevel="0" collapsed="false">
      <c r="BF187" s="78"/>
      <c r="BG187" s="132"/>
      <c r="BH187" s="44"/>
      <c r="BI187" s="44"/>
      <c r="BJ187" s="44"/>
      <c r="BK187" s="44" t="str">
        <f aca="false">IF(BF187="物管行政部","侯旭、郑楠",IF(BF187="安保部","张庚",IF(BF187="工程设备部","华菲",IF(BF187="人力资源部","成琦",IF(BF187="党委工作部","阎鑫雨",IF(BF187="餐饮服务部","赵弘晨",IF(BF187="工会","郑欣",IF(BF187="办公室","董娜",""))))))))&amp;IF(BF187="纪检部","张先民",IF(BF187="信息管理部","蔡浩然",""))</f>
        <v/>
      </c>
      <c r="BL187" s="44"/>
      <c r="BM187" s="44"/>
      <c r="BN187" s="44"/>
      <c r="BO187" s="44"/>
      <c r="BP187" s="44"/>
      <c r="BQ187" s="44"/>
      <c r="BR187" s="44"/>
      <c r="BS187" s="44"/>
      <c r="BT187" s="44"/>
      <c r="BU187" s="44"/>
      <c r="BV187" s="44"/>
      <c r="BW187" s="44"/>
      <c r="BX187" s="44"/>
      <c r="BY187" s="44"/>
    </row>
    <row r="188" customFormat="false" ht="14" hidden="false" customHeight="false" outlineLevel="0" collapsed="false">
      <c r="BF188" s="78"/>
      <c r="BG188" s="132"/>
      <c r="BH188" s="44"/>
      <c r="BI188" s="44"/>
      <c r="BJ188" s="44"/>
      <c r="BK188" s="44" t="str">
        <f aca="false">IF(BF188="物管行政部","侯旭、郑楠",IF(BF188="安保部","张庚",IF(BF188="工程设备部","华菲",IF(BF188="人力资源部","成琦",IF(BF188="党委工作部","阎鑫雨",IF(BF188="餐饮服务部","赵弘晨",IF(BF188="工会","郑欣",IF(BF188="办公室","董娜",""))))))))&amp;IF(BF188="纪检部","张先民",IF(BF188="信息管理部","蔡浩然",""))</f>
        <v/>
      </c>
      <c r="BL188" s="44"/>
      <c r="BM188" s="44"/>
      <c r="BN188" s="44"/>
      <c r="BO188" s="44"/>
      <c r="BP188" s="44"/>
      <c r="BQ188" s="44"/>
      <c r="BR188" s="44"/>
      <c r="BS188" s="44"/>
      <c r="BT188" s="44"/>
      <c r="BU188" s="44"/>
      <c r="BV188" s="44"/>
      <c r="BW188" s="44"/>
      <c r="BX188" s="44"/>
      <c r="BY188" s="44"/>
    </row>
    <row r="189" customFormat="false" ht="14" hidden="false" customHeight="false" outlineLevel="0" collapsed="false">
      <c r="BF189" s="78"/>
      <c r="BG189" s="132"/>
      <c r="BH189" s="44"/>
      <c r="BI189" s="44"/>
      <c r="BJ189" s="44"/>
      <c r="BK189" s="44" t="str">
        <f aca="false">IF(BF189="物管行政部","侯旭、郑楠",IF(BF189="安保部","张庚",IF(BF189="工程设备部","华菲",IF(BF189="人力资源部","成琦",IF(BF189="党委工作部","阎鑫雨",IF(BF189="餐饮服务部","赵弘晨",IF(BF189="工会","郑欣",IF(BF189="办公室","董娜",""))))))))&amp;IF(BF189="纪检部","张先民",IF(BF189="信息管理部","蔡浩然",""))</f>
        <v/>
      </c>
      <c r="BL189" s="44"/>
      <c r="BM189" s="44"/>
      <c r="BN189" s="44"/>
      <c r="BO189" s="44"/>
      <c r="BP189" s="44"/>
      <c r="BQ189" s="44"/>
      <c r="BR189" s="44"/>
      <c r="BS189" s="44"/>
      <c r="BT189" s="44"/>
      <c r="BU189" s="44"/>
      <c r="BV189" s="44"/>
      <c r="BW189" s="44"/>
      <c r="BX189" s="44"/>
      <c r="BY189" s="44"/>
    </row>
    <row r="190" customFormat="false" ht="14" hidden="false" customHeight="false" outlineLevel="0" collapsed="false">
      <c r="BF190" s="78"/>
      <c r="BG190" s="132"/>
      <c r="BH190" s="44"/>
      <c r="BI190" s="44"/>
      <c r="BJ190" s="44"/>
      <c r="BK190" s="44" t="str">
        <f aca="false">IF(BF190="物管行政部","侯旭、郑楠",IF(BF190="安保部","张庚",IF(BF190="工程设备部","华菲",IF(BF190="人力资源部","成琦",IF(BF190="党委工作部","阎鑫雨",IF(BF190="餐饮服务部","赵弘晨",IF(BF190="工会","郑欣",IF(BF190="办公室","董娜",""))))))))&amp;IF(BF190="纪检部","张先民",IF(BF190="信息管理部","蔡浩然",""))</f>
        <v/>
      </c>
      <c r="BL190" s="44"/>
      <c r="BM190" s="44"/>
      <c r="BN190" s="44"/>
      <c r="BO190" s="44"/>
      <c r="BP190" s="44"/>
      <c r="BQ190" s="44"/>
      <c r="BR190" s="44"/>
      <c r="BS190" s="44"/>
      <c r="BT190" s="44"/>
      <c r="BU190" s="44"/>
      <c r="BV190" s="44"/>
      <c r="BW190" s="44"/>
      <c r="BX190" s="44"/>
      <c r="BY190" s="44"/>
    </row>
    <row r="191" customFormat="false" ht="14" hidden="false" customHeight="false" outlineLevel="0" collapsed="false">
      <c r="BF191" s="78"/>
      <c r="BG191" s="132"/>
      <c r="BH191" s="44"/>
      <c r="BI191" s="44"/>
      <c r="BJ191" s="44"/>
      <c r="BK191" s="44" t="str">
        <f aca="false">IF(BF191="物管行政部","侯旭、郑楠",IF(BF191="安保部","张庚",IF(BF191="工程设备部","华菲",IF(BF191="人力资源部","成琦",IF(BF191="党委工作部","阎鑫雨",IF(BF191="餐饮服务部","赵弘晨",IF(BF191="工会","郑欣",IF(BF191="办公室","董娜",""))))))))&amp;IF(BF191="纪检部","张先民",IF(BF191="信息管理部","蔡浩然",""))</f>
        <v/>
      </c>
      <c r="BL191" s="44"/>
      <c r="BM191" s="44"/>
      <c r="BN191" s="44"/>
      <c r="BO191" s="44"/>
      <c r="BP191" s="44"/>
      <c r="BQ191" s="44"/>
      <c r="BR191" s="44"/>
      <c r="BS191" s="44"/>
      <c r="BT191" s="44"/>
      <c r="BU191" s="44"/>
      <c r="BV191" s="44"/>
      <c r="BW191" s="44"/>
      <c r="BX191" s="44"/>
      <c r="BY191" s="44"/>
    </row>
    <row r="192" customFormat="false" ht="14" hidden="false" customHeight="false" outlineLevel="0" collapsed="false">
      <c r="BF192" s="78"/>
      <c r="BG192" s="132"/>
      <c r="BH192" s="44"/>
      <c r="BI192" s="44"/>
      <c r="BJ192" s="44"/>
      <c r="BK192" s="44" t="str">
        <f aca="false">IF(BF192="物管行政部","侯旭、郑楠",IF(BF192="安保部","张庚",IF(BF192="工程设备部","华菲",IF(BF192="人力资源部","成琦",IF(BF192="党委工作部","阎鑫雨",IF(BF192="餐饮服务部","赵弘晨",IF(BF192="工会","郑欣",IF(BF192="办公室","董娜",""))))))))&amp;IF(BF192="纪检部","张先民",IF(BF192="信息管理部","蔡浩然",""))</f>
        <v/>
      </c>
      <c r="BL192" s="44"/>
      <c r="BM192" s="44"/>
      <c r="BN192" s="44"/>
      <c r="BO192" s="44"/>
      <c r="BP192" s="44"/>
      <c r="BQ192" s="44"/>
      <c r="BR192" s="44"/>
      <c r="BS192" s="44"/>
      <c r="BT192" s="44"/>
      <c r="BU192" s="44"/>
      <c r="BV192" s="44"/>
      <c r="BW192" s="44"/>
      <c r="BX192" s="44"/>
      <c r="BY192" s="44"/>
    </row>
    <row r="193" customFormat="false" ht="14" hidden="false" customHeight="false" outlineLevel="0" collapsed="false">
      <c r="BF193" s="78"/>
      <c r="BG193" s="132"/>
      <c r="BH193" s="44"/>
      <c r="BI193" s="44"/>
      <c r="BJ193" s="44"/>
      <c r="BK193" s="44" t="str">
        <f aca="false">IF(BF193="物管行政部","侯旭、郑楠",IF(BF193="安保部","张庚",IF(BF193="工程设备部","华菲",IF(BF193="人力资源部","成琦",IF(BF193="党委工作部","阎鑫雨",IF(BF193="餐饮服务部","赵弘晨",IF(BF193="工会","郑欣",IF(BF193="办公室","董娜",""))))))))&amp;IF(BF193="纪检部","张先民",IF(BF193="信息管理部","蔡浩然",""))</f>
        <v/>
      </c>
      <c r="BL193" s="44"/>
      <c r="BM193" s="44"/>
      <c r="BN193" s="44"/>
      <c r="BO193" s="44"/>
      <c r="BP193" s="44"/>
      <c r="BQ193" s="44"/>
      <c r="BR193" s="44"/>
      <c r="BS193" s="44"/>
      <c r="BT193" s="44"/>
      <c r="BU193" s="44"/>
      <c r="BV193" s="44"/>
      <c r="BW193" s="44"/>
      <c r="BX193" s="44"/>
      <c r="BY193" s="44"/>
    </row>
    <row r="194" customFormat="false" ht="14" hidden="false" customHeight="false" outlineLevel="0" collapsed="false">
      <c r="BF194" s="78"/>
      <c r="BG194" s="132"/>
      <c r="BH194" s="44"/>
      <c r="BI194" s="44"/>
      <c r="BJ194" s="44"/>
      <c r="BK194" s="44" t="str">
        <f aca="false">IF(BF194="物管行政部","侯旭、郑楠",IF(BF194="安保部","张庚",IF(BF194="工程设备部","华菲",IF(BF194="人力资源部","成琦",IF(BF194="党委工作部","阎鑫雨",IF(BF194="餐饮服务部","赵弘晨",IF(BF194="工会","郑欣",IF(BF194="办公室","董娜",""))))))))&amp;IF(BF194="纪检部","张先民",IF(BF194="信息管理部","蔡浩然",""))</f>
        <v/>
      </c>
      <c r="BL194" s="44"/>
      <c r="BM194" s="44"/>
      <c r="BN194" s="44"/>
      <c r="BO194" s="44"/>
      <c r="BP194" s="44"/>
      <c r="BQ194" s="44"/>
      <c r="BR194" s="44"/>
      <c r="BS194" s="44"/>
      <c r="BT194" s="44"/>
      <c r="BU194" s="44"/>
      <c r="BV194" s="44"/>
      <c r="BW194" s="44"/>
      <c r="BX194" s="44"/>
      <c r="BY194" s="44"/>
    </row>
    <row r="195" customFormat="false" ht="14" hidden="false" customHeight="false" outlineLevel="0" collapsed="false">
      <c r="BF195" s="78"/>
      <c r="BG195" s="132"/>
      <c r="BH195" s="44"/>
      <c r="BI195" s="44"/>
      <c r="BJ195" s="44"/>
      <c r="BK195" s="44" t="str">
        <f aca="false">IF(BF195="物管行政部","侯旭、郑楠",IF(BF195="安保部","张庚",IF(BF195="工程设备部","华菲",IF(BF195="人力资源部","成琦",IF(BF195="党委工作部","阎鑫雨",IF(BF195="餐饮服务部","赵弘晨",IF(BF195="工会","郑欣",IF(BF195="办公室","董娜",""))))))))&amp;IF(BF195="纪检部","张先民",IF(BF195="信息管理部","蔡浩然",""))</f>
        <v/>
      </c>
      <c r="BL195" s="44"/>
      <c r="BM195" s="44"/>
      <c r="BN195" s="44"/>
      <c r="BO195" s="44"/>
      <c r="BP195" s="44"/>
      <c r="BQ195" s="44"/>
      <c r="BR195" s="44"/>
      <c r="BS195" s="44"/>
      <c r="BT195" s="44"/>
      <c r="BU195" s="44"/>
      <c r="BV195" s="44"/>
      <c r="BW195" s="44"/>
      <c r="BX195" s="44"/>
      <c r="BY195" s="44"/>
    </row>
    <row r="196" customFormat="false" ht="14" hidden="false" customHeight="false" outlineLevel="0" collapsed="false">
      <c r="BF196" s="78"/>
      <c r="BG196" s="132"/>
      <c r="BH196" s="44"/>
      <c r="BI196" s="44"/>
      <c r="BJ196" s="44"/>
      <c r="BK196" s="44" t="str">
        <f aca="false">IF(BF196="物管行政部","侯旭、郑楠",IF(BF196="安保部","张庚",IF(BF196="工程设备部","华菲",IF(BF196="人力资源部","成琦",IF(BF196="党委工作部","阎鑫雨",IF(BF196="餐饮服务部","赵弘晨",IF(BF196="工会","郑欣",IF(BF196="办公室","董娜",""))))))))&amp;IF(BF196="纪检部","张先民",IF(BF196="信息管理部","蔡浩然",""))</f>
        <v/>
      </c>
      <c r="BL196" s="44"/>
      <c r="BM196" s="44"/>
      <c r="BN196" s="44"/>
      <c r="BO196" s="44"/>
      <c r="BP196" s="44"/>
      <c r="BQ196" s="44"/>
      <c r="BR196" s="44"/>
      <c r="BS196" s="44"/>
      <c r="BT196" s="44"/>
      <c r="BU196" s="44"/>
      <c r="BV196" s="44"/>
      <c r="BW196" s="44"/>
      <c r="BX196" s="44"/>
      <c r="BY196" s="44"/>
    </row>
    <row r="197" customFormat="false" ht="14" hidden="false" customHeight="false" outlineLevel="0" collapsed="false">
      <c r="BF197" s="78"/>
      <c r="BG197" s="132"/>
      <c r="BH197" s="44"/>
      <c r="BI197" s="44"/>
      <c r="BJ197" s="44"/>
      <c r="BK197" s="44" t="str">
        <f aca="false">IF(BF197="物管行政部","侯旭、郑楠",IF(BF197="安保部","张庚",IF(BF197="工程设备部","华菲",IF(BF197="人力资源部","成琦",IF(BF197="党委工作部","阎鑫雨",IF(BF197="餐饮服务部","赵弘晨",IF(BF197="工会","郑欣",IF(BF197="办公室","董娜",""))))))))&amp;IF(BF197="纪检部","张先民",IF(BF197="信息管理部","蔡浩然",""))</f>
        <v/>
      </c>
      <c r="BL197" s="44"/>
      <c r="BM197" s="44"/>
      <c r="BN197" s="44"/>
      <c r="BO197" s="44"/>
      <c r="BP197" s="44"/>
      <c r="BQ197" s="44"/>
      <c r="BR197" s="44"/>
      <c r="BS197" s="44"/>
      <c r="BT197" s="44"/>
      <c r="BU197" s="44"/>
      <c r="BV197" s="44"/>
      <c r="BW197" s="44"/>
      <c r="BX197" s="44"/>
      <c r="BY197" s="44"/>
    </row>
    <row r="198" customFormat="false" ht="14" hidden="false" customHeight="false" outlineLevel="0" collapsed="false">
      <c r="BF198" s="78"/>
      <c r="BG198" s="175"/>
      <c r="BH198" s="44"/>
      <c r="BI198" s="44"/>
      <c r="BJ198" s="44"/>
      <c r="BK198" s="44" t="str">
        <f aca="false">IF(BF198="物管行政部","侯旭、郑楠",IF(BF198="安保部","张庚",IF(BF198="工程设备部","华菲",IF(BF198="人力资源部","成琦",IF(BF198="党委工作部","阎鑫雨",IF(BF198="餐饮服务部","赵弘晨",IF(BF198="工会","郑欣",IF(BF198="办公室","董娜",""))))))))&amp;IF(BF198="纪检部","张先民",IF(BF198="信息管理部","蔡浩然",""))</f>
        <v/>
      </c>
      <c r="BL198" s="44"/>
      <c r="BM198" s="44"/>
      <c r="BN198" s="44"/>
      <c r="BO198" s="44"/>
      <c r="BP198" s="44"/>
      <c r="BQ198" s="44"/>
      <c r="BR198" s="44"/>
      <c r="BS198" s="44"/>
      <c r="BT198" s="44"/>
      <c r="BU198" s="44"/>
      <c r="BV198" s="44"/>
      <c r="BW198" s="44"/>
      <c r="BX198" s="44"/>
      <c r="BY198" s="44"/>
    </row>
    <row r="199" customFormat="false" ht="14" hidden="false" customHeight="false" outlineLevel="0" collapsed="false">
      <c r="BF199" s="78"/>
      <c r="BG199" s="175"/>
      <c r="BH199" s="44"/>
      <c r="BI199" s="44"/>
      <c r="BJ199" s="44"/>
      <c r="BK199" s="44" t="str">
        <f aca="false">IF(BF199="物管行政部","侯旭、郑楠",IF(BF199="安保部","张庚",IF(BF199="工程设备部","华菲",IF(BF199="人力资源部","成琦",IF(BF199="党委工作部","阎鑫雨",IF(BF199="餐饮服务部","赵弘晨",IF(BF199="工会","郑欣",IF(BF199="办公室","董娜",""))))))))&amp;IF(BF199="纪检部","张先民",IF(BF199="信息管理部","蔡浩然",""))</f>
        <v/>
      </c>
      <c r="BL199" s="44"/>
      <c r="BM199" s="44"/>
      <c r="BN199" s="44"/>
      <c r="BO199" s="44"/>
      <c r="BP199" s="44"/>
      <c r="BQ199" s="44"/>
      <c r="BR199" s="44"/>
      <c r="BS199" s="44"/>
      <c r="BT199" s="44"/>
      <c r="BU199" s="44"/>
      <c r="BV199" s="44"/>
      <c r="BW199" s="44"/>
      <c r="BX199" s="44"/>
      <c r="BY199" s="44"/>
    </row>
    <row r="200" customFormat="false" ht="14" hidden="false" customHeight="false" outlineLevel="0" collapsed="false">
      <c r="BF200" s="78"/>
      <c r="BG200" s="132"/>
      <c r="BH200" s="44"/>
      <c r="BI200" s="44"/>
      <c r="BJ200" s="44"/>
      <c r="BK200" s="44" t="str">
        <f aca="false">IF(BF200="物管行政部","侯旭、郑楠",IF(BF200="安保部","张庚",IF(BF200="工程设备部","华菲",IF(BF200="人力资源部","成琦",IF(BF200="党委工作部","阎鑫雨",IF(BF200="餐饮服务部","赵弘晨",IF(BF200="工会","郑欣",IF(BF200="办公室","董娜",""))))))))&amp;IF(BF200="纪检部","张先民",IF(BF200="信息管理部","蔡浩然",""))</f>
        <v/>
      </c>
      <c r="BL200" s="44"/>
      <c r="BM200" s="44"/>
      <c r="BN200" s="44"/>
      <c r="BO200" s="44"/>
      <c r="BP200" s="44"/>
      <c r="BQ200" s="44"/>
      <c r="BR200" s="44"/>
      <c r="BS200" s="44"/>
      <c r="BT200" s="44"/>
      <c r="BU200" s="44"/>
      <c r="BV200" s="44"/>
      <c r="BW200" s="44"/>
      <c r="BX200" s="44"/>
      <c r="BY200" s="44"/>
    </row>
    <row r="201" customFormat="false" ht="14" hidden="false" customHeight="false" outlineLevel="0" collapsed="false">
      <c r="BF201" s="78"/>
      <c r="BG201" s="132"/>
      <c r="BH201" s="44"/>
      <c r="BI201" s="44"/>
      <c r="BJ201" s="44"/>
      <c r="BK201" s="44" t="str">
        <f aca="false">IF(BF201="物管行政部","侯旭、郑楠",IF(BF201="安保部","张庚",IF(BF201="工程设备部","华菲",IF(BF201="人力资源部","成琦",IF(BF201="党委工作部","阎鑫雨",IF(BF201="餐饮服务部","赵弘晨",IF(BF201="工会","郑欣",IF(BF201="办公室","董娜",""))))))))&amp;IF(BF201="纪检部","张先民",IF(BF201="信息管理部","蔡浩然",""))</f>
        <v/>
      </c>
      <c r="BL201" s="44"/>
      <c r="BM201" s="44"/>
      <c r="BN201" s="44"/>
      <c r="BO201" s="44"/>
      <c r="BP201" s="44"/>
      <c r="BQ201" s="44"/>
      <c r="BR201" s="44"/>
      <c r="BS201" s="44"/>
      <c r="BT201" s="44"/>
      <c r="BU201" s="44"/>
      <c r="BV201" s="44"/>
      <c r="BW201" s="44"/>
      <c r="BX201" s="44"/>
      <c r="BY201" s="44"/>
    </row>
    <row r="202" customFormat="false" ht="14" hidden="false" customHeight="false" outlineLevel="0" collapsed="false">
      <c r="BF202" s="78"/>
      <c r="BG202" s="132"/>
      <c r="BH202" s="44"/>
      <c r="BI202" s="44"/>
      <c r="BJ202" s="44"/>
      <c r="BK202" s="44" t="str">
        <f aca="false">IF(BF202="物管行政部","侯旭、郑楠",IF(BF202="安保部","张庚",IF(BF202="工程设备部","华菲",IF(BF202="人力资源部","成琦",IF(BF202="党委工作部","阎鑫雨",IF(BF202="餐饮服务部","赵弘晨",IF(BF202="工会","郑欣",IF(BF202="办公室","董娜",""))))))))&amp;IF(BF202="纪检部","张先民",IF(BF202="信息管理部","蔡浩然",""))</f>
        <v/>
      </c>
      <c r="BL202" s="44"/>
      <c r="BM202" s="44"/>
      <c r="BN202" s="44"/>
      <c r="BO202" s="44"/>
      <c r="BP202" s="44"/>
      <c r="BQ202" s="44"/>
      <c r="BR202" s="44"/>
      <c r="BS202" s="44"/>
      <c r="BT202" s="44"/>
      <c r="BU202" s="44"/>
      <c r="BV202" s="44"/>
      <c r="BW202" s="44"/>
      <c r="BX202" s="44"/>
      <c r="BY202" s="44"/>
    </row>
    <row r="203" customFormat="false" ht="14" hidden="false" customHeight="false" outlineLevel="0" collapsed="false">
      <c r="BF203" s="78"/>
      <c r="BG203" s="132"/>
      <c r="BH203" s="44"/>
      <c r="BI203" s="44"/>
      <c r="BJ203" s="44"/>
      <c r="BK203" s="44" t="str">
        <f aca="false">IF(BF203="物管行政部","侯旭、郑楠",IF(BF203="安保部","张庚",IF(BF203="工程设备部","华菲",IF(BF203="人力资源部","成琦",IF(BF203="党委工作部","阎鑫雨",IF(BF203="餐饮服务部","赵弘晨",IF(BF203="工会","郑欣",IF(BF203="办公室","董娜",""))))))))&amp;IF(BF203="纪检部","张先民",IF(BF203="信息管理部","蔡浩然",""))</f>
        <v/>
      </c>
      <c r="BL203" s="44"/>
      <c r="BM203" s="44"/>
      <c r="BN203" s="44"/>
      <c r="BO203" s="44"/>
      <c r="BP203" s="44"/>
      <c r="BQ203" s="44"/>
      <c r="BR203" s="44"/>
      <c r="BS203" s="44"/>
      <c r="BT203" s="44"/>
      <c r="BU203" s="44"/>
      <c r="BV203" s="44"/>
      <c r="BW203" s="44"/>
      <c r="BX203" s="44"/>
      <c r="BY203" s="44"/>
    </row>
    <row r="204" customFormat="false" ht="14" hidden="false" customHeight="false" outlineLevel="0" collapsed="false">
      <c r="BF204" s="78"/>
      <c r="BG204" s="132"/>
      <c r="BH204" s="44"/>
      <c r="BI204" s="44"/>
      <c r="BJ204" s="44"/>
      <c r="BK204" s="44" t="str">
        <f aca="false">IF(BF204="物管行政部","侯旭、郑楠",IF(BF204="安保部","张庚",IF(BF204="工程设备部","华菲",IF(BF204="人力资源部","成琦",IF(BF204="党委工作部","阎鑫雨",IF(BF204="餐饮服务部","赵弘晨",IF(BF204="工会","郑欣",IF(BF204="办公室","董娜",""))))))))&amp;IF(BF204="纪检部","张先民",IF(BF204="信息管理部","蔡浩然",""))</f>
        <v/>
      </c>
      <c r="BL204" s="44"/>
      <c r="BM204" s="44"/>
      <c r="BN204" s="44"/>
      <c r="BO204" s="44"/>
      <c r="BP204" s="44"/>
      <c r="BQ204" s="44"/>
      <c r="BR204" s="44"/>
      <c r="BS204" s="44"/>
      <c r="BT204" s="44"/>
      <c r="BU204" s="44"/>
      <c r="BV204" s="44"/>
      <c r="BW204" s="44"/>
      <c r="BX204" s="44"/>
      <c r="BY204" s="44"/>
    </row>
    <row r="205" customFormat="false" ht="14" hidden="false" customHeight="false" outlineLevel="0" collapsed="false">
      <c r="BF205" s="78"/>
      <c r="BG205" s="132"/>
      <c r="BH205" s="44"/>
      <c r="BI205" s="44"/>
      <c r="BJ205" s="44"/>
      <c r="BK205" s="44" t="str">
        <f aca="false">IF(BF205="物管行政部","侯旭、郑楠",IF(BF205="安保部","张庚",IF(BF205="工程设备部","华菲",IF(BF205="人力资源部","成琦",IF(BF205="党委工作部","阎鑫雨",IF(BF205="餐饮服务部","赵弘晨",IF(BF205="工会","郑欣",IF(BF205="办公室","董娜",""))))))))&amp;IF(BF205="纪检部","张先民",IF(BF205="信息管理部","蔡浩然",""))</f>
        <v/>
      </c>
      <c r="BL205" s="44"/>
      <c r="BM205" s="44"/>
      <c r="BN205" s="44"/>
      <c r="BO205" s="44"/>
      <c r="BP205" s="44"/>
      <c r="BQ205" s="44"/>
      <c r="BR205" s="44"/>
      <c r="BS205" s="44"/>
      <c r="BT205" s="44"/>
      <c r="BU205" s="44"/>
      <c r="BV205" s="44"/>
      <c r="BW205" s="44"/>
      <c r="BX205" s="44"/>
      <c r="BY205" s="44"/>
    </row>
    <row r="206" customFormat="false" ht="14" hidden="false" customHeight="false" outlineLevel="0" collapsed="false">
      <c r="BF206" s="78"/>
      <c r="BG206" s="132"/>
      <c r="BH206" s="44"/>
      <c r="BI206" s="44"/>
      <c r="BJ206" s="44"/>
      <c r="BK206" s="44" t="str">
        <f aca="false">IF(BF206="物管行政部","侯旭、郑楠",IF(BF206="安保部","张庚",IF(BF206="工程设备部","华菲",IF(BF206="人力资源部","成琦",IF(BF206="党委工作部","阎鑫雨",IF(BF206="餐饮服务部","赵弘晨",IF(BF206="工会","郑欣",IF(BF206="办公室","董娜",""))))))))&amp;IF(BF206="纪检部","张先民",IF(BF206="信息管理部","蔡浩然",""))</f>
        <v/>
      </c>
      <c r="BL206" s="44"/>
      <c r="BM206" s="44"/>
      <c r="BN206" s="44"/>
      <c r="BO206" s="44"/>
      <c r="BP206" s="44"/>
      <c r="BQ206" s="44"/>
      <c r="BR206" s="44"/>
      <c r="BS206" s="44"/>
      <c r="BT206" s="44"/>
      <c r="BU206" s="44"/>
      <c r="BV206" s="44"/>
      <c r="BW206" s="44"/>
      <c r="BX206" s="44"/>
      <c r="BY206" s="44"/>
    </row>
    <row r="207" customFormat="false" ht="14" hidden="false" customHeight="false" outlineLevel="0" collapsed="false">
      <c r="BF207" s="78"/>
      <c r="BG207" s="132"/>
      <c r="BH207" s="44"/>
      <c r="BI207" s="44"/>
      <c r="BJ207" s="44"/>
      <c r="BK207" s="44" t="str">
        <f aca="false">IF(BF207="物管行政部","侯旭、郑楠",IF(BF207="安保部","张庚",IF(BF207="工程设备部","华菲",IF(BF207="人力资源部","成琦",IF(BF207="党委工作部","阎鑫雨",IF(BF207="餐饮服务部","赵弘晨",IF(BF207="工会","郑欣",IF(BF207="办公室","董娜",""))))))))&amp;IF(BF207="纪检部","张先民",IF(BF207="信息管理部","蔡浩然",""))</f>
        <v/>
      </c>
      <c r="BL207" s="44"/>
      <c r="BM207" s="44"/>
      <c r="BN207" s="44"/>
      <c r="BO207" s="44"/>
      <c r="BP207" s="44"/>
      <c r="BQ207" s="44"/>
      <c r="BR207" s="44"/>
      <c r="BS207" s="44"/>
      <c r="BT207" s="44"/>
      <c r="BU207" s="44"/>
      <c r="BV207" s="44"/>
      <c r="BW207" s="44"/>
      <c r="BX207" s="44"/>
      <c r="BY207" s="44"/>
    </row>
    <row r="208" customFormat="false" ht="14" hidden="false" customHeight="false" outlineLevel="0" collapsed="false">
      <c r="BF208" s="78"/>
      <c r="BG208" s="132"/>
      <c r="BH208" s="44"/>
      <c r="BI208" s="44"/>
      <c r="BJ208" s="44"/>
      <c r="BK208" s="44" t="str">
        <f aca="false">IF(BF208="物管行政部","侯旭、郑楠",IF(BF208="安保部","张庚",IF(BF208="工程设备部","华菲",IF(BF208="人力资源部","成琦",IF(BF208="党委工作部","阎鑫雨",IF(BF208="餐饮服务部","赵弘晨",IF(BF208="工会","郑欣",IF(BF208="办公室","董娜",""))))))))&amp;IF(BF208="纪检部","张先民",IF(BF208="信息管理部","蔡浩然",""))</f>
        <v/>
      </c>
      <c r="BL208" s="44"/>
      <c r="BM208" s="44"/>
      <c r="BN208" s="44"/>
      <c r="BO208" s="44"/>
      <c r="BP208" s="44"/>
      <c r="BQ208" s="44"/>
      <c r="BR208" s="44"/>
      <c r="BS208" s="44"/>
      <c r="BT208" s="44"/>
      <c r="BU208" s="44"/>
      <c r="BV208" s="44"/>
      <c r="BW208" s="44"/>
      <c r="BX208" s="44"/>
      <c r="BY208" s="44"/>
    </row>
    <row r="209" customFormat="false" ht="14" hidden="false" customHeight="false" outlineLevel="0" collapsed="false">
      <c r="BF209" s="78"/>
      <c r="BG209" s="132"/>
      <c r="BH209" s="44"/>
      <c r="BI209" s="44"/>
      <c r="BJ209" s="44"/>
      <c r="BK209" s="44" t="str">
        <f aca="false">IF(BF209="物管行政部","侯旭、郑楠",IF(BF209="安保部","张庚",IF(BF209="工程设备部","华菲",IF(BF209="人力资源部","成琦",IF(BF209="党委工作部","阎鑫雨",IF(BF209="餐饮服务部","赵弘晨",IF(BF209="工会","郑欣",IF(BF209="办公室","董娜",""))))))))&amp;IF(BF209="纪检部","张先民",IF(BF209="信息管理部","蔡浩然",""))</f>
        <v/>
      </c>
      <c r="BL209" s="44"/>
      <c r="BM209" s="44"/>
      <c r="BN209" s="44"/>
      <c r="BO209" s="44"/>
      <c r="BP209" s="44"/>
      <c r="BQ209" s="44"/>
      <c r="BR209" s="44"/>
      <c r="BS209" s="44"/>
      <c r="BT209" s="44"/>
      <c r="BU209" s="44"/>
      <c r="BV209" s="44"/>
      <c r="BW209" s="44"/>
      <c r="BX209" s="44"/>
      <c r="BY209" s="44"/>
    </row>
    <row r="210" customFormat="false" ht="14" hidden="false" customHeight="false" outlineLevel="0" collapsed="false">
      <c r="BF210" s="78"/>
      <c r="BG210" s="132"/>
      <c r="BH210" s="44"/>
      <c r="BI210" s="44"/>
      <c r="BJ210" s="44"/>
      <c r="BK210" s="44" t="str">
        <f aca="false">IF(BF210="物管行政部","侯旭、郑楠",IF(BF210="安保部","张庚",IF(BF210="工程设备部","华菲",IF(BF210="人力资源部","成琦",IF(BF210="党委工作部","阎鑫雨",IF(BF210="餐饮服务部","赵弘晨",IF(BF210="工会","郑欣",IF(BF210="办公室","董娜",""))))))))&amp;IF(BF210="纪检部","张先民",IF(BF210="信息管理部","蔡浩然",""))</f>
        <v/>
      </c>
      <c r="BL210" s="44"/>
      <c r="BM210" s="44"/>
      <c r="BN210" s="44"/>
      <c r="BO210" s="44"/>
      <c r="BP210" s="44"/>
      <c r="BQ210" s="44"/>
      <c r="BR210" s="44"/>
      <c r="BS210" s="44"/>
      <c r="BT210" s="44"/>
      <c r="BU210" s="44"/>
      <c r="BV210" s="44"/>
      <c r="BW210" s="44"/>
      <c r="BX210" s="44"/>
      <c r="BY210" s="44"/>
    </row>
    <row r="211" customFormat="false" ht="14" hidden="false" customHeight="false" outlineLevel="0" collapsed="false">
      <c r="BF211" s="78"/>
      <c r="BG211" s="132"/>
      <c r="BH211" s="44"/>
      <c r="BI211" s="44"/>
      <c r="BJ211" s="44"/>
      <c r="BK211" s="44" t="str">
        <f aca="false">IF(BF211="物管行政部","侯旭、郑楠",IF(BF211="安保部","张庚",IF(BF211="工程设备部","华菲",IF(BF211="人力资源部","成琦",IF(BF211="党委工作部","阎鑫雨",IF(BF211="餐饮服务部","赵弘晨",IF(BF211="工会","郑欣",IF(BF211="办公室","董娜",""))))))))&amp;IF(BF211="纪检部","张先民",IF(BF211="信息管理部","蔡浩然",""))</f>
        <v/>
      </c>
      <c r="BL211" s="44"/>
      <c r="BM211" s="44"/>
      <c r="BN211" s="44"/>
      <c r="BO211" s="44"/>
      <c r="BP211" s="44"/>
      <c r="BQ211" s="44"/>
      <c r="BR211" s="44"/>
      <c r="BS211" s="44"/>
      <c r="BT211" s="44"/>
      <c r="BU211" s="44"/>
      <c r="BV211" s="44"/>
      <c r="BW211" s="44"/>
      <c r="BX211" s="44"/>
      <c r="BY211" s="44"/>
    </row>
    <row r="212" customFormat="false" ht="14" hidden="false" customHeight="false" outlineLevel="0" collapsed="false">
      <c r="BF212" s="78"/>
      <c r="BG212" s="132"/>
      <c r="BH212" s="44"/>
      <c r="BI212" s="44"/>
      <c r="BJ212" s="44"/>
      <c r="BK212" s="44" t="str">
        <f aca="false">IF(BF212="物管行政部","侯旭、郑楠",IF(BF212="安保部","张庚",IF(BF212="工程设备部","华菲",IF(BF212="人力资源部","成琦",IF(BF212="党委工作部","阎鑫雨",IF(BF212="餐饮服务部","赵弘晨",IF(BF212="工会","郑欣",IF(BF212="办公室","董娜",""))))))))&amp;IF(BF212="纪检部","张先民",IF(BF212="信息管理部","蔡浩然",""))</f>
        <v/>
      </c>
      <c r="BL212" s="44"/>
      <c r="BM212" s="44"/>
      <c r="BN212" s="44"/>
      <c r="BO212" s="44"/>
      <c r="BP212" s="44"/>
      <c r="BQ212" s="44"/>
      <c r="BR212" s="44"/>
      <c r="BS212" s="44"/>
      <c r="BT212" s="44"/>
      <c r="BU212" s="44"/>
      <c r="BV212" s="44"/>
      <c r="BW212" s="44"/>
      <c r="BX212" s="44"/>
      <c r="BY212" s="44"/>
    </row>
    <row r="213" customFormat="false" ht="14" hidden="false" customHeight="false" outlineLevel="0" collapsed="false">
      <c r="BF213" s="78"/>
      <c r="BG213" s="132"/>
      <c r="BH213" s="44"/>
      <c r="BI213" s="44"/>
      <c r="BJ213" s="44"/>
      <c r="BK213" s="44" t="str">
        <f aca="false">IF(BF213="物管行政部","侯旭、郑楠",IF(BF213="安保部","张庚",IF(BF213="工程设备部","华菲",IF(BF213="人力资源部","成琦",IF(BF213="党委工作部","阎鑫雨",IF(BF213="餐饮服务部","赵弘晨",IF(BF213="工会","郑欣",IF(BF213="办公室","董娜",""))))))))&amp;IF(BF213="纪检部","张先民",IF(BF213="信息管理部","蔡浩然",""))</f>
        <v/>
      </c>
      <c r="BL213" s="44"/>
      <c r="BM213" s="44"/>
      <c r="BN213" s="44"/>
      <c r="BO213" s="44"/>
      <c r="BP213" s="44"/>
      <c r="BQ213" s="44"/>
      <c r="BR213" s="44"/>
      <c r="BS213" s="44"/>
      <c r="BT213" s="44"/>
      <c r="BU213" s="44"/>
      <c r="BV213" s="44"/>
      <c r="BW213" s="44"/>
      <c r="BX213" s="44"/>
      <c r="BY213" s="44"/>
    </row>
    <row r="214" customFormat="false" ht="14" hidden="false" customHeight="false" outlineLevel="0" collapsed="false">
      <c r="BH214" s="44"/>
      <c r="BI214" s="44"/>
      <c r="BJ214" s="44"/>
      <c r="BK214" s="44"/>
      <c r="BL214" s="44"/>
      <c r="BM214" s="44"/>
      <c r="BN214" s="44"/>
      <c r="BO214" s="44"/>
      <c r="BP214" s="44"/>
      <c r="BQ214" s="44"/>
      <c r="BR214" s="44"/>
      <c r="BS214" s="44"/>
      <c r="BT214" s="44"/>
      <c r="BU214" s="44"/>
      <c r="BV214" s="44"/>
      <c r="BW214" s="44"/>
      <c r="BX214" s="44"/>
      <c r="BY214" s="44"/>
    </row>
  </sheetData>
  <autoFilter ref="A3:BY38"/>
  <mergeCells count="4">
    <mergeCell ref="A1:AZ1"/>
    <mergeCell ref="A2:AO2"/>
    <mergeCell ref="AP2:BE2"/>
    <mergeCell ref="BT2:BY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J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3" topLeftCell="AV28" activePane="bottomRight" state="frozen"/>
      <selection pane="topLeft" activeCell="A1" activeCellId="0" sqref="A1"/>
      <selection pane="topRight" activeCell="AV1" activeCellId="0" sqref="AV1"/>
      <selection pane="bottomLeft" activeCell="A28" activeCellId="0" sqref="A28"/>
      <selection pane="bottomRight" activeCell="AZ34" activeCellId="0" sqref="AZ34:BC34"/>
    </sheetView>
  </sheetViews>
  <sheetFormatPr defaultColWidth="8.9921875" defaultRowHeight="14" customHeight="false" zeroHeight="false" outlineLevelRow="0" outlineLevelCol="0"/>
  <cols>
    <col collapsed="false" customWidth="true" hidden="false" outlineLevel="0" max="1" min="1" style="0" width="26.44"/>
    <col collapsed="false" customWidth="true" hidden="false" outlineLevel="0" max="2" min="2" style="0" width="13.36"/>
    <col collapsed="false" customWidth="true" hidden="false" outlineLevel="0" max="3" min="3" style="0" width="16.12"/>
    <col collapsed="false" customWidth="true" hidden="false" outlineLevel="0" max="4" min="4" style="0" width="16.61"/>
    <col collapsed="false" customWidth="true" hidden="false" outlineLevel="0" max="49" min="49" style="0" width="21.36"/>
    <col collapsed="false" customWidth="true" hidden="false" outlineLevel="0" max="50" min="50" style="0" width="66.74"/>
  </cols>
  <sheetData>
    <row r="1" customFormat="false" ht="52" hidden="false" customHeight="true" outlineLevel="0" collapsed="false">
      <c r="A1" s="10" t="s">
        <v>7613</v>
      </c>
      <c r="B1" s="10"/>
      <c r="C1" s="10"/>
      <c r="D1" s="10"/>
      <c r="E1" s="10"/>
      <c r="F1" s="10"/>
      <c r="G1" s="10"/>
      <c r="H1" s="10"/>
      <c r="I1" s="10"/>
      <c r="J1" s="10"/>
      <c r="K1" s="10"/>
      <c r="L1" s="10"/>
      <c r="M1" s="10"/>
      <c r="N1" s="10"/>
      <c r="O1" s="10"/>
      <c r="P1" s="10"/>
      <c r="Q1" s="10"/>
      <c r="R1" s="10"/>
      <c r="S1" s="10"/>
      <c r="T1" s="10"/>
      <c r="U1" s="10"/>
      <c r="V1" s="10"/>
      <c r="W1" s="10"/>
      <c r="X1" s="10"/>
      <c r="Y1" s="10"/>
      <c r="Z1" s="10"/>
      <c r="AA1" s="10"/>
      <c r="AB1" s="10"/>
      <c r="AC1" s="10"/>
      <c r="AD1" s="10"/>
      <c r="AE1" s="10"/>
      <c r="AF1" s="10"/>
      <c r="AG1" s="10"/>
      <c r="AH1" s="10"/>
      <c r="AI1" s="10"/>
      <c r="AJ1" s="10"/>
      <c r="AK1" s="10"/>
      <c r="AL1" s="10"/>
      <c r="AM1" s="10"/>
      <c r="AN1" s="10"/>
      <c r="AO1" s="10"/>
      <c r="AP1" s="10"/>
      <c r="AQ1" s="10"/>
      <c r="AR1" s="10"/>
      <c r="AS1" s="10"/>
      <c r="AT1" s="10"/>
      <c r="AU1" s="10"/>
      <c r="AV1" s="10"/>
      <c r="AW1" s="10"/>
      <c r="AX1" s="10"/>
      <c r="AY1" s="10"/>
      <c r="AZ1" s="10"/>
      <c r="BA1" s="10"/>
      <c r="BB1" s="10"/>
      <c r="BC1" s="10"/>
      <c r="BD1" s="10"/>
      <c r="BE1" s="10"/>
      <c r="BF1" s="10"/>
      <c r="BG1" s="10"/>
    </row>
    <row r="2" customFormat="false" ht="46" hidden="false" customHeight="true" outlineLevel="0" collapsed="false">
      <c r="A2" s="11" t="s">
        <v>1</v>
      </c>
      <c r="B2" s="11"/>
      <c r="C2" s="11"/>
      <c r="D2" s="11"/>
      <c r="E2" s="11"/>
      <c r="F2" s="11"/>
      <c r="G2" s="11"/>
      <c r="H2" s="11"/>
      <c r="I2" s="11"/>
      <c r="J2" s="11"/>
      <c r="K2" s="11"/>
      <c r="L2" s="11"/>
      <c r="M2" s="11"/>
      <c r="N2" s="11"/>
      <c r="O2" s="11"/>
      <c r="P2" s="11"/>
      <c r="Q2" s="11"/>
      <c r="R2" s="11"/>
      <c r="S2" s="11"/>
      <c r="T2" s="11"/>
      <c r="U2" s="11"/>
      <c r="V2" s="11"/>
      <c r="W2" s="11"/>
      <c r="X2" s="11"/>
      <c r="Y2" s="11"/>
      <c r="Z2" s="11"/>
      <c r="AA2" s="11"/>
      <c r="AB2" s="11"/>
      <c r="AC2" s="11"/>
      <c r="AD2" s="11"/>
      <c r="AE2" s="11"/>
      <c r="AF2" s="11"/>
      <c r="AG2" s="11"/>
      <c r="AH2" s="11"/>
      <c r="AI2" s="11"/>
      <c r="AJ2" s="12"/>
      <c r="AK2" s="12"/>
      <c r="AL2" s="12"/>
      <c r="AM2" s="12"/>
      <c r="AN2" s="12"/>
      <c r="AO2" s="11" t="s">
        <v>2</v>
      </c>
      <c r="AP2" s="11"/>
      <c r="AQ2" s="11"/>
      <c r="AR2" s="11"/>
      <c r="AS2" s="11"/>
      <c r="AT2" s="11"/>
      <c r="AU2" s="11"/>
      <c r="AV2" s="11"/>
      <c r="AW2" s="11"/>
      <c r="AX2" s="11"/>
      <c r="AY2" s="11"/>
      <c r="AZ2" s="11"/>
      <c r="BA2" s="11"/>
      <c r="BB2" s="11"/>
      <c r="BC2" s="11"/>
      <c r="BD2" s="11"/>
      <c r="BE2" s="11"/>
      <c r="BF2" s="11"/>
      <c r="BG2" s="11"/>
      <c r="BH2" s="13"/>
      <c r="BI2" s="13"/>
      <c r="BJ2" s="13"/>
      <c r="BK2" s="13"/>
      <c r="BL2" s="13"/>
      <c r="BM2" s="13"/>
      <c r="BN2" s="13"/>
      <c r="BO2" s="13"/>
      <c r="BP2" s="13"/>
      <c r="BQ2" s="13"/>
      <c r="BR2" s="13"/>
      <c r="BS2" s="13"/>
      <c r="BT2" s="15" t="s">
        <v>3</v>
      </c>
      <c r="BU2" s="15"/>
      <c r="BV2" s="15"/>
      <c r="BW2" s="15"/>
      <c r="BX2" s="15"/>
      <c r="BY2" s="15"/>
    </row>
    <row r="3" customFormat="false" ht="38" hidden="false" customHeight="true" outlineLevel="0" collapsed="false">
      <c r="A3" s="19" t="s">
        <v>5</v>
      </c>
      <c r="B3" s="19" t="s">
        <v>6</v>
      </c>
      <c r="C3" s="19" t="s">
        <v>7</v>
      </c>
      <c r="D3" s="19" t="s">
        <v>8</v>
      </c>
      <c r="E3" s="19" t="s">
        <v>9</v>
      </c>
      <c r="F3" s="19" t="s">
        <v>10</v>
      </c>
      <c r="G3" s="19" t="s">
        <v>11</v>
      </c>
      <c r="H3" s="20" t="s">
        <v>12</v>
      </c>
      <c r="I3" s="19" t="s">
        <v>13</v>
      </c>
      <c r="J3" s="19" t="s">
        <v>14</v>
      </c>
      <c r="K3" s="19" t="s">
        <v>15</v>
      </c>
      <c r="L3" s="19" t="s">
        <v>16</v>
      </c>
      <c r="M3" s="19" t="s">
        <v>17</v>
      </c>
      <c r="N3" s="19" t="s">
        <v>18</v>
      </c>
      <c r="O3" s="19" t="s">
        <v>19</v>
      </c>
      <c r="P3" s="19" t="s">
        <v>20</v>
      </c>
      <c r="Q3" s="19" t="s">
        <v>21</v>
      </c>
      <c r="R3" s="19" t="s">
        <v>22</v>
      </c>
      <c r="S3" s="19" t="s">
        <v>23</v>
      </c>
      <c r="T3" s="19" t="s">
        <v>24</v>
      </c>
      <c r="U3" s="19" t="s">
        <v>25</v>
      </c>
      <c r="V3" s="19" t="s">
        <v>26</v>
      </c>
      <c r="W3" s="19" t="s">
        <v>27</v>
      </c>
      <c r="X3" s="19" t="s">
        <v>28</v>
      </c>
      <c r="Y3" s="19" t="s">
        <v>29</v>
      </c>
      <c r="Z3" s="19" t="s">
        <v>30</v>
      </c>
      <c r="AA3" s="19" t="s">
        <v>31</v>
      </c>
      <c r="AB3" s="19" t="s">
        <v>32</v>
      </c>
      <c r="AC3" s="19" t="s">
        <v>33</v>
      </c>
      <c r="AD3" s="19" t="s">
        <v>34</v>
      </c>
      <c r="AE3" s="19" t="s">
        <v>35</v>
      </c>
      <c r="AF3" s="21" t="s">
        <v>36</v>
      </c>
      <c r="AG3" s="19" t="s">
        <v>16</v>
      </c>
      <c r="AH3" s="19" t="s">
        <v>37</v>
      </c>
      <c r="AI3" s="19" t="s">
        <v>38</v>
      </c>
      <c r="AJ3" s="19"/>
      <c r="AK3" s="22" t="s">
        <v>39</v>
      </c>
      <c r="AL3" s="22" t="s">
        <v>40</v>
      </c>
      <c r="AM3" s="22" t="s">
        <v>41</v>
      </c>
      <c r="AN3" s="22"/>
      <c r="AO3" s="22"/>
      <c r="AP3" s="23" t="s">
        <v>42</v>
      </c>
      <c r="AQ3" s="23" t="s">
        <v>43</v>
      </c>
      <c r="AR3" s="24" t="s">
        <v>44</v>
      </c>
      <c r="AS3" s="25" t="s">
        <v>45</v>
      </c>
      <c r="AT3" s="24" t="s">
        <v>46</v>
      </c>
      <c r="AU3" s="24" t="s">
        <v>47</v>
      </c>
      <c r="AV3" s="24" t="s">
        <v>48</v>
      </c>
      <c r="AW3" s="24" t="s">
        <v>49</v>
      </c>
      <c r="AX3" s="24" t="s">
        <v>50</v>
      </c>
      <c r="AY3" s="25" t="s">
        <v>51</v>
      </c>
      <c r="AZ3" s="25" t="s">
        <v>52</v>
      </c>
      <c r="BA3" s="26" t="s">
        <v>53</v>
      </c>
      <c r="BB3" s="26" t="s">
        <v>54</v>
      </c>
      <c r="BC3" s="27" t="s">
        <v>55</v>
      </c>
      <c r="BD3" s="24" t="s">
        <v>56</v>
      </c>
      <c r="BE3" s="24" t="s">
        <v>57</v>
      </c>
      <c r="BF3" s="24" t="s">
        <v>58</v>
      </c>
      <c r="BG3" s="28" t="s">
        <v>59</v>
      </c>
      <c r="BH3" s="28" t="s">
        <v>60</v>
      </c>
      <c r="BI3" s="29" t="s">
        <v>61</v>
      </c>
      <c r="BJ3" s="29" t="s">
        <v>62</v>
      </c>
      <c r="BK3" s="30" t="s">
        <v>63</v>
      </c>
      <c r="BL3" s="30" t="s">
        <v>64</v>
      </c>
      <c r="BM3" s="31" t="s">
        <v>65</v>
      </c>
      <c r="BN3" s="31" t="s">
        <v>66</v>
      </c>
      <c r="BO3" s="30" t="s">
        <v>28</v>
      </c>
      <c r="BP3" s="30" t="s">
        <v>67</v>
      </c>
      <c r="BQ3" s="32" t="s">
        <v>68</v>
      </c>
      <c r="BR3" s="32" t="s">
        <v>69</v>
      </c>
      <c r="BS3" s="32" t="s">
        <v>70</v>
      </c>
      <c r="BT3" s="32" t="s">
        <v>71</v>
      </c>
      <c r="BU3" s="31" t="s">
        <v>72</v>
      </c>
      <c r="BV3" s="31" t="s">
        <v>73</v>
      </c>
      <c r="BW3" s="33" t="s">
        <v>74</v>
      </c>
      <c r="BX3" s="31" t="s">
        <v>75</v>
      </c>
      <c r="BY3" s="31" t="s">
        <v>76</v>
      </c>
      <c r="BZ3" s="31" t="s">
        <v>77</v>
      </c>
      <c r="CA3" s="31" t="s">
        <v>78</v>
      </c>
      <c r="CB3" s="31" t="s">
        <v>79</v>
      </c>
      <c r="CC3" s="31" t="s">
        <v>80</v>
      </c>
      <c r="CD3" s="31" t="s">
        <v>81</v>
      </c>
      <c r="CE3" s="31" t="s">
        <v>82</v>
      </c>
      <c r="CF3" s="31" t="s">
        <v>83</v>
      </c>
      <c r="CG3" s="34"/>
      <c r="CH3" s="34"/>
      <c r="CI3" s="34"/>
      <c r="CJ3" s="34"/>
    </row>
    <row r="4" customFormat="false" ht="52" hidden="false" customHeight="false" outlineLevel="0" collapsed="false">
      <c r="A4" s="35" t="s">
        <v>7614</v>
      </c>
      <c r="B4" s="36" t="s">
        <v>7615</v>
      </c>
      <c r="C4" s="36" t="s">
        <v>7616</v>
      </c>
      <c r="D4" s="36" t="s">
        <v>7617</v>
      </c>
      <c r="E4" s="35" t="s">
        <v>504</v>
      </c>
      <c r="F4" s="35" t="s">
        <v>89</v>
      </c>
      <c r="G4" s="35" t="s">
        <v>7618</v>
      </c>
      <c r="H4" s="35" t="s">
        <v>7619</v>
      </c>
      <c r="I4" s="35" t="s">
        <v>92</v>
      </c>
      <c r="J4" s="35" t="s">
        <v>93</v>
      </c>
      <c r="K4" s="35" t="s">
        <v>434</v>
      </c>
      <c r="L4" s="35" t="s">
        <v>490</v>
      </c>
      <c r="M4" s="35" t="s">
        <v>741</v>
      </c>
      <c r="N4" s="35" t="s">
        <v>97</v>
      </c>
      <c r="O4" s="35" t="s">
        <v>447</v>
      </c>
      <c r="P4" s="35" t="s">
        <v>447</v>
      </c>
      <c r="Q4" s="35" t="s">
        <v>218</v>
      </c>
      <c r="R4" s="36" t="s">
        <v>316</v>
      </c>
      <c r="S4" s="36" t="s">
        <v>273</v>
      </c>
      <c r="T4" s="36" t="s">
        <v>317</v>
      </c>
      <c r="U4" s="35" t="e">
        <f aca="false">NA()</f>
        <v>#N/A</v>
      </c>
      <c r="V4" s="36" t="s">
        <v>104</v>
      </c>
      <c r="W4" s="35" t="s">
        <v>7620</v>
      </c>
      <c r="X4" s="36" t="s">
        <v>7621</v>
      </c>
      <c r="Y4" s="36" t="s">
        <v>7621</v>
      </c>
      <c r="Z4" s="36" t="s">
        <v>7621</v>
      </c>
      <c r="AA4" s="36" t="s">
        <v>7621</v>
      </c>
      <c r="AB4" s="36" t="s">
        <v>7621</v>
      </c>
      <c r="AC4" s="35" t="s">
        <v>111</v>
      </c>
      <c r="AD4" s="35" t="s">
        <v>112</v>
      </c>
      <c r="AE4" s="36" t="s">
        <v>7622</v>
      </c>
      <c r="AF4" s="36" t="s">
        <v>497</v>
      </c>
      <c r="AG4" s="35" t="s">
        <v>3090</v>
      </c>
      <c r="AH4" s="35" t="s">
        <v>116</v>
      </c>
      <c r="AK4" s="37" t="str">
        <f aca="false">AG4&amp;L4&amp;M4</f>
        <v>维护场站问题场站生活设施问题</v>
      </c>
      <c r="AL4" s="3"/>
      <c r="AM4" s="3"/>
      <c r="AN4" s="3"/>
      <c r="AO4" s="3"/>
      <c r="AP4" s="38" t="n">
        <v>1</v>
      </c>
      <c r="AQ4" s="39" t="n">
        <v>46023</v>
      </c>
      <c r="AR4" s="43" t="str">
        <f aca="false">IFERROR(LEFT(A4,FIND("（",A4)-1),A4)</f>
        <v>热线-251222-051091</v>
      </c>
      <c r="AS4" s="43" t="str">
        <f aca="false">J4</f>
        <v>诉求</v>
      </c>
      <c r="AT4" s="43" t="n">
        <f aca="false">IF(MID(AR4,1,2)="热线",12345)+IF(MID(AR4,1,2)="网络",12345)</f>
        <v>12345</v>
      </c>
      <c r="AU4" s="41" t="str">
        <f aca="false">IFERROR(LEFT(D4,FIND(" ",D4)-1),D4)</f>
        <v>2025-12-23</v>
      </c>
      <c r="AV4" s="43" t="str">
        <f aca="false">P4</f>
        <v>工程设备部</v>
      </c>
      <c r="AW4" s="53" t="str">
        <f aca="false">Q4</f>
        <v>机关</v>
      </c>
      <c r="AX4" s="7" t="str">
        <f aca="false">H4</f>
        <v>市民反映，丰台区北京西站616站牌附近的马路烂了，要求尽快维修，来电反映维修道路问题。工单流转：丰台区分中心退回：市民反映道路维修问题，经区城管委现场核查，市民反映的道路坑槽位于北京西站公交场站内，道路产权单位为市公交集团，综上，热线-251222-051091烦请市中心转派至北京市公交集团处理。</v>
      </c>
      <c r="AY4" s="53" t="str">
        <f aca="false">AG4</f>
        <v>维护</v>
      </c>
      <c r="AZ4" s="43"/>
      <c r="BA4" s="43"/>
      <c r="BB4" s="43"/>
      <c r="BC4" s="6"/>
      <c r="BD4" s="43" t="e">
        <f aca="false">U4</f>
        <v>#N/A</v>
      </c>
      <c r="BE4" s="43" t="str">
        <f aca="false">IFERROR(LEFT(T4,FIND(" ",T4)-1),T4)</f>
        <v>2025-12-28</v>
      </c>
      <c r="BF4" s="6"/>
      <c r="BG4" s="5"/>
      <c r="BH4" s="5"/>
      <c r="BI4" s="44"/>
      <c r="BJ4" s="44"/>
      <c r="BK4" s="44"/>
      <c r="BL4" s="44" t="str">
        <f aca="false">IF(BG4="物管行政部","侯旭、郑楠",IF(BG4="安保部","张庚",IF(BG4="工程设备部","华菲",IF(BG4="人力资源部","成琦",IF(BG4="党委工作部","阎鑫雨",IF(BG4="餐饮服务部","赵弘晨",IF(BG4="工会","郑欣",IF(BG4="办公室","董娜",""))))))))&amp;IF(BG4="纪检部","黄倩",IF(BG4="信息管理部","蔡浩然",""))</f>
        <v/>
      </c>
      <c r="BM4" s="44"/>
      <c r="BN4" s="44"/>
      <c r="BO4" s="44"/>
      <c r="BP4" s="45"/>
      <c r="BQ4" s="46"/>
      <c r="BR4" s="44"/>
      <c r="BS4" s="46"/>
      <c r="BT4" s="46"/>
      <c r="BU4" s="44"/>
      <c r="BV4" s="44" t="str">
        <f aca="false">MID(AR4,1,16)</f>
        <v>热线-251222-051091</v>
      </c>
      <c r="BW4" s="44"/>
      <c r="BX4" s="45"/>
      <c r="BY4" s="45" t="str">
        <f aca="false">MID(AR4,18,1)</f>
        <v/>
      </c>
      <c r="CG4" s="47" t="e">
        <f aca="false">VLOOKUP(AR4,'专业退单（自行）'!$AI$4:$AK$4,3,FALSE())</f>
        <v>#N/A</v>
      </c>
    </row>
    <row r="5" customFormat="false" ht="90" hidden="false" customHeight="true" outlineLevel="0" collapsed="false">
      <c r="A5" s="35" t="s">
        <v>7623</v>
      </c>
      <c r="B5" s="36" t="s">
        <v>484</v>
      </c>
      <c r="C5" s="36" t="s">
        <v>485</v>
      </c>
      <c r="D5" s="36" t="s">
        <v>7624</v>
      </c>
      <c r="E5" s="35" t="s">
        <v>487</v>
      </c>
      <c r="F5" s="35" t="s">
        <v>129</v>
      </c>
      <c r="G5" s="35" t="s">
        <v>488</v>
      </c>
      <c r="H5" s="35" t="s">
        <v>489</v>
      </c>
      <c r="I5" s="35" t="s">
        <v>92</v>
      </c>
      <c r="J5" s="35" t="s">
        <v>93</v>
      </c>
      <c r="K5" s="35" t="s">
        <v>132</v>
      </c>
      <c r="L5" s="35" t="s">
        <v>133</v>
      </c>
      <c r="M5" s="35" t="s">
        <v>134</v>
      </c>
      <c r="N5" s="35" t="s">
        <v>97</v>
      </c>
      <c r="O5" s="35" t="s">
        <v>176</v>
      </c>
      <c r="P5" s="35" t="s">
        <v>176</v>
      </c>
      <c r="Q5" s="35" t="s">
        <v>218</v>
      </c>
      <c r="R5" s="36" t="s">
        <v>471</v>
      </c>
      <c r="S5" s="36" t="s">
        <v>456</v>
      </c>
      <c r="T5" s="36" t="s">
        <v>473</v>
      </c>
      <c r="U5" s="35" t="e">
        <f aca="false">NA()</f>
        <v>#N/A</v>
      </c>
      <c r="V5" s="36" t="s">
        <v>104</v>
      </c>
      <c r="W5" s="35" t="s">
        <v>7625</v>
      </c>
      <c r="X5" s="36" t="s">
        <v>139</v>
      </c>
      <c r="Y5" s="36" t="s">
        <v>139</v>
      </c>
      <c r="Z5" s="36" t="s">
        <v>139</v>
      </c>
      <c r="AA5" s="36" t="s">
        <v>139</v>
      </c>
      <c r="AB5" s="36" t="s">
        <v>139</v>
      </c>
      <c r="AC5" s="35" t="s">
        <v>111</v>
      </c>
      <c r="AD5" s="35" t="s">
        <v>112</v>
      </c>
      <c r="AE5" s="36" t="s">
        <v>496</v>
      </c>
      <c r="AF5" s="36" t="s">
        <v>1743</v>
      </c>
      <c r="AG5" s="35" t="s">
        <v>379</v>
      </c>
      <c r="AH5" s="35" t="s">
        <v>116</v>
      </c>
      <c r="AK5" s="37" t="str">
        <f aca="false">AG5&amp;L5&amp;M5</f>
        <v>设施设备安保专业政策问题安保措施</v>
      </c>
      <c r="AL5" s="3"/>
      <c r="AM5" s="3"/>
      <c r="AN5" s="3"/>
      <c r="AO5" s="3"/>
      <c r="AP5" s="38" t="n">
        <v>2</v>
      </c>
      <c r="AQ5" s="39" t="n">
        <v>46023</v>
      </c>
      <c r="AR5" s="43" t="str">
        <f aca="false">IFERROR(LEFT(A5,FIND("（",A5)-1),A5)</f>
        <v>网络-251226-026269</v>
      </c>
      <c r="AS5" s="43" t="str">
        <f aca="false">J5</f>
        <v>诉求</v>
      </c>
      <c r="AT5" s="43" t="n">
        <f aca="false">IF(MID(AR5,1,2)="热线",12345)+IF(MID(AR5,1,2)="网络",12345)</f>
        <v>12345</v>
      </c>
      <c r="AU5" s="41" t="str">
        <f aca="false">IFERROR(LEFT(D5,FIND(" ",D5)-1),D5)</f>
        <v>2025-12-26</v>
      </c>
      <c r="AV5" s="43" t="str">
        <f aca="false">P5</f>
        <v>安全保卫部（应急管理中心）</v>
      </c>
      <c r="AW5" s="53" t="str">
        <f aca="false">Q5</f>
        <v>机关</v>
      </c>
      <c r="AX5" s="7" t="str">
        <f aca="false">H5</f>
        <v>工单来源：微信服务号，此工单内容为网民留言时填写的标题及原文。 ============================= 留言标题：公交留言原文：骊龙园北侧、回龙园公园东侧的回龙观公交保养场及场站（立体公交场站，非综合枢纽），完工已经很长时间，截至2025年12月26日，仍未投运！为何？堵点在哪里？市民填写的详细地址为：区、街道：昌平区龙泽园街道详细地址：昌平区龙泽园街道，龙禧二街与育知路交叉口东南角，骊龙园北侧、回龙园公园东侧。</v>
      </c>
      <c r="AY5" s="53" t="str">
        <f aca="false">AG5</f>
        <v>设施设备</v>
      </c>
      <c r="AZ5" s="43"/>
      <c r="BA5" s="43"/>
      <c r="BB5" s="43"/>
      <c r="BC5" s="6"/>
      <c r="BD5" s="43" t="e">
        <f aca="false">U5</f>
        <v>#N/A</v>
      </c>
      <c r="BE5" s="43" t="str">
        <f aca="false">IFERROR(LEFT(T5,FIND(" ",T5)-1),T5)</f>
        <v>2025-12-31</v>
      </c>
      <c r="BF5" s="6"/>
      <c r="BG5" s="5"/>
      <c r="BH5" s="5"/>
      <c r="BI5" s="44"/>
      <c r="BJ5" s="44"/>
      <c r="BK5" s="44"/>
      <c r="BL5" s="44" t="str">
        <f aca="false">IF(BG5="物管行政部","侯旭、郑楠",IF(BG5="安保部","张庚",IF(BG5="工程设备部","华菲",IF(BG5="人力资源部","成琦",IF(BG5="党委工作部","阎鑫雨",IF(BG5="餐饮服务部","赵弘晨",IF(BG5="工会","郑欣",IF(BG5="办公室","董娜",""))))))))&amp;IF(BG5="纪检部","黄倩",IF(BG5="信息管理部","蔡浩然",""))</f>
        <v/>
      </c>
      <c r="BM5" s="44"/>
      <c r="BN5" s="44"/>
      <c r="BO5" s="44"/>
      <c r="BP5" s="45"/>
      <c r="BQ5" s="46"/>
      <c r="BR5" s="44"/>
      <c r="BS5" s="46"/>
      <c r="BT5" s="46"/>
      <c r="BU5" s="44"/>
      <c r="BV5" s="44" t="str">
        <f aca="false">MID(AR5,1,16)</f>
        <v>网络-251226-026269</v>
      </c>
      <c r="BW5" s="44"/>
      <c r="BX5" s="45"/>
      <c r="BY5" s="45" t="str">
        <f aca="false">MID(AR5,18,1)</f>
        <v/>
      </c>
      <c r="CG5" s="47" t="e">
        <f aca="false">VLOOKUP(AR5,[4]市民意见信息导出!$AI$2:$AK$1062,3,FALSE())</f>
        <v>#N/A</v>
      </c>
    </row>
    <row r="6" customFormat="false" ht="117" hidden="false" customHeight="false" outlineLevel="0" collapsed="false">
      <c r="A6" s="36" t="s">
        <v>7626</v>
      </c>
      <c r="B6" s="36" t="s">
        <v>7627</v>
      </c>
      <c r="C6" s="36" t="s">
        <v>7628</v>
      </c>
      <c r="D6" s="36" t="s">
        <v>509</v>
      </c>
      <c r="E6" s="35" t="s">
        <v>816</v>
      </c>
      <c r="F6" s="35" t="s">
        <v>129</v>
      </c>
      <c r="G6" s="36" t="s">
        <v>7629</v>
      </c>
      <c r="H6" s="36" t="s">
        <v>7630</v>
      </c>
      <c r="I6" s="35" t="s">
        <v>92</v>
      </c>
      <c r="J6" s="35" t="s">
        <v>173</v>
      </c>
      <c r="K6" s="35" t="s">
        <v>434</v>
      </c>
      <c r="L6" s="35" t="s">
        <v>435</v>
      </c>
      <c r="M6" s="35" t="s">
        <v>436</v>
      </c>
      <c r="N6" s="35" t="s">
        <v>97</v>
      </c>
      <c r="O6" s="35" t="s">
        <v>447</v>
      </c>
      <c r="P6" s="35" t="s">
        <v>447</v>
      </c>
      <c r="Q6" s="35" t="s">
        <v>218</v>
      </c>
      <c r="R6" s="36" t="s">
        <v>509</v>
      </c>
      <c r="S6" s="35"/>
      <c r="T6" s="35" t="e">
        <f aca="false">NA()</f>
        <v>#N/A</v>
      </c>
      <c r="U6" s="36" t="s">
        <v>104</v>
      </c>
      <c r="V6" s="35"/>
      <c r="W6" s="35"/>
      <c r="X6" s="35"/>
      <c r="Y6" s="35"/>
      <c r="Z6" s="35"/>
      <c r="AA6" s="35"/>
      <c r="AB6" s="35"/>
      <c r="AC6" s="35" t="s">
        <v>97</v>
      </c>
      <c r="AD6" s="35" t="s">
        <v>447</v>
      </c>
      <c r="AE6" s="35"/>
      <c r="AF6" s="35"/>
      <c r="AG6" s="35" t="s">
        <v>4747</v>
      </c>
      <c r="AH6" s="35" t="s">
        <v>4756</v>
      </c>
      <c r="AI6" s="35" t="s">
        <v>4757</v>
      </c>
      <c r="AJ6" s="36" t="s">
        <v>104</v>
      </c>
      <c r="AK6" s="37" t="str">
        <f aca="false">AI6&amp;L6&amp;M6</f>
        <v>普办基建行政专业其他问题基建行政专业补充内容</v>
      </c>
      <c r="AL6" s="83"/>
      <c r="AM6" s="83"/>
      <c r="AN6" s="83"/>
      <c r="AO6" s="83"/>
      <c r="AP6" s="38" t="n">
        <v>3</v>
      </c>
      <c r="AQ6" s="97" t="n">
        <v>46023</v>
      </c>
      <c r="AR6" s="43" t="str">
        <f aca="false">IFERROR(LEFT(A6,FIND("（",A6)-1),A6)</f>
        <v>GJ-PHONE-20251227-0366</v>
      </c>
      <c r="AS6" s="43" t="str">
        <f aca="false">J6</f>
        <v>其他</v>
      </c>
      <c r="AT6" s="43" t="n">
        <f aca="false">IF(MID(AR6,1,2)="热线",12345)+IF(MID(AR6,1,2)="网络",12345)+IF(MID(AR6,1,2)="GJ",96166)</f>
        <v>96166</v>
      </c>
      <c r="AU6" s="43" t="str">
        <f aca="false">IFERROR(LEFT(C6,FIND(" ",C6)-1),C6)</f>
        <v>2025-12-27</v>
      </c>
      <c r="AV6" s="43" t="str">
        <f aca="false">P6</f>
        <v>工程设备部</v>
      </c>
      <c r="AW6" s="43" t="str">
        <f aca="false">Q6</f>
        <v>机关</v>
      </c>
      <c r="AX6" s="7" t="str">
        <f aca="false">H6</f>
        <v>12月27日9:22分来电：一位自称张小龙先生来电：其称在北京市朝阳区九龙山苹果社区22艺术街区32号院北区五号楼的底商，此处的房子是公交集团的，原来此处是九龙山南一路，之前是公交场站，现在此处的房子快要倒了，两根柱子已经断了，望有关部门查处此事尽快解决并尽快答复。
注：其称自己是此处的房客，如果此处房子倒了出了问题要是死人了公交自己承担。其称此处是公交产权的房子，其的营业执照上盖有公交集团的公章，其提供上边写着北京公交集团控股集团。其叫张小龙，电话：13269226302，如果告知其此处不归公交集团管理，其就拿着带有公章的营业执照，打着横幅来公交集团门口，其称没有证据不会打电话的。</v>
      </c>
      <c r="AY6" s="43" t="str">
        <f aca="false">L6</f>
        <v>基建行政专业其他问题</v>
      </c>
      <c r="AZ6" s="43" t="s">
        <v>116</v>
      </c>
      <c r="BA6" s="43" t="s">
        <v>116</v>
      </c>
      <c r="BB6" s="43" t="s">
        <v>116</v>
      </c>
      <c r="BC6" s="6" t="s">
        <v>4758</v>
      </c>
      <c r="BD6" s="43" t="e">
        <f aca="false">T6</f>
        <v>#N/A</v>
      </c>
      <c r="BE6" s="43" t="str">
        <f aca="false">IFERROR(LEFT(R6,FIND(" ",R6)-1),R6)</f>
        <v>2026-01-01</v>
      </c>
      <c r="BF6" s="6" t="s">
        <v>7631</v>
      </c>
      <c r="BG6" s="78" t="s">
        <v>447</v>
      </c>
      <c r="BH6" s="101" t="s">
        <v>218</v>
      </c>
      <c r="BI6" s="44"/>
      <c r="BJ6" s="44"/>
      <c r="BK6" s="44"/>
      <c r="BL6" s="44" t="str">
        <f aca="false">IF(BG6="物管行政部","侯旭、郑楠",IF(BG6="安保部","张庚",IF(BG6="工程设备部","华菲",IF(BG6="人力资源部","成琦",IF(BG6="党委工作部","阎鑫雨",IF(BG6="餐饮服务部","赵弘晨",IF(BG6="工会","郑欣",IF(BG6="办公室","董娜",""))))))))&amp;IF(BG6="纪检部","张先民",IF(BG6="信息管理部","蔡浩然",""))</f>
        <v>华菲</v>
      </c>
      <c r="BM6" s="44"/>
      <c r="BN6" s="44"/>
      <c r="BO6" s="44"/>
      <c r="BP6" s="44"/>
      <c r="BQ6" s="46"/>
      <c r="BR6" s="44"/>
      <c r="BS6" s="46"/>
      <c r="BT6" s="46"/>
      <c r="BU6" s="44"/>
      <c r="BV6" s="44"/>
      <c r="BW6" s="44" t="str">
        <f aca="false">MID(AR6,1,22)</f>
        <v>GJ-PHONE-20251227-0366</v>
      </c>
      <c r="BX6" s="45" t="str">
        <f aca="false">IF(COUNTIF(BW$6,BW6)=1,"否",COUNTIF(BW$6,BW6))</f>
        <v>否</v>
      </c>
      <c r="BY6" s="44"/>
      <c r="BZ6" s="44"/>
      <c r="CA6" s="44"/>
      <c r="CB6" s="44"/>
      <c r="CC6" s="44"/>
      <c r="CD6" s="44"/>
      <c r="CF6" s="0" t="e">
        <f aca="false">VLOOKUP(AR6,[5]市民意见信息导出!$AK$2:$AM$1032,3,FALSE())</f>
        <v>#N/A</v>
      </c>
      <c r="CG6" s="0" t="e">
        <f aca="false">VLOOKUP(AR6,[6]Sheet1!$B$2:$F$76,4,FALSE())</f>
        <v>#N/A</v>
      </c>
    </row>
    <row r="7" customFormat="false" ht="135" hidden="false" customHeight="true" outlineLevel="0" collapsed="false">
      <c r="A7" s="35" t="s">
        <v>7632</v>
      </c>
      <c r="B7" s="36" t="s">
        <v>795</v>
      </c>
      <c r="C7" s="36" t="s">
        <v>796</v>
      </c>
      <c r="D7" s="36" t="s">
        <v>797</v>
      </c>
      <c r="E7" s="35" t="s">
        <v>798</v>
      </c>
      <c r="F7" s="35" t="s">
        <v>129</v>
      </c>
      <c r="G7" s="35" t="s">
        <v>799</v>
      </c>
      <c r="H7" s="35" t="s">
        <v>800</v>
      </c>
      <c r="I7" s="35" t="s">
        <v>92</v>
      </c>
      <c r="J7" s="35" t="s">
        <v>93</v>
      </c>
      <c r="K7" s="35" t="s">
        <v>234</v>
      </c>
      <c r="L7" s="35" t="s">
        <v>659</v>
      </c>
      <c r="M7" s="35" t="s">
        <v>1029</v>
      </c>
      <c r="N7" s="35" t="s">
        <v>97</v>
      </c>
      <c r="O7" s="35" t="s">
        <v>238</v>
      </c>
      <c r="P7" s="35" t="s">
        <v>238</v>
      </c>
      <c r="Q7" s="35" t="s">
        <v>218</v>
      </c>
      <c r="R7" s="36" t="s">
        <v>773</v>
      </c>
      <c r="S7" s="35"/>
      <c r="T7" s="36" t="s">
        <v>774</v>
      </c>
      <c r="U7" s="35" t="s">
        <v>4692</v>
      </c>
      <c r="V7" s="36" t="s">
        <v>104</v>
      </c>
      <c r="W7" s="35"/>
      <c r="X7" s="35"/>
      <c r="Y7" s="35"/>
      <c r="Z7" s="35"/>
      <c r="AA7" s="35"/>
      <c r="AB7" s="35"/>
      <c r="AC7" s="35"/>
      <c r="AD7" s="35" t="s">
        <v>112</v>
      </c>
      <c r="AE7" s="36" t="s">
        <v>808</v>
      </c>
      <c r="AF7" s="36" t="s">
        <v>279</v>
      </c>
      <c r="AG7" s="35" t="s">
        <v>809</v>
      </c>
      <c r="AH7" s="35" t="s">
        <v>116</v>
      </c>
      <c r="AK7" s="37" t="str">
        <f aca="false">AG7&amp;L7&amp;M7</f>
        <v>消防安全违法行为劳动用工人员配备</v>
      </c>
      <c r="AL7" s="3"/>
      <c r="AM7" s="3"/>
      <c r="AN7" s="3"/>
      <c r="AO7" s="3"/>
      <c r="AP7" s="38" t="n">
        <v>4</v>
      </c>
      <c r="AQ7" s="39" t="n">
        <v>46023</v>
      </c>
      <c r="AR7" s="43" t="str">
        <f aca="false">IFERROR(LEFT(A7,FIND("（",A7)-1),A7)</f>
        <v>热线-260104-013011-2</v>
      </c>
      <c r="AS7" s="43" t="str">
        <f aca="false">J7</f>
        <v>诉求</v>
      </c>
      <c r="AT7" s="43" t="n">
        <f aca="false">IF(MID(AR7,1,2)="热线",12345)+IF(MID(AR7,1,2)="网络",12345)</f>
        <v>12345</v>
      </c>
      <c r="AU7" s="41" t="str">
        <f aca="false">IFERROR(LEFT(D7,FIND(" ",D7)-1),D7)</f>
        <v>2026-01-04</v>
      </c>
      <c r="AV7" s="43" t="str">
        <f aca="false">P7</f>
        <v>人力资源部</v>
      </c>
      <c r="AW7" s="53" t="str">
        <f aca="false">Q7</f>
        <v>机关</v>
      </c>
      <c r="AX7" s="7" t="str">
        <f aca="false">H7</f>
        <v>市民举报，延庆区延庆停保中心场站，市民称该场站消防操作员人手不够，按理来讲应该有10多人，但是只配备了3个人，把这方面活交给厨师做，然后还不给这方面的工钱，并且消防隐患特别大，要求整改以及支付这方面工资，希望相关工作人员尽快帮助核实或帮助解决，来电反映延庆区延庆停保中心场站消防操作员人手不够问题。注：市民同时反映拖欠工资问题，已建新工单，详见热线-260104-013562工单流转：延庆区分中心退回：区交通局:1月4日，我单位接收停保中心场站消防操作人手不够问题工单，经核实，反映人为公交集团第八客运分公司公交场站第三方外聘人员，公交公司指派物业公司负责站区内消防工作，物业公司因人手不够为由，又要求第三方外聘人员协助处理相关消防工作，且没有任何工资，涉及公交集团检查时，还需承担相关责任，此问题已超出我局职责范围，建议退单至公交集团，由公交集团客八分公司答复  安保人力</v>
      </c>
      <c r="AY7" s="53" t="str">
        <f aca="false">AG7</f>
        <v>消防安全违法行为</v>
      </c>
      <c r="AZ7" s="43" t="s">
        <v>116</v>
      </c>
      <c r="BA7" s="43" t="s">
        <v>116</v>
      </c>
      <c r="BB7" s="43" t="s">
        <v>116</v>
      </c>
      <c r="BC7" s="6" t="s">
        <v>425</v>
      </c>
      <c r="BD7" s="43" t="str">
        <f aca="false">U7</f>
        <v>二级单位</v>
      </c>
      <c r="BE7" s="43" t="str">
        <f aca="false">IFERROR(LEFT(T7,FIND(" ",T7)-1),T7)</f>
        <v>2026-01-09</v>
      </c>
      <c r="BF7" s="6" t="s">
        <v>7633</v>
      </c>
      <c r="BG7" s="5" t="s">
        <v>238</v>
      </c>
      <c r="BH7" s="5" t="s">
        <v>218</v>
      </c>
      <c r="BI7" s="44"/>
      <c r="BJ7" s="44"/>
      <c r="BK7" s="44"/>
      <c r="BL7" s="44" t="str">
        <f aca="false">IF(BG7="物管行政部","侯旭、郑楠",IF(BG7="安保部","张庚",IF(BG7="工程设备部","华菲",IF(BG7="人力资源部","成琦",IF(BG7="党委工作部","阎鑫雨",IF(BG7="餐饮服务部","赵弘晨",IF(BG7="工会","郑欣",IF(BG7="办公室","董娜",""))))))))&amp;IF(BG7="纪检部","黄倩",IF(BG7="信息管理部","蔡浩然",""))</f>
        <v>成琦</v>
      </c>
      <c r="BM7" s="44"/>
      <c r="BN7" s="44"/>
      <c r="BO7" s="44"/>
      <c r="BP7" s="45"/>
      <c r="BQ7" s="46"/>
      <c r="BR7" s="44"/>
      <c r="BS7" s="46"/>
      <c r="BT7" s="46"/>
      <c r="BU7" s="44"/>
      <c r="BV7" s="44" t="str">
        <f aca="false">MID(AR7,1,16)</f>
        <v>热线-260104-013011</v>
      </c>
      <c r="BW7" s="44"/>
      <c r="BX7" s="45"/>
      <c r="BY7" s="45" t="str">
        <f aca="false">MID(AR7,18,1)</f>
        <v>2</v>
      </c>
      <c r="CG7" s="47" t="e">
        <f aca="false">VLOOKUP(AR7,'专业退单（自行）'!$AI$7:$AK$7,3,FALSE())</f>
        <v>#N/A</v>
      </c>
    </row>
    <row r="8" customFormat="false" ht="51" hidden="false" customHeight="true" outlineLevel="0" collapsed="false">
      <c r="A8" s="35" t="s">
        <v>7634</v>
      </c>
      <c r="B8" s="36" t="s">
        <v>7635</v>
      </c>
      <c r="C8" s="36" t="s">
        <v>7636</v>
      </c>
      <c r="D8" s="36" t="s">
        <v>7637</v>
      </c>
      <c r="E8" s="35" t="s">
        <v>2369</v>
      </c>
      <c r="F8" s="35" t="s">
        <v>89</v>
      </c>
      <c r="G8" s="35" t="s">
        <v>7638</v>
      </c>
      <c r="H8" s="35" t="s">
        <v>7639</v>
      </c>
      <c r="I8" s="35" t="s">
        <v>92</v>
      </c>
      <c r="J8" s="35" t="s">
        <v>93</v>
      </c>
      <c r="K8" s="35" t="s">
        <v>434</v>
      </c>
      <c r="L8" s="35" t="s">
        <v>490</v>
      </c>
      <c r="M8" s="35" t="s">
        <v>741</v>
      </c>
      <c r="N8" s="35" t="s">
        <v>97</v>
      </c>
      <c r="O8" s="35" t="s">
        <v>99</v>
      </c>
      <c r="P8" s="35" t="s">
        <v>99</v>
      </c>
      <c r="Q8" s="35" t="s">
        <v>218</v>
      </c>
      <c r="R8" s="36" t="s">
        <v>7342</v>
      </c>
      <c r="S8" s="35"/>
      <c r="T8" s="36" t="s">
        <v>1174</v>
      </c>
      <c r="U8" s="35" t="e">
        <f aca="false">NA()</f>
        <v>#N/A</v>
      </c>
      <c r="V8" s="36" t="s">
        <v>104</v>
      </c>
      <c r="W8" s="35"/>
      <c r="X8" s="35"/>
      <c r="Y8" s="35"/>
      <c r="Z8" s="35"/>
      <c r="AA8" s="35"/>
      <c r="AB8" s="35"/>
      <c r="AC8" s="35"/>
      <c r="AD8" s="35" t="s">
        <v>112</v>
      </c>
      <c r="AE8" s="36" t="s">
        <v>7640</v>
      </c>
      <c r="AF8" s="36" t="s">
        <v>529</v>
      </c>
      <c r="AG8" s="35" t="s">
        <v>379</v>
      </c>
      <c r="AH8" s="35" t="s">
        <v>116</v>
      </c>
      <c r="AK8" s="37" t="str">
        <f aca="false">AG8&amp;L8&amp;M8</f>
        <v>设施设备场站问题场站生活设施问题</v>
      </c>
      <c r="AL8" s="3"/>
      <c r="AM8" s="3"/>
      <c r="AN8" s="3"/>
      <c r="AO8" s="3"/>
      <c r="AP8" s="38" t="n">
        <v>5</v>
      </c>
      <c r="AQ8" s="39" t="n">
        <v>46023</v>
      </c>
      <c r="AR8" s="43" t="str">
        <f aca="false">IFERROR(LEFT(A8,FIND("（",A8)-1),A8)</f>
        <v>热线-260114-012255</v>
      </c>
      <c r="AS8" s="43" t="str">
        <f aca="false">J8</f>
        <v>诉求</v>
      </c>
      <c r="AT8" s="43" t="n">
        <f aca="false">IF(MID(AR8,1,2)="热线",12345)+IF(MID(AR8,1,2)="网络",12345)</f>
        <v>12345</v>
      </c>
      <c r="AU8" s="41" t="str">
        <f aca="false">IFERROR(LEFT(D8,FIND(" ",D8)-1),D8)</f>
        <v>2026-01-14</v>
      </c>
      <c r="AV8" s="43" t="str">
        <f aca="false">P8</f>
        <v>物管行政部</v>
      </c>
      <c r="AW8" s="53" t="str">
        <f aca="false">Q8</f>
        <v>机关</v>
      </c>
      <c r="AX8" s="7" t="str">
        <f aca="false">H8</f>
        <v>市民反映，在870和856路公交车的兴寿总站处，市民表示总站的公共厕所非常脏乱差，无人清扫，而且有很多的人随地大小便，希望相关单位IE督促处理，来电反映公共车站内厕所无人清扫问题。</v>
      </c>
      <c r="AY8" s="53" t="str">
        <f aca="false">AG8</f>
        <v>设施设备</v>
      </c>
      <c r="AZ8" s="43" t="s">
        <v>116</v>
      </c>
      <c r="BA8" s="43" t="s">
        <v>116</v>
      </c>
      <c r="BB8" s="43" t="s">
        <v>116</v>
      </c>
      <c r="BC8" s="6" t="s">
        <v>117</v>
      </c>
      <c r="BD8" s="43" t="e">
        <f aca="false">U8</f>
        <v>#N/A</v>
      </c>
      <c r="BE8" s="43" t="str">
        <f aca="false">IFERROR(LEFT(T8,FIND(" ",T8)-1),T8)</f>
        <v>2026-01-19</v>
      </c>
      <c r="BF8" s="6" t="s">
        <v>7641</v>
      </c>
      <c r="BG8" s="5" t="s">
        <v>99</v>
      </c>
      <c r="BH8" s="5" t="s">
        <v>218</v>
      </c>
      <c r="BI8" s="44"/>
      <c r="BJ8" s="44"/>
      <c r="BK8" s="44"/>
      <c r="BL8" s="44" t="str">
        <f aca="false">IF(BG8="物管行政部","侯旭、郑楠",IF(BG8="安保部","张庚",IF(BG8="工程设备部","华菲",IF(BG8="人力资源部","成琦",IF(BG8="党委工作部","阎鑫雨",IF(BG8="餐饮服务部","赵弘晨",IF(BG8="工会","郑欣",IF(BG8="办公室","董娜",""))))))))&amp;IF(BG8="纪检部","黄倩",IF(BG8="信息管理部","蔡浩然",""))</f>
        <v>侯旭、郑楠</v>
      </c>
      <c r="BM8" s="44"/>
      <c r="BN8" s="44"/>
      <c r="BO8" s="44"/>
      <c r="BP8" s="45" t="s">
        <v>120</v>
      </c>
      <c r="BQ8" s="46"/>
      <c r="BR8" s="44"/>
      <c r="BS8" s="46"/>
      <c r="BT8" s="46"/>
      <c r="BU8" s="44"/>
      <c r="BV8" s="44" t="str">
        <f aca="false">MID(AR8,1,16)</f>
        <v>热线-260114-012255</v>
      </c>
      <c r="BW8" s="44"/>
      <c r="BX8" s="45"/>
      <c r="BY8" s="45" t="str">
        <f aca="false">MID(AR8,18,1)</f>
        <v/>
      </c>
      <c r="CG8" s="47" t="e">
        <f aca="false">VLOOKUP(AR8,'专业退单（自行）'!$AI$8:$AK$8,3,FALSE())</f>
        <v>#N/A</v>
      </c>
    </row>
    <row r="9" customFormat="false" ht="60" hidden="false" customHeight="true" outlineLevel="0" collapsed="false">
      <c r="A9" s="35" t="s">
        <v>7642</v>
      </c>
      <c r="B9" s="36" t="s">
        <v>7643</v>
      </c>
      <c r="C9" s="36" t="s">
        <v>7644</v>
      </c>
      <c r="D9" s="36" t="s">
        <v>7645</v>
      </c>
      <c r="E9" s="35" t="s">
        <v>182</v>
      </c>
      <c r="F9" s="35" t="s">
        <v>129</v>
      </c>
      <c r="G9" s="35" t="s">
        <v>182</v>
      </c>
      <c r="H9" s="35" t="s">
        <v>7646</v>
      </c>
      <c r="I9" s="35" t="s">
        <v>92</v>
      </c>
      <c r="J9" s="35" t="s">
        <v>93</v>
      </c>
      <c r="K9" s="35" t="s">
        <v>434</v>
      </c>
      <c r="L9" s="35" t="s">
        <v>490</v>
      </c>
      <c r="M9" s="35" t="s">
        <v>491</v>
      </c>
      <c r="N9" s="35" t="s">
        <v>97</v>
      </c>
      <c r="O9" s="35" t="s">
        <v>447</v>
      </c>
      <c r="P9" s="35" t="s">
        <v>447</v>
      </c>
      <c r="Q9" s="35" t="s">
        <v>218</v>
      </c>
      <c r="R9" s="36" t="s">
        <v>1361</v>
      </c>
      <c r="S9" s="35"/>
      <c r="T9" s="36" t="s">
        <v>1363</v>
      </c>
      <c r="U9" s="35" t="s">
        <v>4658</v>
      </c>
      <c r="V9" s="36" t="s">
        <v>104</v>
      </c>
      <c r="W9" s="35"/>
      <c r="X9" s="35"/>
      <c r="Y9" s="35"/>
      <c r="Z9" s="35"/>
      <c r="AA9" s="35"/>
      <c r="AB9" s="35"/>
      <c r="AC9" s="35"/>
      <c r="AD9" s="35" t="s">
        <v>112</v>
      </c>
      <c r="AE9" s="36" t="s">
        <v>7647</v>
      </c>
      <c r="AF9" s="36" t="s">
        <v>497</v>
      </c>
      <c r="AG9" s="35" t="s">
        <v>379</v>
      </c>
      <c r="AH9" s="35" t="s">
        <v>116</v>
      </c>
      <c r="AK9" s="37" t="str">
        <f aca="false">AG9&amp;L9&amp;M9</f>
        <v>设施设备场站问题场站建设</v>
      </c>
      <c r="AL9" s="3"/>
      <c r="AM9" s="3"/>
      <c r="AN9" s="3"/>
      <c r="AO9" s="3"/>
      <c r="AP9" s="38" t="n">
        <v>6</v>
      </c>
      <c r="AQ9" s="39" t="n">
        <v>46023</v>
      </c>
      <c r="AR9" s="43" t="str">
        <f aca="false">IFERROR(LEFT(A9,FIND("（",A9)-1),A9)</f>
        <v>网络-260119-007743</v>
      </c>
      <c r="AS9" s="43" t="str">
        <f aca="false">J9</f>
        <v>诉求</v>
      </c>
      <c r="AT9" s="43" t="n">
        <f aca="false">IF(MID(AR9,1,2)="热线",12345)+IF(MID(AR9,1,2)="网络",12345)</f>
        <v>12345</v>
      </c>
      <c r="AU9" s="41" t="str">
        <f aca="false">IFERROR(LEFT(D9,FIND(" ",D9)-1),D9)</f>
        <v>2026-01-19</v>
      </c>
      <c r="AV9" s="43" t="str">
        <f aca="false">P9</f>
        <v>工程设备部</v>
      </c>
      <c r="AW9" s="53" t="str">
        <f aca="false">Q9</f>
        <v>机关</v>
      </c>
      <c r="AX9" s="7" t="str">
        <f aca="false">H9</f>
        <v>工单来源：微信服务号，此工单内容为网民留言时填写的标题及原文。 ============================= 留言标题：五福堂公交场站外立面脱落建议修复留言原文：五福堂公交场站外立面，多块钢板缺失，建议修复市民填写的详细地址为：区、街道：大兴区旧宫镇详细地址：五福堂公交场站</v>
      </c>
      <c r="AY9" s="53" t="str">
        <f aca="false">AG9</f>
        <v>设施设备</v>
      </c>
      <c r="AZ9" s="43" t="s">
        <v>116</v>
      </c>
      <c r="BA9" s="43" t="s">
        <v>116</v>
      </c>
      <c r="BB9" s="43" t="s">
        <v>116</v>
      </c>
      <c r="BC9" s="6" t="s">
        <v>1330</v>
      </c>
      <c r="BD9" s="43" t="str">
        <f aca="false">U9</f>
        <v>集团处室</v>
      </c>
      <c r="BE9" s="43" t="str">
        <f aca="false">IFERROR(LEFT(T9,FIND(" ",T9)-1),T9)</f>
        <v>2026-01-24</v>
      </c>
      <c r="BF9" s="6" t="s">
        <v>2723</v>
      </c>
      <c r="BG9" s="5" t="s">
        <v>447</v>
      </c>
      <c r="BH9" s="5" t="s">
        <v>218</v>
      </c>
      <c r="BI9" s="44"/>
      <c r="BJ9" s="44"/>
      <c r="BK9" s="44"/>
      <c r="BL9" s="44" t="str">
        <f aca="false">IF(BG9="物管行政部","侯旭、郑楠",IF(BG9="安保部","张庚",IF(BG9="工程设备部","华菲",IF(BG9="人力资源部","张浩宇",IF(BG9="党委工作部","阎鑫雨",IF(BG9="餐饮服务部","赵弘晨",IF(BG9="工会","郑欣",IF(BG9="办公室","董娜",""))))))))&amp;IF(BG9="纪检部","黄倩",IF(BG9="信息管理部","蔡浩然",""))</f>
        <v>华菲</v>
      </c>
      <c r="BM9" s="44"/>
      <c r="BN9" s="44"/>
      <c r="BO9" s="44"/>
      <c r="BP9" s="45" t="s">
        <v>120</v>
      </c>
      <c r="BQ9" s="46"/>
      <c r="BR9" s="44"/>
      <c r="BS9" s="46"/>
      <c r="BT9" s="46"/>
      <c r="BU9" s="44"/>
      <c r="BV9" s="44" t="str">
        <f aca="false">MID(AR9,1,16)</f>
        <v>网络-260119-007743</v>
      </c>
      <c r="BW9" s="44"/>
      <c r="BX9" s="45"/>
      <c r="BY9" s="45" t="str">
        <f aca="false">MID(AR9,18,1)</f>
        <v/>
      </c>
      <c r="CG9" s="47" t="e">
        <f aca="false">VLOOKUP(AR9,[7]市民意见信息导出!$AI$2:$AK$93,3,FALSE())</f>
        <v>#N/A</v>
      </c>
    </row>
    <row r="10" customFormat="false" ht="70" hidden="false" customHeight="false" outlineLevel="0" collapsed="false">
      <c r="A10" s="35" t="s">
        <v>7648</v>
      </c>
      <c r="B10" s="36" t="s">
        <v>1520</v>
      </c>
      <c r="C10" s="36" t="s">
        <v>1521</v>
      </c>
      <c r="D10" s="36" t="s">
        <v>7649</v>
      </c>
      <c r="E10" s="35" t="s">
        <v>1523</v>
      </c>
      <c r="F10" s="35" t="s">
        <v>129</v>
      </c>
      <c r="G10" s="35" t="s">
        <v>1524</v>
      </c>
      <c r="H10" s="35" t="s">
        <v>7650</v>
      </c>
      <c r="I10" s="35" t="s">
        <v>92</v>
      </c>
      <c r="J10" s="35" t="s">
        <v>93</v>
      </c>
      <c r="K10" s="35" t="s">
        <v>434</v>
      </c>
      <c r="L10" s="35" t="s">
        <v>490</v>
      </c>
      <c r="M10" s="35" t="s">
        <v>741</v>
      </c>
      <c r="N10" s="35" t="s">
        <v>97</v>
      </c>
      <c r="O10" s="35" t="s">
        <v>99</v>
      </c>
      <c r="P10" s="35" t="s">
        <v>99</v>
      </c>
      <c r="Q10" s="35" t="s">
        <v>218</v>
      </c>
      <c r="R10" s="36" t="s">
        <v>1441</v>
      </c>
      <c r="S10" s="36" t="s">
        <v>1399</v>
      </c>
      <c r="T10" s="36" t="s">
        <v>1442</v>
      </c>
      <c r="U10" s="35" t="s">
        <v>4658</v>
      </c>
      <c r="V10" s="36" t="s">
        <v>104</v>
      </c>
      <c r="W10" s="35" t="s">
        <v>524</v>
      </c>
      <c r="X10" s="35" t="s">
        <v>7651</v>
      </c>
      <c r="Y10" s="35" t="s">
        <v>1528</v>
      </c>
      <c r="Z10" s="35" t="s">
        <v>1529</v>
      </c>
      <c r="AA10" s="35" t="s">
        <v>1403</v>
      </c>
      <c r="AB10" s="35" t="s">
        <v>1530</v>
      </c>
      <c r="AC10" s="35" t="s">
        <v>111</v>
      </c>
      <c r="AD10" s="35" t="s">
        <v>112</v>
      </c>
      <c r="AE10" s="36" t="s">
        <v>1531</v>
      </c>
      <c r="AF10" s="36" t="s">
        <v>529</v>
      </c>
      <c r="AG10" s="35" t="s">
        <v>1532</v>
      </c>
      <c r="AH10" s="35" t="s">
        <v>116</v>
      </c>
      <c r="AK10" s="37" t="str">
        <f aca="false">AG10&amp;L10&amp;M10</f>
        <v>粪便问题场站问题场站生活设施问题</v>
      </c>
      <c r="AL10" s="3"/>
      <c r="AM10" s="3"/>
      <c r="AN10" s="3"/>
      <c r="AO10" s="3"/>
      <c r="AP10" s="38" t="n">
        <v>7</v>
      </c>
      <c r="AQ10" s="39" t="n">
        <v>46023</v>
      </c>
      <c r="AR10" s="43" t="str">
        <f aca="false">IFERROR(LEFT(A10,FIND("（",A10)-1),A10)</f>
        <v>热线-260122-021460-2</v>
      </c>
      <c r="AS10" s="43" t="str">
        <f aca="false">J10</f>
        <v>诉求</v>
      </c>
      <c r="AT10" s="43" t="n">
        <f aca="false">IF(MID(AR10,1,2)="热线",12345)+IF(MID(AR10,1,2)="网络",12345)</f>
        <v>12345</v>
      </c>
      <c r="AU10" s="41" t="str">
        <f aca="false">IFERROR(LEFT(D10,FIND(" ",D10)-1),D10)</f>
        <v>2026-01-22</v>
      </c>
      <c r="AV10" s="43" t="str">
        <f aca="false">P10</f>
        <v>物管行政部</v>
      </c>
      <c r="AW10" s="53" t="str">
        <f aca="false">Q10</f>
        <v>机关</v>
      </c>
      <c r="AX10" s="7" t="str">
        <f aca="false">H10</f>
        <v>市民反映，在丰台区太平桥街道三路居101号，有一个公交场站，公交场站的工作人员随地大小便，而且有噪声扰民，到处扔垃圾，对此不认可，要求公交场站搬离，先有小区后有公交场站，来电反映协调公交场站搬离问题。</v>
      </c>
      <c r="AY10" s="53" t="str">
        <f aca="false">AG10</f>
        <v>粪便问题</v>
      </c>
      <c r="AZ10" s="43" t="s">
        <v>116</v>
      </c>
      <c r="BA10" s="43" t="s">
        <v>116</v>
      </c>
      <c r="BB10" s="43" t="s">
        <v>116</v>
      </c>
      <c r="BC10" s="6" t="s">
        <v>117</v>
      </c>
      <c r="BD10" s="43" t="str">
        <f aca="false">U10</f>
        <v>集团处室</v>
      </c>
      <c r="BE10" s="43" t="str">
        <f aca="false">IFERROR(LEFT(T10,FIND(" ",T10)-1),T10)</f>
        <v>2026-01-27</v>
      </c>
      <c r="BF10" s="6" t="s">
        <v>1533</v>
      </c>
      <c r="BG10" s="5" t="s">
        <v>99</v>
      </c>
      <c r="BH10" s="5" t="s">
        <v>218</v>
      </c>
      <c r="BI10" s="44"/>
      <c r="BJ10" s="44"/>
      <c r="BK10" s="44"/>
      <c r="BL10" s="44" t="str">
        <f aca="false">IF(BG10="物管行政部","侯旭、郑楠",IF(BG10="安保部","张庚",IF(BG10="工程设备部","华菲",IF(BG10="人力资源部","张浩宇",IF(BG10="党委工作部","阎鑫雨",IF(BG10="餐饮服务部","赵弘晨",IF(BG10="工会","郑欣",IF(BG10="办公室","董娜",""))))))))&amp;IF(BG10="纪检部","黄倩",IF(BG10="信息管理部","蔡浩然",""))</f>
        <v>侯旭、郑楠</v>
      </c>
      <c r="BM10" s="44"/>
      <c r="BN10" s="44"/>
      <c r="BO10" s="44"/>
      <c r="BP10" s="45" t="s">
        <v>120</v>
      </c>
      <c r="BQ10" s="46"/>
      <c r="BR10" s="44"/>
      <c r="BS10" s="46"/>
      <c r="BT10" s="46"/>
      <c r="BU10" s="44"/>
      <c r="BV10" s="44" t="str">
        <f aca="false">MID(AR10,1,16)</f>
        <v>热线-260122-021460</v>
      </c>
      <c r="BW10" s="44"/>
      <c r="BX10" s="45"/>
      <c r="BY10" s="45" t="str">
        <f aca="false">MID(AR10,18,1)</f>
        <v>2</v>
      </c>
      <c r="CG10" s="47" t="e">
        <f aca="false">VLOOKUP(AR10,'专业退单（自行）'!$AI$10:$AK$10,3,FALSE())</f>
        <v>#N/A</v>
      </c>
    </row>
    <row r="11" customFormat="false" ht="78" hidden="false" customHeight="false" outlineLevel="0" collapsed="false">
      <c r="A11" s="36" t="s">
        <v>7652</v>
      </c>
      <c r="B11" s="36" t="s">
        <v>7653</v>
      </c>
      <c r="C11" s="36" t="s">
        <v>7654</v>
      </c>
      <c r="D11" s="36" t="s">
        <v>1442</v>
      </c>
      <c r="E11" s="35"/>
      <c r="F11" s="35" t="s">
        <v>129</v>
      </c>
      <c r="G11" s="35"/>
      <c r="H11" s="36" t="s">
        <v>7655</v>
      </c>
      <c r="I11" s="35" t="s">
        <v>116</v>
      </c>
      <c r="J11" s="35" t="s">
        <v>173</v>
      </c>
      <c r="K11" s="35" t="s">
        <v>434</v>
      </c>
      <c r="L11" s="35" t="s">
        <v>435</v>
      </c>
      <c r="M11" s="35" t="s">
        <v>436</v>
      </c>
      <c r="N11" s="35" t="s">
        <v>97</v>
      </c>
      <c r="O11" s="35" t="s">
        <v>447</v>
      </c>
      <c r="P11" s="35" t="s">
        <v>447</v>
      </c>
      <c r="Q11" s="35" t="s">
        <v>218</v>
      </c>
      <c r="R11" s="36" t="s">
        <v>1442</v>
      </c>
      <c r="S11" s="35"/>
      <c r="T11" s="35" t="e">
        <f aca="false">NA()</f>
        <v>#N/A</v>
      </c>
      <c r="U11" s="36" t="s">
        <v>104</v>
      </c>
      <c r="V11" s="35"/>
      <c r="W11" s="35"/>
      <c r="X11" s="35"/>
      <c r="Y11" s="35"/>
      <c r="Z11" s="35"/>
      <c r="AA11" s="35"/>
      <c r="AB11" s="35"/>
      <c r="AC11" s="35" t="s">
        <v>97</v>
      </c>
      <c r="AD11" s="35" t="s">
        <v>447</v>
      </c>
      <c r="AE11" s="35"/>
      <c r="AF11" s="35"/>
      <c r="AG11" s="35"/>
      <c r="AH11" s="35" t="s">
        <v>4756</v>
      </c>
      <c r="AI11" s="35" t="s">
        <v>4757</v>
      </c>
      <c r="AJ11" s="36" t="s">
        <v>104</v>
      </c>
      <c r="AK11" s="37" t="str">
        <f aca="false">AI11&amp;L11&amp;M11</f>
        <v>普办基建行政专业其他问题基建行政专业补充内容</v>
      </c>
      <c r="AL11" s="83"/>
      <c r="AM11" s="83"/>
      <c r="AN11" s="83"/>
      <c r="AO11" s="83"/>
      <c r="AP11" s="38" t="n">
        <v>8</v>
      </c>
      <c r="AQ11" s="97" t="n">
        <v>46023</v>
      </c>
      <c r="AR11" s="43" t="str">
        <f aca="false">IFERROR(LEFT(A11,FIND("（",A11)-1),A11)</f>
        <v>GJ-PHONE-20260122-1703</v>
      </c>
      <c r="AS11" s="43" t="str">
        <f aca="false">J11</f>
        <v>其他</v>
      </c>
      <c r="AT11" s="43" t="n">
        <f aca="false">IF(MID(AR11,1,2)="热线",12345)+IF(MID(AR11,1,2)="网络",12345)+IF(MID(AR11,1,2)="GJ",96166)</f>
        <v>96166</v>
      </c>
      <c r="AU11" s="43" t="str">
        <f aca="false">IFERROR(LEFT(C11,FIND(" ",C11)-1),C11)</f>
        <v>2026-01-22</v>
      </c>
      <c r="AV11" s="43" t="str">
        <f aca="false">P11</f>
        <v>工程设备部</v>
      </c>
      <c r="AW11" s="43" t="str">
        <f aca="false">Q11</f>
        <v>机关</v>
      </c>
      <c r="AX11" s="7" t="str">
        <f aca="false">H11</f>
        <v>1月22日17:25分来电，一位先生之前反映过815快八王坟东站台的排队护栏被撤掉一事，导致乘坐秩序混乱，今日再次来电继续反映，希望尽快改善。</v>
      </c>
      <c r="AY11" s="43" t="str">
        <f aca="false">L11</f>
        <v>基建行政专业其他问题</v>
      </c>
      <c r="AZ11" s="43" t="s">
        <v>116</v>
      </c>
      <c r="BA11" s="43" t="s">
        <v>116</v>
      </c>
      <c r="BB11" s="43" t="s">
        <v>116</v>
      </c>
      <c r="BC11" s="6" t="s">
        <v>121</v>
      </c>
      <c r="BD11" s="43" t="e">
        <f aca="false">T11</f>
        <v>#N/A</v>
      </c>
      <c r="BE11" s="43" t="str">
        <f aca="false">IFERROR(LEFT(R11,FIND(" ",R11)-1),R11)</f>
        <v>2026-01-27</v>
      </c>
      <c r="BF11" s="5" t="s">
        <v>564</v>
      </c>
      <c r="BG11" s="78" t="s">
        <v>447</v>
      </c>
      <c r="BH11" s="55" t="s">
        <v>218</v>
      </c>
      <c r="BI11" s="44"/>
      <c r="BJ11" s="44"/>
      <c r="BK11" s="44"/>
      <c r="BL11" s="44" t="str">
        <f aca="false">IF(BG11="物管行政部","侯旭、郑楠",IF(BG11="安保部","张庚",IF(BG11="工程设备部","华菲",IF(BG11="人力资源部","成琦",IF(BG11="党委工作部","阎鑫雨",IF(BG11="餐饮服务部","赵弘晨",IF(BG11="工会","郑欣",IF(BG11="办公室","董娜",""))))))))&amp;IF(BG11="纪检部","张先民",IF(BG11="信息管理部","蔡浩然",""))</f>
        <v>华菲</v>
      </c>
      <c r="BM11" s="44"/>
      <c r="BN11" s="44"/>
      <c r="BO11" s="44"/>
      <c r="BP11" s="44" t="s">
        <v>120</v>
      </c>
      <c r="BQ11" s="46"/>
      <c r="BR11" s="44"/>
      <c r="BS11" s="46"/>
      <c r="BT11" s="46"/>
      <c r="BU11" s="44"/>
      <c r="BV11" s="44"/>
      <c r="BW11" s="44" t="str">
        <f aca="false">MID(AR11,1,22)</f>
        <v>GJ-PHONE-20260122-1703</v>
      </c>
      <c r="BX11" s="45" t="str">
        <f aca="false">IF(COUNTIF(BW$11,BW11)=1,"否",COUNTIF(BW$11,BW11))</f>
        <v>否</v>
      </c>
      <c r="CF11" s="0" t="e">
        <f aca="false">VLOOKUP(AR11,[8]市民意见信息导出!$AK$2:$AM$91,3,FALSE())</f>
        <v>#N/A</v>
      </c>
    </row>
    <row r="12" customFormat="false" ht="78" hidden="false" customHeight="false" outlineLevel="0" collapsed="false">
      <c r="A12" s="35" t="s">
        <v>7656</v>
      </c>
      <c r="B12" s="36" t="s">
        <v>7657</v>
      </c>
      <c r="C12" s="36" t="s">
        <v>7658</v>
      </c>
      <c r="D12" s="36" t="s">
        <v>7659</v>
      </c>
      <c r="E12" s="35" t="s">
        <v>729</v>
      </c>
      <c r="F12" s="35" t="s">
        <v>89</v>
      </c>
      <c r="G12" s="35" t="s">
        <v>7660</v>
      </c>
      <c r="H12" s="35" t="s">
        <v>7661</v>
      </c>
      <c r="I12" s="35" t="s">
        <v>92</v>
      </c>
      <c r="J12" s="35" t="s">
        <v>173</v>
      </c>
      <c r="K12" s="35" t="s">
        <v>434</v>
      </c>
      <c r="L12" s="35" t="s">
        <v>435</v>
      </c>
      <c r="M12" s="35" t="s">
        <v>6867</v>
      </c>
      <c r="N12" s="35" t="s">
        <v>97</v>
      </c>
      <c r="O12" s="35" t="s">
        <v>447</v>
      </c>
      <c r="P12" s="35" t="s">
        <v>447</v>
      </c>
      <c r="Q12" s="35" t="s">
        <v>218</v>
      </c>
      <c r="R12" s="36" t="s">
        <v>1640</v>
      </c>
      <c r="S12" s="35"/>
      <c r="T12" s="36" t="s">
        <v>1642</v>
      </c>
      <c r="U12" s="35" t="s">
        <v>4692</v>
      </c>
      <c r="V12" s="36" t="s">
        <v>104</v>
      </c>
      <c r="W12" s="35"/>
      <c r="X12" s="35"/>
      <c r="Y12" s="35"/>
      <c r="Z12" s="35"/>
      <c r="AA12" s="35"/>
      <c r="AB12" s="35"/>
      <c r="AC12" s="35"/>
      <c r="AD12" s="35" t="s">
        <v>112</v>
      </c>
      <c r="AE12" s="36" t="s">
        <v>7662</v>
      </c>
      <c r="AF12" s="36" t="s">
        <v>497</v>
      </c>
      <c r="AG12" s="35" t="s">
        <v>445</v>
      </c>
      <c r="AH12" s="35" t="s">
        <v>116</v>
      </c>
      <c r="AK12" s="37" t="str">
        <f aca="false">AG12&amp;L12&amp;M12</f>
        <v>线路站点基建行政专业其他问题基建行政专业信息不详</v>
      </c>
      <c r="AL12" s="3"/>
      <c r="AM12" s="3"/>
      <c r="AN12" s="3"/>
      <c r="AO12" s="3"/>
      <c r="AP12" s="38" t="n">
        <v>9</v>
      </c>
      <c r="AQ12" s="39" t="n">
        <v>46023</v>
      </c>
      <c r="AR12" s="43" t="str">
        <f aca="false">IFERROR(LEFT(A12,FIND("（",A12)-1),A12)</f>
        <v>热线-260126-073706</v>
      </c>
      <c r="AS12" s="43" t="str">
        <f aca="false">J12</f>
        <v>其他</v>
      </c>
      <c r="AT12" s="43" t="n">
        <f aca="false">IF(MID(AR12,1,2)="热线",12345)+IF(MID(AR12,1,2)="网络",12345)</f>
        <v>12345</v>
      </c>
      <c r="AU12" s="41" t="str">
        <f aca="false">IFERROR(LEFT(D12,FIND(" ",D12)-1),D12)</f>
        <v>2026-01-26</v>
      </c>
      <c r="AV12" s="43" t="str">
        <f aca="false">P12</f>
        <v>工程设备部</v>
      </c>
      <c r="AW12" s="53" t="str">
        <f aca="false">Q12</f>
        <v>机关</v>
      </c>
      <c r="AX12" s="7" t="str">
        <f aca="false">H12</f>
        <v>市民反映，从北京西站出来，需要乘坐387路公交车往东边走，按照导航指引前进，没找到公交站台，给导航到了一个出租车站台，希望核实处理。来电反映找不到北京西站公交站台问题。</v>
      </c>
      <c r="AY12" s="53" t="str">
        <f aca="false">AG12</f>
        <v>线路站点</v>
      </c>
      <c r="AZ12" s="43" t="s">
        <v>116</v>
      </c>
      <c r="BA12" s="43" t="s">
        <v>116</v>
      </c>
      <c r="BB12" s="43" t="s">
        <v>116</v>
      </c>
      <c r="BC12" s="6" t="s">
        <v>546</v>
      </c>
      <c r="BD12" s="43" t="str">
        <f aca="false">U12</f>
        <v>二级单位</v>
      </c>
      <c r="BE12" s="43" t="str">
        <f aca="false">IFERROR(LEFT(T12,FIND(" ",T12)-1),T12)</f>
        <v>2026-01-31</v>
      </c>
      <c r="BF12" s="6" t="s">
        <v>517</v>
      </c>
      <c r="BG12" s="5" t="s">
        <v>447</v>
      </c>
      <c r="BH12" s="80" t="s">
        <v>218</v>
      </c>
      <c r="BI12" s="44"/>
      <c r="BJ12" s="44"/>
      <c r="BK12" s="44"/>
      <c r="BL12" s="44" t="str">
        <f aca="false">IF(BG12="物管行政部","侯旭、郑楠",IF(BG12="安保部","张庚",IF(BG12="工程设备部","华菲",IF(BG12="人力资源部","张浩宇",IF(BG12="党委工作部","阎鑫雨",IF(BG12="餐饮服务部","赵弘晨",IF(BG12="工会","郑欣",IF(BG12="办公室","董娜",""))))))))&amp;IF(BG12="纪检部","黄倩",IF(BG12="信息管理部","蔡浩然",""))</f>
        <v>华菲</v>
      </c>
      <c r="BM12" s="44"/>
      <c r="BN12" s="44"/>
      <c r="BO12" s="44"/>
      <c r="BP12" s="45"/>
      <c r="BQ12" s="46"/>
      <c r="BR12" s="44"/>
      <c r="BS12" s="46"/>
      <c r="BT12" s="46"/>
      <c r="BU12" s="44"/>
      <c r="BV12" s="44" t="str">
        <f aca="false">MID(AR12,1,16)</f>
        <v>热线-260126-073706</v>
      </c>
      <c r="BW12" s="44"/>
      <c r="BX12" s="45"/>
      <c r="BY12" s="45" t="str">
        <f aca="false">MID(AR12,18,1)</f>
        <v/>
      </c>
      <c r="CG12" s="47" t="e">
        <f aca="false">VLOOKUP(AR12,'专业退单（自行）'!$AI$12:$AK$12,3,FALSE())</f>
        <v>#N/A</v>
      </c>
    </row>
    <row r="13" customFormat="false" ht="62" hidden="false" customHeight="true" outlineLevel="0" collapsed="false">
      <c r="A13" s="35" t="s">
        <v>7663</v>
      </c>
      <c r="B13" s="36" t="s">
        <v>1735</v>
      </c>
      <c r="C13" s="36" t="s">
        <v>1736</v>
      </c>
      <c r="D13" s="36" t="s">
        <v>7664</v>
      </c>
      <c r="E13" s="35" t="s">
        <v>128</v>
      </c>
      <c r="F13" s="35" t="s">
        <v>129</v>
      </c>
      <c r="G13" s="35" t="s">
        <v>1489</v>
      </c>
      <c r="H13" s="35" t="s">
        <v>7665</v>
      </c>
      <c r="I13" s="35" t="s">
        <v>92</v>
      </c>
      <c r="J13" s="35" t="s">
        <v>93</v>
      </c>
      <c r="K13" s="35" t="s">
        <v>132</v>
      </c>
      <c r="L13" s="35" t="s">
        <v>388</v>
      </c>
      <c r="M13" s="35" t="s">
        <v>389</v>
      </c>
      <c r="N13" s="35" t="s">
        <v>97</v>
      </c>
      <c r="O13" s="35" t="s">
        <v>945</v>
      </c>
      <c r="P13" s="35" t="s">
        <v>176</v>
      </c>
      <c r="Q13" s="35" t="s">
        <v>945</v>
      </c>
      <c r="R13" s="36" t="s">
        <v>1507</v>
      </c>
      <c r="S13" s="36" t="s">
        <v>1508</v>
      </c>
      <c r="T13" s="36" t="s">
        <v>1509</v>
      </c>
      <c r="U13" s="35" t="s">
        <v>4692</v>
      </c>
      <c r="V13" s="36" t="s">
        <v>104</v>
      </c>
      <c r="W13" s="36" t="s">
        <v>7666</v>
      </c>
      <c r="X13" s="36" t="s">
        <v>7667</v>
      </c>
      <c r="Y13" s="35" t="s">
        <v>7668</v>
      </c>
      <c r="Z13" s="35" t="s">
        <v>7668</v>
      </c>
      <c r="AA13" s="35" t="s">
        <v>7669</v>
      </c>
      <c r="AB13" s="35" t="s">
        <v>7670</v>
      </c>
      <c r="AC13" s="35" t="s">
        <v>111</v>
      </c>
      <c r="AD13" s="35" t="s">
        <v>112</v>
      </c>
      <c r="AE13" s="36" t="s">
        <v>1742</v>
      </c>
      <c r="AF13" s="36" t="s">
        <v>954</v>
      </c>
      <c r="AG13" s="35" t="s">
        <v>115</v>
      </c>
      <c r="AH13" s="35" t="s">
        <v>116</v>
      </c>
      <c r="AK13" s="37" t="str">
        <f aca="false">AG13&amp;L13&amp;M13</f>
        <v>服务场站保安问题场站保安</v>
      </c>
      <c r="AL13" s="3"/>
      <c r="AM13" s="3"/>
      <c r="AN13" s="3"/>
      <c r="AO13" s="3"/>
      <c r="AP13" s="38" t="n">
        <v>10</v>
      </c>
      <c r="AQ13" s="39" t="n">
        <v>46023</v>
      </c>
      <c r="AR13" s="43" t="str">
        <f aca="false">IFERROR(LEFT(A13,FIND("（",A13)-1),A13)</f>
        <v>热线-260123-020142</v>
      </c>
      <c r="AS13" s="43" t="str">
        <f aca="false">J13</f>
        <v>诉求</v>
      </c>
      <c r="AT13" s="43" t="n">
        <f aca="false">IF(MID(AR13,1,2)="热线",12345)+IF(MID(AR13,1,2)="网络",12345)</f>
        <v>12345</v>
      </c>
      <c r="AU13" s="41" t="str">
        <f aca="false">IFERROR(LEFT(D13,FIND(" ",D13)-1),D13)</f>
        <v>2026-01-23</v>
      </c>
      <c r="AV13" s="43" t="str">
        <f aca="false">P13</f>
        <v>安全保卫部（应急管理中心）</v>
      </c>
      <c r="AW13" s="53" t="str">
        <f aca="false">Q13</f>
        <v>田顺庄分中心</v>
      </c>
      <c r="AX13" s="7" t="str">
        <f aca="false">H13</f>
        <v>市民反映，申请472路司机带自己进鲁谷场站，市民图方便近是为了到出站口，做472路往回走，司机让自己在门口，让自己跟鲁谷场站门卫沟通，市民是残疾人，眼镜看不清路，需要进入车场，门卫拦截不让自己进入，市民解释干过，一个车队的，还是不让进，解释有检查的，市民不认可，市民要求让可以进院，问题没有解决，对方回复没有解决问题，要求对方领导回复，来电反映鲁谷场站门卫问题以及472司机问题。</v>
      </c>
      <c r="AY13" s="53" t="str">
        <f aca="false">AG13</f>
        <v>服务</v>
      </c>
      <c r="AZ13" s="43" t="s">
        <v>116</v>
      </c>
      <c r="BA13" s="43" t="s">
        <v>116</v>
      </c>
      <c r="BB13" s="43" t="s">
        <v>116</v>
      </c>
      <c r="BC13" s="6" t="s">
        <v>546</v>
      </c>
      <c r="BD13" s="43" t="str">
        <f aca="false">U13</f>
        <v>二级单位</v>
      </c>
      <c r="BE13" s="43" t="str">
        <f aca="false">IFERROR(LEFT(T13,FIND(" ",T13)-1),T13)</f>
        <v>2026-01-28</v>
      </c>
      <c r="BF13" s="6" t="s">
        <v>1744</v>
      </c>
      <c r="BG13" s="5" t="s">
        <v>148</v>
      </c>
      <c r="BH13" s="5" t="s">
        <v>945</v>
      </c>
      <c r="BI13" s="44"/>
      <c r="BJ13" s="44"/>
      <c r="BK13" s="44"/>
      <c r="BL13" s="44" t="str">
        <f aca="false">IF(BG13="物管行政部","侯旭、郑楠",IF(BG13="安保部","张庚",IF(BG13="工程设备部","华菲",IF(BG13="人力资源部","张浩宇",IF(BG13="党委工作部","阎鑫雨",IF(BG13="餐饮服务部","赵弘晨",IF(BG13="工会","郑欣",IF(BG13="办公室","董娜",""))))))))&amp;IF(BG13="纪检部","黄倩",IF(BG13="信息管理部","蔡浩然",""))</f>
        <v>张庚</v>
      </c>
      <c r="BM13" s="44"/>
      <c r="BN13" s="44"/>
      <c r="BO13" s="44"/>
      <c r="BP13" s="45" t="s">
        <v>120</v>
      </c>
      <c r="BQ13" s="46" t="s">
        <v>1498</v>
      </c>
      <c r="BR13" s="44" t="s">
        <v>92</v>
      </c>
      <c r="BS13" s="46"/>
      <c r="BT13" s="46"/>
      <c r="BU13" s="44"/>
      <c r="BV13" s="44" t="str">
        <f aca="false">MID(AR13,1,16)</f>
        <v>热线-260123-020142</v>
      </c>
      <c r="BW13" s="44"/>
      <c r="BX13" s="45"/>
      <c r="BY13" s="45" t="str">
        <f aca="false">MID(AR13,18,1)</f>
        <v/>
      </c>
      <c r="CG13" s="47" t="e">
        <f aca="false">VLOOKUP(AR13,'专业退单（自行）'!$AI$13:$AK$13,3,FALSE())</f>
        <v>#N/A</v>
      </c>
    </row>
    <row r="14" customFormat="false" ht="85" hidden="false" customHeight="true" outlineLevel="0" collapsed="false">
      <c r="A14" s="35" t="s">
        <v>7671</v>
      </c>
      <c r="B14" s="36" t="s">
        <v>7672</v>
      </c>
      <c r="C14" s="36" t="s">
        <v>7673</v>
      </c>
      <c r="D14" s="36" t="s">
        <v>7674</v>
      </c>
      <c r="E14" s="35" t="s">
        <v>7675</v>
      </c>
      <c r="F14" s="35" t="s">
        <v>129</v>
      </c>
      <c r="G14" s="35" t="s">
        <v>7676</v>
      </c>
      <c r="H14" s="35" t="s">
        <v>7677</v>
      </c>
      <c r="I14" s="35" t="s">
        <v>92</v>
      </c>
      <c r="J14" s="35" t="s">
        <v>93</v>
      </c>
      <c r="K14" s="35" t="s">
        <v>434</v>
      </c>
      <c r="L14" s="35" t="s">
        <v>490</v>
      </c>
      <c r="M14" s="35" t="s">
        <v>741</v>
      </c>
      <c r="N14" s="35" t="s">
        <v>97</v>
      </c>
      <c r="O14" s="35" t="s">
        <v>99</v>
      </c>
      <c r="P14" s="35" t="s">
        <v>99</v>
      </c>
      <c r="Q14" s="35" t="s">
        <v>218</v>
      </c>
      <c r="R14" s="36" t="s">
        <v>2128</v>
      </c>
      <c r="S14" s="35"/>
      <c r="T14" s="36" t="s">
        <v>2129</v>
      </c>
      <c r="U14" s="35" t="e">
        <f aca="false">NA()</f>
        <v>#N/A</v>
      </c>
      <c r="V14" s="36" t="s">
        <v>104</v>
      </c>
      <c r="W14" s="35"/>
      <c r="X14" s="35"/>
      <c r="Y14" s="35"/>
      <c r="Z14" s="35"/>
      <c r="AA14" s="35"/>
      <c r="AB14" s="35"/>
      <c r="AC14" s="35"/>
      <c r="AD14" s="35" t="s">
        <v>112</v>
      </c>
      <c r="AE14" s="36" t="s">
        <v>7678</v>
      </c>
      <c r="AF14" s="36" t="s">
        <v>529</v>
      </c>
      <c r="AG14" s="35" t="s">
        <v>115</v>
      </c>
      <c r="AH14" s="35" t="s">
        <v>116</v>
      </c>
      <c r="AK14" s="37" t="str">
        <f aca="false">AG14&amp;L14&amp;M14</f>
        <v>服务场站问题场站生活设施问题</v>
      </c>
      <c r="AL14" s="3"/>
      <c r="AM14" s="3"/>
      <c r="AN14" s="3"/>
      <c r="AO14" s="3"/>
      <c r="AP14" s="38" t="n">
        <v>11</v>
      </c>
      <c r="AQ14" s="39" t="n">
        <v>46054</v>
      </c>
      <c r="AR14" s="43" t="str">
        <f aca="false">IFERROR(LEFT(A14,FIND("（",A14)-1),A14)</f>
        <v>热线-260206-028044</v>
      </c>
      <c r="AS14" s="43" t="str">
        <f aca="false">J14</f>
        <v>诉求</v>
      </c>
      <c r="AT14" s="43" t="n">
        <f aca="false">IF(MID(AR14,1,2)="热线",12345)+IF(MID(AR14,1,2)="网络",12345)</f>
        <v>12345</v>
      </c>
      <c r="AU14" s="41" t="str">
        <f aca="false">IFERROR(LEFT(D14,FIND(" ",D14)-1),D14)</f>
        <v>2026-02-06</v>
      </c>
      <c r="AV14" s="43" t="str">
        <f aca="false">P14</f>
        <v>物管行政部</v>
      </c>
      <c r="AW14" s="53" t="str">
        <f aca="false">Q14</f>
        <v>机关</v>
      </c>
      <c r="AX14" s="7" t="str">
        <f aca="false">H14</f>
        <v>市民反映，公交集团的司机把私家车停放在动物园交通枢纽大厅里边，12月17号就有工作人员把车停在站牌地下，自己向公交集团反映告知会改正并给自己道歉，可是1月4号自己又发现有车辆（黑色）停放，自己又向公交集团反映，但是一直到1月底也没有解决，车辆一直在原地停放，再联系公交集团告知马上去核实，但是之后就没有任何小消息，而且动物园交通枢纽大厅不止有一辆私家车停放，来电反映公交车司机在动物园交通枢纽大厅停私家车问题。</v>
      </c>
      <c r="AY14" s="53" t="str">
        <f aca="false">AG14</f>
        <v>服务</v>
      </c>
      <c r="AZ14" s="43" t="s">
        <v>116</v>
      </c>
      <c r="BA14" s="43" t="s">
        <v>116</v>
      </c>
      <c r="BB14" s="43" t="s">
        <v>116</v>
      </c>
      <c r="BC14" s="6" t="s">
        <v>6010</v>
      </c>
      <c r="BD14" s="43" t="e">
        <f aca="false">U14</f>
        <v>#N/A</v>
      </c>
      <c r="BE14" s="43" t="str">
        <f aca="false">IFERROR(LEFT(T14,FIND(" ",T14)-1),T14)</f>
        <v>2026-02-11</v>
      </c>
      <c r="BF14" s="6" t="s">
        <v>2640</v>
      </c>
      <c r="BG14" s="5" t="s">
        <v>99</v>
      </c>
      <c r="BH14" s="176" t="s">
        <v>218</v>
      </c>
      <c r="BI14" s="44"/>
      <c r="BJ14" s="44"/>
      <c r="BK14" s="44"/>
      <c r="BL14" s="44" t="str">
        <f aca="false">IF(BG14="物管行政部","侯旭、郑楠",IF(BG14="安保部","张庚",IF(BG14="工程设备部","华菲",IF(BG14="人力资源部","张浩宇",IF(BG14="党委工作部","阎鑫雨",IF(BG14="餐饮服务部","赵弘晨",IF(BG14="工会","郑欣",IF(BG14="办公室","董娜",""))))))))&amp;IF(BG14="纪检部","黄倩",IF(BG14="信息管理部","蔡浩然",""))</f>
        <v>侯旭、郑楠</v>
      </c>
      <c r="BM14" s="44"/>
      <c r="BN14" s="44"/>
      <c r="BO14" s="44"/>
      <c r="BP14" s="45" t="s">
        <v>120</v>
      </c>
      <c r="BQ14" s="46"/>
      <c r="BR14" s="44"/>
      <c r="BS14" s="46"/>
      <c r="BT14" s="46"/>
      <c r="BU14" s="44"/>
      <c r="BV14" s="44" t="str">
        <f aca="false">MID(AR14,1,16)</f>
        <v>热线-260206-028044</v>
      </c>
      <c r="BW14" s="44" t="str">
        <f aca="false">VLOOKUP(BV14,'专业退单（自行）'!$A$14:$S$14,8,FALSE())</f>
        <v>市民反映，公交集团的司机把私家车停放在动物园交通枢纽大厅里边，12月17号就有工作人员把车停在站牌地下，自己向公交集团反映告知会改正并给自己道歉，可是1月4号自己又发现有车辆（黑色）停放，自己又向公交集团反映，但是一直到1月底也没有解决，车辆一直在原地停放，再联系公交集团告知马上去核实，但是之后就没有任何小消息，而且动物园交通枢纽大厅不止有一辆私家车停放，来电反映公交车司机在动物园交通枢纽大厅停私家车问题。</v>
      </c>
      <c r="BX14" s="45"/>
      <c r="BY14" s="45" t="str">
        <f aca="false">MID(AR14,18,1)</f>
        <v/>
      </c>
      <c r="CG14" s="47" t="e">
        <f aca="false">VLOOKUP(AR14,[9]市民意见信息导出!$AI$2:$AK$158,3,FALSE())</f>
        <v>#N/A</v>
      </c>
    </row>
    <row r="15" customFormat="false" ht="51" hidden="false" customHeight="true" outlineLevel="0" collapsed="false">
      <c r="A15" s="36" t="s">
        <v>7679</v>
      </c>
      <c r="B15" s="36" t="s">
        <v>7680</v>
      </c>
      <c r="C15" s="36" t="s">
        <v>7681</v>
      </c>
      <c r="D15" s="36" t="s">
        <v>2188</v>
      </c>
      <c r="E15" s="35" t="s">
        <v>4747</v>
      </c>
      <c r="F15" s="35" t="s">
        <v>129</v>
      </c>
      <c r="G15" s="36" t="s">
        <v>7682</v>
      </c>
      <c r="H15" s="36" t="s">
        <v>7683</v>
      </c>
      <c r="I15" s="35" t="s">
        <v>92</v>
      </c>
      <c r="J15" s="35" t="s">
        <v>173</v>
      </c>
      <c r="K15" s="35" t="s">
        <v>434</v>
      </c>
      <c r="L15" s="35" t="s">
        <v>435</v>
      </c>
      <c r="M15" s="35" t="s">
        <v>436</v>
      </c>
      <c r="N15" s="35" t="s">
        <v>97</v>
      </c>
      <c r="O15" s="35" t="s">
        <v>447</v>
      </c>
      <c r="P15" s="35" t="s">
        <v>447</v>
      </c>
      <c r="Q15" s="35" t="s">
        <v>218</v>
      </c>
      <c r="R15" s="36" t="s">
        <v>2188</v>
      </c>
      <c r="S15" s="35"/>
      <c r="T15" s="35" t="e">
        <f aca="false">NA()</f>
        <v>#N/A</v>
      </c>
      <c r="U15" s="36" t="s">
        <v>104</v>
      </c>
      <c r="V15" s="35"/>
      <c r="W15" s="35"/>
      <c r="X15" s="35"/>
      <c r="Y15" s="35"/>
      <c r="Z15" s="35"/>
      <c r="AA15" s="35"/>
      <c r="AB15" s="35"/>
      <c r="AC15" s="35" t="s">
        <v>97</v>
      </c>
      <c r="AD15" s="35" t="s">
        <v>447</v>
      </c>
      <c r="AE15" s="35"/>
      <c r="AF15" s="35"/>
      <c r="AG15" s="35"/>
      <c r="AH15" s="35" t="s">
        <v>4756</v>
      </c>
      <c r="AI15" s="35" t="s">
        <v>4757</v>
      </c>
      <c r="AJ15" s="36" t="s">
        <v>104</v>
      </c>
      <c r="AK15" s="37" t="str">
        <f aca="false">AI15&amp;L15&amp;M15</f>
        <v>普办基建行政专业其他问题基建行政专业补充内容</v>
      </c>
      <c r="AL15" s="83"/>
      <c r="AM15" s="83"/>
      <c r="AN15" s="83"/>
      <c r="AO15" s="83"/>
      <c r="AP15" s="38" t="n">
        <v>12</v>
      </c>
      <c r="AQ15" s="97" t="n">
        <v>46054</v>
      </c>
      <c r="AR15" s="43" t="str">
        <f aca="false">IFERROR(LEFT(A15,FIND("（",A15)-1),A15)</f>
        <v>GJ-PHONE-20260210-1448</v>
      </c>
      <c r="AS15" s="43" t="str">
        <f aca="false">J15</f>
        <v>其他</v>
      </c>
      <c r="AT15" s="43" t="n">
        <f aca="false">IF(MID(AR15,1,2)="热线",12345)+IF(MID(AR15,1,2)="网络",12345)+IF(MID(AR15,1,2)="GJ",96166)</f>
        <v>96166</v>
      </c>
      <c r="AU15" s="43" t="str">
        <f aca="false">IFERROR(LEFT(C15,FIND(" ",C15)-1),C15)</f>
        <v>2026-02-10</v>
      </c>
      <c r="AV15" s="43" t="str">
        <f aca="false">P15</f>
        <v>工程设备部</v>
      </c>
      <c r="AW15" s="43" t="str">
        <f aca="false">Q15</f>
        <v>机关</v>
      </c>
      <c r="AX15" s="7" t="str">
        <f aca="false">H15</f>
        <v>2月10日15:07分(来电)一位先生反映：客二分公司17队环形铁道403路总站院内，见专124路驾驶员在场站内把电线刮断了（未提供具体位置），其认为存在安全隐患，有关部门尽快处理，要求答复。</v>
      </c>
      <c r="AY15" s="43" t="str">
        <f aca="false">L15</f>
        <v>基建行政专业其他问题</v>
      </c>
      <c r="AZ15" s="43" t="s">
        <v>92</v>
      </c>
      <c r="BA15" s="43" t="s">
        <v>116</v>
      </c>
      <c r="BB15" s="43" t="s">
        <v>116</v>
      </c>
      <c r="BC15" s="6" t="s">
        <v>5839</v>
      </c>
      <c r="BD15" s="43" t="e">
        <f aca="false">T15</f>
        <v>#N/A</v>
      </c>
      <c r="BE15" s="43" t="str">
        <f aca="false">IFERROR(LEFT(R15,FIND(" ",R15)-1),R15)</f>
        <v>2026-02-15</v>
      </c>
      <c r="BF15" s="6" t="s">
        <v>7684</v>
      </c>
      <c r="BG15" s="78" t="s">
        <v>447</v>
      </c>
      <c r="BH15" s="55" t="s">
        <v>326</v>
      </c>
      <c r="BI15" s="44"/>
      <c r="BJ15" s="44"/>
      <c r="BK15" s="44"/>
      <c r="BL15" s="44" t="str">
        <f aca="false">IF(BG15="物管行政部","侯旭、郑楠",IF(BG15="安保部","张庚",IF(BG15="工程设备部","华菲",IF(BG15="人力资源部","成琦",IF(BG15="党委工作部","阎鑫雨",IF(BG15="餐饮服务部","赵弘晨",IF(BG15="工会","郑欣",IF(BG15="办公室","董娜",""))))))))&amp;IF(BG15="纪检部","张先民",IF(BG15="信息管理部","蔡浩然",""))</f>
        <v>华菲</v>
      </c>
      <c r="BM15" s="44"/>
      <c r="BN15" s="44"/>
      <c r="BO15" s="44"/>
      <c r="BP15" s="44" t="s">
        <v>120</v>
      </c>
      <c r="BQ15" s="46"/>
      <c r="BR15" s="44" t="s">
        <v>92</v>
      </c>
      <c r="BS15" s="46"/>
      <c r="BT15" s="46"/>
      <c r="BU15" s="44"/>
      <c r="BV15" s="44" t="s">
        <v>863</v>
      </c>
      <c r="BW15" s="44" t="str">
        <f aca="false">MID(AR15,1,22)</f>
        <v>GJ-PHONE-20260210-1448</v>
      </c>
      <c r="BX15" s="45" t="str">
        <f aca="false">IF(COUNTIF(BW$15,BW15)=1,"否",COUNTIF(BW$15,BW15))</f>
        <v>否</v>
      </c>
      <c r="CF15" s="0" t="e">
        <f aca="false">VLOOKUP(AR15,[10]市民意见信息导出!$AK$2:$AM$144,3,FALSE())</f>
        <v>#N/A</v>
      </c>
    </row>
    <row r="16" customFormat="false" ht="65" hidden="false" customHeight="false" outlineLevel="0" collapsed="false">
      <c r="A16" s="36" t="s">
        <v>7685</v>
      </c>
      <c r="B16" s="36" t="s">
        <v>7686</v>
      </c>
      <c r="C16" s="36" t="s">
        <v>7687</v>
      </c>
      <c r="D16" s="36" t="s">
        <v>2252</v>
      </c>
      <c r="E16" s="35" t="s">
        <v>816</v>
      </c>
      <c r="F16" s="35" t="s">
        <v>129</v>
      </c>
      <c r="G16" s="36" t="s">
        <v>7688</v>
      </c>
      <c r="H16" s="36" t="s">
        <v>7689</v>
      </c>
      <c r="I16" s="35" t="s">
        <v>92</v>
      </c>
      <c r="J16" s="35" t="s">
        <v>173</v>
      </c>
      <c r="K16" s="35" t="s">
        <v>132</v>
      </c>
      <c r="L16" s="35" t="s">
        <v>174</v>
      </c>
      <c r="M16" s="35" t="s">
        <v>4970</v>
      </c>
      <c r="N16" s="35" t="s">
        <v>97</v>
      </c>
      <c r="O16" s="35" t="s">
        <v>176</v>
      </c>
      <c r="P16" s="35" t="s">
        <v>176</v>
      </c>
      <c r="Q16" s="35" t="s">
        <v>218</v>
      </c>
      <c r="R16" s="36" t="s">
        <v>2252</v>
      </c>
      <c r="S16" s="35"/>
      <c r="T16" s="35" t="e">
        <f aca="false">NA()</f>
        <v>#N/A</v>
      </c>
      <c r="U16" s="36" t="s">
        <v>104</v>
      </c>
      <c r="V16" s="35"/>
      <c r="W16" s="35"/>
      <c r="X16" s="35"/>
      <c r="Y16" s="35"/>
      <c r="Z16" s="35"/>
      <c r="AA16" s="35"/>
      <c r="AB16" s="35"/>
      <c r="AC16" s="35" t="s">
        <v>97</v>
      </c>
      <c r="AD16" s="35" t="s">
        <v>176</v>
      </c>
      <c r="AE16" s="35"/>
      <c r="AF16" s="35"/>
      <c r="AG16" s="35"/>
      <c r="AH16" s="35" t="s">
        <v>4756</v>
      </c>
      <c r="AI16" s="35" t="s">
        <v>4757</v>
      </c>
      <c r="AJ16" s="36" t="s">
        <v>104</v>
      </c>
      <c r="AK16" s="37" t="str">
        <f aca="false">AI16&amp;L16&amp;M16</f>
        <v>普办安保专业其他问题安保专业信息不详</v>
      </c>
      <c r="AL16" s="83"/>
      <c r="AM16" s="83"/>
      <c r="AN16" s="83"/>
      <c r="AO16" s="83"/>
      <c r="AP16" s="38" t="n">
        <v>13</v>
      </c>
      <c r="AQ16" s="97" t="n">
        <v>46054</v>
      </c>
      <c r="AR16" s="43" t="str">
        <f aca="false">IFERROR(LEFT(A16,FIND("（",A16)-1),A16)</f>
        <v>GJ-PHONE-20260212-1423</v>
      </c>
      <c r="AS16" s="43" t="str">
        <f aca="false">J16</f>
        <v>其他</v>
      </c>
      <c r="AT16" s="43" t="n">
        <f aca="false">IF(MID(AR16,1,2)="热线",12345)+IF(MID(AR16,1,2)="网络",12345)+IF(MID(AR16,1,2)="GJ",96166)</f>
        <v>96166</v>
      </c>
      <c r="AU16" s="43" t="str">
        <f aca="false">IFERROR(LEFT(C16,FIND(" ",C16)-1),C16)</f>
        <v>2026-02-12</v>
      </c>
      <c r="AV16" s="43" t="str">
        <f aca="false">P16</f>
        <v>安全保卫部（应急管理中心）</v>
      </c>
      <c r="AW16" s="43" t="str">
        <f aca="false">Q16</f>
        <v>机关</v>
      </c>
      <c r="AX16" s="7" t="str">
        <f aca="false">H16</f>
        <v>2月12日15：33分来电：张先生（客二分公司员工）来电称，客二分公司小庄院内的保安队长（名字不知，其称是办公楼内的保安，墨绿色工服，上面写着保安），经常用公司水给领导的私家车洗车（其称现在正在洗的是京AJ99923号车,理想L9），还给领导占着好几个车位，不让其他员工停，其不满，要求答复。</v>
      </c>
      <c r="AY16" s="43" t="str">
        <f aca="false">L16</f>
        <v>安保专业其他问题</v>
      </c>
      <c r="AZ16" s="43" t="s">
        <v>92</v>
      </c>
      <c r="BA16" s="43" t="s">
        <v>116</v>
      </c>
      <c r="BB16" s="43" t="s">
        <v>116</v>
      </c>
      <c r="BC16" s="6" t="s">
        <v>5839</v>
      </c>
      <c r="BD16" s="43" t="e">
        <f aca="false">T16</f>
        <v>#N/A</v>
      </c>
      <c r="BE16" s="43" t="str">
        <f aca="false">IFERROR(LEFT(R16,FIND(" ",R16)-1),R16)</f>
        <v>2026-02-17</v>
      </c>
      <c r="BF16" s="5" t="s">
        <v>6872</v>
      </c>
      <c r="BG16" s="78" t="s">
        <v>148</v>
      </c>
      <c r="BH16" s="55" t="s">
        <v>218</v>
      </c>
      <c r="BI16" s="44"/>
      <c r="BJ16" s="44"/>
      <c r="BK16" s="44"/>
      <c r="BL16" s="44" t="str">
        <f aca="false">IF(BG16="物管行政部","侯旭、郑楠",IF(BG16="安保部","张庚",IF(BG16="工程设备部","华菲",IF(BG16="人力资源部","成琦",IF(BG16="党委工作部","阎鑫雨",IF(BG16="餐饮服务部","赵弘晨",IF(BG16="工会","郑欣",IF(BG16="办公室","董娜",""))))))))&amp;IF(BG16="纪检部","张先民",IF(BG16="信息管理部","蔡浩然",""))</f>
        <v>张庚</v>
      </c>
      <c r="BM16" s="44"/>
      <c r="BN16" s="44"/>
      <c r="BO16" s="44"/>
      <c r="BP16" s="44"/>
      <c r="BQ16" s="46"/>
      <c r="BR16" s="44"/>
      <c r="BS16" s="46"/>
      <c r="BT16" s="46"/>
      <c r="BU16" s="44"/>
      <c r="BV16" s="44"/>
      <c r="BW16" s="44" t="str">
        <f aca="false">MID(AR16,1,22)</f>
        <v>GJ-PHONE-20260212-1423</v>
      </c>
      <c r="BX16" s="45" t="str">
        <f aca="false">IF(COUNTIF(BW$16,BW16)=1,"否",COUNTIF(BW$16,BW16))</f>
        <v>否</v>
      </c>
      <c r="CF16" s="0" t="e">
        <f aca="false">VLOOKUP(AR16,[11]市民意见信息导出!$AK$2:$AM$150,3,FALSE())</f>
        <v>#N/A</v>
      </c>
    </row>
    <row r="17" customFormat="false" ht="120" hidden="false" customHeight="true" outlineLevel="0" collapsed="false">
      <c r="A17" s="36" t="s">
        <v>7690</v>
      </c>
      <c r="B17" s="36" t="s">
        <v>6071</v>
      </c>
      <c r="C17" s="36" t="s">
        <v>7691</v>
      </c>
      <c r="D17" s="36" t="s">
        <v>2358</v>
      </c>
      <c r="E17" s="35"/>
      <c r="F17" s="35" t="s">
        <v>129</v>
      </c>
      <c r="G17" s="36" t="s">
        <v>5917</v>
      </c>
      <c r="H17" s="36" t="s">
        <v>6073</v>
      </c>
      <c r="I17" s="35" t="s">
        <v>92</v>
      </c>
      <c r="J17" s="35" t="s">
        <v>173</v>
      </c>
      <c r="K17" s="35" t="s">
        <v>434</v>
      </c>
      <c r="L17" s="35" t="s">
        <v>435</v>
      </c>
      <c r="M17" s="35" t="s">
        <v>436</v>
      </c>
      <c r="N17" s="35" t="s">
        <v>97</v>
      </c>
      <c r="O17" s="35" t="s">
        <v>99</v>
      </c>
      <c r="P17" s="35" t="s">
        <v>99</v>
      </c>
      <c r="Q17" s="35" t="s">
        <v>218</v>
      </c>
      <c r="R17" s="36" t="s">
        <v>2358</v>
      </c>
      <c r="S17" s="35"/>
      <c r="T17" s="35" t="e">
        <f aca="false">NA()</f>
        <v>#N/A</v>
      </c>
      <c r="U17" s="36" t="s">
        <v>104</v>
      </c>
      <c r="V17" s="35"/>
      <c r="W17" s="35"/>
      <c r="X17" s="35"/>
      <c r="Y17" s="35"/>
      <c r="Z17" s="35"/>
      <c r="AA17" s="35"/>
      <c r="AB17" s="35"/>
      <c r="AC17" s="35" t="s">
        <v>97</v>
      </c>
      <c r="AD17" s="35" t="s">
        <v>99</v>
      </c>
      <c r="AE17" s="35"/>
      <c r="AF17" s="35"/>
      <c r="AG17" s="35"/>
      <c r="AH17" s="35" t="s">
        <v>4756</v>
      </c>
      <c r="AI17" s="35" t="s">
        <v>4757</v>
      </c>
      <c r="AJ17" s="36" t="s">
        <v>104</v>
      </c>
      <c r="AK17" s="37" t="str">
        <f aca="false">AI17&amp;L17&amp;M17</f>
        <v>普办基建行政专业其他问题基建行政专业补充内容</v>
      </c>
      <c r="AL17" s="83"/>
      <c r="AM17" s="83"/>
      <c r="AN17" s="83"/>
      <c r="AO17" s="83"/>
      <c r="AP17" s="38" t="n">
        <v>14</v>
      </c>
      <c r="AQ17" s="97" t="n">
        <v>46054</v>
      </c>
      <c r="AR17" s="43" t="str">
        <f aca="false">IFERROR(LEFT(A17,FIND("（",A17)-1),A17)</f>
        <v>GJ-PHONE-20260215-0880</v>
      </c>
      <c r="AS17" s="43" t="str">
        <f aca="false">J17</f>
        <v>其他</v>
      </c>
      <c r="AT17" s="43" t="n">
        <f aca="false">IF(MID(AR17,1,2)="热线",12345)+IF(MID(AR17,1,2)="网络",12345)+IF(MID(AR17,1,2)="GJ",96166)</f>
        <v>96166</v>
      </c>
      <c r="AU17" s="43" t="str">
        <f aca="false">IFERROR(LEFT(C17,FIND(" ",C17)-1),C17)</f>
        <v>2026-02-15</v>
      </c>
      <c r="AV17" s="43" t="str">
        <f aca="false">P17</f>
        <v>物管行政部</v>
      </c>
      <c r="AW17" s="43" t="str">
        <f aca="false">Q17</f>
        <v>机关</v>
      </c>
      <c r="AX17" s="7" t="str">
        <f aca="false">H17</f>
        <v>2月15日12:44分来电一先生称，其是鸿运承综合维修工，25年7-8月在左家庄任综合维修工时，因左家庄场站内自行车棚改造，在岗期间见韩亮（鸿运承左家庄场站搞卫生工作人员）撬了4-5辆车，其及时劝解并将此事告知班长，班长让其报警，在警察出警后俩人和解。后称韩亮给其告到法院说其诬陷他（其称没有传票），法院让其找领导协商并让撤诉，其找领导，领导告知春节后再让两人协商此情况。其想让相关领导调取监控查看此人到底有没有偷窃行为，要求给予答复。</v>
      </c>
      <c r="AY17" s="43" t="str">
        <f aca="false">L17</f>
        <v>基建行政专业其他问题</v>
      </c>
      <c r="AZ17" s="43" t="s">
        <v>92</v>
      </c>
      <c r="BA17" s="43" t="s">
        <v>92</v>
      </c>
      <c r="BB17" s="43" t="s">
        <v>116</v>
      </c>
      <c r="BC17" s="6" t="s">
        <v>6010</v>
      </c>
      <c r="BD17" s="43" t="e">
        <f aca="false">T17</f>
        <v>#N/A</v>
      </c>
      <c r="BE17" s="43" t="str">
        <f aca="false">IFERROR(LEFT(R17,FIND(" ",R17)-1),R17)</f>
        <v>2026-02-20</v>
      </c>
      <c r="BF17" s="6" t="s">
        <v>7692</v>
      </c>
      <c r="BG17" s="78" t="s">
        <v>99</v>
      </c>
      <c r="BH17" s="55" t="s">
        <v>186</v>
      </c>
      <c r="BI17" s="44"/>
      <c r="BJ17" s="44"/>
      <c r="BK17" s="44"/>
      <c r="BL17" s="44" t="str">
        <f aca="false">IF(BG17="物管行政部","侯旭、郑楠",IF(BG17="安保部","张庚",IF(BG17="工程设备部","华菲",IF(BG17="人力资源部","张浩宇",IF(BG17="党委工作部","阎鑫雨",IF(BG17="餐饮服务部","赵弘晨",IF(BG17="工会","郑欣",IF(BG17="办公室","董娜",""))))))))&amp;IF(BG17="纪检部","张先民",IF(BG17="信息管理部","蔡浩然",""))</f>
        <v>侯旭、郑楠</v>
      </c>
      <c r="BM17" s="44"/>
      <c r="BN17" s="44"/>
      <c r="BO17" s="44"/>
      <c r="BP17" s="44" t="s">
        <v>970</v>
      </c>
      <c r="BQ17" s="46" t="s">
        <v>7693</v>
      </c>
      <c r="BR17" s="44" t="s">
        <v>92</v>
      </c>
      <c r="BS17" s="46" t="s">
        <v>150</v>
      </c>
      <c r="BT17" s="46"/>
      <c r="BU17" s="44"/>
      <c r="BV17" s="44" t="s">
        <v>2053</v>
      </c>
      <c r="BW17" s="44" t="str">
        <f aca="false">MID(AR17,1,22)</f>
        <v>GJ-PHONE-20260215-0880</v>
      </c>
      <c r="BX17" s="45" t="str">
        <f aca="false">IF(COUNTIF(BW$17,BW17)=1,"否",COUNTIF(BW$17,BW17))</f>
        <v>否</v>
      </c>
      <c r="CF17" s="0" t="e">
        <f aca="false">VLOOKUP(AR17,[12]市民意见信息导出!$AK$2:$AM$155,3,FALSE())</f>
        <v>#N/A</v>
      </c>
    </row>
    <row r="18" customFormat="false" ht="45" hidden="false" customHeight="true" outlineLevel="0" collapsed="false">
      <c r="A18" s="36" t="s">
        <v>7694</v>
      </c>
      <c r="B18" s="36" t="s">
        <v>7695</v>
      </c>
      <c r="C18" s="36" t="s">
        <v>7696</v>
      </c>
      <c r="D18" s="36" t="s">
        <v>7697</v>
      </c>
      <c r="E18" s="35" t="s">
        <v>7698</v>
      </c>
      <c r="F18" s="35" t="s">
        <v>129</v>
      </c>
      <c r="G18" s="36" t="s">
        <v>7699</v>
      </c>
      <c r="H18" s="36" t="s">
        <v>7700</v>
      </c>
      <c r="I18" s="35" t="s">
        <v>92</v>
      </c>
      <c r="J18" s="35" t="s">
        <v>93</v>
      </c>
      <c r="K18" s="35" t="s">
        <v>132</v>
      </c>
      <c r="L18" s="35" t="s">
        <v>133</v>
      </c>
      <c r="M18" s="35" t="s">
        <v>134</v>
      </c>
      <c r="N18" s="35" t="s">
        <v>97</v>
      </c>
      <c r="O18" s="35" t="s">
        <v>237</v>
      </c>
      <c r="P18" s="35" t="s">
        <v>176</v>
      </c>
      <c r="Q18" s="35" t="s">
        <v>237</v>
      </c>
      <c r="R18" s="36" t="s">
        <v>7697</v>
      </c>
      <c r="S18" s="35"/>
      <c r="T18" s="35" t="e">
        <f aca="false">NA()</f>
        <v>#N/A</v>
      </c>
      <c r="U18" s="36" t="s">
        <v>104</v>
      </c>
      <c r="V18" s="35"/>
      <c r="W18" s="35"/>
      <c r="X18" s="35"/>
      <c r="Y18" s="35"/>
      <c r="Z18" s="35"/>
      <c r="AA18" s="35"/>
      <c r="AB18" s="35"/>
      <c r="AC18" s="35" t="s">
        <v>97</v>
      </c>
      <c r="AD18" s="35" t="s">
        <v>176</v>
      </c>
      <c r="AE18" s="35"/>
      <c r="AF18" s="35"/>
      <c r="AG18" s="35"/>
      <c r="AH18" s="35" t="s">
        <v>4756</v>
      </c>
      <c r="AI18" s="35" t="s">
        <v>4757</v>
      </c>
      <c r="AJ18" s="36" t="s">
        <v>104</v>
      </c>
      <c r="AK18" s="37" t="str">
        <f aca="false">AI18&amp;L18&amp;M18</f>
        <v>普办安保专业政策问题安保措施</v>
      </c>
      <c r="AL18" s="83"/>
      <c r="AM18" s="83"/>
      <c r="AN18" s="83"/>
      <c r="AO18" s="83"/>
      <c r="AP18" s="38" t="n">
        <v>15</v>
      </c>
      <c r="AQ18" s="97" t="n">
        <v>46082</v>
      </c>
      <c r="AR18" s="43" t="str">
        <f aca="false">IFERROR(LEFT(A18,FIND("（",A18)-1),A18)</f>
        <v>GJ-PHONE-20260226-1856</v>
      </c>
      <c r="AS18" s="43" t="str">
        <f aca="false">J18</f>
        <v>诉求</v>
      </c>
      <c r="AT18" s="43" t="n">
        <f aca="false">IF(MID(AR18,1,2)="热线",12345)+IF(MID(AR18,1,2)="网络",12345)+IF(MID(AR18,1,2)="GJ",96166)</f>
        <v>96166</v>
      </c>
      <c r="AU18" s="43" t="str">
        <f aca="false">IFERROR(LEFT(C18,FIND(" ",C18)-1),C18)</f>
        <v>2026-02-26</v>
      </c>
      <c r="AV18" s="43" t="str">
        <f aca="false">P18</f>
        <v>安全保卫部（应急管理中心）</v>
      </c>
      <c r="AW18" s="43" t="str">
        <f aca="false">Q18</f>
        <v>方庄分中心</v>
      </c>
      <c r="AX18" s="7" t="str">
        <f aca="false">H18</f>
        <v>2月26日18:58分(来电)：任先生来电称：是丰台区民警称：2路双庙公交场站附近有人电动车被盗一事，后其连续两天到双庙公交场站物业看监控，场站一位女负责人告知：物业已下班，工作时间为：9点--16点，其现在要求帮忙协调看一下只是看看监控。</v>
      </c>
      <c r="AY18" s="43" t="str">
        <f aca="false">L18</f>
        <v>安保专业政策问题</v>
      </c>
      <c r="AZ18" s="43" t="s">
        <v>116</v>
      </c>
      <c r="BA18" s="43" t="s">
        <v>116</v>
      </c>
      <c r="BB18" s="43" t="s">
        <v>116</v>
      </c>
      <c r="BC18" s="6" t="s">
        <v>7701</v>
      </c>
      <c r="BD18" s="43" t="e">
        <f aca="false">T18</f>
        <v>#N/A</v>
      </c>
      <c r="BE18" s="43" t="str">
        <f aca="false">IFERROR(LEFT(R18,FIND(" ",R18)-1),R18)</f>
        <v>2026-03-03</v>
      </c>
      <c r="BF18" s="6" t="s">
        <v>2051</v>
      </c>
      <c r="BG18" s="78" t="s">
        <v>148</v>
      </c>
      <c r="BH18" s="55" t="s">
        <v>237</v>
      </c>
      <c r="BI18" s="44"/>
      <c r="BJ18" s="44"/>
      <c r="BK18" s="44"/>
      <c r="BL18" s="44" t="str">
        <f aca="false">IF(BG18="物管行政部","侯旭、郑楠",IF(BG18="安保部","张庚",IF(BG18="工程设备部","华菲",IF(BG18="人力资源部","张浩宇",IF(BG18="党委工作部","阎鑫雨",IF(BG18="餐饮服务部","赵弘晨",IF(BG18="工会","郑欣",IF(BG18="办公室","董娜",""))))))))&amp;IF(BG18="纪检部","张先民",IF(BG18="信息管理部","蔡浩然",""))</f>
        <v>张庚</v>
      </c>
      <c r="BM18" s="44"/>
      <c r="BN18" s="44"/>
      <c r="BO18" s="44"/>
      <c r="BP18" s="44"/>
      <c r="BQ18" s="46"/>
      <c r="BR18" s="44"/>
      <c r="BS18" s="46"/>
      <c r="BT18" s="46"/>
      <c r="BU18" s="44"/>
      <c r="BV18" s="44"/>
      <c r="BW18" s="44" t="str">
        <f aca="false">MID(AR18,1,22)</f>
        <v>GJ-PHONE-20260226-1856</v>
      </c>
      <c r="BX18" s="45" t="str">
        <f aca="false">IF(COUNTIF(BW:BW,BW18)=1,"否",COUNTIF(BW:BW,BW18))</f>
        <v>否</v>
      </c>
      <c r="CF18" s="0" t="e">
        <f aca="false">VLOOKUP(AR18,[13]市民意见信息导出!$AK$2:$AM$176,3,FALSE())</f>
        <v>#N/A</v>
      </c>
    </row>
    <row r="19" customFormat="false" ht="50" hidden="false" customHeight="true" outlineLevel="0" collapsed="false">
      <c r="A19" s="35" t="s">
        <v>7702</v>
      </c>
      <c r="B19" s="36" t="s">
        <v>7703</v>
      </c>
      <c r="C19" s="36" t="s">
        <v>7704</v>
      </c>
      <c r="D19" s="36" t="s">
        <v>7705</v>
      </c>
      <c r="E19" s="35" t="s">
        <v>7706</v>
      </c>
      <c r="F19" s="35" t="s">
        <v>129</v>
      </c>
      <c r="G19" s="35" t="s">
        <v>7707</v>
      </c>
      <c r="H19" s="35" t="s">
        <v>7708</v>
      </c>
      <c r="I19" s="35" t="s">
        <v>92</v>
      </c>
      <c r="J19" s="35" t="s">
        <v>93</v>
      </c>
      <c r="K19" s="35" t="s">
        <v>94</v>
      </c>
      <c r="L19" s="35" t="s">
        <v>95</v>
      </c>
      <c r="M19" s="35" t="s">
        <v>96</v>
      </c>
      <c r="N19" s="35" t="s">
        <v>97</v>
      </c>
      <c r="O19" s="35" t="s">
        <v>99</v>
      </c>
      <c r="P19" s="35" t="s">
        <v>99</v>
      </c>
      <c r="Q19" s="35" t="s">
        <v>218</v>
      </c>
      <c r="R19" s="36" t="s">
        <v>2615</v>
      </c>
      <c r="S19" s="35"/>
      <c r="T19" s="36" t="s">
        <v>2616</v>
      </c>
      <c r="U19" s="35" t="e">
        <f aca="false">NA()</f>
        <v>#N/A</v>
      </c>
      <c r="V19" s="36" t="s">
        <v>104</v>
      </c>
      <c r="W19" s="35"/>
      <c r="X19" s="35"/>
      <c r="Y19" s="35"/>
      <c r="Z19" s="35"/>
      <c r="AA19" s="35"/>
      <c r="AB19" s="35"/>
      <c r="AC19" s="35"/>
      <c r="AD19" s="35" t="s">
        <v>112</v>
      </c>
      <c r="AE19" s="36" t="s">
        <v>7709</v>
      </c>
      <c r="AF19" s="36" t="s">
        <v>529</v>
      </c>
      <c r="AG19" s="35" t="s">
        <v>115</v>
      </c>
      <c r="AH19" s="35" t="s">
        <v>116</v>
      </c>
      <c r="AK19" s="37" t="str">
        <f aca="false">AG19&amp;L19&amp;M19</f>
        <v>服务企业政策问题调整服务规范</v>
      </c>
      <c r="AL19" s="3"/>
      <c r="AM19" s="3"/>
      <c r="AN19" s="3"/>
      <c r="AO19" s="3"/>
      <c r="AP19" s="38" t="n">
        <v>16</v>
      </c>
      <c r="AQ19" s="39" t="n">
        <v>46082</v>
      </c>
      <c r="AR19" s="43" t="str">
        <f aca="false">IFERROR(LEFT(A19,FIND("（",A19)-1),A19)</f>
        <v>热线-260228-047336-1</v>
      </c>
      <c r="AS19" s="43" t="str">
        <f aca="false">J19</f>
        <v>诉求</v>
      </c>
      <c r="AT19" s="43" t="n">
        <f aca="false">IF(MID(AR19,1,2)="热线",12345)+IF(MID(AR19,1,2)="网络",12345)</f>
        <v>12345</v>
      </c>
      <c r="AU19" s="41" t="str">
        <f aca="false">IFERROR(LEFT(D19,FIND(" ",D19)-1),D19)</f>
        <v>2026-02-28</v>
      </c>
      <c r="AV19" s="43" t="str">
        <f aca="false">P19</f>
        <v>物管行政部</v>
      </c>
      <c r="AW19" s="53" t="str">
        <f aca="false">Q19</f>
        <v>机关</v>
      </c>
      <c r="AX19" s="7" t="str">
        <f aca="false">H19</f>
        <v>市民反映，从廊坊永清县（音译）到丰台区赵公口长途站的长途车881路，2月28日上午从兰亭公园上车的10：48分-12：16分的公交车，车里面异味很大，臭脚味儿闻着想吐，来电反映公交车异味大问题。安服安服</v>
      </c>
      <c r="AY19" s="53" t="str">
        <f aca="false">AG19</f>
        <v>服务</v>
      </c>
      <c r="AZ19" s="43" t="s">
        <v>116</v>
      </c>
      <c r="BA19" s="43" t="s">
        <v>116</v>
      </c>
      <c r="BB19" s="43" t="s">
        <v>116</v>
      </c>
      <c r="BC19" s="6" t="s">
        <v>117</v>
      </c>
      <c r="BD19" s="43" t="e">
        <f aca="false">U19</f>
        <v>#N/A</v>
      </c>
      <c r="BE19" s="43" t="str">
        <f aca="false">IFERROR(LEFT(T19,FIND(" ",T19)-1),T19)</f>
        <v>2026-03-05</v>
      </c>
      <c r="BF19" s="6" t="s">
        <v>7710</v>
      </c>
      <c r="BG19" s="5" t="s">
        <v>99</v>
      </c>
      <c r="BH19" s="5" t="s">
        <v>218</v>
      </c>
      <c r="BI19" s="44"/>
      <c r="BJ19" s="44"/>
      <c r="BK19" s="44"/>
      <c r="BL19" s="44" t="str">
        <f aca="false">IF(BG19="物管行政部","侯旭、郑楠",IF(BG19="安保部","张庚",IF(BG19="工程设备部","华菲",IF(BG19="人力资源部","张浩宇",IF(BG19="党委工作部","阎鑫雨",IF(BG19="餐饮服务部","赵弘晨",IF(BG19="工会","郑欣",IF(BG19="办公室","董娜",""))))))))&amp;IF(BG19="纪检部","黄倩",IF(BG19="信息管理部","蔡浩然",""))</f>
        <v>侯旭、郑楠</v>
      </c>
      <c r="BM19" s="44"/>
      <c r="BN19" s="44"/>
      <c r="BO19" s="44"/>
      <c r="BP19" s="45" t="s">
        <v>120</v>
      </c>
      <c r="BQ19" s="46" t="s">
        <v>7711</v>
      </c>
      <c r="BR19" s="44"/>
      <c r="BS19" s="46"/>
      <c r="BT19" s="46"/>
      <c r="BU19" s="44" t="s">
        <v>7712</v>
      </c>
      <c r="BV19" s="44" t="str">
        <f aca="false">MID(AR19,1,16)</f>
        <v>热线-260228-047336</v>
      </c>
      <c r="BW19" s="44" t="e">
        <f aca="false">VLOOKUP(BV19,[14]Sheet1!$A$3:$AE$196,8,FALSE())</f>
        <v>#N/A</v>
      </c>
      <c r="BX19" s="45" t="str">
        <f aca="false">IF(COUNTIF(BV$19,BV19)=1,"否","是")</f>
        <v>否</v>
      </c>
      <c r="BY19" s="45" t="str">
        <f aca="false">MID(AR19,18,1)</f>
        <v>1</v>
      </c>
      <c r="CG19" s="47" t="e">
        <f aca="false">VLOOKUP(AR19,[15]市民意见信息导出!$AI$2:$AK$199,3,FALSE())</f>
        <v>#N/A</v>
      </c>
    </row>
    <row r="20" customFormat="false" ht="104" hidden="false" customHeight="false" outlineLevel="0" collapsed="false">
      <c r="A20" s="36" t="s">
        <v>7713</v>
      </c>
      <c r="B20" s="36" t="s">
        <v>7714</v>
      </c>
      <c r="C20" s="36" t="s">
        <v>7715</v>
      </c>
      <c r="D20" s="36" t="s">
        <v>7716</v>
      </c>
      <c r="E20" s="35" t="s">
        <v>5382</v>
      </c>
      <c r="F20" s="35" t="s">
        <v>129</v>
      </c>
      <c r="G20" s="36" t="s">
        <v>7682</v>
      </c>
      <c r="H20" s="36" t="s">
        <v>7717</v>
      </c>
      <c r="I20" s="35" t="s">
        <v>92</v>
      </c>
      <c r="J20" s="35" t="s">
        <v>173</v>
      </c>
      <c r="K20" s="35" t="s">
        <v>434</v>
      </c>
      <c r="L20" s="35" t="s">
        <v>435</v>
      </c>
      <c r="M20" s="35" t="s">
        <v>436</v>
      </c>
      <c r="N20" s="35" t="s">
        <v>97</v>
      </c>
      <c r="O20" s="35" t="s">
        <v>447</v>
      </c>
      <c r="P20" s="35" t="s">
        <v>447</v>
      </c>
      <c r="Q20" s="35" t="s">
        <v>218</v>
      </c>
      <c r="R20" s="36" t="s">
        <v>7716</v>
      </c>
      <c r="S20" s="35"/>
      <c r="T20" s="35" t="e">
        <f aca="false">NA()</f>
        <v>#N/A</v>
      </c>
      <c r="U20" s="36" t="s">
        <v>104</v>
      </c>
      <c r="V20" s="35"/>
      <c r="W20" s="35"/>
      <c r="X20" s="35"/>
      <c r="Y20" s="35"/>
      <c r="Z20" s="35"/>
      <c r="AA20" s="35"/>
      <c r="AB20" s="35"/>
      <c r="AC20" s="35" t="s">
        <v>97</v>
      </c>
      <c r="AD20" s="35" t="s">
        <v>447</v>
      </c>
      <c r="AE20" s="35"/>
      <c r="AF20" s="35"/>
      <c r="AG20" s="35"/>
      <c r="AH20" s="35" t="s">
        <v>4756</v>
      </c>
      <c r="AI20" s="35" t="s">
        <v>4757</v>
      </c>
      <c r="AJ20" s="36" t="s">
        <v>104</v>
      </c>
      <c r="AK20" s="37" t="str">
        <f aca="false">AI20&amp;L20&amp;M20</f>
        <v>普办基建行政专业其他问题基建行政专业补充内容</v>
      </c>
      <c r="AL20" s="83"/>
      <c r="AM20" s="83"/>
      <c r="AN20" s="83"/>
      <c r="AO20" s="83"/>
      <c r="AP20" s="38" t="n">
        <v>17</v>
      </c>
      <c r="AQ20" s="97" t="n">
        <v>46082</v>
      </c>
      <c r="AR20" s="43" t="str">
        <f aca="false">IFERROR(LEFT(A20,FIND("（",A20)-1),A20)</f>
        <v>GJ-PHONE-20260304-0114</v>
      </c>
      <c r="AS20" s="43" t="str">
        <f aca="false">J20</f>
        <v>其他</v>
      </c>
      <c r="AT20" s="43" t="n">
        <f aca="false">IF(MID(AR20,1,2)="热线",12345)+IF(MID(AR20,1,2)="网络",12345)+IF(MID(AR20,1,2)="GJ",96166)</f>
        <v>96166</v>
      </c>
      <c r="AU20" s="43" t="str">
        <f aca="false">IFERROR(LEFT(C20,FIND(" ",C20)-1),C20)</f>
        <v>2026-03-04</v>
      </c>
      <c r="AV20" s="43" t="str">
        <f aca="false">P20</f>
        <v>工程设备部</v>
      </c>
      <c r="AW20" s="43" t="str">
        <f aca="false">Q20</f>
        <v>机关</v>
      </c>
      <c r="AX20" s="7" t="str">
        <f aca="false">H20</f>
        <v>3月4日6：45分来电：一先生称：曾2月10日反映客二分公司17队403路环形铁道总站院内，专124路的驾驶员在场站内把电线刮断一事，至今没有接到相关部门的答复。同时称该安全事故未上报，也没有处理，其认为相关部门隐瞒安全事故，故不满，要求尽快答复。
原始记录：2月10日15:07分(来电)一位先生反映：客二分公司17队环形铁道403路总站院内，见专124路驾驶员在场站内把电线刮断了（未提供具体位置），其认为存在安全隐患，有关部门尽快处理，要求答复。</v>
      </c>
      <c r="AY20" s="43" t="str">
        <f aca="false">L20</f>
        <v>基建行政专业其他问题</v>
      </c>
      <c r="AZ20" s="43" t="s">
        <v>92</v>
      </c>
      <c r="BA20" s="43" t="s">
        <v>116</v>
      </c>
      <c r="BB20" s="43" t="s">
        <v>116</v>
      </c>
      <c r="BC20" s="6" t="s">
        <v>546</v>
      </c>
      <c r="BD20" s="43" t="e">
        <f aca="false">T20</f>
        <v>#N/A</v>
      </c>
      <c r="BE20" s="43" t="str">
        <f aca="false">IFERROR(LEFT(R20,FIND(" ",R20)-1),R20)</f>
        <v>2026-03-09</v>
      </c>
      <c r="BF20" s="6" t="s">
        <v>7718</v>
      </c>
      <c r="BG20" s="78" t="s">
        <v>447</v>
      </c>
      <c r="BH20" s="55" t="s">
        <v>326</v>
      </c>
      <c r="BI20" s="44"/>
      <c r="BJ20" s="44"/>
      <c r="BK20" s="44"/>
      <c r="BL20" s="44" t="str">
        <f aca="false">IF(BG20="物管行政部","侯旭、郑楠",IF(BG20="安保部","张庚",IF(BG20="工程设备部","华菲",IF(BG20="人力资源部","张浩宇",IF(BG20="党委工作部","阎鑫雨",IF(BG20="餐饮服务部","赵弘晨",IF(BG20="工会","郑欣",IF(BG20="办公室","董娜",""))))))))&amp;IF(BG20="纪检部","张先民",IF(BG20="信息管理部","蔡浩然",""))</f>
        <v>华菲</v>
      </c>
      <c r="BM20" s="44"/>
      <c r="BN20" s="44"/>
      <c r="BO20" s="44"/>
      <c r="BP20" s="44" t="s">
        <v>120</v>
      </c>
      <c r="BQ20" s="46"/>
      <c r="BR20" s="44"/>
      <c r="BS20" s="46"/>
      <c r="BT20" s="46"/>
      <c r="BU20" s="44"/>
      <c r="BV20" s="44"/>
      <c r="BW20" s="44" t="str">
        <f aca="false">MID(AR20,1,22)</f>
        <v>GJ-PHONE-20260304-0114</v>
      </c>
      <c r="BX20" s="45" t="str">
        <f aca="false">IF(COUNTIF(BW$20,BW20)=1,"否",COUNTIF(BW$20,BW20))</f>
        <v>否</v>
      </c>
      <c r="CF20" s="0" t="e">
        <f aca="false">VLOOKUP(AR20,[16]市民意见信息导出!$AK$2:$AM$183,3,FALSE())</f>
        <v>#N/A</v>
      </c>
    </row>
    <row r="21" customFormat="false" ht="49" hidden="false" customHeight="true" outlineLevel="0" collapsed="false">
      <c r="A21" s="36" t="s">
        <v>7719</v>
      </c>
      <c r="B21" s="36" t="s">
        <v>7720</v>
      </c>
      <c r="C21" s="36" t="s">
        <v>7721</v>
      </c>
      <c r="D21" s="36" t="s">
        <v>2838</v>
      </c>
      <c r="E21" s="35" t="s">
        <v>4747</v>
      </c>
      <c r="F21" s="35" t="s">
        <v>129</v>
      </c>
      <c r="G21" s="36" t="s">
        <v>7722</v>
      </c>
      <c r="H21" s="36" t="s">
        <v>7723</v>
      </c>
      <c r="I21" s="35" t="s">
        <v>92</v>
      </c>
      <c r="J21" s="35" t="s">
        <v>93</v>
      </c>
      <c r="K21" s="35" t="s">
        <v>434</v>
      </c>
      <c r="L21" s="35" t="s">
        <v>553</v>
      </c>
      <c r="M21" s="35" t="s">
        <v>554</v>
      </c>
      <c r="N21" s="35" t="s">
        <v>97</v>
      </c>
      <c r="O21" s="35" t="s">
        <v>447</v>
      </c>
      <c r="P21" s="35" t="s">
        <v>447</v>
      </c>
      <c r="Q21" s="35" t="s">
        <v>218</v>
      </c>
      <c r="R21" s="36" t="s">
        <v>2838</v>
      </c>
      <c r="S21" s="35"/>
      <c r="T21" s="35" t="e">
        <f aca="false">NA()</f>
        <v>#N/A</v>
      </c>
      <c r="U21" s="36" t="s">
        <v>104</v>
      </c>
      <c r="V21" s="35"/>
      <c r="W21" s="35"/>
      <c r="X21" s="35"/>
      <c r="Y21" s="35"/>
      <c r="Z21" s="35"/>
      <c r="AA21" s="35"/>
      <c r="AB21" s="35"/>
      <c r="AC21" s="35" t="s">
        <v>97</v>
      </c>
      <c r="AD21" s="35" t="s">
        <v>447</v>
      </c>
      <c r="AE21" s="35"/>
      <c r="AF21" s="35"/>
      <c r="AG21" s="35"/>
      <c r="AH21" s="35" t="s">
        <v>4756</v>
      </c>
      <c r="AI21" s="35" t="s">
        <v>4757</v>
      </c>
      <c r="AJ21" s="36" t="s">
        <v>104</v>
      </c>
      <c r="AK21" s="37" t="str">
        <f aca="false">AI21&amp;L21&amp;M21</f>
        <v>普办站务设施问题站台护栏问题</v>
      </c>
      <c r="AL21" s="83"/>
      <c r="AM21" s="83"/>
      <c r="AN21" s="83"/>
      <c r="AO21" s="83"/>
      <c r="AP21" s="38" t="n">
        <v>18</v>
      </c>
      <c r="AQ21" s="97" t="n">
        <v>46082</v>
      </c>
      <c r="AR21" s="43" t="str">
        <f aca="false">IFERROR(LEFT(A21,FIND("（",A21)-1),A21)</f>
        <v>GJ-PHONE-20260309-0827-1</v>
      </c>
      <c r="AS21" s="43" t="str">
        <f aca="false">J21</f>
        <v>诉求</v>
      </c>
      <c r="AT21" s="43" t="n">
        <f aca="false">IF(MID(AR21,1,2)="热线",12345)+IF(MID(AR21,1,2)="网络",12345)+IF(MID(AR21,1,2)="GJ",96166)</f>
        <v>96166</v>
      </c>
      <c r="AU21" s="43" t="str">
        <f aca="false">IFERROR(LEFT(C21,FIND(" ",C21)-1),C21)</f>
        <v>2026-03-09</v>
      </c>
      <c r="AV21" s="43" t="str">
        <f aca="false">P21</f>
        <v>工程设备部</v>
      </c>
      <c r="AW21" s="43" t="str">
        <f aca="false">Q21</f>
        <v>机关</v>
      </c>
      <c r="AX21" s="7" t="str">
        <f aca="false">H21</f>
        <v>3月9日11：12分来电，一先生来电称法华寺站路东侧站台有不锈钢栅栏，司机停车时经常对着不锈钢栅栏，导致乘客无法上车，其不满，建议拆除不锈钢栅栏，以便乘客乘车，就此事要求答复。</v>
      </c>
      <c r="AY21" s="43" t="str">
        <f aca="false">L21</f>
        <v>站务设施问题</v>
      </c>
      <c r="AZ21" s="43" t="s">
        <v>116</v>
      </c>
      <c r="BA21" s="43" t="s">
        <v>116</v>
      </c>
      <c r="BB21" s="43" t="s">
        <v>116</v>
      </c>
      <c r="BC21" s="6" t="s">
        <v>5027</v>
      </c>
      <c r="BD21" s="43" t="e">
        <f aca="false">T21</f>
        <v>#N/A</v>
      </c>
      <c r="BE21" s="43" t="str">
        <f aca="false">IFERROR(LEFT(R21,FIND(" ",R21)-1),R21)</f>
        <v>2026-03-14</v>
      </c>
      <c r="BF21" s="5" t="s">
        <v>564</v>
      </c>
      <c r="BG21" s="78" t="s">
        <v>447</v>
      </c>
      <c r="BH21" s="55" t="s">
        <v>218</v>
      </c>
      <c r="BI21" s="44"/>
      <c r="BJ21" s="44"/>
      <c r="BK21" s="44"/>
      <c r="BL21" s="44" t="str">
        <f aca="false">IF(BG21="物管行政部","侯旭、郑楠",IF(BG21="安保部","张庚",IF(BG21="工程设备部","华菲",IF(BG21="人力资源部","成琦",IF(BG21="党委工作部","阎鑫雨",IF(BG21="餐饮服务部","赵弘晨",IF(BG21="工会","白莉",IF(BG21="办公室","李建萍",""))))))))&amp;IF(BG21="纪检部","张先民",IF(BG21="信息管理部","蔡浩然",""))</f>
        <v>华菲</v>
      </c>
      <c r="BM21" s="44"/>
      <c r="BN21" s="44"/>
      <c r="BO21" s="44"/>
      <c r="BP21" s="44" t="s">
        <v>120</v>
      </c>
      <c r="BQ21" s="46"/>
      <c r="BR21" s="44"/>
      <c r="BS21" s="46"/>
      <c r="BT21" s="46"/>
      <c r="BU21" s="44"/>
      <c r="BV21" s="44"/>
      <c r="BW21" s="44" t="str">
        <f aca="false">MID(AR21,1,22)</f>
        <v>GJ-PHONE-20260309-0827</v>
      </c>
      <c r="BX21" s="45" t="str">
        <f aca="false">IF(COUNTIF(BW$21,BW21)=1,"否",COUNTIF(BW$21,BW21))</f>
        <v>否</v>
      </c>
      <c r="CF21" s="0" t="e">
        <f aca="false">VLOOKUP(AR21,[17]市民意见信息导出!$AK$2:$AM$202,3,FALSE())</f>
        <v>#N/A</v>
      </c>
    </row>
    <row r="22" customFormat="false" ht="195" hidden="false" customHeight="false" outlineLevel="0" collapsed="false">
      <c r="A22" s="35" t="s">
        <v>7724</v>
      </c>
      <c r="B22" s="36" t="s">
        <v>3340</v>
      </c>
      <c r="C22" s="36" t="s">
        <v>3341</v>
      </c>
      <c r="D22" s="36" t="s">
        <v>7725</v>
      </c>
      <c r="E22" s="35" t="s">
        <v>182</v>
      </c>
      <c r="F22" s="35"/>
      <c r="G22" s="35" t="s">
        <v>182</v>
      </c>
      <c r="H22" s="35" t="s">
        <v>3343</v>
      </c>
      <c r="I22" s="35" t="s">
        <v>92</v>
      </c>
      <c r="J22" s="35" t="s">
        <v>93</v>
      </c>
      <c r="K22" s="35" t="s">
        <v>434</v>
      </c>
      <c r="L22" s="35" t="s">
        <v>3067</v>
      </c>
      <c r="M22" s="35" t="s">
        <v>3068</v>
      </c>
      <c r="N22" s="35" t="s">
        <v>97</v>
      </c>
      <c r="O22" s="35" t="s">
        <v>447</v>
      </c>
      <c r="P22" s="35" t="s">
        <v>434</v>
      </c>
      <c r="Q22" s="35" t="s">
        <v>218</v>
      </c>
      <c r="R22" s="36" t="s">
        <v>3344</v>
      </c>
      <c r="S22" s="36" t="s">
        <v>3333</v>
      </c>
      <c r="T22" s="36" t="s">
        <v>3345</v>
      </c>
      <c r="U22" s="35" t="e">
        <f aca="false">NA()</f>
        <v>#N/A</v>
      </c>
      <c r="V22" s="36" t="s">
        <v>104</v>
      </c>
      <c r="W22" s="36" t="s">
        <v>139</v>
      </c>
      <c r="X22" s="36" t="s">
        <v>139</v>
      </c>
      <c r="Y22" s="36" t="s">
        <v>139</v>
      </c>
      <c r="Z22" s="36" t="s">
        <v>139</v>
      </c>
      <c r="AA22" s="36" t="s">
        <v>139</v>
      </c>
      <c r="AB22" s="36" t="s">
        <v>139</v>
      </c>
      <c r="AC22" s="35" t="s">
        <v>111</v>
      </c>
      <c r="AD22" s="35" t="s">
        <v>112</v>
      </c>
      <c r="AE22" s="36" t="s">
        <v>3350</v>
      </c>
      <c r="AF22" s="36" t="s">
        <v>497</v>
      </c>
      <c r="AG22" s="35" t="s">
        <v>115</v>
      </c>
      <c r="AH22" s="35" t="s">
        <v>116</v>
      </c>
      <c r="AK22" s="37" t="str">
        <f aca="false">AG22&amp;L22&amp;M22</f>
        <v>服务建设施工问题施工问题</v>
      </c>
      <c r="AL22" s="3"/>
      <c r="AM22" s="3"/>
      <c r="AN22" s="3"/>
      <c r="AO22" s="3"/>
      <c r="AP22" s="38" t="n">
        <v>19</v>
      </c>
      <c r="AQ22" s="39" t="n">
        <v>46082</v>
      </c>
      <c r="AR22" s="43" t="str">
        <f aca="false">IFERROR(LEFT(A22,FIND("（",A22)-1),A22)</f>
        <v>网络-260319-001096-1</v>
      </c>
      <c r="AS22" s="43" t="str">
        <f aca="false">J22</f>
        <v>诉求</v>
      </c>
      <c r="AT22" s="43" t="n">
        <f aca="false">IF(MID(AR22,1,2)="热线",12345)+IF(MID(AR22,1,2)="网络",12345)</f>
        <v>12345</v>
      </c>
      <c r="AU22" s="41" t="str">
        <f aca="false">IFERROR(LEFT(D22,FIND(" ",D22)-1),D22)</f>
        <v>2026-03-20</v>
      </c>
      <c r="AV22" s="43" t="str">
        <f aca="false">P22</f>
        <v>基建行政部</v>
      </c>
      <c r="AW22" s="53" t="str">
        <f aca="false">Q22</f>
        <v>机关</v>
      </c>
      <c r="AX22" s="7" t="str">
        <f aca="false">H22</f>
        <v>工单来源：市政府门户网站互动交流平台，此工单内容为网民留言时填写的标题及原文。============================= 留言标题：公交站位留言原文：海淀区的龙背村路与龙背村南二街的交叉口西侧是地铁安河桥北站的公交总站，公交场站的南侧，也就是始发站，候车站台这里，站台下的沥青路面上很敷衍的用了点土就把那坑给填上了，公交车一进站，我们上车的这个瞬间就会有好多烟，乌烟瘴气的，公交车要是在稍微快一点从这里一过，把土就都带起来了，我们等车的就不好受了，尤其是我们上车的这个瞬间，公交车在进站时就已经把土带起来了好多，现在可以说是环境比较恶劣，希望重新修缮这里的路面，重新铺沥青，为我们提供干净整洁良好的候车环境市民填写的详细地址为：详细地址：不详----------------------------------------------工单流转：【海淀区】来信人您好，您反映的信件，城管委进行了调查，并答复如下： 于2026-03-19 02:38:55海淀区城市管理委员会接到市中心网络-260319-001096工单。诉求人主要反映地铁安河桥北站公交场站里路面修复问题。诉求人反映的点位为公交场站内部路。公交的运营主体为市公交集团，公交场站内路面修复由市公交集团负责。经确认此工单已超出海淀区受理范围，此工单为保密件，无法联系诉求人。请市中心转派市公交集团协调处理</v>
      </c>
      <c r="AY22" s="53" t="str">
        <f aca="false">AG22</f>
        <v>服务</v>
      </c>
      <c r="AZ22" s="43" t="s">
        <v>116</v>
      </c>
      <c r="BA22" s="43" t="s">
        <v>116</v>
      </c>
      <c r="BB22" s="43" t="s">
        <v>116</v>
      </c>
      <c r="BC22" s="6" t="s">
        <v>3076</v>
      </c>
      <c r="BD22" s="43" t="e">
        <f aca="false">U22</f>
        <v>#N/A</v>
      </c>
      <c r="BE22" s="43" t="str">
        <f aca="false">IFERROR(LEFT(T22,FIND(" ",T22)-1),T22)</f>
        <v>2026-03-25</v>
      </c>
      <c r="BF22" s="6" t="s">
        <v>7726</v>
      </c>
      <c r="BG22" s="5" t="s">
        <v>447</v>
      </c>
      <c r="BH22" s="5" t="s">
        <v>98</v>
      </c>
      <c r="BI22" s="44"/>
      <c r="BJ22" s="44"/>
      <c r="BK22" s="44"/>
      <c r="BL22" s="44" t="str">
        <f aca="false">IF(BG22="物管行政部","侯旭、郑楠",IF(BG22="安保部","张庚",IF(BG22="工程设备部","华菲",IF(BG22="人力资源部","张浩宇",IF(BG22="党委工作部","阎鑫雨",IF(BG22="餐饮服务部","赵弘晨",IF(BG22="工会","白莉",IF(BG22="办公室","李建萍",""))))))))&amp;IF(BG22="纪检部","黄倩",IF(BG22="信息管理部","蔡浩然",""))</f>
        <v>华菲</v>
      </c>
      <c r="BM22" s="44"/>
      <c r="BN22" s="44"/>
      <c r="BO22" s="44"/>
      <c r="BP22" s="45" t="s">
        <v>120</v>
      </c>
      <c r="BQ22" s="46"/>
      <c r="BR22" s="44"/>
      <c r="BS22" s="46"/>
      <c r="BT22" s="46"/>
      <c r="BU22" s="44"/>
      <c r="BV22" s="44" t="str">
        <f aca="false">MID(AR22,1,16)</f>
        <v>网络-260319-001096</v>
      </c>
      <c r="BW22" s="44" t="e">
        <f aca="false">VLOOKUP(BV22,[14]Sheet1!$A$3:$AE$196,8,FALSE())</f>
        <v>#N/A</v>
      </c>
      <c r="BX22" s="45" t="str">
        <f aca="false">IF(COUNTIF(BV$22,BV22)=1,"否","是")</f>
        <v>否</v>
      </c>
      <c r="BY22" s="45" t="str">
        <f aca="false">MID(AR22,18,1)</f>
        <v>1</v>
      </c>
      <c r="CG22" s="47" t="e">
        <f aca="false">VLOOKUP(AR22,'专业退单（自行）'!$AI$22:$AK$22,3,FALSE())</f>
        <v>#N/A</v>
      </c>
      <c r="CH22" s="0" t="e">
        <f aca="false">VLOOKUP(BV22,[18]Sheet1!$C$2:$P$68,11,FALSE())</f>
        <v>#N/A</v>
      </c>
    </row>
    <row r="23" customFormat="false" ht="52" hidden="false" customHeight="true" outlineLevel="0" collapsed="false">
      <c r="A23" s="36" t="s">
        <v>7727</v>
      </c>
      <c r="B23" s="36" t="s">
        <v>7728</v>
      </c>
      <c r="C23" s="36" t="s">
        <v>7729</v>
      </c>
      <c r="D23" s="36" t="s">
        <v>3870</v>
      </c>
      <c r="E23" s="35" t="s">
        <v>4747</v>
      </c>
      <c r="F23" s="35" t="s">
        <v>129</v>
      </c>
      <c r="G23" s="35"/>
      <c r="H23" s="36" t="s">
        <v>7730</v>
      </c>
      <c r="I23" s="35" t="s">
        <v>116</v>
      </c>
      <c r="J23" s="35" t="s">
        <v>93</v>
      </c>
      <c r="K23" s="35" t="s">
        <v>94</v>
      </c>
      <c r="L23" s="35" t="s">
        <v>184</v>
      </c>
      <c r="M23" s="35" t="s">
        <v>185</v>
      </c>
      <c r="N23" s="35" t="s">
        <v>97</v>
      </c>
      <c r="O23" s="35" t="s">
        <v>99</v>
      </c>
      <c r="P23" s="35" t="s">
        <v>99</v>
      </c>
      <c r="Q23" s="35" t="s">
        <v>218</v>
      </c>
      <c r="R23" s="36" t="s">
        <v>3870</v>
      </c>
      <c r="S23" s="35"/>
      <c r="T23" s="35" t="e">
        <f aca="false">NA()</f>
        <v>#N/A</v>
      </c>
      <c r="U23" s="36" t="s">
        <v>104</v>
      </c>
      <c r="V23" s="35"/>
      <c r="W23" s="35"/>
      <c r="X23" s="35"/>
      <c r="Y23" s="35"/>
      <c r="Z23" s="35"/>
      <c r="AA23" s="35"/>
      <c r="AB23" s="35"/>
      <c r="AC23" s="35" t="s">
        <v>97</v>
      </c>
      <c r="AD23" s="35" t="s">
        <v>99</v>
      </c>
      <c r="AE23" s="35"/>
      <c r="AF23" s="35"/>
      <c r="AG23" s="35"/>
      <c r="AH23" s="35" t="s">
        <v>4756</v>
      </c>
      <c r="AI23" s="35" t="s">
        <v>4757</v>
      </c>
      <c r="AJ23" s="36" t="s">
        <v>104</v>
      </c>
      <c r="AK23" s="37" t="str">
        <f aca="false">AI23&amp;L23&amp;M23</f>
        <v>普办乘车环境问题车辆卫生</v>
      </c>
      <c r="AL23" s="83"/>
      <c r="AM23" s="83"/>
      <c r="AN23" s="83"/>
      <c r="AO23" s="83"/>
      <c r="AP23" s="38" t="n">
        <v>20</v>
      </c>
      <c r="AQ23" s="97" t="n">
        <v>46113</v>
      </c>
      <c r="AR23" s="43" t="str">
        <f aca="false">IFERROR(LEFT(A23,FIND("（",A23)-1),A23)</f>
        <v>GJ-PHONE-20260402-2394</v>
      </c>
      <c r="AS23" s="43" t="str">
        <f aca="false">J23</f>
        <v>诉求</v>
      </c>
      <c r="AT23" s="43" t="n">
        <f aca="false">IF(MID(AR23,1,2)="热线",12345)+IF(MID(AR23,1,2)="网络",12345)+IF(MID(AR23,1,2)="GJ",96166)</f>
        <v>96166</v>
      </c>
      <c r="AU23" s="43" t="str">
        <f aca="false">IFERROR(LEFT(C23,FIND(" ",C23)-1),C23)</f>
        <v>2026-04-02</v>
      </c>
      <c r="AV23" s="43" t="str">
        <f aca="false">P23</f>
        <v>物管行政部</v>
      </c>
      <c r="AW23" s="43" t="str">
        <f aca="false">Q23</f>
        <v>机关</v>
      </c>
      <c r="AX23" s="7" t="str">
        <f aca="false">H23</f>
        <v>4月2日19:16分来电：一位先生每天乘坐F35路出行，称大部分车卫生不干净，车内有异味且座椅套脏。</v>
      </c>
      <c r="AY23" s="43" t="str">
        <f aca="false">L23</f>
        <v>乘车环境问题</v>
      </c>
      <c r="AZ23" s="43"/>
      <c r="BA23" s="43"/>
      <c r="BB23" s="43"/>
      <c r="BC23" s="6"/>
      <c r="BD23" s="43" t="e">
        <f aca="false">T23</f>
        <v>#N/A</v>
      </c>
      <c r="BE23" s="43" t="str">
        <f aca="false">IFERROR(LEFT(R23,FIND(" ",R23)-1),R23)</f>
        <v>2026-04-07</v>
      </c>
      <c r="BF23" s="5"/>
      <c r="BG23" s="78"/>
      <c r="BH23" s="55"/>
      <c r="BI23" s="44"/>
      <c r="BJ23" s="44"/>
      <c r="BK23" s="44"/>
      <c r="BL23" s="44" t="str">
        <f aca="false">IF(BG23="物管行政部","侯旭、郑楠",IF(BG23="安保部","张庚",IF(BG23="工程设备部","华菲",IF(BG23="人力资源部","成琦",IF(BG23="党委工作部","阎鑫雨",IF(BG23="餐饮服务部","赵弘晨",IF(BG23="工会","白莉",IF(BG23="办公室","李建萍",""))))))))&amp;IF(BG23="纪检部","张先民",IF(BG23="信息管理部","蔡浩然",""))</f>
        <v/>
      </c>
      <c r="BM23" s="44"/>
      <c r="BN23" s="44"/>
      <c r="BO23" s="44"/>
      <c r="BP23" s="44"/>
      <c r="BQ23" s="46"/>
      <c r="BR23" s="44"/>
      <c r="BS23" s="46"/>
      <c r="BT23" s="46"/>
      <c r="BU23" s="44"/>
      <c r="BV23" s="44"/>
      <c r="BW23" s="44" t="str">
        <f aca="false">MID(AR23,1,22)</f>
        <v>GJ-PHONE-20260402-2394</v>
      </c>
      <c r="BX23" s="45" t="str">
        <f aca="false">IF(COUNTIF(BW$23,BW23)=1,"否",COUNTIF(BW$23,BW23))</f>
        <v>否</v>
      </c>
      <c r="CF23" s="0" t="e">
        <f aca="false">VLOOKUP(AR23,[19]市民意见信息导出!$AK$2:$AM$246,3,FALSE())</f>
        <v>#N/A</v>
      </c>
    </row>
    <row r="24" customFormat="false" ht="117" hidden="false" customHeight="false" outlineLevel="0" collapsed="false">
      <c r="A24" s="35" t="s">
        <v>7731</v>
      </c>
      <c r="B24" s="36" t="s">
        <v>7732</v>
      </c>
      <c r="C24" s="36" t="s">
        <v>7733</v>
      </c>
      <c r="D24" s="36" t="s">
        <v>7734</v>
      </c>
      <c r="E24" s="35" t="s">
        <v>7735</v>
      </c>
      <c r="F24" s="35"/>
      <c r="G24" s="35" t="s">
        <v>7736</v>
      </c>
      <c r="H24" s="35" t="s">
        <v>7737</v>
      </c>
      <c r="I24" s="35" t="s">
        <v>92</v>
      </c>
      <c r="J24" s="35" t="s">
        <v>93</v>
      </c>
      <c r="K24" s="35" t="s">
        <v>94</v>
      </c>
      <c r="L24" s="35" t="s">
        <v>184</v>
      </c>
      <c r="M24" s="35" t="s">
        <v>185</v>
      </c>
      <c r="N24" s="35" t="s">
        <v>97</v>
      </c>
      <c r="O24" s="35" t="s">
        <v>99</v>
      </c>
      <c r="P24" s="35" t="s">
        <v>99</v>
      </c>
      <c r="Q24" s="35" t="s">
        <v>218</v>
      </c>
      <c r="R24" s="36" t="s">
        <v>3974</v>
      </c>
      <c r="S24" s="35"/>
      <c r="T24" s="36" t="s">
        <v>3975</v>
      </c>
      <c r="U24" s="35" t="e">
        <f aca="false">NA()</f>
        <v>#N/A</v>
      </c>
      <c r="V24" s="36" t="s">
        <v>104</v>
      </c>
      <c r="W24" s="35"/>
      <c r="X24" s="35"/>
      <c r="Y24" s="35"/>
      <c r="Z24" s="35"/>
      <c r="AA24" s="35"/>
      <c r="AB24" s="35"/>
      <c r="AC24" s="35"/>
      <c r="AD24" s="35" t="s">
        <v>112</v>
      </c>
      <c r="AE24" s="36" t="s">
        <v>7738</v>
      </c>
      <c r="AF24" s="36" t="s">
        <v>529</v>
      </c>
      <c r="AG24" s="35" t="s">
        <v>379</v>
      </c>
      <c r="AH24" s="35" t="s">
        <v>116</v>
      </c>
      <c r="AK24" s="37" t="str">
        <f aca="false">AG24&amp;L24&amp;M24</f>
        <v>设施设备乘车环境问题车辆卫生</v>
      </c>
      <c r="AL24" s="3"/>
      <c r="AM24" s="3"/>
      <c r="AN24" s="3"/>
      <c r="AO24" s="3"/>
      <c r="AP24" s="38" t="n">
        <v>21</v>
      </c>
      <c r="AQ24" s="39" t="n">
        <v>46113</v>
      </c>
      <c r="AR24" s="43" t="str">
        <f aca="false">IFERROR(LEFT(A24,FIND("（",A24)-1),A24)</f>
        <v>网络-260408-018547-3</v>
      </c>
      <c r="AS24" s="43" t="str">
        <f aca="false">J24</f>
        <v>诉求</v>
      </c>
      <c r="AT24" s="43" t="n">
        <f aca="false">IF(MID(AR24,1,2)="热线",12345)+IF(MID(AR24,1,2)="网络",12345)</f>
        <v>12345</v>
      </c>
      <c r="AU24" s="41" t="str">
        <f aca="false">IFERROR(LEFT(D24,FIND(" ",D24)-1),D24)</f>
        <v>2026-04-08</v>
      </c>
      <c r="AV24" s="43" t="str">
        <f aca="false">P24</f>
        <v>物管行政部</v>
      </c>
      <c r="AW24" s="53" t="str">
        <f aca="false">Q24</f>
        <v>机关</v>
      </c>
      <c r="AX24" s="7" t="str">
        <f aca="false">H24</f>
        <v>工单来源：市政府门户网站互动交流平台，此工单内容为网民留言时填写的标题及原文。============================= 留言标题：F41路公交车坏不修理，车声音不对留言原文：F41路在早上7点半开往良乡大学城方向公交车6834939，京A05516F，最近是一直这辆车，这车后车门坏了很久了没有修理。而且发动机声音很不对，没车车窗帘，开车停停顿顿，司机开的很慢不敢开，个人觉得这样很危险都是上班点上学点，有很多孩子老人，每次都要前门刷卡，时间耽误很多，另外，前车门有一次竟然没有关严，司机二次开关前车门才正常关上，天气越来越热，车里环境尘土飞扬，安全不能保证。请严查F41路所有公交车市民填写的详细地址为：详细地址：不详   </v>
      </c>
      <c r="AY24" s="53" t="str">
        <f aca="false">AG24</f>
        <v>设施设备</v>
      </c>
      <c r="AZ24" s="43" t="s">
        <v>116</v>
      </c>
      <c r="BA24" s="43" t="s">
        <v>116</v>
      </c>
      <c r="BB24" s="43" t="s">
        <v>116</v>
      </c>
      <c r="BC24" s="6" t="s">
        <v>117</v>
      </c>
      <c r="BD24" s="43" t="e">
        <f aca="false">U24</f>
        <v>#N/A</v>
      </c>
      <c r="BE24" s="43" t="str">
        <f aca="false">IFERROR(LEFT(T24,FIND(" ",T24)-1),T24)</f>
        <v>2026-04-13</v>
      </c>
      <c r="BF24" s="6" t="s">
        <v>7739</v>
      </c>
      <c r="BG24" s="5" t="s">
        <v>99</v>
      </c>
      <c r="BH24" s="5" t="s">
        <v>218</v>
      </c>
      <c r="BI24" s="44"/>
      <c r="BJ24" s="44"/>
      <c r="BK24" s="44"/>
      <c r="BL24" s="44" t="str">
        <f aca="false">IF(BG24="物管行政部","侯旭、郑楠",IF(BG24="安保部","张庚",IF(BG24="工程设备部","华菲",IF(BG24="人力资源部","张浩宇",IF(BG24="党委工作部","阎鑫雨",IF(BG24="餐饮服务部","赵弘晨",IF(BG24="工会","白莉",IF(BG24="办公室","李建萍",""))))))))&amp;IF(BG24="纪检部","黄倩",IF(BG24="信息管理部","蔡浩然",""))</f>
        <v>侯旭、郑楠</v>
      </c>
      <c r="BM24" s="44"/>
      <c r="BN24" s="44"/>
      <c r="BO24" s="44"/>
      <c r="BP24" s="45"/>
      <c r="BQ24" s="46"/>
      <c r="BR24" s="44"/>
      <c r="BS24" s="46"/>
      <c r="BT24" s="46"/>
      <c r="BU24" s="44"/>
      <c r="BV24" s="44" t="str">
        <f aca="false">MID(AR24,1,16)</f>
        <v>网络-260408-018547</v>
      </c>
      <c r="BW24" s="44"/>
      <c r="BX24" s="45" t="str">
        <f aca="false">IF(COUNTIF(BV$24,BV24)=1,"否","是")</f>
        <v>否</v>
      </c>
      <c r="BY24" s="45" t="str">
        <f aca="false">MID(AR24,18,1)</f>
        <v>3</v>
      </c>
      <c r="CG24" s="47" t="e">
        <f aca="false">VLOOKUP(AR24,[20]市民意见信息导出!$AI$2:$AK$327,3,FALSE())</f>
        <v>#N/A</v>
      </c>
      <c r="CH24" s="0" t="e">
        <f aca="false">VLOOKUP(BV24,[18]Sheet1!$C$2:$P$68,11,FALSE())</f>
        <v>#N/A</v>
      </c>
    </row>
    <row r="25" customFormat="false" ht="65" hidden="false" customHeight="false" outlineLevel="0" collapsed="false">
      <c r="A25" s="35" t="s">
        <v>7740</v>
      </c>
      <c r="B25" s="36" t="s">
        <v>7741</v>
      </c>
      <c r="C25" s="36" t="s">
        <v>7742</v>
      </c>
      <c r="D25" s="36" t="s">
        <v>7743</v>
      </c>
      <c r="E25" s="35" t="s">
        <v>7744</v>
      </c>
      <c r="F25" s="35" t="s">
        <v>89</v>
      </c>
      <c r="G25" s="35" t="s">
        <v>7745</v>
      </c>
      <c r="H25" s="35" t="s">
        <v>7746</v>
      </c>
      <c r="I25" s="35" t="s">
        <v>92</v>
      </c>
      <c r="J25" s="35" t="s">
        <v>93</v>
      </c>
      <c r="K25" s="35" t="s">
        <v>434</v>
      </c>
      <c r="L25" s="35" t="s">
        <v>490</v>
      </c>
      <c r="M25" s="35" t="s">
        <v>741</v>
      </c>
      <c r="N25" s="35" t="s">
        <v>97</v>
      </c>
      <c r="O25" s="35" t="s">
        <v>447</v>
      </c>
      <c r="P25" s="35" t="s">
        <v>447</v>
      </c>
      <c r="Q25" s="35" t="s">
        <v>218</v>
      </c>
      <c r="R25" s="36" t="s">
        <v>3974</v>
      </c>
      <c r="S25" s="35"/>
      <c r="T25" s="36" t="s">
        <v>3975</v>
      </c>
      <c r="U25" s="35" t="e">
        <f aca="false">NA()</f>
        <v>#N/A</v>
      </c>
      <c r="V25" s="36" t="s">
        <v>104</v>
      </c>
      <c r="W25" s="35"/>
      <c r="X25" s="35"/>
      <c r="Y25" s="35"/>
      <c r="Z25" s="35"/>
      <c r="AA25" s="35"/>
      <c r="AB25" s="35"/>
      <c r="AC25" s="35"/>
      <c r="AD25" s="35" t="s">
        <v>112</v>
      </c>
      <c r="AE25" s="36" t="s">
        <v>7747</v>
      </c>
      <c r="AF25" s="36" t="s">
        <v>497</v>
      </c>
      <c r="AG25" s="35" t="s">
        <v>7748</v>
      </c>
      <c r="AH25" s="35" t="s">
        <v>116</v>
      </c>
      <c r="AK25" s="37" t="str">
        <f aca="false">AG25&amp;L25&amp;M25</f>
        <v>违规占用城市道路场站问题场站生活设施问题</v>
      </c>
      <c r="AL25" s="3"/>
      <c r="AM25" s="3"/>
      <c r="AN25" s="3"/>
      <c r="AO25" s="3"/>
      <c r="AP25" s="38" t="n">
        <v>22</v>
      </c>
      <c r="AQ25" s="39" t="n">
        <v>46113</v>
      </c>
      <c r="AR25" s="43" t="str">
        <f aca="false">IFERROR(LEFT(A25,FIND("（",A25)-1),A25)</f>
        <v>热线-260408-051980</v>
      </c>
      <c r="AS25" s="43" t="str">
        <f aca="false">J25</f>
        <v>诉求</v>
      </c>
      <c r="AT25" s="43" t="n">
        <f aca="false">IF(MID(AR25,1,2)="热线",12345)+IF(MID(AR25,1,2)="网络",12345)</f>
        <v>12345</v>
      </c>
      <c r="AU25" s="41" t="str">
        <f aca="false">IFERROR(LEFT(D25,FIND(" ",D25)-1),D25)</f>
        <v>2026-04-08</v>
      </c>
      <c r="AV25" s="43" t="str">
        <f aca="false">P25</f>
        <v>工程设备部</v>
      </c>
      <c r="AW25" s="53" t="str">
        <f aca="false">Q25</f>
        <v>机关</v>
      </c>
      <c r="AX25" s="7" t="str">
        <f aca="false">H25</f>
        <v>市民反映，地铁2号线东直门内大街西北角出站口的通道被公交集团当成了材料库，把出站口道路全都封没了，还有往外扩的草地围墙被围起来了，导致行人只能走东边马路，对此不认可，来电反映公交集团占用通道和草地要求恢复原状。</v>
      </c>
      <c r="AY25" s="53" t="str">
        <f aca="false">AG25</f>
        <v>违规占用城市道路</v>
      </c>
      <c r="AZ25" s="43" t="s">
        <v>116</v>
      </c>
      <c r="BA25" s="43" t="s">
        <v>116</v>
      </c>
      <c r="BB25" s="43" t="s">
        <v>116</v>
      </c>
      <c r="BC25" s="6" t="s">
        <v>117</v>
      </c>
      <c r="BD25" s="43" t="e">
        <f aca="false">U25</f>
        <v>#N/A</v>
      </c>
      <c r="BE25" s="43" t="str">
        <f aca="false">IFERROR(LEFT(T25,FIND(" ",T25)-1),T25)</f>
        <v>2026-04-13</v>
      </c>
      <c r="BF25" s="6" t="s">
        <v>7749</v>
      </c>
      <c r="BG25" s="5" t="s">
        <v>447</v>
      </c>
      <c r="BH25" s="5" t="s">
        <v>186</v>
      </c>
      <c r="BI25" s="44"/>
      <c r="BJ25" s="44"/>
      <c r="BK25" s="44"/>
      <c r="BL25" s="44" t="str">
        <f aca="false">IF(BG25="物管行政部","侯旭、郑楠",IF(BG25="安保部","张庚",IF(BG25="工程设备部","华菲",IF(BG25="人力资源部","张浩宇",IF(BG25="党委工作部","阎鑫雨",IF(BG25="餐饮服务部","赵弘晨",IF(BG25="工会","白莉",IF(BG25="办公室","李建萍",""))))))))&amp;IF(BG25="纪检部","黄倩",IF(BG25="信息管理部","蔡浩然",""))</f>
        <v>华菲</v>
      </c>
      <c r="BM25" s="44"/>
      <c r="BN25" s="73"/>
      <c r="BO25" s="73"/>
      <c r="BP25" s="45" t="s">
        <v>120</v>
      </c>
      <c r="BQ25" s="74"/>
      <c r="BR25" s="73"/>
      <c r="BS25" s="74"/>
      <c r="BT25" s="74"/>
      <c r="BU25" s="73"/>
      <c r="BV25" s="44" t="str">
        <f aca="false">MID(AR25,1,16)</f>
        <v>热线-260408-051980</v>
      </c>
      <c r="BW25" s="44"/>
      <c r="BX25" s="45" t="str">
        <f aca="false">IF(COUNTIF(BV$25,BV25)=1,"否","是")</f>
        <v>否</v>
      </c>
      <c r="BY25" s="45" t="str">
        <f aca="false">MID(AR25,18,1)</f>
        <v/>
      </c>
      <c r="CG25" s="47" t="e">
        <f aca="false">VLOOKUP(AR25,'专业退单（自行）'!$AI$25:$AK$25,3,FALSE())</f>
        <v>#N/A</v>
      </c>
      <c r="CH25" s="0" t="e">
        <f aca="false">VLOOKUP(BV25,[18]Sheet1!$C$2:$P$68,11,FALSE())</f>
        <v>#N/A</v>
      </c>
    </row>
    <row r="26" customFormat="false" ht="78" hidden="false" customHeight="false" outlineLevel="0" collapsed="false">
      <c r="A26" s="35" t="s">
        <v>7750</v>
      </c>
      <c r="B26" s="36" t="s">
        <v>7751</v>
      </c>
      <c r="C26" s="36" t="s">
        <v>7752</v>
      </c>
      <c r="D26" s="36" t="s">
        <v>7753</v>
      </c>
      <c r="E26" s="35" t="s">
        <v>155</v>
      </c>
      <c r="F26" s="35" t="s">
        <v>89</v>
      </c>
      <c r="G26" s="35" t="s">
        <v>7754</v>
      </c>
      <c r="H26" s="35" t="s">
        <v>7755</v>
      </c>
      <c r="I26" s="35" t="s">
        <v>92</v>
      </c>
      <c r="J26" s="35" t="s">
        <v>93</v>
      </c>
      <c r="K26" s="35" t="s">
        <v>434</v>
      </c>
      <c r="L26" s="35" t="s">
        <v>490</v>
      </c>
      <c r="M26" s="35" t="s">
        <v>741</v>
      </c>
      <c r="N26" s="35" t="s">
        <v>97</v>
      </c>
      <c r="O26" s="35" t="s">
        <v>447</v>
      </c>
      <c r="P26" s="35" t="s">
        <v>447</v>
      </c>
      <c r="Q26" s="35" t="s">
        <v>218</v>
      </c>
      <c r="R26" s="36" t="s">
        <v>7756</v>
      </c>
      <c r="S26" s="35"/>
      <c r="T26" s="36" t="s">
        <v>6969</v>
      </c>
      <c r="U26" s="35" t="s">
        <v>7757</v>
      </c>
      <c r="V26" s="36" t="s">
        <v>104</v>
      </c>
      <c r="W26" s="35"/>
      <c r="X26" s="35"/>
      <c r="Y26" s="35"/>
      <c r="Z26" s="35"/>
      <c r="AA26" s="35"/>
      <c r="AB26" s="35"/>
      <c r="AC26" s="35"/>
      <c r="AD26" s="35" t="s">
        <v>112</v>
      </c>
      <c r="AE26" s="36" t="s">
        <v>7758</v>
      </c>
      <c r="AF26" s="36" t="s">
        <v>497</v>
      </c>
      <c r="AG26" s="35" t="s">
        <v>7759</v>
      </c>
      <c r="AH26" s="35" t="s">
        <v>116</v>
      </c>
      <c r="AK26" s="37" t="str">
        <f aca="false">AG26&amp;L26&amp;M26</f>
        <v>跨河桥（市管）场站问题场站生活设施问题</v>
      </c>
      <c r="AL26" s="3"/>
      <c r="AM26" s="3"/>
      <c r="AN26" s="3"/>
      <c r="AO26" s="3"/>
      <c r="AP26" s="38" t="n">
        <v>23</v>
      </c>
      <c r="AQ26" s="39" t="n">
        <v>46113</v>
      </c>
      <c r="AR26" s="43" t="str">
        <f aca="false">IFERROR(LEFT(A26,FIND("（",A26)-1),A26)</f>
        <v>热线-260410-060101-1</v>
      </c>
      <c r="AS26" s="43" t="str">
        <f aca="false">J26</f>
        <v>诉求</v>
      </c>
      <c r="AT26" s="43" t="n">
        <f aca="false">IF(MID(AR26,1,2)="热线",12345)+IF(MID(AR26,1,2)="网络",12345)</f>
        <v>12345</v>
      </c>
      <c r="AU26" s="41" t="str">
        <f aca="false">IFERROR(LEFT(D26,FIND(" ",D26)-1),D26)</f>
        <v>2026-04-12</v>
      </c>
      <c r="AV26" s="43" t="str">
        <f aca="false">P26</f>
        <v>工程设备部</v>
      </c>
      <c r="AW26" s="53" t="str">
        <f aca="false">Q26</f>
        <v>机关</v>
      </c>
      <c r="AX26" s="7" t="str">
        <f aca="false">H26</f>
        <v>市民反映，在西城区德胜门桥东边的桥，挡墙挨着桥的台阶根部，楼梯根部有大量的流水，市民表示水量很大，希望职能部门赶紧去治理一下，怕长期这样大量的流水淹着导致桥梁出现问题，也怕大量流水出现危险造成人员摔伤，来电反映大量漏水要求尽快去维修的问题。工单流转：西城区分中心退回：经园林绿化局核实非绿地内漏水，前几日蓟城山水去现场核实，了解是公交集团的闸坏了，已经找的自来水公司进行维修。烦请市中心退至公交集团核实处理。物业客一客八</v>
      </c>
      <c r="AY26" s="53" t="str">
        <f aca="false">AG26</f>
        <v>跨河桥（市管）</v>
      </c>
      <c r="AZ26" s="43"/>
      <c r="BA26" s="43"/>
      <c r="BB26" s="43"/>
      <c r="BC26" s="6"/>
      <c r="BD26" s="43" t="str">
        <f aca="false">U26</f>
        <v>清分中心</v>
      </c>
      <c r="BE26" s="43" t="str">
        <f aca="false">IFERROR(LEFT(T26,FIND(" ",T26)-1),T26)</f>
        <v>2026-04-17</v>
      </c>
      <c r="BF26" s="6"/>
      <c r="BG26" s="5"/>
      <c r="BH26" s="5"/>
      <c r="BI26" s="44"/>
      <c r="BJ26" s="44"/>
      <c r="BK26" s="44"/>
      <c r="BL26" s="44" t="str">
        <f aca="false">IF(BG26="物管行政部","侯旭、郑楠",IF(BG26="安保部","张庚",IF(BG26="工程设备部","华菲",IF(BG26="人力资源部","张浩宇",IF(BG26="党委工作部","阎鑫雨",IF(BG26="餐饮服务部","赵弘晨",IF(BG26="工会","白莉",IF(BG26="办公室","李建萍",""))))))))&amp;IF(BG26="纪检部","黄倩",IF(BG26="信息管理部","蔡浩然",""))</f>
        <v/>
      </c>
      <c r="BM26" s="44"/>
      <c r="BN26" s="73"/>
      <c r="BO26" s="73"/>
      <c r="BP26" s="76"/>
      <c r="BQ26" s="74"/>
      <c r="BR26" s="73"/>
      <c r="BS26" s="74"/>
      <c r="BT26" s="74"/>
      <c r="BU26" s="73"/>
      <c r="BV26" s="44" t="str">
        <f aca="false">MID(AR26,1,16)</f>
        <v>热线-260410-060101</v>
      </c>
      <c r="BW26" s="44"/>
      <c r="BX26" s="45" t="str">
        <f aca="false">IF(COUNTIF(BV$26,BV26)=1,"否","是")</f>
        <v>否</v>
      </c>
      <c r="BY26" s="45" t="str">
        <f aca="false">MID(AR26,18,1)</f>
        <v>1</v>
      </c>
      <c r="CG26" s="47" t="e">
        <f aca="false">VLOOKUP(AR26,[21]市民意见信息导出!$AI$2:$AK$337,3,FALSE())</f>
        <v>#N/A</v>
      </c>
      <c r="CH26" s="0" t="e">
        <f aca="false">VLOOKUP(BV26,[18]Sheet1!$C$2:$P$68,11,FALSE())</f>
        <v>#N/A</v>
      </c>
    </row>
    <row r="27" customFormat="false" ht="45" hidden="false" customHeight="true" outlineLevel="0" collapsed="false">
      <c r="A27" s="35" t="s">
        <v>7760</v>
      </c>
      <c r="B27" s="36" t="s">
        <v>7761</v>
      </c>
      <c r="C27" s="36" t="s">
        <v>7762</v>
      </c>
      <c r="D27" s="36" t="s">
        <v>7763</v>
      </c>
      <c r="E27" s="35" t="s">
        <v>2968</v>
      </c>
      <c r="F27" s="35" t="s">
        <v>129</v>
      </c>
      <c r="G27" s="35" t="s">
        <v>7764</v>
      </c>
      <c r="H27" s="35" t="s">
        <v>7765</v>
      </c>
      <c r="I27" s="35" t="s">
        <v>92</v>
      </c>
      <c r="J27" s="35" t="s">
        <v>93</v>
      </c>
      <c r="K27" s="35" t="s">
        <v>434</v>
      </c>
      <c r="L27" s="35" t="s">
        <v>553</v>
      </c>
      <c r="M27" s="35" t="s">
        <v>7766</v>
      </c>
      <c r="N27" s="35" t="s">
        <v>97</v>
      </c>
      <c r="O27" s="35" t="s">
        <v>447</v>
      </c>
      <c r="P27" s="35" t="s">
        <v>447</v>
      </c>
      <c r="Q27" s="35" t="s">
        <v>218</v>
      </c>
      <c r="R27" s="36" t="s">
        <v>4121</v>
      </c>
      <c r="S27" s="35"/>
      <c r="T27" s="36" t="s">
        <v>4122</v>
      </c>
      <c r="U27" s="35" t="e">
        <f aca="false">NA()</f>
        <v>#N/A</v>
      </c>
      <c r="V27" s="36" t="s">
        <v>104</v>
      </c>
      <c r="W27" s="35"/>
      <c r="X27" s="35"/>
      <c r="Y27" s="35"/>
      <c r="Z27" s="35"/>
      <c r="AA27" s="35"/>
      <c r="AB27" s="35"/>
      <c r="AC27" s="35"/>
      <c r="AD27" s="35" t="s">
        <v>112</v>
      </c>
      <c r="AE27" s="36" t="s">
        <v>7767</v>
      </c>
      <c r="AF27" s="36" t="s">
        <v>497</v>
      </c>
      <c r="AG27" s="35" t="s">
        <v>1010</v>
      </c>
      <c r="AH27" s="35" t="s">
        <v>116</v>
      </c>
      <c r="AK27" s="37" t="str">
        <f aca="false">AG27&amp;L27&amp;M27</f>
        <v>交通护栏站务设施问题站杆问题</v>
      </c>
      <c r="AL27" s="3"/>
      <c r="AM27" s="3"/>
      <c r="AN27" s="3"/>
      <c r="AO27" s="3"/>
      <c r="AP27" s="38" t="n">
        <v>24</v>
      </c>
      <c r="AQ27" s="39" t="n">
        <v>46113</v>
      </c>
      <c r="AR27" s="43" t="str">
        <f aca="false">IFERROR(LEFT(A27,FIND("（",A27)-1),A27)</f>
        <v>热线-260413-045234</v>
      </c>
      <c r="AS27" s="43" t="str">
        <f aca="false">J27</f>
        <v>诉求</v>
      </c>
      <c r="AT27" s="43" t="n">
        <f aca="false">IF(MID(AR27,1,2)="热线",12345)+IF(MID(AR27,1,2)="网络",12345)</f>
        <v>12345</v>
      </c>
      <c r="AU27" s="41" t="str">
        <f aca="false">IFERROR(LEFT(D27,FIND(" ",D27)-1),D27)</f>
        <v>2026-04-13</v>
      </c>
      <c r="AV27" s="43" t="str">
        <f aca="false">P27</f>
        <v>工程设备部</v>
      </c>
      <c r="AW27" s="53" t="str">
        <f aca="false">Q27</f>
        <v>机关</v>
      </c>
      <c r="AX27" s="7" t="str">
        <f aca="false">H27</f>
        <v>市民反映，4月10号东城中医院看病，自己在地坛公交站坐124公交大屯方向，因为护栏窄，导致自己的爱人被绊倒了，现在自己的爱人眼睛出现了问题，市民希望给自己一个答复，来电反映自己的老伴在公交站摔倒问题。注：联系电话已新增</v>
      </c>
      <c r="AY27" s="53" t="str">
        <f aca="false">AG27</f>
        <v>交通护栏</v>
      </c>
      <c r="AZ27" s="43" t="s">
        <v>116</v>
      </c>
      <c r="BA27" s="43" t="s">
        <v>116</v>
      </c>
      <c r="BB27" s="43" t="s">
        <v>116</v>
      </c>
      <c r="BC27" s="6" t="s">
        <v>1330</v>
      </c>
      <c r="BD27" s="43" t="e">
        <f aca="false">U27</f>
        <v>#N/A</v>
      </c>
      <c r="BE27" s="43" t="str">
        <f aca="false">IFERROR(LEFT(T27,FIND(" ",T27)-1),T27)</f>
        <v>2026-04-18</v>
      </c>
      <c r="BF27" s="6" t="s">
        <v>564</v>
      </c>
      <c r="BG27" s="5" t="s">
        <v>447</v>
      </c>
      <c r="BH27" s="5" t="s">
        <v>218</v>
      </c>
      <c r="BI27" s="44"/>
      <c r="BJ27" s="44"/>
      <c r="BK27" s="44"/>
      <c r="BL27" s="44" t="str">
        <f aca="false">IF(BG27="物管行政部","侯旭、郑楠",IF(BG27="安保部","张耕",IF(BG27="工程设备部","华菲",IF(BG27="人力资源部","成琦",IF(BG27="党委工作部","阎鑫雨",IF(BG27="餐饮服务部","赵弘晨",IF(BG27="工会","郑欣",IF(BG27="办公室","董娜",""))))))))&amp;IF(BG27="纪检部","黄倩",IF(BG27="信息管理部","蔡浩然",""))</f>
        <v>华菲</v>
      </c>
      <c r="BM27" s="44"/>
      <c r="BN27" s="73"/>
      <c r="BO27" s="73"/>
      <c r="BP27" s="45" t="s">
        <v>120</v>
      </c>
      <c r="BQ27" s="74"/>
      <c r="BR27" s="73"/>
      <c r="BS27" s="74"/>
      <c r="BT27" s="74"/>
      <c r="BU27" s="73"/>
      <c r="BV27" s="44" t="str">
        <f aca="false">MID(AR27,1,16)</f>
        <v>热线-260413-045234</v>
      </c>
      <c r="BW27" s="44"/>
      <c r="BX27" s="45" t="str">
        <f aca="false">IF(COUNTIF(BV$27,BV27)=1,"否","是")</f>
        <v>否</v>
      </c>
      <c r="BY27" s="45" t="str">
        <f aca="false">MID(AR27,18,1)</f>
        <v/>
      </c>
      <c r="CG27" s="47" t="e">
        <f aca="false">VLOOKUP(AR27,'专业退单（自行）'!$AI$27:$AK$27,3,FALSE())</f>
        <v>#N/A</v>
      </c>
      <c r="CH27" s="0" t="e">
        <f aca="false">VLOOKUP(BV27,[18]Sheet1!$C$2:$P$68,11,FALSE())</f>
        <v>#N/A</v>
      </c>
    </row>
    <row r="28" customFormat="false" ht="64" hidden="false" customHeight="true" outlineLevel="0" collapsed="false">
      <c r="A28" s="35" t="s">
        <v>7768</v>
      </c>
      <c r="B28" s="36" t="s">
        <v>7769</v>
      </c>
      <c r="C28" s="36" t="s">
        <v>7770</v>
      </c>
      <c r="D28" s="36" t="s">
        <v>7771</v>
      </c>
      <c r="E28" s="35" t="s">
        <v>155</v>
      </c>
      <c r="F28" s="35" t="s">
        <v>89</v>
      </c>
      <c r="G28" s="35" t="s">
        <v>7772</v>
      </c>
      <c r="H28" s="35" t="s">
        <v>7773</v>
      </c>
      <c r="I28" s="35" t="s">
        <v>92</v>
      </c>
      <c r="J28" s="35" t="s">
        <v>93</v>
      </c>
      <c r="K28" s="35" t="s">
        <v>434</v>
      </c>
      <c r="L28" s="35" t="s">
        <v>490</v>
      </c>
      <c r="M28" s="35" t="s">
        <v>741</v>
      </c>
      <c r="N28" s="35" t="s">
        <v>97</v>
      </c>
      <c r="O28" s="35" t="s">
        <v>447</v>
      </c>
      <c r="P28" s="35" t="s">
        <v>447</v>
      </c>
      <c r="Q28" s="35" t="s">
        <v>218</v>
      </c>
      <c r="R28" s="36" t="s">
        <v>4314</v>
      </c>
      <c r="S28" s="35"/>
      <c r="T28" s="36" t="s">
        <v>4315</v>
      </c>
      <c r="U28" s="35" t="s">
        <v>4692</v>
      </c>
      <c r="V28" s="36" t="s">
        <v>104</v>
      </c>
      <c r="W28" s="35" t="s">
        <v>7774</v>
      </c>
      <c r="X28" s="35"/>
      <c r="Y28" s="35"/>
      <c r="Z28" s="35"/>
      <c r="AA28" s="35"/>
      <c r="AB28" s="35"/>
      <c r="AC28" s="35"/>
      <c r="AD28" s="35" t="s">
        <v>112</v>
      </c>
      <c r="AE28" s="36" t="s">
        <v>7775</v>
      </c>
      <c r="AF28" s="36" t="s">
        <v>497</v>
      </c>
      <c r="AG28" s="35" t="s">
        <v>793</v>
      </c>
      <c r="AH28" s="35" t="s">
        <v>116</v>
      </c>
      <c r="AK28" s="37" t="str">
        <f aca="false">AG28&amp;L28&amp;M28</f>
        <v>公共厕所场站问题场站生活设施问题</v>
      </c>
      <c r="AL28" s="3"/>
      <c r="AM28" s="3"/>
      <c r="AN28" s="3"/>
      <c r="AO28" s="3"/>
      <c r="AP28" s="38" t="n">
        <v>25</v>
      </c>
      <c r="AQ28" s="39" t="n">
        <v>46113</v>
      </c>
      <c r="AR28" s="43" t="str">
        <f aca="false">IFERROR(LEFT(A28,FIND("（",A28)-1),A28)</f>
        <v>热线-260416-040923</v>
      </c>
      <c r="AS28" s="43" t="str">
        <f aca="false">J28</f>
        <v>诉求</v>
      </c>
      <c r="AT28" s="43" t="n">
        <f aca="false">IF(MID(AR28,1,2)="热线",12345)+IF(MID(AR28,1,2)="网络",12345)</f>
        <v>12345</v>
      </c>
      <c r="AU28" s="41" t="str">
        <f aca="false">IFERROR(LEFT(D28,FIND(" ",D28)-1),D28)</f>
        <v>2026-04-16</v>
      </c>
      <c r="AV28" s="43" t="str">
        <f aca="false">P28</f>
        <v>工程设备部</v>
      </c>
      <c r="AW28" s="53" t="str">
        <f aca="false">Q28</f>
        <v>机关</v>
      </c>
      <c r="AX28" s="7" t="str">
        <f aca="false">H28</f>
        <v>市民反映，北京丰台区西客站南广场，309公交总站地下有一个公共场所，公共场所弄上栏杆之后一直没有拆已经一个月了，造成很多人上厕所不方便，属于一个公交枢纽站肯定人多，希望相关部门核实处理，来电反映公共厕所无法使用问题。</v>
      </c>
      <c r="AY28" s="53" t="str">
        <f aca="false">AG28</f>
        <v>公共厕所</v>
      </c>
      <c r="AZ28" s="43"/>
      <c r="BA28" s="43"/>
      <c r="BB28" s="43"/>
      <c r="BC28" s="6"/>
      <c r="BD28" s="43" t="str">
        <f aca="false">U28</f>
        <v>二级单位</v>
      </c>
      <c r="BE28" s="43" t="str">
        <f aca="false">IFERROR(LEFT(T28,FIND(" ",T28)-1),T28)</f>
        <v>2026-04-21</v>
      </c>
      <c r="BF28" s="6"/>
      <c r="BG28" s="5"/>
      <c r="BH28" s="5"/>
      <c r="BI28" s="44"/>
      <c r="BJ28" s="44"/>
      <c r="BK28" s="44"/>
      <c r="BL28" s="44" t="str">
        <f aca="false">IF(BG28="物管行政部","侯旭、郑楠",IF(BG28="安保部","张耕",IF(BG28="工程设备部","华菲",IF(BG28="人力资源部","张浩宇",IF(BG28="党委工作部","阎鑫雨",IF(BG28="餐饮服务部","赵弘晨",IF(BG28="工会","郑欣",IF(BG28="办公室","董娜",""))))))))&amp;IF(BG28="纪检部","黄倩",IF(BG28="信息管理部","蔡浩然",""))</f>
        <v/>
      </c>
      <c r="BM28" s="44"/>
      <c r="BN28" s="73"/>
      <c r="BO28" s="73"/>
      <c r="BP28" s="76"/>
      <c r="BQ28" s="74"/>
      <c r="BR28" s="73"/>
      <c r="BS28" s="74"/>
      <c r="BT28" s="74"/>
      <c r="BU28" s="73"/>
      <c r="BV28" s="44" t="str">
        <f aca="false">MID(AR28,1,16)</f>
        <v>热线-260416-040923</v>
      </c>
      <c r="BW28" s="44"/>
      <c r="BX28" s="45" t="str">
        <f aca="false">IF(COUNTIF(BV$28,BV28)=1,"否","是")</f>
        <v>否</v>
      </c>
      <c r="BY28" s="45" t="str">
        <f aca="false">MID(AR28,18,1)</f>
        <v/>
      </c>
      <c r="CG28" s="47" t="str">
        <f aca="false">VLOOKUP(AR28,[22]市民意见信息导出!$AI$2:$AK$360,3,FALSE())</f>
        <v>二级单位</v>
      </c>
    </row>
    <row r="29" customFormat="false" ht="75" hidden="false" customHeight="true" outlineLevel="0" collapsed="false">
      <c r="A29" s="35" t="s">
        <v>7776</v>
      </c>
      <c r="B29" s="36" t="s">
        <v>7777</v>
      </c>
      <c r="C29" s="36" t="s">
        <v>7778</v>
      </c>
      <c r="D29" s="36" t="s">
        <v>7779</v>
      </c>
      <c r="E29" s="35" t="s">
        <v>7780</v>
      </c>
      <c r="F29" s="35" t="s">
        <v>89</v>
      </c>
      <c r="G29" s="35" t="s">
        <v>7781</v>
      </c>
      <c r="H29" s="35" t="s">
        <v>7782</v>
      </c>
      <c r="I29" s="35" t="s">
        <v>92</v>
      </c>
      <c r="J29" s="35" t="s">
        <v>93</v>
      </c>
      <c r="K29" s="35" t="s">
        <v>434</v>
      </c>
      <c r="L29" s="35" t="s">
        <v>553</v>
      </c>
      <c r="M29" s="35" t="s">
        <v>554</v>
      </c>
      <c r="N29" s="35" t="s">
        <v>97</v>
      </c>
      <c r="O29" s="35" t="s">
        <v>447</v>
      </c>
      <c r="P29" s="35" t="s">
        <v>447</v>
      </c>
      <c r="Q29" s="35" t="s">
        <v>218</v>
      </c>
      <c r="R29" s="36" t="s">
        <v>4411</v>
      </c>
      <c r="S29" s="35"/>
      <c r="T29" s="36" t="s">
        <v>4412</v>
      </c>
      <c r="U29" s="35" t="e">
        <f aca="false">NA()</f>
        <v>#N/A</v>
      </c>
      <c r="V29" s="36" t="s">
        <v>104</v>
      </c>
      <c r="W29" s="35"/>
      <c r="X29" s="35"/>
      <c r="Y29" s="35"/>
      <c r="Z29" s="35"/>
      <c r="AA29" s="35"/>
      <c r="AB29" s="35"/>
      <c r="AC29" s="35"/>
      <c r="AD29" s="35" t="s">
        <v>112</v>
      </c>
      <c r="AE29" s="36" t="s">
        <v>7783</v>
      </c>
      <c r="AF29" s="36" t="s">
        <v>497</v>
      </c>
      <c r="AG29" s="35" t="s">
        <v>115</v>
      </c>
      <c r="AH29" s="35" t="s">
        <v>116</v>
      </c>
      <c r="AK29" s="37" t="str">
        <f aca="false">AG29&amp;L29&amp;M29</f>
        <v>服务站务设施问题站台护栏问题</v>
      </c>
      <c r="AL29" s="3"/>
      <c r="AM29" s="3"/>
      <c r="AN29" s="3"/>
      <c r="AO29" s="3"/>
      <c r="AP29" s="38" t="n">
        <v>26</v>
      </c>
      <c r="AQ29" s="39" t="n">
        <v>46113</v>
      </c>
      <c r="AR29" s="43" t="str">
        <f aca="false">IFERROR(LEFT(A29,FIND("（",A29)-1),A29)</f>
        <v>热线-260418-045784-2</v>
      </c>
      <c r="AS29" s="43" t="str">
        <f aca="false">J29</f>
        <v>诉求</v>
      </c>
      <c r="AT29" s="43" t="n">
        <f aca="false">IF(MID(AR29,1,2)="热线",12345)+IF(MID(AR29,1,2)="网络",12345)</f>
        <v>12345</v>
      </c>
      <c r="AU29" s="41" t="str">
        <f aca="false">IFERROR(LEFT(D29,FIND(" ",D29)-1),D29)</f>
        <v>2026-04-18</v>
      </c>
      <c r="AV29" s="43" t="str">
        <f aca="false">P29</f>
        <v>工程设备部</v>
      </c>
      <c r="AW29" s="53" t="str">
        <f aca="false">Q29</f>
        <v>机关</v>
      </c>
      <c r="AX29" s="7" t="str">
        <f aca="false">H29</f>
        <v>市民反映，西城区西板桥公交站，祁家豁子方向，乘坐公交车5路，等候时有人插队，希望安装栏杆排队等车，来电反映等公交车插队问题。安服，鸿运承</v>
      </c>
      <c r="AY29" s="53" t="str">
        <f aca="false">AG29</f>
        <v>服务</v>
      </c>
      <c r="AZ29" s="43" t="s">
        <v>116</v>
      </c>
      <c r="BA29" s="43" t="s">
        <v>116</v>
      </c>
      <c r="BB29" s="43" t="s">
        <v>116</v>
      </c>
      <c r="BC29" s="6" t="s">
        <v>1330</v>
      </c>
      <c r="BD29" s="43" t="e">
        <f aca="false">U29</f>
        <v>#N/A</v>
      </c>
      <c r="BE29" s="43" t="str">
        <f aca="false">IFERROR(LEFT(T29,FIND(" ",T29)-1),T29)</f>
        <v>2026-04-23</v>
      </c>
      <c r="BF29" s="6" t="s">
        <v>564</v>
      </c>
      <c r="BG29" s="5" t="s">
        <v>447</v>
      </c>
      <c r="BH29" s="80" t="s">
        <v>218</v>
      </c>
      <c r="BI29" s="44"/>
      <c r="BJ29" s="44"/>
      <c r="BK29" s="44"/>
      <c r="BL29" s="44" t="str">
        <f aca="false">IF(BG29="物管行政部","侯旭、郑楠",IF(BG29="安保部","张耕",IF(BG29="工程设备部","华菲",IF(BG29="人力资源部","张浩宇",IF(BG29="党委工作部","阎鑫雨",IF(BG29="餐饮服务部","赵弘晨",IF(BG29="工会","郑欣",IF(BG29="办公室","董娜",""))))))))&amp;IF(BG29="纪检部","黄倩",IF(BG29="信息管理部","蔡浩然",""))</f>
        <v>华菲</v>
      </c>
      <c r="BM29" s="44"/>
      <c r="BN29" s="73"/>
      <c r="BO29" s="73"/>
      <c r="BP29" s="45" t="s">
        <v>120</v>
      </c>
      <c r="BQ29" s="74"/>
      <c r="BR29" s="73"/>
      <c r="BS29" s="74"/>
      <c r="BT29" s="74"/>
      <c r="BU29" s="73"/>
      <c r="BV29" s="44" t="str">
        <f aca="false">MID(AR29,1,16)</f>
        <v>热线-260418-045784</v>
      </c>
      <c r="BW29" s="44"/>
      <c r="BX29" s="45" t="str">
        <f aca="false">IF(COUNTIF(BV$29,BV29)=1,"否","是")</f>
        <v>否</v>
      </c>
      <c r="BY29" s="45" t="str">
        <f aca="false">MID(AR29,18,1)</f>
        <v>2</v>
      </c>
      <c r="CG29" s="47" t="e">
        <f aca="false">VLOOKUP(AR29,'专业退单（自行）'!$AI$29:$AK$29,3,FALSE())</f>
        <v>#N/A</v>
      </c>
    </row>
    <row r="30" customFormat="false" ht="61" hidden="false" customHeight="true" outlineLevel="0" collapsed="false">
      <c r="A30" s="177" t="s">
        <v>7784</v>
      </c>
      <c r="B30" s="177" t="s">
        <v>7785</v>
      </c>
      <c r="C30" s="177" t="s">
        <v>7786</v>
      </c>
      <c r="D30" s="177" t="s">
        <v>4412</v>
      </c>
      <c r="E30" s="157"/>
      <c r="F30" s="157" t="s">
        <v>89</v>
      </c>
      <c r="G30" s="177" t="s">
        <v>7787</v>
      </c>
      <c r="H30" s="177" t="s">
        <v>7788</v>
      </c>
      <c r="I30" s="157" t="s">
        <v>92</v>
      </c>
      <c r="J30" s="157" t="s">
        <v>93</v>
      </c>
      <c r="K30" s="157" t="s">
        <v>434</v>
      </c>
      <c r="L30" s="157" t="s">
        <v>490</v>
      </c>
      <c r="M30" s="157" t="s">
        <v>741</v>
      </c>
      <c r="N30" s="157" t="s">
        <v>97</v>
      </c>
      <c r="O30" s="157" t="s">
        <v>447</v>
      </c>
      <c r="P30" s="157" t="s">
        <v>447</v>
      </c>
      <c r="Q30" s="157" t="s">
        <v>218</v>
      </c>
      <c r="R30" s="177" t="s">
        <v>4412</v>
      </c>
      <c r="S30" s="157"/>
      <c r="T30" s="157" t="e">
        <f aca="false">NA()</f>
        <v>#N/A</v>
      </c>
      <c r="U30" s="177" t="s">
        <v>104</v>
      </c>
      <c r="V30" s="157"/>
      <c r="W30" s="157"/>
      <c r="X30" s="157"/>
      <c r="Y30" s="157"/>
      <c r="Z30" s="157"/>
      <c r="AA30" s="157"/>
      <c r="AB30" s="157"/>
      <c r="AC30" s="157" t="s">
        <v>97</v>
      </c>
      <c r="AD30" s="157" t="s">
        <v>447</v>
      </c>
      <c r="AE30" s="157"/>
      <c r="AF30" s="157"/>
      <c r="AG30" s="157"/>
      <c r="AH30" s="157" t="s">
        <v>4756</v>
      </c>
      <c r="AI30" s="157" t="s">
        <v>4757</v>
      </c>
      <c r="AJ30" s="177" t="s">
        <v>104</v>
      </c>
      <c r="AK30" s="58" t="str">
        <f aca="false">AI30&amp;L30&amp;M30</f>
        <v>普办场站问题场站生活设施问题</v>
      </c>
      <c r="AL30" s="83"/>
      <c r="AM30" s="83"/>
      <c r="AN30" s="83"/>
      <c r="AO30" s="83"/>
      <c r="AP30" s="161" t="n">
        <v>27</v>
      </c>
      <c r="AQ30" s="178" t="n">
        <v>46113</v>
      </c>
      <c r="AR30" s="59" t="str">
        <f aca="false">IFERROR(LEFT(A30,FIND("（",A30)-1),A30)</f>
        <v>GJ-PHONE-20260418-0619</v>
      </c>
      <c r="AS30" s="59" t="str">
        <f aca="false">J30</f>
        <v>诉求</v>
      </c>
      <c r="AT30" s="59" t="n">
        <f aca="false">IF(MID(AR30,1,2)="热线",12345)+IF(MID(AR30,1,2)="网络",12345)+IF(MID(AR30,1,2)="GJ",96166)</f>
        <v>96166</v>
      </c>
      <c r="AU30" s="59" t="str">
        <f aca="false">IFERROR(LEFT(C30,FIND(" ",C30)-1),C30)</f>
        <v>2026-04-18</v>
      </c>
      <c r="AV30" s="59" t="str">
        <f aca="false">P30</f>
        <v>工程设备部</v>
      </c>
      <c r="AW30" s="59" t="str">
        <f aca="false">Q30</f>
        <v>机关</v>
      </c>
      <c r="AX30" s="62" t="str">
        <f aca="false">H30</f>
        <v>4月18日9：38分来电，一女士建议：899路朱辛庄公交场站总站内建一个卫生间，乘客长时间等车，却没有卫生间，非常不便，针对此事要求答复。</v>
      </c>
      <c r="AY30" s="59" t="str">
        <f aca="false">L30</f>
        <v>场站问题</v>
      </c>
      <c r="AZ30" s="179" t="s">
        <v>116</v>
      </c>
      <c r="BA30" s="179" t="s">
        <v>116</v>
      </c>
      <c r="BB30" s="179" t="s">
        <v>116</v>
      </c>
      <c r="BC30" s="180" t="s">
        <v>1330</v>
      </c>
      <c r="BD30" s="179" t="e">
        <f aca="false">T30</f>
        <v>#N/A</v>
      </c>
      <c r="BE30" s="179" t="str">
        <f aca="false">IFERROR(LEFT(R30,FIND(" ",R30)-1),R30)</f>
        <v>2026-04-23</v>
      </c>
      <c r="BF30" s="180" t="s">
        <v>6634</v>
      </c>
      <c r="BG30" s="181" t="s">
        <v>447</v>
      </c>
      <c r="BH30" s="182" t="s">
        <v>218</v>
      </c>
      <c r="BI30" s="69"/>
      <c r="BJ30" s="69"/>
      <c r="BK30" s="69"/>
      <c r="BL30" s="69" t="str">
        <f aca="false">IF(BG30="物管行政部","侯旭、郑楠",IF(BG30="安保部","张庚",IF(BG30="工程设备部","华菲",IF(BG30="人力资源部","成琦",IF(BG30="党委工作部","阎鑫雨",IF(BG30="餐饮服务部","赵弘晨",IF(BG30="工会","白莉",IF(BG30="办公室","李建萍",""))))))))&amp;IF(BG30="纪检部","张先民",IF(BG30="信息管理部","蔡浩然",""))</f>
        <v>华菲</v>
      </c>
      <c r="BM30" s="69"/>
      <c r="BN30" s="69"/>
      <c r="BO30" s="69"/>
      <c r="BP30" s="69"/>
      <c r="BQ30" s="72"/>
      <c r="BR30" s="69"/>
      <c r="BS30" s="72"/>
      <c r="BT30" s="72"/>
      <c r="BU30" s="69"/>
      <c r="BV30" s="69"/>
      <c r="BW30" s="69" t="str">
        <f aca="false">MID(AR30,1,22)</f>
        <v>GJ-PHONE-20260418-0619</v>
      </c>
      <c r="BX30" s="70" t="str">
        <f aca="false">IF(COUNTIF(BW$30,BW30)=1,"否",COUNTIF(BW$30,BW30))</f>
        <v>否</v>
      </c>
      <c r="CF30" s="0" t="e">
        <f aca="false">VLOOKUP(AR30,[23]市民意见信息导出!$AK$2:$AM$290,3,FALSE())</f>
        <v>#N/A</v>
      </c>
    </row>
    <row r="31" customFormat="false" ht="46" hidden="false" customHeight="true" outlineLevel="0" collapsed="false">
      <c r="A31" s="47" t="s">
        <v>7789</v>
      </c>
      <c r="B31" s="36" t="s">
        <v>4551</v>
      </c>
      <c r="C31" s="36" t="s">
        <v>4551</v>
      </c>
      <c r="D31" s="165" t="n">
        <v>46135.3749884259</v>
      </c>
      <c r="E31" s="47"/>
      <c r="F31" s="47"/>
      <c r="G31" s="47"/>
      <c r="H31" s="47" t="s">
        <v>7790</v>
      </c>
      <c r="I31" s="47"/>
      <c r="J31" s="47" t="s">
        <v>93</v>
      </c>
      <c r="K31" s="47" t="s">
        <v>132</v>
      </c>
      <c r="L31" s="47"/>
      <c r="M31" s="47"/>
      <c r="N31" s="47"/>
      <c r="O31" s="47"/>
      <c r="P31" s="47" t="s">
        <v>132</v>
      </c>
      <c r="Q31" s="47"/>
      <c r="R31" s="47"/>
      <c r="S31" s="47"/>
      <c r="T31" s="47"/>
      <c r="U31" s="47"/>
      <c r="V31" s="47"/>
      <c r="W31" s="47"/>
      <c r="X31" s="47"/>
      <c r="Y31" s="47"/>
      <c r="Z31" s="47"/>
      <c r="AA31" s="47"/>
      <c r="AB31" s="47"/>
      <c r="AC31" s="47"/>
      <c r="AD31" s="47"/>
      <c r="AE31" s="47"/>
      <c r="AF31" s="47"/>
      <c r="AG31" s="47"/>
      <c r="AH31" s="47"/>
      <c r="AI31" s="47"/>
      <c r="AJ31" s="47"/>
      <c r="AK31" s="47"/>
      <c r="AL31" s="47"/>
      <c r="AM31" s="47"/>
      <c r="AN31" s="47"/>
      <c r="AO31" s="47"/>
      <c r="AP31" s="38" t="n">
        <v>28</v>
      </c>
      <c r="AQ31" s="178" t="n">
        <v>46114</v>
      </c>
      <c r="AR31" s="179" t="str">
        <f aca="false">IFERROR(LEFT(A31,FIND("（",A31)-1),A31)</f>
        <v>热线-260420-047307-1</v>
      </c>
      <c r="AS31" s="179" t="str">
        <f aca="false">J31</f>
        <v>诉求</v>
      </c>
      <c r="AT31" s="179" t="n">
        <f aca="false">IF(MID(AR31,1,2)="热线",12345)+IF(MID(AR31,1,2)="网络",12345)+IF(MID(AR31,1,2)="GJ",96166)</f>
        <v>12345</v>
      </c>
      <c r="AU31" s="179" t="str">
        <f aca="false">IFERROR(LEFT(C31,FIND(" ",C31)-1),C31)</f>
        <v>2026-04-20</v>
      </c>
      <c r="AV31" s="179" t="str">
        <f aca="false">P31</f>
        <v>安保部（应急管理中心）</v>
      </c>
      <c r="AW31" s="179" t="n">
        <f aca="false">Q31</f>
        <v>0</v>
      </c>
      <c r="AX31" s="62" t="str">
        <f aca="false">H31</f>
        <v>通州区漷县镇黄厂铺公交总站如厕问题已退单</v>
      </c>
      <c r="AY31" s="47"/>
      <c r="AZ31" s="47"/>
      <c r="BA31" s="47"/>
      <c r="BB31" s="47"/>
      <c r="BC31" s="47"/>
      <c r="BD31" s="47"/>
      <c r="BE31" s="47"/>
      <c r="BF31" s="47"/>
      <c r="BG31" s="47"/>
      <c r="BH31" s="47"/>
      <c r="BI31" s="47"/>
      <c r="BJ31" s="47"/>
      <c r="BK31" s="47"/>
      <c r="BL31" s="47"/>
      <c r="BM31" s="47"/>
      <c r="BN31" s="47"/>
      <c r="BO31" s="47"/>
      <c r="BP31" s="47"/>
      <c r="BQ31" s="47"/>
      <c r="BR31" s="47"/>
      <c r="BS31" s="47"/>
      <c r="BT31" s="47"/>
      <c r="BU31" s="47"/>
      <c r="BV31" s="47"/>
      <c r="BW31" s="47"/>
      <c r="BX31" s="47"/>
      <c r="BY31" s="47"/>
      <c r="BZ31" s="47"/>
      <c r="CA31" s="47"/>
      <c r="CB31" s="47"/>
      <c r="CC31" s="47"/>
      <c r="CD31" s="47"/>
      <c r="CE31" s="47"/>
      <c r="CF31" s="47"/>
      <c r="CG31" s="47"/>
    </row>
    <row r="32" customFormat="false" ht="92" hidden="false" customHeight="true" outlineLevel="0" collapsed="false">
      <c r="A32" s="35" t="s">
        <v>7791</v>
      </c>
      <c r="B32" s="36" t="s">
        <v>7792</v>
      </c>
      <c r="C32" s="36" t="s">
        <v>7793</v>
      </c>
      <c r="D32" s="36" t="s">
        <v>7794</v>
      </c>
      <c r="E32" s="35" t="s">
        <v>7795</v>
      </c>
      <c r="F32" s="35" t="s">
        <v>129</v>
      </c>
      <c r="G32" s="35" t="s">
        <v>7796</v>
      </c>
      <c r="H32" s="35" t="s">
        <v>7797</v>
      </c>
      <c r="I32" s="35" t="s">
        <v>92</v>
      </c>
      <c r="J32" s="35" t="s">
        <v>93</v>
      </c>
      <c r="K32" s="35" t="s">
        <v>434</v>
      </c>
      <c r="L32" s="35" t="s">
        <v>553</v>
      </c>
      <c r="M32" s="35" t="s">
        <v>554</v>
      </c>
      <c r="N32" s="35" t="s">
        <v>97</v>
      </c>
      <c r="O32" s="35" t="s">
        <v>447</v>
      </c>
      <c r="P32" s="35" t="s">
        <v>447</v>
      </c>
      <c r="Q32" s="35" t="s">
        <v>218</v>
      </c>
      <c r="R32" s="36" t="s">
        <v>4655</v>
      </c>
      <c r="S32" s="35"/>
      <c r="T32" s="36" t="s">
        <v>4657</v>
      </c>
      <c r="U32" s="35" t="e">
        <f aca="false">NA()</f>
        <v>#N/A</v>
      </c>
      <c r="V32" s="36" t="s">
        <v>104</v>
      </c>
      <c r="W32" s="35"/>
      <c r="X32" s="35"/>
      <c r="Y32" s="35"/>
      <c r="Z32" s="35"/>
      <c r="AA32" s="35"/>
      <c r="AB32" s="35"/>
      <c r="AC32" s="35"/>
      <c r="AD32" s="35" t="s">
        <v>112</v>
      </c>
      <c r="AE32" s="36" t="s">
        <v>7798</v>
      </c>
      <c r="AF32" s="36" t="s">
        <v>497</v>
      </c>
      <c r="AG32" s="35" t="s">
        <v>115</v>
      </c>
      <c r="AH32" s="35" t="s">
        <v>116</v>
      </c>
      <c r="AK32" s="37" t="str">
        <f aca="false">AG32&amp;L32&amp;M32</f>
        <v>服务站务设施问题站台护栏问题</v>
      </c>
      <c r="AL32" s="3"/>
      <c r="AM32" s="3"/>
      <c r="AN32" s="3"/>
      <c r="AO32" s="3"/>
      <c r="AP32" s="38" t="n">
        <v>386</v>
      </c>
      <c r="AQ32" s="39" t="n">
        <v>46143</v>
      </c>
      <c r="AR32" s="43" t="str">
        <f aca="false">IFERROR(LEFT(A32,FIND("（",A32)-1),A32)</f>
        <v>网络-260421-039874</v>
      </c>
      <c r="AS32" s="43" t="str">
        <f aca="false">J32</f>
        <v>诉求</v>
      </c>
      <c r="AT32" s="43" t="n">
        <f aca="false">IF(MID(AR32,1,2)="热线",12345)+IF(MID(AR32,1,2)="网络",12345)</f>
        <v>12345</v>
      </c>
      <c r="AU32" s="41" t="str">
        <f aca="false">IFERROR(LEFT(D32,FIND(" ",D32)-1),D32)</f>
        <v>2026-04-22</v>
      </c>
      <c r="AV32" s="43" t="str">
        <f aca="false">P32</f>
        <v>工程设备部</v>
      </c>
      <c r="AW32" s="53" t="str">
        <f aca="false">Q32</f>
        <v>机关</v>
      </c>
      <c r="AX32" s="7" t="str">
        <f aca="false">H32</f>
        <v> 工单来源：微信服务号，此工单内容为网民留言时填写的标题及原文。 ============================= 留言标题：建议取消公交车站护栏留言原文：建议取消公交站台的护栏，因为公交车前门乘客下车时，后门有可能正对护栏，造成乘客下车不方便。有的站台很窄，装了护栏行人通过不方便。市民填写的详细地址为：区：西城区街道：不详详细地址：北京西站北广场，新文化街西口----------------------------------------------工单流转：【西城区】根据市民上传的图片附件以及电话核实，公交站台银色护栏为公交集团负责安装管理，该问题请转公交集团核实处理。</v>
      </c>
      <c r="AY32" s="53" t="str">
        <f aca="false">AG32</f>
        <v>服务</v>
      </c>
      <c r="AZ32" s="43" t="s">
        <v>116</v>
      </c>
      <c r="BA32" s="43" t="s">
        <v>116</v>
      </c>
      <c r="BB32" s="43" t="s">
        <v>116</v>
      </c>
      <c r="BC32" s="6" t="s">
        <v>1330</v>
      </c>
      <c r="BD32" s="43" t="e">
        <f aca="false">U32</f>
        <v>#N/A</v>
      </c>
      <c r="BE32" s="43" t="str">
        <f aca="false">IFERROR(LEFT(T32,FIND(" ",T32)-1),T32)</f>
        <v>2026-04-27</v>
      </c>
      <c r="BF32" s="6" t="s">
        <v>564</v>
      </c>
      <c r="BG32" s="5" t="s">
        <v>447</v>
      </c>
      <c r="BH32" s="5" t="s">
        <v>218</v>
      </c>
      <c r="BI32" s="44"/>
      <c r="BJ32" s="44"/>
      <c r="BK32" s="44"/>
      <c r="BL32" s="44" t="str">
        <f aca="false">IF(BG32="物管行政部","侯旭、郑楠",IF(BG32="安保部","张耕",IF(BG32="工程设备部","华菲",IF(BG32="人力资源部","张浩宇",IF(BG32="党委工作部","阎鑫雨",IF(BG32="餐饮服务部","赵弘晨",IF(BG32="工会","郑欣",IF(BG32="办公室","董娜",""))))))))&amp;IF(BG32="纪检部","黄倩",IF(BG32="信息管理部","蔡浩然",""))</f>
        <v>华菲</v>
      </c>
      <c r="BM32" s="44"/>
      <c r="BN32" s="73"/>
      <c r="BO32" s="73"/>
      <c r="BP32" s="76"/>
      <c r="BQ32" s="74"/>
      <c r="BR32" s="73"/>
      <c r="BS32" s="74"/>
      <c r="BT32" s="74"/>
      <c r="BU32" s="73"/>
      <c r="BV32" s="44" t="str">
        <f aca="false">MID(AR32,1,16)</f>
        <v>网络-260421-039874</v>
      </c>
      <c r="BW32" s="44"/>
      <c r="BX32" s="45" t="str">
        <f aca="false">IF(COUNTIF(BV$32,BV32)=1,"否","是")</f>
        <v>否</v>
      </c>
      <c r="BY32" s="45" t="str">
        <f aca="false">MID(AR32,18,1)</f>
        <v/>
      </c>
      <c r="CG32" s="47" t="e">
        <f aca="false">VLOOKUP(AR32,[24]市民意见信息导出!$AI$2:$AK$389,3,FALSE())</f>
        <v>#N/A</v>
      </c>
    </row>
    <row r="33" customFormat="false" ht="27" hidden="false" customHeight="true" outlineLevel="0" collapsed="false">
      <c r="A33" s="0" t="s">
        <v>7799</v>
      </c>
      <c r="D33" s="183" t="n">
        <v>46134.417349537</v>
      </c>
      <c r="E33" s="0" t="s">
        <v>385</v>
      </c>
      <c r="F33" s="0" t="s">
        <v>129</v>
      </c>
      <c r="G33" s="0" t="s">
        <v>7800</v>
      </c>
      <c r="H33" s="82" t="s">
        <v>7801</v>
      </c>
      <c r="J33" s="0" t="s">
        <v>93</v>
      </c>
      <c r="P33" s="35" t="s">
        <v>447</v>
      </c>
      <c r="Q33" s="35" t="s">
        <v>218</v>
      </c>
      <c r="AP33" s="38" t="n">
        <v>387</v>
      </c>
      <c r="AQ33" s="39" t="n">
        <v>46144</v>
      </c>
      <c r="AR33" s="43" t="str">
        <f aca="false">IFERROR(LEFT(A33,FIND("（",A33)-1),A33)</f>
        <v>热线-260422-014885-1</v>
      </c>
      <c r="AS33" s="43" t="str">
        <f aca="false">J33</f>
        <v>诉求</v>
      </c>
      <c r="AT33" s="43" t="n">
        <f aca="false">IF(MID(AR33,1,2)="热线",12345)+IF(MID(AR33,1,2)="网络",12345)</f>
        <v>12345</v>
      </c>
      <c r="AU33" s="41" t="n">
        <f aca="false">IFERROR(LEFT(D33,FIND(" ",D33)-1),D33)</f>
        <v>46134.417349537</v>
      </c>
      <c r="AV33" s="43" t="str">
        <f aca="false">P33</f>
        <v>工程设备部</v>
      </c>
      <c r="AW33" s="53" t="str">
        <f aca="false">Q33</f>
        <v>机关</v>
      </c>
      <c r="AX33" s="7" t="str">
        <f aca="false">H33</f>
        <v>市民反映，朝阳区甘露园419公交场站院里面，隆瑞3优的电动汽车充电桩附近，地面坑洼有积水，希望职能部门进行清理，来电反映协调维护清理公交场站院内地面问</v>
      </c>
      <c r="AY33" s="53" t="n">
        <f aca="false">AG33</f>
        <v>0</v>
      </c>
      <c r="AZ33" s="43" t="s">
        <v>116</v>
      </c>
      <c r="BA33" s="43" t="s">
        <v>116</v>
      </c>
      <c r="BB33" s="43" t="s">
        <v>116</v>
      </c>
      <c r="BC33" s="6" t="s">
        <v>1330</v>
      </c>
      <c r="BG33" s="5" t="s">
        <v>447</v>
      </c>
      <c r="BH33" s="5" t="s">
        <v>218</v>
      </c>
    </row>
    <row r="34" customFormat="false" ht="32" hidden="false" customHeight="true" outlineLevel="0" collapsed="false">
      <c r="A34" s="35" t="s">
        <v>7802</v>
      </c>
      <c r="B34" s="36" t="s">
        <v>4703</v>
      </c>
      <c r="C34" s="36" t="s">
        <v>4704</v>
      </c>
      <c r="D34" s="36" t="s">
        <v>7803</v>
      </c>
      <c r="E34" s="35" t="s">
        <v>2816</v>
      </c>
      <c r="F34" s="35" t="s">
        <v>129</v>
      </c>
      <c r="G34" s="35" t="s">
        <v>4706</v>
      </c>
      <c r="H34" s="35" t="s">
        <v>7804</v>
      </c>
      <c r="I34" s="35" t="s">
        <v>92</v>
      </c>
      <c r="J34" s="35" t="s">
        <v>93</v>
      </c>
      <c r="K34" s="35" t="s">
        <v>434</v>
      </c>
      <c r="L34" s="35" t="s">
        <v>490</v>
      </c>
      <c r="M34" s="35" t="s">
        <v>741</v>
      </c>
      <c r="N34" s="35" t="s">
        <v>97</v>
      </c>
      <c r="O34" s="35" t="s">
        <v>447</v>
      </c>
      <c r="P34" s="35" t="s">
        <v>447</v>
      </c>
      <c r="Q34" s="35" t="s">
        <v>218</v>
      </c>
      <c r="R34" s="36" t="s">
        <v>4690</v>
      </c>
      <c r="S34" s="35"/>
      <c r="T34" s="36" t="s">
        <v>4691</v>
      </c>
      <c r="U34" s="35" t="e">
        <f aca="false">NA()</f>
        <v>#N/A</v>
      </c>
      <c r="V34" s="36" t="s">
        <v>104</v>
      </c>
      <c r="W34" s="35"/>
      <c r="X34" s="35"/>
      <c r="Y34" s="35"/>
      <c r="Z34" s="35"/>
      <c r="AA34" s="35"/>
      <c r="AB34" s="35"/>
      <c r="AC34" s="35"/>
      <c r="AD34" s="35" t="s">
        <v>112</v>
      </c>
      <c r="AE34" s="36" t="s">
        <v>4708</v>
      </c>
      <c r="AF34" s="36" t="s">
        <v>497</v>
      </c>
      <c r="AG34" s="35" t="s">
        <v>379</v>
      </c>
      <c r="AH34" s="35" t="s">
        <v>116</v>
      </c>
      <c r="AK34" s="37" t="str">
        <f aca="false">AG34&amp;L34&amp;M34</f>
        <v>设施设备场站问题场站生活设施问题</v>
      </c>
      <c r="AL34" s="3"/>
      <c r="AM34" s="3"/>
      <c r="AN34" s="3"/>
      <c r="AO34" s="3"/>
      <c r="AP34" s="38" t="n">
        <v>391</v>
      </c>
      <c r="AQ34" s="39" t="n">
        <v>46143</v>
      </c>
      <c r="AR34" s="43" t="str">
        <f aca="false">IFERROR(LEFT(A34,FIND("（",A34)-1),A34)</f>
        <v>热线-260423-056674-2</v>
      </c>
      <c r="AS34" s="43" t="str">
        <f aca="false">J34</f>
        <v>诉求</v>
      </c>
      <c r="AT34" s="43" t="n">
        <f aca="false">IF(MID(AR34,1,2)="热线",12345)+IF(MID(AR34,1,2)="网络",12345)</f>
        <v>12345</v>
      </c>
      <c r="AU34" s="41" t="str">
        <f aca="false">IFERROR(LEFT(D34,FIND(" ",D34)-1),D34)</f>
        <v>2026-04-23</v>
      </c>
      <c r="AV34" s="43" t="str">
        <f aca="false">P34</f>
        <v>工程设备部</v>
      </c>
      <c r="AW34" s="53" t="str">
        <f aca="false">Q34</f>
        <v>机关</v>
      </c>
      <c r="AX34" s="7" t="str">
        <f aca="false">H34</f>
        <v>市民反映，西城区阜成门内公交总站，站里没有路灯，来电反映公交总站没有路灯问题。客四物业基建</v>
      </c>
      <c r="AY34" s="53" t="str">
        <f aca="false">AG34</f>
        <v>设施设备</v>
      </c>
      <c r="AZ34" s="43" t="s">
        <v>92</v>
      </c>
      <c r="BA34" s="43" t="s">
        <v>116</v>
      </c>
      <c r="BB34" s="43" t="s">
        <v>116</v>
      </c>
      <c r="BC34" s="6" t="s">
        <v>1330</v>
      </c>
      <c r="BD34" s="43" t="e">
        <f aca="false">U34</f>
        <v>#N/A</v>
      </c>
      <c r="BE34" s="43" t="str">
        <f aca="false">IFERROR(LEFT(T34,FIND(" ",T34)-1),T34)</f>
        <v>2026-04-28</v>
      </c>
      <c r="BF34" s="6" t="s">
        <v>904</v>
      </c>
      <c r="BG34" s="5" t="s">
        <v>447</v>
      </c>
      <c r="BH34" s="80" t="s">
        <v>218</v>
      </c>
      <c r="BI34" s="44"/>
      <c r="BJ34" s="44"/>
      <c r="BK34" s="44"/>
      <c r="BL34" s="44" t="str">
        <f aca="false">IF(BG34="物管行政部","侯旭、郑楠",IF(BG34="安保部","张耕",IF(BG34="工程设备部","华菲",IF(BG34="人力资源部","张浩宇",IF(BG34="党委工作部","阎鑫雨",IF(BG34="餐饮服务部","赵弘晨",IF(BG34="工会","郑欣",IF(BG34="办公室","董娜",""))))))))&amp;IF(BG34="纪检部","黄倩",IF(BG34="信息管理部","蔡浩然",""))</f>
        <v>华菲</v>
      </c>
      <c r="BM34" s="44"/>
      <c r="BN34" s="73"/>
      <c r="BO34" s="73"/>
      <c r="BP34" s="45" t="s">
        <v>120</v>
      </c>
      <c r="BQ34" s="74"/>
      <c r="BR34" s="73"/>
      <c r="BS34" s="74"/>
      <c r="BT34" s="74"/>
      <c r="BU34" s="73"/>
      <c r="BV34" s="44" t="str">
        <f aca="false">MID(AR34,1,16)</f>
        <v>热线-260423-056674</v>
      </c>
      <c r="BW34" s="44"/>
      <c r="BX34" s="45" t="str">
        <f aca="false">IF(COUNTIF(BV$34,BV34)=1,"否","是")</f>
        <v>否</v>
      </c>
      <c r="BY34" s="45" t="str">
        <f aca="false">MID(AR34,18,1)</f>
        <v>2</v>
      </c>
      <c r="CG34" s="47" t="e">
        <f aca="false">VLOOKUP(AR34,[1]市民意见信息导出!$AI$2:$AK$392,3,FALSE())</f>
        <v>#N/A</v>
      </c>
    </row>
    <row r="35" customFormat="false" ht="14" hidden="false" customHeight="false" outlineLevel="0" collapsed="false">
      <c r="H35" s="0" t="s">
        <v>7805</v>
      </c>
    </row>
  </sheetData>
  <autoFilter ref="A3:CC35"/>
  <mergeCells count="4">
    <mergeCell ref="A1:BG1"/>
    <mergeCell ref="A2:AH2"/>
    <mergeCell ref="AO2:BG2"/>
    <mergeCell ref="BT2:BY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LibreOffice/26.2.2.2$MacOSX_AARCH64 LibreOffice_project/1f77d10d6938fd34972958f64b2bcfa54f8b1ba5</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2025-01-13T15:11:00Z</dcterms:created>
  <dc:creator>Apache POI</dc:creator>
  <dc:description/>
  <dc:language>zh-CN</dc:language>
  <cp:lastModifiedBy>梁好</cp:lastModifiedBy>
  <dcterms:modified xsi:type="dcterms:W3CDTF">2026-04-26T21:54:40Z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lculationRule">
    <vt:r8>0</vt:r8>
  </property>
  <property fmtid="{D5CDD505-2E9C-101B-9397-08002B2CF9AE}" pid="3" name="ICV">
    <vt:lpwstr>3D429D95C35042B78A88493E2D256FB4</vt:lpwstr>
  </property>
  <property fmtid="{D5CDD505-2E9C-101B-9397-08002B2CF9AE}" pid="4" name="KSOProductBuildVer">
    <vt:lpwstr>2052-12.1.0.25865</vt:lpwstr>
  </property>
  <property fmtid="{D5CDD505-2E9C-101B-9397-08002B2CF9AE}" pid="5" name="KSOReadingLayout">
    <vt:bool>0</vt:bool>
  </property>
</Properties>
</file>